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pivotTables/pivotTable3.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4"/>
  <workbookPr hidePivotFieldList="1" defaultThemeVersion="124226"/>
  <mc:AlternateContent xmlns:mc="http://schemas.openxmlformats.org/markup-compatibility/2006">
    <mc:Choice Requires="x15">
      <x15ac:absPath xmlns:x15ac="http://schemas.microsoft.com/office/spreadsheetml/2010/11/ac" url="G:\AMT\Rechnungsamt\Jahresrechnung\JR2018\"/>
    </mc:Choice>
  </mc:AlternateContent>
  <xr:revisionPtr revIDLastSave="0" documentId="13_ncr:1_{E8DDAE02-25D2-45C6-A03E-9F4291FA1984}" xr6:coauthVersionLast="36" xr6:coauthVersionMax="36" xr10:uidLastSave="{00000000-0000-0000-0000-000000000000}"/>
  <workbookProtection workbookAlgorithmName="SHA-512" workbookHashValue="VskYzivZq2BRufzc9cDrLAFp/Io2Oi2UfkOoFGYQO6IpRU1/PXbfC4GnQvgvs7DqUThP63WOf4LwOEiVKlmsqQ==" workbookSaltValue="sMhlWAGjVayu/0vi8i18OA==" workbookSpinCount="100000" lockStructure="1"/>
  <bookViews>
    <workbookView xWindow="120" yWindow="90" windowWidth="28515" windowHeight="12840" tabRatio="599" xr2:uid="{00000000-000D-0000-FFFF-FFFF00000000}"/>
  </bookViews>
  <sheets>
    <sheet name="Diagramm Planvergleich" sheetId="4" r:id="rId1"/>
    <sheet name="Diagramm Einnahme-Ausgabearten" sheetId="8" r:id="rId2"/>
    <sheet name="Ergebnis Tabellarisch" sheetId="2" r:id="rId3"/>
    <sheet name="Rohdaten" sheetId="1" state="hidden" r:id="rId4"/>
    <sheet name="Stammdaten Texte" sheetId="3" state="hidden" r:id="rId5"/>
    <sheet name="Kurzanleitung" sheetId="5" r:id="rId6"/>
  </sheets>
  <definedNames>
    <definedName name="Datenschnitt_Einzelplan">#N/A</definedName>
    <definedName name="Datenschnitt_Einzelplan1">#N/A</definedName>
    <definedName name="Datenschnitt_Gliederung">#N/A</definedName>
    <definedName name="Datenschnitt_Gliederung1">#N/A</definedName>
    <definedName name="Datenschnitt_HH_Art">#N/A</definedName>
    <definedName name="Datenschnitt_HH_Art1">#N/A</definedName>
    <definedName name="Datenschnitt_Kontoart">#N/A</definedName>
    <definedName name="Datenschnitt_Kontoart1">#N/A</definedName>
    <definedName name="Datenschnitt_Unterabschnitt">#N/A</definedName>
    <definedName name="Datenschnitt_Unterabschnitt1">#N/A</definedName>
    <definedName name="_xlnm.Print_Area" localSheetId="1">'Diagramm Einnahme-Ausgabearten'!$A$1:$F$41</definedName>
    <definedName name="_xlnm.Print_Area" localSheetId="0">'Diagramm Planvergleich'!$A$1:$F$41</definedName>
    <definedName name="_xlnm.Print_Titles" localSheetId="2">'Ergebnis Tabellarisch'!$1:$14</definedName>
  </definedNames>
  <calcPr calcId="191029"/>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 r:id="rId15"/>
        <x14:slicerCache r:id="rId16"/>
        <x14:slicerCache r:id="rId17"/>
      </x14:slicerCaches>
    </ext>
    <ext xmlns:x14="http://schemas.microsoft.com/office/spreadsheetml/2009/9/main" uri="{79F54976-1DA5-4618-B147-4CDE4B953A38}">
      <x14:workbookPr/>
    </ext>
  </extLst>
</workbook>
</file>

<file path=xl/calcChain.xml><?xml version="1.0" encoding="utf-8"?>
<calcChain xmlns="http://schemas.openxmlformats.org/spreadsheetml/2006/main">
  <c r="D157" i="3" l="1"/>
  <c r="E157" i="3"/>
  <c r="B3085" i="1" l="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I3085" i="1"/>
  <c r="J3085" i="1" s="1"/>
  <c r="I3086" i="1"/>
  <c r="J3086" i="1" s="1"/>
  <c r="I3087" i="1"/>
  <c r="J3087" i="1" s="1"/>
  <c r="I3088" i="1"/>
  <c r="I3089" i="1"/>
  <c r="J3089" i="1" s="1"/>
  <c r="I3090" i="1"/>
  <c r="J3090" i="1" s="1"/>
  <c r="I3091" i="1"/>
  <c r="J3091" i="1" s="1"/>
  <c r="I3092" i="1"/>
  <c r="J3092" i="1" s="1"/>
  <c r="I3093" i="1"/>
  <c r="J3093" i="1" s="1"/>
  <c r="I3094" i="1"/>
  <c r="J3094" i="1" s="1"/>
  <c r="I3095" i="1"/>
  <c r="J3095" i="1" s="1"/>
  <c r="I3096" i="1"/>
  <c r="J3096" i="1" s="1"/>
  <c r="I3097" i="1"/>
  <c r="J3097" i="1" s="1"/>
  <c r="I3098" i="1"/>
  <c r="J3098" i="1" s="1"/>
  <c r="I3099" i="1"/>
  <c r="J3099" i="1" s="1"/>
  <c r="I3100" i="1"/>
  <c r="J3100" i="1" s="1"/>
  <c r="I3101" i="1"/>
  <c r="J3101" i="1" s="1"/>
  <c r="I3102" i="1"/>
  <c r="J3102" i="1" s="1"/>
  <c r="I3103" i="1"/>
  <c r="J3103" i="1" s="1"/>
  <c r="I3104" i="1"/>
  <c r="J3104" i="1" s="1"/>
  <c r="I3105" i="1"/>
  <c r="J3105" i="1" s="1"/>
  <c r="I3106" i="1"/>
  <c r="J3106" i="1" s="1"/>
  <c r="I3107" i="1"/>
  <c r="J3107" i="1" s="1"/>
  <c r="I3108" i="1"/>
  <c r="J3108" i="1" s="1"/>
  <c r="I3109" i="1"/>
  <c r="J3109" i="1" s="1"/>
  <c r="I3110" i="1"/>
  <c r="J3110" i="1" s="1"/>
  <c r="I3111" i="1"/>
  <c r="J3111" i="1" s="1"/>
  <c r="I3112" i="1"/>
  <c r="J3112" i="1" s="1"/>
  <c r="I3113" i="1"/>
  <c r="J3113" i="1" s="1"/>
  <c r="I3114" i="1"/>
  <c r="J3114" i="1" s="1"/>
  <c r="I3115" i="1"/>
  <c r="J3115" i="1" s="1"/>
  <c r="I3116" i="1"/>
  <c r="J3116" i="1" s="1"/>
  <c r="I3117" i="1"/>
  <c r="J3117" i="1" s="1"/>
  <c r="I3118" i="1"/>
  <c r="J3118" i="1" s="1"/>
  <c r="I3119" i="1"/>
  <c r="J3119" i="1" s="1"/>
  <c r="J3088"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B8" i="1" l="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6" i="2" l="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I3036" i="1"/>
  <c r="J3036" i="1" s="1"/>
  <c r="I3037" i="1"/>
  <c r="I3038" i="1"/>
  <c r="I3039" i="1"/>
  <c r="I3040" i="1"/>
  <c r="J3040" i="1" s="1"/>
  <c r="I3041" i="1"/>
  <c r="J3041" i="1" s="1"/>
  <c r="I3042" i="1"/>
  <c r="J3042" i="1" s="1"/>
  <c r="I3043" i="1"/>
  <c r="J3043" i="1" s="1"/>
  <c r="I3044" i="1"/>
  <c r="J3044" i="1" s="1"/>
  <c r="I3045" i="1"/>
  <c r="J3045" i="1" s="1"/>
  <c r="I3046" i="1"/>
  <c r="J3046" i="1" s="1"/>
  <c r="I3047" i="1"/>
  <c r="J3047" i="1" s="1"/>
  <c r="I3048" i="1"/>
  <c r="J3048" i="1" s="1"/>
  <c r="I3049" i="1"/>
  <c r="J3049" i="1" s="1"/>
  <c r="I3050" i="1"/>
  <c r="J3050" i="1" s="1"/>
  <c r="I3051" i="1"/>
  <c r="J3051" i="1" s="1"/>
  <c r="I3052" i="1"/>
  <c r="J3052" i="1" s="1"/>
  <c r="I3053" i="1"/>
  <c r="J3053" i="1" s="1"/>
  <c r="I3054" i="1"/>
  <c r="J3054" i="1" s="1"/>
  <c r="I3055" i="1"/>
  <c r="J3055" i="1" s="1"/>
  <c r="I3056" i="1"/>
  <c r="J3056" i="1" s="1"/>
  <c r="I3057" i="1"/>
  <c r="J3057" i="1" s="1"/>
  <c r="I3058" i="1"/>
  <c r="J3058" i="1" s="1"/>
  <c r="I3059" i="1"/>
  <c r="J3059" i="1" s="1"/>
  <c r="I3060" i="1"/>
  <c r="J3060" i="1" s="1"/>
  <c r="I3061" i="1"/>
  <c r="J3061" i="1" s="1"/>
  <c r="I3062" i="1"/>
  <c r="J3062" i="1" s="1"/>
  <c r="I3063" i="1"/>
  <c r="J3063" i="1" s="1"/>
  <c r="I3064" i="1"/>
  <c r="J3064" i="1" s="1"/>
  <c r="I3065" i="1"/>
  <c r="J3065" i="1" s="1"/>
  <c r="I3066" i="1"/>
  <c r="J3066" i="1" s="1"/>
  <c r="I3067" i="1"/>
  <c r="J3067" i="1" s="1"/>
  <c r="I3068" i="1"/>
  <c r="J3068" i="1" s="1"/>
  <c r="I3069" i="1"/>
  <c r="J3069" i="1" s="1"/>
  <c r="I3070" i="1"/>
  <c r="J3070" i="1" s="1"/>
  <c r="I3071" i="1"/>
  <c r="J3071" i="1" s="1"/>
  <c r="I3072" i="1"/>
  <c r="J3072" i="1" s="1"/>
  <c r="I3073" i="1"/>
  <c r="J3073" i="1" s="1"/>
  <c r="I3074" i="1"/>
  <c r="J3074" i="1" s="1"/>
  <c r="I3075" i="1"/>
  <c r="J3075" i="1" s="1"/>
  <c r="I3076" i="1"/>
  <c r="J3076" i="1" s="1"/>
  <c r="I3077" i="1"/>
  <c r="J3077" i="1" s="1"/>
  <c r="I3078" i="1"/>
  <c r="J3078" i="1" s="1"/>
  <c r="I3079" i="1"/>
  <c r="J3079" i="1" s="1"/>
  <c r="I3080" i="1"/>
  <c r="J3080" i="1" s="1"/>
  <c r="I3081" i="1"/>
  <c r="J3081" i="1" s="1"/>
  <c r="I3082" i="1"/>
  <c r="J3082" i="1" s="1"/>
  <c r="I3083" i="1"/>
  <c r="J3083" i="1" s="1"/>
  <c r="I3084" i="1"/>
  <c r="J3084" i="1" s="1"/>
  <c r="J3037" i="1"/>
  <c r="J3038" i="1"/>
  <c r="J3039"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E773" i="3" l="1"/>
  <c r="D773" i="3"/>
  <c r="E772" i="3"/>
  <c r="D772" i="3"/>
  <c r="E771" i="3"/>
  <c r="D771" i="3"/>
  <c r="E770" i="3"/>
  <c r="D770" i="3"/>
  <c r="E769" i="3"/>
  <c r="D769" i="3"/>
  <c r="E768" i="3"/>
  <c r="D768" i="3"/>
  <c r="E767" i="3"/>
  <c r="D767" i="3"/>
  <c r="E766" i="3"/>
  <c r="D766" i="3"/>
  <c r="E765" i="3"/>
  <c r="D765" i="3"/>
  <c r="E764" i="3"/>
  <c r="D764" i="3"/>
  <c r="E763" i="3"/>
  <c r="D763" i="3"/>
  <c r="E762" i="3"/>
  <c r="D762" i="3"/>
  <c r="E761" i="3"/>
  <c r="D761" i="3"/>
  <c r="E760" i="3"/>
  <c r="D760" i="3"/>
  <c r="E759" i="3"/>
  <c r="D759" i="3"/>
  <c r="E758" i="3"/>
  <c r="D758" i="3"/>
  <c r="E757" i="3"/>
  <c r="D757" i="3"/>
  <c r="E756" i="3"/>
  <c r="D756" i="3"/>
  <c r="E755" i="3"/>
  <c r="D755" i="3"/>
  <c r="E754" i="3"/>
  <c r="D754" i="3"/>
  <c r="E753" i="3"/>
  <c r="D753" i="3"/>
  <c r="E752" i="3"/>
  <c r="D752" i="3"/>
  <c r="E751" i="3"/>
  <c r="D751" i="3"/>
  <c r="E750" i="3"/>
  <c r="D750" i="3"/>
  <c r="E749" i="3"/>
  <c r="D749" i="3"/>
  <c r="E748" i="3"/>
  <c r="D748" i="3"/>
  <c r="E747" i="3"/>
  <c r="D747" i="3"/>
  <c r="E746" i="3"/>
  <c r="D746" i="3"/>
  <c r="E745" i="3"/>
  <c r="D745" i="3"/>
  <c r="E744" i="3"/>
  <c r="D744" i="3"/>
  <c r="E743" i="3"/>
  <c r="D743" i="3"/>
  <c r="E742" i="3"/>
  <c r="D742" i="3"/>
  <c r="E741" i="3"/>
  <c r="D741" i="3"/>
  <c r="E740" i="3"/>
  <c r="D740" i="3"/>
  <c r="E739" i="3"/>
  <c r="D739" i="3"/>
  <c r="E738" i="3"/>
  <c r="D738" i="3"/>
  <c r="E737" i="3"/>
  <c r="D737" i="3"/>
  <c r="E736" i="3"/>
  <c r="D736" i="3"/>
  <c r="E735" i="3"/>
  <c r="D735" i="3"/>
  <c r="E734" i="3"/>
  <c r="D734" i="3"/>
  <c r="E733" i="3"/>
  <c r="D733" i="3"/>
  <c r="E732" i="3"/>
  <c r="D732" i="3"/>
  <c r="E731" i="3"/>
  <c r="D731" i="3"/>
  <c r="E730" i="3"/>
  <c r="D730" i="3"/>
  <c r="E729" i="3"/>
  <c r="D729" i="3"/>
  <c r="E728" i="3"/>
  <c r="D728" i="3"/>
  <c r="E727" i="3"/>
  <c r="D727" i="3"/>
  <c r="E726" i="3"/>
  <c r="D726" i="3"/>
  <c r="E725" i="3"/>
  <c r="D725" i="3"/>
  <c r="E724" i="3"/>
  <c r="D724" i="3"/>
  <c r="E723" i="3"/>
  <c r="D723" i="3"/>
  <c r="E722" i="3"/>
  <c r="D722" i="3"/>
  <c r="E721" i="3"/>
  <c r="D721" i="3"/>
  <c r="E720" i="3"/>
  <c r="D720" i="3"/>
  <c r="E719" i="3"/>
  <c r="D719" i="3"/>
  <c r="E718" i="3"/>
  <c r="D718" i="3"/>
  <c r="E717" i="3"/>
  <c r="D717" i="3"/>
  <c r="E716" i="3"/>
  <c r="D716" i="3"/>
  <c r="E715" i="3"/>
  <c r="D715" i="3"/>
  <c r="E714" i="3"/>
  <c r="D714" i="3"/>
  <c r="E713" i="3"/>
  <c r="D713" i="3"/>
  <c r="E712" i="3"/>
  <c r="D712" i="3"/>
  <c r="E711" i="3"/>
  <c r="D711" i="3"/>
  <c r="E710" i="3"/>
  <c r="D710" i="3"/>
  <c r="E709" i="3"/>
  <c r="D709" i="3"/>
  <c r="E708" i="3"/>
  <c r="D708" i="3"/>
  <c r="E707" i="3"/>
  <c r="D707" i="3"/>
  <c r="E706" i="3"/>
  <c r="D706" i="3"/>
  <c r="E705" i="3"/>
  <c r="D705" i="3"/>
  <c r="E704" i="3"/>
  <c r="D704" i="3"/>
  <c r="E703" i="3"/>
  <c r="D703" i="3"/>
  <c r="E702" i="3"/>
  <c r="D702" i="3"/>
  <c r="E701" i="3"/>
  <c r="D701" i="3"/>
  <c r="E700" i="3"/>
  <c r="D700" i="3"/>
  <c r="E699" i="3"/>
  <c r="D699" i="3"/>
  <c r="E698" i="3"/>
  <c r="D698" i="3"/>
  <c r="E697" i="3"/>
  <c r="D697" i="3"/>
  <c r="E696" i="3"/>
  <c r="D696" i="3"/>
  <c r="E695" i="3"/>
  <c r="D695" i="3"/>
  <c r="E694" i="3"/>
  <c r="D694" i="3"/>
  <c r="E693" i="3"/>
  <c r="D693" i="3"/>
  <c r="E692" i="3"/>
  <c r="D692" i="3"/>
  <c r="E691" i="3"/>
  <c r="D691" i="3"/>
  <c r="E690" i="3"/>
  <c r="D690" i="3"/>
  <c r="E689" i="3"/>
  <c r="D689" i="3"/>
  <c r="E688" i="3"/>
  <c r="D688" i="3"/>
  <c r="E687" i="3"/>
  <c r="D687" i="3"/>
  <c r="E686" i="3"/>
  <c r="D686" i="3"/>
  <c r="E685" i="3"/>
  <c r="D685" i="3"/>
  <c r="E684" i="3"/>
  <c r="D684" i="3"/>
  <c r="E683" i="3"/>
  <c r="D683" i="3"/>
  <c r="E682" i="3"/>
  <c r="D682" i="3"/>
  <c r="E681" i="3"/>
  <c r="D681" i="3"/>
  <c r="E680" i="3"/>
  <c r="D680" i="3"/>
  <c r="E679" i="3"/>
  <c r="D679" i="3"/>
  <c r="E678" i="3"/>
  <c r="D678" i="3"/>
  <c r="E677" i="3"/>
  <c r="D677" i="3"/>
  <c r="E676" i="3"/>
  <c r="D676" i="3"/>
  <c r="E675" i="3"/>
  <c r="D675" i="3"/>
  <c r="E674" i="3"/>
  <c r="D674" i="3"/>
  <c r="E673" i="3"/>
  <c r="D673" i="3"/>
  <c r="E672" i="3"/>
  <c r="D672" i="3"/>
  <c r="E671" i="3"/>
  <c r="D671" i="3"/>
  <c r="E670" i="3"/>
  <c r="D670" i="3"/>
  <c r="E669" i="3"/>
  <c r="D669" i="3"/>
  <c r="E668" i="3"/>
  <c r="D668" i="3"/>
  <c r="E667" i="3"/>
  <c r="D667" i="3"/>
  <c r="E666" i="3"/>
  <c r="D666" i="3"/>
  <c r="E665" i="3"/>
  <c r="D665" i="3"/>
  <c r="E664" i="3"/>
  <c r="D664" i="3"/>
  <c r="E663" i="3"/>
  <c r="D663" i="3"/>
  <c r="E662" i="3"/>
  <c r="D662" i="3"/>
  <c r="E661" i="3"/>
  <c r="D661" i="3"/>
  <c r="E660" i="3"/>
  <c r="D660" i="3"/>
  <c r="E659" i="3"/>
  <c r="D659" i="3"/>
  <c r="E658" i="3"/>
  <c r="D658" i="3"/>
  <c r="E657" i="3"/>
  <c r="D657" i="3"/>
  <c r="E656" i="3"/>
  <c r="D656" i="3"/>
  <c r="E655" i="3"/>
  <c r="D655" i="3"/>
  <c r="E654" i="3"/>
  <c r="D654" i="3"/>
  <c r="E653" i="3"/>
  <c r="D653" i="3"/>
  <c r="E652" i="3"/>
  <c r="D652" i="3"/>
  <c r="E651" i="3"/>
  <c r="D651" i="3"/>
  <c r="E650" i="3"/>
  <c r="D650" i="3"/>
  <c r="E649" i="3"/>
  <c r="D649" i="3"/>
  <c r="E648" i="3"/>
  <c r="D648" i="3"/>
  <c r="E647" i="3"/>
  <c r="D647" i="3"/>
  <c r="E646" i="3"/>
  <c r="D646" i="3"/>
  <c r="E645" i="3"/>
  <c r="D645" i="3"/>
  <c r="E644" i="3"/>
  <c r="D644" i="3"/>
  <c r="E643" i="3"/>
  <c r="D643" i="3"/>
  <c r="E642" i="3"/>
  <c r="D642" i="3"/>
  <c r="E641" i="3"/>
  <c r="D641" i="3"/>
  <c r="E640" i="3"/>
  <c r="D640" i="3"/>
  <c r="E639" i="3"/>
  <c r="D639" i="3"/>
  <c r="E638" i="3"/>
  <c r="D638" i="3"/>
  <c r="E637" i="3"/>
  <c r="D637" i="3"/>
  <c r="E636" i="3"/>
  <c r="D636" i="3"/>
  <c r="E635" i="3"/>
  <c r="D635" i="3"/>
  <c r="E634" i="3"/>
  <c r="D634" i="3"/>
  <c r="E633" i="3"/>
  <c r="D633" i="3"/>
  <c r="E632" i="3"/>
  <c r="D632" i="3"/>
  <c r="E631" i="3"/>
  <c r="D631" i="3"/>
  <c r="E630" i="3"/>
  <c r="D630" i="3"/>
  <c r="E629" i="3"/>
  <c r="D629" i="3"/>
  <c r="E628" i="3"/>
  <c r="D628" i="3"/>
  <c r="E627" i="3"/>
  <c r="D627" i="3"/>
  <c r="E626" i="3"/>
  <c r="D626" i="3"/>
  <c r="E625" i="3"/>
  <c r="D625" i="3"/>
  <c r="E624" i="3"/>
  <c r="D624" i="3"/>
  <c r="E623" i="3"/>
  <c r="D623" i="3"/>
  <c r="E622" i="3"/>
  <c r="D622" i="3"/>
  <c r="E621" i="3"/>
  <c r="D621" i="3"/>
  <c r="E620" i="3"/>
  <c r="D620" i="3"/>
  <c r="E619" i="3"/>
  <c r="D619" i="3"/>
  <c r="E618" i="3"/>
  <c r="D618" i="3"/>
  <c r="E617" i="3"/>
  <c r="D617" i="3"/>
  <c r="E616" i="3"/>
  <c r="D616" i="3"/>
  <c r="E615" i="3"/>
  <c r="D615" i="3"/>
  <c r="E614" i="3"/>
  <c r="D614" i="3"/>
  <c r="E613" i="3"/>
  <c r="D613" i="3"/>
  <c r="E612" i="3"/>
  <c r="D612" i="3"/>
  <c r="E611" i="3"/>
  <c r="D611" i="3"/>
  <c r="E610" i="3"/>
  <c r="D610" i="3"/>
  <c r="E609" i="3"/>
  <c r="D609" i="3"/>
  <c r="E608" i="3"/>
  <c r="D608" i="3"/>
  <c r="E607" i="3"/>
  <c r="D607" i="3"/>
  <c r="E606" i="3"/>
  <c r="D606" i="3"/>
  <c r="E605" i="3"/>
  <c r="D605" i="3"/>
  <c r="E604" i="3"/>
  <c r="D604" i="3"/>
  <c r="E603" i="3"/>
  <c r="D603" i="3"/>
  <c r="E602" i="3"/>
  <c r="D602" i="3"/>
  <c r="E601" i="3"/>
  <c r="D601" i="3"/>
  <c r="E600" i="3"/>
  <c r="D600" i="3"/>
  <c r="E599" i="3"/>
  <c r="D599" i="3"/>
  <c r="E598" i="3"/>
  <c r="D598" i="3"/>
  <c r="E597" i="3"/>
  <c r="D597" i="3"/>
  <c r="E596" i="3"/>
  <c r="D596" i="3"/>
  <c r="E595" i="3"/>
  <c r="D595" i="3"/>
  <c r="E594" i="3"/>
  <c r="D594" i="3"/>
  <c r="E593" i="3"/>
  <c r="D593" i="3"/>
  <c r="E592" i="3"/>
  <c r="D592" i="3"/>
  <c r="E591" i="3"/>
  <c r="D591" i="3"/>
  <c r="E590" i="3"/>
  <c r="D590" i="3"/>
  <c r="E589" i="3"/>
  <c r="D589" i="3"/>
  <c r="E588" i="3"/>
  <c r="D588" i="3"/>
  <c r="E587" i="3"/>
  <c r="D587" i="3"/>
  <c r="E586" i="3"/>
  <c r="D586" i="3"/>
  <c r="E585" i="3"/>
  <c r="D585" i="3"/>
  <c r="E584" i="3"/>
  <c r="D584" i="3"/>
  <c r="E583" i="3"/>
  <c r="D583" i="3"/>
  <c r="E582" i="3"/>
  <c r="D582" i="3"/>
  <c r="E581" i="3"/>
  <c r="D581" i="3"/>
  <c r="E580" i="3"/>
  <c r="D580" i="3"/>
  <c r="E579" i="3"/>
  <c r="D579" i="3"/>
  <c r="E578" i="3"/>
  <c r="D578" i="3"/>
  <c r="E577" i="3"/>
  <c r="D577" i="3"/>
  <c r="E576" i="3"/>
  <c r="D576" i="3"/>
  <c r="E575" i="3"/>
  <c r="D575" i="3"/>
  <c r="E574" i="3"/>
  <c r="D574" i="3"/>
  <c r="E573" i="3"/>
  <c r="D573" i="3"/>
  <c r="E572" i="3"/>
  <c r="D572" i="3"/>
  <c r="E571" i="3"/>
  <c r="D571" i="3"/>
  <c r="E570" i="3"/>
  <c r="D570" i="3"/>
  <c r="E569" i="3"/>
  <c r="D569" i="3"/>
  <c r="E568" i="3"/>
  <c r="D568" i="3"/>
  <c r="E567" i="3"/>
  <c r="D567" i="3"/>
  <c r="E566" i="3"/>
  <c r="D566" i="3"/>
  <c r="E565" i="3"/>
  <c r="D565" i="3"/>
  <c r="E564" i="3"/>
  <c r="D564" i="3"/>
  <c r="E563" i="3"/>
  <c r="D563" i="3"/>
  <c r="E562" i="3"/>
  <c r="D562" i="3"/>
  <c r="E561" i="3"/>
  <c r="D561" i="3"/>
  <c r="E560" i="3"/>
  <c r="D560" i="3"/>
  <c r="E559" i="3"/>
  <c r="D559" i="3"/>
  <c r="E558" i="3"/>
  <c r="D558" i="3"/>
  <c r="E557" i="3"/>
  <c r="D557" i="3"/>
  <c r="E556" i="3"/>
  <c r="D556" i="3"/>
  <c r="E555" i="3"/>
  <c r="D555" i="3"/>
  <c r="E554" i="3"/>
  <c r="D554" i="3"/>
  <c r="E553" i="3"/>
  <c r="D553" i="3"/>
  <c r="E552" i="3"/>
  <c r="D552" i="3"/>
  <c r="E551" i="3"/>
  <c r="D551" i="3"/>
  <c r="E550" i="3"/>
  <c r="D550" i="3"/>
  <c r="E549" i="3"/>
  <c r="D549" i="3"/>
  <c r="E548" i="3"/>
  <c r="D548" i="3"/>
  <c r="E547" i="3"/>
  <c r="D547" i="3"/>
  <c r="E546" i="3"/>
  <c r="D546" i="3"/>
  <c r="E545" i="3"/>
  <c r="D545" i="3"/>
  <c r="E544" i="3"/>
  <c r="D544" i="3"/>
  <c r="E543" i="3"/>
  <c r="D543" i="3"/>
  <c r="E542" i="3"/>
  <c r="D542" i="3"/>
  <c r="E541" i="3"/>
  <c r="D541" i="3"/>
  <c r="E540" i="3"/>
  <c r="D540" i="3"/>
  <c r="E539" i="3"/>
  <c r="D539" i="3"/>
  <c r="E538" i="3"/>
  <c r="D538" i="3"/>
  <c r="E537" i="3"/>
  <c r="D537" i="3"/>
  <c r="E536" i="3"/>
  <c r="D536" i="3"/>
  <c r="E535" i="3"/>
  <c r="D535" i="3"/>
  <c r="E534" i="3"/>
  <c r="D534" i="3"/>
  <c r="E533" i="3"/>
  <c r="D533" i="3"/>
  <c r="E532" i="3"/>
  <c r="D532" i="3"/>
  <c r="E531" i="3"/>
  <c r="D531" i="3"/>
  <c r="E530" i="3"/>
  <c r="D530" i="3"/>
  <c r="E529" i="3"/>
  <c r="D529" i="3"/>
  <c r="E528" i="3"/>
  <c r="D528" i="3"/>
  <c r="E527" i="3"/>
  <c r="D527" i="3"/>
  <c r="E526" i="3"/>
  <c r="D526" i="3"/>
  <c r="E525" i="3"/>
  <c r="D525" i="3"/>
  <c r="E524" i="3"/>
  <c r="D524" i="3"/>
  <c r="E523" i="3"/>
  <c r="D523" i="3"/>
  <c r="E522" i="3"/>
  <c r="D522" i="3"/>
  <c r="E521" i="3"/>
  <c r="D521" i="3"/>
  <c r="E520" i="3"/>
  <c r="D520" i="3"/>
  <c r="E519" i="3"/>
  <c r="D519" i="3"/>
  <c r="E518" i="3"/>
  <c r="D518" i="3"/>
  <c r="E517" i="3"/>
  <c r="D517" i="3"/>
  <c r="E516" i="3"/>
  <c r="D516" i="3"/>
  <c r="E515" i="3"/>
  <c r="D515" i="3"/>
  <c r="E514" i="3"/>
  <c r="D514" i="3"/>
  <c r="E513" i="3"/>
  <c r="D513" i="3"/>
  <c r="E512" i="3"/>
  <c r="D512" i="3"/>
  <c r="E511" i="3"/>
  <c r="D511" i="3"/>
  <c r="E510" i="3"/>
  <c r="D510" i="3"/>
  <c r="E509" i="3"/>
  <c r="D509" i="3"/>
  <c r="E508" i="3"/>
  <c r="D508" i="3"/>
  <c r="E507" i="3"/>
  <c r="D507" i="3"/>
  <c r="E506" i="3"/>
  <c r="D506" i="3"/>
  <c r="E505" i="3"/>
  <c r="D505" i="3"/>
  <c r="E504" i="3"/>
  <c r="D504" i="3"/>
  <c r="E503" i="3"/>
  <c r="D503" i="3"/>
  <c r="E502" i="3"/>
  <c r="D502" i="3"/>
  <c r="E501" i="3"/>
  <c r="D501" i="3"/>
  <c r="E500" i="3"/>
  <c r="D500" i="3"/>
  <c r="E499" i="3"/>
  <c r="D499" i="3"/>
  <c r="E498" i="3"/>
  <c r="D498" i="3"/>
  <c r="E497" i="3"/>
  <c r="D497" i="3"/>
  <c r="E496" i="3"/>
  <c r="D496" i="3"/>
  <c r="E495" i="3"/>
  <c r="D495" i="3"/>
  <c r="E494" i="3"/>
  <c r="D494" i="3"/>
  <c r="E493" i="3"/>
  <c r="D493" i="3"/>
  <c r="E492" i="3"/>
  <c r="D492" i="3"/>
  <c r="E491" i="3"/>
  <c r="D491" i="3"/>
  <c r="E490" i="3"/>
  <c r="D490" i="3"/>
  <c r="E489" i="3"/>
  <c r="D489" i="3"/>
  <c r="E488" i="3"/>
  <c r="D488" i="3"/>
  <c r="E487" i="3"/>
  <c r="D487" i="3"/>
  <c r="E486" i="3"/>
  <c r="D486" i="3"/>
  <c r="E485" i="3"/>
  <c r="D485" i="3"/>
  <c r="E484" i="3"/>
  <c r="D484" i="3"/>
  <c r="E483" i="3"/>
  <c r="D483" i="3"/>
  <c r="E482" i="3"/>
  <c r="D482" i="3"/>
  <c r="E481" i="3"/>
  <c r="D481" i="3"/>
  <c r="E480" i="3"/>
  <c r="D480" i="3"/>
  <c r="E479" i="3"/>
  <c r="D479" i="3"/>
  <c r="E478" i="3"/>
  <c r="D478" i="3"/>
  <c r="E477" i="3"/>
  <c r="D477" i="3"/>
  <c r="E476" i="3"/>
  <c r="D476" i="3"/>
  <c r="E475" i="3"/>
  <c r="D475" i="3"/>
  <c r="E474" i="3"/>
  <c r="D474" i="3"/>
  <c r="E473" i="3"/>
  <c r="D473" i="3"/>
  <c r="E472" i="3"/>
  <c r="D472" i="3"/>
  <c r="E471" i="3"/>
  <c r="D471" i="3"/>
  <c r="E470" i="3"/>
  <c r="D470" i="3"/>
  <c r="E469" i="3"/>
  <c r="D469" i="3"/>
  <c r="E468" i="3"/>
  <c r="D468" i="3"/>
  <c r="E467" i="3"/>
  <c r="D467" i="3"/>
  <c r="E466" i="3"/>
  <c r="D466" i="3"/>
  <c r="E465" i="3"/>
  <c r="D465" i="3"/>
  <c r="E464" i="3"/>
  <c r="D464" i="3"/>
  <c r="E463" i="3"/>
  <c r="D463" i="3"/>
  <c r="E462" i="3"/>
  <c r="D462" i="3"/>
  <c r="E461" i="3"/>
  <c r="D461" i="3"/>
  <c r="E460" i="3"/>
  <c r="D460" i="3"/>
  <c r="E459" i="3"/>
  <c r="D459" i="3"/>
  <c r="E458" i="3"/>
  <c r="D458" i="3"/>
  <c r="E457" i="3"/>
  <c r="D457" i="3"/>
  <c r="E456" i="3"/>
  <c r="D456" i="3"/>
  <c r="E455" i="3"/>
  <c r="D455" i="3"/>
  <c r="E454" i="3"/>
  <c r="D454" i="3"/>
  <c r="E453" i="3"/>
  <c r="D453" i="3"/>
  <c r="E452" i="3"/>
  <c r="D452" i="3"/>
  <c r="E451" i="3"/>
  <c r="D451" i="3"/>
  <c r="E450" i="3"/>
  <c r="D450" i="3"/>
  <c r="E449" i="3"/>
  <c r="D449" i="3"/>
  <c r="E448" i="3"/>
  <c r="D448" i="3"/>
  <c r="E447" i="3"/>
  <c r="D447" i="3"/>
  <c r="E446" i="3"/>
  <c r="D446" i="3"/>
  <c r="E445" i="3"/>
  <c r="D445" i="3"/>
  <c r="E444" i="3"/>
  <c r="D444" i="3"/>
  <c r="E443" i="3"/>
  <c r="D443" i="3"/>
  <c r="E442" i="3"/>
  <c r="D442" i="3"/>
  <c r="E441" i="3"/>
  <c r="D441" i="3"/>
  <c r="E440" i="3"/>
  <c r="D440" i="3"/>
  <c r="E439" i="3"/>
  <c r="D439" i="3"/>
  <c r="E438" i="3"/>
  <c r="D438" i="3"/>
  <c r="E437" i="3"/>
  <c r="D437" i="3"/>
  <c r="E436" i="3"/>
  <c r="D436" i="3"/>
  <c r="E435" i="3"/>
  <c r="D435" i="3"/>
  <c r="E434" i="3"/>
  <c r="D434" i="3"/>
  <c r="E433" i="3"/>
  <c r="D433" i="3"/>
  <c r="E432" i="3"/>
  <c r="D432" i="3"/>
  <c r="E431" i="3"/>
  <c r="D431" i="3"/>
  <c r="E430" i="3"/>
  <c r="D430" i="3"/>
  <c r="E429" i="3"/>
  <c r="D429" i="3"/>
  <c r="E428" i="3"/>
  <c r="D428" i="3"/>
  <c r="E427" i="3"/>
  <c r="D427" i="3"/>
  <c r="E426" i="3"/>
  <c r="D426" i="3"/>
  <c r="E425" i="3"/>
  <c r="D425" i="3"/>
  <c r="E424" i="3"/>
  <c r="D424" i="3"/>
  <c r="E423" i="3"/>
  <c r="D423" i="3"/>
  <c r="E422" i="3"/>
  <c r="D422" i="3"/>
  <c r="E421" i="3"/>
  <c r="D421" i="3"/>
  <c r="E420" i="3"/>
  <c r="D420" i="3"/>
  <c r="E419" i="3"/>
  <c r="D419" i="3"/>
  <c r="E418" i="3"/>
  <c r="D418" i="3"/>
  <c r="E417" i="3"/>
  <c r="D417" i="3"/>
  <c r="E416" i="3"/>
  <c r="D416" i="3"/>
  <c r="E415" i="3"/>
  <c r="D415" i="3"/>
  <c r="E414" i="3"/>
  <c r="D414" i="3"/>
  <c r="E413" i="3"/>
  <c r="D413" i="3"/>
  <c r="E412" i="3"/>
  <c r="D412" i="3"/>
  <c r="E411" i="3"/>
  <c r="D411" i="3"/>
  <c r="E410" i="3"/>
  <c r="D410" i="3"/>
  <c r="E409" i="3"/>
  <c r="D409" i="3"/>
  <c r="E408" i="3"/>
  <c r="D408" i="3"/>
  <c r="E407" i="3"/>
  <c r="D407" i="3"/>
  <c r="E406" i="3"/>
  <c r="D406" i="3"/>
  <c r="E405" i="3"/>
  <c r="D405" i="3"/>
  <c r="E404" i="3"/>
  <c r="D404" i="3"/>
  <c r="E403" i="3"/>
  <c r="D403" i="3"/>
  <c r="E402" i="3"/>
  <c r="D402" i="3"/>
  <c r="E401" i="3"/>
  <c r="D401" i="3"/>
  <c r="E400" i="3"/>
  <c r="D400" i="3"/>
  <c r="E399" i="3"/>
  <c r="D399" i="3"/>
  <c r="E398" i="3"/>
  <c r="D398" i="3"/>
  <c r="E397" i="3"/>
  <c r="D397" i="3"/>
  <c r="E396" i="3"/>
  <c r="D396" i="3"/>
  <c r="E395" i="3"/>
  <c r="D395" i="3"/>
  <c r="E394" i="3"/>
  <c r="D394" i="3"/>
  <c r="E393" i="3"/>
  <c r="D393" i="3"/>
  <c r="E392" i="3"/>
  <c r="D392" i="3"/>
  <c r="E391" i="3"/>
  <c r="D391" i="3"/>
  <c r="E390" i="3"/>
  <c r="D390" i="3"/>
  <c r="E389" i="3"/>
  <c r="D389" i="3"/>
  <c r="E388" i="3"/>
  <c r="D388" i="3"/>
  <c r="E387" i="3"/>
  <c r="D387" i="3"/>
  <c r="E386" i="3"/>
  <c r="D386" i="3"/>
  <c r="E385" i="3"/>
  <c r="D385" i="3"/>
  <c r="E384" i="3"/>
  <c r="D384" i="3"/>
  <c r="E383" i="3"/>
  <c r="D383" i="3"/>
  <c r="E382" i="3"/>
  <c r="D382" i="3"/>
  <c r="E381" i="3"/>
  <c r="D381" i="3"/>
  <c r="E380" i="3"/>
  <c r="D380" i="3"/>
  <c r="E379" i="3"/>
  <c r="D379" i="3"/>
  <c r="E378" i="3"/>
  <c r="D378" i="3"/>
  <c r="E377" i="3"/>
  <c r="D377" i="3"/>
  <c r="E376" i="3"/>
  <c r="D376" i="3"/>
  <c r="E375" i="3"/>
  <c r="D375" i="3"/>
  <c r="E374" i="3"/>
  <c r="D374" i="3"/>
  <c r="E373" i="3"/>
  <c r="D373" i="3"/>
  <c r="E372" i="3"/>
  <c r="D372" i="3"/>
  <c r="E371" i="3"/>
  <c r="D371" i="3"/>
  <c r="E370" i="3"/>
  <c r="D370" i="3"/>
  <c r="E369" i="3"/>
  <c r="D369" i="3"/>
  <c r="E368" i="3"/>
  <c r="D368" i="3"/>
  <c r="E367" i="3"/>
  <c r="D367" i="3"/>
  <c r="E366" i="3"/>
  <c r="D366" i="3"/>
  <c r="E365" i="3"/>
  <c r="D365" i="3"/>
  <c r="E364" i="3"/>
  <c r="D364" i="3"/>
  <c r="E363" i="3"/>
  <c r="D363" i="3"/>
  <c r="E362" i="3"/>
  <c r="D362" i="3"/>
  <c r="E361" i="3"/>
  <c r="D361" i="3"/>
  <c r="E360" i="3"/>
  <c r="D360" i="3"/>
  <c r="E359" i="3"/>
  <c r="D359" i="3"/>
  <c r="E358" i="3"/>
  <c r="D358" i="3"/>
  <c r="E357" i="3"/>
  <c r="D357" i="3"/>
  <c r="E356" i="3"/>
  <c r="D356" i="3"/>
  <c r="E355" i="3"/>
  <c r="D355" i="3"/>
  <c r="E354" i="3"/>
  <c r="D354" i="3"/>
  <c r="E353" i="3"/>
  <c r="D353" i="3"/>
  <c r="E352" i="3"/>
  <c r="D352" i="3"/>
  <c r="E351" i="3"/>
  <c r="D351" i="3"/>
  <c r="E350" i="3"/>
  <c r="D350" i="3"/>
  <c r="E349" i="3"/>
  <c r="D349" i="3"/>
  <c r="E348" i="3"/>
  <c r="D348" i="3"/>
  <c r="E347" i="3"/>
  <c r="D347" i="3"/>
  <c r="E346" i="3"/>
  <c r="D346" i="3"/>
  <c r="E345" i="3"/>
  <c r="D345" i="3"/>
  <c r="E344" i="3"/>
  <c r="D344" i="3"/>
  <c r="E343" i="3"/>
  <c r="D343" i="3"/>
  <c r="E342" i="3"/>
  <c r="D342" i="3"/>
  <c r="E341" i="3"/>
  <c r="D341" i="3"/>
  <c r="E340" i="3"/>
  <c r="D340" i="3"/>
  <c r="E339" i="3"/>
  <c r="D339" i="3"/>
  <c r="E338" i="3"/>
  <c r="D338" i="3"/>
  <c r="E337" i="3"/>
  <c r="D337" i="3"/>
  <c r="E336" i="3"/>
  <c r="D336" i="3"/>
  <c r="E335" i="3"/>
  <c r="D335" i="3"/>
  <c r="E334" i="3"/>
  <c r="D334" i="3"/>
  <c r="E333" i="3"/>
  <c r="D333" i="3"/>
  <c r="E332" i="3"/>
  <c r="D332" i="3"/>
  <c r="E331" i="3"/>
  <c r="D331" i="3"/>
  <c r="E330" i="3"/>
  <c r="D330" i="3"/>
  <c r="E329" i="3"/>
  <c r="D329" i="3"/>
  <c r="E328" i="3"/>
  <c r="D328" i="3"/>
  <c r="E327" i="3"/>
  <c r="D327" i="3"/>
  <c r="E326" i="3"/>
  <c r="D326" i="3"/>
  <c r="E325" i="3"/>
  <c r="D325" i="3"/>
  <c r="E324" i="3"/>
  <c r="D324" i="3"/>
  <c r="E323" i="3"/>
  <c r="D323" i="3"/>
  <c r="E322" i="3"/>
  <c r="D322" i="3"/>
  <c r="E321" i="3"/>
  <c r="D321" i="3"/>
  <c r="E320" i="3"/>
  <c r="D320" i="3"/>
  <c r="E319" i="3"/>
  <c r="D319" i="3"/>
  <c r="E318" i="3"/>
  <c r="D318" i="3"/>
  <c r="E317" i="3"/>
  <c r="D317" i="3"/>
  <c r="E316" i="3"/>
  <c r="D316" i="3"/>
  <c r="E315" i="3"/>
  <c r="D315" i="3"/>
  <c r="E314" i="3"/>
  <c r="D314" i="3"/>
  <c r="E313" i="3"/>
  <c r="D313" i="3"/>
  <c r="E312" i="3"/>
  <c r="D312" i="3"/>
  <c r="E311" i="3"/>
  <c r="D311" i="3"/>
  <c r="E310" i="3"/>
  <c r="D310" i="3"/>
  <c r="E309" i="3"/>
  <c r="D309" i="3"/>
  <c r="E308" i="3"/>
  <c r="D308" i="3"/>
  <c r="E307" i="3"/>
  <c r="D307" i="3"/>
  <c r="E306" i="3"/>
  <c r="D306" i="3"/>
  <c r="E305" i="3"/>
  <c r="D305" i="3"/>
  <c r="E304" i="3"/>
  <c r="D304" i="3"/>
  <c r="E303" i="3"/>
  <c r="D303" i="3"/>
  <c r="E302" i="3"/>
  <c r="D302" i="3"/>
  <c r="E301" i="3"/>
  <c r="D301" i="3"/>
  <c r="E300" i="3"/>
  <c r="D300" i="3"/>
  <c r="E299" i="3"/>
  <c r="D299" i="3"/>
  <c r="E298" i="3"/>
  <c r="D298" i="3"/>
  <c r="E297" i="3"/>
  <c r="D297" i="3"/>
  <c r="E296" i="3"/>
  <c r="D296" i="3"/>
  <c r="E295" i="3"/>
  <c r="D295" i="3"/>
  <c r="E294" i="3"/>
  <c r="D294" i="3"/>
  <c r="E293" i="3"/>
  <c r="D293" i="3"/>
  <c r="E292" i="3"/>
  <c r="D292" i="3"/>
  <c r="E291" i="3"/>
  <c r="D291" i="3"/>
  <c r="E290" i="3"/>
  <c r="D290" i="3"/>
  <c r="E289" i="3"/>
  <c r="D289" i="3"/>
  <c r="E288" i="3"/>
  <c r="D288" i="3"/>
  <c r="E287" i="3"/>
  <c r="D287" i="3"/>
  <c r="E286" i="3"/>
  <c r="D286" i="3"/>
  <c r="E285" i="3"/>
  <c r="D285" i="3"/>
  <c r="E284" i="3"/>
  <c r="D284" i="3"/>
  <c r="E283" i="3"/>
  <c r="D283" i="3"/>
  <c r="E282" i="3"/>
  <c r="D282" i="3"/>
  <c r="E281" i="3"/>
  <c r="D281" i="3"/>
  <c r="E280" i="3"/>
  <c r="D280" i="3"/>
  <c r="E279" i="3"/>
  <c r="D279" i="3"/>
  <c r="E278" i="3"/>
  <c r="D278" i="3"/>
  <c r="E277" i="3"/>
  <c r="D277" i="3"/>
  <c r="E276" i="3"/>
  <c r="D276" i="3"/>
  <c r="E275" i="3"/>
  <c r="D275" i="3"/>
  <c r="E274" i="3"/>
  <c r="D274" i="3"/>
  <c r="E273" i="3"/>
  <c r="D273" i="3"/>
  <c r="E272" i="3"/>
  <c r="D272" i="3"/>
  <c r="E271" i="3"/>
  <c r="D271" i="3"/>
  <c r="E270" i="3"/>
  <c r="D270" i="3"/>
  <c r="E269" i="3"/>
  <c r="D269" i="3"/>
  <c r="E268" i="3"/>
  <c r="D268" i="3"/>
  <c r="E267" i="3"/>
  <c r="D267" i="3"/>
  <c r="E266" i="3"/>
  <c r="D266" i="3"/>
  <c r="E265" i="3"/>
  <c r="D265" i="3"/>
  <c r="E264" i="3"/>
  <c r="D264" i="3"/>
  <c r="E263" i="3"/>
  <c r="D263" i="3"/>
  <c r="E262" i="3"/>
  <c r="D262" i="3"/>
  <c r="E261" i="3"/>
  <c r="D261" i="3"/>
  <c r="E260" i="3"/>
  <c r="D260" i="3"/>
  <c r="E259" i="3"/>
  <c r="D259" i="3"/>
  <c r="E258" i="3"/>
  <c r="D258" i="3"/>
  <c r="E257" i="3"/>
  <c r="D257" i="3"/>
  <c r="E256" i="3"/>
  <c r="D256" i="3"/>
  <c r="E255" i="3"/>
  <c r="D255" i="3"/>
  <c r="E254" i="3"/>
  <c r="D254" i="3"/>
  <c r="E253" i="3"/>
  <c r="D253" i="3"/>
  <c r="E252" i="3"/>
  <c r="D252" i="3"/>
  <c r="E251" i="3"/>
  <c r="D251" i="3"/>
  <c r="E250" i="3"/>
  <c r="D250" i="3"/>
  <c r="E249" i="3"/>
  <c r="D249" i="3"/>
  <c r="E248" i="3"/>
  <c r="D248" i="3"/>
  <c r="E247" i="3"/>
  <c r="D247" i="3"/>
  <c r="E246" i="3"/>
  <c r="D246" i="3"/>
  <c r="E245" i="3"/>
  <c r="D245" i="3"/>
  <c r="E244" i="3"/>
  <c r="D244" i="3"/>
  <c r="E243" i="3"/>
  <c r="D243" i="3"/>
  <c r="E242" i="3"/>
  <c r="D242" i="3"/>
  <c r="E241" i="3"/>
  <c r="D241" i="3"/>
  <c r="E240" i="3"/>
  <c r="D240" i="3"/>
  <c r="E239" i="3"/>
  <c r="D239" i="3"/>
  <c r="E238" i="3"/>
  <c r="D238" i="3"/>
  <c r="E237" i="3"/>
  <c r="D237" i="3"/>
  <c r="E236" i="3"/>
  <c r="D236" i="3"/>
  <c r="E235" i="3"/>
  <c r="D235" i="3"/>
  <c r="E234" i="3"/>
  <c r="D234" i="3"/>
  <c r="E233" i="3"/>
  <c r="D233" i="3"/>
  <c r="E232" i="3"/>
  <c r="D232" i="3"/>
  <c r="E231" i="3"/>
  <c r="D231" i="3"/>
  <c r="E230" i="3"/>
  <c r="D230" i="3"/>
  <c r="E229" i="3"/>
  <c r="D229" i="3"/>
  <c r="E228" i="3"/>
  <c r="D228" i="3"/>
  <c r="E227" i="3"/>
  <c r="D227" i="3"/>
  <c r="E226" i="3"/>
  <c r="D226" i="3"/>
  <c r="E225" i="3"/>
  <c r="D225" i="3"/>
  <c r="E224" i="3"/>
  <c r="D224" i="3"/>
  <c r="E223" i="3"/>
  <c r="D223" i="3"/>
  <c r="E222" i="3"/>
  <c r="D222" i="3"/>
  <c r="E221" i="3"/>
  <c r="D221" i="3"/>
  <c r="E220" i="3"/>
  <c r="D220" i="3"/>
  <c r="E219" i="3"/>
  <c r="D219" i="3"/>
  <c r="E218" i="3"/>
  <c r="D218" i="3"/>
  <c r="E217" i="3"/>
  <c r="D217" i="3"/>
  <c r="E216" i="3"/>
  <c r="D216" i="3"/>
  <c r="E215" i="3"/>
  <c r="D215" i="3"/>
  <c r="E214" i="3"/>
  <c r="D214" i="3"/>
  <c r="E213" i="3"/>
  <c r="D213" i="3"/>
  <c r="E212" i="3"/>
  <c r="D212" i="3"/>
  <c r="E211" i="3"/>
  <c r="D211" i="3"/>
  <c r="E210" i="3"/>
  <c r="D210" i="3"/>
  <c r="E209" i="3"/>
  <c r="D209" i="3"/>
  <c r="E208" i="3"/>
  <c r="D208" i="3"/>
  <c r="E207" i="3"/>
  <c r="D207" i="3"/>
  <c r="E206" i="3"/>
  <c r="D206" i="3"/>
  <c r="E205" i="3"/>
  <c r="D205" i="3"/>
  <c r="E204" i="3"/>
  <c r="D204" i="3"/>
  <c r="E203" i="3"/>
  <c r="D203" i="3"/>
  <c r="E202" i="3"/>
  <c r="D202" i="3"/>
  <c r="E201" i="3"/>
  <c r="D201" i="3"/>
  <c r="E200" i="3"/>
  <c r="D200" i="3"/>
  <c r="E199" i="3"/>
  <c r="D199" i="3"/>
  <c r="E198" i="3"/>
  <c r="D198" i="3"/>
  <c r="E197" i="3"/>
  <c r="D197" i="3"/>
  <c r="E196" i="3"/>
  <c r="D196" i="3"/>
  <c r="E195" i="3"/>
  <c r="D195" i="3"/>
  <c r="E194" i="3"/>
  <c r="D194" i="3"/>
  <c r="E193" i="3"/>
  <c r="D193" i="3"/>
  <c r="E192" i="3"/>
  <c r="D192" i="3"/>
  <c r="E191" i="3"/>
  <c r="D191" i="3"/>
  <c r="E190" i="3"/>
  <c r="D190" i="3"/>
  <c r="E189" i="3"/>
  <c r="D189" i="3"/>
  <c r="E188" i="3"/>
  <c r="D188" i="3"/>
  <c r="E187" i="3"/>
  <c r="D187" i="3"/>
  <c r="E186" i="3"/>
  <c r="D186" i="3"/>
  <c r="E185" i="3"/>
  <c r="D185" i="3"/>
  <c r="E184" i="3"/>
  <c r="D184" i="3"/>
  <c r="E183" i="3"/>
  <c r="D183" i="3"/>
  <c r="E182" i="3"/>
  <c r="D182" i="3"/>
  <c r="E181" i="3"/>
  <c r="D181" i="3"/>
  <c r="E180" i="3"/>
  <c r="D180" i="3"/>
  <c r="E179" i="3"/>
  <c r="D179" i="3"/>
  <c r="E178" i="3"/>
  <c r="D178" i="3"/>
  <c r="E177" i="3"/>
  <c r="D177" i="3"/>
  <c r="E176" i="3"/>
  <c r="D176" i="3"/>
  <c r="E175" i="3"/>
  <c r="D175" i="3"/>
  <c r="E174" i="3"/>
  <c r="D174" i="3"/>
  <c r="E173" i="3"/>
  <c r="D173" i="3"/>
  <c r="E172" i="3"/>
  <c r="D172" i="3"/>
  <c r="E171" i="3"/>
  <c r="D171" i="3"/>
  <c r="E170" i="3"/>
  <c r="D170" i="3"/>
  <c r="E169" i="3"/>
  <c r="D169" i="3"/>
  <c r="E168" i="3"/>
  <c r="D168" i="3"/>
  <c r="E167" i="3"/>
  <c r="D167" i="3"/>
  <c r="E166" i="3"/>
  <c r="D166" i="3"/>
  <c r="E165" i="3"/>
  <c r="D165" i="3"/>
  <c r="E164" i="3"/>
  <c r="D164" i="3"/>
  <c r="E163" i="3"/>
  <c r="D163" i="3"/>
  <c r="E162" i="3"/>
  <c r="D162" i="3"/>
  <c r="E161" i="3"/>
  <c r="D161" i="3"/>
  <c r="E160" i="3"/>
  <c r="D160" i="3"/>
  <c r="E159" i="3"/>
  <c r="D159" i="3"/>
  <c r="E158" i="3"/>
  <c r="D158" i="3"/>
  <c r="E156" i="3"/>
  <c r="D156" i="3"/>
  <c r="E155" i="3"/>
  <c r="D155" i="3"/>
  <c r="E154" i="3"/>
  <c r="D154" i="3"/>
  <c r="E153" i="3"/>
  <c r="D153" i="3"/>
  <c r="E152" i="3"/>
  <c r="D152" i="3"/>
  <c r="E151" i="3"/>
  <c r="D151" i="3"/>
  <c r="E150" i="3"/>
  <c r="D150" i="3"/>
  <c r="E149" i="3"/>
  <c r="D149" i="3"/>
  <c r="E148" i="3"/>
  <c r="D148" i="3"/>
  <c r="E147" i="3"/>
  <c r="D147" i="3"/>
  <c r="E146" i="3"/>
  <c r="D146" i="3"/>
  <c r="E145" i="3"/>
  <c r="D145" i="3"/>
  <c r="E144" i="3"/>
  <c r="D144" i="3"/>
  <c r="E143" i="3"/>
  <c r="D143" i="3"/>
  <c r="E142" i="3"/>
  <c r="D142" i="3"/>
  <c r="E141" i="3"/>
  <c r="D141" i="3"/>
  <c r="E140" i="3"/>
  <c r="D140" i="3"/>
  <c r="E139" i="3"/>
  <c r="D139" i="3"/>
  <c r="E138" i="3"/>
  <c r="D138" i="3"/>
  <c r="E137" i="3"/>
  <c r="D137" i="3"/>
  <c r="E136" i="3"/>
  <c r="D136" i="3"/>
  <c r="E135" i="3"/>
  <c r="D135" i="3"/>
  <c r="E134" i="3"/>
  <c r="D134" i="3"/>
  <c r="E133" i="3"/>
  <c r="D133" i="3"/>
  <c r="E132" i="3"/>
  <c r="D132" i="3"/>
  <c r="E131" i="3"/>
  <c r="D131" i="3"/>
  <c r="E130" i="3"/>
  <c r="D130" i="3"/>
  <c r="E129" i="3"/>
  <c r="D129" i="3"/>
  <c r="E128" i="3"/>
  <c r="D128" i="3"/>
  <c r="E127" i="3"/>
  <c r="D127" i="3"/>
  <c r="E126" i="3"/>
  <c r="D126" i="3"/>
  <c r="E125" i="3"/>
  <c r="D125" i="3"/>
  <c r="E124" i="3"/>
  <c r="D124" i="3"/>
  <c r="E123" i="3"/>
  <c r="D123" i="3"/>
  <c r="E122" i="3"/>
  <c r="D122" i="3"/>
  <c r="E121" i="3"/>
  <c r="D121" i="3"/>
  <c r="E120" i="3"/>
  <c r="D120" i="3"/>
  <c r="E119" i="3"/>
  <c r="D119" i="3"/>
  <c r="E118" i="3"/>
  <c r="D118" i="3"/>
  <c r="E117" i="3"/>
  <c r="D117" i="3"/>
  <c r="E116" i="3"/>
  <c r="D116" i="3"/>
  <c r="E115" i="3"/>
  <c r="D115" i="3"/>
  <c r="E114" i="3"/>
  <c r="D114" i="3"/>
  <c r="E113" i="3"/>
  <c r="D113" i="3"/>
  <c r="E112" i="3"/>
  <c r="D112" i="3"/>
  <c r="E111" i="3"/>
  <c r="D111" i="3"/>
  <c r="E110" i="3"/>
  <c r="D110" i="3"/>
  <c r="E109" i="3"/>
  <c r="D109" i="3"/>
  <c r="E108" i="3"/>
  <c r="D108" i="3"/>
  <c r="E107" i="3"/>
  <c r="D107" i="3"/>
  <c r="E106" i="3"/>
  <c r="D106" i="3"/>
  <c r="E105" i="3"/>
  <c r="D105" i="3"/>
  <c r="E104" i="3"/>
  <c r="D104" i="3"/>
  <c r="E103" i="3"/>
  <c r="D103" i="3"/>
  <c r="E102" i="3"/>
  <c r="D102" i="3"/>
  <c r="E101" i="3"/>
  <c r="D101" i="3"/>
  <c r="E100" i="3"/>
  <c r="D100" i="3"/>
  <c r="E99" i="3"/>
  <c r="D99" i="3"/>
  <c r="E98" i="3"/>
  <c r="D98" i="3"/>
  <c r="E97" i="3"/>
  <c r="D97" i="3"/>
  <c r="E96" i="3"/>
  <c r="D96" i="3"/>
  <c r="E95" i="3"/>
  <c r="D95" i="3"/>
  <c r="E94" i="3"/>
  <c r="D94" i="3"/>
  <c r="E93" i="3"/>
  <c r="D93" i="3"/>
  <c r="E92" i="3"/>
  <c r="D92" i="3"/>
  <c r="E91" i="3"/>
  <c r="D91" i="3"/>
  <c r="E90" i="3"/>
  <c r="D90" i="3"/>
  <c r="E89" i="3"/>
  <c r="D89" i="3"/>
  <c r="E88" i="3"/>
  <c r="D88" i="3"/>
  <c r="E87" i="3"/>
  <c r="D87" i="3"/>
  <c r="E86" i="3"/>
  <c r="D86" i="3"/>
  <c r="E85" i="3"/>
  <c r="D85" i="3"/>
  <c r="E84" i="3"/>
  <c r="D84" i="3"/>
  <c r="E83" i="3"/>
  <c r="D83" i="3"/>
  <c r="E82" i="3"/>
  <c r="D82" i="3"/>
  <c r="E81" i="3"/>
  <c r="D81" i="3"/>
  <c r="E80" i="3"/>
  <c r="D80" i="3"/>
  <c r="E79" i="3"/>
  <c r="D79" i="3"/>
  <c r="E78" i="3"/>
  <c r="D78" i="3"/>
  <c r="E77" i="3"/>
  <c r="D77" i="3"/>
  <c r="E76" i="3"/>
  <c r="D76" i="3"/>
  <c r="E75" i="3"/>
  <c r="D75" i="3"/>
  <c r="E74" i="3"/>
  <c r="D74" i="3"/>
  <c r="E73" i="3"/>
  <c r="D73" i="3"/>
  <c r="E72" i="3"/>
  <c r="D72" i="3"/>
  <c r="E71" i="3"/>
  <c r="D71" i="3"/>
  <c r="E70" i="3"/>
  <c r="D70" i="3"/>
  <c r="E69" i="3"/>
  <c r="D69" i="3"/>
  <c r="E68" i="3"/>
  <c r="D68" i="3"/>
  <c r="E67" i="3"/>
  <c r="D67" i="3"/>
  <c r="E66" i="3"/>
  <c r="D66" i="3"/>
  <c r="E65" i="3"/>
  <c r="D65" i="3"/>
  <c r="E64" i="3"/>
  <c r="D64" i="3"/>
  <c r="E63" i="3"/>
  <c r="D63" i="3"/>
  <c r="E62" i="3"/>
  <c r="D62" i="3"/>
  <c r="E61" i="3"/>
  <c r="D61" i="3"/>
  <c r="E60" i="3"/>
  <c r="D60" i="3"/>
  <c r="E59" i="3"/>
  <c r="D59" i="3"/>
  <c r="E58" i="3"/>
  <c r="D58" i="3"/>
  <c r="E57" i="3"/>
  <c r="D57" i="3"/>
  <c r="E56" i="3"/>
  <c r="D56" i="3"/>
  <c r="E55" i="3"/>
  <c r="D55" i="3"/>
  <c r="E54" i="3"/>
  <c r="D54" i="3"/>
  <c r="E53" i="3"/>
  <c r="D53" i="3"/>
  <c r="E52" i="3"/>
  <c r="D52" i="3"/>
  <c r="E51" i="3"/>
  <c r="D51" i="3"/>
  <c r="E50" i="3"/>
  <c r="D50" i="3"/>
  <c r="E49" i="3"/>
  <c r="D49" i="3"/>
  <c r="E48" i="3"/>
  <c r="D48" i="3"/>
  <c r="E47" i="3"/>
  <c r="D47" i="3"/>
  <c r="E46" i="3"/>
  <c r="D46" i="3"/>
  <c r="E45" i="3"/>
  <c r="D45" i="3"/>
  <c r="E44" i="3"/>
  <c r="D44" i="3"/>
  <c r="E43" i="3"/>
  <c r="D43" i="3"/>
  <c r="E42" i="3"/>
  <c r="D42" i="3"/>
  <c r="E41" i="3"/>
  <c r="D41" i="3"/>
  <c r="E40" i="3"/>
  <c r="D40" i="3"/>
  <c r="E39" i="3"/>
  <c r="D39" i="3"/>
  <c r="E38" i="3"/>
  <c r="D38" i="3"/>
  <c r="E37" i="3"/>
  <c r="D37" i="3"/>
  <c r="E36" i="3"/>
  <c r="D36" i="3"/>
  <c r="E35" i="3"/>
  <c r="D35" i="3"/>
  <c r="E34" i="3"/>
  <c r="D34" i="3"/>
  <c r="E33" i="3"/>
  <c r="D33" i="3"/>
  <c r="E32" i="3"/>
  <c r="D32" i="3"/>
  <c r="E31" i="3"/>
  <c r="D31" i="3"/>
  <c r="E30" i="3"/>
  <c r="D30" i="3"/>
  <c r="E29" i="3"/>
  <c r="D29" i="3"/>
  <c r="E28" i="3"/>
  <c r="D28" i="3"/>
  <c r="E27" i="3"/>
  <c r="D27" i="3"/>
  <c r="E26" i="3"/>
  <c r="D26" i="3"/>
  <c r="E25" i="3"/>
  <c r="D25" i="3"/>
  <c r="E24" i="3"/>
  <c r="D24" i="3"/>
  <c r="E23" i="3"/>
  <c r="D23" i="3"/>
  <c r="E22" i="3"/>
  <c r="D22" i="3"/>
  <c r="E21" i="3"/>
  <c r="D21" i="3"/>
  <c r="E20" i="3"/>
  <c r="D20" i="3"/>
  <c r="E19" i="3"/>
  <c r="D19" i="3"/>
  <c r="E18" i="3"/>
  <c r="D18" i="3"/>
  <c r="E17" i="3"/>
  <c r="D17" i="3"/>
  <c r="E16" i="3"/>
  <c r="D16" i="3"/>
  <c r="E15" i="3"/>
  <c r="D15" i="3"/>
  <c r="E14" i="3"/>
  <c r="D14" i="3"/>
  <c r="E13" i="3"/>
  <c r="D13" i="3"/>
  <c r="E12" i="3"/>
  <c r="D12" i="3"/>
  <c r="E3034" i="1" s="1"/>
  <c r="E11" i="3"/>
  <c r="D11" i="3"/>
  <c r="M3035" i="1"/>
  <c r="L3035" i="1"/>
  <c r="K3035" i="1"/>
  <c r="I3035" i="1"/>
  <c r="J3035" i="1" s="1"/>
  <c r="E3035" i="1"/>
  <c r="D3035" i="1"/>
  <c r="C3035" i="1"/>
  <c r="M3034" i="1"/>
  <c r="L3034" i="1"/>
  <c r="K3034" i="1"/>
  <c r="I3034" i="1"/>
  <c r="J3034" i="1" s="1"/>
  <c r="D3034" i="1"/>
  <c r="C3034" i="1"/>
  <c r="M3033" i="1"/>
  <c r="L3033" i="1"/>
  <c r="K3033" i="1"/>
  <c r="I3033" i="1"/>
  <c r="J3033" i="1" s="1"/>
  <c r="E3033" i="1"/>
  <c r="D3033" i="1"/>
  <c r="C3033" i="1"/>
  <c r="M3032" i="1"/>
  <c r="L3032" i="1"/>
  <c r="K3032" i="1"/>
  <c r="I3032" i="1"/>
  <c r="J3032" i="1" s="1"/>
  <c r="E3032" i="1"/>
  <c r="D3032" i="1"/>
  <c r="C3032" i="1"/>
  <c r="M3031" i="1"/>
  <c r="L3031" i="1"/>
  <c r="K3031" i="1"/>
  <c r="I3031" i="1"/>
  <c r="J3031" i="1" s="1"/>
  <c r="E3031" i="1"/>
  <c r="D3031" i="1"/>
  <c r="C3031" i="1"/>
  <c r="M3030" i="1"/>
  <c r="L3030" i="1"/>
  <c r="K3030" i="1"/>
  <c r="I3030" i="1"/>
  <c r="J3030" i="1" s="1"/>
  <c r="E3030" i="1"/>
  <c r="D3030" i="1"/>
  <c r="C3030" i="1"/>
  <c r="M3029" i="1"/>
  <c r="L3029" i="1"/>
  <c r="K3029" i="1"/>
  <c r="I3029" i="1"/>
  <c r="J3029" i="1" s="1"/>
  <c r="E3029" i="1"/>
  <c r="D3029" i="1"/>
  <c r="C3029" i="1"/>
  <c r="M3028" i="1"/>
  <c r="L3028" i="1"/>
  <c r="K3028" i="1"/>
  <c r="I3028" i="1"/>
  <c r="J3028" i="1" s="1"/>
  <c r="E3028" i="1"/>
  <c r="D3028" i="1"/>
  <c r="C3028" i="1"/>
  <c r="M3027" i="1"/>
  <c r="L3027" i="1"/>
  <c r="K3027" i="1"/>
  <c r="I3027" i="1"/>
  <c r="J3027" i="1" s="1"/>
  <c r="E3027" i="1"/>
  <c r="D3027" i="1"/>
  <c r="C3027" i="1"/>
  <c r="M3026" i="1"/>
  <c r="L3026" i="1"/>
  <c r="K3026" i="1"/>
  <c r="I3026" i="1"/>
  <c r="J3026" i="1" s="1"/>
  <c r="E3026" i="1"/>
  <c r="D3026" i="1"/>
  <c r="C3026" i="1"/>
  <c r="M3025" i="1"/>
  <c r="L3025" i="1"/>
  <c r="K3025" i="1"/>
  <c r="I3025" i="1"/>
  <c r="J3025" i="1" s="1"/>
  <c r="E3025" i="1"/>
  <c r="D3025" i="1"/>
  <c r="C3025" i="1"/>
  <c r="M3024" i="1"/>
  <c r="L3024" i="1"/>
  <c r="K3024" i="1"/>
  <c r="I3024" i="1"/>
  <c r="J3024" i="1" s="1"/>
  <c r="E3024" i="1"/>
  <c r="D3024" i="1"/>
  <c r="C3024" i="1"/>
  <c r="M3023" i="1"/>
  <c r="L3023" i="1"/>
  <c r="K3023" i="1"/>
  <c r="I3023" i="1"/>
  <c r="J3023" i="1" s="1"/>
  <c r="E3023" i="1"/>
  <c r="D3023" i="1"/>
  <c r="C3023" i="1"/>
  <c r="M3022" i="1"/>
  <c r="L3022" i="1"/>
  <c r="K3022" i="1"/>
  <c r="I3022" i="1"/>
  <c r="J3022" i="1" s="1"/>
  <c r="E3022" i="1"/>
  <c r="D3022" i="1"/>
  <c r="C3022" i="1"/>
  <c r="M3021" i="1"/>
  <c r="L3021" i="1"/>
  <c r="K3021" i="1"/>
  <c r="I3021" i="1"/>
  <c r="J3021" i="1" s="1"/>
  <c r="E3021" i="1"/>
  <c r="D3021" i="1"/>
  <c r="C3021" i="1"/>
  <c r="M3020" i="1"/>
  <c r="L3020" i="1"/>
  <c r="K3020" i="1"/>
  <c r="I3020" i="1"/>
  <c r="J3020" i="1" s="1"/>
  <c r="E3020" i="1"/>
  <c r="D3020" i="1"/>
  <c r="C3020" i="1"/>
  <c r="M3019" i="1"/>
  <c r="L3019" i="1"/>
  <c r="K3019" i="1"/>
  <c r="I3019" i="1"/>
  <c r="J3019" i="1" s="1"/>
  <c r="E3019" i="1"/>
  <c r="D3019" i="1"/>
  <c r="C3019" i="1"/>
  <c r="M3018" i="1"/>
  <c r="L3018" i="1"/>
  <c r="K3018" i="1"/>
  <c r="I3018" i="1"/>
  <c r="J3018" i="1" s="1"/>
  <c r="E3018" i="1"/>
  <c r="D3018" i="1"/>
  <c r="C3018" i="1"/>
  <c r="M3017" i="1"/>
  <c r="L3017" i="1"/>
  <c r="K3017" i="1"/>
  <c r="I3017" i="1"/>
  <c r="J3017" i="1" s="1"/>
  <c r="E3017" i="1"/>
  <c r="D3017" i="1"/>
  <c r="C3017" i="1"/>
  <c r="M3016" i="1"/>
  <c r="L3016" i="1"/>
  <c r="K3016" i="1"/>
  <c r="I3016" i="1"/>
  <c r="J3016" i="1" s="1"/>
  <c r="E3016" i="1"/>
  <c r="D3016" i="1"/>
  <c r="C3016" i="1"/>
  <c r="M3015" i="1"/>
  <c r="L3015" i="1"/>
  <c r="K3015" i="1"/>
  <c r="I3015" i="1"/>
  <c r="J3015" i="1" s="1"/>
  <c r="E3015" i="1"/>
  <c r="D3015" i="1"/>
  <c r="C3015" i="1"/>
  <c r="M3014" i="1"/>
  <c r="L3014" i="1"/>
  <c r="K3014" i="1"/>
  <c r="I3014" i="1"/>
  <c r="J3014" i="1" s="1"/>
  <c r="E3014" i="1"/>
  <c r="D3014" i="1"/>
  <c r="C3014" i="1"/>
  <c r="M3013" i="1"/>
  <c r="L3013" i="1"/>
  <c r="K3013" i="1"/>
  <c r="I3013" i="1"/>
  <c r="J3013" i="1" s="1"/>
  <c r="E3013" i="1"/>
  <c r="D3013" i="1"/>
  <c r="C3013" i="1"/>
  <c r="M3012" i="1"/>
  <c r="L3012" i="1"/>
  <c r="K3012" i="1"/>
  <c r="I3012" i="1"/>
  <c r="J3012" i="1" s="1"/>
  <c r="E3012" i="1"/>
  <c r="D3012" i="1"/>
  <c r="C3012" i="1"/>
  <c r="M3011" i="1"/>
  <c r="L3011" i="1"/>
  <c r="K3011" i="1"/>
  <c r="I3011" i="1"/>
  <c r="J3011" i="1" s="1"/>
  <c r="E3011" i="1"/>
  <c r="D3011" i="1"/>
  <c r="C3011" i="1"/>
  <c r="M3010" i="1"/>
  <c r="L3010" i="1"/>
  <c r="K3010" i="1"/>
  <c r="I3010" i="1"/>
  <c r="J3010" i="1" s="1"/>
  <c r="E3010" i="1"/>
  <c r="D3010" i="1"/>
  <c r="C3010" i="1"/>
  <c r="M3009" i="1"/>
  <c r="L3009" i="1"/>
  <c r="K3009" i="1"/>
  <c r="I3009" i="1"/>
  <c r="J3009" i="1" s="1"/>
  <c r="E3009" i="1"/>
  <c r="D3009" i="1"/>
  <c r="C3009" i="1"/>
  <c r="M3008" i="1"/>
  <c r="L3008" i="1"/>
  <c r="K3008" i="1"/>
  <c r="I3008" i="1"/>
  <c r="J3008" i="1" s="1"/>
  <c r="E3008" i="1"/>
  <c r="D3008" i="1"/>
  <c r="C3008" i="1"/>
  <c r="M3007" i="1"/>
  <c r="L3007" i="1"/>
  <c r="K3007" i="1"/>
  <c r="I3007" i="1"/>
  <c r="J3007" i="1" s="1"/>
  <c r="E3007" i="1"/>
  <c r="D3007" i="1"/>
  <c r="C3007" i="1"/>
  <c r="M3006" i="1"/>
  <c r="L3006" i="1"/>
  <c r="K3006" i="1"/>
  <c r="I3006" i="1"/>
  <c r="J3006" i="1" s="1"/>
  <c r="E3006" i="1"/>
  <c r="D3006" i="1"/>
  <c r="C3006" i="1"/>
  <c r="M3005" i="1"/>
  <c r="L3005" i="1"/>
  <c r="K3005" i="1"/>
  <c r="I3005" i="1"/>
  <c r="J3005" i="1" s="1"/>
  <c r="E3005" i="1"/>
  <c r="D3005" i="1"/>
  <c r="C3005" i="1"/>
  <c r="M3004" i="1"/>
  <c r="L3004" i="1"/>
  <c r="K3004" i="1"/>
  <c r="I3004" i="1"/>
  <c r="J3004" i="1" s="1"/>
  <c r="E3004" i="1"/>
  <c r="D3004" i="1"/>
  <c r="C3004" i="1"/>
  <c r="M3003" i="1"/>
  <c r="L3003" i="1"/>
  <c r="K3003" i="1"/>
  <c r="I3003" i="1"/>
  <c r="J3003" i="1" s="1"/>
  <c r="E3003" i="1"/>
  <c r="D3003" i="1"/>
  <c r="C3003" i="1"/>
  <c r="M3002" i="1"/>
  <c r="L3002" i="1"/>
  <c r="K3002" i="1"/>
  <c r="I3002" i="1"/>
  <c r="J3002" i="1" s="1"/>
  <c r="E3002" i="1"/>
  <c r="D3002" i="1"/>
  <c r="C3002" i="1"/>
  <c r="M3001" i="1"/>
  <c r="L3001" i="1"/>
  <c r="K3001" i="1"/>
  <c r="I3001" i="1"/>
  <c r="J3001" i="1" s="1"/>
  <c r="E3001" i="1"/>
  <c r="D3001" i="1"/>
  <c r="C3001" i="1"/>
  <c r="M3000" i="1"/>
  <c r="L3000" i="1"/>
  <c r="K3000" i="1"/>
  <c r="I3000" i="1"/>
  <c r="J3000" i="1" s="1"/>
  <c r="E3000" i="1"/>
  <c r="D3000" i="1"/>
  <c r="C3000" i="1"/>
  <c r="M2999" i="1"/>
  <c r="L2999" i="1"/>
  <c r="K2999" i="1"/>
  <c r="I2999" i="1"/>
  <c r="J2999" i="1" s="1"/>
  <c r="E2999" i="1"/>
  <c r="D2999" i="1"/>
  <c r="C2999" i="1"/>
  <c r="M2998" i="1"/>
  <c r="L2998" i="1"/>
  <c r="K2998" i="1"/>
  <c r="I2998" i="1"/>
  <c r="J2998" i="1" s="1"/>
  <c r="E2998" i="1"/>
  <c r="D2998" i="1"/>
  <c r="C2998" i="1"/>
  <c r="M2997" i="1"/>
  <c r="L2997" i="1"/>
  <c r="K2997" i="1"/>
  <c r="I2997" i="1"/>
  <c r="J2997" i="1" s="1"/>
  <c r="E2997" i="1"/>
  <c r="D2997" i="1"/>
  <c r="C2997" i="1"/>
  <c r="M2996" i="1"/>
  <c r="L2996" i="1"/>
  <c r="K2996" i="1"/>
  <c r="I2996" i="1"/>
  <c r="J2996" i="1" s="1"/>
  <c r="E2996" i="1"/>
  <c r="D2996" i="1"/>
  <c r="C2996" i="1"/>
  <c r="M2995" i="1"/>
  <c r="L2995" i="1"/>
  <c r="K2995" i="1"/>
  <c r="I2995" i="1"/>
  <c r="J2995" i="1" s="1"/>
  <c r="E2995" i="1"/>
  <c r="D2995" i="1"/>
  <c r="C2995" i="1"/>
  <c r="M2994" i="1"/>
  <c r="L2994" i="1"/>
  <c r="K2994" i="1"/>
  <c r="I2994" i="1"/>
  <c r="J2994" i="1" s="1"/>
  <c r="E2994" i="1"/>
  <c r="D2994" i="1"/>
  <c r="C2994" i="1"/>
  <c r="M2993" i="1"/>
  <c r="L2993" i="1"/>
  <c r="K2993" i="1"/>
  <c r="I2993" i="1"/>
  <c r="J2993" i="1" s="1"/>
  <c r="E2993" i="1"/>
  <c r="D2993" i="1"/>
  <c r="C2993" i="1"/>
  <c r="M2992" i="1"/>
  <c r="L2992" i="1"/>
  <c r="K2992" i="1"/>
  <c r="I2992" i="1"/>
  <c r="J2992" i="1" s="1"/>
  <c r="E2992" i="1"/>
  <c r="D2992" i="1"/>
  <c r="C2992" i="1"/>
  <c r="M2991" i="1"/>
  <c r="L2991" i="1"/>
  <c r="K2991" i="1"/>
  <c r="I2991" i="1"/>
  <c r="J2991" i="1" s="1"/>
  <c r="E2991" i="1"/>
  <c r="D2991" i="1"/>
  <c r="C2991" i="1"/>
  <c r="M2990" i="1"/>
  <c r="L2990" i="1"/>
  <c r="K2990" i="1"/>
  <c r="I2990" i="1"/>
  <c r="J2990" i="1" s="1"/>
  <c r="E2990" i="1"/>
  <c r="D2990" i="1"/>
  <c r="C2990" i="1"/>
  <c r="M2989" i="1"/>
  <c r="L2989" i="1"/>
  <c r="K2989" i="1"/>
  <c r="I2989" i="1"/>
  <c r="J2989" i="1" s="1"/>
  <c r="E2989" i="1"/>
  <c r="D2989" i="1"/>
  <c r="C2989" i="1"/>
  <c r="M2988" i="1"/>
  <c r="L2988" i="1"/>
  <c r="K2988" i="1"/>
  <c r="I2988" i="1"/>
  <c r="J2988" i="1" s="1"/>
  <c r="E2988" i="1"/>
  <c r="D2988" i="1"/>
  <c r="C2988" i="1"/>
  <c r="M2987" i="1"/>
  <c r="L2987" i="1"/>
  <c r="K2987" i="1"/>
  <c r="I2987" i="1"/>
  <c r="J2987" i="1" s="1"/>
  <c r="E2987" i="1"/>
  <c r="D2987" i="1"/>
  <c r="C2987" i="1"/>
  <c r="M2986" i="1"/>
  <c r="L2986" i="1"/>
  <c r="K2986" i="1"/>
  <c r="I2986" i="1"/>
  <c r="J2986" i="1" s="1"/>
  <c r="E2986" i="1"/>
  <c r="D2986" i="1"/>
  <c r="C2986" i="1"/>
  <c r="M2985" i="1"/>
  <c r="L2985" i="1"/>
  <c r="K2985" i="1"/>
  <c r="I2985" i="1"/>
  <c r="J2985" i="1" s="1"/>
  <c r="E2985" i="1"/>
  <c r="D2985" i="1"/>
  <c r="C2985" i="1"/>
  <c r="M2984" i="1"/>
  <c r="L2984" i="1"/>
  <c r="K2984" i="1"/>
  <c r="I2984" i="1"/>
  <c r="J2984" i="1" s="1"/>
  <c r="E2984" i="1"/>
  <c r="D2984" i="1"/>
  <c r="C2984" i="1"/>
  <c r="M2983" i="1"/>
  <c r="L2983" i="1"/>
  <c r="K2983" i="1"/>
  <c r="I2983" i="1"/>
  <c r="J2983" i="1" s="1"/>
  <c r="E2983" i="1"/>
  <c r="D2983" i="1"/>
  <c r="C2983" i="1"/>
  <c r="M2982" i="1"/>
  <c r="L2982" i="1"/>
  <c r="K2982" i="1"/>
  <c r="I2982" i="1"/>
  <c r="J2982" i="1" s="1"/>
  <c r="E2982" i="1"/>
  <c r="D2982" i="1"/>
  <c r="C2982" i="1"/>
  <c r="M2981" i="1"/>
  <c r="L2981" i="1"/>
  <c r="K2981" i="1"/>
  <c r="I2981" i="1"/>
  <c r="J2981" i="1" s="1"/>
  <c r="E2981" i="1"/>
  <c r="D2981" i="1"/>
  <c r="C2981" i="1"/>
  <c r="M2980" i="1"/>
  <c r="L2980" i="1"/>
  <c r="K2980" i="1"/>
  <c r="I2980" i="1"/>
  <c r="J2980" i="1" s="1"/>
  <c r="E2980" i="1"/>
  <c r="D2980" i="1"/>
  <c r="C2980" i="1"/>
  <c r="M2979" i="1"/>
  <c r="L2979" i="1"/>
  <c r="K2979" i="1"/>
  <c r="I2979" i="1"/>
  <c r="J2979" i="1" s="1"/>
  <c r="E2979" i="1"/>
  <c r="D2979" i="1"/>
  <c r="C2979" i="1"/>
  <c r="M2978" i="1"/>
  <c r="L2978" i="1"/>
  <c r="K2978" i="1"/>
  <c r="I2978" i="1"/>
  <c r="J2978" i="1" s="1"/>
  <c r="E2978" i="1"/>
  <c r="D2978" i="1"/>
  <c r="C2978" i="1"/>
  <c r="M2977" i="1"/>
  <c r="L2977" i="1"/>
  <c r="K2977" i="1"/>
  <c r="I2977" i="1"/>
  <c r="J2977" i="1" s="1"/>
  <c r="E2977" i="1"/>
  <c r="D2977" i="1"/>
  <c r="C2977" i="1"/>
  <c r="M2976" i="1"/>
  <c r="L2976" i="1"/>
  <c r="K2976" i="1"/>
  <c r="I2976" i="1"/>
  <c r="J2976" i="1" s="1"/>
  <c r="E2976" i="1"/>
  <c r="D2976" i="1"/>
  <c r="C2976" i="1"/>
  <c r="M2975" i="1"/>
  <c r="L2975" i="1"/>
  <c r="K2975" i="1"/>
  <c r="I2975" i="1"/>
  <c r="J2975" i="1" s="1"/>
  <c r="E2975" i="1"/>
  <c r="D2975" i="1"/>
  <c r="C2975" i="1"/>
  <c r="M2974" i="1"/>
  <c r="L2974" i="1"/>
  <c r="K2974" i="1"/>
  <c r="I2974" i="1"/>
  <c r="J2974" i="1" s="1"/>
  <c r="E2974" i="1"/>
  <c r="D2974" i="1"/>
  <c r="C2974" i="1"/>
  <c r="M2973" i="1"/>
  <c r="L2973" i="1"/>
  <c r="K2973" i="1"/>
  <c r="I2973" i="1"/>
  <c r="J2973" i="1" s="1"/>
  <c r="E2973" i="1"/>
  <c r="D2973" i="1"/>
  <c r="C2973" i="1"/>
  <c r="M2972" i="1"/>
  <c r="L2972" i="1"/>
  <c r="K2972" i="1"/>
  <c r="I2972" i="1"/>
  <c r="J2972" i="1" s="1"/>
  <c r="E2972" i="1"/>
  <c r="D2972" i="1"/>
  <c r="C2972" i="1"/>
  <c r="M2971" i="1"/>
  <c r="L2971" i="1"/>
  <c r="K2971" i="1"/>
  <c r="I2971" i="1"/>
  <c r="J2971" i="1" s="1"/>
  <c r="E2971" i="1"/>
  <c r="D2971" i="1"/>
  <c r="C2971" i="1"/>
  <c r="M2970" i="1"/>
  <c r="L2970" i="1"/>
  <c r="K2970" i="1"/>
  <c r="I2970" i="1"/>
  <c r="J2970" i="1" s="1"/>
  <c r="E2970" i="1"/>
  <c r="D2970" i="1"/>
  <c r="C2970" i="1"/>
  <c r="M2969" i="1"/>
  <c r="L2969" i="1"/>
  <c r="K2969" i="1"/>
  <c r="I2969" i="1"/>
  <c r="J2969" i="1" s="1"/>
  <c r="E2969" i="1"/>
  <c r="D2969" i="1"/>
  <c r="C2969" i="1"/>
  <c r="M2968" i="1"/>
  <c r="L2968" i="1"/>
  <c r="K2968" i="1"/>
  <c r="I2968" i="1"/>
  <c r="J2968" i="1" s="1"/>
  <c r="E2968" i="1"/>
  <c r="D2968" i="1"/>
  <c r="C2968" i="1"/>
  <c r="M2967" i="1"/>
  <c r="L2967" i="1"/>
  <c r="K2967" i="1"/>
  <c r="I2967" i="1"/>
  <c r="J2967" i="1" s="1"/>
  <c r="E2967" i="1"/>
  <c r="D2967" i="1"/>
  <c r="C2967" i="1"/>
  <c r="M2966" i="1"/>
  <c r="L2966" i="1"/>
  <c r="K2966" i="1"/>
  <c r="I2966" i="1"/>
  <c r="J2966" i="1" s="1"/>
  <c r="E2966" i="1"/>
  <c r="D2966" i="1"/>
  <c r="C2966" i="1"/>
  <c r="M2965" i="1"/>
  <c r="L2965" i="1"/>
  <c r="K2965" i="1"/>
  <c r="I2965" i="1"/>
  <c r="J2965" i="1" s="1"/>
  <c r="E2965" i="1"/>
  <c r="D2965" i="1"/>
  <c r="C2965" i="1"/>
  <c r="M2964" i="1"/>
  <c r="L2964" i="1"/>
  <c r="K2964" i="1"/>
  <c r="I2964" i="1"/>
  <c r="J2964" i="1" s="1"/>
  <c r="E2964" i="1"/>
  <c r="D2964" i="1"/>
  <c r="C2964" i="1"/>
  <c r="M2963" i="1"/>
  <c r="L2963" i="1"/>
  <c r="K2963" i="1"/>
  <c r="I2963" i="1"/>
  <c r="J2963" i="1" s="1"/>
  <c r="E2963" i="1"/>
  <c r="D2963" i="1"/>
  <c r="C2963" i="1"/>
  <c r="M2962" i="1"/>
  <c r="L2962" i="1"/>
  <c r="K2962" i="1"/>
  <c r="I2962" i="1"/>
  <c r="J2962" i="1" s="1"/>
  <c r="E2962" i="1"/>
  <c r="D2962" i="1"/>
  <c r="C2962" i="1"/>
  <c r="M2961" i="1"/>
  <c r="L2961" i="1"/>
  <c r="K2961" i="1"/>
  <c r="I2961" i="1"/>
  <c r="J2961" i="1" s="1"/>
  <c r="E2961" i="1"/>
  <c r="D2961" i="1"/>
  <c r="C2961" i="1"/>
  <c r="M2960" i="1"/>
  <c r="L2960" i="1"/>
  <c r="K2960" i="1"/>
  <c r="I2960" i="1"/>
  <c r="J2960" i="1" s="1"/>
  <c r="E2960" i="1"/>
  <c r="D2960" i="1"/>
  <c r="C2960" i="1"/>
  <c r="M2959" i="1"/>
  <c r="L2959" i="1"/>
  <c r="K2959" i="1"/>
  <c r="I2959" i="1"/>
  <c r="J2959" i="1" s="1"/>
  <c r="E2959" i="1"/>
  <c r="D2959" i="1"/>
  <c r="C2959" i="1"/>
  <c r="M2958" i="1"/>
  <c r="L2958" i="1"/>
  <c r="K2958" i="1"/>
  <c r="I2958" i="1"/>
  <c r="J2958" i="1" s="1"/>
  <c r="E2958" i="1"/>
  <c r="D2958" i="1"/>
  <c r="C2958" i="1"/>
  <c r="M2957" i="1"/>
  <c r="L2957" i="1"/>
  <c r="K2957" i="1"/>
  <c r="I2957" i="1"/>
  <c r="J2957" i="1" s="1"/>
  <c r="E2957" i="1"/>
  <c r="D2957" i="1"/>
  <c r="C2957" i="1"/>
  <c r="M2956" i="1"/>
  <c r="L2956" i="1"/>
  <c r="K2956" i="1"/>
  <c r="I2956" i="1"/>
  <c r="J2956" i="1" s="1"/>
  <c r="E2956" i="1"/>
  <c r="D2956" i="1"/>
  <c r="C2956" i="1"/>
  <c r="M2955" i="1"/>
  <c r="L2955" i="1"/>
  <c r="K2955" i="1"/>
  <c r="I2955" i="1"/>
  <c r="J2955" i="1" s="1"/>
  <c r="E2955" i="1"/>
  <c r="D2955" i="1"/>
  <c r="C2955" i="1"/>
  <c r="M2954" i="1"/>
  <c r="L2954" i="1"/>
  <c r="K2954" i="1"/>
  <c r="I2954" i="1"/>
  <c r="J2954" i="1" s="1"/>
  <c r="E2954" i="1"/>
  <c r="D2954" i="1"/>
  <c r="C2954" i="1"/>
  <c r="M2953" i="1"/>
  <c r="L2953" i="1"/>
  <c r="K2953" i="1"/>
  <c r="I2953" i="1"/>
  <c r="J2953" i="1" s="1"/>
  <c r="E2953" i="1"/>
  <c r="D2953" i="1"/>
  <c r="C2953" i="1"/>
  <c r="M2952" i="1"/>
  <c r="L2952" i="1"/>
  <c r="K2952" i="1"/>
  <c r="I2952" i="1"/>
  <c r="J2952" i="1" s="1"/>
  <c r="E2952" i="1"/>
  <c r="D2952" i="1"/>
  <c r="C2952" i="1"/>
  <c r="M2951" i="1"/>
  <c r="L2951" i="1"/>
  <c r="K2951" i="1"/>
  <c r="I2951" i="1"/>
  <c r="J2951" i="1" s="1"/>
  <c r="E2951" i="1"/>
  <c r="D2951" i="1"/>
  <c r="C2951" i="1"/>
  <c r="M2950" i="1"/>
  <c r="L2950" i="1"/>
  <c r="K2950" i="1"/>
  <c r="I2950" i="1"/>
  <c r="J2950" i="1" s="1"/>
  <c r="E2950" i="1"/>
  <c r="D2950" i="1"/>
  <c r="C2950" i="1"/>
  <c r="M2949" i="1"/>
  <c r="L2949" i="1"/>
  <c r="K2949" i="1"/>
  <c r="I2949" i="1"/>
  <c r="J2949" i="1" s="1"/>
  <c r="E2949" i="1"/>
  <c r="D2949" i="1"/>
  <c r="C2949" i="1"/>
  <c r="M2948" i="1"/>
  <c r="L2948" i="1"/>
  <c r="K2948" i="1"/>
  <c r="I2948" i="1"/>
  <c r="J2948" i="1" s="1"/>
  <c r="E2948" i="1"/>
  <c r="D2948" i="1"/>
  <c r="C2948" i="1"/>
  <c r="M2947" i="1"/>
  <c r="L2947" i="1"/>
  <c r="K2947" i="1"/>
  <c r="I2947" i="1"/>
  <c r="J2947" i="1" s="1"/>
  <c r="E2947" i="1"/>
  <c r="D2947" i="1"/>
  <c r="C2947" i="1"/>
  <c r="M2946" i="1"/>
  <c r="L2946" i="1"/>
  <c r="K2946" i="1"/>
  <c r="I2946" i="1"/>
  <c r="J2946" i="1" s="1"/>
  <c r="E2946" i="1"/>
  <c r="D2946" i="1"/>
  <c r="C2946" i="1"/>
  <c r="M2945" i="1"/>
  <c r="L2945" i="1"/>
  <c r="K2945" i="1"/>
  <c r="I2945" i="1"/>
  <c r="J2945" i="1" s="1"/>
  <c r="E2945" i="1"/>
  <c r="D2945" i="1"/>
  <c r="C2945" i="1"/>
  <c r="M2944" i="1"/>
  <c r="L2944" i="1"/>
  <c r="K2944" i="1"/>
  <c r="I2944" i="1"/>
  <c r="J2944" i="1" s="1"/>
  <c r="E2944" i="1"/>
  <c r="D2944" i="1"/>
  <c r="C2944" i="1"/>
  <c r="M2943" i="1"/>
  <c r="L2943" i="1"/>
  <c r="K2943" i="1"/>
  <c r="I2943" i="1"/>
  <c r="J2943" i="1" s="1"/>
  <c r="E2943" i="1"/>
  <c r="D2943" i="1"/>
  <c r="C2943" i="1"/>
  <c r="M2942" i="1"/>
  <c r="L2942" i="1"/>
  <c r="K2942" i="1"/>
  <c r="I2942" i="1"/>
  <c r="J2942" i="1" s="1"/>
  <c r="E2942" i="1"/>
  <c r="D2942" i="1"/>
  <c r="C2942" i="1"/>
  <c r="M2941" i="1"/>
  <c r="L2941" i="1"/>
  <c r="K2941" i="1"/>
  <c r="I2941" i="1"/>
  <c r="J2941" i="1" s="1"/>
  <c r="E2941" i="1"/>
  <c r="D2941" i="1"/>
  <c r="C2941" i="1"/>
  <c r="M2940" i="1"/>
  <c r="L2940" i="1"/>
  <c r="K2940" i="1"/>
  <c r="I2940" i="1"/>
  <c r="J2940" i="1" s="1"/>
  <c r="E2940" i="1"/>
  <c r="D2940" i="1"/>
  <c r="C2940" i="1"/>
  <c r="M2939" i="1"/>
  <c r="L2939" i="1"/>
  <c r="K2939" i="1"/>
  <c r="I2939" i="1"/>
  <c r="J2939" i="1" s="1"/>
  <c r="E2939" i="1"/>
  <c r="D2939" i="1"/>
  <c r="C2939" i="1"/>
  <c r="M2938" i="1"/>
  <c r="L2938" i="1"/>
  <c r="K2938" i="1"/>
  <c r="I2938" i="1"/>
  <c r="J2938" i="1" s="1"/>
  <c r="E2938" i="1"/>
  <c r="D2938" i="1"/>
  <c r="C2938" i="1"/>
  <c r="M2937" i="1"/>
  <c r="L2937" i="1"/>
  <c r="K2937" i="1"/>
  <c r="I2937" i="1"/>
  <c r="J2937" i="1" s="1"/>
  <c r="E2937" i="1"/>
  <c r="D2937" i="1"/>
  <c r="C2937" i="1"/>
  <c r="M2936" i="1"/>
  <c r="L2936" i="1"/>
  <c r="K2936" i="1"/>
  <c r="I2936" i="1"/>
  <c r="J2936" i="1" s="1"/>
  <c r="E2936" i="1"/>
  <c r="D2936" i="1"/>
  <c r="C2936" i="1"/>
  <c r="M2935" i="1"/>
  <c r="L2935" i="1"/>
  <c r="K2935" i="1"/>
  <c r="I2935" i="1"/>
  <c r="J2935" i="1" s="1"/>
  <c r="E2935" i="1"/>
  <c r="D2935" i="1"/>
  <c r="C2935" i="1"/>
  <c r="M2934" i="1"/>
  <c r="L2934" i="1"/>
  <c r="K2934" i="1"/>
  <c r="I2934" i="1"/>
  <c r="J2934" i="1" s="1"/>
  <c r="E2934" i="1"/>
  <c r="D2934" i="1"/>
  <c r="C2934" i="1"/>
  <c r="M2933" i="1"/>
  <c r="L2933" i="1"/>
  <c r="K2933" i="1"/>
  <c r="I2933" i="1"/>
  <c r="J2933" i="1" s="1"/>
  <c r="E2933" i="1"/>
  <c r="D2933" i="1"/>
  <c r="C2933" i="1"/>
  <c r="M2932" i="1"/>
  <c r="L2932" i="1"/>
  <c r="K2932" i="1"/>
  <c r="I2932" i="1"/>
  <c r="J2932" i="1" s="1"/>
  <c r="E2932" i="1"/>
  <c r="D2932" i="1"/>
  <c r="C2932" i="1"/>
  <c r="M2931" i="1"/>
  <c r="L2931" i="1"/>
  <c r="K2931" i="1"/>
  <c r="I2931" i="1"/>
  <c r="J2931" i="1" s="1"/>
  <c r="E2931" i="1"/>
  <c r="D2931" i="1"/>
  <c r="C2931" i="1"/>
  <c r="M2930" i="1"/>
  <c r="L2930" i="1"/>
  <c r="K2930" i="1"/>
  <c r="I2930" i="1"/>
  <c r="J2930" i="1" s="1"/>
  <c r="E2930" i="1"/>
  <c r="D2930" i="1"/>
  <c r="C2930" i="1"/>
  <c r="M2929" i="1"/>
  <c r="L2929" i="1"/>
  <c r="K2929" i="1"/>
  <c r="I2929" i="1"/>
  <c r="J2929" i="1" s="1"/>
  <c r="E2929" i="1"/>
  <c r="D2929" i="1"/>
  <c r="C2929" i="1"/>
  <c r="M2928" i="1"/>
  <c r="L2928" i="1"/>
  <c r="K2928" i="1"/>
  <c r="I2928" i="1"/>
  <c r="J2928" i="1" s="1"/>
  <c r="E2928" i="1"/>
  <c r="D2928" i="1"/>
  <c r="C2928" i="1"/>
  <c r="M2927" i="1"/>
  <c r="L2927" i="1"/>
  <c r="K2927" i="1"/>
  <c r="I2927" i="1"/>
  <c r="J2927" i="1" s="1"/>
  <c r="E2927" i="1"/>
  <c r="D2927" i="1"/>
  <c r="C2927" i="1"/>
  <c r="M2926" i="1"/>
  <c r="L2926" i="1"/>
  <c r="K2926" i="1"/>
  <c r="I2926" i="1"/>
  <c r="J2926" i="1" s="1"/>
  <c r="E2926" i="1"/>
  <c r="D2926" i="1"/>
  <c r="C2926" i="1"/>
  <c r="M2925" i="1"/>
  <c r="L2925" i="1"/>
  <c r="K2925" i="1"/>
  <c r="I2925" i="1"/>
  <c r="J2925" i="1" s="1"/>
  <c r="E2925" i="1"/>
  <c r="D2925" i="1"/>
  <c r="C2925" i="1"/>
  <c r="M2924" i="1"/>
  <c r="L2924" i="1"/>
  <c r="K2924" i="1"/>
  <c r="I2924" i="1"/>
  <c r="J2924" i="1" s="1"/>
  <c r="E2924" i="1"/>
  <c r="D2924" i="1"/>
  <c r="C2924" i="1"/>
  <c r="M2923" i="1"/>
  <c r="L2923" i="1"/>
  <c r="K2923" i="1"/>
  <c r="I2923" i="1"/>
  <c r="J2923" i="1" s="1"/>
  <c r="E2923" i="1"/>
  <c r="D2923" i="1"/>
  <c r="C2923" i="1"/>
  <c r="M2922" i="1"/>
  <c r="L2922" i="1"/>
  <c r="K2922" i="1"/>
  <c r="I2922" i="1"/>
  <c r="J2922" i="1" s="1"/>
  <c r="E2922" i="1"/>
  <c r="D2922" i="1"/>
  <c r="C2922" i="1"/>
  <c r="M2921" i="1"/>
  <c r="L2921" i="1"/>
  <c r="K2921" i="1"/>
  <c r="I2921" i="1"/>
  <c r="J2921" i="1" s="1"/>
  <c r="E2921" i="1"/>
  <c r="D2921" i="1"/>
  <c r="C2921" i="1"/>
  <c r="M2920" i="1"/>
  <c r="L2920" i="1"/>
  <c r="K2920" i="1"/>
  <c r="I2920" i="1"/>
  <c r="J2920" i="1" s="1"/>
  <c r="E2920" i="1"/>
  <c r="D2920" i="1"/>
  <c r="C2920" i="1"/>
  <c r="M2919" i="1"/>
  <c r="L2919" i="1"/>
  <c r="K2919" i="1"/>
  <c r="I2919" i="1"/>
  <c r="J2919" i="1" s="1"/>
  <c r="E2919" i="1"/>
  <c r="D2919" i="1"/>
  <c r="C2919" i="1"/>
  <c r="M2918" i="1"/>
  <c r="L2918" i="1"/>
  <c r="K2918" i="1"/>
  <c r="I2918" i="1"/>
  <c r="J2918" i="1" s="1"/>
  <c r="E2918" i="1"/>
  <c r="D2918" i="1"/>
  <c r="C2918" i="1"/>
  <c r="M2917" i="1"/>
  <c r="L2917" i="1"/>
  <c r="K2917" i="1"/>
  <c r="I2917" i="1"/>
  <c r="J2917" i="1" s="1"/>
  <c r="E2917" i="1"/>
  <c r="D2917" i="1"/>
  <c r="C2917" i="1"/>
  <c r="M2916" i="1"/>
  <c r="L2916" i="1"/>
  <c r="K2916" i="1"/>
  <c r="I2916" i="1"/>
  <c r="J2916" i="1" s="1"/>
  <c r="E2916" i="1"/>
  <c r="D2916" i="1"/>
  <c r="C2916" i="1"/>
  <c r="M2915" i="1"/>
  <c r="L2915" i="1"/>
  <c r="K2915" i="1"/>
  <c r="I2915" i="1"/>
  <c r="J2915" i="1" s="1"/>
  <c r="E2915" i="1"/>
  <c r="D2915" i="1"/>
  <c r="C2915" i="1"/>
  <c r="M2914" i="1"/>
  <c r="L2914" i="1"/>
  <c r="K2914" i="1"/>
  <c r="I2914" i="1"/>
  <c r="J2914" i="1" s="1"/>
  <c r="E2914" i="1"/>
  <c r="D2914" i="1"/>
  <c r="C2914" i="1"/>
  <c r="M2913" i="1"/>
  <c r="L2913" i="1"/>
  <c r="K2913" i="1"/>
  <c r="I2913" i="1"/>
  <c r="J2913" i="1" s="1"/>
  <c r="E2913" i="1"/>
  <c r="D2913" i="1"/>
  <c r="C2913" i="1"/>
  <c r="M2912" i="1"/>
  <c r="L2912" i="1"/>
  <c r="K2912" i="1"/>
  <c r="I2912" i="1"/>
  <c r="J2912" i="1" s="1"/>
  <c r="E2912" i="1"/>
  <c r="D2912" i="1"/>
  <c r="C2912" i="1"/>
  <c r="M2911" i="1"/>
  <c r="L2911" i="1"/>
  <c r="K2911" i="1"/>
  <c r="I2911" i="1"/>
  <c r="J2911" i="1" s="1"/>
  <c r="E2911" i="1"/>
  <c r="D2911" i="1"/>
  <c r="C2911" i="1"/>
  <c r="M2910" i="1"/>
  <c r="L2910" i="1"/>
  <c r="K2910" i="1"/>
  <c r="I2910" i="1"/>
  <c r="J2910" i="1" s="1"/>
  <c r="E2910" i="1"/>
  <c r="D2910" i="1"/>
  <c r="C2910" i="1"/>
  <c r="M2909" i="1"/>
  <c r="L2909" i="1"/>
  <c r="K2909" i="1"/>
  <c r="I2909" i="1"/>
  <c r="J2909" i="1" s="1"/>
  <c r="E2909" i="1"/>
  <c r="D2909" i="1"/>
  <c r="C2909" i="1"/>
  <c r="M2908" i="1"/>
  <c r="L2908" i="1"/>
  <c r="K2908" i="1"/>
  <c r="I2908" i="1"/>
  <c r="J2908" i="1" s="1"/>
  <c r="E2908" i="1"/>
  <c r="D2908" i="1"/>
  <c r="C2908" i="1"/>
  <c r="M2907" i="1"/>
  <c r="L2907" i="1"/>
  <c r="K2907" i="1"/>
  <c r="I2907" i="1"/>
  <c r="J2907" i="1" s="1"/>
  <c r="E2907" i="1"/>
  <c r="D2907" i="1"/>
  <c r="C2907" i="1"/>
  <c r="M2906" i="1"/>
  <c r="L2906" i="1"/>
  <c r="K2906" i="1"/>
  <c r="I2906" i="1"/>
  <c r="J2906" i="1" s="1"/>
  <c r="E2906" i="1"/>
  <c r="D2906" i="1"/>
  <c r="C2906" i="1"/>
  <c r="M2905" i="1"/>
  <c r="L2905" i="1"/>
  <c r="K2905" i="1"/>
  <c r="I2905" i="1"/>
  <c r="J2905" i="1" s="1"/>
  <c r="E2905" i="1"/>
  <c r="D2905" i="1"/>
  <c r="C2905" i="1"/>
  <c r="M2904" i="1"/>
  <c r="L2904" i="1"/>
  <c r="K2904" i="1"/>
  <c r="I2904" i="1"/>
  <c r="J2904" i="1" s="1"/>
  <c r="E2904" i="1"/>
  <c r="D2904" i="1"/>
  <c r="C2904" i="1"/>
  <c r="M2903" i="1"/>
  <c r="L2903" i="1"/>
  <c r="K2903" i="1"/>
  <c r="I2903" i="1"/>
  <c r="J2903" i="1" s="1"/>
  <c r="E2903" i="1"/>
  <c r="D2903" i="1"/>
  <c r="C2903" i="1"/>
  <c r="M2902" i="1"/>
  <c r="L2902" i="1"/>
  <c r="K2902" i="1"/>
  <c r="I2902" i="1"/>
  <c r="J2902" i="1" s="1"/>
  <c r="E2902" i="1"/>
  <c r="D2902" i="1"/>
  <c r="C2902" i="1"/>
  <c r="M2901" i="1"/>
  <c r="L2901" i="1"/>
  <c r="K2901" i="1"/>
  <c r="I2901" i="1"/>
  <c r="J2901" i="1" s="1"/>
  <c r="E2901" i="1"/>
  <c r="D2901" i="1"/>
  <c r="C2901" i="1"/>
  <c r="M2900" i="1"/>
  <c r="L2900" i="1"/>
  <c r="K2900" i="1"/>
  <c r="I2900" i="1"/>
  <c r="J2900" i="1" s="1"/>
  <c r="E2900" i="1"/>
  <c r="D2900" i="1"/>
  <c r="C2900" i="1"/>
  <c r="M2899" i="1"/>
  <c r="L2899" i="1"/>
  <c r="K2899" i="1"/>
  <c r="I2899" i="1"/>
  <c r="J2899" i="1" s="1"/>
  <c r="E2899" i="1"/>
  <c r="D2899" i="1"/>
  <c r="C2899" i="1"/>
  <c r="M2898" i="1"/>
  <c r="L2898" i="1"/>
  <c r="K2898" i="1"/>
  <c r="I2898" i="1"/>
  <c r="J2898" i="1" s="1"/>
  <c r="E2898" i="1"/>
  <c r="D2898" i="1"/>
  <c r="C2898" i="1"/>
  <c r="M2897" i="1"/>
  <c r="L2897" i="1"/>
  <c r="K2897" i="1"/>
  <c r="I2897" i="1"/>
  <c r="J2897" i="1" s="1"/>
  <c r="E2897" i="1"/>
  <c r="D2897" i="1"/>
  <c r="C2897" i="1"/>
  <c r="M2896" i="1"/>
  <c r="L2896" i="1"/>
  <c r="K2896" i="1"/>
  <c r="I2896" i="1"/>
  <c r="J2896" i="1" s="1"/>
  <c r="E2896" i="1"/>
  <c r="D2896" i="1"/>
  <c r="C2896" i="1"/>
  <c r="M2895" i="1"/>
  <c r="L2895" i="1"/>
  <c r="K2895" i="1"/>
  <c r="I2895" i="1"/>
  <c r="J2895" i="1" s="1"/>
  <c r="E2895" i="1"/>
  <c r="D2895" i="1"/>
  <c r="C2895" i="1"/>
  <c r="M2894" i="1"/>
  <c r="L2894" i="1"/>
  <c r="K2894" i="1"/>
  <c r="I2894" i="1"/>
  <c r="J2894" i="1" s="1"/>
  <c r="E2894" i="1"/>
  <c r="D2894" i="1"/>
  <c r="C2894" i="1"/>
  <c r="M2893" i="1"/>
  <c r="L2893" i="1"/>
  <c r="K2893" i="1"/>
  <c r="I2893" i="1"/>
  <c r="J2893" i="1" s="1"/>
  <c r="E2893" i="1"/>
  <c r="D2893" i="1"/>
  <c r="C2893" i="1"/>
  <c r="M2892" i="1"/>
  <c r="L2892" i="1"/>
  <c r="K2892" i="1"/>
  <c r="I2892" i="1"/>
  <c r="J2892" i="1" s="1"/>
  <c r="E2892" i="1"/>
  <c r="D2892" i="1"/>
  <c r="C2892" i="1"/>
  <c r="M2891" i="1"/>
  <c r="L2891" i="1"/>
  <c r="K2891" i="1"/>
  <c r="I2891" i="1"/>
  <c r="J2891" i="1" s="1"/>
  <c r="E2891" i="1"/>
  <c r="D2891" i="1"/>
  <c r="C2891" i="1"/>
  <c r="M2890" i="1"/>
  <c r="L2890" i="1"/>
  <c r="K2890" i="1"/>
  <c r="I2890" i="1"/>
  <c r="J2890" i="1" s="1"/>
  <c r="E2890" i="1"/>
  <c r="D2890" i="1"/>
  <c r="C2890" i="1"/>
  <c r="M2889" i="1"/>
  <c r="L2889" i="1"/>
  <c r="K2889" i="1"/>
  <c r="I2889" i="1"/>
  <c r="J2889" i="1" s="1"/>
  <c r="E2889" i="1"/>
  <c r="D2889" i="1"/>
  <c r="C2889" i="1"/>
  <c r="M2888" i="1"/>
  <c r="L2888" i="1"/>
  <c r="K2888" i="1"/>
  <c r="I2888" i="1"/>
  <c r="J2888" i="1" s="1"/>
  <c r="E2888" i="1"/>
  <c r="D2888" i="1"/>
  <c r="C2888" i="1"/>
  <c r="M2887" i="1"/>
  <c r="L2887" i="1"/>
  <c r="K2887" i="1"/>
  <c r="I2887" i="1"/>
  <c r="J2887" i="1" s="1"/>
  <c r="E2887" i="1"/>
  <c r="D2887" i="1"/>
  <c r="C2887" i="1"/>
  <c r="M2886" i="1"/>
  <c r="L2886" i="1"/>
  <c r="K2886" i="1"/>
  <c r="I2886" i="1"/>
  <c r="J2886" i="1" s="1"/>
  <c r="E2886" i="1"/>
  <c r="D2886" i="1"/>
  <c r="C2886" i="1"/>
  <c r="M2885" i="1"/>
  <c r="L2885" i="1"/>
  <c r="K2885" i="1"/>
  <c r="I2885" i="1"/>
  <c r="J2885" i="1" s="1"/>
  <c r="E2885" i="1"/>
  <c r="D2885" i="1"/>
  <c r="C2885" i="1"/>
  <c r="M2884" i="1"/>
  <c r="L2884" i="1"/>
  <c r="K2884" i="1"/>
  <c r="I2884" i="1"/>
  <c r="J2884" i="1" s="1"/>
  <c r="E2884" i="1"/>
  <c r="D2884" i="1"/>
  <c r="C2884" i="1"/>
  <c r="M2883" i="1"/>
  <c r="L2883" i="1"/>
  <c r="K2883" i="1"/>
  <c r="I2883" i="1"/>
  <c r="J2883" i="1" s="1"/>
  <c r="E2883" i="1"/>
  <c r="D2883" i="1"/>
  <c r="C2883" i="1"/>
  <c r="M2882" i="1"/>
  <c r="L2882" i="1"/>
  <c r="K2882" i="1"/>
  <c r="I2882" i="1"/>
  <c r="J2882" i="1" s="1"/>
  <c r="E2882" i="1"/>
  <c r="D2882" i="1"/>
  <c r="C2882" i="1"/>
  <c r="M2881" i="1"/>
  <c r="L2881" i="1"/>
  <c r="K2881" i="1"/>
  <c r="I2881" i="1"/>
  <c r="J2881" i="1" s="1"/>
  <c r="E2881" i="1"/>
  <c r="D2881" i="1"/>
  <c r="C2881" i="1"/>
  <c r="M2880" i="1"/>
  <c r="L2880" i="1"/>
  <c r="K2880" i="1"/>
  <c r="I2880" i="1"/>
  <c r="J2880" i="1" s="1"/>
  <c r="E2880" i="1"/>
  <c r="D2880" i="1"/>
  <c r="C2880" i="1"/>
  <c r="M2879" i="1"/>
  <c r="L2879" i="1"/>
  <c r="K2879" i="1"/>
  <c r="I2879" i="1"/>
  <c r="J2879" i="1" s="1"/>
  <c r="E2879" i="1"/>
  <c r="D2879" i="1"/>
  <c r="C2879" i="1"/>
  <c r="M2878" i="1"/>
  <c r="L2878" i="1"/>
  <c r="K2878" i="1"/>
  <c r="I2878" i="1"/>
  <c r="J2878" i="1" s="1"/>
  <c r="E2878" i="1"/>
  <c r="D2878" i="1"/>
  <c r="C2878" i="1"/>
  <c r="M2877" i="1"/>
  <c r="L2877" i="1"/>
  <c r="K2877" i="1"/>
  <c r="I2877" i="1"/>
  <c r="J2877" i="1" s="1"/>
  <c r="E2877" i="1"/>
  <c r="D2877" i="1"/>
  <c r="C2877" i="1"/>
  <c r="M2876" i="1"/>
  <c r="L2876" i="1"/>
  <c r="K2876" i="1"/>
  <c r="I2876" i="1"/>
  <c r="J2876" i="1" s="1"/>
  <c r="E2876" i="1"/>
  <c r="D2876" i="1"/>
  <c r="C2876" i="1"/>
  <c r="M2875" i="1"/>
  <c r="L2875" i="1"/>
  <c r="K2875" i="1"/>
  <c r="I2875" i="1"/>
  <c r="J2875" i="1" s="1"/>
  <c r="E2875" i="1"/>
  <c r="D2875" i="1"/>
  <c r="C2875" i="1"/>
  <c r="M2874" i="1"/>
  <c r="L2874" i="1"/>
  <c r="K2874" i="1"/>
  <c r="I2874" i="1"/>
  <c r="J2874" i="1" s="1"/>
  <c r="E2874" i="1"/>
  <c r="D2874" i="1"/>
  <c r="C2874" i="1"/>
  <c r="M2873" i="1"/>
  <c r="L2873" i="1"/>
  <c r="K2873" i="1"/>
  <c r="I2873" i="1"/>
  <c r="J2873" i="1" s="1"/>
  <c r="E2873" i="1"/>
  <c r="D2873" i="1"/>
  <c r="C2873" i="1"/>
  <c r="M2872" i="1"/>
  <c r="L2872" i="1"/>
  <c r="K2872" i="1"/>
  <c r="I2872" i="1"/>
  <c r="J2872" i="1" s="1"/>
  <c r="E2872" i="1"/>
  <c r="D2872" i="1"/>
  <c r="C2872" i="1"/>
  <c r="M2871" i="1"/>
  <c r="L2871" i="1"/>
  <c r="K2871" i="1"/>
  <c r="I2871" i="1"/>
  <c r="J2871" i="1" s="1"/>
  <c r="E2871" i="1"/>
  <c r="D2871" i="1"/>
  <c r="C2871" i="1"/>
  <c r="M2870" i="1"/>
  <c r="L2870" i="1"/>
  <c r="K2870" i="1"/>
  <c r="I2870" i="1"/>
  <c r="J2870" i="1" s="1"/>
  <c r="E2870" i="1"/>
  <c r="D2870" i="1"/>
  <c r="C2870" i="1"/>
  <c r="M2869" i="1"/>
  <c r="L2869" i="1"/>
  <c r="K2869" i="1"/>
  <c r="I2869" i="1"/>
  <c r="J2869" i="1" s="1"/>
  <c r="E2869" i="1"/>
  <c r="D2869" i="1"/>
  <c r="C2869" i="1"/>
  <c r="M2868" i="1"/>
  <c r="L2868" i="1"/>
  <c r="K2868" i="1"/>
  <c r="I2868" i="1"/>
  <c r="J2868" i="1" s="1"/>
  <c r="E2868" i="1"/>
  <c r="D2868" i="1"/>
  <c r="C2868" i="1"/>
  <c r="M2867" i="1"/>
  <c r="L2867" i="1"/>
  <c r="K2867" i="1"/>
  <c r="I2867" i="1"/>
  <c r="J2867" i="1" s="1"/>
  <c r="E2867" i="1"/>
  <c r="D2867" i="1"/>
  <c r="C2867" i="1"/>
  <c r="M2866" i="1"/>
  <c r="L2866" i="1"/>
  <c r="K2866" i="1"/>
  <c r="I2866" i="1"/>
  <c r="J2866" i="1" s="1"/>
  <c r="E2866" i="1"/>
  <c r="D2866" i="1"/>
  <c r="C2866" i="1"/>
  <c r="M2865" i="1"/>
  <c r="L2865" i="1"/>
  <c r="K2865" i="1"/>
  <c r="I2865" i="1"/>
  <c r="J2865" i="1" s="1"/>
  <c r="E2865" i="1"/>
  <c r="D2865" i="1"/>
  <c r="C2865" i="1"/>
  <c r="M2864" i="1"/>
  <c r="L2864" i="1"/>
  <c r="K2864" i="1"/>
  <c r="I2864" i="1"/>
  <c r="J2864" i="1" s="1"/>
  <c r="E2864" i="1"/>
  <c r="D2864" i="1"/>
  <c r="C2864" i="1"/>
  <c r="M2863" i="1"/>
  <c r="L2863" i="1"/>
  <c r="K2863" i="1"/>
  <c r="I2863" i="1"/>
  <c r="J2863" i="1" s="1"/>
  <c r="E2863" i="1"/>
  <c r="D2863" i="1"/>
  <c r="C2863" i="1"/>
  <c r="M2862" i="1"/>
  <c r="L2862" i="1"/>
  <c r="K2862" i="1"/>
  <c r="I2862" i="1"/>
  <c r="J2862" i="1" s="1"/>
  <c r="E2862" i="1"/>
  <c r="D2862" i="1"/>
  <c r="C2862" i="1"/>
  <c r="M2861" i="1"/>
  <c r="L2861" i="1"/>
  <c r="K2861" i="1"/>
  <c r="I2861" i="1"/>
  <c r="J2861" i="1" s="1"/>
  <c r="E2861" i="1"/>
  <c r="D2861" i="1"/>
  <c r="C2861" i="1"/>
  <c r="M2860" i="1"/>
  <c r="L2860" i="1"/>
  <c r="K2860" i="1"/>
  <c r="I2860" i="1"/>
  <c r="J2860" i="1" s="1"/>
  <c r="E2860" i="1"/>
  <c r="D2860" i="1"/>
  <c r="C2860" i="1"/>
  <c r="M2859" i="1"/>
  <c r="L2859" i="1"/>
  <c r="K2859" i="1"/>
  <c r="I2859" i="1"/>
  <c r="J2859" i="1" s="1"/>
  <c r="E2859" i="1"/>
  <c r="D2859" i="1"/>
  <c r="C2859" i="1"/>
  <c r="M2858" i="1"/>
  <c r="L2858" i="1"/>
  <c r="K2858" i="1"/>
  <c r="I2858" i="1"/>
  <c r="J2858" i="1" s="1"/>
  <c r="E2858" i="1"/>
  <c r="D2858" i="1"/>
  <c r="C2858" i="1"/>
  <c r="M2857" i="1"/>
  <c r="L2857" i="1"/>
  <c r="K2857" i="1"/>
  <c r="I2857" i="1"/>
  <c r="J2857" i="1" s="1"/>
  <c r="E2857" i="1"/>
  <c r="D2857" i="1"/>
  <c r="C2857" i="1"/>
  <c r="M2856" i="1"/>
  <c r="L2856" i="1"/>
  <c r="K2856" i="1"/>
  <c r="I2856" i="1"/>
  <c r="J2856" i="1" s="1"/>
  <c r="E2856" i="1"/>
  <c r="D2856" i="1"/>
  <c r="C2856" i="1"/>
  <c r="M2855" i="1"/>
  <c r="L2855" i="1"/>
  <c r="K2855" i="1"/>
  <c r="I2855" i="1"/>
  <c r="J2855" i="1" s="1"/>
  <c r="E2855" i="1"/>
  <c r="D2855" i="1"/>
  <c r="C2855" i="1"/>
  <c r="M2854" i="1"/>
  <c r="L2854" i="1"/>
  <c r="K2854" i="1"/>
  <c r="I2854" i="1"/>
  <c r="J2854" i="1" s="1"/>
  <c r="E2854" i="1"/>
  <c r="D2854" i="1"/>
  <c r="C2854" i="1"/>
  <c r="M2853" i="1"/>
  <c r="L2853" i="1"/>
  <c r="K2853" i="1"/>
  <c r="I2853" i="1"/>
  <c r="J2853" i="1" s="1"/>
  <c r="E2853" i="1"/>
  <c r="D2853" i="1"/>
  <c r="C2853" i="1"/>
  <c r="M2852" i="1"/>
  <c r="L2852" i="1"/>
  <c r="K2852" i="1"/>
  <c r="I2852" i="1"/>
  <c r="J2852" i="1" s="1"/>
  <c r="E2852" i="1"/>
  <c r="D2852" i="1"/>
  <c r="C2852" i="1"/>
  <c r="M2851" i="1"/>
  <c r="L2851" i="1"/>
  <c r="K2851" i="1"/>
  <c r="I2851" i="1"/>
  <c r="J2851" i="1" s="1"/>
  <c r="E2851" i="1"/>
  <c r="D2851" i="1"/>
  <c r="C2851" i="1"/>
  <c r="M2850" i="1"/>
  <c r="L2850" i="1"/>
  <c r="K2850" i="1"/>
  <c r="I2850" i="1"/>
  <c r="J2850" i="1" s="1"/>
  <c r="E2850" i="1"/>
  <c r="D2850" i="1"/>
  <c r="C2850" i="1"/>
  <c r="M2849" i="1"/>
  <c r="L2849" i="1"/>
  <c r="K2849" i="1"/>
  <c r="I2849" i="1"/>
  <c r="J2849" i="1" s="1"/>
  <c r="E2849" i="1"/>
  <c r="D2849" i="1"/>
  <c r="C2849" i="1"/>
  <c r="M2848" i="1"/>
  <c r="L2848" i="1"/>
  <c r="K2848" i="1"/>
  <c r="I2848" i="1"/>
  <c r="J2848" i="1" s="1"/>
  <c r="E2848" i="1"/>
  <c r="D2848" i="1"/>
  <c r="C2848" i="1"/>
  <c r="M2847" i="1"/>
  <c r="L2847" i="1"/>
  <c r="K2847" i="1"/>
  <c r="I2847" i="1"/>
  <c r="J2847" i="1" s="1"/>
  <c r="E2847" i="1"/>
  <c r="D2847" i="1"/>
  <c r="C2847" i="1"/>
  <c r="M2846" i="1"/>
  <c r="L2846" i="1"/>
  <c r="K2846" i="1"/>
  <c r="I2846" i="1"/>
  <c r="J2846" i="1" s="1"/>
  <c r="E2846" i="1"/>
  <c r="D2846" i="1"/>
  <c r="C2846" i="1"/>
  <c r="M2845" i="1"/>
  <c r="L2845" i="1"/>
  <c r="K2845" i="1"/>
  <c r="I2845" i="1"/>
  <c r="J2845" i="1" s="1"/>
  <c r="E2845" i="1"/>
  <c r="D2845" i="1"/>
  <c r="C2845" i="1"/>
  <c r="M2844" i="1"/>
  <c r="L2844" i="1"/>
  <c r="K2844" i="1"/>
  <c r="I2844" i="1"/>
  <c r="J2844" i="1" s="1"/>
  <c r="E2844" i="1"/>
  <c r="D2844" i="1"/>
  <c r="C2844" i="1"/>
  <c r="M2843" i="1"/>
  <c r="L2843" i="1"/>
  <c r="K2843" i="1"/>
  <c r="I2843" i="1"/>
  <c r="J2843" i="1" s="1"/>
  <c r="E2843" i="1"/>
  <c r="D2843" i="1"/>
  <c r="C2843" i="1"/>
  <c r="M2842" i="1"/>
  <c r="L2842" i="1"/>
  <c r="K2842" i="1"/>
  <c r="I2842" i="1"/>
  <c r="J2842" i="1" s="1"/>
  <c r="E2842" i="1"/>
  <c r="D2842" i="1"/>
  <c r="C2842" i="1"/>
  <c r="M2841" i="1"/>
  <c r="L2841" i="1"/>
  <c r="K2841" i="1"/>
  <c r="I2841" i="1"/>
  <c r="J2841" i="1" s="1"/>
  <c r="E2841" i="1"/>
  <c r="D2841" i="1"/>
  <c r="C2841" i="1"/>
  <c r="M2840" i="1"/>
  <c r="L2840" i="1"/>
  <c r="K2840" i="1"/>
  <c r="I2840" i="1"/>
  <c r="J2840" i="1" s="1"/>
  <c r="E2840" i="1"/>
  <c r="D2840" i="1"/>
  <c r="C2840" i="1"/>
  <c r="M2839" i="1"/>
  <c r="L2839" i="1"/>
  <c r="K2839" i="1"/>
  <c r="I2839" i="1"/>
  <c r="J2839" i="1" s="1"/>
  <c r="E2839" i="1"/>
  <c r="D2839" i="1"/>
  <c r="C2839" i="1"/>
  <c r="M2838" i="1"/>
  <c r="L2838" i="1"/>
  <c r="K2838" i="1"/>
  <c r="I2838" i="1"/>
  <c r="J2838" i="1" s="1"/>
  <c r="E2838" i="1"/>
  <c r="D2838" i="1"/>
  <c r="C2838" i="1"/>
  <c r="M2837" i="1"/>
  <c r="L2837" i="1"/>
  <c r="K2837" i="1"/>
  <c r="I2837" i="1"/>
  <c r="J2837" i="1" s="1"/>
  <c r="E2837" i="1"/>
  <c r="D2837" i="1"/>
  <c r="C2837" i="1"/>
  <c r="M2836" i="1"/>
  <c r="L2836" i="1"/>
  <c r="K2836" i="1"/>
  <c r="I2836" i="1"/>
  <c r="J2836" i="1" s="1"/>
  <c r="E2836" i="1"/>
  <c r="D2836" i="1"/>
  <c r="C2836" i="1"/>
  <c r="M2835" i="1"/>
  <c r="L2835" i="1"/>
  <c r="K2835" i="1"/>
  <c r="I2835" i="1"/>
  <c r="J2835" i="1" s="1"/>
  <c r="E2835" i="1"/>
  <c r="D2835" i="1"/>
  <c r="C2835" i="1"/>
  <c r="M2834" i="1"/>
  <c r="L2834" i="1"/>
  <c r="K2834" i="1"/>
  <c r="I2834" i="1"/>
  <c r="J2834" i="1" s="1"/>
  <c r="E2834" i="1"/>
  <c r="D2834" i="1"/>
  <c r="C2834" i="1"/>
  <c r="M2833" i="1"/>
  <c r="L2833" i="1"/>
  <c r="K2833" i="1"/>
  <c r="I2833" i="1"/>
  <c r="J2833" i="1" s="1"/>
  <c r="E2833" i="1"/>
  <c r="D2833" i="1"/>
  <c r="C2833" i="1"/>
  <c r="M2832" i="1"/>
  <c r="L2832" i="1"/>
  <c r="K2832" i="1"/>
  <c r="I2832" i="1"/>
  <c r="J2832" i="1" s="1"/>
  <c r="E2832" i="1"/>
  <c r="D2832" i="1"/>
  <c r="C2832" i="1"/>
  <c r="M2831" i="1"/>
  <c r="L2831" i="1"/>
  <c r="K2831" i="1"/>
  <c r="I2831" i="1"/>
  <c r="J2831" i="1" s="1"/>
  <c r="E2831" i="1"/>
  <c r="D2831" i="1"/>
  <c r="C2831" i="1"/>
  <c r="M2830" i="1"/>
  <c r="L2830" i="1"/>
  <c r="K2830" i="1"/>
  <c r="I2830" i="1"/>
  <c r="J2830" i="1" s="1"/>
  <c r="E2830" i="1"/>
  <c r="D2830" i="1"/>
  <c r="C2830" i="1"/>
  <c r="M2829" i="1"/>
  <c r="L2829" i="1"/>
  <c r="K2829" i="1"/>
  <c r="I2829" i="1"/>
  <c r="J2829" i="1" s="1"/>
  <c r="E2829" i="1"/>
  <c r="D2829" i="1"/>
  <c r="C2829" i="1"/>
  <c r="M2828" i="1"/>
  <c r="L2828" i="1"/>
  <c r="K2828" i="1"/>
  <c r="I2828" i="1"/>
  <c r="J2828" i="1" s="1"/>
  <c r="E2828" i="1"/>
  <c r="D2828" i="1"/>
  <c r="C2828" i="1"/>
  <c r="M2827" i="1"/>
  <c r="L2827" i="1"/>
  <c r="K2827" i="1"/>
  <c r="I2827" i="1"/>
  <c r="J2827" i="1" s="1"/>
  <c r="E2827" i="1"/>
  <c r="D2827" i="1"/>
  <c r="C2827" i="1"/>
  <c r="M2826" i="1"/>
  <c r="L2826" i="1"/>
  <c r="K2826" i="1"/>
  <c r="I2826" i="1"/>
  <c r="J2826" i="1" s="1"/>
  <c r="E2826" i="1"/>
  <c r="D2826" i="1"/>
  <c r="C2826" i="1"/>
  <c r="M2825" i="1"/>
  <c r="L2825" i="1"/>
  <c r="K2825" i="1"/>
  <c r="I2825" i="1"/>
  <c r="J2825" i="1" s="1"/>
  <c r="E2825" i="1"/>
  <c r="D2825" i="1"/>
  <c r="C2825" i="1"/>
  <c r="M2824" i="1"/>
  <c r="L2824" i="1"/>
  <c r="K2824" i="1"/>
  <c r="I2824" i="1"/>
  <c r="J2824" i="1" s="1"/>
  <c r="E2824" i="1"/>
  <c r="D2824" i="1"/>
  <c r="C2824" i="1"/>
  <c r="M2823" i="1"/>
  <c r="L2823" i="1"/>
  <c r="K2823" i="1"/>
  <c r="I2823" i="1"/>
  <c r="J2823" i="1" s="1"/>
  <c r="E2823" i="1"/>
  <c r="D2823" i="1"/>
  <c r="C2823" i="1"/>
  <c r="M2822" i="1"/>
  <c r="L2822" i="1"/>
  <c r="K2822" i="1"/>
  <c r="I2822" i="1"/>
  <c r="J2822" i="1" s="1"/>
  <c r="E2822" i="1"/>
  <c r="D2822" i="1"/>
  <c r="C2822" i="1"/>
  <c r="M2821" i="1"/>
  <c r="L2821" i="1"/>
  <c r="K2821" i="1"/>
  <c r="I2821" i="1"/>
  <c r="J2821" i="1" s="1"/>
  <c r="E2821" i="1"/>
  <c r="D2821" i="1"/>
  <c r="C2821" i="1"/>
  <c r="M2820" i="1"/>
  <c r="L2820" i="1"/>
  <c r="K2820" i="1"/>
  <c r="I2820" i="1"/>
  <c r="J2820" i="1" s="1"/>
  <c r="E2820" i="1"/>
  <c r="D2820" i="1"/>
  <c r="C2820" i="1"/>
  <c r="M2819" i="1"/>
  <c r="L2819" i="1"/>
  <c r="K2819" i="1"/>
  <c r="I2819" i="1"/>
  <c r="J2819" i="1" s="1"/>
  <c r="E2819" i="1"/>
  <c r="D2819" i="1"/>
  <c r="C2819" i="1"/>
  <c r="M2818" i="1"/>
  <c r="L2818" i="1"/>
  <c r="K2818" i="1"/>
  <c r="I2818" i="1"/>
  <c r="J2818" i="1" s="1"/>
  <c r="E2818" i="1"/>
  <c r="D2818" i="1"/>
  <c r="C2818" i="1"/>
  <c r="M2817" i="1"/>
  <c r="L2817" i="1"/>
  <c r="K2817" i="1"/>
  <c r="I2817" i="1"/>
  <c r="J2817" i="1" s="1"/>
  <c r="E2817" i="1"/>
  <c r="D2817" i="1"/>
  <c r="C2817" i="1"/>
  <c r="M2816" i="1"/>
  <c r="L2816" i="1"/>
  <c r="K2816" i="1"/>
  <c r="I2816" i="1"/>
  <c r="J2816" i="1" s="1"/>
  <c r="E2816" i="1"/>
  <c r="D2816" i="1"/>
  <c r="C2816" i="1"/>
  <c r="M2815" i="1"/>
  <c r="L2815" i="1"/>
  <c r="K2815" i="1"/>
  <c r="I2815" i="1"/>
  <c r="J2815" i="1" s="1"/>
  <c r="E2815" i="1"/>
  <c r="D2815" i="1"/>
  <c r="C2815" i="1"/>
  <c r="M2814" i="1"/>
  <c r="L2814" i="1"/>
  <c r="K2814" i="1"/>
  <c r="I2814" i="1"/>
  <c r="J2814" i="1" s="1"/>
  <c r="E2814" i="1"/>
  <c r="D2814" i="1"/>
  <c r="C2814" i="1"/>
  <c r="M2813" i="1"/>
  <c r="L2813" i="1"/>
  <c r="K2813" i="1"/>
  <c r="I2813" i="1"/>
  <c r="J2813" i="1" s="1"/>
  <c r="E2813" i="1"/>
  <c r="D2813" i="1"/>
  <c r="C2813" i="1"/>
  <c r="M2812" i="1"/>
  <c r="L2812" i="1"/>
  <c r="K2812" i="1"/>
  <c r="I2812" i="1"/>
  <c r="J2812" i="1" s="1"/>
  <c r="E2812" i="1"/>
  <c r="D2812" i="1"/>
  <c r="C2812" i="1"/>
  <c r="M2811" i="1"/>
  <c r="L2811" i="1"/>
  <c r="K2811" i="1"/>
  <c r="I2811" i="1"/>
  <c r="J2811" i="1" s="1"/>
  <c r="E2811" i="1"/>
  <c r="D2811" i="1"/>
  <c r="C2811" i="1"/>
  <c r="M2810" i="1"/>
  <c r="L2810" i="1"/>
  <c r="K2810" i="1"/>
  <c r="I2810" i="1"/>
  <c r="J2810" i="1" s="1"/>
  <c r="E2810" i="1"/>
  <c r="D2810" i="1"/>
  <c r="C2810" i="1"/>
  <c r="M2809" i="1"/>
  <c r="L2809" i="1"/>
  <c r="K2809" i="1"/>
  <c r="I2809" i="1"/>
  <c r="J2809" i="1" s="1"/>
  <c r="E2809" i="1"/>
  <c r="D2809" i="1"/>
  <c r="C2809" i="1"/>
  <c r="M2808" i="1"/>
  <c r="L2808" i="1"/>
  <c r="K2808" i="1"/>
  <c r="I2808" i="1"/>
  <c r="J2808" i="1" s="1"/>
  <c r="E2808" i="1"/>
  <c r="D2808" i="1"/>
  <c r="C2808" i="1"/>
  <c r="M2807" i="1"/>
  <c r="L2807" i="1"/>
  <c r="K2807" i="1"/>
  <c r="I2807" i="1"/>
  <c r="J2807" i="1" s="1"/>
  <c r="E2807" i="1"/>
  <c r="D2807" i="1"/>
  <c r="C2807" i="1"/>
  <c r="M2806" i="1"/>
  <c r="L2806" i="1"/>
  <c r="K2806" i="1"/>
  <c r="I2806" i="1"/>
  <c r="J2806" i="1" s="1"/>
  <c r="E2806" i="1"/>
  <c r="D2806" i="1"/>
  <c r="C2806" i="1"/>
  <c r="M2805" i="1"/>
  <c r="L2805" i="1"/>
  <c r="K2805" i="1"/>
  <c r="I2805" i="1"/>
  <c r="J2805" i="1" s="1"/>
  <c r="E2805" i="1"/>
  <c r="D2805" i="1"/>
  <c r="C2805" i="1"/>
  <c r="M2804" i="1"/>
  <c r="L2804" i="1"/>
  <c r="K2804" i="1"/>
  <c r="I2804" i="1"/>
  <c r="J2804" i="1" s="1"/>
  <c r="E2804" i="1"/>
  <c r="D2804" i="1"/>
  <c r="C2804" i="1"/>
  <c r="M2803" i="1"/>
  <c r="L2803" i="1"/>
  <c r="K2803" i="1"/>
  <c r="I2803" i="1"/>
  <c r="J2803" i="1" s="1"/>
  <c r="E2803" i="1"/>
  <c r="D2803" i="1"/>
  <c r="C2803" i="1"/>
  <c r="M2802" i="1"/>
  <c r="L2802" i="1"/>
  <c r="K2802" i="1"/>
  <c r="I2802" i="1"/>
  <c r="J2802" i="1" s="1"/>
  <c r="E2802" i="1"/>
  <c r="D2802" i="1"/>
  <c r="C2802" i="1"/>
  <c r="M2801" i="1"/>
  <c r="L2801" i="1"/>
  <c r="K2801" i="1"/>
  <c r="I2801" i="1"/>
  <c r="J2801" i="1" s="1"/>
  <c r="E2801" i="1"/>
  <c r="D2801" i="1"/>
  <c r="C2801" i="1"/>
  <c r="M2800" i="1"/>
  <c r="L2800" i="1"/>
  <c r="K2800" i="1"/>
  <c r="I2800" i="1"/>
  <c r="J2800" i="1" s="1"/>
  <c r="E2800" i="1"/>
  <c r="D2800" i="1"/>
  <c r="C2800" i="1"/>
  <c r="M2799" i="1"/>
  <c r="L2799" i="1"/>
  <c r="K2799" i="1"/>
  <c r="I2799" i="1"/>
  <c r="J2799" i="1" s="1"/>
  <c r="E2799" i="1"/>
  <c r="D2799" i="1"/>
  <c r="C2799" i="1"/>
  <c r="M2798" i="1"/>
  <c r="L2798" i="1"/>
  <c r="K2798" i="1"/>
  <c r="I2798" i="1"/>
  <c r="J2798" i="1" s="1"/>
  <c r="E2798" i="1"/>
  <c r="D2798" i="1"/>
  <c r="C2798" i="1"/>
  <c r="M2797" i="1"/>
  <c r="L2797" i="1"/>
  <c r="K2797" i="1"/>
  <c r="I2797" i="1"/>
  <c r="J2797" i="1" s="1"/>
  <c r="E2797" i="1"/>
  <c r="D2797" i="1"/>
  <c r="C2797" i="1"/>
  <c r="M2796" i="1"/>
  <c r="L2796" i="1"/>
  <c r="K2796" i="1"/>
  <c r="I2796" i="1"/>
  <c r="J2796" i="1" s="1"/>
  <c r="E2796" i="1"/>
  <c r="D2796" i="1"/>
  <c r="C2796" i="1"/>
  <c r="M2795" i="1"/>
  <c r="L2795" i="1"/>
  <c r="K2795" i="1"/>
  <c r="I2795" i="1"/>
  <c r="J2795" i="1" s="1"/>
  <c r="E2795" i="1"/>
  <c r="D2795" i="1"/>
  <c r="C2795" i="1"/>
  <c r="M2794" i="1"/>
  <c r="L2794" i="1"/>
  <c r="K2794" i="1"/>
  <c r="I2794" i="1"/>
  <c r="J2794" i="1" s="1"/>
  <c r="E2794" i="1"/>
  <c r="D2794" i="1"/>
  <c r="C2794" i="1"/>
  <c r="M2793" i="1"/>
  <c r="L2793" i="1"/>
  <c r="K2793" i="1"/>
  <c r="I2793" i="1"/>
  <c r="J2793" i="1" s="1"/>
  <c r="E2793" i="1"/>
  <c r="D2793" i="1"/>
  <c r="C2793" i="1"/>
  <c r="M2792" i="1"/>
  <c r="L2792" i="1"/>
  <c r="K2792" i="1"/>
  <c r="I2792" i="1"/>
  <c r="J2792" i="1" s="1"/>
  <c r="E2792" i="1"/>
  <c r="D2792" i="1"/>
  <c r="C2792" i="1"/>
  <c r="M2791" i="1"/>
  <c r="L2791" i="1"/>
  <c r="K2791" i="1"/>
  <c r="I2791" i="1"/>
  <c r="J2791" i="1" s="1"/>
  <c r="E2791" i="1"/>
  <c r="D2791" i="1"/>
  <c r="C2791" i="1"/>
  <c r="M2790" i="1"/>
  <c r="L2790" i="1"/>
  <c r="K2790" i="1"/>
  <c r="I2790" i="1"/>
  <c r="J2790" i="1" s="1"/>
  <c r="E2790" i="1"/>
  <c r="D2790" i="1"/>
  <c r="C2790" i="1"/>
  <c r="M2789" i="1"/>
  <c r="L2789" i="1"/>
  <c r="K2789" i="1"/>
  <c r="I2789" i="1"/>
  <c r="J2789" i="1" s="1"/>
  <c r="E2789" i="1"/>
  <c r="D2789" i="1"/>
  <c r="C2789" i="1"/>
  <c r="M2788" i="1"/>
  <c r="L2788" i="1"/>
  <c r="K2788" i="1"/>
  <c r="I2788" i="1"/>
  <c r="J2788" i="1" s="1"/>
  <c r="E2788" i="1"/>
  <c r="D2788" i="1"/>
  <c r="C2788" i="1"/>
  <c r="M2787" i="1"/>
  <c r="L2787" i="1"/>
  <c r="K2787" i="1"/>
  <c r="I2787" i="1"/>
  <c r="J2787" i="1" s="1"/>
  <c r="E2787" i="1"/>
  <c r="D2787" i="1"/>
  <c r="C2787" i="1"/>
  <c r="M2786" i="1"/>
  <c r="L2786" i="1"/>
  <c r="K2786" i="1"/>
  <c r="I2786" i="1"/>
  <c r="J2786" i="1" s="1"/>
  <c r="E2786" i="1"/>
  <c r="D2786" i="1"/>
  <c r="C2786" i="1"/>
  <c r="M2785" i="1"/>
  <c r="L2785" i="1"/>
  <c r="K2785" i="1"/>
  <c r="I2785" i="1"/>
  <c r="J2785" i="1" s="1"/>
  <c r="E2785" i="1"/>
  <c r="D2785" i="1"/>
  <c r="C2785" i="1"/>
  <c r="M2784" i="1"/>
  <c r="L2784" i="1"/>
  <c r="K2784" i="1"/>
  <c r="I2784" i="1"/>
  <c r="J2784" i="1" s="1"/>
  <c r="E2784" i="1"/>
  <c r="D2784" i="1"/>
  <c r="C2784" i="1"/>
  <c r="M2783" i="1"/>
  <c r="L2783" i="1"/>
  <c r="K2783" i="1"/>
  <c r="I2783" i="1"/>
  <c r="J2783" i="1" s="1"/>
  <c r="E2783" i="1"/>
  <c r="D2783" i="1"/>
  <c r="C2783" i="1"/>
  <c r="M2782" i="1"/>
  <c r="L2782" i="1"/>
  <c r="K2782" i="1"/>
  <c r="I2782" i="1"/>
  <c r="J2782" i="1" s="1"/>
  <c r="E2782" i="1"/>
  <c r="D2782" i="1"/>
  <c r="C2782" i="1"/>
  <c r="M2781" i="1"/>
  <c r="L2781" i="1"/>
  <c r="K2781" i="1"/>
  <c r="I2781" i="1"/>
  <c r="J2781" i="1" s="1"/>
  <c r="E2781" i="1"/>
  <c r="D2781" i="1"/>
  <c r="C2781" i="1"/>
  <c r="M2780" i="1"/>
  <c r="L2780" i="1"/>
  <c r="K2780" i="1"/>
  <c r="I2780" i="1"/>
  <c r="J2780" i="1" s="1"/>
  <c r="E2780" i="1"/>
  <c r="D2780" i="1"/>
  <c r="C2780" i="1"/>
  <c r="M2779" i="1"/>
  <c r="L2779" i="1"/>
  <c r="K2779" i="1"/>
  <c r="I2779" i="1"/>
  <c r="J2779" i="1" s="1"/>
  <c r="E2779" i="1"/>
  <c r="D2779" i="1"/>
  <c r="C2779" i="1"/>
  <c r="M2778" i="1"/>
  <c r="L2778" i="1"/>
  <c r="K2778" i="1"/>
  <c r="I2778" i="1"/>
  <c r="J2778" i="1" s="1"/>
  <c r="E2778" i="1"/>
  <c r="D2778" i="1"/>
  <c r="C2778" i="1"/>
  <c r="M2777" i="1"/>
  <c r="L2777" i="1"/>
  <c r="K2777" i="1"/>
  <c r="I2777" i="1"/>
  <c r="J2777" i="1" s="1"/>
  <c r="E2777" i="1"/>
  <c r="D2777" i="1"/>
  <c r="C2777" i="1"/>
  <c r="M2776" i="1"/>
  <c r="L2776" i="1"/>
  <c r="K2776" i="1"/>
  <c r="I2776" i="1"/>
  <c r="J2776" i="1" s="1"/>
  <c r="E2776" i="1"/>
  <c r="D2776" i="1"/>
  <c r="C2776" i="1"/>
  <c r="M2775" i="1"/>
  <c r="L2775" i="1"/>
  <c r="K2775" i="1"/>
  <c r="I2775" i="1"/>
  <c r="J2775" i="1" s="1"/>
  <c r="E2775" i="1"/>
  <c r="D2775" i="1"/>
  <c r="C2775" i="1"/>
  <c r="M2774" i="1"/>
  <c r="L2774" i="1"/>
  <c r="K2774" i="1"/>
  <c r="I2774" i="1"/>
  <c r="J2774" i="1" s="1"/>
  <c r="E2774" i="1"/>
  <c r="D2774" i="1"/>
  <c r="C2774" i="1"/>
  <c r="M2773" i="1"/>
  <c r="L2773" i="1"/>
  <c r="K2773" i="1"/>
  <c r="I2773" i="1"/>
  <c r="J2773" i="1" s="1"/>
  <c r="E2773" i="1"/>
  <c r="D2773" i="1"/>
  <c r="C2773" i="1"/>
  <c r="M2772" i="1"/>
  <c r="L2772" i="1"/>
  <c r="K2772" i="1"/>
  <c r="I2772" i="1"/>
  <c r="J2772" i="1" s="1"/>
  <c r="E2772" i="1"/>
  <c r="D2772" i="1"/>
  <c r="C2772" i="1"/>
  <c r="M2771" i="1"/>
  <c r="L2771" i="1"/>
  <c r="K2771" i="1"/>
  <c r="I2771" i="1"/>
  <c r="J2771" i="1" s="1"/>
  <c r="E2771" i="1"/>
  <c r="D2771" i="1"/>
  <c r="C2771" i="1"/>
  <c r="M2770" i="1"/>
  <c r="L2770" i="1"/>
  <c r="K2770" i="1"/>
  <c r="I2770" i="1"/>
  <c r="J2770" i="1" s="1"/>
  <c r="E2770" i="1"/>
  <c r="D2770" i="1"/>
  <c r="C2770" i="1"/>
  <c r="M2769" i="1"/>
  <c r="L2769" i="1"/>
  <c r="K2769" i="1"/>
  <c r="I2769" i="1"/>
  <c r="J2769" i="1" s="1"/>
  <c r="E2769" i="1"/>
  <c r="D2769" i="1"/>
  <c r="C2769" i="1"/>
  <c r="M2768" i="1"/>
  <c r="L2768" i="1"/>
  <c r="K2768" i="1"/>
  <c r="I2768" i="1"/>
  <c r="J2768" i="1" s="1"/>
  <c r="E2768" i="1"/>
  <c r="D2768" i="1"/>
  <c r="C2768" i="1"/>
  <c r="M2767" i="1"/>
  <c r="L2767" i="1"/>
  <c r="K2767" i="1"/>
  <c r="I2767" i="1"/>
  <c r="J2767" i="1" s="1"/>
  <c r="E2767" i="1"/>
  <c r="D2767" i="1"/>
  <c r="C2767" i="1"/>
  <c r="M2766" i="1"/>
  <c r="L2766" i="1"/>
  <c r="K2766" i="1"/>
  <c r="I2766" i="1"/>
  <c r="J2766" i="1" s="1"/>
  <c r="E2766" i="1"/>
  <c r="D2766" i="1"/>
  <c r="C2766" i="1"/>
  <c r="M2765" i="1"/>
  <c r="L2765" i="1"/>
  <c r="K2765" i="1"/>
  <c r="I2765" i="1"/>
  <c r="J2765" i="1" s="1"/>
  <c r="E2765" i="1"/>
  <c r="D2765" i="1"/>
  <c r="C2765" i="1"/>
  <c r="M2764" i="1"/>
  <c r="L2764" i="1"/>
  <c r="K2764" i="1"/>
  <c r="I2764" i="1"/>
  <c r="J2764" i="1" s="1"/>
  <c r="E2764" i="1"/>
  <c r="D2764" i="1"/>
  <c r="C2764" i="1"/>
  <c r="M2763" i="1"/>
  <c r="L2763" i="1"/>
  <c r="K2763" i="1"/>
  <c r="I2763" i="1"/>
  <c r="J2763" i="1" s="1"/>
  <c r="E2763" i="1"/>
  <c r="D2763" i="1"/>
  <c r="C2763" i="1"/>
  <c r="M2762" i="1"/>
  <c r="L2762" i="1"/>
  <c r="K2762" i="1"/>
  <c r="I2762" i="1"/>
  <c r="J2762" i="1" s="1"/>
  <c r="E2762" i="1"/>
  <c r="D2762" i="1"/>
  <c r="C2762" i="1"/>
  <c r="M2761" i="1"/>
  <c r="L2761" i="1"/>
  <c r="K2761" i="1"/>
  <c r="I2761" i="1"/>
  <c r="J2761" i="1" s="1"/>
  <c r="E2761" i="1"/>
  <c r="D2761" i="1"/>
  <c r="C2761" i="1"/>
  <c r="M2760" i="1"/>
  <c r="L2760" i="1"/>
  <c r="K2760" i="1"/>
  <c r="I2760" i="1"/>
  <c r="J2760" i="1" s="1"/>
  <c r="E2760" i="1"/>
  <c r="D2760" i="1"/>
  <c r="C2760" i="1"/>
  <c r="M2759" i="1"/>
  <c r="L2759" i="1"/>
  <c r="K2759" i="1"/>
  <c r="I2759" i="1"/>
  <c r="J2759" i="1" s="1"/>
  <c r="E2759" i="1"/>
  <c r="D2759" i="1"/>
  <c r="C2759" i="1"/>
  <c r="M2758" i="1"/>
  <c r="L2758" i="1"/>
  <c r="K2758" i="1"/>
  <c r="I2758" i="1"/>
  <c r="J2758" i="1" s="1"/>
  <c r="E2758" i="1"/>
  <c r="D2758" i="1"/>
  <c r="C2758" i="1"/>
  <c r="M2757" i="1"/>
  <c r="L2757" i="1"/>
  <c r="K2757" i="1"/>
  <c r="I2757" i="1"/>
  <c r="J2757" i="1" s="1"/>
  <c r="E2757" i="1"/>
  <c r="D2757" i="1"/>
  <c r="C2757" i="1"/>
  <c r="M2756" i="1"/>
  <c r="L2756" i="1"/>
  <c r="K2756" i="1"/>
  <c r="I2756" i="1"/>
  <c r="J2756" i="1" s="1"/>
  <c r="E2756" i="1"/>
  <c r="D2756" i="1"/>
  <c r="C2756" i="1"/>
  <c r="M2755" i="1"/>
  <c r="L2755" i="1"/>
  <c r="K2755" i="1"/>
  <c r="I2755" i="1"/>
  <c r="J2755" i="1" s="1"/>
  <c r="E2755" i="1"/>
  <c r="D2755" i="1"/>
  <c r="C2755" i="1"/>
  <c r="M2754" i="1"/>
  <c r="L2754" i="1"/>
  <c r="K2754" i="1"/>
  <c r="I2754" i="1"/>
  <c r="J2754" i="1" s="1"/>
  <c r="E2754" i="1"/>
  <c r="D2754" i="1"/>
  <c r="C2754" i="1"/>
  <c r="M2753" i="1"/>
  <c r="L2753" i="1"/>
  <c r="K2753" i="1"/>
  <c r="I2753" i="1"/>
  <c r="J2753" i="1" s="1"/>
  <c r="E2753" i="1"/>
  <c r="D2753" i="1"/>
  <c r="C2753" i="1"/>
  <c r="M2752" i="1"/>
  <c r="L2752" i="1"/>
  <c r="K2752" i="1"/>
  <c r="I2752" i="1"/>
  <c r="J2752" i="1" s="1"/>
  <c r="E2752" i="1"/>
  <c r="D2752" i="1"/>
  <c r="C2752" i="1"/>
  <c r="M2751" i="1"/>
  <c r="L2751" i="1"/>
  <c r="K2751" i="1"/>
  <c r="I2751" i="1"/>
  <c r="J2751" i="1" s="1"/>
  <c r="E2751" i="1"/>
  <c r="D2751" i="1"/>
  <c r="C2751" i="1"/>
  <c r="M2750" i="1"/>
  <c r="L2750" i="1"/>
  <c r="K2750" i="1"/>
  <c r="I2750" i="1"/>
  <c r="J2750" i="1" s="1"/>
  <c r="E2750" i="1"/>
  <c r="D2750" i="1"/>
  <c r="C2750" i="1"/>
  <c r="M2749" i="1"/>
  <c r="L2749" i="1"/>
  <c r="K2749" i="1"/>
  <c r="I2749" i="1"/>
  <c r="J2749" i="1" s="1"/>
  <c r="E2749" i="1"/>
  <c r="D2749" i="1"/>
  <c r="C2749" i="1"/>
  <c r="M2748" i="1"/>
  <c r="L2748" i="1"/>
  <c r="K2748" i="1"/>
  <c r="I2748" i="1"/>
  <c r="J2748" i="1" s="1"/>
  <c r="E2748" i="1"/>
  <c r="D2748" i="1"/>
  <c r="C2748" i="1"/>
  <c r="M2747" i="1"/>
  <c r="L2747" i="1"/>
  <c r="K2747" i="1"/>
  <c r="I2747" i="1"/>
  <c r="J2747" i="1" s="1"/>
  <c r="E2747" i="1"/>
  <c r="D2747" i="1"/>
  <c r="C2747" i="1"/>
  <c r="M2746" i="1"/>
  <c r="L2746" i="1"/>
  <c r="K2746" i="1"/>
  <c r="I2746" i="1"/>
  <c r="J2746" i="1" s="1"/>
  <c r="E2746" i="1"/>
  <c r="D2746" i="1"/>
  <c r="C2746" i="1"/>
  <c r="M2745" i="1"/>
  <c r="L2745" i="1"/>
  <c r="K2745" i="1"/>
  <c r="I2745" i="1"/>
  <c r="J2745" i="1" s="1"/>
  <c r="E2745" i="1"/>
  <c r="D2745" i="1"/>
  <c r="C2745" i="1"/>
  <c r="M2744" i="1"/>
  <c r="L2744" i="1"/>
  <c r="K2744" i="1"/>
  <c r="I2744" i="1"/>
  <c r="J2744" i="1" s="1"/>
  <c r="E2744" i="1"/>
  <c r="D2744" i="1"/>
  <c r="C2744" i="1"/>
  <c r="M2743" i="1"/>
  <c r="L2743" i="1"/>
  <c r="K2743" i="1"/>
  <c r="I2743" i="1"/>
  <c r="J2743" i="1" s="1"/>
  <c r="E2743" i="1"/>
  <c r="D2743" i="1"/>
  <c r="C2743" i="1"/>
  <c r="M2742" i="1"/>
  <c r="L2742" i="1"/>
  <c r="K2742" i="1"/>
  <c r="I2742" i="1"/>
  <c r="J2742" i="1" s="1"/>
  <c r="E2742" i="1"/>
  <c r="D2742" i="1"/>
  <c r="C2742" i="1"/>
  <c r="M2741" i="1"/>
  <c r="L2741" i="1"/>
  <c r="K2741" i="1"/>
  <c r="I2741" i="1"/>
  <c r="J2741" i="1" s="1"/>
  <c r="E2741" i="1"/>
  <c r="D2741" i="1"/>
  <c r="C2741" i="1"/>
  <c r="M2740" i="1"/>
  <c r="L2740" i="1"/>
  <c r="K2740" i="1"/>
  <c r="I2740" i="1"/>
  <c r="J2740" i="1" s="1"/>
  <c r="E2740" i="1"/>
  <c r="D2740" i="1"/>
  <c r="C2740" i="1"/>
  <c r="M2739" i="1"/>
  <c r="L2739" i="1"/>
  <c r="K2739" i="1"/>
  <c r="I2739" i="1"/>
  <c r="J2739" i="1" s="1"/>
  <c r="E2739" i="1"/>
  <c r="D2739" i="1"/>
  <c r="C2739" i="1"/>
  <c r="M2738" i="1"/>
  <c r="L2738" i="1"/>
  <c r="K2738" i="1"/>
  <c r="I2738" i="1"/>
  <c r="J2738" i="1" s="1"/>
  <c r="E2738" i="1"/>
  <c r="D2738" i="1"/>
  <c r="C2738" i="1"/>
  <c r="M2737" i="1"/>
  <c r="L2737" i="1"/>
  <c r="K2737" i="1"/>
  <c r="I2737" i="1"/>
  <c r="J2737" i="1" s="1"/>
  <c r="E2737" i="1"/>
  <c r="D2737" i="1"/>
  <c r="C2737" i="1"/>
  <c r="M2736" i="1"/>
  <c r="L2736" i="1"/>
  <c r="K2736" i="1"/>
  <c r="I2736" i="1"/>
  <c r="J2736" i="1" s="1"/>
  <c r="E2736" i="1"/>
  <c r="D2736" i="1"/>
  <c r="C2736" i="1"/>
  <c r="M2735" i="1"/>
  <c r="L2735" i="1"/>
  <c r="K2735" i="1"/>
  <c r="I2735" i="1"/>
  <c r="J2735" i="1" s="1"/>
  <c r="E2735" i="1"/>
  <c r="D2735" i="1"/>
  <c r="C2735" i="1"/>
  <c r="M2734" i="1"/>
  <c r="L2734" i="1"/>
  <c r="K2734" i="1"/>
  <c r="I2734" i="1"/>
  <c r="J2734" i="1" s="1"/>
  <c r="E2734" i="1"/>
  <c r="D2734" i="1"/>
  <c r="C2734" i="1"/>
  <c r="M2733" i="1"/>
  <c r="L2733" i="1"/>
  <c r="K2733" i="1"/>
  <c r="I2733" i="1"/>
  <c r="J2733" i="1" s="1"/>
  <c r="E2733" i="1"/>
  <c r="D2733" i="1"/>
  <c r="C2733" i="1"/>
  <c r="M2732" i="1"/>
  <c r="L2732" i="1"/>
  <c r="K2732" i="1"/>
  <c r="I2732" i="1"/>
  <c r="J2732" i="1" s="1"/>
  <c r="E2732" i="1"/>
  <c r="D2732" i="1"/>
  <c r="C2732" i="1"/>
  <c r="M2731" i="1"/>
  <c r="L2731" i="1"/>
  <c r="K2731" i="1"/>
  <c r="I2731" i="1"/>
  <c r="J2731" i="1" s="1"/>
  <c r="E2731" i="1"/>
  <c r="D2731" i="1"/>
  <c r="C2731" i="1"/>
  <c r="M2730" i="1"/>
  <c r="L2730" i="1"/>
  <c r="K2730" i="1"/>
  <c r="I2730" i="1"/>
  <c r="J2730" i="1" s="1"/>
  <c r="E2730" i="1"/>
  <c r="D2730" i="1"/>
  <c r="C2730" i="1"/>
  <c r="M2729" i="1"/>
  <c r="L2729" i="1"/>
  <c r="K2729" i="1"/>
  <c r="I2729" i="1"/>
  <c r="J2729" i="1" s="1"/>
  <c r="E2729" i="1"/>
  <c r="D2729" i="1"/>
  <c r="C2729" i="1"/>
  <c r="M2728" i="1"/>
  <c r="L2728" i="1"/>
  <c r="K2728" i="1"/>
  <c r="I2728" i="1"/>
  <c r="J2728" i="1" s="1"/>
  <c r="E2728" i="1"/>
  <c r="D2728" i="1"/>
  <c r="C2728" i="1"/>
  <c r="M2727" i="1"/>
  <c r="L2727" i="1"/>
  <c r="K2727" i="1"/>
  <c r="I2727" i="1"/>
  <c r="J2727" i="1" s="1"/>
  <c r="E2727" i="1"/>
  <c r="D2727" i="1"/>
  <c r="C2727" i="1"/>
  <c r="M2726" i="1"/>
  <c r="L2726" i="1"/>
  <c r="K2726" i="1"/>
  <c r="I2726" i="1"/>
  <c r="J2726" i="1" s="1"/>
  <c r="E2726" i="1"/>
  <c r="D2726" i="1"/>
  <c r="C2726" i="1"/>
  <c r="M2725" i="1"/>
  <c r="L2725" i="1"/>
  <c r="K2725" i="1"/>
  <c r="I2725" i="1"/>
  <c r="J2725" i="1" s="1"/>
  <c r="E2725" i="1"/>
  <c r="D2725" i="1"/>
  <c r="C2725" i="1"/>
  <c r="M2724" i="1"/>
  <c r="L2724" i="1"/>
  <c r="K2724" i="1"/>
  <c r="I2724" i="1"/>
  <c r="J2724" i="1" s="1"/>
  <c r="E2724" i="1"/>
  <c r="D2724" i="1"/>
  <c r="C2724" i="1"/>
  <c r="M2723" i="1"/>
  <c r="L2723" i="1"/>
  <c r="K2723" i="1"/>
  <c r="I2723" i="1"/>
  <c r="J2723" i="1" s="1"/>
  <c r="E2723" i="1"/>
  <c r="D2723" i="1"/>
  <c r="C2723" i="1"/>
  <c r="M2722" i="1"/>
  <c r="L2722" i="1"/>
  <c r="K2722" i="1"/>
  <c r="I2722" i="1"/>
  <c r="J2722" i="1" s="1"/>
  <c r="E2722" i="1"/>
  <c r="D2722" i="1"/>
  <c r="C2722" i="1"/>
  <c r="M2721" i="1"/>
  <c r="L2721" i="1"/>
  <c r="K2721" i="1"/>
  <c r="I2721" i="1"/>
  <c r="J2721" i="1" s="1"/>
  <c r="E2721" i="1"/>
  <c r="D2721" i="1"/>
  <c r="C2721" i="1"/>
  <c r="M2720" i="1"/>
  <c r="L2720" i="1"/>
  <c r="K2720" i="1"/>
  <c r="I2720" i="1"/>
  <c r="J2720" i="1" s="1"/>
  <c r="E2720" i="1"/>
  <c r="D2720" i="1"/>
  <c r="C2720" i="1"/>
  <c r="M2719" i="1"/>
  <c r="L2719" i="1"/>
  <c r="K2719" i="1"/>
  <c r="I2719" i="1"/>
  <c r="J2719" i="1" s="1"/>
  <c r="E2719" i="1"/>
  <c r="D2719" i="1"/>
  <c r="C2719" i="1"/>
  <c r="M2718" i="1"/>
  <c r="L2718" i="1"/>
  <c r="K2718" i="1"/>
  <c r="I2718" i="1"/>
  <c r="J2718" i="1" s="1"/>
  <c r="E2718" i="1"/>
  <c r="D2718" i="1"/>
  <c r="C2718" i="1"/>
  <c r="M2717" i="1"/>
  <c r="L2717" i="1"/>
  <c r="K2717" i="1"/>
  <c r="I2717" i="1"/>
  <c r="J2717" i="1" s="1"/>
  <c r="E2717" i="1"/>
  <c r="D2717" i="1"/>
  <c r="C2717" i="1"/>
  <c r="M2716" i="1"/>
  <c r="L2716" i="1"/>
  <c r="K2716" i="1"/>
  <c r="I2716" i="1"/>
  <c r="J2716" i="1" s="1"/>
  <c r="E2716" i="1"/>
  <c r="D2716" i="1"/>
  <c r="C2716" i="1"/>
  <c r="M2715" i="1"/>
  <c r="L2715" i="1"/>
  <c r="K2715" i="1"/>
  <c r="I2715" i="1"/>
  <c r="J2715" i="1" s="1"/>
  <c r="E2715" i="1"/>
  <c r="D2715" i="1"/>
  <c r="C2715" i="1"/>
  <c r="M2714" i="1"/>
  <c r="L2714" i="1"/>
  <c r="K2714" i="1"/>
  <c r="I2714" i="1"/>
  <c r="J2714" i="1" s="1"/>
  <c r="E2714" i="1"/>
  <c r="D2714" i="1"/>
  <c r="C2714" i="1"/>
  <c r="M2713" i="1"/>
  <c r="L2713" i="1"/>
  <c r="K2713" i="1"/>
  <c r="I2713" i="1"/>
  <c r="J2713" i="1" s="1"/>
  <c r="E2713" i="1"/>
  <c r="D2713" i="1"/>
  <c r="C2713" i="1"/>
  <c r="M2712" i="1"/>
  <c r="L2712" i="1"/>
  <c r="K2712" i="1"/>
  <c r="I2712" i="1"/>
  <c r="J2712" i="1" s="1"/>
  <c r="E2712" i="1"/>
  <c r="D2712" i="1"/>
  <c r="C2712" i="1"/>
  <c r="M2711" i="1"/>
  <c r="L2711" i="1"/>
  <c r="K2711" i="1"/>
  <c r="I2711" i="1"/>
  <c r="J2711" i="1" s="1"/>
  <c r="E2711" i="1"/>
  <c r="D2711" i="1"/>
  <c r="C2711" i="1"/>
  <c r="M2710" i="1"/>
  <c r="L2710" i="1"/>
  <c r="K2710" i="1"/>
  <c r="I2710" i="1"/>
  <c r="J2710" i="1" s="1"/>
  <c r="E2710" i="1"/>
  <c r="D2710" i="1"/>
  <c r="C2710" i="1"/>
  <c r="M2709" i="1"/>
  <c r="L2709" i="1"/>
  <c r="K2709" i="1"/>
  <c r="I2709" i="1"/>
  <c r="J2709" i="1" s="1"/>
  <c r="E2709" i="1"/>
  <c r="D2709" i="1"/>
  <c r="C2709" i="1"/>
  <c r="M2708" i="1"/>
  <c r="L2708" i="1"/>
  <c r="K2708" i="1"/>
  <c r="I2708" i="1"/>
  <c r="J2708" i="1" s="1"/>
  <c r="E2708" i="1"/>
  <c r="D2708" i="1"/>
  <c r="C2708" i="1"/>
  <c r="M2707" i="1"/>
  <c r="L2707" i="1"/>
  <c r="K2707" i="1"/>
  <c r="I2707" i="1"/>
  <c r="J2707" i="1" s="1"/>
  <c r="E2707" i="1"/>
  <c r="D2707" i="1"/>
  <c r="C2707" i="1"/>
  <c r="M2706" i="1"/>
  <c r="L2706" i="1"/>
  <c r="K2706" i="1"/>
  <c r="I2706" i="1"/>
  <c r="J2706" i="1" s="1"/>
  <c r="E2706" i="1"/>
  <c r="D2706" i="1"/>
  <c r="C2706" i="1"/>
  <c r="M2705" i="1"/>
  <c r="L2705" i="1"/>
  <c r="K2705" i="1"/>
  <c r="I2705" i="1"/>
  <c r="J2705" i="1" s="1"/>
  <c r="E2705" i="1"/>
  <c r="D2705" i="1"/>
  <c r="C2705" i="1"/>
  <c r="M2704" i="1"/>
  <c r="L2704" i="1"/>
  <c r="K2704" i="1"/>
  <c r="I2704" i="1"/>
  <c r="J2704" i="1" s="1"/>
  <c r="E2704" i="1"/>
  <c r="D2704" i="1"/>
  <c r="C2704" i="1"/>
  <c r="M2703" i="1"/>
  <c r="L2703" i="1"/>
  <c r="K2703" i="1"/>
  <c r="I2703" i="1"/>
  <c r="J2703" i="1" s="1"/>
  <c r="E2703" i="1"/>
  <c r="D2703" i="1"/>
  <c r="C2703" i="1"/>
  <c r="M2702" i="1"/>
  <c r="L2702" i="1"/>
  <c r="K2702" i="1"/>
  <c r="I2702" i="1"/>
  <c r="J2702" i="1" s="1"/>
  <c r="E2702" i="1"/>
  <c r="D2702" i="1"/>
  <c r="C2702" i="1"/>
  <c r="M2701" i="1"/>
  <c r="L2701" i="1"/>
  <c r="K2701" i="1"/>
  <c r="I2701" i="1"/>
  <c r="J2701" i="1" s="1"/>
  <c r="E2701" i="1"/>
  <c r="D2701" i="1"/>
  <c r="C2701" i="1"/>
  <c r="M2700" i="1"/>
  <c r="L2700" i="1"/>
  <c r="K2700" i="1"/>
  <c r="I2700" i="1"/>
  <c r="J2700" i="1" s="1"/>
  <c r="E2700" i="1"/>
  <c r="D2700" i="1"/>
  <c r="C2700" i="1"/>
  <c r="M2699" i="1"/>
  <c r="L2699" i="1"/>
  <c r="K2699" i="1"/>
  <c r="I2699" i="1"/>
  <c r="J2699" i="1" s="1"/>
  <c r="E2699" i="1"/>
  <c r="D2699" i="1"/>
  <c r="C2699" i="1"/>
  <c r="M2698" i="1"/>
  <c r="L2698" i="1"/>
  <c r="K2698" i="1"/>
  <c r="I2698" i="1"/>
  <c r="J2698" i="1" s="1"/>
  <c r="E2698" i="1"/>
  <c r="D2698" i="1"/>
  <c r="C2698" i="1"/>
  <c r="M2697" i="1"/>
  <c r="L2697" i="1"/>
  <c r="K2697" i="1"/>
  <c r="I2697" i="1"/>
  <c r="J2697" i="1" s="1"/>
  <c r="E2697" i="1"/>
  <c r="D2697" i="1"/>
  <c r="C2697" i="1"/>
  <c r="M2696" i="1"/>
  <c r="L2696" i="1"/>
  <c r="K2696" i="1"/>
  <c r="I2696" i="1"/>
  <c r="J2696" i="1" s="1"/>
  <c r="E2696" i="1"/>
  <c r="D2696" i="1"/>
  <c r="C2696" i="1"/>
  <c r="M2695" i="1"/>
  <c r="L2695" i="1"/>
  <c r="K2695" i="1"/>
  <c r="I2695" i="1"/>
  <c r="J2695" i="1" s="1"/>
  <c r="E2695" i="1"/>
  <c r="D2695" i="1"/>
  <c r="C2695" i="1"/>
  <c r="M2694" i="1"/>
  <c r="L2694" i="1"/>
  <c r="K2694" i="1"/>
  <c r="I2694" i="1"/>
  <c r="J2694" i="1" s="1"/>
  <c r="E2694" i="1"/>
  <c r="D2694" i="1"/>
  <c r="C2694" i="1"/>
  <c r="M2693" i="1"/>
  <c r="L2693" i="1"/>
  <c r="K2693" i="1"/>
  <c r="I2693" i="1"/>
  <c r="J2693" i="1" s="1"/>
  <c r="E2693" i="1"/>
  <c r="D2693" i="1"/>
  <c r="C2693" i="1"/>
  <c r="M2692" i="1"/>
  <c r="L2692" i="1"/>
  <c r="K2692" i="1"/>
  <c r="I2692" i="1"/>
  <c r="J2692" i="1" s="1"/>
  <c r="E2692" i="1"/>
  <c r="D2692" i="1"/>
  <c r="C2692" i="1"/>
  <c r="M2691" i="1"/>
  <c r="L2691" i="1"/>
  <c r="K2691" i="1"/>
  <c r="I2691" i="1"/>
  <c r="J2691" i="1" s="1"/>
  <c r="E2691" i="1"/>
  <c r="D2691" i="1"/>
  <c r="C2691" i="1"/>
  <c r="M2690" i="1"/>
  <c r="L2690" i="1"/>
  <c r="K2690" i="1"/>
  <c r="I2690" i="1"/>
  <c r="J2690" i="1" s="1"/>
  <c r="E2690" i="1"/>
  <c r="D2690" i="1"/>
  <c r="C2690" i="1"/>
  <c r="M2689" i="1"/>
  <c r="L2689" i="1"/>
  <c r="K2689" i="1"/>
  <c r="I2689" i="1"/>
  <c r="J2689" i="1" s="1"/>
  <c r="E2689" i="1"/>
  <c r="D2689" i="1"/>
  <c r="C2689" i="1"/>
  <c r="M2688" i="1"/>
  <c r="L2688" i="1"/>
  <c r="K2688" i="1"/>
  <c r="I2688" i="1"/>
  <c r="J2688" i="1" s="1"/>
  <c r="E2688" i="1"/>
  <c r="D2688" i="1"/>
  <c r="C2688" i="1"/>
  <c r="M2687" i="1"/>
  <c r="L2687" i="1"/>
  <c r="K2687" i="1"/>
  <c r="I2687" i="1"/>
  <c r="J2687" i="1" s="1"/>
  <c r="E2687" i="1"/>
  <c r="D2687" i="1"/>
  <c r="C2687" i="1"/>
  <c r="M2686" i="1"/>
  <c r="L2686" i="1"/>
  <c r="K2686" i="1"/>
  <c r="I2686" i="1"/>
  <c r="J2686" i="1" s="1"/>
  <c r="E2686" i="1"/>
  <c r="D2686" i="1"/>
  <c r="C2686" i="1"/>
  <c r="M2685" i="1"/>
  <c r="L2685" i="1"/>
  <c r="K2685" i="1"/>
  <c r="I2685" i="1"/>
  <c r="J2685" i="1" s="1"/>
  <c r="E2685" i="1"/>
  <c r="D2685" i="1"/>
  <c r="C2685" i="1"/>
  <c r="M2684" i="1"/>
  <c r="L2684" i="1"/>
  <c r="K2684" i="1"/>
  <c r="I2684" i="1"/>
  <c r="J2684" i="1" s="1"/>
  <c r="E2684" i="1"/>
  <c r="D2684" i="1"/>
  <c r="C2684" i="1"/>
  <c r="M2683" i="1"/>
  <c r="L2683" i="1"/>
  <c r="K2683" i="1"/>
  <c r="I2683" i="1"/>
  <c r="J2683" i="1" s="1"/>
  <c r="E2683" i="1"/>
  <c r="D2683" i="1"/>
  <c r="C2683" i="1"/>
  <c r="M2682" i="1"/>
  <c r="L2682" i="1"/>
  <c r="K2682" i="1"/>
  <c r="I2682" i="1"/>
  <c r="J2682" i="1" s="1"/>
  <c r="E2682" i="1"/>
  <c r="D2682" i="1"/>
  <c r="C2682" i="1"/>
  <c r="M2681" i="1"/>
  <c r="L2681" i="1"/>
  <c r="K2681" i="1"/>
  <c r="I2681" i="1"/>
  <c r="J2681" i="1" s="1"/>
  <c r="E2681" i="1"/>
  <c r="D2681" i="1"/>
  <c r="C2681" i="1"/>
  <c r="M2680" i="1"/>
  <c r="L2680" i="1"/>
  <c r="K2680" i="1"/>
  <c r="I2680" i="1"/>
  <c r="J2680" i="1" s="1"/>
  <c r="E2680" i="1"/>
  <c r="D2680" i="1"/>
  <c r="C2680" i="1"/>
  <c r="M2679" i="1"/>
  <c r="L2679" i="1"/>
  <c r="K2679" i="1"/>
  <c r="I2679" i="1"/>
  <c r="J2679" i="1" s="1"/>
  <c r="E2679" i="1"/>
  <c r="D2679" i="1"/>
  <c r="C2679" i="1"/>
  <c r="M2678" i="1"/>
  <c r="L2678" i="1"/>
  <c r="K2678" i="1"/>
  <c r="I2678" i="1"/>
  <c r="J2678" i="1" s="1"/>
  <c r="E2678" i="1"/>
  <c r="D2678" i="1"/>
  <c r="C2678" i="1"/>
  <c r="M2677" i="1"/>
  <c r="L2677" i="1"/>
  <c r="K2677" i="1"/>
  <c r="I2677" i="1"/>
  <c r="J2677" i="1" s="1"/>
  <c r="E2677" i="1"/>
  <c r="D2677" i="1"/>
  <c r="C2677" i="1"/>
  <c r="M2676" i="1"/>
  <c r="L2676" i="1"/>
  <c r="K2676" i="1"/>
  <c r="I2676" i="1"/>
  <c r="J2676" i="1" s="1"/>
  <c r="E2676" i="1"/>
  <c r="D2676" i="1"/>
  <c r="C2676" i="1"/>
  <c r="M2675" i="1"/>
  <c r="L2675" i="1"/>
  <c r="K2675" i="1"/>
  <c r="I2675" i="1"/>
  <c r="J2675" i="1" s="1"/>
  <c r="E2675" i="1"/>
  <c r="D2675" i="1"/>
  <c r="C2675" i="1"/>
  <c r="M2674" i="1"/>
  <c r="L2674" i="1"/>
  <c r="K2674" i="1"/>
  <c r="I2674" i="1"/>
  <c r="J2674" i="1" s="1"/>
  <c r="E2674" i="1"/>
  <c r="D2674" i="1"/>
  <c r="C2674" i="1"/>
  <c r="M2673" i="1"/>
  <c r="L2673" i="1"/>
  <c r="K2673" i="1"/>
  <c r="I2673" i="1"/>
  <c r="J2673" i="1" s="1"/>
  <c r="E2673" i="1"/>
  <c r="D2673" i="1"/>
  <c r="C2673" i="1"/>
  <c r="M2672" i="1"/>
  <c r="L2672" i="1"/>
  <c r="K2672" i="1"/>
  <c r="I2672" i="1"/>
  <c r="J2672" i="1" s="1"/>
  <c r="E2672" i="1"/>
  <c r="D2672" i="1"/>
  <c r="C2672" i="1"/>
  <c r="M2671" i="1"/>
  <c r="L2671" i="1"/>
  <c r="K2671" i="1"/>
  <c r="I2671" i="1"/>
  <c r="J2671" i="1" s="1"/>
  <c r="E2671" i="1"/>
  <c r="D2671" i="1"/>
  <c r="C2671" i="1"/>
  <c r="M2670" i="1"/>
  <c r="L2670" i="1"/>
  <c r="K2670" i="1"/>
  <c r="I2670" i="1"/>
  <c r="J2670" i="1" s="1"/>
  <c r="E2670" i="1"/>
  <c r="D2670" i="1"/>
  <c r="C2670" i="1"/>
  <c r="M2669" i="1"/>
  <c r="L2669" i="1"/>
  <c r="K2669" i="1"/>
  <c r="I2669" i="1"/>
  <c r="J2669" i="1" s="1"/>
  <c r="E2669" i="1"/>
  <c r="D2669" i="1"/>
  <c r="C2669" i="1"/>
  <c r="M2668" i="1"/>
  <c r="L2668" i="1"/>
  <c r="K2668" i="1"/>
  <c r="I2668" i="1"/>
  <c r="J2668" i="1" s="1"/>
  <c r="E2668" i="1"/>
  <c r="D2668" i="1"/>
  <c r="C2668" i="1"/>
  <c r="M2667" i="1"/>
  <c r="L2667" i="1"/>
  <c r="K2667" i="1"/>
  <c r="I2667" i="1"/>
  <c r="J2667" i="1" s="1"/>
  <c r="E2667" i="1"/>
  <c r="D2667" i="1"/>
  <c r="C2667" i="1"/>
  <c r="M2666" i="1"/>
  <c r="L2666" i="1"/>
  <c r="K2666" i="1"/>
  <c r="I2666" i="1"/>
  <c r="J2666" i="1" s="1"/>
  <c r="E2666" i="1"/>
  <c r="D2666" i="1"/>
  <c r="C2666" i="1"/>
  <c r="M2665" i="1"/>
  <c r="L2665" i="1"/>
  <c r="K2665" i="1"/>
  <c r="I2665" i="1"/>
  <c r="J2665" i="1" s="1"/>
  <c r="E2665" i="1"/>
  <c r="D2665" i="1"/>
  <c r="C2665" i="1"/>
  <c r="M2664" i="1"/>
  <c r="L2664" i="1"/>
  <c r="K2664" i="1"/>
  <c r="I2664" i="1"/>
  <c r="J2664" i="1" s="1"/>
  <c r="E2664" i="1"/>
  <c r="D2664" i="1"/>
  <c r="C2664" i="1"/>
  <c r="M2663" i="1"/>
  <c r="L2663" i="1"/>
  <c r="K2663" i="1"/>
  <c r="I2663" i="1"/>
  <c r="J2663" i="1" s="1"/>
  <c r="E2663" i="1"/>
  <c r="D2663" i="1"/>
  <c r="C2663" i="1"/>
  <c r="M2662" i="1"/>
  <c r="L2662" i="1"/>
  <c r="K2662" i="1"/>
  <c r="I2662" i="1"/>
  <c r="J2662" i="1" s="1"/>
  <c r="E2662" i="1"/>
  <c r="D2662" i="1"/>
  <c r="C2662" i="1"/>
  <c r="M2661" i="1"/>
  <c r="L2661" i="1"/>
  <c r="K2661" i="1"/>
  <c r="I2661" i="1"/>
  <c r="J2661" i="1" s="1"/>
  <c r="E2661" i="1"/>
  <c r="D2661" i="1"/>
  <c r="C2661" i="1"/>
  <c r="M2660" i="1"/>
  <c r="L2660" i="1"/>
  <c r="K2660" i="1"/>
  <c r="I2660" i="1"/>
  <c r="J2660" i="1" s="1"/>
  <c r="E2660" i="1"/>
  <c r="D2660" i="1"/>
  <c r="C2660" i="1"/>
  <c r="M2659" i="1"/>
  <c r="L2659" i="1"/>
  <c r="K2659" i="1"/>
  <c r="I2659" i="1"/>
  <c r="J2659" i="1" s="1"/>
  <c r="E2659" i="1"/>
  <c r="D2659" i="1"/>
  <c r="C2659" i="1"/>
  <c r="M2658" i="1"/>
  <c r="L2658" i="1"/>
  <c r="K2658" i="1"/>
  <c r="I2658" i="1"/>
  <c r="J2658" i="1" s="1"/>
  <c r="E2658" i="1"/>
  <c r="D2658" i="1"/>
  <c r="C2658" i="1"/>
  <c r="M2657" i="1"/>
  <c r="L2657" i="1"/>
  <c r="K2657" i="1"/>
  <c r="I2657" i="1"/>
  <c r="J2657" i="1" s="1"/>
  <c r="E2657" i="1"/>
  <c r="D2657" i="1"/>
  <c r="C2657" i="1"/>
  <c r="M2656" i="1"/>
  <c r="L2656" i="1"/>
  <c r="K2656" i="1"/>
  <c r="I2656" i="1"/>
  <c r="J2656" i="1" s="1"/>
  <c r="E2656" i="1"/>
  <c r="D2656" i="1"/>
  <c r="C2656" i="1"/>
  <c r="M2655" i="1"/>
  <c r="L2655" i="1"/>
  <c r="K2655" i="1"/>
  <c r="I2655" i="1"/>
  <c r="J2655" i="1" s="1"/>
  <c r="E2655" i="1"/>
  <c r="D2655" i="1"/>
  <c r="C2655" i="1"/>
  <c r="M2654" i="1"/>
  <c r="L2654" i="1"/>
  <c r="K2654" i="1"/>
  <c r="I2654" i="1"/>
  <c r="J2654" i="1" s="1"/>
  <c r="E2654" i="1"/>
  <c r="D2654" i="1"/>
  <c r="C2654" i="1"/>
  <c r="M2653" i="1"/>
  <c r="L2653" i="1"/>
  <c r="K2653" i="1"/>
  <c r="I2653" i="1"/>
  <c r="J2653" i="1" s="1"/>
  <c r="E2653" i="1"/>
  <c r="D2653" i="1"/>
  <c r="C2653" i="1"/>
  <c r="M2652" i="1"/>
  <c r="L2652" i="1"/>
  <c r="K2652" i="1"/>
  <c r="I2652" i="1"/>
  <c r="J2652" i="1" s="1"/>
  <c r="E2652" i="1"/>
  <c r="D2652" i="1"/>
  <c r="C2652" i="1"/>
  <c r="M2651" i="1"/>
  <c r="L2651" i="1"/>
  <c r="K2651" i="1"/>
  <c r="I2651" i="1"/>
  <c r="J2651" i="1" s="1"/>
  <c r="E2651" i="1"/>
  <c r="D2651" i="1"/>
  <c r="C2651" i="1"/>
  <c r="M2650" i="1"/>
  <c r="L2650" i="1"/>
  <c r="K2650" i="1"/>
  <c r="I2650" i="1"/>
  <c r="J2650" i="1" s="1"/>
  <c r="E2650" i="1"/>
  <c r="D2650" i="1"/>
  <c r="C2650" i="1"/>
  <c r="M2649" i="1"/>
  <c r="L2649" i="1"/>
  <c r="K2649" i="1"/>
  <c r="I2649" i="1"/>
  <c r="J2649" i="1" s="1"/>
  <c r="E2649" i="1"/>
  <c r="D2649" i="1"/>
  <c r="C2649" i="1"/>
  <c r="M2648" i="1"/>
  <c r="L2648" i="1"/>
  <c r="K2648" i="1"/>
  <c r="I2648" i="1"/>
  <c r="J2648" i="1" s="1"/>
  <c r="E2648" i="1"/>
  <c r="D2648" i="1"/>
  <c r="C2648" i="1"/>
  <c r="M2647" i="1"/>
  <c r="L2647" i="1"/>
  <c r="K2647" i="1"/>
  <c r="I2647" i="1"/>
  <c r="J2647" i="1" s="1"/>
  <c r="E2647" i="1"/>
  <c r="D2647" i="1"/>
  <c r="C2647" i="1"/>
  <c r="M2646" i="1"/>
  <c r="L2646" i="1"/>
  <c r="K2646" i="1"/>
  <c r="I2646" i="1"/>
  <c r="J2646" i="1" s="1"/>
  <c r="E2646" i="1"/>
  <c r="D2646" i="1"/>
  <c r="C2646" i="1"/>
  <c r="M2645" i="1"/>
  <c r="L2645" i="1"/>
  <c r="K2645" i="1"/>
  <c r="I2645" i="1"/>
  <c r="J2645" i="1" s="1"/>
  <c r="E2645" i="1"/>
  <c r="D2645" i="1"/>
  <c r="C2645" i="1"/>
  <c r="M2644" i="1"/>
  <c r="L2644" i="1"/>
  <c r="K2644" i="1"/>
  <c r="I2644" i="1"/>
  <c r="J2644" i="1" s="1"/>
  <c r="E2644" i="1"/>
  <c r="D2644" i="1"/>
  <c r="C2644" i="1"/>
  <c r="M2643" i="1"/>
  <c r="L2643" i="1"/>
  <c r="K2643" i="1"/>
  <c r="I2643" i="1"/>
  <c r="J2643" i="1" s="1"/>
  <c r="E2643" i="1"/>
  <c r="D2643" i="1"/>
  <c r="C2643" i="1"/>
  <c r="M2642" i="1"/>
  <c r="L2642" i="1"/>
  <c r="K2642" i="1"/>
  <c r="I2642" i="1"/>
  <c r="J2642" i="1" s="1"/>
  <c r="E2642" i="1"/>
  <c r="D2642" i="1"/>
  <c r="C2642" i="1"/>
  <c r="M2641" i="1"/>
  <c r="L2641" i="1"/>
  <c r="K2641" i="1"/>
  <c r="I2641" i="1"/>
  <c r="J2641" i="1" s="1"/>
  <c r="E2641" i="1"/>
  <c r="D2641" i="1"/>
  <c r="C2641" i="1"/>
  <c r="M2640" i="1"/>
  <c r="L2640" i="1"/>
  <c r="K2640" i="1"/>
  <c r="I2640" i="1"/>
  <c r="J2640" i="1" s="1"/>
  <c r="E2640" i="1"/>
  <c r="D2640" i="1"/>
  <c r="C2640" i="1"/>
  <c r="M2639" i="1"/>
  <c r="L2639" i="1"/>
  <c r="K2639" i="1"/>
  <c r="I2639" i="1"/>
  <c r="J2639" i="1" s="1"/>
  <c r="E2639" i="1"/>
  <c r="D2639" i="1"/>
  <c r="C2639" i="1"/>
  <c r="M2638" i="1"/>
  <c r="L2638" i="1"/>
  <c r="K2638" i="1"/>
  <c r="I2638" i="1"/>
  <c r="J2638" i="1" s="1"/>
  <c r="E2638" i="1"/>
  <c r="D2638" i="1"/>
  <c r="C2638" i="1"/>
  <c r="M2637" i="1"/>
  <c r="L2637" i="1"/>
  <c r="K2637" i="1"/>
  <c r="I2637" i="1"/>
  <c r="J2637" i="1" s="1"/>
  <c r="E2637" i="1"/>
  <c r="D2637" i="1"/>
  <c r="C2637" i="1"/>
  <c r="M2636" i="1"/>
  <c r="L2636" i="1"/>
  <c r="K2636" i="1"/>
  <c r="I2636" i="1"/>
  <c r="J2636" i="1" s="1"/>
  <c r="E2636" i="1"/>
  <c r="D2636" i="1"/>
  <c r="C2636" i="1"/>
  <c r="M2635" i="1"/>
  <c r="L2635" i="1"/>
  <c r="K2635" i="1"/>
  <c r="I2635" i="1"/>
  <c r="J2635" i="1" s="1"/>
  <c r="E2635" i="1"/>
  <c r="D2635" i="1"/>
  <c r="C2635" i="1"/>
  <c r="M2634" i="1"/>
  <c r="L2634" i="1"/>
  <c r="K2634" i="1"/>
  <c r="I2634" i="1"/>
  <c r="J2634" i="1" s="1"/>
  <c r="E2634" i="1"/>
  <c r="D2634" i="1"/>
  <c r="C2634" i="1"/>
  <c r="M2633" i="1"/>
  <c r="L2633" i="1"/>
  <c r="K2633" i="1"/>
  <c r="I2633" i="1"/>
  <c r="J2633" i="1" s="1"/>
  <c r="E2633" i="1"/>
  <c r="D2633" i="1"/>
  <c r="C2633" i="1"/>
  <c r="M2632" i="1"/>
  <c r="L2632" i="1"/>
  <c r="K2632" i="1"/>
  <c r="I2632" i="1"/>
  <c r="J2632" i="1" s="1"/>
  <c r="E2632" i="1"/>
  <c r="D2632" i="1"/>
  <c r="C2632" i="1"/>
  <c r="M2631" i="1"/>
  <c r="L2631" i="1"/>
  <c r="K2631" i="1"/>
  <c r="I2631" i="1"/>
  <c r="J2631" i="1" s="1"/>
  <c r="E2631" i="1"/>
  <c r="D2631" i="1"/>
  <c r="C2631" i="1"/>
  <c r="M2630" i="1"/>
  <c r="L2630" i="1"/>
  <c r="K2630" i="1"/>
  <c r="I2630" i="1"/>
  <c r="J2630" i="1" s="1"/>
  <c r="E2630" i="1"/>
  <c r="D2630" i="1"/>
  <c r="C2630" i="1"/>
  <c r="M2629" i="1"/>
  <c r="L2629" i="1"/>
  <c r="K2629" i="1"/>
  <c r="I2629" i="1"/>
  <c r="J2629" i="1" s="1"/>
  <c r="E2629" i="1"/>
  <c r="D2629" i="1"/>
  <c r="C2629" i="1"/>
  <c r="M2628" i="1"/>
  <c r="L2628" i="1"/>
  <c r="K2628" i="1"/>
  <c r="I2628" i="1"/>
  <c r="J2628" i="1" s="1"/>
  <c r="E2628" i="1"/>
  <c r="D2628" i="1"/>
  <c r="C2628" i="1"/>
  <c r="M2627" i="1"/>
  <c r="L2627" i="1"/>
  <c r="K2627" i="1"/>
  <c r="I2627" i="1"/>
  <c r="J2627" i="1" s="1"/>
  <c r="E2627" i="1"/>
  <c r="D2627" i="1"/>
  <c r="C2627" i="1"/>
  <c r="M2626" i="1"/>
  <c r="L2626" i="1"/>
  <c r="K2626" i="1"/>
  <c r="I2626" i="1"/>
  <c r="J2626" i="1" s="1"/>
  <c r="E2626" i="1"/>
  <c r="D2626" i="1"/>
  <c r="C2626" i="1"/>
  <c r="M2625" i="1"/>
  <c r="L2625" i="1"/>
  <c r="K2625" i="1"/>
  <c r="I2625" i="1"/>
  <c r="J2625" i="1" s="1"/>
  <c r="E2625" i="1"/>
  <c r="D2625" i="1"/>
  <c r="C2625" i="1"/>
  <c r="M2624" i="1"/>
  <c r="L2624" i="1"/>
  <c r="K2624" i="1"/>
  <c r="I2624" i="1"/>
  <c r="J2624" i="1" s="1"/>
  <c r="E2624" i="1"/>
  <c r="D2624" i="1"/>
  <c r="C2624" i="1"/>
  <c r="M2623" i="1"/>
  <c r="L2623" i="1"/>
  <c r="K2623" i="1"/>
  <c r="I2623" i="1"/>
  <c r="J2623" i="1" s="1"/>
  <c r="E2623" i="1"/>
  <c r="D2623" i="1"/>
  <c r="C2623" i="1"/>
  <c r="M2622" i="1"/>
  <c r="L2622" i="1"/>
  <c r="K2622" i="1"/>
  <c r="I2622" i="1"/>
  <c r="J2622" i="1" s="1"/>
  <c r="E2622" i="1"/>
  <c r="D2622" i="1"/>
  <c r="C2622" i="1"/>
  <c r="M2621" i="1"/>
  <c r="L2621" i="1"/>
  <c r="K2621" i="1"/>
  <c r="I2621" i="1"/>
  <c r="J2621" i="1" s="1"/>
  <c r="E2621" i="1"/>
  <c r="D2621" i="1"/>
  <c r="C2621" i="1"/>
  <c r="M2620" i="1"/>
  <c r="L2620" i="1"/>
  <c r="K2620" i="1"/>
  <c r="I2620" i="1"/>
  <c r="J2620" i="1" s="1"/>
  <c r="E2620" i="1"/>
  <c r="D2620" i="1"/>
  <c r="C2620" i="1"/>
  <c r="M2619" i="1"/>
  <c r="L2619" i="1"/>
  <c r="K2619" i="1"/>
  <c r="I2619" i="1"/>
  <c r="J2619" i="1" s="1"/>
  <c r="E2619" i="1"/>
  <c r="D2619" i="1"/>
  <c r="C2619" i="1"/>
  <c r="M2618" i="1"/>
  <c r="L2618" i="1"/>
  <c r="K2618" i="1"/>
  <c r="I2618" i="1"/>
  <c r="J2618" i="1" s="1"/>
  <c r="E2618" i="1"/>
  <c r="D2618" i="1"/>
  <c r="C2618" i="1"/>
  <c r="M2617" i="1"/>
  <c r="L2617" i="1"/>
  <c r="K2617" i="1"/>
  <c r="I2617" i="1"/>
  <c r="J2617" i="1" s="1"/>
  <c r="E2617" i="1"/>
  <c r="D2617" i="1"/>
  <c r="C2617" i="1"/>
  <c r="M2616" i="1"/>
  <c r="L2616" i="1"/>
  <c r="K2616" i="1"/>
  <c r="I2616" i="1"/>
  <c r="J2616" i="1" s="1"/>
  <c r="E2616" i="1"/>
  <c r="D2616" i="1"/>
  <c r="C2616" i="1"/>
  <c r="M2615" i="1"/>
  <c r="L2615" i="1"/>
  <c r="K2615" i="1"/>
  <c r="I2615" i="1"/>
  <c r="J2615" i="1" s="1"/>
  <c r="E2615" i="1"/>
  <c r="D2615" i="1"/>
  <c r="C2615" i="1"/>
  <c r="M2614" i="1"/>
  <c r="L2614" i="1"/>
  <c r="K2614" i="1"/>
  <c r="I2614" i="1"/>
  <c r="J2614" i="1" s="1"/>
  <c r="E2614" i="1"/>
  <c r="D2614" i="1"/>
  <c r="C2614" i="1"/>
  <c r="M2613" i="1"/>
  <c r="L2613" i="1"/>
  <c r="K2613" i="1"/>
  <c r="I2613" i="1"/>
  <c r="J2613" i="1" s="1"/>
  <c r="E2613" i="1"/>
  <c r="D2613" i="1"/>
  <c r="C2613" i="1"/>
  <c r="M2612" i="1"/>
  <c r="L2612" i="1"/>
  <c r="K2612" i="1"/>
  <c r="I2612" i="1"/>
  <c r="J2612" i="1" s="1"/>
  <c r="E2612" i="1"/>
  <c r="D2612" i="1"/>
  <c r="C2612" i="1"/>
  <c r="M2611" i="1"/>
  <c r="L2611" i="1"/>
  <c r="K2611" i="1"/>
  <c r="I2611" i="1"/>
  <c r="J2611" i="1" s="1"/>
  <c r="E2611" i="1"/>
  <c r="D2611" i="1"/>
  <c r="C2611" i="1"/>
  <c r="M2610" i="1"/>
  <c r="L2610" i="1"/>
  <c r="K2610" i="1"/>
  <c r="I2610" i="1"/>
  <c r="J2610" i="1" s="1"/>
  <c r="E2610" i="1"/>
  <c r="D2610" i="1"/>
  <c r="C2610" i="1"/>
  <c r="M2609" i="1"/>
  <c r="L2609" i="1"/>
  <c r="K2609" i="1"/>
  <c r="I2609" i="1"/>
  <c r="J2609" i="1" s="1"/>
  <c r="E2609" i="1"/>
  <c r="D2609" i="1"/>
  <c r="C2609" i="1"/>
  <c r="M2608" i="1"/>
  <c r="L2608" i="1"/>
  <c r="K2608" i="1"/>
  <c r="I2608" i="1"/>
  <c r="J2608" i="1" s="1"/>
  <c r="E2608" i="1"/>
  <c r="D2608" i="1"/>
  <c r="C2608" i="1"/>
  <c r="M2607" i="1"/>
  <c r="L2607" i="1"/>
  <c r="K2607" i="1"/>
  <c r="I2607" i="1"/>
  <c r="J2607" i="1" s="1"/>
  <c r="E2607" i="1"/>
  <c r="D2607" i="1"/>
  <c r="C2607" i="1"/>
  <c r="M2606" i="1"/>
  <c r="L2606" i="1"/>
  <c r="K2606" i="1"/>
  <c r="I2606" i="1"/>
  <c r="J2606" i="1" s="1"/>
  <c r="E2606" i="1"/>
  <c r="D2606" i="1"/>
  <c r="C2606" i="1"/>
  <c r="M2605" i="1"/>
  <c r="L2605" i="1"/>
  <c r="K2605" i="1"/>
  <c r="I2605" i="1"/>
  <c r="J2605" i="1" s="1"/>
  <c r="E2605" i="1"/>
  <c r="D2605" i="1"/>
  <c r="C2605" i="1"/>
  <c r="M2604" i="1"/>
  <c r="L2604" i="1"/>
  <c r="K2604" i="1"/>
  <c r="I2604" i="1"/>
  <c r="J2604" i="1" s="1"/>
  <c r="E2604" i="1"/>
  <c r="D2604" i="1"/>
  <c r="C2604" i="1"/>
  <c r="M2603" i="1"/>
  <c r="L2603" i="1"/>
  <c r="K2603" i="1"/>
  <c r="I2603" i="1"/>
  <c r="J2603" i="1" s="1"/>
  <c r="E2603" i="1"/>
  <c r="D2603" i="1"/>
  <c r="C2603" i="1"/>
  <c r="M2602" i="1"/>
  <c r="L2602" i="1"/>
  <c r="K2602" i="1"/>
  <c r="I2602" i="1"/>
  <c r="J2602" i="1" s="1"/>
  <c r="E2602" i="1"/>
  <c r="D2602" i="1"/>
  <c r="C2602" i="1"/>
  <c r="M2601" i="1"/>
  <c r="L2601" i="1"/>
  <c r="K2601" i="1"/>
  <c r="I2601" i="1"/>
  <c r="J2601" i="1" s="1"/>
  <c r="E2601" i="1"/>
  <c r="D2601" i="1"/>
  <c r="C2601" i="1"/>
  <c r="M2600" i="1"/>
  <c r="L2600" i="1"/>
  <c r="K2600" i="1"/>
  <c r="I2600" i="1"/>
  <c r="J2600" i="1" s="1"/>
  <c r="E2600" i="1"/>
  <c r="D2600" i="1"/>
  <c r="C2600" i="1"/>
  <c r="M2599" i="1"/>
  <c r="L2599" i="1"/>
  <c r="K2599" i="1"/>
  <c r="I2599" i="1"/>
  <c r="J2599" i="1" s="1"/>
  <c r="E2599" i="1"/>
  <c r="D2599" i="1"/>
  <c r="C2599" i="1"/>
  <c r="M2598" i="1"/>
  <c r="L2598" i="1"/>
  <c r="K2598" i="1"/>
  <c r="I2598" i="1"/>
  <c r="J2598" i="1" s="1"/>
  <c r="E2598" i="1"/>
  <c r="D2598" i="1"/>
  <c r="C2598" i="1"/>
  <c r="M2597" i="1"/>
  <c r="L2597" i="1"/>
  <c r="K2597" i="1"/>
  <c r="I2597" i="1"/>
  <c r="J2597" i="1" s="1"/>
  <c r="E2597" i="1"/>
  <c r="D2597" i="1"/>
  <c r="C2597" i="1"/>
  <c r="M2596" i="1"/>
  <c r="L2596" i="1"/>
  <c r="K2596" i="1"/>
  <c r="I2596" i="1"/>
  <c r="J2596" i="1" s="1"/>
  <c r="E2596" i="1"/>
  <c r="D2596" i="1"/>
  <c r="C2596" i="1"/>
  <c r="M2595" i="1"/>
  <c r="L2595" i="1"/>
  <c r="K2595" i="1"/>
  <c r="I2595" i="1"/>
  <c r="J2595" i="1" s="1"/>
  <c r="E2595" i="1"/>
  <c r="D2595" i="1"/>
  <c r="C2595" i="1"/>
  <c r="M2594" i="1"/>
  <c r="L2594" i="1"/>
  <c r="K2594" i="1"/>
  <c r="I2594" i="1"/>
  <c r="J2594" i="1" s="1"/>
  <c r="E2594" i="1"/>
  <c r="D2594" i="1"/>
  <c r="C2594" i="1"/>
  <c r="M2593" i="1"/>
  <c r="L2593" i="1"/>
  <c r="K2593" i="1"/>
  <c r="I2593" i="1"/>
  <c r="J2593" i="1" s="1"/>
  <c r="E2593" i="1"/>
  <c r="D2593" i="1"/>
  <c r="C2593" i="1"/>
  <c r="M2592" i="1"/>
  <c r="L2592" i="1"/>
  <c r="K2592" i="1"/>
  <c r="I2592" i="1"/>
  <c r="J2592" i="1" s="1"/>
  <c r="E2592" i="1"/>
  <c r="D2592" i="1"/>
  <c r="C2592" i="1"/>
  <c r="M2591" i="1"/>
  <c r="L2591" i="1"/>
  <c r="K2591" i="1"/>
  <c r="I2591" i="1"/>
  <c r="J2591" i="1" s="1"/>
  <c r="E2591" i="1"/>
  <c r="D2591" i="1"/>
  <c r="C2591" i="1"/>
  <c r="M2590" i="1"/>
  <c r="L2590" i="1"/>
  <c r="K2590" i="1"/>
  <c r="I2590" i="1"/>
  <c r="J2590" i="1" s="1"/>
  <c r="E2590" i="1"/>
  <c r="D2590" i="1"/>
  <c r="C2590" i="1"/>
  <c r="M2589" i="1"/>
  <c r="L2589" i="1"/>
  <c r="K2589" i="1"/>
  <c r="I2589" i="1"/>
  <c r="J2589" i="1" s="1"/>
  <c r="E2589" i="1"/>
  <c r="D2589" i="1"/>
  <c r="C2589" i="1"/>
  <c r="M2588" i="1"/>
  <c r="L2588" i="1"/>
  <c r="K2588" i="1"/>
  <c r="I2588" i="1"/>
  <c r="J2588" i="1" s="1"/>
  <c r="E2588" i="1"/>
  <c r="D2588" i="1"/>
  <c r="C2588" i="1"/>
  <c r="M2587" i="1"/>
  <c r="L2587" i="1"/>
  <c r="K2587" i="1"/>
  <c r="I2587" i="1"/>
  <c r="J2587" i="1" s="1"/>
  <c r="E2587" i="1"/>
  <c r="D2587" i="1"/>
  <c r="C2587" i="1"/>
  <c r="M2586" i="1"/>
  <c r="L2586" i="1"/>
  <c r="K2586" i="1"/>
  <c r="I2586" i="1"/>
  <c r="J2586" i="1" s="1"/>
  <c r="E2586" i="1"/>
  <c r="D2586" i="1"/>
  <c r="C2586" i="1"/>
  <c r="M2585" i="1"/>
  <c r="L2585" i="1"/>
  <c r="K2585" i="1"/>
  <c r="I2585" i="1"/>
  <c r="J2585" i="1" s="1"/>
  <c r="E2585" i="1"/>
  <c r="D2585" i="1"/>
  <c r="C2585" i="1"/>
  <c r="M2584" i="1"/>
  <c r="L2584" i="1"/>
  <c r="K2584" i="1"/>
  <c r="I2584" i="1"/>
  <c r="J2584" i="1" s="1"/>
  <c r="E2584" i="1"/>
  <c r="D2584" i="1"/>
  <c r="C2584" i="1"/>
  <c r="M2583" i="1"/>
  <c r="L2583" i="1"/>
  <c r="K2583" i="1"/>
  <c r="I2583" i="1"/>
  <c r="J2583" i="1" s="1"/>
  <c r="E2583" i="1"/>
  <c r="D2583" i="1"/>
  <c r="C2583" i="1"/>
  <c r="M2582" i="1"/>
  <c r="L2582" i="1"/>
  <c r="K2582" i="1"/>
  <c r="I2582" i="1"/>
  <c r="J2582" i="1" s="1"/>
  <c r="E2582" i="1"/>
  <c r="D2582" i="1"/>
  <c r="C2582" i="1"/>
  <c r="M2581" i="1"/>
  <c r="L2581" i="1"/>
  <c r="K2581" i="1"/>
  <c r="I2581" i="1"/>
  <c r="J2581" i="1" s="1"/>
  <c r="E2581" i="1"/>
  <c r="D2581" i="1"/>
  <c r="C2581" i="1"/>
  <c r="M2580" i="1"/>
  <c r="L2580" i="1"/>
  <c r="K2580" i="1"/>
  <c r="I2580" i="1"/>
  <c r="J2580" i="1" s="1"/>
  <c r="E2580" i="1"/>
  <c r="D2580" i="1"/>
  <c r="C2580" i="1"/>
  <c r="M2579" i="1"/>
  <c r="L2579" i="1"/>
  <c r="K2579" i="1"/>
  <c r="I2579" i="1"/>
  <c r="J2579" i="1" s="1"/>
  <c r="E2579" i="1"/>
  <c r="D2579" i="1"/>
  <c r="C2579" i="1"/>
  <c r="M2578" i="1"/>
  <c r="L2578" i="1"/>
  <c r="K2578" i="1"/>
  <c r="I2578" i="1"/>
  <c r="J2578" i="1" s="1"/>
  <c r="E2578" i="1"/>
  <c r="D2578" i="1"/>
  <c r="C2578" i="1"/>
  <c r="M2577" i="1"/>
  <c r="L2577" i="1"/>
  <c r="K2577" i="1"/>
  <c r="I2577" i="1"/>
  <c r="J2577" i="1" s="1"/>
  <c r="E2577" i="1"/>
  <c r="D2577" i="1"/>
  <c r="C2577" i="1"/>
  <c r="M2576" i="1"/>
  <c r="L2576" i="1"/>
  <c r="K2576" i="1"/>
  <c r="I2576" i="1"/>
  <c r="J2576" i="1" s="1"/>
  <c r="E2576" i="1"/>
  <c r="D2576" i="1"/>
  <c r="C2576" i="1"/>
  <c r="M2575" i="1"/>
  <c r="L2575" i="1"/>
  <c r="K2575" i="1"/>
  <c r="I2575" i="1"/>
  <c r="J2575" i="1" s="1"/>
  <c r="E2575" i="1"/>
  <c r="D2575" i="1"/>
  <c r="C2575" i="1"/>
  <c r="M2574" i="1"/>
  <c r="L2574" i="1"/>
  <c r="K2574" i="1"/>
  <c r="I2574" i="1"/>
  <c r="J2574" i="1" s="1"/>
  <c r="E2574" i="1"/>
  <c r="D2574" i="1"/>
  <c r="C2574" i="1"/>
  <c r="M2573" i="1"/>
  <c r="L2573" i="1"/>
  <c r="K2573" i="1"/>
  <c r="I2573" i="1"/>
  <c r="J2573" i="1" s="1"/>
  <c r="E2573" i="1"/>
  <c r="D2573" i="1"/>
  <c r="C2573" i="1"/>
  <c r="M2572" i="1"/>
  <c r="L2572" i="1"/>
  <c r="K2572" i="1"/>
  <c r="I2572" i="1"/>
  <c r="J2572" i="1" s="1"/>
  <c r="E2572" i="1"/>
  <c r="D2572" i="1"/>
  <c r="C2572" i="1"/>
  <c r="M2571" i="1"/>
  <c r="L2571" i="1"/>
  <c r="K2571" i="1"/>
  <c r="I2571" i="1"/>
  <c r="J2571" i="1" s="1"/>
  <c r="E2571" i="1"/>
  <c r="D2571" i="1"/>
  <c r="C2571" i="1"/>
  <c r="M2570" i="1"/>
  <c r="L2570" i="1"/>
  <c r="K2570" i="1"/>
  <c r="I2570" i="1"/>
  <c r="J2570" i="1" s="1"/>
  <c r="E2570" i="1"/>
  <c r="D2570" i="1"/>
  <c r="C2570" i="1"/>
  <c r="M2569" i="1"/>
  <c r="L2569" i="1"/>
  <c r="K2569" i="1"/>
  <c r="I2569" i="1"/>
  <c r="J2569" i="1" s="1"/>
  <c r="E2569" i="1"/>
  <c r="D2569" i="1"/>
  <c r="C2569" i="1"/>
  <c r="M2568" i="1"/>
  <c r="L2568" i="1"/>
  <c r="K2568" i="1"/>
  <c r="I2568" i="1"/>
  <c r="J2568" i="1" s="1"/>
  <c r="E2568" i="1"/>
  <c r="D2568" i="1"/>
  <c r="C2568" i="1"/>
  <c r="M2567" i="1"/>
  <c r="L2567" i="1"/>
  <c r="K2567" i="1"/>
  <c r="I2567" i="1"/>
  <c r="J2567" i="1" s="1"/>
  <c r="E2567" i="1"/>
  <c r="D2567" i="1"/>
  <c r="C2567" i="1"/>
  <c r="M2566" i="1"/>
  <c r="L2566" i="1"/>
  <c r="K2566" i="1"/>
  <c r="I2566" i="1"/>
  <c r="J2566" i="1" s="1"/>
  <c r="E2566" i="1"/>
  <c r="D2566" i="1"/>
  <c r="C2566" i="1"/>
  <c r="M2565" i="1"/>
  <c r="L2565" i="1"/>
  <c r="K2565" i="1"/>
  <c r="I2565" i="1"/>
  <c r="J2565" i="1" s="1"/>
  <c r="E2565" i="1"/>
  <c r="D2565" i="1"/>
  <c r="C2565" i="1"/>
  <c r="M2564" i="1"/>
  <c r="L2564" i="1"/>
  <c r="K2564" i="1"/>
  <c r="I2564" i="1"/>
  <c r="J2564" i="1" s="1"/>
  <c r="E2564" i="1"/>
  <c r="D2564" i="1"/>
  <c r="C2564" i="1"/>
  <c r="M2563" i="1"/>
  <c r="L2563" i="1"/>
  <c r="K2563" i="1"/>
  <c r="I2563" i="1"/>
  <c r="J2563" i="1" s="1"/>
  <c r="E2563" i="1"/>
  <c r="D2563" i="1"/>
  <c r="C2563" i="1"/>
  <c r="M2562" i="1"/>
  <c r="L2562" i="1"/>
  <c r="K2562" i="1"/>
  <c r="I2562" i="1"/>
  <c r="J2562" i="1" s="1"/>
  <c r="E2562" i="1"/>
  <c r="D2562" i="1"/>
  <c r="C2562" i="1"/>
  <c r="M2561" i="1"/>
  <c r="L2561" i="1"/>
  <c r="K2561" i="1"/>
  <c r="I2561" i="1"/>
  <c r="J2561" i="1" s="1"/>
  <c r="E2561" i="1"/>
  <c r="D2561" i="1"/>
  <c r="C2561" i="1"/>
  <c r="M2560" i="1"/>
  <c r="L2560" i="1"/>
  <c r="K2560" i="1"/>
  <c r="I2560" i="1"/>
  <c r="J2560" i="1" s="1"/>
  <c r="E2560" i="1"/>
  <c r="D2560" i="1"/>
  <c r="C2560" i="1"/>
  <c r="M2559" i="1"/>
  <c r="L2559" i="1"/>
  <c r="K2559" i="1"/>
  <c r="I2559" i="1"/>
  <c r="J2559" i="1" s="1"/>
  <c r="E2559" i="1"/>
  <c r="D2559" i="1"/>
  <c r="C2559" i="1"/>
  <c r="M2558" i="1"/>
  <c r="L2558" i="1"/>
  <c r="K2558" i="1"/>
  <c r="I2558" i="1"/>
  <c r="J2558" i="1" s="1"/>
  <c r="E2558" i="1"/>
  <c r="D2558" i="1"/>
  <c r="C2558" i="1"/>
  <c r="M2557" i="1"/>
  <c r="L2557" i="1"/>
  <c r="K2557" i="1"/>
  <c r="I2557" i="1"/>
  <c r="J2557" i="1" s="1"/>
  <c r="E2557" i="1"/>
  <c r="D2557" i="1"/>
  <c r="C2557" i="1"/>
  <c r="M2556" i="1"/>
  <c r="L2556" i="1"/>
  <c r="K2556" i="1"/>
  <c r="I2556" i="1"/>
  <c r="J2556" i="1" s="1"/>
  <c r="E2556" i="1"/>
  <c r="D2556" i="1"/>
  <c r="C2556" i="1"/>
  <c r="M2555" i="1"/>
  <c r="L2555" i="1"/>
  <c r="K2555" i="1"/>
  <c r="I2555" i="1"/>
  <c r="J2555" i="1" s="1"/>
  <c r="E2555" i="1"/>
  <c r="D2555" i="1"/>
  <c r="C2555" i="1"/>
  <c r="M2554" i="1"/>
  <c r="L2554" i="1"/>
  <c r="K2554" i="1"/>
  <c r="I2554" i="1"/>
  <c r="J2554" i="1" s="1"/>
  <c r="E2554" i="1"/>
  <c r="D2554" i="1"/>
  <c r="C2554" i="1"/>
  <c r="M2553" i="1"/>
  <c r="L2553" i="1"/>
  <c r="K2553" i="1"/>
  <c r="I2553" i="1"/>
  <c r="J2553" i="1" s="1"/>
  <c r="E2553" i="1"/>
  <c r="D2553" i="1"/>
  <c r="C2553" i="1"/>
  <c r="M2552" i="1"/>
  <c r="L2552" i="1"/>
  <c r="K2552" i="1"/>
  <c r="I2552" i="1"/>
  <c r="J2552" i="1" s="1"/>
  <c r="E2552" i="1"/>
  <c r="D2552" i="1"/>
  <c r="C2552" i="1"/>
  <c r="M2551" i="1"/>
  <c r="L2551" i="1"/>
  <c r="K2551" i="1"/>
  <c r="I2551" i="1"/>
  <c r="J2551" i="1" s="1"/>
  <c r="E2551" i="1"/>
  <c r="D2551" i="1"/>
  <c r="C2551" i="1"/>
  <c r="M2550" i="1"/>
  <c r="L2550" i="1"/>
  <c r="K2550" i="1"/>
  <c r="I2550" i="1"/>
  <c r="J2550" i="1" s="1"/>
  <c r="E2550" i="1"/>
  <c r="D2550" i="1"/>
  <c r="C2550" i="1"/>
  <c r="M2549" i="1"/>
  <c r="L2549" i="1"/>
  <c r="K2549" i="1"/>
  <c r="I2549" i="1"/>
  <c r="J2549" i="1" s="1"/>
  <c r="E2549" i="1"/>
  <c r="D2549" i="1"/>
  <c r="C2549" i="1"/>
  <c r="M2548" i="1"/>
  <c r="L2548" i="1"/>
  <c r="K2548" i="1"/>
  <c r="I2548" i="1"/>
  <c r="J2548" i="1" s="1"/>
  <c r="E2548" i="1"/>
  <c r="D2548" i="1"/>
  <c r="C2548" i="1"/>
  <c r="M2547" i="1"/>
  <c r="L2547" i="1"/>
  <c r="K2547" i="1"/>
  <c r="I2547" i="1"/>
  <c r="J2547" i="1" s="1"/>
  <c r="E2547" i="1"/>
  <c r="D2547" i="1"/>
  <c r="C2547" i="1"/>
  <c r="M2546" i="1"/>
  <c r="L2546" i="1"/>
  <c r="K2546" i="1"/>
  <c r="I2546" i="1"/>
  <c r="J2546" i="1" s="1"/>
  <c r="E2546" i="1"/>
  <c r="D2546" i="1"/>
  <c r="C2546" i="1"/>
  <c r="M2545" i="1"/>
  <c r="L2545" i="1"/>
  <c r="K2545" i="1"/>
  <c r="I2545" i="1"/>
  <c r="J2545" i="1" s="1"/>
  <c r="E2545" i="1"/>
  <c r="D2545" i="1"/>
  <c r="C2545" i="1"/>
  <c r="M2544" i="1"/>
  <c r="L2544" i="1"/>
  <c r="K2544" i="1"/>
  <c r="I2544" i="1"/>
  <c r="J2544" i="1" s="1"/>
  <c r="E2544" i="1"/>
  <c r="D2544" i="1"/>
  <c r="C2544" i="1"/>
  <c r="M2543" i="1"/>
  <c r="L2543" i="1"/>
  <c r="K2543" i="1"/>
  <c r="I2543" i="1"/>
  <c r="J2543" i="1" s="1"/>
  <c r="E2543" i="1"/>
  <c r="D2543" i="1"/>
  <c r="C2543" i="1"/>
  <c r="M2542" i="1"/>
  <c r="L2542" i="1"/>
  <c r="K2542" i="1"/>
  <c r="I2542" i="1"/>
  <c r="J2542" i="1" s="1"/>
  <c r="E2542" i="1"/>
  <c r="D2542" i="1"/>
  <c r="C2542" i="1"/>
  <c r="M2541" i="1"/>
  <c r="L2541" i="1"/>
  <c r="K2541" i="1"/>
  <c r="I2541" i="1"/>
  <c r="J2541" i="1" s="1"/>
  <c r="E2541" i="1"/>
  <c r="D2541" i="1"/>
  <c r="C2541" i="1"/>
  <c r="M2540" i="1"/>
  <c r="L2540" i="1"/>
  <c r="K2540" i="1"/>
  <c r="I2540" i="1"/>
  <c r="J2540" i="1" s="1"/>
  <c r="E2540" i="1"/>
  <c r="D2540" i="1"/>
  <c r="C2540" i="1"/>
  <c r="M2539" i="1"/>
  <c r="L2539" i="1"/>
  <c r="K2539" i="1"/>
  <c r="I2539" i="1"/>
  <c r="J2539" i="1" s="1"/>
  <c r="E2539" i="1"/>
  <c r="D2539" i="1"/>
  <c r="C2539" i="1"/>
  <c r="M2538" i="1"/>
  <c r="L2538" i="1"/>
  <c r="K2538" i="1"/>
  <c r="I2538" i="1"/>
  <c r="J2538" i="1" s="1"/>
  <c r="E2538" i="1"/>
  <c r="D2538" i="1"/>
  <c r="C2538" i="1"/>
  <c r="M2537" i="1"/>
  <c r="L2537" i="1"/>
  <c r="K2537" i="1"/>
  <c r="I2537" i="1"/>
  <c r="J2537" i="1" s="1"/>
  <c r="E2537" i="1"/>
  <c r="D2537" i="1"/>
  <c r="C2537" i="1"/>
  <c r="M2536" i="1"/>
  <c r="L2536" i="1"/>
  <c r="K2536" i="1"/>
  <c r="I2536" i="1"/>
  <c r="J2536" i="1" s="1"/>
  <c r="E2536" i="1"/>
  <c r="D2536" i="1"/>
  <c r="C2536" i="1"/>
  <c r="M2535" i="1"/>
  <c r="L2535" i="1"/>
  <c r="K2535" i="1"/>
  <c r="I2535" i="1"/>
  <c r="J2535" i="1" s="1"/>
  <c r="E2535" i="1"/>
  <c r="D2535" i="1"/>
  <c r="C2535" i="1"/>
  <c r="M2534" i="1"/>
  <c r="L2534" i="1"/>
  <c r="K2534" i="1"/>
  <c r="I2534" i="1"/>
  <c r="J2534" i="1" s="1"/>
  <c r="E2534" i="1"/>
  <c r="D2534" i="1"/>
  <c r="C2534" i="1"/>
  <c r="M2533" i="1"/>
  <c r="L2533" i="1"/>
  <c r="K2533" i="1"/>
  <c r="I2533" i="1"/>
  <c r="J2533" i="1" s="1"/>
  <c r="E2533" i="1"/>
  <c r="D2533" i="1"/>
  <c r="C2533" i="1"/>
  <c r="M2532" i="1"/>
  <c r="L2532" i="1"/>
  <c r="K2532" i="1"/>
  <c r="I2532" i="1"/>
  <c r="J2532" i="1" s="1"/>
  <c r="E2532" i="1"/>
  <c r="D2532" i="1"/>
  <c r="C2532" i="1"/>
  <c r="M2531" i="1"/>
  <c r="L2531" i="1"/>
  <c r="K2531" i="1"/>
  <c r="I2531" i="1"/>
  <c r="J2531" i="1" s="1"/>
  <c r="E2531" i="1"/>
  <c r="D2531" i="1"/>
  <c r="C2531" i="1"/>
  <c r="M2530" i="1"/>
  <c r="L2530" i="1"/>
  <c r="K2530" i="1"/>
  <c r="I2530" i="1"/>
  <c r="J2530" i="1" s="1"/>
  <c r="E2530" i="1"/>
  <c r="D2530" i="1"/>
  <c r="C2530" i="1"/>
  <c r="M2529" i="1"/>
  <c r="L2529" i="1"/>
  <c r="K2529" i="1"/>
  <c r="I2529" i="1"/>
  <c r="J2529" i="1" s="1"/>
  <c r="E2529" i="1"/>
  <c r="D2529" i="1"/>
  <c r="C2529" i="1"/>
  <c r="M2528" i="1"/>
  <c r="L2528" i="1"/>
  <c r="K2528" i="1"/>
  <c r="I2528" i="1"/>
  <c r="J2528" i="1" s="1"/>
  <c r="E2528" i="1"/>
  <c r="D2528" i="1"/>
  <c r="C2528" i="1"/>
  <c r="M2527" i="1"/>
  <c r="L2527" i="1"/>
  <c r="K2527" i="1"/>
  <c r="I2527" i="1"/>
  <c r="J2527" i="1" s="1"/>
  <c r="E2527" i="1"/>
  <c r="D2527" i="1"/>
  <c r="C2527" i="1"/>
  <c r="M2526" i="1"/>
  <c r="L2526" i="1"/>
  <c r="K2526" i="1"/>
  <c r="I2526" i="1"/>
  <c r="J2526" i="1" s="1"/>
  <c r="E2526" i="1"/>
  <c r="D2526" i="1"/>
  <c r="C2526" i="1"/>
  <c r="M2525" i="1"/>
  <c r="L2525" i="1"/>
  <c r="K2525" i="1"/>
  <c r="I2525" i="1"/>
  <c r="J2525" i="1" s="1"/>
  <c r="E2525" i="1"/>
  <c r="D2525" i="1"/>
  <c r="C2525" i="1"/>
  <c r="M2524" i="1"/>
  <c r="L2524" i="1"/>
  <c r="K2524" i="1"/>
  <c r="I2524" i="1"/>
  <c r="J2524" i="1" s="1"/>
  <c r="E2524" i="1"/>
  <c r="D2524" i="1"/>
  <c r="C2524" i="1"/>
  <c r="M2523" i="1"/>
  <c r="L2523" i="1"/>
  <c r="K2523" i="1"/>
  <c r="I2523" i="1"/>
  <c r="J2523" i="1" s="1"/>
  <c r="E2523" i="1"/>
  <c r="D2523" i="1"/>
  <c r="C2523" i="1"/>
  <c r="M2522" i="1"/>
  <c r="L2522" i="1"/>
  <c r="K2522" i="1"/>
  <c r="I2522" i="1"/>
  <c r="J2522" i="1" s="1"/>
  <c r="E2522" i="1"/>
  <c r="D2522" i="1"/>
  <c r="C2522" i="1"/>
  <c r="M2521" i="1"/>
  <c r="L2521" i="1"/>
  <c r="K2521" i="1"/>
  <c r="I2521" i="1"/>
  <c r="J2521" i="1" s="1"/>
  <c r="E2521" i="1"/>
  <c r="D2521" i="1"/>
  <c r="C2521" i="1"/>
  <c r="M2520" i="1"/>
  <c r="L2520" i="1"/>
  <c r="K2520" i="1"/>
  <c r="I2520" i="1"/>
  <c r="J2520" i="1" s="1"/>
  <c r="E2520" i="1"/>
  <c r="D2520" i="1"/>
  <c r="C2520" i="1"/>
  <c r="M2519" i="1"/>
  <c r="L2519" i="1"/>
  <c r="K2519" i="1"/>
  <c r="I2519" i="1"/>
  <c r="J2519" i="1" s="1"/>
  <c r="E2519" i="1"/>
  <c r="D2519" i="1"/>
  <c r="C2519" i="1"/>
  <c r="M2518" i="1"/>
  <c r="L2518" i="1"/>
  <c r="K2518" i="1"/>
  <c r="I2518" i="1"/>
  <c r="J2518" i="1" s="1"/>
  <c r="E2518" i="1"/>
  <c r="D2518" i="1"/>
  <c r="C2518" i="1"/>
  <c r="M2517" i="1"/>
  <c r="L2517" i="1"/>
  <c r="K2517" i="1"/>
  <c r="I2517" i="1"/>
  <c r="J2517" i="1" s="1"/>
  <c r="E2517" i="1"/>
  <c r="D2517" i="1"/>
  <c r="C2517" i="1"/>
  <c r="M2516" i="1"/>
  <c r="L2516" i="1"/>
  <c r="K2516" i="1"/>
  <c r="I2516" i="1"/>
  <c r="J2516" i="1" s="1"/>
  <c r="E2516" i="1"/>
  <c r="D2516" i="1"/>
  <c r="C2516" i="1"/>
  <c r="M2515" i="1"/>
  <c r="L2515" i="1"/>
  <c r="K2515" i="1"/>
  <c r="I2515" i="1"/>
  <c r="J2515" i="1" s="1"/>
  <c r="E2515" i="1"/>
  <c r="D2515" i="1"/>
  <c r="C2515" i="1"/>
  <c r="M2514" i="1"/>
  <c r="L2514" i="1"/>
  <c r="K2514" i="1"/>
  <c r="I2514" i="1"/>
  <c r="J2514" i="1" s="1"/>
  <c r="E2514" i="1"/>
  <c r="D2514" i="1"/>
  <c r="C2514" i="1"/>
  <c r="M2513" i="1"/>
  <c r="L2513" i="1"/>
  <c r="K2513" i="1"/>
  <c r="I2513" i="1"/>
  <c r="J2513" i="1" s="1"/>
  <c r="E2513" i="1"/>
  <c r="D2513" i="1"/>
  <c r="C2513" i="1"/>
  <c r="M2512" i="1"/>
  <c r="L2512" i="1"/>
  <c r="K2512" i="1"/>
  <c r="I2512" i="1"/>
  <c r="J2512" i="1" s="1"/>
  <c r="E2512" i="1"/>
  <c r="D2512" i="1"/>
  <c r="C2512" i="1"/>
  <c r="M2511" i="1"/>
  <c r="L2511" i="1"/>
  <c r="K2511" i="1"/>
  <c r="I2511" i="1"/>
  <c r="J2511" i="1" s="1"/>
  <c r="E2511" i="1"/>
  <c r="D2511" i="1"/>
  <c r="C2511" i="1"/>
  <c r="M2510" i="1"/>
  <c r="L2510" i="1"/>
  <c r="K2510" i="1"/>
  <c r="I2510" i="1"/>
  <c r="J2510" i="1" s="1"/>
  <c r="E2510" i="1"/>
  <c r="D2510" i="1"/>
  <c r="C2510" i="1"/>
  <c r="M2509" i="1"/>
  <c r="L2509" i="1"/>
  <c r="K2509" i="1"/>
  <c r="I2509" i="1"/>
  <c r="J2509" i="1" s="1"/>
  <c r="E2509" i="1"/>
  <c r="D2509" i="1"/>
  <c r="C2509" i="1"/>
  <c r="M2508" i="1"/>
  <c r="L2508" i="1"/>
  <c r="K2508" i="1"/>
  <c r="I2508" i="1"/>
  <c r="J2508" i="1" s="1"/>
  <c r="E2508" i="1"/>
  <c r="D2508" i="1"/>
  <c r="C2508" i="1"/>
  <c r="M2507" i="1"/>
  <c r="L2507" i="1"/>
  <c r="K2507" i="1"/>
  <c r="I2507" i="1"/>
  <c r="J2507" i="1" s="1"/>
  <c r="E2507" i="1"/>
  <c r="D2507" i="1"/>
  <c r="C2507" i="1"/>
  <c r="M2506" i="1"/>
  <c r="L2506" i="1"/>
  <c r="K2506" i="1"/>
  <c r="I2506" i="1"/>
  <c r="J2506" i="1" s="1"/>
  <c r="E2506" i="1"/>
  <c r="D2506" i="1"/>
  <c r="C2506" i="1"/>
  <c r="M2505" i="1"/>
  <c r="L2505" i="1"/>
  <c r="K2505" i="1"/>
  <c r="I2505" i="1"/>
  <c r="J2505" i="1" s="1"/>
  <c r="E2505" i="1"/>
  <c r="D2505" i="1"/>
  <c r="C2505" i="1"/>
  <c r="M2504" i="1"/>
  <c r="L2504" i="1"/>
  <c r="K2504" i="1"/>
  <c r="I2504" i="1"/>
  <c r="J2504" i="1" s="1"/>
  <c r="E2504" i="1"/>
  <c r="D2504" i="1"/>
  <c r="C2504" i="1"/>
  <c r="M2503" i="1"/>
  <c r="L2503" i="1"/>
  <c r="K2503" i="1"/>
  <c r="I2503" i="1"/>
  <c r="J2503" i="1" s="1"/>
  <c r="E2503" i="1"/>
  <c r="D2503" i="1"/>
  <c r="C2503" i="1"/>
  <c r="M2502" i="1"/>
  <c r="L2502" i="1"/>
  <c r="K2502" i="1"/>
  <c r="I2502" i="1"/>
  <c r="J2502" i="1" s="1"/>
  <c r="E2502" i="1"/>
  <c r="D2502" i="1"/>
  <c r="C2502" i="1"/>
  <c r="M2501" i="1"/>
  <c r="L2501" i="1"/>
  <c r="K2501" i="1"/>
  <c r="I2501" i="1"/>
  <c r="J2501" i="1" s="1"/>
  <c r="E2501" i="1"/>
  <c r="D2501" i="1"/>
  <c r="C2501" i="1"/>
  <c r="M2500" i="1"/>
  <c r="L2500" i="1"/>
  <c r="K2500" i="1"/>
  <c r="I2500" i="1"/>
  <c r="J2500" i="1" s="1"/>
  <c r="E2500" i="1"/>
  <c r="D2500" i="1"/>
  <c r="C2500" i="1"/>
  <c r="M2499" i="1"/>
  <c r="L2499" i="1"/>
  <c r="K2499" i="1"/>
  <c r="I2499" i="1"/>
  <c r="J2499" i="1" s="1"/>
  <c r="E2499" i="1"/>
  <c r="D2499" i="1"/>
  <c r="C2499" i="1"/>
  <c r="M2498" i="1"/>
  <c r="L2498" i="1"/>
  <c r="K2498" i="1"/>
  <c r="I2498" i="1"/>
  <c r="J2498" i="1" s="1"/>
  <c r="E2498" i="1"/>
  <c r="D2498" i="1"/>
  <c r="C2498" i="1"/>
  <c r="M2497" i="1"/>
  <c r="L2497" i="1"/>
  <c r="K2497" i="1"/>
  <c r="I2497" i="1"/>
  <c r="J2497" i="1" s="1"/>
  <c r="E2497" i="1"/>
  <c r="D2497" i="1"/>
  <c r="C2497" i="1"/>
  <c r="M2496" i="1"/>
  <c r="L2496" i="1"/>
  <c r="K2496" i="1"/>
  <c r="I2496" i="1"/>
  <c r="J2496" i="1" s="1"/>
  <c r="E2496" i="1"/>
  <c r="D2496" i="1"/>
  <c r="C2496" i="1"/>
  <c r="M2495" i="1"/>
  <c r="L2495" i="1"/>
  <c r="K2495" i="1"/>
  <c r="I2495" i="1"/>
  <c r="J2495" i="1" s="1"/>
  <c r="E2495" i="1"/>
  <c r="D2495" i="1"/>
  <c r="C2495" i="1"/>
  <c r="M2494" i="1"/>
  <c r="L2494" i="1"/>
  <c r="K2494" i="1"/>
  <c r="I2494" i="1"/>
  <c r="J2494" i="1" s="1"/>
  <c r="E2494" i="1"/>
  <c r="D2494" i="1"/>
  <c r="C2494" i="1"/>
  <c r="M2493" i="1"/>
  <c r="L2493" i="1"/>
  <c r="K2493" i="1"/>
  <c r="I2493" i="1"/>
  <c r="J2493" i="1" s="1"/>
  <c r="E2493" i="1"/>
  <c r="D2493" i="1"/>
  <c r="C2493" i="1"/>
  <c r="M2492" i="1"/>
  <c r="L2492" i="1"/>
  <c r="K2492" i="1"/>
  <c r="I2492" i="1"/>
  <c r="J2492" i="1" s="1"/>
  <c r="E2492" i="1"/>
  <c r="D2492" i="1"/>
  <c r="C2492" i="1"/>
  <c r="M2491" i="1"/>
  <c r="L2491" i="1"/>
  <c r="K2491" i="1"/>
  <c r="I2491" i="1"/>
  <c r="J2491" i="1" s="1"/>
  <c r="E2491" i="1"/>
  <c r="D2491" i="1"/>
  <c r="C2491" i="1"/>
  <c r="M2490" i="1"/>
  <c r="L2490" i="1"/>
  <c r="K2490" i="1"/>
  <c r="I2490" i="1"/>
  <c r="J2490" i="1" s="1"/>
  <c r="E2490" i="1"/>
  <c r="D2490" i="1"/>
  <c r="C2490" i="1"/>
  <c r="M2489" i="1"/>
  <c r="L2489" i="1"/>
  <c r="K2489" i="1"/>
  <c r="I2489" i="1"/>
  <c r="J2489" i="1" s="1"/>
  <c r="E2489" i="1"/>
  <c r="D2489" i="1"/>
  <c r="C2489" i="1"/>
  <c r="M2488" i="1"/>
  <c r="L2488" i="1"/>
  <c r="K2488" i="1"/>
  <c r="I2488" i="1"/>
  <c r="J2488" i="1" s="1"/>
  <c r="E2488" i="1"/>
  <c r="D2488" i="1"/>
  <c r="C2488" i="1"/>
  <c r="M2487" i="1"/>
  <c r="L2487" i="1"/>
  <c r="K2487" i="1"/>
  <c r="I2487" i="1"/>
  <c r="J2487" i="1" s="1"/>
  <c r="E2487" i="1"/>
  <c r="D2487" i="1"/>
  <c r="C2487" i="1"/>
  <c r="M2486" i="1"/>
  <c r="L2486" i="1"/>
  <c r="K2486" i="1"/>
  <c r="I2486" i="1"/>
  <c r="J2486" i="1" s="1"/>
  <c r="E2486" i="1"/>
  <c r="D2486" i="1"/>
  <c r="C2486" i="1"/>
  <c r="M2485" i="1"/>
  <c r="L2485" i="1"/>
  <c r="K2485" i="1"/>
  <c r="I2485" i="1"/>
  <c r="J2485" i="1" s="1"/>
  <c r="E2485" i="1"/>
  <c r="D2485" i="1"/>
  <c r="C2485" i="1"/>
  <c r="M2484" i="1"/>
  <c r="L2484" i="1"/>
  <c r="K2484" i="1"/>
  <c r="I2484" i="1"/>
  <c r="J2484" i="1" s="1"/>
  <c r="E2484" i="1"/>
  <c r="D2484" i="1"/>
  <c r="C2484" i="1"/>
  <c r="M2483" i="1"/>
  <c r="L2483" i="1"/>
  <c r="K2483" i="1"/>
  <c r="I2483" i="1"/>
  <c r="J2483" i="1" s="1"/>
  <c r="E2483" i="1"/>
  <c r="D2483" i="1"/>
  <c r="C2483" i="1"/>
  <c r="M2482" i="1"/>
  <c r="L2482" i="1"/>
  <c r="K2482" i="1"/>
  <c r="I2482" i="1"/>
  <c r="J2482" i="1" s="1"/>
  <c r="E2482" i="1"/>
  <c r="D2482" i="1"/>
  <c r="C2482" i="1"/>
  <c r="M2481" i="1"/>
  <c r="L2481" i="1"/>
  <c r="K2481" i="1"/>
  <c r="I2481" i="1"/>
  <c r="J2481" i="1" s="1"/>
  <c r="E2481" i="1"/>
  <c r="D2481" i="1"/>
  <c r="C2481" i="1"/>
  <c r="M2480" i="1"/>
  <c r="L2480" i="1"/>
  <c r="K2480" i="1"/>
  <c r="I2480" i="1"/>
  <c r="J2480" i="1" s="1"/>
  <c r="E2480" i="1"/>
  <c r="D2480" i="1"/>
  <c r="C2480" i="1"/>
  <c r="M2479" i="1"/>
  <c r="L2479" i="1"/>
  <c r="K2479" i="1"/>
  <c r="I2479" i="1"/>
  <c r="J2479" i="1" s="1"/>
  <c r="E2479" i="1"/>
  <c r="D2479" i="1"/>
  <c r="C2479" i="1"/>
  <c r="M2478" i="1"/>
  <c r="L2478" i="1"/>
  <c r="K2478" i="1"/>
  <c r="I2478" i="1"/>
  <c r="J2478" i="1" s="1"/>
  <c r="E2478" i="1"/>
  <c r="D2478" i="1"/>
  <c r="C2478" i="1"/>
  <c r="M2477" i="1"/>
  <c r="L2477" i="1"/>
  <c r="K2477" i="1"/>
  <c r="I2477" i="1"/>
  <c r="J2477" i="1" s="1"/>
  <c r="E2477" i="1"/>
  <c r="D2477" i="1"/>
  <c r="C2477" i="1"/>
  <c r="M2476" i="1"/>
  <c r="L2476" i="1"/>
  <c r="K2476" i="1"/>
  <c r="I2476" i="1"/>
  <c r="J2476" i="1" s="1"/>
  <c r="E2476" i="1"/>
  <c r="D2476" i="1"/>
  <c r="C2476" i="1"/>
  <c r="M2475" i="1"/>
  <c r="L2475" i="1"/>
  <c r="K2475" i="1"/>
  <c r="I2475" i="1"/>
  <c r="J2475" i="1" s="1"/>
  <c r="E2475" i="1"/>
  <c r="D2475" i="1"/>
  <c r="C2475" i="1"/>
  <c r="M2474" i="1"/>
  <c r="L2474" i="1"/>
  <c r="K2474" i="1"/>
  <c r="I2474" i="1"/>
  <c r="J2474" i="1" s="1"/>
  <c r="E2474" i="1"/>
  <c r="D2474" i="1"/>
  <c r="C2474" i="1"/>
  <c r="M2473" i="1"/>
  <c r="L2473" i="1"/>
  <c r="K2473" i="1"/>
  <c r="I2473" i="1"/>
  <c r="J2473" i="1" s="1"/>
  <c r="E2473" i="1"/>
  <c r="D2473" i="1"/>
  <c r="C2473" i="1"/>
  <c r="M2472" i="1"/>
  <c r="L2472" i="1"/>
  <c r="K2472" i="1"/>
  <c r="I2472" i="1"/>
  <c r="J2472" i="1" s="1"/>
  <c r="E2472" i="1"/>
  <c r="D2472" i="1"/>
  <c r="C2472" i="1"/>
  <c r="M2471" i="1"/>
  <c r="L2471" i="1"/>
  <c r="K2471" i="1"/>
  <c r="I2471" i="1"/>
  <c r="J2471" i="1" s="1"/>
  <c r="E2471" i="1"/>
  <c r="D2471" i="1"/>
  <c r="C2471" i="1"/>
  <c r="M2470" i="1"/>
  <c r="L2470" i="1"/>
  <c r="K2470" i="1"/>
  <c r="I2470" i="1"/>
  <c r="J2470" i="1" s="1"/>
  <c r="E2470" i="1"/>
  <c r="D2470" i="1"/>
  <c r="C2470" i="1"/>
  <c r="M2469" i="1"/>
  <c r="L2469" i="1"/>
  <c r="K2469" i="1"/>
  <c r="I2469" i="1"/>
  <c r="J2469" i="1" s="1"/>
  <c r="E2469" i="1"/>
  <c r="D2469" i="1"/>
  <c r="C2469" i="1"/>
  <c r="M2468" i="1"/>
  <c r="L2468" i="1"/>
  <c r="K2468" i="1"/>
  <c r="I2468" i="1"/>
  <c r="J2468" i="1" s="1"/>
  <c r="E2468" i="1"/>
  <c r="D2468" i="1"/>
  <c r="C2468" i="1"/>
  <c r="M2467" i="1"/>
  <c r="L2467" i="1"/>
  <c r="K2467" i="1"/>
  <c r="I2467" i="1"/>
  <c r="J2467" i="1" s="1"/>
  <c r="E2467" i="1"/>
  <c r="D2467" i="1"/>
  <c r="C2467" i="1"/>
  <c r="M2466" i="1"/>
  <c r="L2466" i="1"/>
  <c r="K2466" i="1"/>
  <c r="I2466" i="1"/>
  <c r="J2466" i="1" s="1"/>
  <c r="E2466" i="1"/>
  <c r="D2466" i="1"/>
  <c r="C2466" i="1"/>
  <c r="M2465" i="1"/>
  <c r="L2465" i="1"/>
  <c r="K2465" i="1"/>
  <c r="I2465" i="1"/>
  <c r="J2465" i="1" s="1"/>
  <c r="E2465" i="1"/>
  <c r="D2465" i="1"/>
  <c r="C2465" i="1"/>
  <c r="M2464" i="1"/>
  <c r="L2464" i="1"/>
  <c r="K2464" i="1"/>
  <c r="I2464" i="1"/>
  <c r="J2464" i="1" s="1"/>
  <c r="E2464" i="1"/>
  <c r="D2464" i="1"/>
  <c r="C2464" i="1"/>
  <c r="M2463" i="1"/>
  <c r="L2463" i="1"/>
  <c r="K2463" i="1"/>
  <c r="I2463" i="1"/>
  <c r="J2463" i="1" s="1"/>
  <c r="E2463" i="1"/>
  <c r="D2463" i="1"/>
  <c r="C2463" i="1"/>
  <c r="M2462" i="1"/>
  <c r="L2462" i="1"/>
  <c r="K2462" i="1"/>
  <c r="I2462" i="1"/>
  <c r="J2462" i="1" s="1"/>
  <c r="E2462" i="1"/>
  <c r="D2462" i="1"/>
  <c r="C2462" i="1"/>
  <c r="M2461" i="1"/>
  <c r="L2461" i="1"/>
  <c r="K2461" i="1"/>
  <c r="I2461" i="1"/>
  <c r="J2461" i="1" s="1"/>
  <c r="E2461" i="1"/>
  <c r="D2461" i="1"/>
  <c r="C2461" i="1"/>
  <c r="M2460" i="1"/>
  <c r="L2460" i="1"/>
  <c r="K2460" i="1"/>
  <c r="I2460" i="1"/>
  <c r="J2460" i="1" s="1"/>
  <c r="E2460" i="1"/>
  <c r="D2460" i="1"/>
  <c r="C2460" i="1"/>
  <c r="M2459" i="1"/>
  <c r="L2459" i="1"/>
  <c r="K2459" i="1"/>
  <c r="I2459" i="1"/>
  <c r="J2459" i="1" s="1"/>
  <c r="E2459" i="1"/>
  <c r="D2459" i="1"/>
  <c r="C2459" i="1"/>
  <c r="M2458" i="1"/>
  <c r="L2458" i="1"/>
  <c r="K2458" i="1"/>
  <c r="I2458" i="1"/>
  <c r="J2458" i="1" s="1"/>
  <c r="E2458" i="1"/>
  <c r="D2458" i="1"/>
  <c r="C2458" i="1"/>
  <c r="M2457" i="1"/>
  <c r="L2457" i="1"/>
  <c r="K2457" i="1"/>
  <c r="I2457" i="1"/>
  <c r="J2457" i="1" s="1"/>
  <c r="E2457" i="1"/>
  <c r="D2457" i="1"/>
  <c r="C2457" i="1"/>
  <c r="M2456" i="1"/>
  <c r="L2456" i="1"/>
  <c r="K2456" i="1"/>
  <c r="I2456" i="1"/>
  <c r="J2456" i="1" s="1"/>
  <c r="E2456" i="1"/>
  <c r="D2456" i="1"/>
  <c r="C2456" i="1"/>
  <c r="M2455" i="1"/>
  <c r="L2455" i="1"/>
  <c r="K2455" i="1"/>
  <c r="I2455" i="1"/>
  <c r="J2455" i="1" s="1"/>
  <c r="E2455" i="1"/>
  <c r="D2455" i="1"/>
  <c r="C2455" i="1"/>
  <c r="M2454" i="1"/>
  <c r="L2454" i="1"/>
  <c r="K2454" i="1"/>
  <c r="I2454" i="1"/>
  <c r="J2454" i="1" s="1"/>
  <c r="E2454" i="1"/>
  <c r="D2454" i="1"/>
  <c r="C2454" i="1"/>
  <c r="M2453" i="1"/>
  <c r="L2453" i="1"/>
  <c r="K2453" i="1"/>
  <c r="I2453" i="1"/>
  <c r="J2453" i="1" s="1"/>
  <c r="E2453" i="1"/>
  <c r="D2453" i="1"/>
  <c r="C2453" i="1"/>
  <c r="M2452" i="1"/>
  <c r="L2452" i="1"/>
  <c r="K2452" i="1"/>
  <c r="I2452" i="1"/>
  <c r="J2452" i="1" s="1"/>
  <c r="E2452" i="1"/>
  <c r="D2452" i="1"/>
  <c r="C2452" i="1"/>
  <c r="M2451" i="1"/>
  <c r="L2451" i="1"/>
  <c r="K2451" i="1"/>
  <c r="I2451" i="1"/>
  <c r="J2451" i="1" s="1"/>
  <c r="E2451" i="1"/>
  <c r="D2451" i="1"/>
  <c r="C2451" i="1"/>
  <c r="M2450" i="1"/>
  <c r="L2450" i="1"/>
  <c r="K2450" i="1"/>
  <c r="I2450" i="1"/>
  <c r="J2450" i="1" s="1"/>
  <c r="E2450" i="1"/>
  <c r="D2450" i="1"/>
  <c r="C2450" i="1"/>
  <c r="M2449" i="1"/>
  <c r="L2449" i="1"/>
  <c r="K2449" i="1"/>
  <c r="I2449" i="1"/>
  <c r="J2449" i="1" s="1"/>
  <c r="E2449" i="1"/>
  <c r="D2449" i="1"/>
  <c r="C2449" i="1"/>
  <c r="M2448" i="1"/>
  <c r="L2448" i="1"/>
  <c r="K2448" i="1"/>
  <c r="I2448" i="1"/>
  <c r="J2448" i="1" s="1"/>
  <c r="E2448" i="1"/>
  <c r="D2448" i="1"/>
  <c r="C2448" i="1"/>
  <c r="M2447" i="1"/>
  <c r="L2447" i="1"/>
  <c r="K2447" i="1"/>
  <c r="I2447" i="1"/>
  <c r="J2447" i="1" s="1"/>
  <c r="E2447" i="1"/>
  <c r="D2447" i="1"/>
  <c r="C2447" i="1"/>
  <c r="M2446" i="1"/>
  <c r="L2446" i="1"/>
  <c r="K2446" i="1"/>
  <c r="I2446" i="1"/>
  <c r="J2446" i="1" s="1"/>
  <c r="E2446" i="1"/>
  <c r="D2446" i="1"/>
  <c r="C2446" i="1"/>
  <c r="M2445" i="1"/>
  <c r="L2445" i="1"/>
  <c r="K2445" i="1"/>
  <c r="I2445" i="1"/>
  <c r="J2445" i="1" s="1"/>
  <c r="E2445" i="1"/>
  <c r="D2445" i="1"/>
  <c r="C2445" i="1"/>
  <c r="M2444" i="1"/>
  <c r="L2444" i="1"/>
  <c r="K2444" i="1"/>
  <c r="I2444" i="1"/>
  <c r="J2444" i="1" s="1"/>
  <c r="E2444" i="1"/>
  <c r="D2444" i="1"/>
  <c r="C2444" i="1"/>
  <c r="M2443" i="1"/>
  <c r="L2443" i="1"/>
  <c r="K2443" i="1"/>
  <c r="I2443" i="1"/>
  <c r="J2443" i="1" s="1"/>
  <c r="E2443" i="1"/>
  <c r="D2443" i="1"/>
  <c r="C2443" i="1"/>
  <c r="M2442" i="1"/>
  <c r="L2442" i="1"/>
  <c r="K2442" i="1"/>
  <c r="I2442" i="1"/>
  <c r="J2442" i="1" s="1"/>
  <c r="E2442" i="1"/>
  <c r="D2442" i="1"/>
  <c r="C2442" i="1"/>
  <c r="M2441" i="1"/>
  <c r="L2441" i="1"/>
  <c r="K2441" i="1"/>
  <c r="I2441" i="1"/>
  <c r="J2441" i="1" s="1"/>
  <c r="E2441" i="1"/>
  <c r="D2441" i="1"/>
  <c r="C2441" i="1"/>
  <c r="M2440" i="1"/>
  <c r="L2440" i="1"/>
  <c r="K2440" i="1"/>
  <c r="I2440" i="1"/>
  <c r="J2440" i="1" s="1"/>
  <c r="E2440" i="1"/>
  <c r="D2440" i="1"/>
  <c r="C2440" i="1"/>
  <c r="M2439" i="1"/>
  <c r="L2439" i="1"/>
  <c r="K2439" i="1"/>
  <c r="I2439" i="1"/>
  <c r="J2439" i="1" s="1"/>
  <c r="E2439" i="1"/>
  <c r="D2439" i="1"/>
  <c r="C2439" i="1"/>
  <c r="M2438" i="1"/>
  <c r="L2438" i="1"/>
  <c r="K2438" i="1"/>
  <c r="I2438" i="1"/>
  <c r="J2438" i="1" s="1"/>
  <c r="E2438" i="1"/>
  <c r="D2438" i="1"/>
  <c r="C2438" i="1"/>
  <c r="M2437" i="1"/>
  <c r="L2437" i="1"/>
  <c r="K2437" i="1"/>
  <c r="I2437" i="1"/>
  <c r="J2437" i="1" s="1"/>
  <c r="E2437" i="1"/>
  <c r="D2437" i="1"/>
  <c r="C2437" i="1"/>
  <c r="M2436" i="1"/>
  <c r="L2436" i="1"/>
  <c r="K2436" i="1"/>
  <c r="I2436" i="1"/>
  <c r="J2436" i="1" s="1"/>
  <c r="E2436" i="1"/>
  <c r="D2436" i="1"/>
  <c r="C2436" i="1"/>
  <c r="M2435" i="1"/>
  <c r="L2435" i="1"/>
  <c r="K2435" i="1"/>
  <c r="I2435" i="1"/>
  <c r="J2435" i="1" s="1"/>
  <c r="E2435" i="1"/>
  <c r="D2435" i="1"/>
  <c r="C2435" i="1"/>
  <c r="M2434" i="1"/>
  <c r="L2434" i="1"/>
  <c r="K2434" i="1"/>
  <c r="I2434" i="1"/>
  <c r="J2434" i="1" s="1"/>
  <c r="E2434" i="1"/>
  <c r="D2434" i="1"/>
  <c r="C2434" i="1"/>
  <c r="M2433" i="1"/>
  <c r="L2433" i="1"/>
  <c r="K2433" i="1"/>
  <c r="I2433" i="1"/>
  <c r="J2433" i="1" s="1"/>
  <c r="E2433" i="1"/>
  <c r="D2433" i="1"/>
  <c r="C2433" i="1"/>
  <c r="M2432" i="1"/>
  <c r="L2432" i="1"/>
  <c r="K2432" i="1"/>
  <c r="I2432" i="1"/>
  <c r="J2432" i="1" s="1"/>
  <c r="E2432" i="1"/>
  <c r="D2432" i="1"/>
  <c r="C2432" i="1"/>
  <c r="M2431" i="1"/>
  <c r="L2431" i="1"/>
  <c r="K2431" i="1"/>
  <c r="I2431" i="1"/>
  <c r="J2431" i="1" s="1"/>
  <c r="E2431" i="1"/>
  <c r="D2431" i="1"/>
  <c r="C2431" i="1"/>
  <c r="M2430" i="1"/>
  <c r="L2430" i="1"/>
  <c r="K2430" i="1"/>
  <c r="I2430" i="1"/>
  <c r="J2430" i="1" s="1"/>
  <c r="E2430" i="1"/>
  <c r="D2430" i="1"/>
  <c r="C2430" i="1"/>
  <c r="M2429" i="1"/>
  <c r="L2429" i="1"/>
  <c r="K2429" i="1"/>
  <c r="I2429" i="1"/>
  <c r="J2429" i="1" s="1"/>
  <c r="E2429" i="1"/>
  <c r="D2429" i="1"/>
  <c r="C2429" i="1"/>
  <c r="M2428" i="1"/>
  <c r="L2428" i="1"/>
  <c r="K2428" i="1"/>
  <c r="I2428" i="1"/>
  <c r="J2428" i="1" s="1"/>
  <c r="E2428" i="1"/>
  <c r="D2428" i="1"/>
  <c r="C2428" i="1"/>
  <c r="M2427" i="1"/>
  <c r="L2427" i="1"/>
  <c r="K2427" i="1"/>
  <c r="I2427" i="1"/>
  <c r="J2427" i="1" s="1"/>
  <c r="E2427" i="1"/>
  <c r="D2427" i="1"/>
  <c r="C2427" i="1"/>
  <c r="M2426" i="1"/>
  <c r="L2426" i="1"/>
  <c r="K2426" i="1"/>
  <c r="I2426" i="1"/>
  <c r="J2426" i="1" s="1"/>
  <c r="E2426" i="1"/>
  <c r="D2426" i="1"/>
  <c r="C2426" i="1"/>
  <c r="M2425" i="1"/>
  <c r="L2425" i="1"/>
  <c r="K2425" i="1"/>
  <c r="I2425" i="1"/>
  <c r="J2425" i="1" s="1"/>
  <c r="E2425" i="1"/>
  <c r="D2425" i="1"/>
  <c r="C2425" i="1"/>
  <c r="M2424" i="1"/>
  <c r="L2424" i="1"/>
  <c r="K2424" i="1"/>
  <c r="I2424" i="1"/>
  <c r="J2424" i="1" s="1"/>
  <c r="E2424" i="1"/>
  <c r="D2424" i="1"/>
  <c r="C2424" i="1"/>
  <c r="M2423" i="1"/>
  <c r="L2423" i="1"/>
  <c r="K2423" i="1"/>
  <c r="I2423" i="1"/>
  <c r="J2423" i="1" s="1"/>
  <c r="E2423" i="1"/>
  <c r="D2423" i="1"/>
  <c r="C2423" i="1"/>
  <c r="M2422" i="1"/>
  <c r="L2422" i="1"/>
  <c r="K2422" i="1"/>
  <c r="I2422" i="1"/>
  <c r="J2422" i="1" s="1"/>
  <c r="E2422" i="1"/>
  <c r="D2422" i="1"/>
  <c r="C2422" i="1"/>
  <c r="M2421" i="1"/>
  <c r="L2421" i="1"/>
  <c r="K2421" i="1"/>
  <c r="I2421" i="1"/>
  <c r="J2421" i="1" s="1"/>
  <c r="E2421" i="1"/>
  <c r="D2421" i="1"/>
  <c r="C2421" i="1"/>
  <c r="M2420" i="1"/>
  <c r="L2420" i="1"/>
  <c r="K2420" i="1"/>
  <c r="I2420" i="1"/>
  <c r="J2420" i="1" s="1"/>
  <c r="E2420" i="1"/>
  <c r="D2420" i="1"/>
  <c r="C2420" i="1"/>
  <c r="M2419" i="1"/>
  <c r="L2419" i="1"/>
  <c r="K2419" i="1"/>
  <c r="I2419" i="1"/>
  <c r="J2419" i="1" s="1"/>
  <c r="E2419" i="1"/>
  <c r="D2419" i="1"/>
  <c r="C2419" i="1"/>
  <c r="M2418" i="1"/>
  <c r="L2418" i="1"/>
  <c r="K2418" i="1"/>
  <c r="I2418" i="1"/>
  <c r="J2418" i="1" s="1"/>
  <c r="E2418" i="1"/>
  <c r="D2418" i="1"/>
  <c r="C2418" i="1"/>
  <c r="M2417" i="1"/>
  <c r="L2417" i="1"/>
  <c r="K2417" i="1"/>
  <c r="I2417" i="1"/>
  <c r="J2417" i="1" s="1"/>
  <c r="E2417" i="1"/>
  <c r="D2417" i="1"/>
  <c r="C2417" i="1"/>
  <c r="M2416" i="1"/>
  <c r="L2416" i="1"/>
  <c r="K2416" i="1"/>
  <c r="I2416" i="1"/>
  <c r="J2416" i="1" s="1"/>
  <c r="E2416" i="1"/>
  <c r="D2416" i="1"/>
  <c r="C2416" i="1"/>
  <c r="M2415" i="1"/>
  <c r="L2415" i="1"/>
  <c r="K2415" i="1"/>
  <c r="I2415" i="1"/>
  <c r="J2415" i="1" s="1"/>
  <c r="E2415" i="1"/>
  <c r="D2415" i="1"/>
  <c r="C2415" i="1"/>
  <c r="M2414" i="1"/>
  <c r="L2414" i="1"/>
  <c r="K2414" i="1"/>
  <c r="I2414" i="1"/>
  <c r="J2414" i="1" s="1"/>
  <c r="E2414" i="1"/>
  <c r="D2414" i="1"/>
  <c r="C2414" i="1"/>
  <c r="M2413" i="1"/>
  <c r="L2413" i="1"/>
  <c r="K2413" i="1"/>
  <c r="I2413" i="1"/>
  <c r="J2413" i="1" s="1"/>
  <c r="E2413" i="1"/>
  <c r="D2413" i="1"/>
  <c r="C2413" i="1"/>
  <c r="M2412" i="1"/>
  <c r="L2412" i="1"/>
  <c r="K2412" i="1"/>
  <c r="I2412" i="1"/>
  <c r="J2412" i="1" s="1"/>
  <c r="E2412" i="1"/>
  <c r="D2412" i="1"/>
  <c r="C2412" i="1"/>
  <c r="M2411" i="1"/>
  <c r="L2411" i="1"/>
  <c r="K2411" i="1"/>
  <c r="I2411" i="1"/>
  <c r="J2411" i="1" s="1"/>
  <c r="E2411" i="1"/>
  <c r="D2411" i="1"/>
  <c r="C2411" i="1"/>
  <c r="M2410" i="1"/>
  <c r="L2410" i="1"/>
  <c r="K2410" i="1"/>
  <c r="I2410" i="1"/>
  <c r="J2410" i="1" s="1"/>
  <c r="E2410" i="1"/>
  <c r="D2410" i="1"/>
  <c r="C2410" i="1"/>
  <c r="M2409" i="1"/>
  <c r="L2409" i="1"/>
  <c r="K2409" i="1"/>
  <c r="I2409" i="1"/>
  <c r="J2409" i="1" s="1"/>
  <c r="E2409" i="1"/>
  <c r="D2409" i="1"/>
  <c r="C2409" i="1"/>
  <c r="M2408" i="1"/>
  <c r="L2408" i="1"/>
  <c r="K2408" i="1"/>
  <c r="I2408" i="1"/>
  <c r="J2408" i="1" s="1"/>
  <c r="E2408" i="1"/>
  <c r="D2408" i="1"/>
  <c r="C2408" i="1"/>
  <c r="M2407" i="1"/>
  <c r="L2407" i="1"/>
  <c r="K2407" i="1"/>
  <c r="I2407" i="1"/>
  <c r="J2407" i="1" s="1"/>
  <c r="E2407" i="1"/>
  <c r="D2407" i="1"/>
  <c r="C2407" i="1"/>
  <c r="M2406" i="1"/>
  <c r="L2406" i="1"/>
  <c r="K2406" i="1"/>
  <c r="I2406" i="1"/>
  <c r="J2406" i="1" s="1"/>
  <c r="E2406" i="1"/>
  <c r="D2406" i="1"/>
  <c r="C2406" i="1"/>
  <c r="M2405" i="1"/>
  <c r="L2405" i="1"/>
  <c r="K2405" i="1"/>
  <c r="I2405" i="1"/>
  <c r="J2405" i="1" s="1"/>
  <c r="E2405" i="1"/>
  <c r="D2405" i="1"/>
  <c r="C2405" i="1"/>
  <c r="M2404" i="1"/>
  <c r="L2404" i="1"/>
  <c r="K2404" i="1"/>
  <c r="I2404" i="1"/>
  <c r="J2404" i="1" s="1"/>
  <c r="E2404" i="1"/>
  <c r="D2404" i="1"/>
  <c r="C2404" i="1"/>
  <c r="M2403" i="1"/>
  <c r="L2403" i="1"/>
  <c r="K2403" i="1"/>
  <c r="I2403" i="1"/>
  <c r="J2403" i="1" s="1"/>
  <c r="E2403" i="1"/>
  <c r="D2403" i="1"/>
  <c r="C2403" i="1"/>
  <c r="M2402" i="1"/>
  <c r="L2402" i="1"/>
  <c r="K2402" i="1"/>
  <c r="I2402" i="1"/>
  <c r="J2402" i="1" s="1"/>
  <c r="E2402" i="1"/>
  <c r="D2402" i="1"/>
  <c r="C2402" i="1"/>
  <c r="M2401" i="1"/>
  <c r="L2401" i="1"/>
  <c r="K2401" i="1"/>
  <c r="I2401" i="1"/>
  <c r="J2401" i="1" s="1"/>
  <c r="E2401" i="1"/>
  <c r="D2401" i="1"/>
  <c r="C2401" i="1"/>
  <c r="M2400" i="1"/>
  <c r="L2400" i="1"/>
  <c r="K2400" i="1"/>
  <c r="I2400" i="1"/>
  <c r="J2400" i="1" s="1"/>
  <c r="E2400" i="1"/>
  <c r="D2400" i="1"/>
  <c r="C2400" i="1"/>
  <c r="M2399" i="1"/>
  <c r="L2399" i="1"/>
  <c r="K2399" i="1"/>
  <c r="I2399" i="1"/>
  <c r="J2399" i="1" s="1"/>
  <c r="E2399" i="1"/>
  <c r="D2399" i="1"/>
  <c r="C2399" i="1"/>
  <c r="M2398" i="1"/>
  <c r="L2398" i="1"/>
  <c r="K2398" i="1"/>
  <c r="I2398" i="1"/>
  <c r="J2398" i="1" s="1"/>
  <c r="E2398" i="1"/>
  <c r="D2398" i="1"/>
  <c r="C2398" i="1"/>
  <c r="M2397" i="1"/>
  <c r="L2397" i="1"/>
  <c r="K2397" i="1"/>
  <c r="I2397" i="1"/>
  <c r="J2397" i="1" s="1"/>
  <c r="E2397" i="1"/>
  <c r="D2397" i="1"/>
  <c r="C2397" i="1"/>
  <c r="M2396" i="1"/>
  <c r="L2396" i="1"/>
  <c r="K2396" i="1"/>
  <c r="I2396" i="1"/>
  <c r="J2396" i="1" s="1"/>
  <c r="E2396" i="1"/>
  <c r="D2396" i="1"/>
  <c r="C2396" i="1"/>
  <c r="M2395" i="1"/>
  <c r="L2395" i="1"/>
  <c r="K2395" i="1"/>
  <c r="I2395" i="1"/>
  <c r="J2395" i="1" s="1"/>
  <c r="E2395" i="1"/>
  <c r="D2395" i="1"/>
  <c r="C2395" i="1"/>
  <c r="M2394" i="1"/>
  <c r="L2394" i="1"/>
  <c r="K2394" i="1"/>
  <c r="I2394" i="1"/>
  <c r="J2394" i="1" s="1"/>
  <c r="E2394" i="1"/>
  <c r="D2394" i="1"/>
  <c r="C2394" i="1"/>
  <c r="M2393" i="1"/>
  <c r="L2393" i="1"/>
  <c r="K2393" i="1"/>
  <c r="I2393" i="1"/>
  <c r="J2393" i="1" s="1"/>
  <c r="E2393" i="1"/>
  <c r="D2393" i="1"/>
  <c r="C2393" i="1"/>
  <c r="M2392" i="1"/>
  <c r="L2392" i="1"/>
  <c r="K2392" i="1"/>
  <c r="I2392" i="1"/>
  <c r="J2392" i="1" s="1"/>
  <c r="E2392" i="1"/>
  <c r="D2392" i="1"/>
  <c r="C2392" i="1"/>
  <c r="M2391" i="1"/>
  <c r="L2391" i="1"/>
  <c r="K2391" i="1"/>
  <c r="I2391" i="1"/>
  <c r="J2391" i="1" s="1"/>
  <c r="E2391" i="1"/>
  <c r="D2391" i="1"/>
  <c r="C2391" i="1"/>
  <c r="M2390" i="1"/>
  <c r="L2390" i="1"/>
  <c r="K2390" i="1"/>
  <c r="I2390" i="1"/>
  <c r="J2390" i="1" s="1"/>
  <c r="E2390" i="1"/>
  <c r="D2390" i="1"/>
  <c r="C2390" i="1"/>
  <c r="M2389" i="1"/>
  <c r="L2389" i="1"/>
  <c r="K2389" i="1"/>
  <c r="I2389" i="1"/>
  <c r="J2389" i="1" s="1"/>
  <c r="E2389" i="1"/>
  <c r="D2389" i="1"/>
  <c r="C2389" i="1"/>
  <c r="M2388" i="1"/>
  <c r="L2388" i="1"/>
  <c r="K2388" i="1"/>
  <c r="I2388" i="1"/>
  <c r="J2388" i="1" s="1"/>
  <c r="E2388" i="1"/>
  <c r="D2388" i="1"/>
  <c r="C2388" i="1"/>
  <c r="M2387" i="1"/>
  <c r="L2387" i="1"/>
  <c r="K2387" i="1"/>
  <c r="I2387" i="1"/>
  <c r="J2387" i="1" s="1"/>
  <c r="E2387" i="1"/>
  <c r="D2387" i="1"/>
  <c r="C2387" i="1"/>
  <c r="M2386" i="1"/>
  <c r="L2386" i="1"/>
  <c r="K2386" i="1"/>
  <c r="I2386" i="1"/>
  <c r="J2386" i="1" s="1"/>
  <c r="E2386" i="1"/>
  <c r="D2386" i="1"/>
  <c r="C2386" i="1"/>
  <c r="M2385" i="1"/>
  <c r="L2385" i="1"/>
  <c r="K2385" i="1"/>
  <c r="I2385" i="1"/>
  <c r="J2385" i="1" s="1"/>
  <c r="E2385" i="1"/>
  <c r="D2385" i="1"/>
  <c r="C2385" i="1"/>
  <c r="M2384" i="1"/>
  <c r="L2384" i="1"/>
  <c r="K2384" i="1"/>
  <c r="I2384" i="1"/>
  <c r="J2384" i="1" s="1"/>
  <c r="E2384" i="1"/>
  <c r="D2384" i="1"/>
  <c r="C2384" i="1"/>
  <c r="M2383" i="1"/>
  <c r="L2383" i="1"/>
  <c r="K2383" i="1"/>
  <c r="I2383" i="1"/>
  <c r="J2383" i="1" s="1"/>
  <c r="E2383" i="1"/>
  <c r="D2383" i="1"/>
  <c r="C2383" i="1"/>
  <c r="M2382" i="1"/>
  <c r="L2382" i="1"/>
  <c r="K2382" i="1"/>
  <c r="I2382" i="1"/>
  <c r="J2382" i="1" s="1"/>
  <c r="E2382" i="1"/>
  <c r="D2382" i="1"/>
  <c r="C2382" i="1"/>
  <c r="M2381" i="1"/>
  <c r="L2381" i="1"/>
  <c r="K2381" i="1"/>
  <c r="I2381" i="1"/>
  <c r="J2381" i="1" s="1"/>
  <c r="E2381" i="1"/>
  <c r="D2381" i="1"/>
  <c r="C2381" i="1"/>
  <c r="M2380" i="1"/>
  <c r="L2380" i="1"/>
  <c r="K2380" i="1"/>
  <c r="I2380" i="1"/>
  <c r="J2380" i="1" s="1"/>
  <c r="E2380" i="1"/>
  <c r="D2380" i="1"/>
  <c r="C2380" i="1"/>
  <c r="M2379" i="1"/>
  <c r="L2379" i="1"/>
  <c r="K2379" i="1"/>
  <c r="I2379" i="1"/>
  <c r="J2379" i="1" s="1"/>
  <c r="E2379" i="1"/>
  <c r="D2379" i="1"/>
  <c r="C2379" i="1"/>
  <c r="M2378" i="1"/>
  <c r="L2378" i="1"/>
  <c r="K2378" i="1"/>
  <c r="I2378" i="1"/>
  <c r="J2378" i="1" s="1"/>
  <c r="E2378" i="1"/>
  <c r="D2378" i="1"/>
  <c r="C2378" i="1"/>
  <c r="M2377" i="1"/>
  <c r="L2377" i="1"/>
  <c r="K2377" i="1"/>
  <c r="I2377" i="1"/>
  <c r="J2377" i="1" s="1"/>
  <c r="E2377" i="1"/>
  <c r="D2377" i="1"/>
  <c r="C2377" i="1"/>
  <c r="M2376" i="1"/>
  <c r="L2376" i="1"/>
  <c r="K2376" i="1"/>
  <c r="I2376" i="1"/>
  <c r="J2376" i="1" s="1"/>
  <c r="E2376" i="1"/>
  <c r="D2376" i="1"/>
  <c r="C2376" i="1"/>
  <c r="M2375" i="1"/>
  <c r="L2375" i="1"/>
  <c r="K2375" i="1"/>
  <c r="I2375" i="1"/>
  <c r="J2375" i="1" s="1"/>
  <c r="E2375" i="1"/>
  <c r="D2375" i="1"/>
  <c r="C2375" i="1"/>
  <c r="M2374" i="1"/>
  <c r="L2374" i="1"/>
  <c r="K2374" i="1"/>
  <c r="I2374" i="1"/>
  <c r="J2374" i="1" s="1"/>
  <c r="E2374" i="1"/>
  <c r="D2374" i="1"/>
  <c r="C2374" i="1"/>
  <c r="M2373" i="1"/>
  <c r="L2373" i="1"/>
  <c r="K2373" i="1"/>
  <c r="I2373" i="1"/>
  <c r="J2373" i="1" s="1"/>
  <c r="E2373" i="1"/>
  <c r="D2373" i="1"/>
  <c r="C2373" i="1"/>
  <c r="M2372" i="1"/>
  <c r="L2372" i="1"/>
  <c r="K2372" i="1"/>
  <c r="I2372" i="1"/>
  <c r="J2372" i="1" s="1"/>
  <c r="E2372" i="1"/>
  <c r="D2372" i="1"/>
  <c r="C2372" i="1"/>
  <c r="M2371" i="1"/>
  <c r="L2371" i="1"/>
  <c r="K2371" i="1"/>
  <c r="I2371" i="1"/>
  <c r="J2371" i="1" s="1"/>
  <c r="E2371" i="1"/>
  <c r="D2371" i="1"/>
  <c r="C2371" i="1"/>
  <c r="M2370" i="1"/>
  <c r="L2370" i="1"/>
  <c r="K2370" i="1"/>
  <c r="I2370" i="1"/>
  <c r="J2370" i="1" s="1"/>
  <c r="E2370" i="1"/>
  <c r="D2370" i="1"/>
  <c r="C2370" i="1"/>
  <c r="M2369" i="1"/>
  <c r="L2369" i="1"/>
  <c r="K2369" i="1"/>
  <c r="I2369" i="1"/>
  <c r="J2369" i="1" s="1"/>
  <c r="E2369" i="1"/>
  <c r="D2369" i="1"/>
  <c r="C2369" i="1"/>
  <c r="M2368" i="1"/>
  <c r="L2368" i="1"/>
  <c r="K2368" i="1"/>
  <c r="I2368" i="1"/>
  <c r="J2368" i="1" s="1"/>
  <c r="E2368" i="1"/>
  <c r="D2368" i="1"/>
  <c r="C2368" i="1"/>
  <c r="M2367" i="1"/>
  <c r="L2367" i="1"/>
  <c r="K2367" i="1"/>
  <c r="I2367" i="1"/>
  <c r="J2367" i="1" s="1"/>
  <c r="E2367" i="1"/>
  <c r="D2367" i="1"/>
  <c r="C2367" i="1"/>
  <c r="M2366" i="1"/>
  <c r="L2366" i="1"/>
  <c r="K2366" i="1"/>
  <c r="I2366" i="1"/>
  <c r="J2366" i="1" s="1"/>
  <c r="E2366" i="1"/>
  <c r="D2366" i="1"/>
  <c r="C2366" i="1"/>
  <c r="M2365" i="1"/>
  <c r="L2365" i="1"/>
  <c r="K2365" i="1"/>
  <c r="I2365" i="1"/>
  <c r="J2365" i="1" s="1"/>
  <c r="E2365" i="1"/>
  <c r="D2365" i="1"/>
  <c r="C2365" i="1"/>
  <c r="M2364" i="1"/>
  <c r="L2364" i="1"/>
  <c r="K2364" i="1"/>
  <c r="I2364" i="1"/>
  <c r="J2364" i="1" s="1"/>
  <c r="E2364" i="1"/>
  <c r="D2364" i="1"/>
  <c r="C2364" i="1"/>
  <c r="M2363" i="1"/>
  <c r="L2363" i="1"/>
  <c r="K2363" i="1"/>
  <c r="I2363" i="1"/>
  <c r="J2363" i="1" s="1"/>
  <c r="E2363" i="1"/>
  <c r="D2363" i="1"/>
  <c r="C2363" i="1"/>
  <c r="M2362" i="1"/>
  <c r="L2362" i="1"/>
  <c r="K2362" i="1"/>
  <c r="I2362" i="1"/>
  <c r="J2362" i="1" s="1"/>
  <c r="E2362" i="1"/>
  <c r="D2362" i="1"/>
  <c r="C2362" i="1"/>
  <c r="M2361" i="1"/>
  <c r="L2361" i="1"/>
  <c r="K2361" i="1"/>
  <c r="I2361" i="1"/>
  <c r="J2361" i="1" s="1"/>
  <c r="E2361" i="1"/>
  <c r="D2361" i="1"/>
  <c r="C2361" i="1"/>
  <c r="M2360" i="1"/>
  <c r="L2360" i="1"/>
  <c r="K2360" i="1"/>
  <c r="I2360" i="1"/>
  <c r="J2360" i="1" s="1"/>
  <c r="E2360" i="1"/>
  <c r="D2360" i="1"/>
  <c r="C2360" i="1"/>
  <c r="M2359" i="1"/>
  <c r="L2359" i="1"/>
  <c r="K2359" i="1"/>
  <c r="I2359" i="1"/>
  <c r="J2359" i="1" s="1"/>
  <c r="E2359" i="1"/>
  <c r="D2359" i="1"/>
  <c r="C2359" i="1"/>
  <c r="M2358" i="1"/>
  <c r="L2358" i="1"/>
  <c r="K2358" i="1"/>
  <c r="I2358" i="1"/>
  <c r="J2358" i="1" s="1"/>
  <c r="E2358" i="1"/>
  <c r="D2358" i="1"/>
  <c r="C2358" i="1"/>
  <c r="M2357" i="1"/>
  <c r="L2357" i="1"/>
  <c r="K2357" i="1"/>
  <c r="I2357" i="1"/>
  <c r="J2357" i="1" s="1"/>
  <c r="E2357" i="1"/>
  <c r="D2357" i="1"/>
  <c r="C2357" i="1"/>
  <c r="M2356" i="1"/>
  <c r="L2356" i="1"/>
  <c r="K2356" i="1"/>
  <c r="I2356" i="1"/>
  <c r="J2356" i="1" s="1"/>
  <c r="E2356" i="1"/>
  <c r="D2356" i="1"/>
  <c r="C2356" i="1"/>
  <c r="M2355" i="1"/>
  <c r="L2355" i="1"/>
  <c r="K2355" i="1"/>
  <c r="I2355" i="1"/>
  <c r="J2355" i="1" s="1"/>
  <c r="E2355" i="1"/>
  <c r="D2355" i="1"/>
  <c r="C2355" i="1"/>
  <c r="M2354" i="1"/>
  <c r="L2354" i="1"/>
  <c r="K2354" i="1"/>
  <c r="I2354" i="1"/>
  <c r="J2354" i="1" s="1"/>
  <c r="E2354" i="1"/>
  <c r="D2354" i="1"/>
  <c r="C2354" i="1"/>
  <c r="M2353" i="1"/>
  <c r="L2353" i="1"/>
  <c r="K2353" i="1"/>
  <c r="I2353" i="1"/>
  <c r="J2353" i="1" s="1"/>
  <c r="E2353" i="1"/>
  <c r="D2353" i="1"/>
  <c r="C2353" i="1"/>
  <c r="M2352" i="1"/>
  <c r="L2352" i="1"/>
  <c r="K2352" i="1"/>
  <c r="I2352" i="1"/>
  <c r="J2352" i="1" s="1"/>
  <c r="E2352" i="1"/>
  <c r="D2352" i="1"/>
  <c r="C2352" i="1"/>
  <c r="M2351" i="1"/>
  <c r="L2351" i="1"/>
  <c r="K2351" i="1"/>
  <c r="I2351" i="1"/>
  <c r="J2351" i="1" s="1"/>
  <c r="E2351" i="1"/>
  <c r="D2351" i="1"/>
  <c r="C2351" i="1"/>
  <c r="M2350" i="1"/>
  <c r="L2350" i="1"/>
  <c r="K2350" i="1"/>
  <c r="I2350" i="1"/>
  <c r="J2350" i="1" s="1"/>
  <c r="E2350" i="1"/>
  <c r="D2350" i="1"/>
  <c r="C2350" i="1"/>
  <c r="M2349" i="1"/>
  <c r="L2349" i="1"/>
  <c r="K2349" i="1"/>
  <c r="I2349" i="1"/>
  <c r="J2349" i="1" s="1"/>
  <c r="E2349" i="1"/>
  <c r="D2349" i="1"/>
  <c r="C2349" i="1"/>
  <c r="M2348" i="1"/>
  <c r="L2348" i="1"/>
  <c r="K2348" i="1"/>
  <c r="I2348" i="1"/>
  <c r="J2348" i="1" s="1"/>
  <c r="E2348" i="1"/>
  <c r="D2348" i="1"/>
  <c r="C2348" i="1"/>
  <c r="M2347" i="1"/>
  <c r="L2347" i="1"/>
  <c r="K2347" i="1"/>
  <c r="I2347" i="1"/>
  <c r="J2347" i="1" s="1"/>
  <c r="E2347" i="1"/>
  <c r="D2347" i="1"/>
  <c r="C2347" i="1"/>
  <c r="M2346" i="1"/>
  <c r="L2346" i="1"/>
  <c r="K2346" i="1"/>
  <c r="I2346" i="1"/>
  <c r="J2346" i="1" s="1"/>
  <c r="E2346" i="1"/>
  <c r="D2346" i="1"/>
  <c r="C2346" i="1"/>
  <c r="M2345" i="1"/>
  <c r="L2345" i="1"/>
  <c r="K2345" i="1"/>
  <c r="I2345" i="1"/>
  <c r="J2345" i="1" s="1"/>
  <c r="E2345" i="1"/>
  <c r="D2345" i="1"/>
  <c r="C2345" i="1"/>
  <c r="M2344" i="1"/>
  <c r="L2344" i="1"/>
  <c r="K2344" i="1"/>
  <c r="I2344" i="1"/>
  <c r="J2344" i="1" s="1"/>
  <c r="E2344" i="1"/>
  <c r="D2344" i="1"/>
  <c r="C2344" i="1"/>
  <c r="M2343" i="1"/>
  <c r="L2343" i="1"/>
  <c r="K2343" i="1"/>
  <c r="I2343" i="1"/>
  <c r="J2343" i="1" s="1"/>
  <c r="E2343" i="1"/>
  <c r="D2343" i="1"/>
  <c r="C2343" i="1"/>
  <c r="M2342" i="1"/>
  <c r="L2342" i="1"/>
  <c r="K2342" i="1"/>
  <c r="I2342" i="1"/>
  <c r="J2342" i="1" s="1"/>
  <c r="E2342" i="1"/>
  <c r="D2342" i="1"/>
  <c r="C2342" i="1"/>
  <c r="M2341" i="1"/>
  <c r="L2341" i="1"/>
  <c r="K2341" i="1"/>
  <c r="I2341" i="1"/>
  <c r="J2341" i="1" s="1"/>
  <c r="E2341" i="1"/>
  <c r="D2341" i="1"/>
  <c r="C2341" i="1"/>
  <c r="M2340" i="1"/>
  <c r="L2340" i="1"/>
  <c r="K2340" i="1"/>
  <c r="I2340" i="1"/>
  <c r="J2340" i="1" s="1"/>
  <c r="E2340" i="1"/>
  <c r="D2340" i="1"/>
  <c r="C2340" i="1"/>
  <c r="M2339" i="1"/>
  <c r="L2339" i="1"/>
  <c r="K2339" i="1"/>
  <c r="I2339" i="1"/>
  <c r="J2339" i="1" s="1"/>
  <c r="E2339" i="1"/>
  <c r="D2339" i="1"/>
  <c r="C2339" i="1"/>
  <c r="M2338" i="1"/>
  <c r="L2338" i="1"/>
  <c r="K2338" i="1"/>
  <c r="I2338" i="1"/>
  <c r="J2338" i="1" s="1"/>
  <c r="E2338" i="1"/>
  <c r="D2338" i="1"/>
  <c r="C2338" i="1"/>
  <c r="M2337" i="1"/>
  <c r="L2337" i="1"/>
  <c r="K2337" i="1"/>
  <c r="I2337" i="1"/>
  <c r="J2337" i="1" s="1"/>
  <c r="E2337" i="1"/>
  <c r="D2337" i="1"/>
  <c r="C2337" i="1"/>
  <c r="M2336" i="1"/>
  <c r="L2336" i="1"/>
  <c r="K2336" i="1"/>
  <c r="I2336" i="1"/>
  <c r="J2336" i="1" s="1"/>
  <c r="E2336" i="1"/>
  <c r="D2336" i="1"/>
  <c r="C2336" i="1"/>
  <c r="M2335" i="1"/>
  <c r="L2335" i="1"/>
  <c r="K2335" i="1"/>
  <c r="I2335" i="1"/>
  <c r="J2335" i="1" s="1"/>
  <c r="E2335" i="1"/>
  <c r="D2335" i="1"/>
  <c r="C2335" i="1"/>
  <c r="M2334" i="1"/>
  <c r="L2334" i="1"/>
  <c r="K2334" i="1"/>
  <c r="I2334" i="1"/>
  <c r="J2334" i="1" s="1"/>
  <c r="E2334" i="1"/>
  <c r="D2334" i="1"/>
  <c r="C2334" i="1"/>
  <c r="M2333" i="1"/>
  <c r="L2333" i="1"/>
  <c r="K2333" i="1"/>
  <c r="I2333" i="1"/>
  <c r="J2333" i="1" s="1"/>
  <c r="E2333" i="1"/>
  <c r="D2333" i="1"/>
  <c r="C2333" i="1"/>
  <c r="M2332" i="1"/>
  <c r="L2332" i="1"/>
  <c r="K2332" i="1"/>
  <c r="I2332" i="1"/>
  <c r="J2332" i="1" s="1"/>
  <c r="E2332" i="1"/>
  <c r="D2332" i="1"/>
  <c r="C2332" i="1"/>
  <c r="M2331" i="1"/>
  <c r="L2331" i="1"/>
  <c r="K2331" i="1"/>
  <c r="I2331" i="1"/>
  <c r="J2331" i="1" s="1"/>
  <c r="E2331" i="1"/>
  <c r="D2331" i="1"/>
  <c r="C2331" i="1"/>
  <c r="M2330" i="1"/>
  <c r="L2330" i="1"/>
  <c r="K2330" i="1"/>
  <c r="I2330" i="1"/>
  <c r="J2330" i="1" s="1"/>
  <c r="E2330" i="1"/>
  <c r="D2330" i="1"/>
  <c r="C2330" i="1"/>
  <c r="M2329" i="1"/>
  <c r="L2329" i="1"/>
  <c r="K2329" i="1"/>
  <c r="I2329" i="1"/>
  <c r="J2329" i="1" s="1"/>
  <c r="E2329" i="1"/>
  <c r="D2329" i="1"/>
  <c r="C2329" i="1"/>
  <c r="M2328" i="1"/>
  <c r="L2328" i="1"/>
  <c r="K2328" i="1"/>
  <c r="I2328" i="1"/>
  <c r="J2328" i="1" s="1"/>
  <c r="E2328" i="1"/>
  <c r="D2328" i="1"/>
  <c r="C2328" i="1"/>
  <c r="M2327" i="1"/>
  <c r="L2327" i="1"/>
  <c r="K2327" i="1"/>
  <c r="I2327" i="1"/>
  <c r="J2327" i="1" s="1"/>
  <c r="E2327" i="1"/>
  <c r="D2327" i="1"/>
  <c r="C2327" i="1"/>
  <c r="M2326" i="1"/>
  <c r="L2326" i="1"/>
  <c r="K2326" i="1"/>
  <c r="I2326" i="1"/>
  <c r="J2326" i="1" s="1"/>
  <c r="E2326" i="1"/>
  <c r="D2326" i="1"/>
  <c r="C2326" i="1"/>
  <c r="M2325" i="1"/>
  <c r="L2325" i="1"/>
  <c r="K2325" i="1"/>
  <c r="I2325" i="1"/>
  <c r="J2325" i="1" s="1"/>
  <c r="E2325" i="1"/>
  <c r="D2325" i="1"/>
  <c r="C2325" i="1"/>
  <c r="M2324" i="1"/>
  <c r="L2324" i="1"/>
  <c r="K2324" i="1"/>
  <c r="I2324" i="1"/>
  <c r="J2324" i="1" s="1"/>
  <c r="E2324" i="1"/>
  <c r="D2324" i="1"/>
  <c r="C2324" i="1"/>
  <c r="M2323" i="1"/>
  <c r="L2323" i="1"/>
  <c r="K2323" i="1"/>
  <c r="I2323" i="1"/>
  <c r="J2323" i="1" s="1"/>
  <c r="E2323" i="1"/>
  <c r="D2323" i="1"/>
  <c r="C2323" i="1"/>
  <c r="M2322" i="1"/>
  <c r="L2322" i="1"/>
  <c r="K2322" i="1"/>
  <c r="I2322" i="1"/>
  <c r="J2322" i="1" s="1"/>
  <c r="E2322" i="1"/>
  <c r="D2322" i="1"/>
  <c r="C2322" i="1"/>
  <c r="M2321" i="1"/>
  <c r="L2321" i="1"/>
  <c r="K2321" i="1"/>
  <c r="I2321" i="1"/>
  <c r="J2321" i="1" s="1"/>
  <c r="E2321" i="1"/>
  <c r="D2321" i="1"/>
  <c r="C2321" i="1"/>
  <c r="M2320" i="1"/>
  <c r="L2320" i="1"/>
  <c r="K2320" i="1"/>
  <c r="I2320" i="1"/>
  <c r="J2320" i="1" s="1"/>
  <c r="E2320" i="1"/>
  <c r="D2320" i="1"/>
  <c r="C2320" i="1"/>
  <c r="M2319" i="1"/>
  <c r="L2319" i="1"/>
  <c r="K2319" i="1"/>
  <c r="I2319" i="1"/>
  <c r="J2319" i="1" s="1"/>
  <c r="E2319" i="1"/>
  <c r="D2319" i="1"/>
  <c r="C2319" i="1"/>
  <c r="M2318" i="1"/>
  <c r="L2318" i="1"/>
  <c r="K2318" i="1"/>
  <c r="I2318" i="1"/>
  <c r="J2318" i="1" s="1"/>
  <c r="E2318" i="1"/>
  <c r="D2318" i="1"/>
  <c r="C2318" i="1"/>
  <c r="M2317" i="1"/>
  <c r="L2317" i="1"/>
  <c r="K2317" i="1"/>
  <c r="I2317" i="1"/>
  <c r="J2317" i="1" s="1"/>
  <c r="E2317" i="1"/>
  <c r="D2317" i="1"/>
  <c r="C2317" i="1"/>
  <c r="M2316" i="1"/>
  <c r="L2316" i="1"/>
  <c r="K2316" i="1"/>
  <c r="I2316" i="1"/>
  <c r="J2316" i="1" s="1"/>
  <c r="E2316" i="1"/>
  <c r="D2316" i="1"/>
  <c r="C2316" i="1"/>
  <c r="M2315" i="1"/>
  <c r="L2315" i="1"/>
  <c r="K2315" i="1"/>
  <c r="I2315" i="1"/>
  <c r="J2315" i="1" s="1"/>
  <c r="E2315" i="1"/>
  <c r="D2315" i="1"/>
  <c r="C2315" i="1"/>
  <c r="M2314" i="1"/>
  <c r="L2314" i="1"/>
  <c r="K2314" i="1"/>
  <c r="I2314" i="1"/>
  <c r="J2314" i="1" s="1"/>
  <c r="E2314" i="1"/>
  <c r="D2314" i="1"/>
  <c r="C2314" i="1"/>
  <c r="M2313" i="1"/>
  <c r="L2313" i="1"/>
  <c r="K2313" i="1"/>
  <c r="I2313" i="1"/>
  <c r="J2313" i="1" s="1"/>
  <c r="E2313" i="1"/>
  <c r="D2313" i="1"/>
  <c r="C2313" i="1"/>
  <c r="M2312" i="1"/>
  <c r="L2312" i="1"/>
  <c r="K2312" i="1"/>
  <c r="I2312" i="1"/>
  <c r="J2312" i="1" s="1"/>
  <c r="E2312" i="1"/>
  <c r="D2312" i="1"/>
  <c r="C2312" i="1"/>
  <c r="M2311" i="1"/>
  <c r="L2311" i="1"/>
  <c r="K2311" i="1"/>
  <c r="I2311" i="1"/>
  <c r="J2311" i="1" s="1"/>
  <c r="E2311" i="1"/>
  <c r="D2311" i="1"/>
  <c r="C2311" i="1"/>
  <c r="M2310" i="1"/>
  <c r="L2310" i="1"/>
  <c r="K2310" i="1"/>
  <c r="I2310" i="1"/>
  <c r="J2310" i="1" s="1"/>
  <c r="E2310" i="1"/>
  <c r="D2310" i="1"/>
  <c r="C2310" i="1"/>
  <c r="M2309" i="1"/>
  <c r="L2309" i="1"/>
  <c r="K2309" i="1"/>
  <c r="I2309" i="1"/>
  <c r="J2309" i="1" s="1"/>
  <c r="E2309" i="1"/>
  <c r="D2309" i="1"/>
  <c r="C2309" i="1"/>
  <c r="M2308" i="1"/>
  <c r="L2308" i="1"/>
  <c r="K2308" i="1"/>
  <c r="I2308" i="1"/>
  <c r="J2308" i="1" s="1"/>
  <c r="E2308" i="1"/>
  <c r="D2308" i="1"/>
  <c r="C2308" i="1"/>
  <c r="M2307" i="1"/>
  <c r="L2307" i="1"/>
  <c r="K2307" i="1"/>
  <c r="I2307" i="1"/>
  <c r="J2307" i="1" s="1"/>
  <c r="E2307" i="1"/>
  <c r="D2307" i="1"/>
  <c r="C2307" i="1"/>
  <c r="M2306" i="1"/>
  <c r="L2306" i="1"/>
  <c r="K2306" i="1"/>
  <c r="I2306" i="1"/>
  <c r="J2306" i="1" s="1"/>
  <c r="E2306" i="1"/>
  <c r="D2306" i="1"/>
  <c r="C2306" i="1"/>
  <c r="M2305" i="1"/>
  <c r="L2305" i="1"/>
  <c r="K2305" i="1"/>
  <c r="I2305" i="1"/>
  <c r="J2305" i="1" s="1"/>
  <c r="E2305" i="1"/>
  <c r="D2305" i="1"/>
  <c r="C2305" i="1"/>
  <c r="M2304" i="1"/>
  <c r="L2304" i="1"/>
  <c r="K2304" i="1"/>
  <c r="I2304" i="1"/>
  <c r="J2304" i="1" s="1"/>
  <c r="E2304" i="1"/>
  <c r="D2304" i="1"/>
  <c r="C2304" i="1"/>
  <c r="M2303" i="1"/>
  <c r="L2303" i="1"/>
  <c r="K2303" i="1"/>
  <c r="I2303" i="1"/>
  <c r="J2303" i="1" s="1"/>
  <c r="E2303" i="1"/>
  <c r="D2303" i="1"/>
  <c r="C2303" i="1"/>
  <c r="M2302" i="1"/>
  <c r="L2302" i="1"/>
  <c r="K2302" i="1"/>
  <c r="I2302" i="1"/>
  <c r="J2302" i="1" s="1"/>
  <c r="E2302" i="1"/>
  <c r="D2302" i="1"/>
  <c r="C2302" i="1"/>
  <c r="M2301" i="1"/>
  <c r="L2301" i="1"/>
  <c r="K2301" i="1"/>
  <c r="I2301" i="1"/>
  <c r="J2301" i="1" s="1"/>
  <c r="E2301" i="1"/>
  <c r="D2301" i="1"/>
  <c r="C2301" i="1"/>
  <c r="M2300" i="1"/>
  <c r="L2300" i="1"/>
  <c r="K2300" i="1"/>
  <c r="I2300" i="1"/>
  <c r="J2300" i="1" s="1"/>
  <c r="E2300" i="1"/>
  <c r="D2300" i="1"/>
  <c r="C2300" i="1"/>
  <c r="M2299" i="1"/>
  <c r="L2299" i="1"/>
  <c r="K2299" i="1"/>
  <c r="I2299" i="1"/>
  <c r="J2299" i="1" s="1"/>
  <c r="E2299" i="1"/>
  <c r="D2299" i="1"/>
  <c r="C2299" i="1"/>
  <c r="M2298" i="1"/>
  <c r="L2298" i="1"/>
  <c r="K2298" i="1"/>
  <c r="I2298" i="1"/>
  <c r="J2298" i="1" s="1"/>
  <c r="E2298" i="1"/>
  <c r="D2298" i="1"/>
  <c r="C2298" i="1"/>
  <c r="M2297" i="1"/>
  <c r="L2297" i="1"/>
  <c r="K2297" i="1"/>
  <c r="I2297" i="1"/>
  <c r="J2297" i="1" s="1"/>
  <c r="E2297" i="1"/>
  <c r="D2297" i="1"/>
  <c r="C2297" i="1"/>
  <c r="M2296" i="1"/>
  <c r="L2296" i="1"/>
  <c r="K2296" i="1"/>
  <c r="I2296" i="1"/>
  <c r="J2296" i="1" s="1"/>
  <c r="E2296" i="1"/>
  <c r="D2296" i="1"/>
  <c r="C2296" i="1"/>
  <c r="M2295" i="1"/>
  <c r="L2295" i="1"/>
  <c r="K2295" i="1"/>
  <c r="I2295" i="1"/>
  <c r="J2295" i="1" s="1"/>
  <c r="E2295" i="1"/>
  <c r="D2295" i="1"/>
  <c r="C2295" i="1"/>
  <c r="M2294" i="1"/>
  <c r="L2294" i="1"/>
  <c r="K2294" i="1"/>
  <c r="I2294" i="1"/>
  <c r="J2294" i="1" s="1"/>
  <c r="E2294" i="1"/>
  <c r="D2294" i="1"/>
  <c r="C2294" i="1"/>
  <c r="M2293" i="1"/>
  <c r="L2293" i="1"/>
  <c r="K2293" i="1"/>
  <c r="I2293" i="1"/>
  <c r="J2293" i="1" s="1"/>
  <c r="E2293" i="1"/>
  <c r="D2293" i="1"/>
  <c r="C2293" i="1"/>
  <c r="M2292" i="1"/>
  <c r="L2292" i="1"/>
  <c r="K2292" i="1"/>
  <c r="I2292" i="1"/>
  <c r="J2292" i="1" s="1"/>
  <c r="E2292" i="1"/>
  <c r="D2292" i="1"/>
  <c r="C2292" i="1"/>
  <c r="M2291" i="1"/>
  <c r="L2291" i="1"/>
  <c r="K2291" i="1"/>
  <c r="I2291" i="1"/>
  <c r="J2291" i="1" s="1"/>
  <c r="E2291" i="1"/>
  <c r="D2291" i="1"/>
  <c r="C2291" i="1"/>
  <c r="M2290" i="1"/>
  <c r="L2290" i="1"/>
  <c r="K2290" i="1"/>
  <c r="I2290" i="1"/>
  <c r="J2290" i="1" s="1"/>
  <c r="E2290" i="1"/>
  <c r="D2290" i="1"/>
  <c r="C2290" i="1"/>
  <c r="M2289" i="1"/>
  <c r="L2289" i="1"/>
  <c r="K2289" i="1"/>
  <c r="I2289" i="1"/>
  <c r="J2289" i="1" s="1"/>
  <c r="E2289" i="1"/>
  <c r="D2289" i="1"/>
  <c r="C2289" i="1"/>
  <c r="M2288" i="1"/>
  <c r="L2288" i="1"/>
  <c r="K2288" i="1"/>
  <c r="I2288" i="1"/>
  <c r="J2288" i="1" s="1"/>
  <c r="E2288" i="1"/>
  <c r="D2288" i="1"/>
  <c r="C2288" i="1"/>
  <c r="M2287" i="1"/>
  <c r="L2287" i="1"/>
  <c r="K2287" i="1"/>
  <c r="I2287" i="1"/>
  <c r="J2287" i="1" s="1"/>
  <c r="E2287" i="1"/>
  <c r="D2287" i="1"/>
  <c r="C2287" i="1"/>
  <c r="M2286" i="1"/>
  <c r="L2286" i="1"/>
  <c r="K2286" i="1"/>
  <c r="I2286" i="1"/>
  <c r="J2286" i="1" s="1"/>
  <c r="E2286" i="1"/>
  <c r="D2286" i="1"/>
  <c r="C2286" i="1"/>
  <c r="M2285" i="1"/>
  <c r="L2285" i="1"/>
  <c r="K2285" i="1"/>
  <c r="I2285" i="1"/>
  <c r="J2285" i="1" s="1"/>
  <c r="E2285" i="1"/>
  <c r="D2285" i="1"/>
  <c r="C2285" i="1"/>
  <c r="M2284" i="1"/>
  <c r="L2284" i="1"/>
  <c r="K2284" i="1"/>
  <c r="I2284" i="1"/>
  <c r="J2284" i="1" s="1"/>
  <c r="E2284" i="1"/>
  <c r="D2284" i="1"/>
  <c r="C2284" i="1"/>
  <c r="M2283" i="1"/>
  <c r="L2283" i="1"/>
  <c r="K2283" i="1"/>
  <c r="I2283" i="1"/>
  <c r="J2283" i="1" s="1"/>
  <c r="E2283" i="1"/>
  <c r="D2283" i="1"/>
  <c r="C2283" i="1"/>
  <c r="M2282" i="1"/>
  <c r="L2282" i="1"/>
  <c r="K2282" i="1"/>
  <c r="I2282" i="1"/>
  <c r="J2282" i="1" s="1"/>
  <c r="E2282" i="1"/>
  <c r="D2282" i="1"/>
  <c r="C2282" i="1"/>
  <c r="M2281" i="1"/>
  <c r="L2281" i="1"/>
  <c r="K2281" i="1"/>
  <c r="I2281" i="1"/>
  <c r="J2281" i="1" s="1"/>
  <c r="E2281" i="1"/>
  <c r="D2281" i="1"/>
  <c r="C2281" i="1"/>
  <c r="M2280" i="1"/>
  <c r="L2280" i="1"/>
  <c r="K2280" i="1"/>
  <c r="I2280" i="1"/>
  <c r="J2280" i="1" s="1"/>
  <c r="E2280" i="1"/>
  <c r="D2280" i="1"/>
  <c r="C2280" i="1"/>
  <c r="M2279" i="1"/>
  <c r="L2279" i="1"/>
  <c r="K2279" i="1"/>
  <c r="I2279" i="1"/>
  <c r="J2279" i="1" s="1"/>
  <c r="E2279" i="1"/>
  <c r="D2279" i="1"/>
  <c r="C2279" i="1"/>
  <c r="M2278" i="1"/>
  <c r="L2278" i="1"/>
  <c r="K2278" i="1"/>
  <c r="I2278" i="1"/>
  <c r="J2278" i="1" s="1"/>
  <c r="E2278" i="1"/>
  <c r="D2278" i="1"/>
  <c r="C2278" i="1"/>
  <c r="M2277" i="1"/>
  <c r="L2277" i="1"/>
  <c r="K2277" i="1"/>
  <c r="I2277" i="1"/>
  <c r="J2277" i="1" s="1"/>
  <c r="E2277" i="1"/>
  <c r="D2277" i="1"/>
  <c r="C2277" i="1"/>
  <c r="M2276" i="1"/>
  <c r="L2276" i="1"/>
  <c r="K2276" i="1"/>
  <c r="I2276" i="1"/>
  <c r="J2276" i="1" s="1"/>
  <c r="E2276" i="1"/>
  <c r="D2276" i="1"/>
  <c r="C2276" i="1"/>
  <c r="M2275" i="1"/>
  <c r="L2275" i="1"/>
  <c r="K2275" i="1"/>
  <c r="I2275" i="1"/>
  <c r="J2275" i="1" s="1"/>
  <c r="E2275" i="1"/>
  <c r="D2275" i="1"/>
  <c r="C2275" i="1"/>
  <c r="M2274" i="1"/>
  <c r="L2274" i="1"/>
  <c r="K2274" i="1"/>
  <c r="I2274" i="1"/>
  <c r="J2274" i="1" s="1"/>
  <c r="E2274" i="1"/>
  <c r="D2274" i="1"/>
  <c r="C2274" i="1"/>
  <c r="M2273" i="1"/>
  <c r="L2273" i="1"/>
  <c r="K2273" i="1"/>
  <c r="I2273" i="1"/>
  <c r="J2273" i="1" s="1"/>
  <c r="E2273" i="1"/>
  <c r="D2273" i="1"/>
  <c r="C2273" i="1"/>
  <c r="M2272" i="1"/>
  <c r="L2272" i="1"/>
  <c r="K2272" i="1"/>
  <c r="I2272" i="1"/>
  <c r="J2272" i="1" s="1"/>
  <c r="E2272" i="1"/>
  <c r="D2272" i="1"/>
  <c r="C2272" i="1"/>
  <c r="M2271" i="1"/>
  <c r="L2271" i="1"/>
  <c r="K2271" i="1"/>
  <c r="I2271" i="1"/>
  <c r="J2271" i="1" s="1"/>
  <c r="E2271" i="1"/>
  <c r="D2271" i="1"/>
  <c r="C2271" i="1"/>
  <c r="M2270" i="1"/>
  <c r="L2270" i="1"/>
  <c r="K2270" i="1"/>
  <c r="I2270" i="1"/>
  <c r="J2270" i="1" s="1"/>
  <c r="E2270" i="1"/>
  <c r="D2270" i="1"/>
  <c r="C2270" i="1"/>
  <c r="M2269" i="1"/>
  <c r="L2269" i="1"/>
  <c r="K2269" i="1"/>
  <c r="I2269" i="1"/>
  <c r="J2269" i="1" s="1"/>
  <c r="E2269" i="1"/>
  <c r="D2269" i="1"/>
  <c r="C2269" i="1"/>
  <c r="M2268" i="1"/>
  <c r="L2268" i="1"/>
  <c r="K2268" i="1"/>
  <c r="I2268" i="1"/>
  <c r="J2268" i="1" s="1"/>
  <c r="E2268" i="1"/>
  <c r="D2268" i="1"/>
  <c r="C2268" i="1"/>
  <c r="M2267" i="1"/>
  <c r="L2267" i="1"/>
  <c r="K2267" i="1"/>
  <c r="I2267" i="1"/>
  <c r="J2267" i="1" s="1"/>
  <c r="E2267" i="1"/>
  <c r="D2267" i="1"/>
  <c r="C2267" i="1"/>
  <c r="M2266" i="1"/>
  <c r="L2266" i="1"/>
  <c r="K2266" i="1"/>
  <c r="I2266" i="1"/>
  <c r="J2266" i="1" s="1"/>
  <c r="E2266" i="1"/>
  <c r="D2266" i="1"/>
  <c r="C2266" i="1"/>
  <c r="M2265" i="1"/>
  <c r="L2265" i="1"/>
  <c r="K2265" i="1"/>
  <c r="I2265" i="1"/>
  <c r="J2265" i="1" s="1"/>
  <c r="E2265" i="1"/>
  <c r="D2265" i="1"/>
  <c r="C2265" i="1"/>
  <c r="M2264" i="1"/>
  <c r="L2264" i="1"/>
  <c r="K2264" i="1"/>
  <c r="I2264" i="1"/>
  <c r="J2264" i="1" s="1"/>
  <c r="E2264" i="1"/>
  <c r="D2264" i="1"/>
  <c r="C2264" i="1"/>
  <c r="M2263" i="1"/>
  <c r="L2263" i="1"/>
  <c r="K2263" i="1"/>
  <c r="I2263" i="1"/>
  <c r="J2263" i="1" s="1"/>
  <c r="E2263" i="1"/>
  <c r="D2263" i="1"/>
  <c r="C2263" i="1"/>
  <c r="M2262" i="1"/>
  <c r="L2262" i="1"/>
  <c r="K2262" i="1"/>
  <c r="I2262" i="1"/>
  <c r="J2262" i="1" s="1"/>
  <c r="E2262" i="1"/>
  <c r="D2262" i="1"/>
  <c r="C2262" i="1"/>
  <c r="M2261" i="1"/>
  <c r="L2261" i="1"/>
  <c r="K2261" i="1"/>
  <c r="I2261" i="1"/>
  <c r="J2261" i="1" s="1"/>
  <c r="E2261" i="1"/>
  <c r="D2261" i="1"/>
  <c r="C2261" i="1"/>
  <c r="M2260" i="1"/>
  <c r="L2260" i="1"/>
  <c r="K2260" i="1"/>
  <c r="I2260" i="1"/>
  <c r="J2260" i="1" s="1"/>
  <c r="E2260" i="1"/>
  <c r="D2260" i="1"/>
  <c r="C2260" i="1"/>
  <c r="M2259" i="1"/>
  <c r="L2259" i="1"/>
  <c r="K2259" i="1"/>
  <c r="I2259" i="1"/>
  <c r="J2259" i="1" s="1"/>
  <c r="E2259" i="1"/>
  <c r="D2259" i="1"/>
  <c r="C2259" i="1"/>
  <c r="M2258" i="1"/>
  <c r="L2258" i="1"/>
  <c r="K2258" i="1"/>
  <c r="I2258" i="1"/>
  <c r="J2258" i="1" s="1"/>
  <c r="E2258" i="1"/>
  <c r="D2258" i="1"/>
  <c r="C2258" i="1"/>
  <c r="M2257" i="1"/>
  <c r="L2257" i="1"/>
  <c r="K2257" i="1"/>
  <c r="I2257" i="1"/>
  <c r="J2257" i="1" s="1"/>
  <c r="E2257" i="1"/>
  <c r="D2257" i="1"/>
  <c r="C2257" i="1"/>
  <c r="M2256" i="1"/>
  <c r="L2256" i="1"/>
  <c r="K2256" i="1"/>
  <c r="I2256" i="1"/>
  <c r="J2256" i="1" s="1"/>
  <c r="E2256" i="1"/>
  <c r="D2256" i="1"/>
  <c r="C2256" i="1"/>
  <c r="M2255" i="1"/>
  <c r="L2255" i="1"/>
  <c r="K2255" i="1"/>
  <c r="I2255" i="1"/>
  <c r="J2255" i="1" s="1"/>
  <c r="E2255" i="1"/>
  <c r="D2255" i="1"/>
  <c r="C2255" i="1"/>
  <c r="M2254" i="1"/>
  <c r="L2254" i="1"/>
  <c r="K2254" i="1"/>
  <c r="I2254" i="1"/>
  <c r="J2254" i="1" s="1"/>
  <c r="E2254" i="1"/>
  <c r="D2254" i="1"/>
  <c r="C2254" i="1"/>
  <c r="M2253" i="1"/>
  <c r="L2253" i="1"/>
  <c r="K2253" i="1"/>
  <c r="I2253" i="1"/>
  <c r="J2253" i="1" s="1"/>
  <c r="E2253" i="1"/>
  <c r="D2253" i="1"/>
  <c r="C2253" i="1"/>
  <c r="M2252" i="1"/>
  <c r="L2252" i="1"/>
  <c r="K2252" i="1"/>
  <c r="I2252" i="1"/>
  <c r="J2252" i="1" s="1"/>
  <c r="E2252" i="1"/>
  <c r="D2252" i="1"/>
  <c r="C2252" i="1"/>
  <c r="M2251" i="1"/>
  <c r="L2251" i="1"/>
  <c r="K2251" i="1"/>
  <c r="I2251" i="1"/>
  <c r="J2251" i="1" s="1"/>
  <c r="E2251" i="1"/>
  <c r="D2251" i="1"/>
  <c r="C2251" i="1"/>
  <c r="M2250" i="1"/>
  <c r="L2250" i="1"/>
  <c r="K2250" i="1"/>
  <c r="I2250" i="1"/>
  <c r="J2250" i="1" s="1"/>
  <c r="E2250" i="1"/>
  <c r="D2250" i="1"/>
  <c r="C2250" i="1"/>
  <c r="M2249" i="1"/>
  <c r="L2249" i="1"/>
  <c r="K2249" i="1"/>
  <c r="I2249" i="1"/>
  <c r="J2249" i="1" s="1"/>
  <c r="E2249" i="1"/>
  <c r="D2249" i="1"/>
  <c r="C2249" i="1"/>
  <c r="M2248" i="1"/>
  <c r="L2248" i="1"/>
  <c r="K2248" i="1"/>
  <c r="I2248" i="1"/>
  <c r="J2248" i="1" s="1"/>
  <c r="E2248" i="1"/>
  <c r="D2248" i="1"/>
  <c r="C2248" i="1"/>
  <c r="M2247" i="1"/>
  <c r="L2247" i="1"/>
  <c r="K2247" i="1"/>
  <c r="I2247" i="1"/>
  <c r="J2247" i="1" s="1"/>
  <c r="E2247" i="1"/>
  <c r="D2247" i="1"/>
  <c r="C2247" i="1"/>
  <c r="M2246" i="1"/>
  <c r="L2246" i="1"/>
  <c r="K2246" i="1"/>
  <c r="I2246" i="1"/>
  <c r="J2246" i="1" s="1"/>
  <c r="E2246" i="1"/>
  <c r="D2246" i="1"/>
  <c r="C2246" i="1"/>
  <c r="M2245" i="1"/>
  <c r="L2245" i="1"/>
  <c r="K2245" i="1"/>
  <c r="I2245" i="1"/>
  <c r="J2245" i="1" s="1"/>
  <c r="E2245" i="1"/>
  <c r="D2245" i="1"/>
  <c r="C2245" i="1"/>
  <c r="M2244" i="1"/>
  <c r="L2244" i="1"/>
  <c r="K2244" i="1"/>
  <c r="I2244" i="1"/>
  <c r="J2244" i="1" s="1"/>
  <c r="E2244" i="1"/>
  <c r="D2244" i="1"/>
  <c r="C2244" i="1"/>
  <c r="M2243" i="1"/>
  <c r="L2243" i="1"/>
  <c r="K2243" i="1"/>
  <c r="I2243" i="1"/>
  <c r="J2243" i="1" s="1"/>
  <c r="E2243" i="1"/>
  <c r="D2243" i="1"/>
  <c r="C2243" i="1"/>
  <c r="M2242" i="1"/>
  <c r="L2242" i="1"/>
  <c r="K2242" i="1"/>
  <c r="I2242" i="1"/>
  <c r="J2242" i="1" s="1"/>
  <c r="E2242" i="1"/>
  <c r="D2242" i="1"/>
  <c r="C2242" i="1"/>
  <c r="M2241" i="1"/>
  <c r="L2241" i="1"/>
  <c r="K2241" i="1"/>
  <c r="I2241" i="1"/>
  <c r="J2241" i="1" s="1"/>
  <c r="E2241" i="1"/>
  <c r="D2241" i="1"/>
  <c r="C2241" i="1"/>
  <c r="M2240" i="1"/>
  <c r="L2240" i="1"/>
  <c r="K2240" i="1"/>
  <c r="I2240" i="1"/>
  <c r="J2240" i="1" s="1"/>
  <c r="E2240" i="1"/>
  <c r="D2240" i="1"/>
  <c r="C2240" i="1"/>
  <c r="M2239" i="1"/>
  <c r="L2239" i="1"/>
  <c r="K2239" i="1"/>
  <c r="I2239" i="1"/>
  <c r="J2239" i="1" s="1"/>
  <c r="E2239" i="1"/>
  <c r="D2239" i="1"/>
  <c r="C2239" i="1"/>
  <c r="M2238" i="1"/>
  <c r="L2238" i="1"/>
  <c r="K2238" i="1"/>
  <c r="I2238" i="1"/>
  <c r="J2238" i="1" s="1"/>
  <c r="E2238" i="1"/>
  <c r="D2238" i="1"/>
  <c r="C2238" i="1"/>
  <c r="M2237" i="1"/>
  <c r="L2237" i="1"/>
  <c r="K2237" i="1"/>
  <c r="I2237" i="1"/>
  <c r="J2237" i="1" s="1"/>
  <c r="E2237" i="1"/>
  <c r="D2237" i="1"/>
  <c r="C2237" i="1"/>
  <c r="M2236" i="1"/>
  <c r="L2236" i="1"/>
  <c r="K2236" i="1"/>
  <c r="I2236" i="1"/>
  <c r="J2236" i="1" s="1"/>
  <c r="E2236" i="1"/>
  <c r="D2236" i="1"/>
  <c r="C2236" i="1"/>
  <c r="M2235" i="1"/>
  <c r="L2235" i="1"/>
  <c r="K2235" i="1"/>
  <c r="I2235" i="1"/>
  <c r="J2235" i="1" s="1"/>
  <c r="E2235" i="1"/>
  <c r="D2235" i="1"/>
  <c r="C2235" i="1"/>
  <c r="M2234" i="1"/>
  <c r="L2234" i="1"/>
  <c r="K2234" i="1"/>
  <c r="I2234" i="1"/>
  <c r="J2234" i="1" s="1"/>
  <c r="E2234" i="1"/>
  <c r="D2234" i="1"/>
  <c r="C2234" i="1"/>
  <c r="M2233" i="1"/>
  <c r="L2233" i="1"/>
  <c r="K2233" i="1"/>
  <c r="I2233" i="1"/>
  <c r="J2233" i="1" s="1"/>
  <c r="E2233" i="1"/>
  <c r="D2233" i="1"/>
  <c r="C2233" i="1"/>
  <c r="M2232" i="1"/>
  <c r="L2232" i="1"/>
  <c r="K2232" i="1"/>
  <c r="I2232" i="1"/>
  <c r="J2232" i="1" s="1"/>
  <c r="E2232" i="1"/>
  <c r="D2232" i="1"/>
  <c r="C2232" i="1"/>
  <c r="M2231" i="1"/>
  <c r="L2231" i="1"/>
  <c r="K2231" i="1"/>
  <c r="I2231" i="1"/>
  <c r="J2231" i="1" s="1"/>
  <c r="E2231" i="1"/>
  <c r="D2231" i="1"/>
  <c r="C2231" i="1"/>
  <c r="M2230" i="1"/>
  <c r="L2230" i="1"/>
  <c r="K2230" i="1"/>
  <c r="I2230" i="1"/>
  <c r="J2230" i="1" s="1"/>
  <c r="E2230" i="1"/>
  <c r="D2230" i="1"/>
  <c r="C2230" i="1"/>
  <c r="M2229" i="1"/>
  <c r="L2229" i="1"/>
  <c r="K2229" i="1"/>
  <c r="I2229" i="1"/>
  <c r="J2229" i="1" s="1"/>
  <c r="E2229" i="1"/>
  <c r="D2229" i="1"/>
  <c r="C2229" i="1"/>
  <c r="M2228" i="1"/>
  <c r="L2228" i="1"/>
  <c r="K2228" i="1"/>
  <c r="I2228" i="1"/>
  <c r="J2228" i="1" s="1"/>
  <c r="E2228" i="1"/>
  <c r="D2228" i="1"/>
  <c r="C2228" i="1"/>
  <c r="M2227" i="1"/>
  <c r="L2227" i="1"/>
  <c r="K2227" i="1"/>
  <c r="I2227" i="1"/>
  <c r="J2227" i="1" s="1"/>
  <c r="E2227" i="1"/>
  <c r="D2227" i="1"/>
  <c r="C2227" i="1"/>
  <c r="M2226" i="1"/>
  <c r="L2226" i="1"/>
  <c r="K2226" i="1"/>
  <c r="I2226" i="1"/>
  <c r="J2226" i="1" s="1"/>
  <c r="E2226" i="1"/>
  <c r="D2226" i="1"/>
  <c r="C2226" i="1"/>
  <c r="M2225" i="1"/>
  <c r="L2225" i="1"/>
  <c r="K2225" i="1"/>
  <c r="I2225" i="1"/>
  <c r="J2225" i="1" s="1"/>
  <c r="E2225" i="1"/>
  <c r="D2225" i="1"/>
  <c r="C2225" i="1"/>
  <c r="M2224" i="1"/>
  <c r="L2224" i="1"/>
  <c r="K2224" i="1"/>
  <c r="I2224" i="1"/>
  <c r="J2224" i="1" s="1"/>
  <c r="E2224" i="1"/>
  <c r="D2224" i="1"/>
  <c r="C2224" i="1"/>
  <c r="M2223" i="1"/>
  <c r="L2223" i="1"/>
  <c r="K2223" i="1"/>
  <c r="I2223" i="1"/>
  <c r="J2223" i="1" s="1"/>
  <c r="E2223" i="1"/>
  <c r="D2223" i="1"/>
  <c r="C2223" i="1"/>
  <c r="M2222" i="1"/>
  <c r="L2222" i="1"/>
  <c r="K2222" i="1"/>
  <c r="I2222" i="1"/>
  <c r="J2222" i="1" s="1"/>
  <c r="E2222" i="1"/>
  <c r="D2222" i="1"/>
  <c r="C2222" i="1"/>
  <c r="M2221" i="1"/>
  <c r="L2221" i="1"/>
  <c r="K2221" i="1"/>
  <c r="I2221" i="1"/>
  <c r="J2221" i="1" s="1"/>
  <c r="E2221" i="1"/>
  <c r="D2221" i="1"/>
  <c r="C2221" i="1"/>
  <c r="M2220" i="1"/>
  <c r="L2220" i="1"/>
  <c r="K2220" i="1"/>
  <c r="I2220" i="1"/>
  <c r="J2220" i="1" s="1"/>
  <c r="E2220" i="1"/>
  <c r="D2220" i="1"/>
  <c r="C2220" i="1"/>
  <c r="M2219" i="1"/>
  <c r="L2219" i="1"/>
  <c r="K2219" i="1"/>
  <c r="I2219" i="1"/>
  <c r="J2219" i="1" s="1"/>
  <c r="E2219" i="1"/>
  <c r="D2219" i="1"/>
  <c r="C2219" i="1"/>
  <c r="M2218" i="1"/>
  <c r="L2218" i="1"/>
  <c r="K2218" i="1"/>
  <c r="I2218" i="1"/>
  <c r="J2218" i="1" s="1"/>
  <c r="E2218" i="1"/>
  <c r="D2218" i="1"/>
  <c r="C2218" i="1"/>
  <c r="M2217" i="1"/>
  <c r="L2217" i="1"/>
  <c r="K2217" i="1"/>
  <c r="I2217" i="1"/>
  <c r="J2217" i="1" s="1"/>
  <c r="E2217" i="1"/>
  <c r="D2217" i="1"/>
  <c r="C2217" i="1"/>
  <c r="M2216" i="1"/>
  <c r="L2216" i="1"/>
  <c r="K2216" i="1"/>
  <c r="I2216" i="1"/>
  <c r="J2216" i="1" s="1"/>
  <c r="E2216" i="1"/>
  <c r="D2216" i="1"/>
  <c r="C2216" i="1"/>
  <c r="M2215" i="1"/>
  <c r="L2215" i="1"/>
  <c r="K2215" i="1"/>
  <c r="I2215" i="1"/>
  <c r="J2215" i="1" s="1"/>
  <c r="E2215" i="1"/>
  <c r="D2215" i="1"/>
  <c r="C2215" i="1"/>
  <c r="M2214" i="1"/>
  <c r="L2214" i="1"/>
  <c r="K2214" i="1"/>
  <c r="I2214" i="1"/>
  <c r="J2214" i="1" s="1"/>
  <c r="E2214" i="1"/>
  <c r="D2214" i="1"/>
  <c r="C2214" i="1"/>
  <c r="M2213" i="1"/>
  <c r="L2213" i="1"/>
  <c r="K2213" i="1"/>
  <c r="I2213" i="1"/>
  <c r="J2213" i="1" s="1"/>
  <c r="E2213" i="1"/>
  <c r="D2213" i="1"/>
  <c r="C2213" i="1"/>
  <c r="M2212" i="1"/>
  <c r="L2212" i="1"/>
  <c r="K2212" i="1"/>
  <c r="I2212" i="1"/>
  <c r="J2212" i="1" s="1"/>
  <c r="E2212" i="1"/>
  <c r="D2212" i="1"/>
  <c r="C2212" i="1"/>
  <c r="M2211" i="1"/>
  <c r="L2211" i="1"/>
  <c r="K2211" i="1"/>
  <c r="I2211" i="1"/>
  <c r="J2211" i="1" s="1"/>
  <c r="E2211" i="1"/>
  <c r="D2211" i="1"/>
  <c r="C2211" i="1"/>
  <c r="M2210" i="1"/>
  <c r="L2210" i="1"/>
  <c r="K2210" i="1"/>
  <c r="I2210" i="1"/>
  <c r="J2210" i="1" s="1"/>
  <c r="E2210" i="1"/>
  <c r="D2210" i="1"/>
  <c r="C2210" i="1"/>
  <c r="M2209" i="1"/>
  <c r="L2209" i="1"/>
  <c r="K2209" i="1"/>
  <c r="I2209" i="1"/>
  <c r="J2209" i="1" s="1"/>
  <c r="E2209" i="1"/>
  <c r="D2209" i="1"/>
  <c r="C2209" i="1"/>
  <c r="M2208" i="1"/>
  <c r="L2208" i="1"/>
  <c r="K2208" i="1"/>
  <c r="I2208" i="1"/>
  <c r="J2208" i="1" s="1"/>
  <c r="E2208" i="1"/>
  <c r="D2208" i="1"/>
  <c r="C2208" i="1"/>
  <c r="M2207" i="1"/>
  <c r="L2207" i="1"/>
  <c r="K2207" i="1"/>
  <c r="I2207" i="1"/>
  <c r="J2207" i="1" s="1"/>
  <c r="E2207" i="1"/>
  <c r="D2207" i="1"/>
  <c r="C2207" i="1"/>
  <c r="M2206" i="1"/>
  <c r="L2206" i="1"/>
  <c r="K2206" i="1"/>
  <c r="I2206" i="1"/>
  <c r="J2206" i="1" s="1"/>
  <c r="E2206" i="1"/>
  <c r="D2206" i="1"/>
  <c r="C2206" i="1"/>
  <c r="M2205" i="1"/>
  <c r="L2205" i="1"/>
  <c r="K2205" i="1"/>
  <c r="I2205" i="1"/>
  <c r="J2205" i="1" s="1"/>
  <c r="E2205" i="1"/>
  <c r="D2205" i="1"/>
  <c r="C2205" i="1"/>
  <c r="M2204" i="1"/>
  <c r="L2204" i="1"/>
  <c r="K2204" i="1"/>
  <c r="I2204" i="1"/>
  <c r="J2204" i="1" s="1"/>
  <c r="E2204" i="1"/>
  <c r="D2204" i="1"/>
  <c r="C2204" i="1"/>
  <c r="M2203" i="1"/>
  <c r="L2203" i="1"/>
  <c r="K2203" i="1"/>
  <c r="I2203" i="1"/>
  <c r="J2203" i="1" s="1"/>
  <c r="E2203" i="1"/>
  <c r="D2203" i="1"/>
  <c r="C2203" i="1"/>
  <c r="M2202" i="1"/>
  <c r="L2202" i="1"/>
  <c r="K2202" i="1"/>
  <c r="I2202" i="1"/>
  <c r="J2202" i="1" s="1"/>
  <c r="E2202" i="1"/>
  <c r="D2202" i="1"/>
  <c r="C2202" i="1"/>
  <c r="M2201" i="1"/>
  <c r="L2201" i="1"/>
  <c r="K2201" i="1"/>
  <c r="I2201" i="1"/>
  <c r="J2201" i="1" s="1"/>
  <c r="E2201" i="1"/>
  <c r="D2201" i="1"/>
  <c r="C2201" i="1"/>
  <c r="M2200" i="1"/>
  <c r="L2200" i="1"/>
  <c r="K2200" i="1"/>
  <c r="I2200" i="1"/>
  <c r="J2200" i="1" s="1"/>
  <c r="E2200" i="1"/>
  <c r="D2200" i="1"/>
  <c r="C2200" i="1"/>
  <c r="M2199" i="1"/>
  <c r="L2199" i="1"/>
  <c r="K2199" i="1"/>
  <c r="I2199" i="1"/>
  <c r="J2199" i="1" s="1"/>
  <c r="E2199" i="1"/>
  <c r="D2199" i="1"/>
  <c r="C2199" i="1"/>
  <c r="M2198" i="1"/>
  <c r="L2198" i="1"/>
  <c r="K2198" i="1"/>
  <c r="I2198" i="1"/>
  <c r="J2198" i="1" s="1"/>
  <c r="E2198" i="1"/>
  <c r="D2198" i="1"/>
  <c r="C2198" i="1"/>
  <c r="M2197" i="1"/>
  <c r="L2197" i="1"/>
  <c r="K2197" i="1"/>
  <c r="I2197" i="1"/>
  <c r="J2197" i="1" s="1"/>
  <c r="E2197" i="1"/>
  <c r="D2197" i="1"/>
  <c r="C2197" i="1"/>
  <c r="M2196" i="1"/>
  <c r="L2196" i="1"/>
  <c r="K2196" i="1"/>
  <c r="I2196" i="1"/>
  <c r="J2196" i="1" s="1"/>
  <c r="E2196" i="1"/>
  <c r="D2196" i="1"/>
  <c r="C2196" i="1"/>
  <c r="M2195" i="1"/>
  <c r="L2195" i="1"/>
  <c r="K2195" i="1"/>
  <c r="I2195" i="1"/>
  <c r="J2195" i="1" s="1"/>
  <c r="E2195" i="1"/>
  <c r="D2195" i="1"/>
  <c r="C2195" i="1"/>
  <c r="M2194" i="1"/>
  <c r="L2194" i="1"/>
  <c r="K2194" i="1"/>
  <c r="I2194" i="1"/>
  <c r="J2194" i="1" s="1"/>
  <c r="E2194" i="1"/>
  <c r="D2194" i="1"/>
  <c r="C2194" i="1"/>
  <c r="M2193" i="1"/>
  <c r="L2193" i="1"/>
  <c r="K2193" i="1"/>
  <c r="I2193" i="1"/>
  <c r="J2193" i="1" s="1"/>
  <c r="E2193" i="1"/>
  <c r="D2193" i="1"/>
  <c r="C2193" i="1"/>
  <c r="M2192" i="1"/>
  <c r="L2192" i="1"/>
  <c r="K2192" i="1"/>
  <c r="I2192" i="1"/>
  <c r="J2192" i="1" s="1"/>
  <c r="E2192" i="1"/>
  <c r="D2192" i="1"/>
  <c r="C2192" i="1"/>
  <c r="M2191" i="1"/>
  <c r="L2191" i="1"/>
  <c r="K2191" i="1"/>
  <c r="I2191" i="1"/>
  <c r="J2191" i="1" s="1"/>
  <c r="E2191" i="1"/>
  <c r="D2191" i="1"/>
  <c r="C2191" i="1"/>
  <c r="M2190" i="1"/>
  <c r="L2190" i="1"/>
  <c r="K2190" i="1"/>
  <c r="I2190" i="1"/>
  <c r="J2190" i="1" s="1"/>
  <c r="E2190" i="1"/>
  <c r="D2190" i="1"/>
  <c r="C2190" i="1"/>
  <c r="M2189" i="1"/>
  <c r="L2189" i="1"/>
  <c r="K2189" i="1"/>
  <c r="I2189" i="1"/>
  <c r="J2189" i="1" s="1"/>
  <c r="E2189" i="1"/>
  <c r="D2189" i="1"/>
  <c r="C2189" i="1"/>
  <c r="M2188" i="1"/>
  <c r="L2188" i="1"/>
  <c r="K2188" i="1"/>
  <c r="I2188" i="1"/>
  <c r="J2188" i="1" s="1"/>
  <c r="E2188" i="1"/>
  <c r="D2188" i="1"/>
  <c r="C2188" i="1"/>
  <c r="M2187" i="1"/>
  <c r="L2187" i="1"/>
  <c r="K2187" i="1"/>
  <c r="I2187" i="1"/>
  <c r="J2187" i="1" s="1"/>
  <c r="E2187" i="1"/>
  <c r="D2187" i="1"/>
  <c r="C2187" i="1"/>
  <c r="M2186" i="1"/>
  <c r="L2186" i="1"/>
  <c r="K2186" i="1"/>
  <c r="I2186" i="1"/>
  <c r="J2186" i="1" s="1"/>
  <c r="E2186" i="1"/>
  <c r="D2186" i="1"/>
  <c r="C2186" i="1"/>
  <c r="M2185" i="1"/>
  <c r="L2185" i="1"/>
  <c r="K2185" i="1"/>
  <c r="I2185" i="1"/>
  <c r="J2185" i="1" s="1"/>
  <c r="E2185" i="1"/>
  <c r="D2185" i="1"/>
  <c r="C2185" i="1"/>
  <c r="M2184" i="1"/>
  <c r="L2184" i="1"/>
  <c r="K2184" i="1"/>
  <c r="I2184" i="1"/>
  <c r="J2184" i="1" s="1"/>
  <c r="E2184" i="1"/>
  <c r="D2184" i="1"/>
  <c r="C2184" i="1"/>
  <c r="M2183" i="1"/>
  <c r="L2183" i="1"/>
  <c r="K2183" i="1"/>
  <c r="I2183" i="1"/>
  <c r="J2183" i="1" s="1"/>
  <c r="E2183" i="1"/>
  <c r="D2183" i="1"/>
  <c r="C2183" i="1"/>
  <c r="M2182" i="1"/>
  <c r="L2182" i="1"/>
  <c r="K2182" i="1"/>
  <c r="I2182" i="1"/>
  <c r="J2182" i="1" s="1"/>
  <c r="E2182" i="1"/>
  <c r="D2182" i="1"/>
  <c r="C2182" i="1"/>
  <c r="M2181" i="1"/>
  <c r="L2181" i="1"/>
  <c r="K2181" i="1"/>
  <c r="I2181" i="1"/>
  <c r="J2181" i="1" s="1"/>
  <c r="E2181" i="1"/>
  <c r="D2181" i="1"/>
  <c r="C2181" i="1"/>
  <c r="M2180" i="1"/>
  <c r="L2180" i="1"/>
  <c r="K2180" i="1"/>
  <c r="I2180" i="1"/>
  <c r="J2180" i="1" s="1"/>
  <c r="E2180" i="1"/>
  <c r="D2180" i="1"/>
  <c r="C2180" i="1"/>
  <c r="M2179" i="1"/>
  <c r="L2179" i="1"/>
  <c r="K2179" i="1"/>
  <c r="I2179" i="1"/>
  <c r="J2179" i="1" s="1"/>
  <c r="E2179" i="1"/>
  <c r="D2179" i="1"/>
  <c r="C2179" i="1"/>
  <c r="M2178" i="1"/>
  <c r="L2178" i="1"/>
  <c r="K2178" i="1"/>
  <c r="I2178" i="1"/>
  <c r="J2178" i="1" s="1"/>
  <c r="E2178" i="1"/>
  <c r="D2178" i="1"/>
  <c r="C2178" i="1"/>
  <c r="M2177" i="1"/>
  <c r="L2177" i="1"/>
  <c r="K2177" i="1"/>
  <c r="I2177" i="1"/>
  <c r="J2177" i="1" s="1"/>
  <c r="E2177" i="1"/>
  <c r="D2177" i="1"/>
  <c r="C2177" i="1"/>
  <c r="M2176" i="1"/>
  <c r="L2176" i="1"/>
  <c r="K2176" i="1"/>
  <c r="I2176" i="1"/>
  <c r="J2176" i="1" s="1"/>
  <c r="E2176" i="1"/>
  <c r="D2176" i="1"/>
  <c r="C2176" i="1"/>
  <c r="M2175" i="1"/>
  <c r="L2175" i="1"/>
  <c r="K2175" i="1"/>
  <c r="I2175" i="1"/>
  <c r="J2175" i="1" s="1"/>
  <c r="E2175" i="1"/>
  <c r="D2175" i="1"/>
  <c r="C2175" i="1"/>
  <c r="M2174" i="1"/>
  <c r="L2174" i="1"/>
  <c r="K2174" i="1"/>
  <c r="I2174" i="1"/>
  <c r="J2174" i="1" s="1"/>
  <c r="E2174" i="1"/>
  <c r="D2174" i="1"/>
  <c r="C2174" i="1"/>
  <c r="M2173" i="1"/>
  <c r="L2173" i="1"/>
  <c r="K2173" i="1"/>
  <c r="I2173" i="1"/>
  <c r="J2173" i="1" s="1"/>
  <c r="E2173" i="1"/>
  <c r="D2173" i="1"/>
  <c r="C2173" i="1"/>
  <c r="M2172" i="1"/>
  <c r="L2172" i="1"/>
  <c r="K2172" i="1"/>
  <c r="I2172" i="1"/>
  <c r="J2172" i="1" s="1"/>
  <c r="E2172" i="1"/>
  <c r="D2172" i="1"/>
  <c r="C2172" i="1"/>
  <c r="M2171" i="1"/>
  <c r="L2171" i="1"/>
  <c r="K2171" i="1"/>
  <c r="I2171" i="1"/>
  <c r="J2171" i="1" s="1"/>
  <c r="E2171" i="1"/>
  <c r="D2171" i="1"/>
  <c r="C2171" i="1"/>
  <c r="M2170" i="1"/>
  <c r="L2170" i="1"/>
  <c r="K2170" i="1"/>
  <c r="I2170" i="1"/>
  <c r="J2170" i="1" s="1"/>
  <c r="E2170" i="1"/>
  <c r="D2170" i="1"/>
  <c r="C2170" i="1"/>
  <c r="M2169" i="1"/>
  <c r="L2169" i="1"/>
  <c r="K2169" i="1"/>
  <c r="I2169" i="1"/>
  <c r="J2169" i="1" s="1"/>
  <c r="E2169" i="1"/>
  <c r="D2169" i="1"/>
  <c r="C2169" i="1"/>
  <c r="M2168" i="1"/>
  <c r="L2168" i="1"/>
  <c r="K2168" i="1"/>
  <c r="I2168" i="1"/>
  <c r="J2168" i="1" s="1"/>
  <c r="E2168" i="1"/>
  <c r="D2168" i="1"/>
  <c r="C2168" i="1"/>
  <c r="M2167" i="1"/>
  <c r="L2167" i="1"/>
  <c r="K2167" i="1"/>
  <c r="I2167" i="1"/>
  <c r="J2167" i="1" s="1"/>
  <c r="E2167" i="1"/>
  <c r="D2167" i="1"/>
  <c r="C2167" i="1"/>
  <c r="M2166" i="1"/>
  <c r="L2166" i="1"/>
  <c r="K2166" i="1"/>
  <c r="I2166" i="1"/>
  <c r="J2166" i="1" s="1"/>
  <c r="E2166" i="1"/>
  <c r="D2166" i="1"/>
  <c r="C2166" i="1"/>
  <c r="M2165" i="1"/>
  <c r="L2165" i="1"/>
  <c r="K2165" i="1"/>
  <c r="I2165" i="1"/>
  <c r="J2165" i="1" s="1"/>
  <c r="E2165" i="1"/>
  <c r="D2165" i="1"/>
  <c r="C2165" i="1"/>
  <c r="M2164" i="1"/>
  <c r="L2164" i="1"/>
  <c r="K2164" i="1"/>
  <c r="I2164" i="1"/>
  <c r="J2164" i="1" s="1"/>
  <c r="E2164" i="1"/>
  <c r="D2164" i="1"/>
  <c r="C2164" i="1"/>
  <c r="M2163" i="1"/>
  <c r="L2163" i="1"/>
  <c r="K2163" i="1"/>
  <c r="I2163" i="1"/>
  <c r="J2163" i="1" s="1"/>
  <c r="E2163" i="1"/>
  <c r="D2163" i="1"/>
  <c r="C2163" i="1"/>
  <c r="M2162" i="1"/>
  <c r="L2162" i="1"/>
  <c r="K2162" i="1"/>
  <c r="I2162" i="1"/>
  <c r="J2162" i="1" s="1"/>
  <c r="E2162" i="1"/>
  <c r="D2162" i="1"/>
  <c r="C2162" i="1"/>
  <c r="M2161" i="1"/>
  <c r="L2161" i="1"/>
  <c r="K2161" i="1"/>
  <c r="I2161" i="1"/>
  <c r="J2161" i="1" s="1"/>
  <c r="E2161" i="1"/>
  <c r="D2161" i="1"/>
  <c r="C2161" i="1"/>
  <c r="M2160" i="1"/>
  <c r="L2160" i="1"/>
  <c r="K2160" i="1"/>
  <c r="I2160" i="1"/>
  <c r="J2160" i="1" s="1"/>
  <c r="E2160" i="1"/>
  <c r="D2160" i="1"/>
  <c r="C2160" i="1"/>
  <c r="M2159" i="1"/>
  <c r="L2159" i="1"/>
  <c r="K2159" i="1"/>
  <c r="I2159" i="1"/>
  <c r="J2159" i="1" s="1"/>
  <c r="E2159" i="1"/>
  <c r="D2159" i="1"/>
  <c r="C2159" i="1"/>
  <c r="M2158" i="1"/>
  <c r="L2158" i="1"/>
  <c r="K2158" i="1"/>
  <c r="I2158" i="1"/>
  <c r="J2158" i="1" s="1"/>
  <c r="E2158" i="1"/>
  <c r="D2158" i="1"/>
  <c r="C2158" i="1"/>
  <c r="M2157" i="1"/>
  <c r="L2157" i="1"/>
  <c r="K2157" i="1"/>
  <c r="I2157" i="1"/>
  <c r="J2157" i="1" s="1"/>
  <c r="E2157" i="1"/>
  <c r="D2157" i="1"/>
  <c r="C2157" i="1"/>
  <c r="M2156" i="1"/>
  <c r="L2156" i="1"/>
  <c r="K2156" i="1"/>
  <c r="I2156" i="1"/>
  <c r="J2156" i="1" s="1"/>
  <c r="E2156" i="1"/>
  <c r="D2156" i="1"/>
  <c r="C2156" i="1"/>
  <c r="M2155" i="1"/>
  <c r="L2155" i="1"/>
  <c r="K2155" i="1"/>
  <c r="I2155" i="1"/>
  <c r="J2155" i="1" s="1"/>
  <c r="E2155" i="1"/>
  <c r="D2155" i="1"/>
  <c r="C2155" i="1"/>
  <c r="M2154" i="1"/>
  <c r="L2154" i="1"/>
  <c r="K2154" i="1"/>
  <c r="I2154" i="1"/>
  <c r="J2154" i="1" s="1"/>
  <c r="E2154" i="1"/>
  <c r="D2154" i="1"/>
  <c r="C2154" i="1"/>
  <c r="M2153" i="1"/>
  <c r="L2153" i="1"/>
  <c r="K2153" i="1"/>
  <c r="I2153" i="1"/>
  <c r="J2153" i="1" s="1"/>
  <c r="E2153" i="1"/>
  <c r="D2153" i="1"/>
  <c r="C2153" i="1"/>
  <c r="M2152" i="1"/>
  <c r="L2152" i="1"/>
  <c r="K2152" i="1"/>
  <c r="I2152" i="1"/>
  <c r="J2152" i="1" s="1"/>
  <c r="E2152" i="1"/>
  <c r="D2152" i="1"/>
  <c r="C2152" i="1"/>
  <c r="M2151" i="1"/>
  <c r="L2151" i="1"/>
  <c r="K2151" i="1"/>
  <c r="I2151" i="1"/>
  <c r="J2151" i="1" s="1"/>
  <c r="E2151" i="1"/>
  <c r="D2151" i="1"/>
  <c r="C2151" i="1"/>
  <c r="M2150" i="1"/>
  <c r="L2150" i="1"/>
  <c r="K2150" i="1"/>
  <c r="I2150" i="1"/>
  <c r="J2150" i="1" s="1"/>
  <c r="E2150" i="1"/>
  <c r="D2150" i="1"/>
  <c r="C2150" i="1"/>
  <c r="M2149" i="1"/>
  <c r="L2149" i="1"/>
  <c r="K2149" i="1"/>
  <c r="I2149" i="1"/>
  <c r="J2149" i="1" s="1"/>
  <c r="E2149" i="1"/>
  <c r="D2149" i="1"/>
  <c r="C2149" i="1"/>
  <c r="M2148" i="1"/>
  <c r="L2148" i="1"/>
  <c r="K2148" i="1"/>
  <c r="I2148" i="1"/>
  <c r="J2148" i="1" s="1"/>
  <c r="E2148" i="1"/>
  <c r="D2148" i="1"/>
  <c r="C2148" i="1"/>
  <c r="M2147" i="1"/>
  <c r="L2147" i="1"/>
  <c r="K2147" i="1"/>
  <c r="I2147" i="1"/>
  <c r="J2147" i="1" s="1"/>
  <c r="E2147" i="1"/>
  <c r="D2147" i="1"/>
  <c r="C2147" i="1"/>
  <c r="M2146" i="1"/>
  <c r="L2146" i="1"/>
  <c r="K2146" i="1"/>
  <c r="I2146" i="1"/>
  <c r="J2146" i="1" s="1"/>
  <c r="E2146" i="1"/>
  <c r="D2146" i="1"/>
  <c r="C2146" i="1"/>
  <c r="M2145" i="1"/>
  <c r="L2145" i="1"/>
  <c r="K2145" i="1"/>
  <c r="I2145" i="1"/>
  <c r="J2145" i="1" s="1"/>
  <c r="E2145" i="1"/>
  <c r="D2145" i="1"/>
  <c r="C2145" i="1"/>
  <c r="M2144" i="1"/>
  <c r="L2144" i="1"/>
  <c r="K2144" i="1"/>
  <c r="I2144" i="1"/>
  <c r="J2144" i="1" s="1"/>
  <c r="E2144" i="1"/>
  <c r="D2144" i="1"/>
  <c r="C2144" i="1"/>
  <c r="M2143" i="1"/>
  <c r="L2143" i="1"/>
  <c r="K2143" i="1"/>
  <c r="I2143" i="1"/>
  <c r="J2143" i="1" s="1"/>
  <c r="E2143" i="1"/>
  <c r="D2143" i="1"/>
  <c r="C2143" i="1"/>
  <c r="M2142" i="1"/>
  <c r="L2142" i="1"/>
  <c r="K2142" i="1"/>
  <c r="I2142" i="1"/>
  <c r="J2142" i="1" s="1"/>
  <c r="E2142" i="1"/>
  <c r="D2142" i="1"/>
  <c r="C2142" i="1"/>
  <c r="M2141" i="1"/>
  <c r="L2141" i="1"/>
  <c r="K2141" i="1"/>
  <c r="I2141" i="1"/>
  <c r="J2141" i="1" s="1"/>
  <c r="E2141" i="1"/>
  <c r="D2141" i="1"/>
  <c r="C2141" i="1"/>
  <c r="M2140" i="1"/>
  <c r="L2140" i="1"/>
  <c r="K2140" i="1"/>
  <c r="I2140" i="1"/>
  <c r="J2140" i="1" s="1"/>
  <c r="E2140" i="1"/>
  <c r="D2140" i="1"/>
  <c r="C2140" i="1"/>
  <c r="M2139" i="1"/>
  <c r="L2139" i="1"/>
  <c r="K2139" i="1"/>
  <c r="I2139" i="1"/>
  <c r="J2139" i="1" s="1"/>
  <c r="E2139" i="1"/>
  <c r="D2139" i="1"/>
  <c r="C2139" i="1"/>
  <c r="M2138" i="1"/>
  <c r="L2138" i="1"/>
  <c r="K2138" i="1"/>
  <c r="I2138" i="1"/>
  <c r="J2138" i="1" s="1"/>
  <c r="E2138" i="1"/>
  <c r="D2138" i="1"/>
  <c r="C2138" i="1"/>
  <c r="M2137" i="1"/>
  <c r="L2137" i="1"/>
  <c r="K2137" i="1"/>
  <c r="I2137" i="1"/>
  <c r="J2137" i="1" s="1"/>
  <c r="E2137" i="1"/>
  <c r="D2137" i="1"/>
  <c r="C2137" i="1"/>
  <c r="M2136" i="1"/>
  <c r="L2136" i="1"/>
  <c r="K2136" i="1"/>
  <c r="I2136" i="1"/>
  <c r="J2136" i="1" s="1"/>
  <c r="E2136" i="1"/>
  <c r="D2136" i="1"/>
  <c r="C2136" i="1"/>
  <c r="M2135" i="1"/>
  <c r="L2135" i="1"/>
  <c r="K2135" i="1"/>
  <c r="I2135" i="1"/>
  <c r="J2135" i="1" s="1"/>
  <c r="E2135" i="1"/>
  <c r="D2135" i="1"/>
  <c r="C2135" i="1"/>
  <c r="M2134" i="1"/>
  <c r="L2134" i="1"/>
  <c r="K2134" i="1"/>
  <c r="I2134" i="1"/>
  <c r="J2134" i="1" s="1"/>
  <c r="E2134" i="1"/>
  <c r="D2134" i="1"/>
  <c r="C2134" i="1"/>
  <c r="M2133" i="1"/>
  <c r="L2133" i="1"/>
  <c r="K2133" i="1"/>
  <c r="I2133" i="1"/>
  <c r="J2133" i="1" s="1"/>
  <c r="E2133" i="1"/>
  <c r="D2133" i="1"/>
  <c r="C2133" i="1"/>
  <c r="M2132" i="1"/>
  <c r="L2132" i="1"/>
  <c r="K2132" i="1"/>
  <c r="I2132" i="1"/>
  <c r="J2132" i="1" s="1"/>
  <c r="E2132" i="1"/>
  <c r="D2132" i="1"/>
  <c r="C2132" i="1"/>
  <c r="M2131" i="1"/>
  <c r="L2131" i="1"/>
  <c r="K2131" i="1"/>
  <c r="I2131" i="1"/>
  <c r="J2131" i="1" s="1"/>
  <c r="E2131" i="1"/>
  <c r="D2131" i="1"/>
  <c r="C2131" i="1"/>
  <c r="M2130" i="1"/>
  <c r="L2130" i="1"/>
  <c r="K2130" i="1"/>
  <c r="I2130" i="1"/>
  <c r="J2130" i="1" s="1"/>
  <c r="E2130" i="1"/>
  <c r="D2130" i="1"/>
  <c r="C2130" i="1"/>
  <c r="M2129" i="1"/>
  <c r="L2129" i="1"/>
  <c r="K2129" i="1"/>
  <c r="I2129" i="1"/>
  <c r="J2129" i="1" s="1"/>
  <c r="E2129" i="1"/>
  <c r="D2129" i="1"/>
  <c r="C2129" i="1"/>
  <c r="M2128" i="1"/>
  <c r="L2128" i="1"/>
  <c r="K2128" i="1"/>
  <c r="I2128" i="1"/>
  <c r="J2128" i="1" s="1"/>
  <c r="E2128" i="1"/>
  <c r="D2128" i="1"/>
  <c r="C2128" i="1"/>
  <c r="M2127" i="1"/>
  <c r="L2127" i="1"/>
  <c r="K2127" i="1"/>
  <c r="I2127" i="1"/>
  <c r="J2127" i="1" s="1"/>
  <c r="E2127" i="1"/>
  <c r="D2127" i="1"/>
  <c r="C2127" i="1"/>
  <c r="M2126" i="1"/>
  <c r="L2126" i="1"/>
  <c r="K2126" i="1"/>
  <c r="I2126" i="1"/>
  <c r="J2126" i="1" s="1"/>
  <c r="E2126" i="1"/>
  <c r="D2126" i="1"/>
  <c r="C2126" i="1"/>
  <c r="M2125" i="1"/>
  <c r="L2125" i="1"/>
  <c r="K2125" i="1"/>
  <c r="I2125" i="1"/>
  <c r="J2125" i="1" s="1"/>
  <c r="E2125" i="1"/>
  <c r="D2125" i="1"/>
  <c r="C2125" i="1"/>
  <c r="M2124" i="1"/>
  <c r="L2124" i="1"/>
  <c r="K2124" i="1"/>
  <c r="I2124" i="1"/>
  <c r="J2124" i="1" s="1"/>
  <c r="E2124" i="1"/>
  <c r="D2124" i="1"/>
  <c r="C2124" i="1"/>
  <c r="M2123" i="1"/>
  <c r="L2123" i="1"/>
  <c r="K2123" i="1"/>
  <c r="I2123" i="1"/>
  <c r="J2123" i="1" s="1"/>
  <c r="E2123" i="1"/>
  <c r="D2123" i="1"/>
  <c r="C2123" i="1"/>
  <c r="M2122" i="1"/>
  <c r="L2122" i="1"/>
  <c r="K2122" i="1"/>
  <c r="I2122" i="1"/>
  <c r="J2122" i="1" s="1"/>
  <c r="E2122" i="1"/>
  <c r="D2122" i="1"/>
  <c r="C2122" i="1"/>
  <c r="M2121" i="1"/>
  <c r="L2121" i="1"/>
  <c r="K2121" i="1"/>
  <c r="I2121" i="1"/>
  <c r="J2121" i="1" s="1"/>
  <c r="E2121" i="1"/>
  <c r="D2121" i="1"/>
  <c r="C2121" i="1"/>
  <c r="M2120" i="1"/>
  <c r="L2120" i="1"/>
  <c r="K2120" i="1"/>
  <c r="I2120" i="1"/>
  <c r="J2120" i="1" s="1"/>
  <c r="E2120" i="1"/>
  <c r="D2120" i="1"/>
  <c r="C2120" i="1"/>
  <c r="M2119" i="1"/>
  <c r="L2119" i="1"/>
  <c r="K2119" i="1"/>
  <c r="I2119" i="1"/>
  <c r="J2119" i="1" s="1"/>
  <c r="E2119" i="1"/>
  <c r="D2119" i="1"/>
  <c r="C2119" i="1"/>
  <c r="M2118" i="1"/>
  <c r="L2118" i="1"/>
  <c r="K2118" i="1"/>
  <c r="I2118" i="1"/>
  <c r="J2118" i="1" s="1"/>
  <c r="E2118" i="1"/>
  <c r="D2118" i="1"/>
  <c r="C2118" i="1"/>
  <c r="M2117" i="1"/>
  <c r="L2117" i="1"/>
  <c r="K2117" i="1"/>
  <c r="I2117" i="1"/>
  <c r="J2117" i="1" s="1"/>
  <c r="E2117" i="1"/>
  <c r="D2117" i="1"/>
  <c r="C2117" i="1"/>
  <c r="M2116" i="1"/>
  <c r="L2116" i="1"/>
  <c r="K2116" i="1"/>
  <c r="I2116" i="1"/>
  <c r="J2116" i="1" s="1"/>
  <c r="E2116" i="1"/>
  <c r="D2116" i="1"/>
  <c r="C2116" i="1"/>
  <c r="M2115" i="1"/>
  <c r="L2115" i="1"/>
  <c r="K2115" i="1"/>
  <c r="I2115" i="1"/>
  <c r="J2115" i="1" s="1"/>
  <c r="E2115" i="1"/>
  <c r="D2115" i="1"/>
  <c r="C2115" i="1"/>
  <c r="M2114" i="1"/>
  <c r="L2114" i="1"/>
  <c r="K2114" i="1"/>
  <c r="I2114" i="1"/>
  <c r="J2114" i="1" s="1"/>
  <c r="E2114" i="1"/>
  <c r="D2114" i="1"/>
  <c r="C2114" i="1"/>
  <c r="M2113" i="1"/>
  <c r="L2113" i="1"/>
  <c r="K2113" i="1"/>
  <c r="I2113" i="1"/>
  <c r="J2113" i="1" s="1"/>
  <c r="E2113" i="1"/>
  <c r="D2113" i="1"/>
  <c r="C2113" i="1"/>
  <c r="M2112" i="1"/>
  <c r="L2112" i="1"/>
  <c r="K2112" i="1"/>
  <c r="I2112" i="1"/>
  <c r="J2112" i="1" s="1"/>
  <c r="E2112" i="1"/>
  <c r="D2112" i="1"/>
  <c r="C2112" i="1"/>
  <c r="M2111" i="1"/>
  <c r="L2111" i="1"/>
  <c r="K2111" i="1"/>
  <c r="I2111" i="1"/>
  <c r="J2111" i="1" s="1"/>
  <c r="E2111" i="1"/>
  <c r="D2111" i="1"/>
  <c r="C2111" i="1"/>
  <c r="M2110" i="1"/>
  <c r="L2110" i="1"/>
  <c r="K2110" i="1"/>
  <c r="I2110" i="1"/>
  <c r="J2110" i="1" s="1"/>
  <c r="E2110" i="1"/>
  <c r="D2110" i="1"/>
  <c r="C2110" i="1"/>
  <c r="M2109" i="1"/>
  <c r="L2109" i="1"/>
  <c r="K2109" i="1"/>
  <c r="I2109" i="1"/>
  <c r="J2109" i="1" s="1"/>
  <c r="E2109" i="1"/>
  <c r="D2109" i="1"/>
  <c r="C2109" i="1"/>
  <c r="M2108" i="1"/>
  <c r="L2108" i="1"/>
  <c r="K2108" i="1"/>
  <c r="I2108" i="1"/>
  <c r="J2108" i="1" s="1"/>
  <c r="E2108" i="1"/>
  <c r="D2108" i="1"/>
  <c r="C2108" i="1"/>
  <c r="M2107" i="1"/>
  <c r="L2107" i="1"/>
  <c r="K2107" i="1"/>
  <c r="I2107" i="1"/>
  <c r="J2107" i="1" s="1"/>
  <c r="E2107" i="1"/>
  <c r="D2107" i="1"/>
  <c r="C2107" i="1"/>
  <c r="M2106" i="1"/>
  <c r="L2106" i="1"/>
  <c r="K2106" i="1"/>
  <c r="I2106" i="1"/>
  <c r="J2106" i="1" s="1"/>
  <c r="E2106" i="1"/>
  <c r="D2106" i="1"/>
  <c r="C2106" i="1"/>
  <c r="M2105" i="1"/>
  <c r="L2105" i="1"/>
  <c r="K2105" i="1"/>
  <c r="I2105" i="1"/>
  <c r="J2105" i="1" s="1"/>
  <c r="E2105" i="1"/>
  <c r="D2105" i="1"/>
  <c r="C2105" i="1"/>
  <c r="M2104" i="1"/>
  <c r="L2104" i="1"/>
  <c r="K2104" i="1"/>
  <c r="I2104" i="1"/>
  <c r="J2104" i="1" s="1"/>
  <c r="E2104" i="1"/>
  <c r="D2104" i="1"/>
  <c r="C2104" i="1"/>
  <c r="M2103" i="1"/>
  <c r="L2103" i="1"/>
  <c r="K2103" i="1"/>
  <c r="I2103" i="1"/>
  <c r="J2103" i="1" s="1"/>
  <c r="E2103" i="1"/>
  <c r="D2103" i="1"/>
  <c r="C2103" i="1"/>
  <c r="M2102" i="1"/>
  <c r="L2102" i="1"/>
  <c r="K2102" i="1"/>
  <c r="I2102" i="1"/>
  <c r="J2102" i="1" s="1"/>
  <c r="E2102" i="1"/>
  <c r="D2102" i="1"/>
  <c r="C2102" i="1"/>
  <c r="M2101" i="1"/>
  <c r="L2101" i="1"/>
  <c r="K2101" i="1"/>
  <c r="I2101" i="1"/>
  <c r="J2101" i="1" s="1"/>
  <c r="E2101" i="1"/>
  <c r="D2101" i="1"/>
  <c r="C2101" i="1"/>
  <c r="M2100" i="1"/>
  <c r="L2100" i="1"/>
  <c r="K2100" i="1"/>
  <c r="I2100" i="1"/>
  <c r="J2100" i="1" s="1"/>
  <c r="E2100" i="1"/>
  <c r="D2100" i="1"/>
  <c r="C2100" i="1"/>
  <c r="M2099" i="1"/>
  <c r="L2099" i="1"/>
  <c r="K2099" i="1"/>
  <c r="I2099" i="1"/>
  <c r="J2099" i="1" s="1"/>
  <c r="E2099" i="1"/>
  <c r="D2099" i="1"/>
  <c r="C2099" i="1"/>
  <c r="M2098" i="1"/>
  <c r="L2098" i="1"/>
  <c r="K2098" i="1"/>
  <c r="I2098" i="1"/>
  <c r="J2098" i="1" s="1"/>
  <c r="E2098" i="1"/>
  <c r="D2098" i="1"/>
  <c r="C2098" i="1"/>
  <c r="M2097" i="1"/>
  <c r="L2097" i="1"/>
  <c r="K2097" i="1"/>
  <c r="I2097" i="1"/>
  <c r="J2097" i="1" s="1"/>
  <c r="E2097" i="1"/>
  <c r="D2097" i="1"/>
  <c r="C2097" i="1"/>
  <c r="M2096" i="1"/>
  <c r="L2096" i="1"/>
  <c r="K2096" i="1"/>
  <c r="I2096" i="1"/>
  <c r="J2096" i="1" s="1"/>
  <c r="E2096" i="1"/>
  <c r="D2096" i="1"/>
  <c r="C2096" i="1"/>
  <c r="M2095" i="1"/>
  <c r="L2095" i="1"/>
  <c r="K2095" i="1"/>
  <c r="I2095" i="1"/>
  <c r="J2095" i="1" s="1"/>
  <c r="E2095" i="1"/>
  <c r="D2095" i="1"/>
  <c r="C2095" i="1"/>
  <c r="M2094" i="1"/>
  <c r="L2094" i="1"/>
  <c r="K2094" i="1"/>
  <c r="I2094" i="1"/>
  <c r="J2094" i="1" s="1"/>
  <c r="E2094" i="1"/>
  <c r="D2094" i="1"/>
  <c r="C2094" i="1"/>
  <c r="M2093" i="1"/>
  <c r="L2093" i="1"/>
  <c r="K2093" i="1"/>
  <c r="I2093" i="1"/>
  <c r="J2093" i="1" s="1"/>
  <c r="E2093" i="1"/>
  <c r="D2093" i="1"/>
  <c r="C2093" i="1"/>
  <c r="M2092" i="1"/>
  <c r="L2092" i="1"/>
  <c r="K2092" i="1"/>
  <c r="I2092" i="1"/>
  <c r="J2092" i="1" s="1"/>
  <c r="E2092" i="1"/>
  <c r="D2092" i="1"/>
  <c r="C2092" i="1"/>
  <c r="M2091" i="1"/>
  <c r="L2091" i="1"/>
  <c r="K2091" i="1"/>
  <c r="I2091" i="1"/>
  <c r="J2091" i="1" s="1"/>
  <c r="E2091" i="1"/>
  <c r="D2091" i="1"/>
  <c r="C2091" i="1"/>
  <c r="M2090" i="1"/>
  <c r="L2090" i="1"/>
  <c r="K2090" i="1"/>
  <c r="I2090" i="1"/>
  <c r="J2090" i="1" s="1"/>
  <c r="E2090" i="1"/>
  <c r="D2090" i="1"/>
  <c r="C2090" i="1"/>
  <c r="M2089" i="1"/>
  <c r="L2089" i="1"/>
  <c r="K2089" i="1"/>
  <c r="I2089" i="1"/>
  <c r="J2089" i="1" s="1"/>
  <c r="E2089" i="1"/>
  <c r="D2089" i="1"/>
  <c r="C2089" i="1"/>
  <c r="M2088" i="1"/>
  <c r="L2088" i="1"/>
  <c r="K2088" i="1"/>
  <c r="I2088" i="1"/>
  <c r="J2088" i="1" s="1"/>
  <c r="E2088" i="1"/>
  <c r="D2088" i="1"/>
  <c r="C2088" i="1"/>
  <c r="M2087" i="1"/>
  <c r="L2087" i="1"/>
  <c r="K2087" i="1"/>
  <c r="I2087" i="1"/>
  <c r="J2087" i="1" s="1"/>
  <c r="E2087" i="1"/>
  <c r="D2087" i="1"/>
  <c r="C2087" i="1"/>
  <c r="M2086" i="1"/>
  <c r="L2086" i="1"/>
  <c r="K2086" i="1"/>
  <c r="I2086" i="1"/>
  <c r="J2086" i="1" s="1"/>
  <c r="E2086" i="1"/>
  <c r="D2086" i="1"/>
  <c r="C2086" i="1"/>
  <c r="M2085" i="1"/>
  <c r="L2085" i="1"/>
  <c r="K2085" i="1"/>
  <c r="I2085" i="1"/>
  <c r="J2085" i="1" s="1"/>
  <c r="E2085" i="1"/>
  <c r="D2085" i="1"/>
  <c r="C2085" i="1"/>
  <c r="M2084" i="1"/>
  <c r="L2084" i="1"/>
  <c r="K2084" i="1"/>
  <c r="I2084" i="1"/>
  <c r="J2084" i="1" s="1"/>
  <c r="E2084" i="1"/>
  <c r="D2084" i="1"/>
  <c r="C2084" i="1"/>
  <c r="M2083" i="1"/>
  <c r="L2083" i="1"/>
  <c r="K2083" i="1"/>
  <c r="I2083" i="1"/>
  <c r="J2083" i="1" s="1"/>
  <c r="E2083" i="1"/>
  <c r="D2083" i="1"/>
  <c r="C2083" i="1"/>
  <c r="M2082" i="1"/>
  <c r="L2082" i="1"/>
  <c r="K2082" i="1"/>
  <c r="I2082" i="1"/>
  <c r="J2082" i="1" s="1"/>
  <c r="E2082" i="1"/>
  <c r="D2082" i="1"/>
  <c r="C2082" i="1"/>
  <c r="M2081" i="1"/>
  <c r="L2081" i="1"/>
  <c r="K2081" i="1"/>
  <c r="I2081" i="1"/>
  <c r="J2081" i="1" s="1"/>
  <c r="E2081" i="1"/>
  <c r="D2081" i="1"/>
  <c r="C2081" i="1"/>
  <c r="M2080" i="1"/>
  <c r="L2080" i="1"/>
  <c r="K2080" i="1"/>
  <c r="I2080" i="1"/>
  <c r="J2080" i="1" s="1"/>
  <c r="E2080" i="1"/>
  <c r="D2080" i="1"/>
  <c r="C2080" i="1"/>
  <c r="M2079" i="1"/>
  <c r="L2079" i="1"/>
  <c r="K2079" i="1"/>
  <c r="I2079" i="1"/>
  <c r="J2079" i="1" s="1"/>
  <c r="E2079" i="1"/>
  <c r="D2079" i="1"/>
  <c r="C2079" i="1"/>
  <c r="M2078" i="1"/>
  <c r="L2078" i="1"/>
  <c r="K2078" i="1"/>
  <c r="I2078" i="1"/>
  <c r="J2078" i="1" s="1"/>
  <c r="E2078" i="1"/>
  <c r="D2078" i="1"/>
  <c r="C2078" i="1"/>
  <c r="M2077" i="1"/>
  <c r="L2077" i="1"/>
  <c r="K2077" i="1"/>
  <c r="I2077" i="1"/>
  <c r="J2077" i="1" s="1"/>
  <c r="E2077" i="1"/>
  <c r="D2077" i="1"/>
  <c r="C2077" i="1"/>
  <c r="M2076" i="1"/>
  <c r="L2076" i="1"/>
  <c r="K2076" i="1"/>
  <c r="I2076" i="1"/>
  <c r="J2076" i="1" s="1"/>
  <c r="E2076" i="1"/>
  <c r="D2076" i="1"/>
  <c r="C2076" i="1"/>
  <c r="M2075" i="1"/>
  <c r="L2075" i="1"/>
  <c r="K2075" i="1"/>
  <c r="I2075" i="1"/>
  <c r="J2075" i="1" s="1"/>
  <c r="E2075" i="1"/>
  <c r="D2075" i="1"/>
  <c r="C2075" i="1"/>
  <c r="M2074" i="1"/>
  <c r="L2074" i="1"/>
  <c r="K2074" i="1"/>
  <c r="I2074" i="1"/>
  <c r="J2074" i="1" s="1"/>
  <c r="E2074" i="1"/>
  <c r="D2074" i="1"/>
  <c r="C2074" i="1"/>
  <c r="M2073" i="1"/>
  <c r="L2073" i="1"/>
  <c r="K2073" i="1"/>
  <c r="I2073" i="1"/>
  <c r="J2073" i="1" s="1"/>
  <c r="E2073" i="1"/>
  <c r="D2073" i="1"/>
  <c r="C2073" i="1"/>
  <c r="M2072" i="1"/>
  <c r="L2072" i="1"/>
  <c r="K2072" i="1"/>
  <c r="I2072" i="1"/>
  <c r="J2072" i="1" s="1"/>
  <c r="E2072" i="1"/>
  <c r="D2072" i="1"/>
  <c r="C2072" i="1"/>
  <c r="M2071" i="1"/>
  <c r="L2071" i="1"/>
  <c r="K2071" i="1"/>
  <c r="I2071" i="1"/>
  <c r="J2071" i="1" s="1"/>
  <c r="E2071" i="1"/>
  <c r="D2071" i="1"/>
  <c r="C2071" i="1"/>
  <c r="M2070" i="1"/>
  <c r="L2070" i="1"/>
  <c r="K2070" i="1"/>
  <c r="I2070" i="1"/>
  <c r="J2070" i="1" s="1"/>
  <c r="E2070" i="1"/>
  <c r="D2070" i="1"/>
  <c r="C2070" i="1"/>
  <c r="M2069" i="1"/>
  <c r="L2069" i="1"/>
  <c r="K2069" i="1"/>
  <c r="I2069" i="1"/>
  <c r="J2069" i="1" s="1"/>
  <c r="E2069" i="1"/>
  <c r="D2069" i="1"/>
  <c r="C2069" i="1"/>
  <c r="M2068" i="1"/>
  <c r="L2068" i="1"/>
  <c r="K2068" i="1"/>
  <c r="I2068" i="1"/>
  <c r="J2068" i="1" s="1"/>
  <c r="E2068" i="1"/>
  <c r="D2068" i="1"/>
  <c r="C2068" i="1"/>
  <c r="M2067" i="1"/>
  <c r="L2067" i="1"/>
  <c r="K2067" i="1"/>
  <c r="I2067" i="1"/>
  <c r="J2067" i="1" s="1"/>
  <c r="E2067" i="1"/>
  <c r="D2067" i="1"/>
  <c r="C2067" i="1"/>
  <c r="M2066" i="1"/>
  <c r="L2066" i="1"/>
  <c r="K2066" i="1"/>
  <c r="I2066" i="1"/>
  <c r="J2066" i="1" s="1"/>
  <c r="E2066" i="1"/>
  <c r="D2066" i="1"/>
  <c r="C2066" i="1"/>
  <c r="M2065" i="1"/>
  <c r="L2065" i="1"/>
  <c r="K2065" i="1"/>
  <c r="I2065" i="1"/>
  <c r="J2065" i="1" s="1"/>
  <c r="E2065" i="1"/>
  <c r="D2065" i="1"/>
  <c r="C2065" i="1"/>
  <c r="M2064" i="1"/>
  <c r="L2064" i="1"/>
  <c r="K2064" i="1"/>
  <c r="I2064" i="1"/>
  <c r="J2064" i="1" s="1"/>
  <c r="E2064" i="1"/>
  <c r="D2064" i="1"/>
  <c r="C2064" i="1"/>
  <c r="M2063" i="1"/>
  <c r="L2063" i="1"/>
  <c r="K2063" i="1"/>
  <c r="I2063" i="1"/>
  <c r="J2063" i="1" s="1"/>
  <c r="E2063" i="1"/>
  <c r="D2063" i="1"/>
  <c r="C2063" i="1"/>
  <c r="M2062" i="1"/>
  <c r="L2062" i="1"/>
  <c r="K2062" i="1"/>
  <c r="I2062" i="1"/>
  <c r="J2062" i="1" s="1"/>
  <c r="E2062" i="1"/>
  <c r="D2062" i="1"/>
  <c r="C2062" i="1"/>
  <c r="M2061" i="1"/>
  <c r="L2061" i="1"/>
  <c r="K2061" i="1"/>
  <c r="I2061" i="1"/>
  <c r="J2061" i="1" s="1"/>
  <c r="E2061" i="1"/>
  <c r="D2061" i="1"/>
  <c r="C2061" i="1"/>
  <c r="M2060" i="1"/>
  <c r="L2060" i="1"/>
  <c r="K2060" i="1"/>
  <c r="I2060" i="1"/>
  <c r="J2060" i="1" s="1"/>
  <c r="E2060" i="1"/>
  <c r="D2060" i="1"/>
  <c r="C2060" i="1"/>
  <c r="M2059" i="1"/>
  <c r="L2059" i="1"/>
  <c r="K2059" i="1"/>
  <c r="I2059" i="1"/>
  <c r="J2059" i="1" s="1"/>
  <c r="E2059" i="1"/>
  <c r="D2059" i="1"/>
  <c r="C2059" i="1"/>
  <c r="M2058" i="1"/>
  <c r="L2058" i="1"/>
  <c r="K2058" i="1"/>
  <c r="I2058" i="1"/>
  <c r="J2058" i="1" s="1"/>
  <c r="E2058" i="1"/>
  <c r="D2058" i="1"/>
  <c r="C2058" i="1"/>
  <c r="M2057" i="1"/>
  <c r="L2057" i="1"/>
  <c r="K2057" i="1"/>
  <c r="I2057" i="1"/>
  <c r="J2057" i="1" s="1"/>
  <c r="E2057" i="1"/>
  <c r="D2057" i="1"/>
  <c r="C2057" i="1"/>
  <c r="M2056" i="1"/>
  <c r="L2056" i="1"/>
  <c r="K2056" i="1"/>
  <c r="I2056" i="1"/>
  <c r="J2056" i="1" s="1"/>
  <c r="E2056" i="1"/>
  <c r="D2056" i="1"/>
  <c r="C2056" i="1"/>
  <c r="M2055" i="1"/>
  <c r="L2055" i="1"/>
  <c r="K2055" i="1"/>
  <c r="I2055" i="1"/>
  <c r="J2055" i="1" s="1"/>
  <c r="E2055" i="1"/>
  <c r="D2055" i="1"/>
  <c r="C2055" i="1"/>
  <c r="M2054" i="1"/>
  <c r="L2054" i="1"/>
  <c r="K2054" i="1"/>
  <c r="I2054" i="1"/>
  <c r="J2054" i="1" s="1"/>
  <c r="E2054" i="1"/>
  <c r="D2054" i="1"/>
  <c r="C2054" i="1"/>
  <c r="M2053" i="1"/>
  <c r="L2053" i="1"/>
  <c r="K2053" i="1"/>
  <c r="I2053" i="1"/>
  <c r="J2053" i="1" s="1"/>
  <c r="E2053" i="1"/>
  <c r="D2053" i="1"/>
  <c r="C2053" i="1"/>
  <c r="M2052" i="1"/>
  <c r="L2052" i="1"/>
  <c r="K2052" i="1"/>
  <c r="I2052" i="1"/>
  <c r="J2052" i="1" s="1"/>
  <c r="E2052" i="1"/>
  <c r="D2052" i="1"/>
  <c r="C2052" i="1"/>
  <c r="M2051" i="1"/>
  <c r="L2051" i="1"/>
  <c r="K2051" i="1"/>
  <c r="I2051" i="1"/>
  <c r="J2051" i="1" s="1"/>
  <c r="E2051" i="1"/>
  <c r="D2051" i="1"/>
  <c r="C2051" i="1"/>
  <c r="M2050" i="1"/>
  <c r="L2050" i="1"/>
  <c r="K2050" i="1"/>
  <c r="I2050" i="1"/>
  <c r="J2050" i="1" s="1"/>
  <c r="E2050" i="1"/>
  <c r="D2050" i="1"/>
  <c r="C2050" i="1"/>
  <c r="M2049" i="1"/>
  <c r="L2049" i="1"/>
  <c r="K2049" i="1"/>
  <c r="I2049" i="1"/>
  <c r="J2049" i="1" s="1"/>
  <c r="E2049" i="1"/>
  <c r="D2049" i="1"/>
  <c r="C2049" i="1"/>
  <c r="M2048" i="1"/>
  <c r="L2048" i="1"/>
  <c r="K2048" i="1"/>
  <c r="I2048" i="1"/>
  <c r="J2048" i="1" s="1"/>
  <c r="E2048" i="1"/>
  <c r="D2048" i="1"/>
  <c r="C2048" i="1"/>
  <c r="M2047" i="1"/>
  <c r="L2047" i="1"/>
  <c r="K2047" i="1"/>
  <c r="I2047" i="1"/>
  <c r="J2047" i="1" s="1"/>
  <c r="E2047" i="1"/>
  <c r="D2047" i="1"/>
  <c r="C2047" i="1"/>
  <c r="M2046" i="1"/>
  <c r="L2046" i="1"/>
  <c r="K2046" i="1"/>
  <c r="I2046" i="1"/>
  <c r="J2046" i="1" s="1"/>
  <c r="E2046" i="1"/>
  <c r="D2046" i="1"/>
  <c r="C2046" i="1"/>
  <c r="M2045" i="1"/>
  <c r="L2045" i="1"/>
  <c r="K2045" i="1"/>
  <c r="I2045" i="1"/>
  <c r="J2045" i="1" s="1"/>
  <c r="E2045" i="1"/>
  <c r="D2045" i="1"/>
  <c r="C2045" i="1"/>
  <c r="M2044" i="1"/>
  <c r="L2044" i="1"/>
  <c r="K2044" i="1"/>
  <c r="I2044" i="1"/>
  <c r="J2044" i="1" s="1"/>
  <c r="E2044" i="1"/>
  <c r="D2044" i="1"/>
  <c r="C2044" i="1"/>
  <c r="M2043" i="1"/>
  <c r="L2043" i="1"/>
  <c r="K2043" i="1"/>
  <c r="I2043" i="1"/>
  <c r="J2043" i="1" s="1"/>
  <c r="E2043" i="1"/>
  <c r="D2043" i="1"/>
  <c r="C2043" i="1"/>
  <c r="M2042" i="1"/>
  <c r="L2042" i="1"/>
  <c r="K2042" i="1"/>
  <c r="I2042" i="1"/>
  <c r="J2042" i="1" s="1"/>
  <c r="E2042" i="1"/>
  <c r="D2042" i="1"/>
  <c r="C2042" i="1"/>
  <c r="M2041" i="1"/>
  <c r="L2041" i="1"/>
  <c r="K2041" i="1"/>
  <c r="I2041" i="1"/>
  <c r="J2041" i="1" s="1"/>
  <c r="E2041" i="1"/>
  <c r="D2041" i="1"/>
  <c r="C2041" i="1"/>
  <c r="M2040" i="1"/>
  <c r="L2040" i="1"/>
  <c r="K2040" i="1"/>
  <c r="I2040" i="1"/>
  <c r="J2040" i="1" s="1"/>
  <c r="E2040" i="1"/>
  <c r="D2040" i="1"/>
  <c r="C2040" i="1"/>
  <c r="M2039" i="1"/>
  <c r="L2039" i="1"/>
  <c r="K2039" i="1"/>
  <c r="I2039" i="1"/>
  <c r="J2039" i="1" s="1"/>
  <c r="E2039" i="1"/>
  <c r="D2039" i="1"/>
  <c r="C2039" i="1"/>
  <c r="M2038" i="1"/>
  <c r="L2038" i="1"/>
  <c r="K2038" i="1"/>
  <c r="I2038" i="1"/>
  <c r="J2038" i="1" s="1"/>
  <c r="E2038" i="1"/>
  <c r="D2038" i="1"/>
  <c r="C2038" i="1"/>
  <c r="M2037" i="1"/>
  <c r="L2037" i="1"/>
  <c r="K2037" i="1"/>
  <c r="I2037" i="1"/>
  <c r="J2037" i="1" s="1"/>
  <c r="E2037" i="1"/>
  <c r="D2037" i="1"/>
  <c r="C2037" i="1"/>
  <c r="M2036" i="1"/>
  <c r="L2036" i="1"/>
  <c r="K2036" i="1"/>
  <c r="I2036" i="1"/>
  <c r="J2036" i="1" s="1"/>
  <c r="E2036" i="1"/>
  <c r="D2036" i="1"/>
  <c r="C2036" i="1"/>
  <c r="M2035" i="1"/>
  <c r="L2035" i="1"/>
  <c r="K2035" i="1"/>
  <c r="I2035" i="1"/>
  <c r="J2035" i="1" s="1"/>
  <c r="E2035" i="1"/>
  <c r="D2035" i="1"/>
  <c r="C2035" i="1"/>
  <c r="M2034" i="1"/>
  <c r="L2034" i="1"/>
  <c r="K2034" i="1"/>
  <c r="I2034" i="1"/>
  <c r="J2034" i="1" s="1"/>
  <c r="E2034" i="1"/>
  <c r="D2034" i="1"/>
  <c r="C2034" i="1"/>
  <c r="M2033" i="1"/>
  <c r="L2033" i="1"/>
  <c r="K2033" i="1"/>
  <c r="I2033" i="1"/>
  <c r="J2033" i="1" s="1"/>
  <c r="E2033" i="1"/>
  <c r="D2033" i="1"/>
  <c r="C2033" i="1"/>
  <c r="M2032" i="1"/>
  <c r="L2032" i="1"/>
  <c r="K2032" i="1"/>
  <c r="I2032" i="1"/>
  <c r="J2032" i="1" s="1"/>
  <c r="E2032" i="1"/>
  <c r="D2032" i="1"/>
  <c r="C2032" i="1"/>
  <c r="M2031" i="1"/>
  <c r="L2031" i="1"/>
  <c r="K2031" i="1"/>
  <c r="I2031" i="1"/>
  <c r="J2031" i="1" s="1"/>
  <c r="E2031" i="1"/>
  <c r="D2031" i="1"/>
  <c r="C2031" i="1"/>
  <c r="M2030" i="1"/>
  <c r="L2030" i="1"/>
  <c r="K2030" i="1"/>
  <c r="I2030" i="1"/>
  <c r="J2030" i="1" s="1"/>
  <c r="E2030" i="1"/>
  <c r="D2030" i="1"/>
  <c r="C2030" i="1"/>
  <c r="M2029" i="1"/>
  <c r="L2029" i="1"/>
  <c r="K2029" i="1"/>
  <c r="I2029" i="1"/>
  <c r="J2029" i="1" s="1"/>
  <c r="E2029" i="1"/>
  <c r="D2029" i="1"/>
  <c r="C2029" i="1"/>
  <c r="M2028" i="1"/>
  <c r="L2028" i="1"/>
  <c r="K2028" i="1"/>
  <c r="I2028" i="1"/>
  <c r="J2028" i="1" s="1"/>
  <c r="E2028" i="1"/>
  <c r="D2028" i="1"/>
  <c r="C2028" i="1"/>
  <c r="M2027" i="1"/>
  <c r="L2027" i="1"/>
  <c r="K2027" i="1"/>
  <c r="I2027" i="1"/>
  <c r="J2027" i="1" s="1"/>
  <c r="E2027" i="1"/>
  <c r="D2027" i="1"/>
  <c r="C2027" i="1"/>
  <c r="M2026" i="1"/>
  <c r="L2026" i="1"/>
  <c r="K2026" i="1"/>
  <c r="I2026" i="1"/>
  <c r="J2026" i="1" s="1"/>
  <c r="E2026" i="1"/>
  <c r="D2026" i="1"/>
  <c r="C2026" i="1"/>
  <c r="M2025" i="1"/>
  <c r="L2025" i="1"/>
  <c r="K2025" i="1"/>
  <c r="I2025" i="1"/>
  <c r="J2025" i="1" s="1"/>
  <c r="E2025" i="1"/>
  <c r="D2025" i="1"/>
  <c r="C2025" i="1"/>
  <c r="M2024" i="1"/>
  <c r="L2024" i="1"/>
  <c r="K2024" i="1"/>
  <c r="I2024" i="1"/>
  <c r="J2024" i="1" s="1"/>
  <c r="E2024" i="1"/>
  <c r="D2024" i="1"/>
  <c r="C2024" i="1"/>
  <c r="M2023" i="1"/>
  <c r="L2023" i="1"/>
  <c r="K2023" i="1"/>
  <c r="I2023" i="1"/>
  <c r="J2023" i="1" s="1"/>
  <c r="E2023" i="1"/>
  <c r="D2023" i="1"/>
  <c r="C2023" i="1"/>
  <c r="M2022" i="1"/>
  <c r="L2022" i="1"/>
  <c r="K2022" i="1"/>
  <c r="I2022" i="1"/>
  <c r="J2022" i="1" s="1"/>
  <c r="E2022" i="1"/>
  <c r="D2022" i="1"/>
  <c r="C2022" i="1"/>
  <c r="M2021" i="1"/>
  <c r="L2021" i="1"/>
  <c r="K2021" i="1"/>
  <c r="I2021" i="1"/>
  <c r="J2021" i="1" s="1"/>
  <c r="E2021" i="1"/>
  <c r="D2021" i="1"/>
  <c r="C2021" i="1"/>
  <c r="M2020" i="1"/>
  <c r="L2020" i="1"/>
  <c r="K2020" i="1"/>
  <c r="I2020" i="1"/>
  <c r="J2020" i="1" s="1"/>
  <c r="E2020" i="1"/>
  <c r="D2020" i="1"/>
  <c r="C2020" i="1"/>
  <c r="M2019" i="1"/>
  <c r="L2019" i="1"/>
  <c r="K2019" i="1"/>
  <c r="I2019" i="1"/>
  <c r="J2019" i="1" s="1"/>
  <c r="E2019" i="1"/>
  <c r="D2019" i="1"/>
  <c r="C2019" i="1"/>
  <c r="M2018" i="1"/>
  <c r="L2018" i="1"/>
  <c r="K2018" i="1"/>
  <c r="I2018" i="1"/>
  <c r="J2018" i="1" s="1"/>
  <c r="E2018" i="1"/>
  <c r="D2018" i="1"/>
  <c r="C2018" i="1"/>
  <c r="M2017" i="1"/>
  <c r="L2017" i="1"/>
  <c r="K2017" i="1"/>
  <c r="I2017" i="1"/>
  <c r="J2017" i="1" s="1"/>
  <c r="E2017" i="1"/>
  <c r="D2017" i="1"/>
  <c r="C2017" i="1"/>
  <c r="M2016" i="1"/>
  <c r="L2016" i="1"/>
  <c r="K2016" i="1"/>
  <c r="I2016" i="1"/>
  <c r="J2016" i="1" s="1"/>
  <c r="E2016" i="1"/>
  <c r="D2016" i="1"/>
  <c r="C2016" i="1"/>
  <c r="M2015" i="1"/>
  <c r="L2015" i="1"/>
  <c r="K2015" i="1"/>
  <c r="I2015" i="1"/>
  <c r="J2015" i="1" s="1"/>
  <c r="E2015" i="1"/>
  <c r="D2015" i="1"/>
  <c r="C2015" i="1"/>
  <c r="M2014" i="1"/>
  <c r="L2014" i="1"/>
  <c r="K2014" i="1"/>
  <c r="I2014" i="1"/>
  <c r="J2014" i="1" s="1"/>
  <c r="E2014" i="1"/>
  <c r="D2014" i="1"/>
  <c r="C2014" i="1"/>
  <c r="M2013" i="1"/>
  <c r="L2013" i="1"/>
  <c r="K2013" i="1"/>
  <c r="I2013" i="1"/>
  <c r="J2013" i="1" s="1"/>
  <c r="E2013" i="1"/>
  <c r="D2013" i="1"/>
  <c r="C2013" i="1"/>
  <c r="M2012" i="1"/>
  <c r="L2012" i="1"/>
  <c r="K2012" i="1"/>
  <c r="I2012" i="1"/>
  <c r="J2012" i="1" s="1"/>
  <c r="E2012" i="1"/>
  <c r="D2012" i="1"/>
  <c r="C2012" i="1"/>
  <c r="M2011" i="1"/>
  <c r="L2011" i="1"/>
  <c r="K2011" i="1"/>
  <c r="I2011" i="1"/>
  <c r="J2011" i="1" s="1"/>
  <c r="E2011" i="1"/>
  <c r="D2011" i="1"/>
  <c r="C2011" i="1"/>
  <c r="M2010" i="1"/>
  <c r="L2010" i="1"/>
  <c r="K2010" i="1"/>
  <c r="I2010" i="1"/>
  <c r="J2010" i="1" s="1"/>
  <c r="E2010" i="1"/>
  <c r="D2010" i="1"/>
  <c r="C2010" i="1"/>
  <c r="M2009" i="1"/>
  <c r="L2009" i="1"/>
  <c r="K2009" i="1"/>
  <c r="I2009" i="1"/>
  <c r="J2009" i="1" s="1"/>
  <c r="E2009" i="1"/>
  <c r="D2009" i="1"/>
  <c r="C2009" i="1"/>
  <c r="M2008" i="1"/>
  <c r="L2008" i="1"/>
  <c r="K2008" i="1"/>
  <c r="I2008" i="1"/>
  <c r="J2008" i="1" s="1"/>
  <c r="E2008" i="1"/>
  <c r="D2008" i="1"/>
  <c r="C2008" i="1"/>
  <c r="M2007" i="1"/>
  <c r="L2007" i="1"/>
  <c r="K2007" i="1"/>
  <c r="I2007" i="1"/>
  <c r="J2007" i="1" s="1"/>
  <c r="E2007" i="1"/>
  <c r="D2007" i="1"/>
  <c r="C2007" i="1"/>
  <c r="M2006" i="1"/>
  <c r="L2006" i="1"/>
  <c r="K2006" i="1"/>
  <c r="I2006" i="1"/>
  <c r="J2006" i="1" s="1"/>
  <c r="E2006" i="1"/>
  <c r="D2006" i="1"/>
  <c r="C2006" i="1"/>
  <c r="M2005" i="1"/>
  <c r="L2005" i="1"/>
  <c r="K2005" i="1"/>
  <c r="I2005" i="1"/>
  <c r="J2005" i="1" s="1"/>
  <c r="E2005" i="1"/>
  <c r="D2005" i="1"/>
  <c r="C2005" i="1"/>
  <c r="M2004" i="1"/>
  <c r="L2004" i="1"/>
  <c r="K2004" i="1"/>
  <c r="I2004" i="1"/>
  <c r="J2004" i="1" s="1"/>
  <c r="E2004" i="1"/>
  <c r="D2004" i="1"/>
  <c r="C2004" i="1"/>
  <c r="M2003" i="1"/>
  <c r="L2003" i="1"/>
  <c r="K2003" i="1"/>
  <c r="I2003" i="1"/>
  <c r="J2003" i="1" s="1"/>
  <c r="E2003" i="1"/>
  <c r="D2003" i="1"/>
  <c r="C2003" i="1"/>
  <c r="M2002" i="1"/>
  <c r="L2002" i="1"/>
  <c r="K2002" i="1"/>
  <c r="I2002" i="1"/>
  <c r="J2002" i="1" s="1"/>
  <c r="E2002" i="1"/>
  <c r="D2002" i="1"/>
  <c r="C2002" i="1"/>
  <c r="M2001" i="1"/>
  <c r="L2001" i="1"/>
  <c r="K2001" i="1"/>
  <c r="I2001" i="1"/>
  <c r="J2001" i="1" s="1"/>
  <c r="E2001" i="1"/>
  <c r="D2001" i="1"/>
  <c r="C2001" i="1"/>
  <c r="M2000" i="1"/>
  <c r="L2000" i="1"/>
  <c r="K2000" i="1"/>
  <c r="I2000" i="1"/>
  <c r="J2000" i="1" s="1"/>
  <c r="E2000" i="1"/>
  <c r="D2000" i="1"/>
  <c r="C2000" i="1"/>
  <c r="M1999" i="1"/>
  <c r="L1999" i="1"/>
  <c r="K1999" i="1"/>
  <c r="I1999" i="1"/>
  <c r="J1999" i="1" s="1"/>
  <c r="E1999" i="1"/>
  <c r="D1999" i="1"/>
  <c r="C1999" i="1"/>
  <c r="M1998" i="1"/>
  <c r="L1998" i="1"/>
  <c r="K1998" i="1"/>
  <c r="I1998" i="1"/>
  <c r="J1998" i="1" s="1"/>
  <c r="E1998" i="1"/>
  <c r="D1998" i="1"/>
  <c r="C1998" i="1"/>
  <c r="M1997" i="1"/>
  <c r="L1997" i="1"/>
  <c r="K1997" i="1"/>
  <c r="I1997" i="1"/>
  <c r="J1997" i="1" s="1"/>
  <c r="E1997" i="1"/>
  <c r="D1997" i="1"/>
  <c r="C1997" i="1"/>
  <c r="M1996" i="1"/>
  <c r="L1996" i="1"/>
  <c r="K1996" i="1"/>
  <c r="I1996" i="1"/>
  <c r="J1996" i="1" s="1"/>
  <c r="E1996" i="1"/>
  <c r="D1996" i="1"/>
  <c r="C1996" i="1"/>
  <c r="M1995" i="1"/>
  <c r="L1995" i="1"/>
  <c r="K1995" i="1"/>
  <c r="I1995" i="1"/>
  <c r="J1995" i="1" s="1"/>
  <c r="E1995" i="1"/>
  <c r="D1995" i="1"/>
  <c r="C1995" i="1"/>
  <c r="M1994" i="1"/>
  <c r="L1994" i="1"/>
  <c r="K1994" i="1"/>
  <c r="I1994" i="1"/>
  <c r="J1994" i="1" s="1"/>
  <c r="E1994" i="1"/>
  <c r="D1994" i="1"/>
  <c r="C1994" i="1"/>
  <c r="M1993" i="1"/>
  <c r="L1993" i="1"/>
  <c r="K1993" i="1"/>
  <c r="I1993" i="1"/>
  <c r="J1993" i="1" s="1"/>
  <c r="E1993" i="1"/>
  <c r="D1993" i="1"/>
  <c r="C1993" i="1"/>
  <c r="M1992" i="1"/>
  <c r="L1992" i="1"/>
  <c r="K1992" i="1"/>
  <c r="I1992" i="1"/>
  <c r="J1992" i="1" s="1"/>
  <c r="E1992" i="1"/>
  <c r="D1992" i="1"/>
  <c r="C1992" i="1"/>
  <c r="M1991" i="1"/>
  <c r="L1991" i="1"/>
  <c r="K1991" i="1"/>
  <c r="I1991" i="1"/>
  <c r="J1991" i="1" s="1"/>
  <c r="E1991" i="1"/>
  <c r="D1991" i="1"/>
  <c r="C1991" i="1"/>
  <c r="M1990" i="1"/>
  <c r="L1990" i="1"/>
  <c r="K1990" i="1"/>
  <c r="I1990" i="1"/>
  <c r="J1990" i="1" s="1"/>
  <c r="E1990" i="1"/>
  <c r="D1990" i="1"/>
  <c r="C1990" i="1"/>
  <c r="M1989" i="1"/>
  <c r="L1989" i="1"/>
  <c r="K1989" i="1"/>
  <c r="I1989" i="1"/>
  <c r="J1989" i="1" s="1"/>
  <c r="E1989" i="1"/>
  <c r="D1989" i="1"/>
  <c r="C1989" i="1"/>
  <c r="M1988" i="1"/>
  <c r="L1988" i="1"/>
  <c r="K1988" i="1"/>
  <c r="I1988" i="1"/>
  <c r="J1988" i="1" s="1"/>
  <c r="E1988" i="1"/>
  <c r="D1988" i="1"/>
  <c r="C1988" i="1"/>
  <c r="M1987" i="1"/>
  <c r="L1987" i="1"/>
  <c r="K1987" i="1"/>
  <c r="I1987" i="1"/>
  <c r="J1987" i="1" s="1"/>
  <c r="E1987" i="1"/>
  <c r="D1987" i="1"/>
  <c r="C1987" i="1"/>
  <c r="M1986" i="1"/>
  <c r="L1986" i="1"/>
  <c r="K1986" i="1"/>
  <c r="I1986" i="1"/>
  <c r="J1986" i="1" s="1"/>
  <c r="E1986" i="1"/>
  <c r="D1986" i="1"/>
  <c r="C1986" i="1"/>
  <c r="M1985" i="1"/>
  <c r="L1985" i="1"/>
  <c r="K1985" i="1"/>
  <c r="I1985" i="1"/>
  <c r="J1985" i="1" s="1"/>
  <c r="E1985" i="1"/>
  <c r="D1985" i="1"/>
  <c r="C1985" i="1"/>
  <c r="M1984" i="1"/>
  <c r="L1984" i="1"/>
  <c r="K1984" i="1"/>
  <c r="I1984" i="1"/>
  <c r="J1984" i="1" s="1"/>
  <c r="E1984" i="1"/>
  <c r="D1984" i="1"/>
  <c r="C1984" i="1"/>
  <c r="M1983" i="1"/>
  <c r="L1983" i="1"/>
  <c r="K1983" i="1"/>
  <c r="I1983" i="1"/>
  <c r="J1983" i="1" s="1"/>
  <c r="E1983" i="1"/>
  <c r="D1983" i="1"/>
  <c r="C1983" i="1"/>
  <c r="M1982" i="1"/>
  <c r="L1982" i="1"/>
  <c r="K1982" i="1"/>
  <c r="I1982" i="1"/>
  <c r="J1982" i="1" s="1"/>
  <c r="E1982" i="1"/>
  <c r="D1982" i="1"/>
  <c r="C1982" i="1"/>
  <c r="M1981" i="1"/>
  <c r="L1981" i="1"/>
  <c r="K1981" i="1"/>
  <c r="I1981" i="1"/>
  <c r="J1981" i="1" s="1"/>
  <c r="E1981" i="1"/>
  <c r="D1981" i="1"/>
  <c r="C1981" i="1"/>
  <c r="M1980" i="1"/>
  <c r="L1980" i="1"/>
  <c r="K1980" i="1"/>
  <c r="I1980" i="1"/>
  <c r="J1980" i="1" s="1"/>
  <c r="E1980" i="1"/>
  <c r="D1980" i="1"/>
  <c r="C1980" i="1"/>
  <c r="M1979" i="1"/>
  <c r="L1979" i="1"/>
  <c r="K1979" i="1"/>
  <c r="I1979" i="1"/>
  <c r="J1979" i="1" s="1"/>
  <c r="E1979" i="1"/>
  <c r="D1979" i="1"/>
  <c r="C1979" i="1"/>
  <c r="M1978" i="1"/>
  <c r="L1978" i="1"/>
  <c r="K1978" i="1"/>
  <c r="I1978" i="1"/>
  <c r="J1978" i="1" s="1"/>
  <c r="E1978" i="1"/>
  <c r="D1978" i="1"/>
  <c r="C1978" i="1"/>
  <c r="M1977" i="1"/>
  <c r="L1977" i="1"/>
  <c r="K1977" i="1"/>
  <c r="I1977" i="1"/>
  <c r="J1977" i="1" s="1"/>
  <c r="E1977" i="1"/>
  <c r="D1977" i="1"/>
  <c r="C1977" i="1"/>
  <c r="M1976" i="1"/>
  <c r="L1976" i="1"/>
  <c r="K1976" i="1"/>
  <c r="I1976" i="1"/>
  <c r="J1976" i="1" s="1"/>
  <c r="E1976" i="1"/>
  <c r="D1976" i="1"/>
  <c r="C1976" i="1"/>
  <c r="M1975" i="1"/>
  <c r="L1975" i="1"/>
  <c r="K1975" i="1"/>
  <c r="I1975" i="1"/>
  <c r="J1975" i="1" s="1"/>
  <c r="E1975" i="1"/>
  <c r="D1975" i="1"/>
  <c r="C1975" i="1"/>
  <c r="M1974" i="1"/>
  <c r="L1974" i="1"/>
  <c r="K1974" i="1"/>
  <c r="I1974" i="1"/>
  <c r="J1974" i="1" s="1"/>
  <c r="E1974" i="1"/>
  <c r="D1974" i="1"/>
  <c r="C1974" i="1"/>
  <c r="M1973" i="1"/>
  <c r="L1973" i="1"/>
  <c r="K1973" i="1"/>
  <c r="I1973" i="1"/>
  <c r="J1973" i="1" s="1"/>
  <c r="E1973" i="1"/>
  <c r="D1973" i="1"/>
  <c r="C1973" i="1"/>
  <c r="M1972" i="1"/>
  <c r="L1972" i="1"/>
  <c r="K1972" i="1"/>
  <c r="I1972" i="1"/>
  <c r="J1972" i="1" s="1"/>
  <c r="E1972" i="1"/>
  <c r="D1972" i="1"/>
  <c r="C1972" i="1"/>
  <c r="M1971" i="1"/>
  <c r="L1971" i="1"/>
  <c r="K1971" i="1"/>
  <c r="I1971" i="1"/>
  <c r="J1971" i="1" s="1"/>
  <c r="E1971" i="1"/>
  <c r="D1971" i="1"/>
  <c r="C1971" i="1"/>
  <c r="M1970" i="1"/>
  <c r="L1970" i="1"/>
  <c r="K1970" i="1"/>
  <c r="I1970" i="1"/>
  <c r="J1970" i="1" s="1"/>
  <c r="E1970" i="1"/>
  <c r="D1970" i="1"/>
  <c r="C1970" i="1"/>
  <c r="M1969" i="1"/>
  <c r="L1969" i="1"/>
  <c r="K1969" i="1"/>
  <c r="I1969" i="1"/>
  <c r="J1969" i="1" s="1"/>
  <c r="E1969" i="1"/>
  <c r="D1969" i="1"/>
  <c r="C1969" i="1"/>
  <c r="M1968" i="1"/>
  <c r="L1968" i="1"/>
  <c r="K1968" i="1"/>
  <c r="I1968" i="1"/>
  <c r="J1968" i="1" s="1"/>
  <c r="E1968" i="1"/>
  <c r="D1968" i="1"/>
  <c r="C1968" i="1"/>
  <c r="M1967" i="1"/>
  <c r="L1967" i="1"/>
  <c r="K1967" i="1"/>
  <c r="I1967" i="1"/>
  <c r="J1967" i="1" s="1"/>
  <c r="E1967" i="1"/>
  <c r="D1967" i="1"/>
  <c r="C1967" i="1"/>
  <c r="M1966" i="1"/>
  <c r="L1966" i="1"/>
  <c r="K1966" i="1"/>
  <c r="I1966" i="1"/>
  <c r="J1966" i="1" s="1"/>
  <c r="E1966" i="1"/>
  <c r="D1966" i="1"/>
  <c r="C1966" i="1"/>
  <c r="M1965" i="1"/>
  <c r="L1965" i="1"/>
  <c r="K1965" i="1"/>
  <c r="I1965" i="1"/>
  <c r="J1965" i="1" s="1"/>
  <c r="E1965" i="1"/>
  <c r="D1965" i="1"/>
  <c r="C1965" i="1"/>
  <c r="M1964" i="1"/>
  <c r="L1964" i="1"/>
  <c r="K1964" i="1"/>
  <c r="I1964" i="1"/>
  <c r="J1964" i="1" s="1"/>
  <c r="E1964" i="1"/>
  <c r="D1964" i="1"/>
  <c r="C1964" i="1"/>
  <c r="M1963" i="1"/>
  <c r="L1963" i="1"/>
  <c r="K1963" i="1"/>
  <c r="I1963" i="1"/>
  <c r="J1963" i="1" s="1"/>
  <c r="E1963" i="1"/>
  <c r="D1963" i="1"/>
  <c r="C1963" i="1"/>
  <c r="M1962" i="1"/>
  <c r="L1962" i="1"/>
  <c r="K1962" i="1"/>
  <c r="I1962" i="1"/>
  <c r="J1962" i="1" s="1"/>
  <c r="E1962" i="1"/>
  <c r="D1962" i="1"/>
  <c r="C1962" i="1"/>
  <c r="M1961" i="1"/>
  <c r="L1961" i="1"/>
  <c r="K1961" i="1"/>
  <c r="I1961" i="1"/>
  <c r="J1961" i="1" s="1"/>
  <c r="E1961" i="1"/>
  <c r="D1961" i="1"/>
  <c r="C1961" i="1"/>
  <c r="M1960" i="1"/>
  <c r="L1960" i="1"/>
  <c r="K1960" i="1"/>
  <c r="I1960" i="1"/>
  <c r="J1960" i="1" s="1"/>
  <c r="E1960" i="1"/>
  <c r="D1960" i="1"/>
  <c r="C1960" i="1"/>
  <c r="M1959" i="1"/>
  <c r="L1959" i="1"/>
  <c r="K1959" i="1"/>
  <c r="I1959" i="1"/>
  <c r="J1959" i="1" s="1"/>
  <c r="E1959" i="1"/>
  <c r="D1959" i="1"/>
  <c r="C1959" i="1"/>
  <c r="M1958" i="1"/>
  <c r="L1958" i="1"/>
  <c r="K1958" i="1"/>
  <c r="I1958" i="1"/>
  <c r="J1958" i="1" s="1"/>
  <c r="E1958" i="1"/>
  <c r="D1958" i="1"/>
  <c r="C1958" i="1"/>
  <c r="M1957" i="1"/>
  <c r="L1957" i="1"/>
  <c r="K1957" i="1"/>
  <c r="I1957" i="1"/>
  <c r="J1957" i="1" s="1"/>
  <c r="E1957" i="1"/>
  <c r="D1957" i="1"/>
  <c r="C1957" i="1"/>
  <c r="M1956" i="1"/>
  <c r="L1956" i="1"/>
  <c r="K1956" i="1"/>
  <c r="I1956" i="1"/>
  <c r="J1956" i="1" s="1"/>
  <c r="E1956" i="1"/>
  <c r="D1956" i="1"/>
  <c r="C1956" i="1"/>
  <c r="M1955" i="1"/>
  <c r="L1955" i="1"/>
  <c r="K1955" i="1"/>
  <c r="I1955" i="1"/>
  <c r="J1955" i="1" s="1"/>
  <c r="E1955" i="1"/>
  <c r="D1955" i="1"/>
  <c r="C1955" i="1"/>
  <c r="M1954" i="1"/>
  <c r="L1954" i="1"/>
  <c r="K1954" i="1"/>
  <c r="I1954" i="1"/>
  <c r="J1954" i="1" s="1"/>
  <c r="E1954" i="1"/>
  <c r="D1954" i="1"/>
  <c r="C1954" i="1"/>
  <c r="M1953" i="1"/>
  <c r="L1953" i="1"/>
  <c r="K1953" i="1"/>
  <c r="I1953" i="1"/>
  <c r="J1953" i="1" s="1"/>
  <c r="E1953" i="1"/>
  <c r="D1953" i="1"/>
  <c r="C1953" i="1"/>
  <c r="M1952" i="1"/>
  <c r="L1952" i="1"/>
  <c r="K1952" i="1"/>
  <c r="I1952" i="1"/>
  <c r="J1952" i="1" s="1"/>
  <c r="E1952" i="1"/>
  <c r="D1952" i="1"/>
  <c r="C1952" i="1"/>
  <c r="M1951" i="1"/>
  <c r="L1951" i="1"/>
  <c r="K1951" i="1"/>
  <c r="I1951" i="1"/>
  <c r="J1951" i="1" s="1"/>
  <c r="E1951" i="1"/>
  <c r="D1951" i="1"/>
  <c r="C1951" i="1"/>
  <c r="M1950" i="1"/>
  <c r="L1950" i="1"/>
  <c r="K1950" i="1"/>
  <c r="I1950" i="1"/>
  <c r="J1950" i="1" s="1"/>
  <c r="E1950" i="1"/>
  <c r="D1950" i="1"/>
  <c r="C1950" i="1"/>
  <c r="M1949" i="1"/>
  <c r="L1949" i="1"/>
  <c r="K1949" i="1"/>
  <c r="I1949" i="1"/>
  <c r="J1949" i="1" s="1"/>
  <c r="E1949" i="1"/>
  <c r="D1949" i="1"/>
  <c r="C1949" i="1"/>
  <c r="M1948" i="1"/>
  <c r="L1948" i="1"/>
  <c r="K1948" i="1"/>
  <c r="I1948" i="1"/>
  <c r="J1948" i="1" s="1"/>
  <c r="E1948" i="1"/>
  <c r="D1948" i="1"/>
  <c r="C1948" i="1"/>
  <c r="M1947" i="1"/>
  <c r="L1947" i="1"/>
  <c r="K1947" i="1"/>
  <c r="I1947" i="1"/>
  <c r="J1947" i="1" s="1"/>
  <c r="E1947" i="1"/>
  <c r="D1947" i="1"/>
  <c r="C1947" i="1"/>
  <c r="M1946" i="1"/>
  <c r="L1946" i="1"/>
  <c r="K1946" i="1"/>
  <c r="I1946" i="1"/>
  <c r="J1946" i="1" s="1"/>
  <c r="E1946" i="1"/>
  <c r="D1946" i="1"/>
  <c r="C1946" i="1"/>
  <c r="M1945" i="1"/>
  <c r="L1945" i="1"/>
  <c r="K1945" i="1"/>
  <c r="I1945" i="1"/>
  <c r="J1945" i="1" s="1"/>
  <c r="E1945" i="1"/>
  <c r="D1945" i="1"/>
  <c r="C1945" i="1"/>
  <c r="M1944" i="1"/>
  <c r="L1944" i="1"/>
  <c r="K1944" i="1"/>
  <c r="I1944" i="1"/>
  <c r="J1944" i="1" s="1"/>
  <c r="E1944" i="1"/>
  <c r="D1944" i="1"/>
  <c r="C1944" i="1"/>
  <c r="M1943" i="1"/>
  <c r="L1943" i="1"/>
  <c r="K1943" i="1"/>
  <c r="I1943" i="1"/>
  <c r="J1943" i="1" s="1"/>
  <c r="E1943" i="1"/>
  <c r="D1943" i="1"/>
  <c r="C1943" i="1"/>
  <c r="M1942" i="1"/>
  <c r="L1942" i="1"/>
  <c r="K1942" i="1"/>
  <c r="I1942" i="1"/>
  <c r="J1942" i="1" s="1"/>
  <c r="E1942" i="1"/>
  <c r="D1942" i="1"/>
  <c r="C1942" i="1"/>
  <c r="M1941" i="1"/>
  <c r="L1941" i="1"/>
  <c r="K1941" i="1"/>
  <c r="I1941" i="1"/>
  <c r="J1941" i="1" s="1"/>
  <c r="E1941" i="1"/>
  <c r="D1941" i="1"/>
  <c r="C1941" i="1"/>
  <c r="M1940" i="1"/>
  <c r="L1940" i="1"/>
  <c r="K1940" i="1"/>
  <c r="I1940" i="1"/>
  <c r="J1940" i="1" s="1"/>
  <c r="E1940" i="1"/>
  <c r="D1940" i="1"/>
  <c r="C1940" i="1"/>
  <c r="M1939" i="1"/>
  <c r="L1939" i="1"/>
  <c r="K1939" i="1"/>
  <c r="I1939" i="1"/>
  <c r="J1939" i="1" s="1"/>
  <c r="E1939" i="1"/>
  <c r="D1939" i="1"/>
  <c r="C1939" i="1"/>
  <c r="M1938" i="1"/>
  <c r="L1938" i="1"/>
  <c r="K1938" i="1"/>
  <c r="I1938" i="1"/>
  <c r="J1938" i="1" s="1"/>
  <c r="E1938" i="1"/>
  <c r="D1938" i="1"/>
  <c r="C1938" i="1"/>
  <c r="M1937" i="1"/>
  <c r="L1937" i="1"/>
  <c r="K1937" i="1"/>
  <c r="I1937" i="1"/>
  <c r="J1937" i="1" s="1"/>
  <c r="E1937" i="1"/>
  <c r="D1937" i="1"/>
  <c r="C1937" i="1"/>
  <c r="M1936" i="1"/>
  <c r="L1936" i="1"/>
  <c r="K1936" i="1"/>
  <c r="I1936" i="1"/>
  <c r="J1936" i="1" s="1"/>
  <c r="E1936" i="1"/>
  <c r="D1936" i="1"/>
  <c r="C1936" i="1"/>
  <c r="M1935" i="1"/>
  <c r="L1935" i="1"/>
  <c r="K1935" i="1"/>
  <c r="I1935" i="1"/>
  <c r="J1935" i="1" s="1"/>
  <c r="E1935" i="1"/>
  <c r="D1935" i="1"/>
  <c r="C1935" i="1"/>
  <c r="M1934" i="1"/>
  <c r="L1934" i="1"/>
  <c r="K1934" i="1"/>
  <c r="I1934" i="1"/>
  <c r="J1934" i="1" s="1"/>
  <c r="E1934" i="1"/>
  <c r="D1934" i="1"/>
  <c r="C1934" i="1"/>
  <c r="M1933" i="1"/>
  <c r="L1933" i="1"/>
  <c r="K1933" i="1"/>
  <c r="I1933" i="1"/>
  <c r="J1933" i="1" s="1"/>
  <c r="E1933" i="1"/>
  <c r="D1933" i="1"/>
  <c r="C1933" i="1"/>
  <c r="M1932" i="1"/>
  <c r="L1932" i="1"/>
  <c r="K1932" i="1"/>
  <c r="I1932" i="1"/>
  <c r="J1932" i="1" s="1"/>
  <c r="E1932" i="1"/>
  <c r="D1932" i="1"/>
  <c r="C1932" i="1"/>
  <c r="M1931" i="1"/>
  <c r="L1931" i="1"/>
  <c r="K1931" i="1"/>
  <c r="I1931" i="1"/>
  <c r="J1931" i="1" s="1"/>
  <c r="E1931" i="1"/>
  <c r="D1931" i="1"/>
  <c r="C1931" i="1"/>
  <c r="M1930" i="1"/>
  <c r="L1930" i="1"/>
  <c r="K1930" i="1"/>
  <c r="I1930" i="1"/>
  <c r="J1930" i="1" s="1"/>
  <c r="E1930" i="1"/>
  <c r="D1930" i="1"/>
  <c r="C1930" i="1"/>
  <c r="M1929" i="1"/>
  <c r="L1929" i="1"/>
  <c r="K1929" i="1"/>
  <c r="I1929" i="1"/>
  <c r="J1929" i="1" s="1"/>
  <c r="E1929" i="1"/>
  <c r="D1929" i="1"/>
  <c r="C1929" i="1"/>
  <c r="M1928" i="1"/>
  <c r="L1928" i="1"/>
  <c r="K1928" i="1"/>
  <c r="I1928" i="1"/>
  <c r="J1928" i="1" s="1"/>
  <c r="E1928" i="1"/>
  <c r="D1928" i="1"/>
  <c r="C1928" i="1"/>
  <c r="M1927" i="1"/>
  <c r="L1927" i="1"/>
  <c r="K1927" i="1"/>
  <c r="I1927" i="1"/>
  <c r="J1927" i="1" s="1"/>
  <c r="E1927" i="1"/>
  <c r="D1927" i="1"/>
  <c r="C1927" i="1"/>
  <c r="M1926" i="1"/>
  <c r="L1926" i="1"/>
  <c r="K1926" i="1"/>
  <c r="I1926" i="1"/>
  <c r="J1926" i="1" s="1"/>
  <c r="E1926" i="1"/>
  <c r="D1926" i="1"/>
  <c r="C1926" i="1"/>
  <c r="M1925" i="1"/>
  <c r="L1925" i="1"/>
  <c r="K1925" i="1"/>
  <c r="I1925" i="1"/>
  <c r="J1925" i="1" s="1"/>
  <c r="E1925" i="1"/>
  <c r="D1925" i="1"/>
  <c r="C1925" i="1"/>
  <c r="M1924" i="1"/>
  <c r="L1924" i="1"/>
  <c r="K1924" i="1"/>
  <c r="I1924" i="1"/>
  <c r="J1924" i="1" s="1"/>
  <c r="E1924" i="1"/>
  <c r="D1924" i="1"/>
  <c r="C1924" i="1"/>
  <c r="M1923" i="1"/>
  <c r="L1923" i="1"/>
  <c r="K1923" i="1"/>
  <c r="I1923" i="1"/>
  <c r="J1923" i="1" s="1"/>
  <c r="E1923" i="1"/>
  <c r="D1923" i="1"/>
  <c r="C1923" i="1"/>
  <c r="M1922" i="1"/>
  <c r="L1922" i="1"/>
  <c r="K1922" i="1"/>
  <c r="I1922" i="1"/>
  <c r="J1922" i="1" s="1"/>
  <c r="E1922" i="1"/>
  <c r="D1922" i="1"/>
  <c r="C1922" i="1"/>
  <c r="M1921" i="1"/>
  <c r="L1921" i="1"/>
  <c r="K1921" i="1"/>
  <c r="I1921" i="1"/>
  <c r="J1921" i="1" s="1"/>
  <c r="E1921" i="1"/>
  <c r="D1921" i="1"/>
  <c r="C1921" i="1"/>
  <c r="M1920" i="1"/>
  <c r="L1920" i="1"/>
  <c r="K1920" i="1"/>
  <c r="I1920" i="1"/>
  <c r="J1920" i="1" s="1"/>
  <c r="E1920" i="1"/>
  <c r="D1920" i="1"/>
  <c r="C1920" i="1"/>
  <c r="M1919" i="1"/>
  <c r="L1919" i="1"/>
  <c r="K1919" i="1"/>
  <c r="I1919" i="1"/>
  <c r="J1919" i="1" s="1"/>
  <c r="E1919" i="1"/>
  <c r="D1919" i="1"/>
  <c r="C1919" i="1"/>
  <c r="M1918" i="1"/>
  <c r="L1918" i="1"/>
  <c r="K1918" i="1"/>
  <c r="I1918" i="1"/>
  <c r="J1918" i="1" s="1"/>
  <c r="E1918" i="1"/>
  <c r="D1918" i="1"/>
  <c r="C1918" i="1"/>
  <c r="M1917" i="1"/>
  <c r="L1917" i="1"/>
  <c r="K1917" i="1"/>
  <c r="I1917" i="1"/>
  <c r="J1917" i="1" s="1"/>
  <c r="E1917" i="1"/>
  <c r="D1917" i="1"/>
  <c r="C1917" i="1"/>
  <c r="M1916" i="1"/>
  <c r="L1916" i="1"/>
  <c r="K1916" i="1"/>
  <c r="I1916" i="1"/>
  <c r="J1916" i="1" s="1"/>
  <c r="E1916" i="1"/>
  <c r="D1916" i="1"/>
  <c r="C1916" i="1"/>
  <c r="M1915" i="1"/>
  <c r="L1915" i="1"/>
  <c r="K1915" i="1"/>
  <c r="I1915" i="1"/>
  <c r="J1915" i="1" s="1"/>
  <c r="E1915" i="1"/>
  <c r="D1915" i="1"/>
  <c r="C1915" i="1"/>
  <c r="M1914" i="1"/>
  <c r="L1914" i="1"/>
  <c r="K1914" i="1"/>
  <c r="I1914" i="1"/>
  <c r="J1914" i="1" s="1"/>
  <c r="E1914" i="1"/>
  <c r="D1914" i="1"/>
  <c r="C1914" i="1"/>
  <c r="M1913" i="1"/>
  <c r="L1913" i="1"/>
  <c r="K1913" i="1"/>
  <c r="I1913" i="1"/>
  <c r="J1913" i="1" s="1"/>
  <c r="E1913" i="1"/>
  <c r="D1913" i="1"/>
  <c r="C1913" i="1"/>
  <c r="M1912" i="1"/>
  <c r="L1912" i="1"/>
  <c r="K1912" i="1"/>
  <c r="I1912" i="1"/>
  <c r="J1912" i="1" s="1"/>
  <c r="E1912" i="1"/>
  <c r="D1912" i="1"/>
  <c r="C1912" i="1"/>
  <c r="M1911" i="1"/>
  <c r="L1911" i="1"/>
  <c r="K1911" i="1"/>
  <c r="I1911" i="1"/>
  <c r="J1911" i="1" s="1"/>
  <c r="E1911" i="1"/>
  <c r="D1911" i="1"/>
  <c r="C1911" i="1"/>
  <c r="M1910" i="1"/>
  <c r="L1910" i="1"/>
  <c r="K1910" i="1"/>
  <c r="I1910" i="1"/>
  <c r="J1910" i="1" s="1"/>
  <c r="E1910" i="1"/>
  <c r="D1910" i="1"/>
  <c r="C1910" i="1"/>
  <c r="M1909" i="1"/>
  <c r="L1909" i="1"/>
  <c r="K1909" i="1"/>
  <c r="I1909" i="1"/>
  <c r="J1909" i="1" s="1"/>
  <c r="E1909" i="1"/>
  <c r="D1909" i="1"/>
  <c r="C1909" i="1"/>
  <c r="M1908" i="1"/>
  <c r="L1908" i="1"/>
  <c r="K1908" i="1"/>
  <c r="I1908" i="1"/>
  <c r="J1908" i="1" s="1"/>
  <c r="E1908" i="1"/>
  <c r="D1908" i="1"/>
  <c r="C1908" i="1"/>
  <c r="M1907" i="1"/>
  <c r="L1907" i="1"/>
  <c r="K1907" i="1"/>
  <c r="I1907" i="1"/>
  <c r="J1907" i="1" s="1"/>
  <c r="E1907" i="1"/>
  <c r="D1907" i="1"/>
  <c r="C1907" i="1"/>
  <c r="M1906" i="1"/>
  <c r="L1906" i="1"/>
  <c r="K1906" i="1"/>
  <c r="I1906" i="1"/>
  <c r="J1906" i="1" s="1"/>
  <c r="E1906" i="1"/>
  <c r="D1906" i="1"/>
  <c r="C1906" i="1"/>
  <c r="M1905" i="1"/>
  <c r="L1905" i="1"/>
  <c r="K1905" i="1"/>
  <c r="I1905" i="1"/>
  <c r="J1905" i="1" s="1"/>
  <c r="E1905" i="1"/>
  <c r="D1905" i="1"/>
  <c r="C1905" i="1"/>
  <c r="M1904" i="1"/>
  <c r="L1904" i="1"/>
  <c r="K1904" i="1"/>
  <c r="I1904" i="1"/>
  <c r="J1904" i="1" s="1"/>
  <c r="E1904" i="1"/>
  <c r="D1904" i="1"/>
  <c r="C1904" i="1"/>
  <c r="M1903" i="1"/>
  <c r="L1903" i="1"/>
  <c r="K1903" i="1"/>
  <c r="I1903" i="1"/>
  <c r="J1903" i="1" s="1"/>
  <c r="E1903" i="1"/>
  <c r="D1903" i="1"/>
  <c r="C1903" i="1"/>
  <c r="M1902" i="1"/>
  <c r="L1902" i="1"/>
  <c r="K1902" i="1"/>
  <c r="I1902" i="1"/>
  <c r="J1902" i="1" s="1"/>
  <c r="E1902" i="1"/>
  <c r="D1902" i="1"/>
  <c r="C1902" i="1"/>
  <c r="M1901" i="1"/>
  <c r="L1901" i="1"/>
  <c r="K1901" i="1"/>
  <c r="I1901" i="1"/>
  <c r="J1901" i="1" s="1"/>
  <c r="E1901" i="1"/>
  <c r="D1901" i="1"/>
  <c r="C1901" i="1"/>
  <c r="M1900" i="1"/>
  <c r="L1900" i="1"/>
  <c r="K1900" i="1"/>
  <c r="I1900" i="1"/>
  <c r="J1900" i="1" s="1"/>
  <c r="E1900" i="1"/>
  <c r="D1900" i="1"/>
  <c r="C1900" i="1"/>
  <c r="M1899" i="1"/>
  <c r="L1899" i="1"/>
  <c r="K1899" i="1"/>
  <c r="I1899" i="1"/>
  <c r="J1899" i="1" s="1"/>
  <c r="E1899" i="1"/>
  <c r="D1899" i="1"/>
  <c r="C1899" i="1"/>
  <c r="M1898" i="1"/>
  <c r="L1898" i="1"/>
  <c r="K1898" i="1"/>
  <c r="I1898" i="1"/>
  <c r="J1898" i="1" s="1"/>
  <c r="E1898" i="1"/>
  <c r="D1898" i="1"/>
  <c r="C1898" i="1"/>
  <c r="M1897" i="1"/>
  <c r="L1897" i="1"/>
  <c r="K1897" i="1"/>
  <c r="I1897" i="1"/>
  <c r="J1897" i="1" s="1"/>
  <c r="E1897" i="1"/>
  <c r="D1897" i="1"/>
  <c r="C1897" i="1"/>
  <c r="M1896" i="1"/>
  <c r="L1896" i="1"/>
  <c r="K1896" i="1"/>
  <c r="I1896" i="1"/>
  <c r="J1896" i="1" s="1"/>
  <c r="E1896" i="1"/>
  <c r="D1896" i="1"/>
  <c r="C1896" i="1"/>
  <c r="M1895" i="1"/>
  <c r="L1895" i="1"/>
  <c r="K1895" i="1"/>
  <c r="I1895" i="1"/>
  <c r="J1895" i="1" s="1"/>
  <c r="E1895" i="1"/>
  <c r="D1895" i="1"/>
  <c r="C1895" i="1"/>
  <c r="M1894" i="1"/>
  <c r="L1894" i="1"/>
  <c r="K1894" i="1"/>
  <c r="I1894" i="1"/>
  <c r="J1894" i="1" s="1"/>
  <c r="E1894" i="1"/>
  <c r="D1894" i="1"/>
  <c r="C1894" i="1"/>
  <c r="M1893" i="1"/>
  <c r="L1893" i="1"/>
  <c r="K1893" i="1"/>
  <c r="I1893" i="1"/>
  <c r="J1893" i="1" s="1"/>
  <c r="E1893" i="1"/>
  <c r="D1893" i="1"/>
  <c r="C1893" i="1"/>
  <c r="M1892" i="1"/>
  <c r="L1892" i="1"/>
  <c r="K1892" i="1"/>
  <c r="I1892" i="1"/>
  <c r="J1892" i="1" s="1"/>
  <c r="E1892" i="1"/>
  <c r="D1892" i="1"/>
  <c r="C1892" i="1"/>
  <c r="M1891" i="1"/>
  <c r="L1891" i="1"/>
  <c r="K1891" i="1"/>
  <c r="I1891" i="1"/>
  <c r="J1891" i="1" s="1"/>
  <c r="E1891" i="1"/>
  <c r="D1891" i="1"/>
  <c r="C1891" i="1"/>
  <c r="M1890" i="1"/>
  <c r="L1890" i="1"/>
  <c r="K1890" i="1"/>
  <c r="I1890" i="1"/>
  <c r="J1890" i="1" s="1"/>
  <c r="E1890" i="1"/>
  <c r="D1890" i="1"/>
  <c r="C1890" i="1"/>
  <c r="M1889" i="1"/>
  <c r="L1889" i="1"/>
  <c r="K1889" i="1"/>
  <c r="I1889" i="1"/>
  <c r="J1889" i="1" s="1"/>
  <c r="E1889" i="1"/>
  <c r="D1889" i="1"/>
  <c r="C1889" i="1"/>
  <c r="M1888" i="1"/>
  <c r="L1888" i="1"/>
  <c r="K1888" i="1"/>
  <c r="I1888" i="1"/>
  <c r="J1888" i="1" s="1"/>
  <c r="E1888" i="1"/>
  <c r="D1888" i="1"/>
  <c r="C1888" i="1"/>
  <c r="M1887" i="1"/>
  <c r="L1887" i="1"/>
  <c r="K1887" i="1"/>
  <c r="I1887" i="1"/>
  <c r="J1887" i="1" s="1"/>
  <c r="E1887" i="1"/>
  <c r="D1887" i="1"/>
  <c r="C1887" i="1"/>
  <c r="M1886" i="1"/>
  <c r="L1886" i="1"/>
  <c r="K1886" i="1"/>
  <c r="I1886" i="1"/>
  <c r="J1886" i="1" s="1"/>
  <c r="E1886" i="1"/>
  <c r="D1886" i="1"/>
  <c r="C1886" i="1"/>
  <c r="M1885" i="1"/>
  <c r="L1885" i="1"/>
  <c r="K1885" i="1"/>
  <c r="I1885" i="1"/>
  <c r="J1885" i="1" s="1"/>
  <c r="E1885" i="1"/>
  <c r="D1885" i="1"/>
  <c r="C1885" i="1"/>
  <c r="M1884" i="1"/>
  <c r="L1884" i="1"/>
  <c r="K1884" i="1"/>
  <c r="I1884" i="1"/>
  <c r="J1884" i="1" s="1"/>
  <c r="E1884" i="1"/>
  <c r="D1884" i="1"/>
  <c r="C1884" i="1"/>
  <c r="M1883" i="1"/>
  <c r="L1883" i="1"/>
  <c r="K1883" i="1"/>
  <c r="I1883" i="1"/>
  <c r="J1883" i="1" s="1"/>
  <c r="E1883" i="1"/>
  <c r="D1883" i="1"/>
  <c r="C1883" i="1"/>
  <c r="M1882" i="1"/>
  <c r="L1882" i="1"/>
  <c r="K1882" i="1"/>
  <c r="I1882" i="1"/>
  <c r="J1882" i="1" s="1"/>
  <c r="E1882" i="1"/>
  <c r="D1882" i="1"/>
  <c r="C1882" i="1"/>
  <c r="M1881" i="1"/>
  <c r="L1881" i="1"/>
  <c r="K1881" i="1"/>
  <c r="I1881" i="1"/>
  <c r="J1881" i="1" s="1"/>
  <c r="E1881" i="1"/>
  <c r="D1881" i="1"/>
  <c r="C1881" i="1"/>
  <c r="M1880" i="1"/>
  <c r="L1880" i="1"/>
  <c r="K1880" i="1"/>
  <c r="I1880" i="1"/>
  <c r="J1880" i="1" s="1"/>
  <c r="E1880" i="1"/>
  <c r="D1880" i="1"/>
  <c r="C1880" i="1"/>
  <c r="M1879" i="1"/>
  <c r="L1879" i="1"/>
  <c r="K1879" i="1"/>
  <c r="I1879" i="1"/>
  <c r="J1879" i="1" s="1"/>
  <c r="E1879" i="1"/>
  <c r="D1879" i="1"/>
  <c r="C1879" i="1"/>
  <c r="M1878" i="1"/>
  <c r="L1878" i="1"/>
  <c r="K1878" i="1"/>
  <c r="I1878" i="1"/>
  <c r="J1878" i="1" s="1"/>
  <c r="E1878" i="1"/>
  <c r="D1878" i="1"/>
  <c r="C1878" i="1"/>
  <c r="M1877" i="1"/>
  <c r="L1877" i="1"/>
  <c r="K1877" i="1"/>
  <c r="I1877" i="1"/>
  <c r="J1877" i="1" s="1"/>
  <c r="E1877" i="1"/>
  <c r="D1877" i="1"/>
  <c r="C1877" i="1"/>
  <c r="M1876" i="1"/>
  <c r="L1876" i="1"/>
  <c r="K1876" i="1"/>
  <c r="I1876" i="1"/>
  <c r="J1876" i="1" s="1"/>
  <c r="E1876" i="1"/>
  <c r="D1876" i="1"/>
  <c r="C1876" i="1"/>
  <c r="M1875" i="1"/>
  <c r="L1875" i="1"/>
  <c r="K1875" i="1"/>
  <c r="I1875" i="1"/>
  <c r="J1875" i="1" s="1"/>
  <c r="E1875" i="1"/>
  <c r="D1875" i="1"/>
  <c r="C1875" i="1"/>
  <c r="M1874" i="1"/>
  <c r="L1874" i="1"/>
  <c r="K1874" i="1"/>
  <c r="I1874" i="1"/>
  <c r="J1874" i="1" s="1"/>
  <c r="E1874" i="1"/>
  <c r="D1874" i="1"/>
  <c r="C1874" i="1"/>
  <c r="M1873" i="1"/>
  <c r="L1873" i="1"/>
  <c r="K1873" i="1"/>
  <c r="I1873" i="1"/>
  <c r="J1873" i="1" s="1"/>
  <c r="E1873" i="1"/>
  <c r="D1873" i="1"/>
  <c r="C1873" i="1"/>
  <c r="M1872" i="1"/>
  <c r="L1872" i="1"/>
  <c r="K1872" i="1"/>
  <c r="I1872" i="1"/>
  <c r="J1872" i="1" s="1"/>
  <c r="E1872" i="1"/>
  <c r="D1872" i="1"/>
  <c r="C1872" i="1"/>
  <c r="M1871" i="1"/>
  <c r="L1871" i="1"/>
  <c r="K1871" i="1"/>
  <c r="I1871" i="1"/>
  <c r="J1871" i="1" s="1"/>
  <c r="E1871" i="1"/>
  <c r="D1871" i="1"/>
  <c r="C1871" i="1"/>
  <c r="M1870" i="1"/>
  <c r="L1870" i="1"/>
  <c r="K1870" i="1"/>
  <c r="I1870" i="1"/>
  <c r="J1870" i="1" s="1"/>
  <c r="E1870" i="1"/>
  <c r="D1870" i="1"/>
  <c r="C1870" i="1"/>
  <c r="M1869" i="1"/>
  <c r="L1869" i="1"/>
  <c r="K1869" i="1"/>
  <c r="I1869" i="1"/>
  <c r="J1869" i="1" s="1"/>
  <c r="E1869" i="1"/>
  <c r="D1869" i="1"/>
  <c r="C1869" i="1"/>
  <c r="M1868" i="1"/>
  <c r="L1868" i="1"/>
  <c r="K1868" i="1"/>
  <c r="I1868" i="1"/>
  <c r="J1868" i="1" s="1"/>
  <c r="E1868" i="1"/>
  <c r="D1868" i="1"/>
  <c r="C1868" i="1"/>
  <c r="M1867" i="1"/>
  <c r="L1867" i="1"/>
  <c r="K1867" i="1"/>
  <c r="I1867" i="1"/>
  <c r="J1867" i="1" s="1"/>
  <c r="E1867" i="1"/>
  <c r="D1867" i="1"/>
  <c r="C1867" i="1"/>
  <c r="M1866" i="1"/>
  <c r="L1866" i="1"/>
  <c r="K1866" i="1"/>
  <c r="I1866" i="1"/>
  <c r="J1866" i="1" s="1"/>
  <c r="E1866" i="1"/>
  <c r="D1866" i="1"/>
  <c r="C1866" i="1"/>
  <c r="M1865" i="1"/>
  <c r="L1865" i="1"/>
  <c r="K1865" i="1"/>
  <c r="I1865" i="1"/>
  <c r="J1865" i="1" s="1"/>
  <c r="E1865" i="1"/>
  <c r="D1865" i="1"/>
  <c r="C1865" i="1"/>
  <c r="M1864" i="1"/>
  <c r="L1864" i="1"/>
  <c r="K1864" i="1"/>
  <c r="I1864" i="1"/>
  <c r="J1864" i="1" s="1"/>
  <c r="E1864" i="1"/>
  <c r="D1864" i="1"/>
  <c r="C1864" i="1"/>
  <c r="M1863" i="1"/>
  <c r="L1863" i="1"/>
  <c r="K1863" i="1"/>
  <c r="I1863" i="1"/>
  <c r="J1863" i="1" s="1"/>
  <c r="E1863" i="1"/>
  <c r="D1863" i="1"/>
  <c r="C1863" i="1"/>
  <c r="M1862" i="1"/>
  <c r="L1862" i="1"/>
  <c r="K1862" i="1"/>
  <c r="I1862" i="1"/>
  <c r="J1862" i="1" s="1"/>
  <c r="E1862" i="1"/>
  <c r="D1862" i="1"/>
  <c r="C1862" i="1"/>
  <c r="M1861" i="1"/>
  <c r="L1861" i="1"/>
  <c r="K1861" i="1"/>
  <c r="I1861" i="1"/>
  <c r="J1861" i="1" s="1"/>
  <c r="E1861" i="1"/>
  <c r="D1861" i="1"/>
  <c r="C1861" i="1"/>
  <c r="M1860" i="1"/>
  <c r="L1860" i="1"/>
  <c r="K1860" i="1"/>
  <c r="I1860" i="1"/>
  <c r="J1860" i="1" s="1"/>
  <c r="E1860" i="1"/>
  <c r="D1860" i="1"/>
  <c r="C1860" i="1"/>
  <c r="M1859" i="1"/>
  <c r="L1859" i="1"/>
  <c r="K1859" i="1"/>
  <c r="I1859" i="1"/>
  <c r="J1859" i="1" s="1"/>
  <c r="E1859" i="1"/>
  <c r="D1859" i="1"/>
  <c r="C1859" i="1"/>
  <c r="M1858" i="1"/>
  <c r="L1858" i="1"/>
  <c r="K1858" i="1"/>
  <c r="I1858" i="1"/>
  <c r="J1858" i="1" s="1"/>
  <c r="E1858" i="1"/>
  <c r="D1858" i="1"/>
  <c r="C1858" i="1"/>
  <c r="M1857" i="1"/>
  <c r="L1857" i="1"/>
  <c r="K1857" i="1"/>
  <c r="I1857" i="1"/>
  <c r="J1857" i="1" s="1"/>
  <c r="E1857" i="1"/>
  <c r="D1857" i="1"/>
  <c r="C1857" i="1"/>
  <c r="M1856" i="1"/>
  <c r="L1856" i="1"/>
  <c r="K1856" i="1"/>
  <c r="I1856" i="1"/>
  <c r="J1856" i="1" s="1"/>
  <c r="E1856" i="1"/>
  <c r="D1856" i="1"/>
  <c r="C1856" i="1"/>
  <c r="M1855" i="1"/>
  <c r="L1855" i="1"/>
  <c r="K1855" i="1"/>
  <c r="I1855" i="1"/>
  <c r="J1855" i="1" s="1"/>
  <c r="E1855" i="1"/>
  <c r="D1855" i="1"/>
  <c r="C1855" i="1"/>
  <c r="M1854" i="1"/>
  <c r="L1854" i="1"/>
  <c r="K1854" i="1"/>
  <c r="I1854" i="1"/>
  <c r="J1854" i="1" s="1"/>
  <c r="E1854" i="1"/>
  <c r="D1854" i="1"/>
  <c r="C1854" i="1"/>
  <c r="M1853" i="1"/>
  <c r="L1853" i="1"/>
  <c r="K1853" i="1"/>
  <c r="I1853" i="1"/>
  <c r="J1853" i="1" s="1"/>
  <c r="E1853" i="1"/>
  <c r="D1853" i="1"/>
  <c r="C1853" i="1"/>
  <c r="M1852" i="1"/>
  <c r="L1852" i="1"/>
  <c r="K1852" i="1"/>
  <c r="I1852" i="1"/>
  <c r="J1852" i="1" s="1"/>
  <c r="E1852" i="1"/>
  <c r="D1852" i="1"/>
  <c r="C1852" i="1"/>
  <c r="M1851" i="1"/>
  <c r="L1851" i="1"/>
  <c r="K1851" i="1"/>
  <c r="I1851" i="1"/>
  <c r="J1851" i="1" s="1"/>
  <c r="E1851" i="1"/>
  <c r="D1851" i="1"/>
  <c r="C1851" i="1"/>
  <c r="M1850" i="1"/>
  <c r="L1850" i="1"/>
  <c r="K1850" i="1"/>
  <c r="I1850" i="1"/>
  <c r="J1850" i="1" s="1"/>
  <c r="E1850" i="1"/>
  <c r="D1850" i="1"/>
  <c r="C1850" i="1"/>
  <c r="M1849" i="1"/>
  <c r="L1849" i="1"/>
  <c r="K1849" i="1"/>
  <c r="I1849" i="1"/>
  <c r="J1849" i="1" s="1"/>
  <c r="E1849" i="1"/>
  <c r="D1849" i="1"/>
  <c r="C1849" i="1"/>
  <c r="M1848" i="1"/>
  <c r="L1848" i="1"/>
  <c r="K1848" i="1"/>
  <c r="I1848" i="1"/>
  <c r="J1848" i="1" s="1"/>
  <c r="E1848" i="1"/>
  <c r="D1848" i="1"/>
  <c r="C1848" i="1"/>
  <c r="M1847" i="1"/>
  <c r="L1847" i="1"/>
  <c r="K1847" i="1"/>
  <c r="I1847" i="1"/>
  <c r="J1847" i="1" s="1"/>
  <c r="E1847" i="1"/>
  <c r="D1847" i="1"/>
  <c r="C1847" i="1"/>
  <c r="M1846" i="1"/>
  <c r="L1846" i="1"/>
  <c r="K1846" i="1"/>
  <c r="I1846" i="1"/>
  <c r="J1846" i="1" s="1"/>
  <c r="E1846" i="1"/>
  <c r="D1846" i="1"/>
  <c r="C1846" i="1"/>
  <c r="M1845" i="1"/>
  <c r="L1845" i="1"/>
  <c r="K1845" i="1"/>
  <c r="I1845" i="1"/>
  <c r="J1845" i="1" s="1"/>
  <c r="E1845" i="1"/>
  <c r="D1845" i="1"/>
  <c r="C1845" i="1"/>
  <c r="M1844" i="1"/>
  <c r="L1844" i="1"/>
  <c r="K1844" i="1"/>
  <c r="I1844" i="1"/>
  <c r="J1844" i="1" s="1"/>
  <c r="E1844" i="1"/>
  <c r="D1844" i="1"/>
  <c r="C1844" i="1"/>
  <c r="M1843" i="1"/>
  <c r="L1843" i="1"/>
  <c r="K1843" i="1"/>
  <c r="I1843" i="1"/>
  <c r="J1843" i="1" s="1"/>
  <c r="E1843" i="1"/>
  <c r="D1843" i="1"/>
  <c r="C1843" i="1"/>
  <c r="M1842" i="1"/>
  <c r="L1842" i="1"/>
  <c r="K1842" i="1"/>
  <c r="I1842" i="1"/>
  <c r="J1842" i="1" s="1"/>
  <c r="E1842" i="1"/>
  <c r="D1842" i="1"/>
  <c r="C1842" i="1"/>
  <c r="M1841" i="1"/>
  <c r="L1841" i="1"/>
  <c r="K1841" i="1"/>
  <c r="I1841" i="1"/>
  <c r="J1841" i="1" s="1"/>
  <c r="E1841" i="1"/>
  <c r="D1841" i="1"/>
  <c r="C1841" i="1"/>
  <c r="M1840" i="1"/>
  <c r="L1840" i="1"/>
  <c r="K1840" i="1"/>
  <c r="I1840" i="1"/>
  <c r="J1840" i="1" s="1"/>
  <c r="E1840" i="1"/>
  <c r="D1840" i="1"/>
  <c r="C1840" i="1"/>
  <c r="M1839" i="1"/>
  <c r="L1839" i="1"/>
  <c r="K1839" i="1"/>
  <c r="I1839" i="1"/>
  <c r="J1839" i="1" s="1"/>
  <c r="E1839" i="1"/>
  <c r="D1839" i="1"/>
  <c r="C1839" i="1"/>
  <c r="M1838" i="1"/>
  <c r="L1838" i="1"/>
  <c r="K1838" i="1"/>
  <c r="I1838" i="1"/>
  <c r="J1838" i="1" s="1"/>
  <c r="E1838" i="1"/>
  <c r="D1838" i="1"/>
  <c r="C1838" i="1"/>
  <c r="M1837" i="1"/>
  <c r="L1837" i="1"/>
  <c r="K1837" i="1"/>
  <c r="I1837" i="1"/>
  <c r="J1837" i="1" s="1"/>
  <c r="E1837" i="1"/>
  <c r="D1837" i="1"/>
  <c r="C1837" i="1"/>
  <c r="M1836" i="1"/>
  <c r="L1836" i="1"/>
  <c r="K1836" i="1"/>
  <c r="I1836" i="1"/>
  <c r="J1836" i="1" s="1"/>
  <c r="E1836" i="1"/>
  <c r="D1836" i="1"/>
  <c r="C1836" i="1"/>
  <c r="M1835" i="1"/>
  <c r="L1835" i="1"/>
  <c r="K1835" i="1"/>
  <c r="I1835" i="1"/>
  <c r="J1835" i="1" s="1"/>
  <c r="E1835" i="1"/>
  <c r="D1835" i="1"/>
  <c r="C1835" i="1"/>
  <c r="M1834" i="1"/>
  <c r="L1834" i="1"/>
  <c r="K1834" i="1"/>
  <c r="I1834" i="1"/>
  <c r="J1834" i="1" s="1"/>
  <c r="E1834" i="1"/>
  <c r="D1834" i="1"/>
  <c r="C1834" i="1"/>
  <c r="M1833" i="1"/>
  <c r="L1833" i="1"/>
  <c r="K1833" i="1"/>
  <c r="I1833" i="1"/>
  <c r="J1833" i="1" s="1"/>
  <c r="E1833" i="1"/>
  <c r="D1833" i="1"/>
  <c r="C1833" i="1"/>
  <c r="M1832" i="1"/>
  <c r="L1832" i="1"/>
  <c r="K1832" i="1"/>
  <c r="I1832" i="1"/>
  <c r="J1832" i="1" s="1"/>
  <c r="E1832" i="1"/>
  <c r="D1832" i="1"/>
  <c r="C1832" i="1"/>
  <c r="M1831" i="1"/>
  <c r="L1831" i="1"/>
  <c r="K1831" i="1"/>
  <c r="I1831" i="1"/>
  <c r="J1831" i="1" s="1"/>
  <c r="E1831" i="1"/>
  <c r="D1831" i="1"/>
  <c r="C1831" i="1"/>
  <c r="M1830" i="1"/>
  <c r="L1830" i="1"/>
  <c r="K1830" i="1"/>
  <c r="I1830" i="1"/>
  <c r="J1830" i="1" s="1"/>
  <c r="E1830" i="1"/>
  <c r="D1830" i="1"/>
  <c r="C1830" i="1"/>
  <c r="M1829" i="1"/>
  <c r="L1829" i="1"/>
  <c r="K1829" i="1"/>
  <c r="I1829" i="1"/>
  <c r="J1829" i="1" s="1"/>
  <c r="E1829" i="1"/>
  <c r="D1829" i="1"/>
  <c r="C1829" i="1"/>
  <c r="M1828" i="1"/>
  <c r="L1828" i="1"/>
  <c r="K1828" i="1"/>
  <c r="I1828" i="1"/>
  <c r="J1828" i="1" s="1"/>
  <c r="E1828" i="1"/>
  <c r="D1828" i="1"/>
  <c r="C1828" i="1"/>
  <c r="M1827" i="1"/>
  <c r="L1827" i="1"/>
  <c r="K1827" i="1"/>
  <c r="I1827" i="1"/>
  <c r="J1827" i="1" s="1"/>
  <c r="E1827" i="1"/>
  <c r="D1827" i="1"/>
  <c r="C1827" i="1"/>
  <c r="M1826" i="1"/>
  <c r="L1826" i="1"/>
  <c r="K1826" i="1"/>
  <c r="I1826" i="1"/>
  <c r="J1826" i="1" s="1"/>
  <c r="E1826" i="1"/>
  <c r="D1826" i="1"/>
  <c r="C1826" i="1"/>
  <c r="M1825" i="1"/>
  <c r="L1825" i="1"/>
  <c r="K1825" i="1"/>
  <c r="I1825" i="1"/>
  <c r="J1825" i="1" s="1"/>
  <c r="E1825" i="1"/>
  <c r="D1825" i="1"/>
  <c r="C1825" i="1"/>
  <c r="M1824" i="1"/>
  <c r="L1824" i="1"/>
  <c r="K1824" i="1"/>
  <c r="I1824" i="1"/>
  <c r="J1824" i="1" s="1"/>
  <c r="E1824" i="1"/>
  <c r="D1824" i="1"/>
  <c r="C1824" i="1"/>
  <c r="M1823" i="1"/>
  <c r="L1823" i="1"/>
  <c r="K1823" i="1"/>
  <c r="I1823" i="1"/>
  <c r="J1823" i="1" s="1"/>
  <c r="E1823" i="1"/>
  <c r="D1823" i="1"/>
  <c r="C1823" i="1"/>
  <c r="M1822" i="1"/>
  <c r="L1822" i="1"/>
  <c r="K1822" i="1"/>
  <c r="I1822" i="1"/>
  <c r="J1822" i="1" s="1"/>
  <c r="E1822" i="1"/>
  <c r="D1822" i="1"/>
  <c r="C1822" i="1"/>
  <c r="M1821" i="1"/>
  <c r="L1821" i="1"/>
  <c r="K1821" i="1"/>
  <c r="I1821" i="1"/>
  <c r="J1821" i="1" s="1"/>
  <c r="E1821" i="1"/>
  <c r="D1821" i="1"/>
  <c r="C1821" i="1"/>
  <c r="M1820" i="1"/>
  <c r="L1820" i="1"/>
  <c r="K1820" i="1"/>
  <c r="I1820" i="1"/>
  <c r="J1820" i="1" s="1"/>
  <c r="E1820" i="1"/>
  <c r="D1820" i="1"/>
  <c r="C1820" i="1"/>
  <c r="M1819" i="1"/>
  <c r="L1819" i="1"/>
  <c r="K1819" i="1"/>
  <c r="I1819" i="1"/>
  <c r="J1819" i="1" s="1"/>
  <c r="E1819" i="1"/>
  <c r="D1819" i="1"/>
  <c r="C1819" i="1"/>
  <c r="M1818" i="1"/>
  <c r="L1818" i="1"/>
  <c r="K1818" i="1"/>
  <c r="I1818" i="1"/>
  <c r="J1818" i="1" s="1"/>
  <c r="E1818" i="1"/>
  <c r="D1818" i="1"/>
  <c r="C1818" i="1"/>
  <c r="M1817" i="1"/>
  <c r="L1817" i="1"/>
  <c r="K1817" i="1"/>
  <c r="I1817" i="1"/>
  <c r="J1817" i="1" s="1"/>
  <c r="E1817" i="1"/>
  <c r="D1817" i="1"/>
  <c r="C1817" i="1"/>
  <c r="M1816" i="1"/>
  <c r="L1816" i="1"/>
  <c r="K1816" i="1"/>
  <c r="I1816" i="1"/>
  <c r="J1816" i="1" s="1"/>
  <c r="E1816" i="1"/>
  <c r="D1816" i="1"/>
  <c r="C1816" i="1"/>
  <c r="M1815" i="1"/>
  <c r="L1815" i="1"/>
  <c r="K1815" i="1"/>
  <c r="I1815" i="1"/>
  <c r="J1815" i="1" s="1"/>
  <c r="E1815" i="1"/>
  <c r="D1815" i="1"/>
  <c r="C1815" i="1"/>
  <c r="M1814" i="1"/>
  <c r="L1814" i="1"/>
  <c r="K1814" i="1"/>
  <c r="I1814" i="1"/>
  <c r="J1814" i="1" s="1"/>
  <c r="E1814" i="1"/>
  <c r="D1814" i="1"/>
  <c r="C1814" i="1"/>
  <c r="M1813" i="1"/>
  <c r="L1813" i="1"/>
  <c r="K1813" i="1"/>
  <c r="I1813" i="1"/>
  <c r="J1813" i="1" s="1"/>
  <c r="E1813" i="1"/>
  <c r="D1813" i="1"/>
  <c r="C1813" i="1"/>
  <c r="M1812" i="1"/>
  <c r="L1812" i="1"/>
  <c r="K1812" i="1"/>
  <c r="I1812" i="1"/>
  <c r="J1812" i="1" s="1"/>
  <c r="E1812" i="1"/>
  <c r="D1812" i="1"/>
  <c r="C1812" i="1"/>
  <c r="M1811" i="1"/>
  <c r="L1811" i="1"/>
  <c r="K1811" i="1"/>
  <c r="I1811" i="1"/>
  <c r="J1811" i="1" s="1"/>
  <c r="E1811" i="1"/>
  <c r="D1811" i="1"/>
  <c r="C1811" i="1"/>
  <c r="M1810" i="1"/>
  <c r="L1810" i="1"/>
  <c r="K1810" i="1"/>
  <c r="I1810" i="1"/>
  <c r="J1810" i="1" s="1"/>
  <c r="E1810" i="1"/>
  <c r="D1810" i="1"/>
  <c r="C1810" i="1"/>
  <c r="M1809" i="1"/>
  <c r="L1809" i="1"/>
  <c r="K1809" i="1"/>
  <c r="I1809" i="1"/>
  <c r="J1809" i="1" s="1"/>
  <c r="E1809" i="1"/>
  <c r="D1809" i="1"/>
  <c r="C1809" i="1"/>
  <c r="M1808" i="1"/>
  <c r="L1808" i="1"/>
  <c r="K1808" i="1"/>
  <c r="I1808" i="1"/>
  <c r="J1808" i="1" s="1"/>
  <c r="E1808" i="1"/>
  <c r="D1808" i="1"/>
  <c r="C1808" i="1"/>
  <c r="M1807" i="1"/>
  <c r="L1807" i="1"/>
  <c r="K1807" i="1"/>
  <c r="I1807" i="1"/>
  <c r="J1807" i="1" s="1"/>
  <c r="E1807" i="1"/>
  <c r="D1807" i="1"/>
  <c r="C1807" i="1"/>
  <c r="M1806" i="1"/>
  <c r="L1806" i="1"/>
  <c r="K1806" i="1"/>
  <c r="I1806" i="1"/>
  <c r="J1806" i="1" s="1"/>
  <c r="E1806" i="1"/>
  <c r="D1806" i="1"/>
  <c r="C1806" i="1"/>
  <c r="M1805" i="1"/>
  <c r="L1805" i="1"/>
  <c r="K1805" i="1"/>
  <c r="I1805" i="1"/>
  <c r="J1805" i="1" s="1"/>
  <c r="E1805" i="1"/>
  <c r="D1805" i="1"/>
  <c r="C1805" i="1"/>
  <c r="M1804" i="1"/>
  <c r="L1804" i="1"/>
  <c r="K1804" i="1"/>
  <c r="I1804" i="1"/>
  <c r="J1804" i="1" s="1"/>
  <c r="E1804" i="1"/>
  <c r="D1804" i="1"/>
  <c r="C1804" i="1"/>
  <c r="M1803" i="1"/>
  <c r="L1803" i="1"/>
  <c r="K1803" i="1"/>
  <c r="I1803" i="1"/>
  <c r="J1803" i="1" s="1"/>
  <c r="E1803" i="1"/>
  <c r="D1803" i="1"/>
  <c r="C1803" i="1"/>
  <c r="M1802" i="1"/>
  <c r="L1802" i="1"/>
  <c r="K1802" i="1"/>
  <c r="I1802" i="1"/>
  <c r="J1802" i="1" s="1"/>
  <c r="E1802" i="1"/>
  <c r="D1802" i="1"/>
  <c r="C1802" i="1"/>
  <c r="M1801" i="1"/>
  <c r="L1801" i="1"/>
  <c r="K1801" i="1"/>
  <c r="I1801" i="1"/>
  <c r="J1801" i="1" s="1"/>
  <c r="E1801" i="1"/>
  <c r="D1801" i="1"/>
  <c r="C1801" i="1"/>
  <c r="M1800" i="1"/>
  <c r="L1800" i="1"/>
  <c r="K1800" i="1"/>
  <c r="I1800" i="1"/>
  <c r="J1800" i="1" s="1"/>
  <c r="E1800" i="1"/>
  <c r="D1800" i="1"/>
  <c r="C1800" i="1"/>
  <c r="M1799" i="1"/>
  <c r="L1799" i="1"/>
  <c r="K1799" i="1"/>
  <c r="I1799" i="1"/>
  <c r="J1799" i="1" s="1"/>
  <c r="E1799" i="1"/>
  <c r="D1799" i="1"/>
  <c r="C1799" i="1"/>
  <c r="M1798" i="1"/>
  <c r="L1798" i="1"/>
  <c r="K1798" i="1"/>
  <c r="I1798" i="1"/>
  <c r="J1798" i="1" s="1"/>
  <c r="E1798" i="1"/>
  <c r="D1798" i="1"/>
  <c r="C1798" i="1"/>
  <c r="M1797" i="1"/>
  <c r="L1797" i="1"/>
  <c r="K1797" i="1"/>
  <c r="I1797" i="1"/>
  <c r="J1797" i="1" s="1"/>
  <c r="E1797" i="1"/>
  <c r="D1797" i="1"/>
  <c r="C1797" i="1"/>
  <c r="M1796" i="1"/>
  <c r="L1796" i="1"/>
  <c r="K1796" i="1"/>
  <c r="I1796" i="1"/>
  <c r="J1796" i="1" s="1"/>
  <c r="E1796" i="1"/>
  <c r="D1796" i="1"/>
  <c r="C1796" i="1"/>
  <c r="M1795" i="1"/>
  <c r="L1795" i="1"/>
  <c r="K1795" i="1"/>
  <c r="I1795" i="1"/>
  <c r="J1795" i="1" s="1"/>
  <c r="E1795" i="1"/>
  <c r="D1795" i="1"/>
  <c r="C1795" i="1"/>
  <c r="M1794" i="1"/>
  <c r="L1794" i="1"/>
  <c r="K1794" i="1"/>
  <c r="I1794" i="1"/>
  <c r="J1794" i="1" s="1"/>
  <c r="E1794" i="1"/>
  <c r="D1794" i="1"/>
  <c r="C1794" i="1"/>
  <c r="M1793" i="1"/>
  <c r="L1793" i="1"/>
  <c r="K1793" i="1"/>
  <c r="I1793" i="1"/>
  <c r="J1793" i="1" s="1"/>
  <c r="E1793" i="1"/>
  <c r="D1793" i="1"/>
  <c r="C1793" i="1"/>
  <c r="M1792" i="1"/>
  <c r="L1792" i="1"/>
  <c r="K1792" i="1"/>
  <c r="I1792" i="1"/>
  <c r="J1792" i="1" s="1"/>
  <c r="E1792" i="1"/>
  <c r="D1792" i="1"/>
  <c r="C1792" i="1"/>
  <c r="M1791" i="1"/>
  <c r="L1791" i="1"/>
  <c r="K1791" i="1"/>
  <c r="I1791" i="1"/>
  <c r="J1791" i="1" s="1"/>
  <c r="E1791" i="1"/>
  <c r="D1791" i="1"/>
  <c r="C1791" i="1"/>
  <c r="M1790" i="1"/>
  <c r="L1790" i="1"/>
  <c r="K1790" i="1"/>
  <c r="I1790" i="1"/>
  <c r="J1790" i="1" s="1"/>
  <c r="E1790" i="1"/>
  <c r="D1790" i="1"/>
  <c r="C1790" i="1"/>
  <c r="M1789" i="1"/>
  <c r="L1789" i="1"/>
  <c r="K1789" i="1"/>
  <c r="I1789" i="1"/>
  <c r="J1789" i="1" s="1"/>
  <c r="E1789" i="1"/>
  <c r="D1789" i="1"/>
  <c r="C1789" i="1"/>
  <c r="M1788" i="1"/>
  <c r="L1788" i="1"/>
  <c r="K1788" i="1"/>
  <c r="I1788" i="1"/>
  <c r="J1788" i="1" s="1"/>
  <c r="E1788" i="1"/>
  <c r="D1788" i="1"/>
  <c r="C1788" i="1"/>
  <c r="M1787" i="1"/>
  <c r="L1787" i="1"/>
  <c r="K1787" i="1"/>
  <c r="I1787" i="1"/>
  <c r="J1787" i="1" s="1"/>
  <c r="E1787" i="1"/>
  <c r="D1787" i="1"/>
  <c r="C1787" i="1"/>
  <c r="M1786" i="1"/>
  <c r="L1786" i="1"/>
  <c r="K1786" i="1"/>
  <c r="I1786" i="1"/>
  <c r="J1786" i="1" s="1"/>
  <c r="E1786" i="1"/>
  <c r="D1786" i="1"/>
  <c r="C1786" i="1"/>
  <c r="M1785" i="1"/>
  <c r="L1785" i="1"/>
  <c r="K1785" i="1"/>
  <c r="I1785" i="1"/>
  <c r="J1785" i="1" s="1"/>
  <c r="E1785" i="1"/>
  <c r="D1785" i="1"/>
  <c r="C1785" i="1"/>
  <c r="M1784" i="1"/>
  <c r="L1784" i="1"/>
  <c r="K1784" i="1"/>
  <c r="I1784" i="1"/>
  <c r="J1784" i="1" s="1"/>
  <c r="E1784" i="1"/>
  <c r="D1784" i="1"/>
  <c r="C1784" i="1"/>
  <c r="M1783" i="1"/>
  <c r="L1783" i="1"/>
  <c r="K1783" i="1"/>
  <c r="I1783" i="1"/>
  <c r="J1783" i="1" s="1"/>
  <c r="E1783" i="1"/>
  <c r="D1783" i="1"/>
  <c r="C1783" i="1"/>
  <c r="M1782" i="1"/>
  <c r="L1782" i="1"/>
  <c r="K1782" i="1"/>
  <c r="I1782" i="1"/>
  <c r="J1782" i="1" s="1"/>
  <c r="E1782" i="1"/>
  <c r="D1782" i="1"/>
  <c r="C1782" i="1"/>
  <c r="M1781" i="1"/>
  <c r="L1781" i="1"/>
  <c r="K1781" i="1"/>
  <c r="I1781" i="1"/>
  <c r="J1781" i="1" s="1"/>
  <c r="E1781" i="1"/>
  <c r="D1781" i="1"/>
  <c r="C1781" i="1"/>
  <c r="M1780" i="1"/>
  <c r="L1780" i="1"/>
  <c r="K1780" i="1"/>
  <c r="I1780" i="1"/>
  <c r="J1780" i="1" s="1"/>
  <c r="E1780" i="1"/>
  <c r="D1780" i="1"/>
  <c r="C1780" i="1"/>
  <c r="M1779" i="1"/>
  <c r="L1779" i="1"/>
  <c r="K1779" i="1"/>
  <c r="I1779" i="1"/>
  <c r="J1779" i="1" s="1"/>
  <c r="E1779" i="1"/>
  <c r="D1779" i="1"/>
  <c r="C1779" i="1"/>
  <c r="M1778" i="1"/>
  <c r="L1778" i="1"/>
  <c r="K1778" i="1"/>
  <c r="I1778" i="1"/>
  <c r="J1778" i="1" s="1"/>
  <c r="E1778" i="1"/>
  <c r="D1778" i="1"/>
  <c r="C1778" i="1"/>
  <c r="M1777" i="1"/>
  <c r="L1777" i="1"/>
  <c r="K1777" i="1"/>
  <c r="I1777" i="1"/>
  <c r="J1777" i="1" s="1"/>
  <c r="E1777" i="1"/>
  <c r="D1777" i="1"/>
  <c r="C1777" i="1"/>
  <c r="M1776" i="1"/>
  <c r="L1776" i="1"/>
  <c r="K1776" i="1"/>
  <c r="I1776" i="1"/>
  <c r="J1776" i="1" s="1"/>
  <c r="E1776" i="1"/>
  <c r="D1776" i="1"/>
  <c r="C1776" i="1"/>
  <c r="M1775" i="1"/>
  <c r="L1775" i="1"/>
  <c r="K1775" i="1"/>
  <c r="I1775" i="1"/>
  <c r="J1775" i="1" s="1"/>
  <c r="E1775" i="1"/>
  <c r="D1775" i="1"/>
  <c r="C1775" i="1"/>
  <c r="M1774" i="1"/>
  <c r="L1774" i="1"/>
  <c r="K1774" i="1"/>
  <c r="I1774" i="1"/>
  <c r="J1774" i="1" s="1"/>
  <c r="E1774" i="1"/>
  <c r="D1774" i="1"/>
  <c r="C1774" i="1"/>
  <c r="M1773" i="1"/>
  <c r="L1773" i="1"/>
  <c r="K1773" i="1"/>
  <c r="I1773" i="1"/>
  <c r="J1773" i="1" s="1"/>
  <c r="E1773" i="1"/>
  <c r="D1773" i="1"/>
  <c r="C1773" i="1"/>
  <c r="M1772" i="1"/>
  <c r="L1772" i="1"/>
  <c r="K1772" i="1"/>
  <c r="I1772" i="1"/>
  <c r="J1772" i="1" s="1"/>
  <c r="E1772" i="1"/>
  <c r="D1772" i="1"/>
  <c r="C1772" i="1"/>
  <c r="M1771" i="1"/>
  <c r="L1771" i="1"/>
  <c r="K1771" i="1"/>
  <c r="I1771" i="1"/>
  <c r="J1771" i="1" s="1"/>
  <c r="E1771" i="1"/>
  <c r="D1771" i="1"/>
  <c r="C1771" i="1"/>
  <c r="M1770" i="1"/>
  <c r="L1770" i="1"/>
  <c r="K1770" i="1"/>
  <c r="I1770" i="1"/>
  <c r="J1770" i="1" s="1"/>
  <c r="E1770" i="1"/>
  <c r="D1770" i="1"/>
  <c r="C1770" i="1"/>
  <c r="M1769" i="1"/>
  <c r="L1769" i="1"/>
  <c r="K1769" i="1"/>
  <c r="I1769" i="1"/>
  <c r="J1769" i="1" s="1"/>
  <c r="E1769" i="1"/>
  <c r="D1769" i="1"/>
  <c r="C1769" i="1"/>
  <c r="M1768" i="1"/>
  <c r="L1768" i="1"/>
  <c r="K1768" i="1"/>
  <c r="I1768" i="1"/>
  <c r="J1768" i="1" s="1"/>
  <c r="E1768" i="1"/>
  <c r="D1768" i="1"/>
  <c r="C1768" i="1"/>
  <c r="M1767" i="1"/>
  <c r="L1767" i="1"/>
  <c r="K1767" i="1"/>
  <c r="I1767" i="1"/>
  <c r="J1767" i="1" s="1"/>
  <c r="E1767" i="1"/>
  <c r="D1767" i="1"/>
  <c r="C1767" i="1"/>
  <c r="M1766" i="1"/>
  <c r="L1766" i="1"/>
  <c r="K1766" i="1"/>
  <c r="I1766" i="1"/>
  <c r="J1766" i="1" s="1"/>
  <c r="E1766" i="1"/>
  <c r="D1766" i="1"/>
  <c r="C1766" i="1"/>
  <c r="M1765" i="1"/>
  <c r="L1765" i="1"/>
  <c r="K1765" i="1"/>
  <c r="I1765" i="1"/>
  <c r="J1765" i="1" s="1"/>
  <c r="E1765" i="1"/>
  <c r="D1765" i="1"/>
  <c r="C1765" i="1"/>
  <c r="M1764" i="1"/>
  <c r="L1764" i="1"/>
  <c r="K1764" i="1"/>
  <c r="I1764" i="1"/>
  <c r="J1764" i="1" s="1"/>
  <c r="E1764" i="1"/>
  <c r="D1764" i="1"/>
  <c r="C1764" i="1"/>
  <c r="M1763" i="1"/>
  <c r="L1763" i="1"/>
  <c r="K1763" i="1"/>
  <c r="I1763" i="1"/>
  <c r="J1763" i="1" s="1"/>
  <c r="E1763" i="1"/>
  <c r="D1763" i="1"/>
  <c r="C1763" i="1"/>
  <c r="M1762" i="1"/>
  <c r="L1762" i="1"/>
  <c r="K1762" i="1"/>
  <c r="I1762" i="1"/>
  <c r="J1762" i="1" s="1"/>
  <c r="E1762" i="1"/>
  <c r="D1762" i="1"/>
  <c r="C1762" i="1"/>
  <c r="M1761" i="1"/>
  <c r="L1761" i="1"/>
  <c r="K1761" i="1"/>
  <c r="I1761" i="1"/>
  <c r="J1761" i="1" s="1"/>
  <c r="E1761" i="1"/>
  <c r="D1761" i="1"/>
  <c r="C1761" i="1"/>
  <c r="M1760" i="1"/>
  <c r="L1760" i="1"/>
  <c r="K1760" i="1"/>
  <c r="I1760" i="1"/>
  <c r="J1760" i="1" s="1"/>
  <c r="E1760" i="1"/>
  <c r="D1760" i="1"/>
  <c r="C1760" i="1"/>
  <c r="M1759" i="1"/>
  <c r="L1759" i="1"/>
  <c r="K1759" i="1"/>
  <c r="I1759" i="1"/>
  <c r="J1759" i="1" s="1"/>
  <c r="E1759" i="1"/>
  <c r="D1759" i="1"/>
  <c r="C1759" i="1"/>
  <c r="M1758" i="1"/>
  <c r="L1758" i="1"/>
  <c r="K1758" i="1"/>
  <c r="I1758" i="1"/>
  <c r="J1758" i="1" s="1"/>
  <c r="E1758" i="1"/>
  <c r="D1758" i="1"/>
  <c r="C1758" i="1"/>
  <c r="M1757" i="1"/>
  <c r="L1757" i="1"/>
  <c r="K1757" i="1"/>
  <c r="I1757" i="1"/>
  <c r="J1757" i="1" s="1"/>
  <c r="E1757" i="1"/>
  <c r="D1757" i="1"/>
  <c r="C1757" i="1"/>
  <c r="M1756" i="1"/>
  <c r="L1756" i="1"/>
  <c r="K1756" i="1"/>
  <c r="I1756" i="1"/>
  <c r="J1756" i="1" s="1"/>
  <c r="E1756" i="1"/>
  <c r="D1756" i="1"/>
  <c r="C1756" i="1"/>
  <c r="M1755" i="1"/>
  <c r="L1755" i="1"/>
  <c r="K1755" i="1"/>
  <c r="I1755" i="1"/>
  <c r="J1755" i="1" s="1"/>
  <c r="E1755" i="1"/>
  <c r="D1755" i="1"/>
  <c r="C1755" i="1"/>
  <c r="M1754" i="1"/>
  <c r="L1754" i="1"/>
  <c r="K1754" i="1"/>
  <c r="I1754" i="1"/>
  <c r="J1754" i="1" s="1"/>
  <c r="E1754" i="1"/>
  <c r="D1754" i="1"/>
  <c r="C1754" i="1"/>
  <c r="M1753" i="1"/>
  <c r="L1753" i="1"/>
  <c r="K1753" i="1"/>
  <c r="I1753" i="1"/>
  <c r="J1753" i="1" s="1"/>
  <c r="E1753" i="1"/>
  <c r="D1753" i="1"/>
  <c r="C1753" i="1"/>
  <c r="M1752" i="1"/>
  <c r="L1752" i="1"/>
  <c r="K1752" i="1"/>
  <c r="I1752" i="1"/>
  <c r="J1752" i="1" s="1"/>
  <c r="E1752" i="1"/>
  <c r="D1752" i="1"/>
  <c r="C1752" i="1"/>
  <c r="M1751" i="1"/>
  <c r="L1751" i="1"/>
  <c r="K1751" i="1"/>
  <c r="I1751" i="1"/>
  <c r="J1751" i="1" s="1"/>
  <c r="E1751" i="1"/>
  <c r="D1751" i="1"/>
  <c r="C1751" i="1"/>
  <c r="M1750" i="1"/>
  <c r="L1750" i="1"/>
  <c r="K1750" i="1"/>
  <c r="I1750" i="1"/>
  <c r="J1750" i="1" s="1"/>
  <c r="E1750" i="1"/>
  <c r="D1750" i="1"/>
  <c r="C1750" i="1"/>
  <c r="M1749" i="1"/>
  <c r="L1749" i="1"/>
  <c r="K1749" i="1"/>
  <c r="I1749" i="1"/>
  <c r="J1749" i="1" s="1"/>
  <c r="E1749" i="1"/>
  <c r="D1749" i="1"/>
  <c r="C1749" i="1"/>
  <c r="M1748" i="1"/>
  <c r="L1748" i="1"/>
  <c r="K1748" i="1"/>
  <c r="I1748" i="1"/>
  <c r="J1748" i="1" s="1"/>
  <c r="E1748" i="1"/>
  <c r="D1748" i="1"/>
  <c r="C1748" i="1"/>
  <c r="M1747" i="1"/>
  <c r="L1747" i="1"/>
  <c r="K1747" i="1"/>
  <c r="I1747" i="1"/>
  <c r="J1747" i="1" s="1"/>
  <c r="E1747" i="1"/>
  <c r="D1747" i="1"/>
  <c r="C1747" i="1"/>
  <c r="M1746" i="1"/>
  <c r="L1746" i="1"/>
  <c r="K1746" i="1"/>
  <c r="I1746" i="1"/>
  <c r="J1746" i="1" s="1"/>
  <c r="E1746" i="1"/>
  <c r="D1746" i="1"/>
  <c r="C1746" i="1"/>
  <c r="M1745" i="1"/>
  <c r="L1745" i="1"/>
  <c r="K1745" i="1"/>
  <c r="I1745" i="1"/>
  <c r="J1745" i="1" s="1"/>
  <c r="E1745" i="1"/>
  <c r="D1745" i="1"/>
  <c r="C1745" i="1"/>
  <c r="M1744" i="1"/>
  <c r="L1744" i="1"/>
  <c r="K1744" i="1"/>
  <c r="I1744" i="1"/>
  <c r="J1744" i="1" s="1"/>
  <c r="E1744" i="1"/>
  <c r="D1744" i="1"/>
  <c r="C1744" i="1"/>
  <c r="M1743" i="1"/>
  <c r="L1743" i="1"/>
  <c r="K1743" i="1"/>
  <c r="I1743" i="1"/>
  <c r="J1743" i="1" s="1"/>
  <c r="E1743" i="1"/>
  <c r="D1743" i="1"/>
  <c r="C1743" i="1"/>
  <c r="M1742" i="1"/>
  <c r="L1742" i="1"/>
  <c r="K1742" i="1"/>
  <c r="I1742" i="1"/>
  <c r="J1742" i="1" s="1"/>
  <c r="E1742" i="1"/>
  <c r="D1742" i="1"/>
  <c r="C1742" i="1"/>
  <c r="M1741" i="1"/>
  <c r="L1741" i="1"/>
  <c r="K1741" i="1"/>
  <c r="I1741" i="1"/>
  <c r="J1741" i="1" s="1"/>
  <c r="E1741" i="1"/>
  <c r="D1741" i="1"/>
  <c r="C1741" i="1"/>
  <c r="M1740" i="1"/>
  <c r="L1740" i="1"/>
  <c r="K1740" i="1"/>
  <c r="I1740" i="1"/>
  <c r="J1740" i="1" s="1"/>
  <c r="E1740" i="1"/>
  <c r="D1740" i="1"/>
  <c r="C1740" i="1"/>
  <c r="M1739" i="1"/>
  <c r="L1739" i="1"/>
  <c r="K1739" i="1"/>
  <c r="I1739" i="1"/>
  <c r="J1739" i="1" s="1"/>
  <c r="E1739" i="1"/>
  <c r="D1739" i="1"/>
  <c r="C1739" i="1"/>
  <c r="M1738" i="1"/>
  <c r="L1738" i="1"/>
  <c r="K1738" i="1"/>
  <c r="I1738" i="1"/>
  <c r="J1738" i="1" s="1"/>
  <c r="E1738" i="1"/>
  <c r="D1738" i="1"/>
  <c r="C1738" i="1"/>
  <c r="M1737" i="1"/>
  <c r="L1737" i="1"/>
  <c r="K1737" i="1"/>
  <c r="I1737" i="1"/>
  <c r="J1737" i="1" s="1"/>
  <c r="E1737" i="1"/>
  <c r="D1737" i="1"/>
  <c r="C1737" i="1"/>
  <c r="M1736" i="1"/>
  <c r="L1736" i="1"/>
  <c r="K1736" i="1"/>
  <c r="I1736" i="1"/>
  <c r="J1736" i="1" s="1"/>
  <c r="E1736" i="1"/>
  <c r="D1736" i="1"/>
  <c r="C1736" i="1"/>
  <c r="M1735" i="1"/>
  <c r="L1735" i="1"/>
  <c r="K1735" i="1"/>
  <c r="I1735" i="1"/>
  <c r="J1735" i="1" s="1"/>
  <c r="E1735" i="1"/>
  <c r="D1735" i="1"/>
  <c r="C1735" i="1"/>
  <c r="M1734" i="1"/>
  <c r="L1734" i="1"/>
  <c r="K1734" i="1"/>
  <c r="I1734" i="1"/>
  <c r="J1734" i="1" s="1"/>
  <c r="E1734" i="1"/>
  <c r="D1734" i="1"/>
  <c r="C1734" i="1"/>
  <c r="M1733" i="1"/>
  <c r="L1733" i="1"/>
  <c r="K1733" i="1"/>
  <c r="I1733" i="1"/>
  <c r="J1733" i="1" s="1"/>
  <c r="E1733" i="1"/>
  <c r="D1733" i="1"/>
  <c r="C1733" i="1"/>
  <c r="M1732" i="1"/>
  <c r="L1732" i="1"/>
  <c r="K1732" i="1"/>
  <c r="I1732" i="1"/>
  <c r="J1732" i="1" s="1"/>
  <c r="E1732" i="1"/>
  <c r="D1732" i="1"/>
  <c r="C1732" i="1"/>
  <c r="M1731" i="1"/>
  <c r="L1731" i="1"/>
  <c r="K1731" i="1"/>
  <c r="I1731" i="1"/>
  <c r="J1731" i="1" s="1"/>
  <c r="E1731" i="1"/>
  <c r="D1731" i="1"/>
  <c r="C1731" i="1"/>
  <c r="M1730" i="1"/>
  <c r="L1730" i="1"/>
  <c r="K1730" i="1"/>
  <c r="I1730" i="1"/>
  <c r="J1730" i="1" s="1"/>
  <c r="E1730" i="1"/>
  <c r="D1730" i="1"/>
  <c r="C1730" i="1"/>
  <c r="M1729" i="1"/>
  <c r="L1729" i="1"/>
  <c r="K1729" i="1"/>
  <c r="I1729" i="1"/>
  <c r="J1729" i="1" s="1"/>
  <c r="E1729" i="1"/>
  <c r="D1729" i="1"/>
  <c r="C1729" i="1"/>
  <c r="M1728" i="1"/>
  <c r="L1728" i="1"/>
  <c r="K1728" i="1"/>
  <c r="I1728" i="1"/>
  <c r="J1728" i="1" s="1"/>
  <c r="E1728" i="1"/>
  <c r="D1728" i="1"/>
  <c r="C1728" i="1"/>
  <c r="M1727" i="1"/>
  <c r="L1727" i="1"/>
  <c r="K1727" i="1"/>
  <c r="I1727" i="1"/>
  <c r="J1727" i="1" s="1"/>
  <c r="E1727" i="1"/>
  <c r="D1727" i="1"/>
  <c r="C1727" i="1"/>
  <c r="M1726" i="1"/>
  <c r="L1726" i="1"/>
  <c r="K1726" i="1"/>
  <c r="I1726" i="1"/>
  <c r="J1726" i="1" s="1"/>
  <c r="E1726" i="1"/>
  <c r="D1726" i="1"/>
  <c r="C1726" i="1"/>
  <c r="M1725" i="1"/>
  <c r="L1725" i="1"/>
  <c r="K1725" i="1"/>
  <c r="I1725" i="1"/>
  <c r="J1725" i="1" s="1"/>
  <c r="E1725" i="1"/>
  <c r="D1725" i="1"/>
  <c r="C1725" i="1"/>
  <c r="M1724" i="1"/>
  <c r="L1724" i="1"/>
  <c r="K1724" i="1"/>
  <c r="I1724" i="1"/>
  <c r="J1724" i="1" s="1"/>
  <c r="E1724" i="1"/>
  <c r="D1724" i="1"/>
  <c r="C1724" i="1"/>
  <c r="M1723" i="1"/>
  <c r="L1723" i="1"/>
  <c r="K1723" i="1"/>
  <c r="I1723" i="1"/>
  <c r="J1723" i="1" s="1"/>
  <c r="E1723" i="1"/>
  <c r="D1723" i="1"/>
  <c r="C1723" i="1"/>
  <c r="M1722" i="1"/>
  <c r="L1722" i="1"/>
  <c r="K1722" i="1"/>
  <c r="I1722" i="1"/>
  <c r="J1722" i="1" s="1"/>
  <c r="E1722" i="1"/>
  <c r="D1722" i="1"/>
  <c r="C1722" i="1"/>
  <c r="M1721" i="1"/>
  <c r="L1721" i="1"/>
  <c r="K1721" i="1"/>
  <c r="I1721" i="1"/>
  <c r="J1721" i="1" s="1"/>
  <c r="E1721" i="1"/>
  <c r="D1721" i="1"/>
  <c r="C1721" i="1"/>
  <c r="M1720" i="1"/>
  <c r="L1720" i="1"/>
  <c r="K1720" i="1"/>
  <c r="I1720" i="1"/>
  <c r="J1720" i="1" s="1"/>
  <c r="E1720" i="1"/>
  <c r="D1720" i="1"/>
  <c r="C1720" i="1"/>
  <c r="M1719" i="1"/>
  <c r="L1719" i="1"/>
  <c r="K1719" i="1"/>
  <c r="I1719" i="1"/>
  <c r="J1719" i="1" s="1"/>
  <c r="E1719" i="1"/>
  <c r="D1719" i="1"/>
  <c r="C1719" i="1"/>
  <c r="M1718" i="1"/>
  <c r="L1718" i="1"/>
  <c r="K1718" i="1"/>
  <c r="I1718" i="1"/>
  <c r="J1718" i="1" s="1"/>
  <c r="E1718" i="1"/>
  <c r="D1718" i="1"/>
  <c r="C1718" i="1"/>
  <c r="M1717" i="1"/>
  <c r="L1717" i="1"/>
  <c r="K1717" i="1"/>
  <c r="I1717" i="1"/>
  <c r="J1717" i="1" s="1"/>
  <c r="E1717" i="1"/>
  <c r="D1717" i="1"/>
  <c r="C1717" i="1"/>
  <c r="M1716" i="1"/>
  <c r="L1716" i="1"/>
  <c r="K1716" i="1"/>
  <c r="I1716" i="1"/>
  <c r="J1716" i="1" s="1"/>
  <c r="E1716" i="1"/>
  <c r="D1716" i="1"/>
  <c r="C1716" i="1"/>
  <c r="M1715" i="1"/>
  <c r="L1715" i="1"/>
  <c r="K1715" i="1"/>
  <c r="I1715" i="1"/>
  <c r="J1715" i="1" s="1"/>
  <c r="E1715" i="1"/>
  <c r="D1715" i="1"/>
  <c r="C1715" i="1"/>
  <c r="M1714" i="1"/>
  <c r="L1714" i="1"/>
  <c r="K1714" i="1"/>
  <c r="I1714" i="1"/>
  <c r="J1714" i="1" s="1"/>
  <c r="E1714" i="1"/>
  <c r="D1714" i="1"/>
  <c r="C1714" i="1"/>
  <c r="M1713" i="1"/>
  <c r="L1713" i="1"/>
  <c r="K1713" i="1"/>
  <c r="I1713" i="1"/>
  <c r="J1713" i="1" s="1"/>
  <c r="E1713" i="1"/>
  <c r="D1713" i="1"/>
  <c r="C1713" i="1"/>
  <c r="M1712" i="1"/>
  <c r="L1712" i="1"/>
  <c r="K1712" i="1"/>
  <c r="I1712" i="1"/>
  <c r="J1712" i="1" s="1"/>
  <c r="E1712" i="1"/>
  <c r="D1712" i="1"/>
  <c r="C1712" i="1"/>
  <c r="M1711" i="1"/>
  <c r="L1711" i="1"/>
  <c r="K1711" i="1"/>
  <c r="I1711" i="1"/>
  <c r="J1711" i="1" s="1"/>
  <c r="E1711" i="1"/>
  <c r="D1711" i="1"/>
  <c r="C1711" i="1"/>
  <c r="M1710" i="1"/>
  <c r="L1710" i="1"/>
  <c r="K1710" i="1"/>
  <c r="I1710" i="1"/>
  <c r="J1710" i="1" s="1"/>
  <c r="E1710" i="1"/>
  <c r="D1710" i="1"/>
  <c r="C1710" i="1"/>
  <c r="M1709" i="1"/>
  <c r="L1709" i="1"/>
  <c r="K1709" i="1"/>
  <c r="I1709" i="1"/>
  <c r="J1709" i="1" s="1"/>
  <c r="E1709" i="1"/>
  <c r="D1709" i="1"/>
  <c r="C1709" i="1"/>
  <c r="M1708" i="1"/>
  <c r="L1708" i="1"/>
  <c r="K1708" i="1"/>
  <c r="I1708" i="1"/>
  <c r="J1708" i="1" s="1"/>
  <c r="E1708" i="1"/>
  <c r="D1708" i="1"/>
  <c r="C1708" i="1"/>
  <c r="M1707" i="1"/>
  <c r="L1707" i="1"/>
  <c r="K1707" i="1"/>
  <c r="I1707" i="1"/>
  <c r="J1707" i="1" s="1"/>
  <c r="E1707" i="1"/>
  <c r="D1707" i="1"/>
  <c r="C1707" i="1"/>
  <c r="M1706" i="1"/>
  <c r="L1706" i="1"/>
  <c r="K1706" i="1"/>
  <c r="I1706" i="1"/>
  <c r="J1706" i="1" s="1"/>
  <c r="E1706" i="1"/>
  <c r="D1706" i="1"/>
  <c r="C1706" i="1"/>
  <c r="M1705" i="1"/>
  <c r="L1705" i="1"/>
  <c r="K1705" i="1"/>
  <c r="I1705" i="1"/>
  <c r="J1705" i="1" s="1"/>
  <c r="E1705" i="1"/>
  <c r="D1705" i="1"/>
  <c r="C1705" i="1"/>
  <c r="M1704" i="1"/>
  <c r="L1704" i="1"/>
  <c r="K1704" i="1"/>
  <c r="I1704" i="1"/>
  <c r="J1704" i="1" s="1"/>
  <c r="E1704" i="1"/>
  <c r="D1704" i="1"/>
  <c r="C1704" i="1"/>
  <c r="M1703" i="1"/>
  <c r="L1703" i="1"/>
  <c r="K1703" i="1"/>
  <c r="I1703" i="1"/>
  <c r="J1703" i="1" s="1"/>
  <c r="E1703" i="1"/>
  <c r="D1703" i="1"/>
  <c r="C1703" i="1"/>
  <c r="M1702" i="1"/>
  <c r="L1702" i="1"/>
  <c r="K1702" i="1"/>
  <c r="I1702" i="1"/>
  <c r="J1702" i="1" s="1"/>
  <c r="E1702" i="1"/>
  <c r="D1702" i="1"/>
  <c r="C1702" i="1"/>
  <c r="M1701" i="1"/>
  <c r="L1701" i="1"/>
  <c r="K1701" i="1"/>
  <c r="I1701" i="1"/>
  <c r="J1701" i="1" s="1"/>
  <c r="E1701" i="1"/>
  <c r="D1701" i="1"/>
  <c r="C1701" i="1"/>
  <c r="M1700" i="1"/>
  <c r="L1700" i="1"/>
  <c r="K1700" i="1"/>
  <c r="I1700" i="1"/>
  <c r="J1700" i="1" s="1"/>
  <c r="E1700" i="1"/>
  <c r="D1700" i="1"/>
  <c r="C1700" i="1"/>
  <c r="M1699" i="1"/>
  <c r="L1699" i="1"/>
  <c r="K1699" i="1"/>
  <c r="I1699" i="1"/>
  <c r="J1699" i="1" s="1"/>
  <c r="E1699" i="1"/>
  <c r="D1699" i="1"/>
  <c r="C1699" i="1"/>
  <c r="M1698" i="1"/>
  <c r="L1698" i="1"/>
  <c r="K1698" i="1"/>
  <c r="I1698" i="1"/>
  <c r="J1698" i="1" s="1"/>
  <c r="E1698" i="1"/>
  <c r="D1698" i="1"/>
  <c r="C1698" i="1"/>
  <c r="M1697" i="1"/>
  <c r="L1697" i="1"/>
  <c r="K1697" i="1"/>
  <c r="I1697" i="1"/>
  <c r="J1697" i="1" s="1"/>
  <c r="E1697" i="1"/>
  <c r="D1697" i="1"/>
  <c r="C1697" i="1"/>
  <c r="M1696" i="1"/>
  <c r="L1696" i="1"/>
  <c r="K1696" i="1"/>
  <c r="I1696" i="1"/>
  <c r="J1696" i="1" s="1"/>
  <c r="E1696" i="1"/>
  <c r="D1696" i="1"/>
  <c r="C1696" i="1"/>
  <c r="M1695" i="1"/>
  <c r="L1695" i="1"/>
  <c r="K1695" i="1"/>
  <c r="I1695" i="1"/>
  <c r="J1695" i="1" s="1"/>
  <c r="E1695" i="1"/>
  <c r="D1695" i="1"/>
  <c r="C1695" i="1"/>
  <c r="M1694" i="1"/>
  <c r="L1694" i="1"/>
  <c r="K1694" i="1"/>
  <c r="I1694" i="1"/>
  <c r="J1694" i="1" s="1"/>
  <c r="E1694" i="1"/>
  <c r="D1694" i="1"/>
  <c r="C1694" i="1"/>
  <c r="M1693" i="1"/>
  <c r="L1693" i="1"/>
  <c r="K1693" i="1"/>
  <c r="I1693" i="1"/>
  <c r="J1693" i="1" s="1"/>
  <c r="E1693" i="1"/>
  <c r="D1693" i="1"/>
  <c r="C1693" i="1"/>
  <c r="M1692" i="1"/>
  <c r="L1692" i="1"/>
  <c r="K1692" i="1"/>
  <c r="I1692" i="1"/>
  <c r="J1692" i="1" s="1"/>
  <c r="E1692" i="1"/>
  <c r="D1692" i="1"/>
  <c r="C1692" i="1"/>
  <c r="M1691" i="1"/>
  <c r="L1691" i="1"/>
  <c r="K1691" i="1"/>
  <c r="I1691" i="1"/>
  <c r="J1691" i="1" s="1"/>
  <c r="E1691" i="1"/>
  <c r="D1691" i="1"/>
  <c r="C1691" i="1"/>
  <c r="M1690" i="1"/>
  <c r="L1690" i="1"/>
  <c r="K1690" i="1"/>
  <c r="I1690" i="1"/>
  <c r="J1690" i="1" s="1"/>
  <c r="E1690" i="1"/>
  <c r="D1690" i="1"/>
  <c r="C1690" i="1"/>
  <c r="M1689" i="1"/>
  <c r="L1689" i="1"/>
  <c r="K1689" i="1"/>
  <c r="I1689" i="1"/>
  <c r="J1689" i="1" s="1"/>
  <c r="E1689" i="1"/>
  <c r="D1689" i="1"/>
  <c r="C1689" i="1"/>
  <c r="M1688" i="1"/>
  <c r="L1688" i="1"/>
  <c r="K1688" i="1"/>
  <c r="I1688" i="1"/>
  <c r="J1688" i="1" s="1"/>
  <c r="E1688" i="1"/>
  <c r="D1688" i="1"/>
  <c r="C1688" i="1"/>
  <c r="M1687" i="1"/>
  <c r="L1687" i="1"/>
  <c r="K1687" i="1"/>
  <c r="I1687" i="1"/>
  <c r="J1687" i="1" s="1"/>
  <c r="E1687" i="1"/>
  <c r="D1687" i="1"/>
  <c r="C1687" i="1"/>
  <c r="M1686" i="1"/>
  <c r="L1686" i="1"/>
  <c r="K1686" i="1"/>
  <c r="I1686" i="1"/>
  <c r="J1686" i="1" s="1"/>
  <c r="E1686" i="1"/>
  <c r="D1686" i="1"/>
  <c r="C1686" i="1"/>
  <c r="M1685" i="1"/>
  <c r="L1685" i="1"/>
  <c r="K1685" i="1"/>
  <c r="I1685" i="1"/>
  <c r="J1685" i="1" s="1"/>
  <c r="E1685" i="1"/>
  <c r="D1685" i="1"/>
  <c r="C1685" i="1"/>
  <c r="M1684" i="1"/>
  <c r="L1684" i="1"/>
  <c r="K1684" i="1"/>
  <c r="I1684" i="1"/>
  <c r="J1684" i="1" s="1"/>
  <c r="E1684" i="1"/>
  <c r="D1684" i="1"/>
  <c r="C1684" i="1"/>
  <c r="M1683" i="1"/>
  <c r="L1683" i="1"/>
  <c r="K1683" i="1"/>
  <c r="I1683" i="1"/>
  <c r="J1683" i="1" s="1"/>
  <c r="E1683" i="1"/>
  <c r="D1683" i="1"/>
  <c r="C1683" i="1"/>
  <c r="M1682" i="1"/>
  <c r="L1682" i="1"/>
  <c r="K1682" i="1"/>
  <c r="I1682" i="1"/>
  <c r="J1682" i="1" s="1"/>
  <c r="E1682" i="1"/>
  <c r="D1682" i="1"/>
  <c r="C1682" i="1"/>
  <c r="M1681" i="1"/>
  <c r="L1681" i="1"/>
  <c r="K1681" i="1"/>
  <c r="I1681" i="1"/>
  <c r="J1681" i="1" s="1"/>
  <c r="E1681" i="1"/>
  <c r="D1681" i="1"/>
  <c r="C1681" i="1"/>
  <c r="M1680" i="1"/>
  <c r="L1680" i="1"/>
  <c r="K1680" i="1"/>
  <c r="I1680" i="1"/>
  <c r="J1680" i="1" s="1"/>
  <c r="E1680" i="1"/>
  <c r="D1680" i="1"/>
  <c r="C1680" i="1"/>
  <c r="M1679" i="1"/>
  <c r="L1679" i="1"/>
  <c r="K1679" i="1"/>
  <c r="I1679" i="1"/>
  <c r="J1679" i="1" s="1"/>
  <c r="E1679" i="1"/>
  <c r="D1679" i="1"/>
  <c r="C1679" i="1"/>
  <c r="M1678" i="1"/>
  <c r="L1678" i="1"/>
  <c r="K1678" i="1"/>
  <c r="I1678" i="1"/>
  <c r="J1678" i="1" s="1"/>
  <c r="E1678" i="1"/>
  <c r="D1678" i="1"/>
  <c r="C1678" i="1"/>
  <c r="M1677" i="1"/>
  <c r="L1677" i="1"/>
  <c r="K1677" i="1"/>
  <c r="I1677" i="1"/>
  <c r="J1677" i="1" s="1"/>
  <c r="E1677" i="1"/>
  <c r="D1677" i="1"/>
  <c r="C1677" i="1"/>
  <c r="M1676" i="1"/>
  <c r="L1676" i="1"/>
  <c r="K1676" i="1"/>
  <c r="I1676" i="1"/>
  <c r="J1676" i="1" s="1"/>
  <c r="E1676" i="1"/>
  <c r="D1676" i="1"/>
  <c r="C1676" i="1"/>
  <c r="M1675" i="1"/>
  <c r="L1675" i="1"/>
  <c r="K1675" i="1"/>
  <c r="I1675" i="1"/>
  <c r="J1675" i="1" s="1"/>
  <c r="E1675" i="1"/>
  <c r="D1675" i="1"/>
  <c r="C1675" i="1"/>
  <c r="M1674" i="1"/>
  <c r="L1674" i="1"/>
  <c r="K1674" i="1"/>
  <c r="I1674" i="1"/>
  <c r="J1674" i="1" s="1"/>
  <c r="E1674" i="1"/>
  <c r="D1674" i="1"/>
  <c r="C1674" i="1"/>
  <c r="M1673" i="1"/>
  <c r="L1673" i="1"/>
  <c r="K1673" i="1"/>
  <c r="I1673" i="1"/>
  <c r="J1673" i="1" s="1"/>
  <c r="E1673" i="1"/>
  <c r="D1673" i="1"/>
  <c r="C1673" i="1"/>
  <c r="M1672" i="1"/>
  <c r="L1672" i="1"/>
  <c r="K1672" i="1"/>
  <c r="I1672" i="1"/>
  <c r="J1672" i="1" s="1"/>
  <c r="E1672" i="1"/>
  <c r="D1672" i="1"/>
  <c r="C1672" i="1"/>
  <c r="M1671" i="1"/>
  <c r="L1671" i="1"/>
  <c r="K1671" i="1"/>
  <c r="I1671" i="1"/>
  <c r="J1671" i="1" s="1"/>
  <c r="E1671" i="1"/>
  <c r="D1671" i="1"/>
  <c r="C1671" i="1"/>
  <c r="M1670" i="1"/>
  <c r="L1670" i="1"/>
  <c r="K1670" i="1"/>
  <c r="I1670" i="1"/>
  <c r="J1670" i="1" s="1"/>
  <c r="E1670" i="1"/>
  <c r="D1670" i="1"/>
  <c r="C1670" i="1"/>
  <c r="M1669" i="1"/>
  <c r="L1669" i="1"/>
  <c r="K1669" i="1"/>
  <c r="I1669" i="1"/>
  <c r="J1669" i="1" s="1"/>
  <c r="E1669" i="1"/>
  <c r="D1669" i="1"/>
  <c r="C1669" i="1"/>
  <c r="M1668" i="1"/>
  <c r="L1668" i="1"/>
  <c r="K1668" i="1"/>
  <c r="I1668" i="1"/>
  <c r="J1668" i="1" s="1"/>
  <c r="E1668" i="1"/>
  <c r="D1668" i="1"/>
  <c r="C1668" i="1"/>
  <c r="M1667" i="1"/>
  <c r="L1667" i="1"/>
  <c r="K1667" i="1"/>
  <c r="I1667" i="1"/>
  <c r="J1667" i="1" s="1"/>
  <c r="E1667" i="1"/>
  <c r="D1667" i="1"/>
  <c r="C1667" i="1"/>
  <c r="M1666" i="1"/>
  <c r="L1666" i="1"/>
  <c r="K1666" i="1"/>
  <c r="I1666" i="1"/>
  <c r="J1666" i="1" s="1"/>
  <c r="E1666" i="1"/>
  <c r="D1666" i="1"/>
  <c r="C1666" i="1"/>
  <c r="M1665" i="1"/>
  <c r="L1665" i="1"/>
  <c r="K1665" i="1"/>
  <c r="I1665" i="1"/>
  <c r="J1665" i="1" s="1"/>
  <c r="E1665" i="1"/>
  <c r="D1665" i="1"/>
  <c r="C1665" i="1"/>
  <c r="M1664" i="1"/>
  <c r="L1664" i="1"/>
  <c r="K1664" i="1"/>
  <c r="I1664" i="1"/>
  <c r="J1664" i="1" s="1"/>
  <c r="E1664" i="1"/>
  <c r="D1664" i="1"/>
  <c r="C1664" i="1"/>
  <c r="M1663" i="1"/>
  <c r="L1663" i="1"/>
  <c r="K1663" i="1"/>
  <c r="I1663" i="1"/>
  <c r="J1663" i="1" s="1"/>
  <c r="E1663" i="1"/>
  <c r="D1663" i="1"/>
  <c r="C1663" i="1"/>
  <c r="M1662" i="1"/>
  <c r="L1662" i="1"/>
  <c r="K1662" i="1"/>
  <c r="I1662" i="1"/>
  <c r="J1662" i="1" s="1"/>
  <c r="E1662" i="1"/>
  <c r="D1662" i="1"/>
  <c r="C1662" i="1"/>
  <c r="M1661" i="1"/>
  <c r="L1661" i="1"/>
  <c r="K1661" i="1"/>
  <c r="I1661" i="1"/>
  <c r="J1661" i="1" s="1"/>
  <c r="E1661" i="1"/>
  <c r="D1661" i="1"/>
  <c r="C1661" i="1"/>
  <c r="M1660" i="1"/>
  <c r="L1660" i="1"/>
  <c r="K1660" i="1"/>
  <c r="I1660" i="1"/>
  <c r="J1660" i="1" s="1"/>
  <c r="E1660" i="1"/>
  <c r="D1660" i="1"/>
  <c r="C1660" i="1"/>
  <c r="M1659" i="1"/>
  <c r="L1659" i="1"/>
  <c r="K1659" i="1"/>
  <c r="I1659" i="1"/>
  <c r="J1659" i="1" s="1"/>
  <c r="E1659" i="1"/>
  <c r="D1659" i="1"/>
  <c r="C1659" i="1"/>
  <c r="M1658" i="1"/>
  <c r="L1658" i="1"/>
  <c r="K1658" i="1"/>
  <c r="I1658" i="1"/>
  <c r="J1658" i="1" s="1"/>
  <c r="E1658" i="1"/>
  <c r="D1658" i="1"/>
  <c r="C1658" i="1"/>
  <c r="M1657" i="1"/>
  <c r="L1657" i="1"/>
  <c r="K1657" i="1"/>
  <c r="I1657" i="1"/>
  <c r="J1657" i="1" s="1"/>
  <c r="E1657" i="1"/>
  <c r="D1657" i="1"/>
  <c r="C1657" i="1"/>
  <c r="M1656" i="1"/>
  <c r="L1656" i="1"/>
  <c r="K1656" i="1"/>
  <c r="I1656" i="1"/>
  <c r="J1656" i="1" s="1"/>
  <c r="E1656" i="1"/>
  <c r="D1656" i="1"/>
  <c r="C1656" i="1"/>
  <c r="M1655" i="1"/>
  <c r="L1655" i="1"/>
  <c r="K1655" i="1"/>
  <c r="I1655" i="1"/>
  <c r="J1655" i="1" s="1"/>
  <c r="E1655" i="1"/>
  <c r="D1655" i="1"/>
  <c r="C1655" i="1"/>
  <c r="M1654" i="1"/>
  <c r="L1654" i="1"/>
  <c r="K1654" i="1"/>
  <c r="I1654" i="1"/>
  <c r="J1654" i="1" s="1"/>
  <c r="E1654" i="1"/>
  <c r="D1654" i="1"/>
  <c r="C1654" i="1"/>
  <c r="M1653" i="1"/>
  <c r="L1653" i="1"/>
  <c r="K1653" i="1"/>
  <c r="I1653" i="1"/>
  <c r="J1653" i="1" s="1"/>
  <c r="E1653" i="1"/>
  <c r="D1653" i="1"/>
  <c r="C1653" i="1"/>
  <c r="M1652" i="1"/>
  <c r="L1652" i="1"/>
  <c r="K1652" i="1"/>
  <c r="I1652" i="1"/>
  <c r="J1652" i="1" s="1"/>
  <c r="E1652" i="1"/>
  <c r="D1652" i="1"/>
  <c r="C1652" i="1"/>
  <c r="M1651" i="1"/>
  <c r="L1651" i="1"/>
  <c r="K1651" i="1"/>
  <c r="I1651" i="1"/>
  <c r="J1651" i="1" s="1"/>
  <c r="E1651" i="1"/>
  <c r="D1651" i="1"/>
  <c r="C1651" i="1"/>
  <c r="M1650" i="1"/>
  <c r="L1650" i="1"/>
  <c r="K1650" i="1"/>
  <c r="I1650" i="1"/>
  <c r="J1650" i="1" s="1"/>
  <c r="E1650" i="1"/>
  <c r="D1650" i="1"/>
  <c r="C1650" i="1"/>
  <c r="M1649" i="1"/>
  <c r="L1649" i="1"/>
  <c r="K1649" i="1"/>
  <c r="I1649" i="1"/>
  <c r="J1649" i="1" s="1"/>
  <c r="E1649" i="1"/>
  <c r="D1649" i="1"/>
  <c r="C1649" i="1"/>
  <c r="M1648" i="1"/>
  <c r="L1648" i="1"/>
  <c r="K1648" i="1"/>
  <c r="I1648" i="1"/>
  <c r="J1648" i="1" s="1"/>
  <c r="E1648" i="1"/>
  <c r="D1648" i="1"/>
  <c r="C1648" i="1"/>
  <c r="M1647" i="1"/>
  <c r="L1647" i="1"/>
  <c r="K1647" i="1"/>
  <c r="I1647" i="1"/>
  <c r="J1647" i="1" s="1"/>
  <c r="E1647" i="1"/>
  <c r="D1647" i="1"/>
  <c r="C1647" i="1"/>
  <c r="M1646" i="1"/>
  <c r="L1646" i="1"/>
  <c r="K1646" i="1"/>
  <c r="I1646" i="1"/>
  <c r="J1646" i="1" s="1"/>
  <c r="E1646" i="1"/>
  <c r="D1646" i="1"/>
  <c r="C1646" i="1"/>
  <c r="M1645" i="1"/>
  <c r="L1645" i="1"/>
  <c r="K1645" i="1"/>
  <c r="I1645" i="1"/>
  <c r="J1645" i="1" s="1"/>
  <c r="E1645" i="1"/>
  <c r="D1645" i="1"/>
  <c r="C1645" i="1"/>
  <c r="M1644" i="1"/>
  <c r="L1644" i="1"/>
  <c r="K1644" i="1"/>
  <c r="I1644" i="1"/>
  <c r="J1644" i="1" s="1"/>
  <c r="E1644" i="1"/>
  <c r="D1644" i="1"/>
  <c r="C1644" i="1"/>
  <c r="M1643" i="1"/>
  <c r="L1643" i="1"/>
  <c r="K1643" i="1"/>
  <c r="I1643" i="1"/>
  <c r="J1643" i="1" s="1"/>
  <c r="E1643" i="1"/>
  <c r="D1643" i="1"/>
  <c r="C1643" i="1"/>
  <c r="M1642" i="1"/>
  <c r="L1642" i="1"/>
  <c r="K1642" i="1"/>
  <c r="I1642" i="1"/>
  <c r="J1642" i="1" s="1"/>
  <c r="E1642" i="1"/>
  <c r="D1642" i="1"/>
  <c r="C1642" i="1"/>
  <c r="M1641" i="1"/>
  <c r="L1641" i="1"/>
  <c r="K1641" i="1"/>
  <c r="I1641" i="1"/>
  <c r="J1641" i="1" s="1"/>
  <c r="E1641" i="1"/>
  <c r="D1641" i="1"/>
  <c r="C1641" i="1"/>
  <c r="M1640" i="1"/>
  <c r="L1640" i="1"/>
  <c r="K1640" i="1"/>
  <c r="I1640" i="1"/>
  <c r="J1640" i="1" s="1"/>
  <c r="E1640" i="1"/>
  <c r="D1640" i="1"/>
  <c r="C1640" i="1"/>
  <c r="M1639" i="1"/>
  <c r="L1639" i="1"/>
  <c r="K1639" i="1"/>
  <c r="I1639" i="1"/>
  <c r="J1639" i="1" s="1"/>
  <c r="E1639" i="1"/>
  <c r="D1639" i="1"/>
  <c r="C1639" i="1"/>
  <c r="M1638" i="1"/>
  <c r="L1638" i="1"/>
  <c r="K1638" i="1"/>
  <c r="I1638" i="1"/>
  <c r="J1638" i="1" s="1"/>
  <c r="E1638" i="1"/>
  <c r="D1638" i="1"/>
  <c r="C1638" i="1"/>
  <c r="M1637" i="1"/>
  <c r="L1637" i="1"/>
  <c r="K1637" i="1"/>
  <c r="I1637" i="1"/>
  <c r="J1637" i="1" s="1"/>
  <c r="E1637" i="1"/>
  <c r="D1637" i="1"/>
  <c r="C1637" i="1"/>
  <c r="M1636" i="1"/>
  <c r="L1636" i="1"/>
  <c r="K1636" i="1"/>
  <c r="I1636" i="1"/>
  <c r="J1636" i="1" s="1"/>
  <c r="E1636" i="1"/>
  <c r="D1636" i="1"/>
  <c r="C1636" i="1"/>
  <c r="M1635" i="1"/>
  <c r="L1635" i="1"/>
  <c r="K1635" i="1"/>
  <c r="I1635" i="1"/>
  <c r="J1635" i="1" s="1"/>
  <c r="E1635" i="1"/>
  <c r="D1635" i="1"/>
  <c r="C1635" i="1"/>
  <c r="M1634" i="1"/>
  <c r="L1634" i="1"/>
  <c r="K1634" i="1"/>
  <c r="I1634" i="1"/>
  <c r="J1634" i="1" s="1"/>
  <c r="E1634" i="1"/>
  <c r="D1634" i="1"/>
  <c r="C1634" i="1"/>
  <c r="M1633" i="1"/>
  <c r="L1633" i="1"/>
  <c r="K1633" i="1"/>
  <c r="I1633" i="1"/>
  <c r="J1633" i="1" s="1"/>
  <c r="E1633" i="1"/>
  <c r="D1633" i="1"/>
  <c r="C1633" i="1"/>
  <c r="M1632" i="1"/>
  <c r="L1632" i="1"/>
  <c r="K1632" i="1"/>
  <c r="I1632" i="1"/>
  <c r="J1632" i="1" s="1"/>
  <c r="E1632" i="1"/>
  <c r="D1632" i="1"/>
  <c r="C1632" i="1"/>
  <c r="M1631" i="1"/>
  <c r="L1631" i="1"/>
  <c r="K1631" i="1"/>
  <c r="I1631" i="1"/>
  <c r="J1631" i="1" s="1"/>
  <c r="E1631" i="1"/>
  <c r="D1631" i="1"/>
  <c r="C1631" i="1"/>
  <c r="M1630" i="1"/>
  <c r="L1630" i="1"/>
  <c r="K1630" i="1"/>
  <c r="I1630" i="1"/>
  <c r="J1630" i="1" s="1"/>
  <c r="E1630" i="1"/>
  <c r="D1630" i="1"/>
  <c r="C1630" i="1"/>
  <c r="M1629" i="1"/>
  <c r="L1629" i="1"/>
  <c r="K1629" i="1"/>
  <c r="I1629" i="1"/>
  <c r="J1629" i="1" s="1"/>
  <c r="E1629" i="1"/>
  <c r="D1629" i="1"/>
  <c r="C1629" i="1"/>
  <c r="M1628" i="1"/>
  <c r="L1628" i="1"/>
  <c r="K1628" i="1"/>
  <c r="I1628" i="1"/>
  <c r="J1628" i="1" s="1"/>
  <c r="E1628" i="1"/>
  <c r="D1628" i="1"/>
  <c r="C1628" i="1"/>
  <c r="M1627" i="1"/>
  <c r="L1627" i="1"/>
  <c r="K1627" i="1"/>
  <c r="I1627" i="1"/>
  <c r="J1627" i="1" s="1"/>
  <c r="E1627" i="1"/>
  <c r="D1627" i="1"/>
  <c r="C1627" i="1"/>
  <c r="M1626" i="1"/>
  <c r="L1626" i="1"/>
  <c r="K1626" i="1"/>
  <c r="I1626" i="1"/>
  <c r="J1626" i="1" s="1"/>
  <c r="E1626" i="1"/>
  <c r="D1626" i="1"/>
  <c r="C1626" i="1"/>
  <c r="M1625" i="1"/>
  <c r="L1625" i="1"/>
  <c r="K1625" i="1"/>
  <c r="I1625" i="1"/>
  <c r="J1625" i="1" s="1"/>
  <c r="E1625" i="1"/>
  <c r="D1625" i="1"/>
  <c r="C1625" i="1"/>
  <c r="M1624" i="1"/>
  <c r="L1624" i="1"/>
  <c r="K1624" i="1"/>
  <c r="I1624" i="1"/>
  <c r="J1624" i="1" s="1"/>
  <c r="E1624" i="1"/>
  <c r="D1624" i="1"/>
  <c r="C1624" i="1"/>
  <c r="M1623" i="1"/>
  <c r="L1623" i="1"/>
  <c r="K1623" i="1"/>
  <c r="I1623" i="1"/>
  <c r="J1623" i="1" s="1"/>
  <c r="E1623" i="1"/>
  <c r="D1623" i="1"/>
  <c r="C1623" i="1"/>
  <c r="M1622" i="1"/>
  <c r="L1622" i="1"/>
  <c r="K1622" i="1"/>
  <c r="I1622" i="1"/>
  <c r="J1622" i="1" s="1"/>
  <c r="E1622" i="1"/>
  <c r="D1622" i="1"/>
  <c r="C1622" i="1"/>
  <c r="M1621" i="1"/>
  <c r="L1621" i="1"/>
  <c r="K1621" i="1"/>
  <c r="I1621" i="1"/>
  <c r="J1621" i="1" s="1"/>
  <c r="E1621" i="1"/>
  <c r="D1621" i="1"/>
  <c r="C1621" i="1"/>
  <c r="M1620" i="1"/>
  <c r="L1620" i="1"/>
  <c r="K1620" i="1"/>
  <c r="I1620" i="1"/>
  <c r="J1620" i="1" s="1"/>
  <c r="E1620" i="1"/>
  <c r="D1620" i="1"/>
  <c r="C1620" i="1"/>
  <c r="M1619" i="1"/>
  <c r="L1619" i="1"/>
  <c r="K1619" i="1"/>
  <c r="I1619" i="1"/>
  <c r="J1619" i="1" s="1"/>
  <c r="E1619" i="1"/>
  <c r="D1619" i="1"/>
  <c r="C1619" i="1"/>
  <c r="M1618" i="1"/>
  <c r="L1618" i="1"/>
  <c r="K1618" i="1"/>
  <c r="I1618" i="1"/>
  <c r="J1618" i="1" s="1"/>
  <c r="E1618" i="1"/>
  <c r="D1618" i="1"/>
  <c r="C1618" i="1"/>
  <c r="M1617" i="1"/>
  <c r="L1617" i="1"/>
  <c r="K1617" i="1"/>
  <c r="I1617" i="1"/>
  <c r="J1617" i="1" s="1"/>
  <c r="E1617" i="1"/>
  <c r="D1617" i="1"/>
  <c r="C1617" i="1"/>
  <c r="M1616" i="1"/>
  <c r="L1616" i="1"/>
  <c r="K1616" i="1"/>
  <c r="I1616" i="1"/>
  <c r="J1616" i="1" s="1"/>
  <c r="E1616" i="1"/>
  <c r="D1616" i="1"/>
  <c r="C1616" i="1"/>
  <c r="M1615" i="1"/>
  <c r="L1615" i="1"/>
  <c r="K1615" i="1"/>
  <c r="I1615" i="1"/>
  <c r="J1615" i="1" s="1"/>
  <c r="E1615" i="1"/>
  <c r="D1615" i="1"/>
  <c r="C1615" i="1"/>
  <c r="M1614" i="1"/>
  <c r="L1614" i="1"/>
  <c r="K1614" i="1"/>
  <c r="I1614" i="1"/>
  <c r="J1614" i="1" s="1"/>
  <c r="E1614" i="1"/>
  <c r="D1614" i="1"/>
  <c r="C1614" i="1"/>
  <c r="M1613" i="1"/>
  <c r="L1613" i="1"/>
  <c r="K1613" i="1"/>
  <c r="I1613" i="1"/>
  <c r="J1613" i="1" s="1"/>
  <c r="E1613" i="1"/>
  <c r="D1613" i="1"/>
  <c r="C1613" i="1"/>
  <c r="M1612" i="1"/>
  <c r="L1612" i="1"/>
  <c r="K1612" i="1"/>
  <c r="I1612" i="1"/>
  <c r="J1612" i="1" s="1"/>
  <c r="E1612" i="1"/>
  <c r="D1612" i="1"/>
  <c r="C1612" i="1"/>
  <c r="M1611" i="1"/>
  <c r="L1611" i="1"/>
  <c r="K1611" i="1"/>
  <c r="I1611" i="1"/>
  <c r="J1611" i="1" s="1"/>
  <c r="E1611" i="1"/>
  <c r="D1611" i="1"/>
  <c r="C1611" i="1"/>
  <c r="M1610" i="1"/>
  <c r="L1610" i="1"/>
  <c r="K1610" i="1"/>
  <c r="I1610" i="1"/>
  <c r="J1610" i="1" s="1"/>
  <c r="E1610" i="1"/>
  <c r="D1610" i="1"/>
  <c r="C1610" i="1"/>
  <c r="M1609" i="1"/>
  <c r="L1609" i="1"/>
  <c r="K1609" i="1"/>
  <c r="I1609" i="1"/>
  <c r="J1609" i="1" s="1"/>
  <c r="E1609" i="1"/>
  <c r="D1609" i="1"/>
  <c r="C1609" i="1"/>
  <c r="M1608" i="1"/>
  <c r="L1608" i="1"/>
  <c r="K1608" i="1"/>
  <c r="I1608" i="1"/>
  <c r="J1608" i="1" s="1"/>
  <c r="E1608" i="1"/>
  <c r="D1608" i="1"/>
  <c r="C1608" i="1"/>
  <c r="M1607" i="1"/>
  <c r="L1607" i="1"/>
  <c r="K1607" i="1"/>
  <c r="I1607" i="1"/>
  <c r="J1607" i="1" s="1"/>
  <c r="E1607" i="1"/>
  <c r="D1607" i="1"/>
  <c r="C1607" i="1"/>
  <c r="M1606" i="1"/>
  <c r="L1606" i="1"/>
  <c r="K1606" i="1"/>
  <c r="I1606" i="1"/>
  <c r="J1606" i="1" s="1"/>
  <c r="E1606" i="1"/>
  <c r="D1606" i="1"/>
  <c r="C1606" i="1"/>
  <c r="M1605" i="1"/>
  <c r="L1605" i="1"/>
  <c r="K1605" i="1"/>
  <c r="I1605" i="1"/>
  <c r="J1605" i="1" s="1"/>
  <c r="E1605" i="1"/>
  <c r="D1605" i="1"/>
  <c r="C1605" i="1"/>
  <c r="M1604" i="1"/>
  <c r="L1604" i="1"/>
  <c r="K1604" i="1"/>
  <c r="I1604" i="1"/>
  <c r="J1604" i="1" s="1"/>
  <c r="E1604" i="1"/>
  <c r="D1604" i="1"/>
  <c r="C1604" i="1"/>
  <c r="M1603" i="1"/>
  <c r="L1603" i="1"/>
  <c r="K1603" i="1"/>
  <c r="I1603" i="1"/>
  <c r="J1603" i="1" s="1"/>
  <c r="E1603" i="1"/>
  <c r="D1603" i="1"/>
  <c r="C1603" i="1"/>
  <c r="M1602" i="1"/>
  <c r="L1602" i="1"/>
  <c r="K1602" i="1"/>
  <c r="I1602" i="1"/>
  <c r="J1602" i="1" s="1"/>
  <c r="E1602" i="1"/>
  <c r="D1602" i="1"/>
  <c r="C1602" i="1"/>
  <c r="M1601" i="1"/>
  <c r="L1601" i="1"/>
  <c r="K1601" i="1"/>
  <c r="I1601" i="1"/>
  <c r="J1601" i="1" s="1"/>
  <c r="E1601" i="1"/>
  <c r="D1601" i="1"/>
  <c r="C1601" i="1"/>
  <c r="M1600" i="1"/>
  <c r="L1600" i="1"/>
  <c r="K1600" i="1"/>
  <c r="I1600" i="1"/>
  <c r="J1600" i="1" s="1"/>
  <c r="E1600" i="1"/>
  <c r="D1600" i="1"/>
  <c r="C1600" i="1"/>
  <c r="M1599" i="1"/>
  <c r="L1599" i="1"/>
  <c r="K1599" i="1"/>
  <c r="I1599" i="1"/>
  <c r="J1599" i="1" s="1"/>
  <c r="E1599" i="1"/>
  <c r="D1599" i="1"/>
  <c r="C1599" i="1"/>
  <c r="M1598" i="1"/>
  <c r="L1598" i="1"/>
  <c r="K1598" i="1"/>
  <c r="I1598" i="1"/>
  <c r="J1598" i="1" s="1"/>
  <c r="E1598" i="1"/>
  <c r="D1598" i="1"/>
  <c r="C1598" i="1"/>
  <c r="M1597" i="1"/>
  <c r="L1597" i="1"/>
  <c r="K1597" i="1"/>
  <c r="I1597" i="1"/>
  <c r="J1597" i="1" s="1"/>
  <c r="E1597" i="1"/>
  <c r="D1597" i="1"/>
  <c r="C1597" i="1"/>
  <c r="M1596" i="1"/>
  <c r="L1596" i="1"/>
  <c r="K1596" i="1"/>
  <c r="I1596" i="1"/>
  <c r="J1596" i="1" s="1"/>
  <c r="E1596" i="1"/>
  <c r="D1596" i="1"/>
  <c r="C1596" i="1"/>
  <c r="M1595" i="1"/>
  <c r="L1595" i="1"/>
  <c r="K1595" i="1"/>
  <c r="I1595" i="1"/>
  <c r="J1595" i="1" s="1"/>
  <c r="E1595" i="1"/>
  <c r="D1595" i="1"/>
  <c r="C1595" i="1"/>
  <c r="M1594" i="1"/>
  <c r="L1594" i="1"/>
  <c r="K1594" i="1"/>
  <c r="I1594" i="1"/>
  <c r="J1594" i="1" s="1"/>
  <c r="E1594" i="1"/>
  <c r="D1594" i="1"/>
  <c r="C1594" i="1"/>
  <c r="M1593" i="1"/>
  <c r="L1593" i="1"/>
  <c r="K1593" i="1"/>
  <c r="I1593" i="1"/>
  <c r="J1593" i="1" s="1"/>
  <c r="E1593" i="1"/>
  <c r="D1593" i="1"/>
  <c r="C1593" i="1"/>
  <c r="M1592" i="1"/>
  <c r="L1592" i="1"/>
  <c r="K1592" i="1"/>
  <c r="I1592" i="1"/>
  <c r="J1592" i="1" s="1"/>
  <c r="E1592" i="1"/>
  <c r="D1592" i="1"/>
  <c r="C1592" i="1"/>
  <c r="M1591" i="1"/>
  <c r="L1591" i="1"/>
  <c r="K1591" i="1"/>
  <c r="I1591" i="1"/>
  <c r="J1591" i="1" s="1"/>
  <c r="E1591" i="1"/>
  <c r="D1591" i="1"/>
  <c r="C1591" i="1"/>
  <c r="M1590" i="1"/>
  <c r="L1590" i="1"/>
  <c r="K1590" i="1"/>
  <c r="I1590" i="1"/>
  <c r="J1590" i="1" s="1"/>
  <c r="E1590" i="1"/>
  <c r="D1590" i="1"/>
  <c r="C1590" i="1"/>
  <c r="M1589" i="1"/>
  <c r="L1589" i="1"/>
  <c r="K1589" i="1"/>
  <c r="I1589" i="1"/>
  <c r="J1589" i="1" s="1"/>
  <c r="E1589" i="1"/>
  <c r="D1589" i="1"/>
  <c r="C1589" i="1"/>
  <c r="M1588" i="1"/>
  <c r="L1588" i="1"/>
  <c r="K1588" i="1"/>
  <c r="I1588" i="1"/>
  <c r="J1588" i="1" s="1"/>
  <c r="E1588" i="1"/>
  <c r="D1588" i="1"/>
  <c r="C1588" i="1"/>
  <c r="M1587" i="1"/>
  <c r="L1587" i="1"/>
  <c r="K1587" i="1"/>
  <c r="I1587" i="1"/>
  <c r="J1587" i="1" s="1"/>
  <c r="E1587" i="1"/>
  <c r="D1587" i="1"/>
  <c r="C1587" i="1"/>
  <c r="M1586" i="1"/>
  <c r="L1586" i="1"/>
  <c r="K1586" i="1"/>
  <c r="I1586" i="1"/>
  <c r="J1586" i="1" s="1"/>
  <c r="E1586" i="1"/>
  <c r="D1586" i="1"/>
  <c r="C1586" i="1"/>
  <c r="M1585" i="1"/>
  <c r="L1585" i="1"/>
  <c r="K1585" i="1"/>
  <c r="I1585" i="1"/>
  <c r="J1585" i="1" s="1"/>
  <c r="E1585" i="1"/>
  <c r="D1585" i="1"/>
  <c r="C1585" i="1"/>
  <c r="M1584" i="1"/>
  <c r="L1584" i="1"/>
  <c r="K1584" i="1"/>
  <c r="I1584" i="1"/>
  <c r="J1584" i="1" s="1"/>
  <c r="E1584" i="1"/>
  <c r="D1584" i="1"/>
  <c r="C1584" i="1"/>
  <c r="M1583" i="1"/>
  <c r="L1583" i="1"/>
  <c r="K1583" i="1"/>
  <c r="I1583" i="1"/>
  <c r="J1583" i="1" s="1"/>
  <c r="E1583" i="1"/>
  <c r="D1583" i="1"/>
  <c r="C1583" i="1"/>
  <c r="M1582" i="1"/>
  <c r="L1582" i="1"/>
  <c r="K1582" i="1"/>
  <c r="I1582" i="1"/>
  <c r="J1582" i="1" s="1"/>
  <c r="E1582" i="1"/>
  <c r="D1582" i="1"/>
  <c r="C1582" i="1"/>
  <c r="M1581" i="1"/>
  <c r="L1581" i="1"/>
  <c r="K1581" i="1"/>
  <c r="I1581" i="1"/>
  <c r="J1581" i="1" s="1"/>
  <c r="E1581" i="1"/>
  <c r="D1581" i="1"/>
  <c r="C1581" i="1"/>
  <c r="M1580" i="1"/>
  <c r="L1580" i="1"/>
  <c r="K1580" i="1"/>
  <c r="I1580" i="1"/>
  <c r="J1580" i="1" s="1"/>
  <c r="E1580" i="1"/>
  <c r="D1580" i="1"/>
  <c r="C1580" i="1"/>
  <c r="M1579" i="1"/>
  <c r="L1579" i="1"/>
  <c r="K1579" i="1"/>
  <c r="I1579" i="1"/>
  <c r="J1579" i="1" s="1"/>
  <c r="E1579" i="1"/>
  <c r="D1579" i="1"/>
  <c r="C1579" i="1"/>
  <c r="M1578" i="1"/>
  <c r="L1578" i="1"/>
  <c r="K1578" i="1"/>
  <c r="I1578" i="1"/>
  <c r="J1578" i="1" s="1"/>
  <c r="E1578" i="1"/>
  <c r="D1578" i="1"/>
  <c r="C1578" i="1"/>
  <c r="M1577" i="1"/>
  <c r="L1577" i="1"/>
  <c r="K1577" i="1"/>
  <c r="I1577" i="1"/>
  <c r="J1577" i="1" s="1"/>
  <c r="E1577" i="1"/>
  <c r="D1577" i="1"/>
  <c r="C1577" i="1"/>
  <c r="M1576" i="1"/>
  <c r="L1576" i="1"/>
  <c r="K1576" i="1"/>
  <c r="I1576" i="1"/>
  <c r="J1576" i="1" s="1"/>
  <c r="E1576" i="1"/>
  <c r="D1576" i="1"/>
  <c r="C1576" i="1"/>
  <c r="M1575" i="1"/>
  <c r="L1575" i="1"/>
  <c r="K1575" i="1"/>
  <c r="I1575" i="1"/>
  <c r="J1575" i="1" s="1"/>
  <c r="E1575" i="1"/>
  <c r="D1575" i="1"/>
  <c r="C1575" i="1"/>
  <c r="M1574" i="1"/>
  <c r="L1574" i="1"/>
  <c r="K1574" i="1"/>
  <c r="I1574" i="1"/>
  <c r="J1574" i="1" s="1"/>
  <c r="E1574" i="1"/>
  <c r="D1574" i="1"/>
  <c r="C1574" i="1"/>
  <c r="M1573" i="1"/>
  <c r="L1573" i="1"/>
  <c r="K1573" i="1"/>
  <c r="I1573" i="1"/>
  <c r="J1573" i="1" s="1"/>
  <c r="E1573" i="1"/>
  <c r="D1573" i="1"/>
  <c r="C1573" i="1"/>
  <c r="M1572" i="1"/>
  <c r="L1572" i="1"/>
  <c r="K1572" i="1"/>
  <c r="I1572" i="1"/>
  <c r="J1572" i="1" s="1"/>
  <c r="E1572" i="1"/>
  <c r="D1572" i="1"/>
  <c r="C1572" i="1"/>
  <c r="M1571" i="1"/>
  <c r="L1571" i="1"/>
  <c r="K1571" i="1"/>
  <c r="I1571" i="1"/>
  <c r="J1571" i="1" s="1"/>
  <c r="E1571" i="1"/>
  <c r="D1571" i="1"/>
  <c r="C1571" i="1"/>
  <c r="M1570" i="1"/>
  <c r="L1570" i="1"/>
  <c r="K1570" i="1"/>
  <c r="I1570" i="1"/>
  <c r="J1570" i="1" s="1"/>
  <c r="E1570" i="1"/>
  <c r="D1570" i="1"/>
  <c r="C1570" i="1"/>
  <c r="M1569" i="1"/>
  <c r="L1569" i="1"/>
  <c r="K1569" i="1"/>
  <c r="I1569" i="1"/>
  <c r="J1569" i="1" s="1"/>
  <c r="E1569" i="1"/>
  <c r="D1569" i="1"/>
  <c r="C1569" i="1"/>
  <c r="M1568" i="1"/>
  <c r="L1568" i="1"/>
  <c r="K1568" i="1"/>
  <c r="I1568" i="1"/>
  <c r="J1568" i="1" s="1"/>
  <c r="E1568" i="1"/>
  <c r="D1568" i="1"/>
  <c r="C1568" i="1"/>
  <c r="M1567" i="1"/>
  <c r="L1567" i="1"/>
  <c r="K1567" i="1"/>
  <c r="I1567" i="1"/>
  <c r="J1567" i="1" s="1"/>
  <c r="E1567" i="1"/>
  <c r="D1567" i="1"/>
  <c r="C1567" i="1"/>
  <c r="M1566" i="1"/>
  <c r="L1566" i="1"/>
  <c r="K1566" i="1"/>
  <c r="I1566" i="1"/>
  <c r="J1566" i="1" s="1"/>
  <c r="E1566" i="1"/>
  <c r="D1566" i="1"/>
  <c r="C1566" i="1"/>
  <c r="M1565" i="1"/>
  <c r="L1565" i="1"/>
  <c r="K1565" i="1"/>
  <c r="I1565" i="1"/>
  <c r="J1565" i="1" s="1"/>
  <c r="E1565" i="1"/>
  <c r="D1565" i="1"/>
  <c r="C1565" i="1"/>
  <c r="M1564" i="1"/>
  <c r="L1564" i="1"/>
  <c r="K1564" i="1"/>
  <c r="I1564" i="1"/>
  <c r="J1564" i="1" s="1"/>
  <c r="E1564" i="1"/>
  <c r="D1564" i="1"/>
  <c r="C1564" i="1"/>
  <c r="M1563" i="1"/>
  <c r="L1563" i="1"/>
  <c r="K1563" i="1"/>
  <c r="I1563" i="1"/>
  <c r="J1563" i="1" s="1"/>
  <c r="E1563" i="1"/>
  <c r="D1563" i="1"/>
  <c r="C1563" i="1"/>
  <c r="M1562" i="1"/>
  <c r="L1562" i="1"/>
  <c r="K1562" i="1"/>
  <c r="I1562" i="1"/>
  <c r="J1562" i="1" s="1"/>
  <c r="E1562" i="1"/>
  <c r="D1562" i="1"/>
  <c r="C1562" i="1"/>
  <c r="M1561" i="1"/>
  <c r="L1561" i="1"/>
  <c r="K1561" i="1"/>
  <c r="I1561" i="1"/>
  <c r="J1561" i="1" s="1"/>
  <c r="E1561" i="1"/>
  <c r="D1561" i="1"/>
  <c r="C1561" i="1"/>
  <c r="M1560" i="1"/>
  <c r="L1560" i="1"/>
  <c r="K1560" i="1"/>
  <c r="I1560" i="1"/>
  <c r="J1560" i="1" s="1"/>
  <c r="E1560" i="1"/>
  <c r="D1560" i="1"/>
  <c r="C1560" i="1"/>
  <c r="M1559" i="1"/>
  <c r="L1559" i="1"/>
  <c r="K1559" i="1"/>
  <c r="I1559" i="1"/>
  <c r="J1559" i="1" s="1"/>
  <c r="E1559" i="1"/>
  <c r="D1559" i="1"/>
  <c r="C1559" i="1"/>
  <c r="M1558" i="1"/>
  <c r="L1558" i="1"/>
  <c r="K1558" i="1"/>
  <c r="I1558" i="1"/>
  <c r="J1558" i="1" s="1"/>
  <c r="E1558" i="1"/>
  <c r="D1558" i="1"/>
  <c r="C1558" i="1"/>
  <c r="M1557" i="1"/>
  <c r="L1557" i="1"/>
  <c r="K1557" i="1"/>
  <c r="I1557" i="1"/>
  <c r="J1557" i="1" s="1"/>
  <c r="E1557" i="1"/>
  <c r="D1557" i="1"/>
  <c r="C1557" i="1"/>
  <c r="M1556" i="1"/>
  <c r="L1556" i="1"/>
  <c r="K1556" i="1"/>
  <c r="I1556" i="1"/>
  <c r="J1556" i="1" s="1"/>
  <c r="E1556" i="1"/>
  <c r="D1556" i="1"/>
  <c r="C1556" i="1"/>
  <c r="M1555" i="1"/>
  <c r="L1555" i="1"/>
  <c r="K1555" i="1"/>
  <c r="I1555" i="1"/>
  <c r="J1555" i="1" s="1"/>
  <c r="E1555" i="1"/>
  <c r="D1555" i="1"/>
  <c r="C1555" i="1"/>
  <c r="M1554" i="1"/>
  <c r="L1554" i="1"/>
  <c r="K1554" i="1"/>
  <c r="I1554" i="1"/>
  <c r="J1554" i="1" s="1"/>
  <c r="E1554" i="1"/>
  <c r="D1554" i="1"/>
  <c r="C1554" i="1"/>
  <c r="M1553" i="1"/>
  <c r="L1553" i="1"/>
  <c r="K1553" i="1"/>
  <c r="I1553" i="1"/>
  <c r="J1553" i="1" s="1"/>
  <c r="E1553" i="1"/>
  <c r="D1553" i="1"/>
  <c r="C1553" i="1"/>
  <c r="M1552" i="1"/>
  <c r="L1552" i="1"/>
  <c r="K1552" i="1"/>
  <c r="I1552" i="1"/>
  <c r="J1552" i="1" s="1"/>
  <c r="E1552" i="1"/>
  <c r="D1552" i="1"/>
  <c r="C1552" i="1"/>
  <c r="M1551" i="1"/>
  <c r="L1551" i="1"/>
  <c r="K1551" i="1"/>
  <c r="I1551" i="1"/>
  <c r="J1551" i="1" s="1"/>
  <c r="E1551" i="1"/>
  <c r="D1551" i="1"/>
  <c r="C1551" i="1"/>
  <c r="M1550" i="1"/>
  <c r="L1550" i="1"/>
  <c r="K1550" i="1"/>
  <c r="I1550" i="1"/>
  <c r="J1550" i="1" s="1"/>
  <c r="E1550" i="1"/>
  <c r="D1550" i="1"/>
  <c r="C1550" i="1"/>
  <c r="M1549" i="1"/>
  <c r="L1549" i="1"/>
  <c r="K1549" i="1"/>
  <c r="I1549" i="1"/>
  <c r="J1549" i="1" s="1"/>
  <c r="E1549" i="1"/>
  <c r="D1549" i="1"/>
  <c r="C1549" i="1"/>
  <c r="M1548" i="1"/>
  <c r="L1548" i="1"/>
  <c r="K1548" i="1"/>
  <c r="I1548" i="1"/>
  <c r="J1548" i="1" s="1"/>
  <c r="E1548" i="1"/>
  <c r="D1548" i="1"/>
  <c r="C1548" i="1"/>
  <c r="M1547" i="1"/>
  <c r="L1547" i="1"/>
  <c r="K1547" i="1"/>
  <c r="I1547" i="1"/>
  <c r="J1547" i="1" s="1"/>
  <c r="E1547" i="1"/>
  <c r="D1547" i="1"/>
  <c r="C1547" i="1"/>
  <c r="M1546" i="1"/>
  <c r="L1546" i="1"/>
  <c r="K1546" i="1"/>
  <c r="I1546" i="1"/>
  <c r="J1546" i="1" s="1"/>
  <c r="E1546" i="1"/>
  <c r="D1546" i="1"/>
  <c r="C1546" i="1"/>
  <c r="M1545" i="1"/>
  <c r="L1545" i="1"/>
  <c r="K1545" i="1"/>
  <c r="I1545" i="1"/>
  <c r="J1545" i="1" s="1"/>
  <c r="E1545" i="1"/>
  <c r="D1545" i="1"/>
  <c r="C1545" i="1"/>
  <c r="M1544" i="1"/>
  <c r="L1544" i="1"/>
  <c r="K1544" i="1"/>
  <c r="I1544" i="1"/>
  <c r="J1544" i="1" s="1"/>
  <c r="E1544" i="1"/>
  <c r="D1544" i="1"/>
  <c r="C1544" i="1"/>
  <c r="M1543" i="1"/>
  <c r="L1543" i="1"/>
  <c r="K1543" i="1"/>
  <c r="I1543" i="1"/>
  <c r="J1543" i="1" s="1"/>
  <c r="E1543" i="1"/>
  <c r="D1543" i="1"/>
  <c r="C1543" i="1"/>
  <c r="M1542" i="1"/>
  <c r="L1542" i="1"/>
  <c r="K1542" i="1"/>
  <c r="I1542" i="1"/>
  <c r="J1542" i="1" s="1"/>
  <c r="E1542" i="1"/>
  <c r="D1542" i="1"/>
  <c r="C1542" i="1"/>
  <c r="M1541" i="1"/>
  <c r="L1541" i="1"/>
  <c r="K1541" i="1"/>
  <c r="I1541" i="1"/>
  <c r="J1541" i="1" s="1"/>
  <c r="E1541" i="1"/>
  <c r="D1541" i="1"/>
  <c r="C1541" i="1"/>
  <c r="M1540" i="1"/>
  <c r="L1540" i="1"/>
  <c r="K1540" i="1"/>
  <c r="I1540" i="1"/>
  <c r="J1540" i="1" s="1"/>
  <c r="E1540" i="1"/>
  <c r="D1540" i="1"/>
  <c r="C1540" i="1"/>
  <c r="M1539" i="1"/>
  <c r="L1539" i="1"/>
  <c r="K1539" i="1"/>
  <c r="I1539" i="1"/>
  <c r="J1539" i="1" s="1"/>
  <c r="E1539" i="1"/>
  <c r="D1539" i="1"/>
  <c r="C1539" i="1"/>
  <c r="M1538" i="1"/>
  <c r="L1538" i="1"/>
  <c r="K1538" i="1"/>
  <c r="I1538" i="1"/>
  <c r="J1538" i="1" s="1"/>
  <c r="E1538" i="1"/>
  <c r="D1538" i="1"/>
  <c r="C1538" i="1"/>
  <c r="M1537" i="1"/>
  <c r="L1537" i="1"/>
  <c r="K1537" i="1"/>
  <c r="I1537" i="1"/>
  <c r="J1537" i="1" s="1"/>
  <c r="E1537" i="1"/>
  <c r="D1537" i="1"/>
  <c r="C1537" i="1"/>
  <c r="M1536" i="1"/>
  <c r="L1536" i="1"/>
  <c r="K1536" i="1"/>
  <c r="I1536" i="1"/>
  <c r="J1536" i="1" s="1"/>
  <c r="E1536" i="1"/>
  <c r="D1536" i="1"/>
  <c r="C1536" i="1"/>
  <c r="M1535" i="1"/>
  <c r="L1535" i="1"/>
  <c r="K1535" i="1"/>
  <c r="I1535" i="1"/>
  <c r="J1535" i="1" s="1"/>
  <c r="E1535" i="1"/>
  <c r="D1535" i="1"/>
  <c r="C1535" i="1"/>
  <c r="M1534" i="1"/>
  <c r="L1534" i="1"/>
  <c r="K1534" i="1"/>
  <c r="I1534" i="1"/>
  <c r="J1534" i="1" s="1"/>
  <c r="E1534" i="1"/>
  <c r="D1534" i="1"/>
  <c r="C1534" i="1"/>
  <c r="M1533" i="1"/>
  <c r="L1533" i="1"/>
  <c r="K1533" i="1"/>
  <c r="I1533" i="1"/>
  <c r="J1533" i="1" s="1"/>
  <c r="E1533" i="1"/>
  <c r="D1533" i="1"/>
  <c r="C1533" i="1"/>
  <c r="M1532" i="1"/>
  <c r="L1532" i="1"/>
  <c r="K1532" i="1"/>
  <c r="I1532" i="1"/>
  <c r="J1532" i="1" s="1"/>
  <c r="E1532" i="1"/>
  <c r="D1532" i="1"/>
  <c r="C1532" i="1"/>
  <c r="M1531" i="1"/>
  <c r="L1531" i="1"/>
  <c r="K1531" i="1"/>
  <c r="I1531" i="1"/>
  <c r="J1531" i="1" s="1"/>
  <c r="E1531" i="1"/>
  <c r="D1531" i="1"/>
  <c r="C1531" i="1"/>
  <c r="M1530" i="1"/>
  <c r="L1530" i="1"/>
  <c r="K1530" i="1"/>
  <c r="I1530" i="1"/>
  <c r="J1530" i="1" s="1"/>
  <c r="E1530" i="1"/>
  <c r="D1530" i="1"/>
  <c r="C1530" i="1"/>
  <c r="M1529" i="1"/>
  <c r="L1529" i="1"/>
  <c r="K1529" i="1"/>
  <c r="I1529" i="1"/>
  <c r="J1529" i="1" s="1"/>
  <c r="E1529" i="1"/>
  <c r="D1529" i="1"/>
  <c r="C1529" i="1"/>
  <c r="M1528" i="1"/>
  <c r="L1528" i="1"/>
  <c r="K1528" i="1"/>
  <c r="I1528" i="1"/>
  <c r="J1528" i="1" s="1"/>
  <c r="E1528" i="1"/>
  <c r="D1528" i="1"/>
  <c r="C1528" i="1"/>
  <c r="M1527" i="1"/>
  <c r="L1527" i="1"/>
  <c r="K1527" i="1"/>
  <c r="I1527" i="1"/>
  <c r="J1527" i="1" s="1"/>
  <c r="E1527" i="1"/>
  <c r="D1527" i="1"/>
  <c r="C1527" i="1"/>
  <c r="M1526" i="1"/>
  <c r="L1526" i="1"/>
  <c r="K1526" i="1"/>
  <c r="I1526" i="1"/>
  <c r="J1526" i="1" s="1"/>
  <c r="E1526" i="1"/>
  <c r="D1526" i="1"/>
  <c r="C1526" i="1"/>
  <c r="M1525" i="1"/>
  <c r="L1525" i="1"/>
  <c r="K1525" i="1"/>
  <c r="I1525" i="1"/>
  <c r="J1525" i="1" s="1"/>
  <c r="E1525" i="1"/>
  <c r="D1525" i="1"/>
  <c r="C1525" i="1"/>
  <c r="M1524" i="1"/>
  <c r="L1524" i="1"/>
  <c r="K1524" i="1"/>
  <c r="I1524" i="1"/>
  <c r="J1524" i="1" s="1"/>
  <c r="E1524" i="1"/>
  <c r="D1524" i="1"/>
  <c r="C1524" i="1"/>
  <c r="M1523" i="1"/>
  <c r="L1523" i="1"/>
  <c r="K1523" i="1"/>
  <c r="I1523" i="1"/>
  <c r="J1523" i="1" s="1"/>
  <c r="E1523" i="1"/>
  <c r="D1523" i="1"/>
  <c r="C1523" i="1"/>
  <c r="M1522" i="1"/>
  <c r="L1522" i="1"/>
  <c r="K1522" i="1"/>
  <c r="I1522" i="1"/>
  <c r="J1522" i="1" s="1"/>
  <c r="E1522" i="1"/>
  <c r="D1522" i="1"/>
  <c r="C1522" i="1"/>
  <c r="M1521" i="1"/>
  <c r="L1521" i="1"/>
  <c r="K1521" i="1"/>
  <c r="I1521" i="1"/>
  <c r="J1521" i="1" s="1"/>
  <c r="E1521" i="1"/>
  <c r="D1521" i="1"/>
  <c r="C1521" i="1"/>
  <c r="M1520" i="1"/>
  <c r="L1520" i="1"/>
  <c r="K1520" i="1"/>
  <c r="I1520" i="1"/>
  <c r="J1520" i="1" s="1"/>
  <c r="E1520" i="1"/>
  <c r="D1520" i="1"/>
  <c r="C1520" i="1"/>
  <c r="M1519" i="1"/>
  <c r="L1519" i="1"/>
  <c r="K1519" i="1"/>
  <c r="I1519" i="1"/>
  <c r="J1519" i="1" s="1"/>
  <c r="E1519" i="1"/>
  <c r="D1519" i="1"/>
  <c r="C1519" i="1"/>
  <c r="M1518" i="1"/>
  <c r="L1518" i="1"/>
  <c r="K1518" i="1"/>
  <c r="I1518" i="1"/>
  <c r="J1518" i="1" s="1"/>
  <c r="E1518" i="1"/>
  <c r="D1518" i="1"/>
  <c r="C1518" i="1"/>
  <c r="M1517" i="1"/>
  <c r="L1517" i="1"/>
  <c r="K1517" i="1"/>
  <c r="I1517" i="1"/>
  <c r="J1517" i="1" s="1"/>
  <c r="E1517" i="1"/>
  <c r="D1517" i="1"/>
  <c r="C1517" i="1"/>
  <c r="M1516" i="1"/>
  <c r="L1516" i="1"/>
  <c r="K1516" i="1"/>
  <c r="I1516" i="1"/>
  <c r="J1516" i="1" s="1"/>
  <c r="E1516" i="1"/>
  <c r="D1516" i="1"/>
  <c r="C1516" i="1"/>
  <c r="M1515" i="1"/>
  <c r="L1515" i="1"/>
  <c r="K1515" i="1"/>
  <c r="I1515" i="1"/>
  <c r="J1515" i="1" s="1"/>
  <c r="E1515" i="1"/>
  <c r="D1515" i="1"/>
  <c r="C1515" i="1"/>
  <c r="M1514" i="1"/>
  <c r="L1514" i="1"/>
  <c r="K1514" i="1"/>
  <c r="I1514" i="1"/>
  <c r="J1514" i="1" s="1"/>
  <c r="E1514" i="1"/>
  <c r="D1514" i="1"/>
  <c r="C1514" i="1"/>
  <c r="M1513" i="1"/>
  <c r="L1513" i="1"/>
  <c r="K1513" i="1"/>
  <c r="I1513" i="1"/>
  <c r="J1513" i="1" s="1"/>
  <c r="E1513" i="1"/>
  <c r="D1513" i="1"/>
  <c r="C1513" i="1"/>
  <c r="M1512" i="1"/>
  <c r="L1512" i="1"/>
  <c r="K1512" i="1"/>
  <c r="I1512" i="1"/>
  <c r="J1512" i="1" s="1"/>
  <c r="E1512" i="1"/>
  <c r="D1512" i="1"/>
  <c r="C1512" i="1"/>
  <c r="M1511" i="1"/>
  <c r="L1511" i="1"/>
  <c r="K1511" i="1"/>
  <c r="I1511" i="1"/>
  <c r="J1511" i="1" s="1"/>
  <c r="E1511" i="1"/>
  <c r="D1511" i="1"/>
  <c r="C1511" i="1"/>
  <c r="M1510" i="1"/>
  <c r="L1510" i="1"/>
  <c r="K1510" i="1"/>
  <c r="I1510" i="1"/>
  <c r="J1510" i="1" s="1"/>
  <c r="E1510" i="1"/>
  <c r="D1510" i="1"/>
  <c r="C1510" i="1"/>
  <c r="M1509" i="1"/>
  <c r="L1509" i="1"/>
  <c r="K1509" i="1"/>
  <c r="I1509" i="1"/>
  <c r="J1509" i="1" s="1"/>
  <c r="E1509" i="1"/>
  <c r="D1509" i="1"/>
  <c r="C1509" i="1"/>
  <c r="M1508" i="1"/>
  <c r="L1508" i="1"/>
  <c r="K1508" i="1"/>
  <c r="I1508" i="1"/>
  <c r="J1508" i="1" s="1"/>
  <c r="E1508" i="1"/>
  <c r="D1508" i="1"/>
  <c r="C1508" i="1"/>
  <c r="M1507" i="1"/>
  <c r="L1507" i="1"/>
  <c r="K1507" i="1"/>
  <c r="I1507" i="1"/>
  <c r="J1507" i="1" s="1"/>
  <c r="E1507" i="1"/>
  <c r="D1507" i="1"/>
  <c r="C1507" i="1"/>
  <c r="M1506" i="1"/>
  <c r="L1506" i="1"/>
  <c r="K1506" i="1"/>
  <c r="I1506" i="1"/>
  <c r="J1506" i="1" s="1"/>
  <c r="E1506" i="1"/>
  <c r="D1506" i="1"/>
  <c r="C1506" i="1"/>
  <c r="M1505" i="1"/>
  <c r="L1505" i="1"/>
  <c r="K1505" i="1"/>
  <c r="I1505" i="1"/>
  <c r="J1505" i="1" s="1"/>
  <c r="E1505" i="1"/>
  <c r="D1505" i="1"/>
  <c r="C1505" i="1"/>
  <c r="M1504" i="1"/>
  <c r="L1504" i="1"/>
  <c r="K1504" i="1"/>
  <c r="I1504" i="1"/>
  <c r="J1504" i="1" s="1"/>
  <c r="E1504" i="1"/>
  <c r="D1504" i="1"/>
  <c r="C1504" i="1"/>
  <c r="M1503" i="1"/>
  <c r="L1503" i="1"/>
  <c r="K1503" i="1"/>
  <c r="I1503" i="1"/>
  <c r="J1503" i="1" s="1"/>
  <c r="E1503" i="1"/>
  <c r="D1503" i="1"/>
  <c r="C1503" i="1"/>
  <c r="M1502" i="1"/>
  <c r="L1502" i="1"/>
  <c r="K1502" i="1"/>
  <c r="I1502" i="1"/>
  <c r="J1502" i="1" s="1"/>
  <c r="E1502" i="1"/>
  <c r="D1502" i="1"/>
  <c r="C1502" i="1"/>
  <c r="M1501" i="1"/>
  <c r="L1501" i="1"/>
  <c r="K1501" i="1"/>
  <c r="I1501" i="1"/>
  <c r="J1501" i="1" s="1"/>
  <c r="E1501" i="1"/>
  <c r="D1501" i="1"/>
  <c r="C1501" i="1"/>
  <c r="M1500" i="1"/>
  <c r="L1500" i="1"/>
  <c r="K1500" i="1"/>
  <c r="I1500" i="1"/>
  <c r="J1500" i="1" s="1"/>
  <c r="E1500" i="1"/>
  <c r="D1500" i="1"/>
  <c r="C1500" i="1"/>
  <c r="M1499" i="1"/>
  <c r="L1499" i="1"/>
  <c r="K1499" i="1"/>
  <c r="I1499" i="1"/>
  <c r="J1499" i="1" s="1"/>
  <c r="E1499" i="1"/>
  <c r="D1499" i="1"/>
  <c r="C1499" i="1"/>
  <c r="M1498" i="1"/>
  <c r="L1498" i="1"/>
  <c r="K1498" i="1"/>
  <c r="I1498" i="1"/>
  <c r="J1498" i="1" s="1"/>
  <c r="E1498" i="1"/>
  <c r="D1498" i="1"/>
  <c r="C1498" i="1"/>
  <c r="M1497" i="1"/>
  <c r="L1497" i="1"/>
  <c r="K1497" i="1"/>
  <c r="I1497" i="1"/>
  <c r="J1497" i="1" s="1"/>
  <c r="E1497" i="1"/>
  <c r="D1497" i="1"/>
  <c r="C1497" i="1"/>
  <c r="M1496" i="1"/>
  <c r="L1496" i="1"/>
  <c r="K1496" i="1"/>
  <c r="I1496" i="1"/>
  <c r="J1496" i="1" s="1"/>
  <c r="E1496" i="1"/>
  <c r="D1496" i="1"/>
  <c r="C1496" i="1"/>
  <c r="M1495" i="1"/>
  <c r="L1495" i="1"/>
  <c r="K1495" i="1"/>
  <c r="I1495" i="1"/>
  <c r="J1495" i="1" s="1"/>
  <c r="E1495" i="1"/>
  <c r="D1495" i="1"/>
  <c r="C1495" i="1"/>
  <c r="M1494" i="1"/>
  <c r="L1494" i="1"/>
  <c r="K1494" i="1"/>
  <c r="I1494" i="1"/>
  <c r="J1494" i="1" s="1"/>
  <c r="E1494" i="1"/>
  <c r="D1494" i="1"/>
  <c r="C1494" i="1"/>
  <c r="M1493" i="1"/>
  <c r="L1493" i="1"/>
  <c r="K1493" i="1"/>
  <c r="I1493" i="1"/>
  <c r="J1493" i="1" s="1"/>
  <c r="E1493" i="1"/>
  <c r="D1493" i="1"/>
  <c r="C1493" i="1"/>
  <c r="M1492" i="1"/>
  <c r="L1492" i="1"/>
  <c r="K1492" i="1"/>
  <c r="I1492" i="1"/>
  <c r="J1492" i="1" s="1"/>
  <c r="E1492" i="1"/>
  <c r="D1492" i="1"/>
  <c r="C1492" i="1"/>
  <c r="M1491" i="1"/>
  <c r="L1491" i="1"/>
  <c r="K1491" i="1"/>
  <c r="I1491" i="1"/>
  <c r="J1491" i="1" s="1"/>
  <c r="E1491" i="1"/>
  <c r="D1491" i="1"/>
  <c r="C1491" i="1"/>
  <c r="M1490" i="1"/>
  <c r="L1490" i="1"/>
  <c r="K1490" i="1"/>
  <c r="I1490" i="1"/>
  <c r="J1490" i="1" s="1"/>
  <c r="E1490" i="1"/>
  <c r="D1490" i="1"/>
  <c r="C1490" i="1"/>
  <c r="M1489" i="1"/>
  <c r="L1489" i="1"/>
  <c r="K1489" i="1"/>
  <c r="I1489" i="1"/>
  <c r="J1489" i="1" s="1"/>
  <c r="E1489" i="1"/>
  <c r="D1489" i="1"/>
  <c r="C1489" i="1"/>
  <c r="M1488" i="1"/>
  <c r="L1488" i="1"/>
  <c r="K1488" i="1"/>
  <c r="I1488" i="1"/>
  <c r="J1488" i="1" s="1"/>
  <c r="E1488" i="1"/>
  <c r="D1488" i="1"/>
  <c r="C1488" i="1"/>
  <c r="M1487" i="1"/>
  <c r="L1487" i="1"/>
  <c r="K1487" i="1"/>
  <c r="I1487" i="1"/>
  <c r="J1487" i="1" s="1"/>
  <c r="E1487" i="1"/>
  <c r="D1487" i="1"/>
  <c r="C1487" i="1"/>
  <c r="M1486" i="1"/>
  <c r="L1486" i="1"/>
  <c r="K1486" i="1"/>
  <c r="I1486" i="1"/>
  <c r="J1486" i="1" s="1"/>
  <c r="E1486" i="1"/>
  <c r="D1486" i="1"/>
  <c r="C1486" i="1"/>
  <c r="M1485" i="1"/>
  <c r="L1485" i="1"/>
  <c r="K1485" i="1"/>
  <c r="I1485" i="1"/>
  <c r="J1485" i="1" s="1"/>
  <c r="E1485" i="1"/>
  <c r="D1485" i="1"/>
  <c r="C1485" i="1"/>
  <c r="M1484" i="1"/>
  <c r="L1484" i="1"/>
  <c r="K1484" i="1"/>
  <c r="I1484" i="1"/>
  <c r="J1484" i="1" s="1"/>
  <c r="E1484" i="1"/>
  <c r="D1484" i="1"/>
  <c r="C1484" i="1"/>
  <c r="M1483" i="1"/>
  <c r="L1483" i="1"/>
  <c r="K1483" i="1"/>
  <c r="I1483" i="1"/>
  <c r="J1483" i="1" s="1"/>
  <c r="E1483" i="1"/>
  <c r="D1483" i="1"/>
  <c r="C1483" i="1"/>
  <c r="M1482" i="1"/>
  <c r="L1482" i="1"/>
  <c r="K1482" i="1"/>
  <c r="I1482" i="1"/>
  <c r="J1482" i="1" s="1"/>
  <c r="E1482" i="1"/>
  <c r="D1482" i="1"/>
  <c r="C1482" i="1"/>
  <c r="M1481" i="1"/>
  <c r="L1481" i="1"/>
  <c r="K1481" i="1"/>
  <c r="I1481" i="1"/>
  <c r="J1481" i="1" s="1"/>
  <c r="E1481" i="1"/>
  <c r="D1481" i="1"/>
  <c r="C1481" i="1"/>
  <c r="M1480" i="1"/>
  <c r="L1480" i="1"/>
  <c r="K1480" i="1"/>
  <c r="I1480" i="1"/>
  <c r="J1480" i="1" s="1"/>
  <c r="E1480" i="1"/>
  <c r="D1480" i="1"/>
  <c r="C1480" i="1"/>
  <c r="M1479" i="1"/>
  <c r="L1479" i="1"/>
  <c r="K1479" i="1"/>
  <c r="I1479" i="1"/>
  <c r="J1479" i="1" s="1"/>
  <c r="E1479" i="1"/>
  <c r="D1479" i="1"/>
  <c r="C1479" i="1"/>
  <c r="M1478" i="1"/>
  <c r="L1478" i="1"/>
  <c r="K1478" i="1"/>
  <c r="I1478" i="1"/>
  <c r="J1478" i="1" s="1"/>
  <c r="E1478" i="1"/>
  <c r="D1478" i="1"/>
  <c r="C1478" i="1"/>
  <c r="M1477" i="1"/>
  <c r="L1477" i="1"/>
  <c r="K1477" i="1"/>
  <c r="I1477" i="1"/>
  <c r="J1477" i="1" s="1"/>
  <c r="E1477" i="1"/>
  <c r="D1477" i="1"/>
  <c r="C1477" i="1"/>
  <c r="M1476" i="1"/>
  <c r="L1476" i="1"/>
  <c r="K1476" i="1"/>
  <c r="I1476" i="1"/>
  <c r="J1476" i="1" s="1"/>
  <c r="E1476" i="1"/>
  <c r="D1476" i="1"/>
  <c r="C1476" i="1"/>
  <c r="M1475" i="1"/>
  <c r="L1475" i="1"/>
  <c r="K1475" i="1"/>
  <c r="I1475" i="1"/>
  <c r="J1475" i="1" s="1"/>
  <c r="E1475" i="1"/>
  <c r="D1475" i="1"/>
  <c r="C1475" i="1"/>
  <c r="M1474" i="1"/>
  <c r="L1474" i="1"/>
  <c r="K1474" i="1"/>
  <c r="I1474" i="1"/>
  <c r="J1474" i="1" s="1"/>
  <c r="E1474" i="1"/>
  <c r="D1474" i="1"/>
  <c r="C1474" i="1"/>
  <c r="M1473" i="1"/>
  <c r="L1473" i="1"/>
  <c r="K1473" i="1"/>
  <c r="I1473" i="1"/>
  <c r="J1473" i="1" s="1"/>
  <c r="E1473" i="1"/>
  <c r="D1473" i="1"/>
  <c r="C1473" i="1"/>
  <c r="M1472" i="1"/>
  <c r="L1472" i="1"/>
  <c r="K1472" i="1"/>
  <c r="I1472" i="1"/>
  <c r="J1472" i="1" s="1"/>
  <c r="E1472" i="1"/>
  <c r="D1472" i="1"/>
  <c r="C1472" i="1"/>
  <c r="M1471" i="1"/>
  <c r="L1471" i="1"/>
  <c r="K1471" i="1"/>
  <c r="I1471" i="1"/>
  <c r="J1471" i="1" s="1"/>
  <c r="E1471" i="1"/>
  <c r="D1471" i="1"/>
  <c r="C1471" i="1"/>
  <c r="M1470" i="1"/>
  <c r="L1470" i="1"/>
  <c r="K1470" i="1"/>
  <c r="I1470" i="1"/>
  <c r="J1470" i="1" s="1"/>
  <c r="E1470" i="1"/>
  <c r="D1470" i="1"/>
  <c r="C1470" i="1"/>
  <c r="M1469" i="1"/>
  <c r="L1469" i="1"/>
  <c r="K1469" i="1"/>
  <c r="I1469" i="1"/>
  <c r="J1469" i="1" s="1"/>
  <c r="E1469" i="1"/>
  <c r="D1469" i="1"/>
  <c r="C1469" i="1"/>
  <c r="M1468" i="1"/>
  <c r="L1468" i="1"/>
  <c r="K1468" i="1"/>
  <c r="I1468" i="1"/>
  <c r="J1468" i="1" s="1"/>
  <c r="E1468" i="1"/>
  <c r="D1468" i="1"/>
  <c r="C1468" i="1"/>
  <c r="M1467" i="1"/>
  <c r="L1467" i="1"/>
  <c r="K1467" i="1"/>
  <c r="I1467" i="1"/>
  <c r="J1467" i="1" s="1"/>
  <c r="E1467" i="1"/>
  <c r="D1467" i="1"/>
  <c r="C1467" i="1"/>
  <c r="M1466" i="1"/>
  <c r="L1466" i="1"/>
  <c r="K1466" i="1"/>
  <c r="I1466" i="1"/>
  <c r="J1466" i="1" s="1"/>
  <c r="E1466" i="1"/>
  <c r="D1466" i="1"/>
  <c r="C1466" i="1"/>
  <c r="M1465" i="1"/>
  <c r="L1465" i="1"/>
  <c r="K1465" i="1"/>
  <c r="I1465" i="1"/>
  <c r="J1465" i="1" s="1"/>
  <c r="E1465" i="1"/>
  <c r="D1465" i="1"/>
  <c r="C1465" i="1"/>
  <c r="M1464" i="1"/>
  <c r="L1464" i="1"/>
  <c r="K1464" i="1"/>
  <c r="I1464" i="1"/>
  <c r="J1464" i="1" s="1"/>
  <c r="E1464" i="1"/>
  <c r="D1464" i="1"/>
  <c r="C1464" i="1"/>
  <c r="M1463" i="1"/>
  <c r="L1463" i="1"/>
  <c r="K1463" i="1"/>
  <c r="I1463" i="1"/>
  <c r="J1463" i="1" s="1"/>
  <c r="E1463" i="1"/>
  <c r="D1463" i="1"/>
  <c r="C1463" i="1"/>
  <c r="M1462" i="1"/>
  <c r="L1462" i="1"/>
  <c r="K1462" i="1"/>
  <c r="I1462" i="1"/>
  <c r="J1462" i="1" s="1"/>
  <c r="E1462" i="1"/>
  <c r="D1462" i="1"/>
  <c r="C1462" i="1"/>
  <c r="M1461" i="1"/>
  <c r="L1461" i="1"/>
  <c r="K1461" i="1"/>
  <c r="I1461" i="1"/>
  <c r="J1461" i="1" s="1"/>
  <c r="E1461" i="1"/>
  <c r="D1461" i="1"/>
  <c r="C1461" i="1"/>
  <c r="M1460" i="1"/>
  <c r="L1460" i="1"/>
  <c r="K1460" i="1"/>
  <c r="I1460" i="1"/>
  <c r="J1460" i="1" s="1"/>
  <c r="E1460" i="1"/>
  <c r="D1460" i="1"/>
  <c r="C1460" i="1"/>
  <c r="M1459" i="1"/>
  <c r="L1459" i="1"/>
  <c r="K1459" i="1"/>
  <c r="I1459" i="1"/>
  <c r="J1459" i="1" s="1"/>
  <c r="E1459" i="1"/>
  <c r="D1459" i="1"/>
  <c r="C1459" i="1"/>
  <c r="M1458" i="1"/>
  <c r="L1458" i="1"/>
  <c r="K1458" i="1"/>
  <c r="I1458" i="1"/>
  <c r="J1458" i="1" s="1"/>
  <c r="E1458" i="1"/>
  <c r="D1458" i="1"/>
  <c r="C1458" i="1"/>
  <c r="M1457" i="1"/>
  <c r="L1457" i="1"/>
  <c r="K1457" i="1"/>
  <c r="I1457" i="1"/>
  <c r="J1457" i="1" s="1"/>
  <c r="E1457" i="1"/>
  <c r="D1457" i="1"/>
  <c r="C1457" i="1"/>
  <c r="M1456" i="1"/>
  <c r="L1456" i="1"/>
  <c r="K1456" i="1"/>
  <c r="I1456" i="1"/>
  <c r="J1456" i="1" s="1"/>
  <c r="E1456" i="1"/>
  <c r="D1456" i="1"/>
  <c r="C1456" i="1"/>
  <c r="M1455" i="1"/>
  <c r="L1455" i="1"/>
  <c r="K1455" i="1"/>
  <c r="I1455" i="1"/>
  <c r="J1455" i="1" s="1"/>
  <c r="E1455" i="1"/>
  <c r="D1455" i="1"/>
  <c r="C1455" i="1"/>
  <c r="M1454" i="1"/>
  <c r="L1454" i="1"/>
  <c r="K1454" i="1"/>
  <c r="I1454" i="1"/>
  <c r="J1454" i="1" s="1"/>
  <c r="E1454" i="1"/>
  <c r="D1454" i="1"/>
  <c r="C1454" i="1"/>
  <c r="M1453" i="1"/>
  <c r="L1453" i="1"/>
  <c r="K1453" i="1"/>
  <c r="I1453" i="1"/>
  <c r="J1453" i="1" s="1"/>
  <c r="E1453" i="1"/>
  <c r="D1453" i="1"/>
  <c r="C1453" i="1"/>
  <c r="M1452" i="1"/>
  <c r="L1452" i="1"/>
  <c r="K1452" i="1"/>
  <c r="I1452" i="1"/>
  <c r="J1452" i="1" s="1"/>
  <c r="E1452" i="1"/>
  <c r="D1452" i="1"/>
  <c r="C1452" i="1"/>
  <c r="M1451" i="1"/>
  <c r="L1451" i="1"/>
  <c r="K1451" i="1"/>
  <c r="I1451" i="1"/>
  <c r="J1451" i="1" s="1"/>
  <c r="E1451" i="1"/>
  <c r="D1451" i="1"/>
  <c r="C1451" i="1"/>
  <c r="M1450" i="1"/>
  <c r="L1450" i="1"/>
  <c r="K1450" i="1"/>
  <c r="I1450" i="1"/>
  <c r="J1450" i="1" s="1"/>
  <c r="E1450" i="1"/>
  <c r="D1450" i="1"/>
  <c r="C1450" i="1"/>
  <c r="M1449" i="1"/>
  <c r="L1449" i="1"/>
  <c r="K1449" i="1"/>
  <c r="I1449" i="1"/>
  <c r="J1449" i="1" s="1"/>
  <c r="E1449" i="1"/>
  <c r="D1449" i="1"/>
  <c r="C1449" i="1"/>
  <c r="M1448" i="1"/>
  <c r="L1448" i="1"/>
  <c r="K1448" i="1"/>
  <c r="I1448" i="1"/>
  <c r="J1448" i="1" s="1"/>
  <c r="E1448" i="1"/>
  <c r="D1448" i="1"/>
  <c r="C1448" i="1"/>
  <c r="M1447" i="1"/>
  <c r="L1447" i="1"/>
  <c r="K1447" i="1"/>
  <c r="I1447" i="1"/>
  <c r="J1447" i="1" s="1"/>
  <c r="E1447" i="1"/>
  <c r="D1447" i="1"/>
  <c r="C1447" i="1"/>
  <c r="M1446" i="1"/>
  <c r="L1446" i="1"/>
  <c r="K1446" i="1"/>
  <c r="I1446" i="1"/>
  <c r="J1446" i="1" s="1"/>
  <c r="E1446" i="1"/>
  <c r="D1446" i="1"/>
  <c r="C1446" i="1"/>
  <c r="M1445" i="1"/>
  <c r="L1445" i="1"/>
  <c r="K1445" i="1"/>
  <c r="I1445" i="1"/>
  <c r="J1445" i="1" s="1"/>
  <c r="E1445" i="1"/>
  <c r="D1445" i="1"/>
  <c r="C1445" i="1"/>
  <c r="M1444" i="1"/>
  <c r="L1444" i="1"/>
  <c r="K1444" i="1"/>
  <c r="I1444" i="1"/>
  <c r="J1444" i="1" s="1"/>
  <c r="E1444" i="1"/>
  <c r="D1444" i="1"/>
  <c r="C1444" i="1"/>
  <c r="M1443" i="1"/>
  <c r="L1443" i="1"/>
  <c r="K1443" i="1"/>
  <c r="I1443" i="1"/>
  <c r="J1443" i="1" s="1"/>
  <c r="E1443" i="1"/>
  <c r="D1443" i="1"/>
  <c r="C1443" i="1"/>
  <c r="M1442" i="1"/>
  <c r="L1442" i="1"/>
  <c r="K1442" i="1"/>
  <c r="I1442" i="1"/>
  <c r="J1442" i="1" s="1"/>
  <c r="E1442" i="1"/>
  <c r="D1442" i="1"/>
  <c r="C1442" i="1"/>
  <c r="M1441" i="1"/>
  <c r="L1441" i="1"/>
  <c r="K1441" i="1"/>
  <c r="I1441" i="1"/>
  <c r="J1441" i="1" s="1"/>
  <c r="E1441" i="1"/>
  <c r="D1441" i="1"/>
  <c r="C1441" i="1"/>
  <c r="M1440" i="1"/>
  <c r="L1440" i="1"/>
  <c r="K1440" i="1"/>
  <c r="I1440" i="1"/>
  <c r="J1440" i="1" s="1"/>
  <c r="E1440" i="1"/>
  <c r="D1440" i="1"/>
  <c r="C1440" i="1"/>
  <c r="M1439" i="1"/>
  <c r="L1439" i="1"/>
  <c r="K1439" i="1"/>
  <c r="I1439" i="1"/>
  <c r="J1439" i="1" s="1"/>
  <c r="E1439" i="1"/>
  <c r="D1439" i="1"/>
  <c r="C1439" i="1"/>
  <c r="M1438" i="1"/>
  <c r="L1438" i="1"/>
  <c r="K1438" i="1"/>
  <c r="I1438" i="1"/>
  <c r="J1438" i="1" s="1"/>
  <c r="E1438" i="1"/>
  <c r="D1438" i="1"/>
  <c r="C1438" i="1"/>
  <c r="M1437" i="1"/>
  <c r="L1437" i="1"/>
  <c r="K1437" i="1"/>
  <c r="I1437" i="1"/>
  <c r="J1437" i="1" s="1"/>
  <c r="E1437" i="1"/>
  <c r="D1437" i="1"/>
  <c r="C1437" i="1"/>
  <c r="M1436" i="1"/>
  <c r="L1436" i="1"/>
  <c r="K1436" i="1"/>
  <c r="I1436" i="1"/>
  <c r="J1436" i="1" s="1"/>
  <c r="E1436" i="1"/>
  <c r="D1436" i="1"/>
  <c r="C1436" i="1"/>
  <c r="M1435" i="1"/>
  <c r="L1435" i="1"/>
  <c r="K1435" i="1"/>
  <c r="I1435" i="1"/>
  <c r="J1435" i="1" s="1"/>
  <c r="E1435" i="1"/>
  <c r="D1435" i="1"/>
  <c r="C1435" i="1"/>
  <c r="M1434" i="1"/>
  <c r="L1434" i="1"/>
  <c r="K1434" i="1"/>
  <c r="I1434" i="1"/>
  <c r="J1434" i="1" s="1"/>
  <c r="E1434" i="1"/>
  <c r="D1434" i="1"/>
  <c r="C1434" i="1"/>
  <c r="M1433" i="1"/>
  <c r="L1433" i="1"/>
  <c r="K1433" i="1"/>
  <c r="I1433" i="1"/>
  <c r="J1433" i="1" s="1"/>
  <c r="E1433" i="1"/>
  <c r="D1433" i="1"/>
  <c r="C1433" i="1"/>
  <c r="M1432" i="1"/>
  <c r="L1432" i="1"/>
  <c r="K1432" i="1"/>
  <c r="I1432" i="1"/>
  <c r="J1432" i="1" s="1"/>
  <c r="E1432" i="1"/>
  <c r="D1432" i="1"/>
  <c r="C1432" i="1"/>
  <c r="M1431" i="1"/>
  <c r="L1431" i="1"/>
  <c r="K1431" i="1"/>
  <c r="I1431" i="1"/>
  <c r="J1431" i="1" s="1"/>
  <c r="E1431" i="1"/>
  <c r="D1431" i="1"/>
  <c r="C1431" i="1"/>
  <c r="M1430" i="1"/>
  <c r="L1430" i="1"/>
  <c r="K1430" i="1"/>
  <c r="I1430" i="1"/>
  <c r="J1430" i="1" s="1"/>
  <c r="E1430" i="1"/>
  <c r="D1430" i="1"/>
  <c r="C1430" i="1"/>
  <c r="M1429" i="1"/>
  <c r="L1429" i="1"/>
  <c r="K1429" i="1"/>
  <c r="I1429" i="1"/>
  <c r="J1429" i="1" s="1"/>
  <c r="E1429" i="1"/>
  <c r="D1429" i="1"/>
  <c r="C1429" i="1"/>
  <c r="M1428" i="1"/>
  <c r="L1428" i="1"/>
  <c r="K1428" i="1"/>
  <c r="I1428" i="1"/>
  <c r="J1428" i="1" s="1"/>
  <c r="E1428" i="1"/>
  <c r="D1428" i="1"/>
  <c r="C1428" i="1"/>
  <c r="M1427" i="1"/>
  <c r="L1427" i="1"/>
  <c r="K1427" i="1"/>
  <c r="I1427" i="1"/>
  <c r="J1427" i="1" s="1"/>
  <c r="E1427" i="1"/>
  <c r="D1427" i="1"/>
  <c r="C1427" i="1"/>
  <c r="M1426" i="1"/>
  <c r="L1426" i="1"/>
  <c r="K1426" i="1"/>
  <c r="I1426" i="1"/>
  <c r="J1426" i="1" s="1"/>
  <c r="E1426" i="1"/>
  <c r="D1426" i="1"/>
  <c r="C1426" i="1"/>
  <c r="M1425" i="1"/>
  <c r="L1425" i="1"/>
  <c r="K1425" i="1"/>
  <c r="I1425" i="1"/>
  <c r="J1425" i="1" s="1"/>
  <c r="E1425" i="1"/>
  <c r="D1425" i="1"/>
  <c r="C1425" i="1"/>
  <c r="M1424" i="1"/>
  <c r="L1424" i="1"/>
  <c r="K1424" i="1"/>
  <c r="I1424" i="1"/>
  <c r="J1424" i="1" s="1"/>
  <c r="E1424" i="1"/>
  <c r="D1424" i="1"/>
  <c r="C1424" i="1"/>
  <c r="M1423" i="1"/>
  <c r="L1423" i="1"/>
  <c r="K1423" i="1"/>
  <c r="I1423" i="1"/>
  <c r="J1423" i="1" s="1"/>
  <c r="E1423" i="1"/>
  <c r="D1423" i="1"/>
  <c r="C1423" i="1"/>
  <c r="M1422" i="1"/>
  <c r="L1422" i="1"/>
  <c r="K1422" i="1"/>
  <c r="I1422" i="1"/>
  <c r="J1422" i="1" s="1"/>
  <c r="E1422" i="1"/>
  <c r="D1422" i="1"/>
  <c r="C1422" i="1"/>
  <c r="M1421" i="1"/>
  <c r="L1421" i="1"/>
  <c r="K1421" i="1"/>
  <c r="I1421" i="1"/>
  <c r="J1421" i="1" s="1"/>
  <c r="E1421" i="1"/>
  <c r="D1421" i="1"/>
  <c r="C1421" i="1"/>
  <c r="M1420" i="1"/>
  <c r="L1420" i="1"/>
  <c r="K1420" i="1"/>
  <c r="I1420" i="1"/>
  <c r="J1420" i="1" s="1"/>
  <c r="E1420" i="1"/>
  <c r="D1420" i="1"/>
  <c r="C1420" i="1"/>
  <c r="M1419" i="1"/>
  <c r="L1419" i="1"/>
  <c r="K1419" i="1"/>
  <c r="I1419" i="1"/>
  <c r="J1419" i="1" s="1"/>
  <c r="E1419" i="1"/>
  <c r="D1419" i="1"/>
  <c r="C1419" i="1"/>
  <c r="M1418" i="1"/>
  <c r="L1418" i="1"/>
  <c r="K1418" i="1"/>
  <c r="I1418" i="1"/>
  <c r="J1418" i="1" s="1"/>
  <c r="E1418" i="1"/>
  <c r="D1418" i="1"/>
  <c r="C1418" i="1"/>
  <c r="M1417" i="1"/>
  <c r="L1417" i="1"/>
  <c r="K1417" i="1"/>
  <c r="I1417" i="1"/>
  <c r="J1417" i="1" s="1"/>
  <c r="E1417" i="1"/>
  <c r="D1417" i="1"/>
  <c r="C1417" i="1"/>
  <c r="M1416" i="1"/>
  <c r="L1416" i="1"/>
  <c r="K1416" i="1"/>
  <c r="I1416" i="1"/>
  <c r="J1416" i="1" s="1"/>
  <c r="E1416" i="1"/>
  <c r="D1416" i="1"/>
  <c r="C1416" i="1"/>
  <c r="M1415" i="1"/>
  <c r="L1415" i="1"/>
  <c r="K1415" i="1"/>
  <c r="I1415" i="1"/>
  <c r="J1415" i="1" s="1"/>
  <c r="E1415" i="1"/>
  <c r="D1415" i="1"/>
  <c r="C1415" i="1"/>
  <c r="M1414" i="1"/>
  <c r="L1414" i="1"/>
  <c r="K1414" i="1"/>
  <c r="I1414" i="1"/>
  <c r="J1414" i="1" s="1"/>
  <c r="E1414" i="1"/>
  <c r="D1414" i="1"/>
  <c r="C1414" i="1"/>
  <c r="M1413" i="1"/>
  <c r="L1413" i="1"/>
  <c r="K1413" i="1"/>
  <c r="I1413" i="1"/>
  <c r="J1413" i="1" s="1"/>
  <c r="E1413" i="1"/>
  <c r="D1413" i="1"/>
  <c r="C1413" i="1"/>
  <c r="M1412" i="1"/>
  <c r="L1412" i="1"/>
  <c r="K1412" i="1"/>
  <c r="I1412" i="1"/>
  <c r="J1412" i="1" s="1"/>
  <c r="E1412" i="1"/>
  <c r="D1412" i="1"/>
  <c r="C1412" i="1"/>
  <c r="M1411" i="1"/>
  <c r="L1411" i="1"/>
  <c r="K1411" i="1"/>
  <c r="I1411" i="1"/>
  <c r="J1411" i="1" s="1"/>
  <c r="E1411" i="1"/>
  <c r="D1411" i="1"/>
  <c r="C1411" i="1"/>
  <c r="M1410" i="1"/>
  <c r="L1410" i="1"/>
  <c r="K1410" i="1"/>
  <c r="I1410" i="1"/>
  <c r="J1410" i="1" s="1"/>
  <c r="E1410" i="1"/>
  <c r="D1410" i="1"/>
  <c r="C1410" i="1"/>
  <c r="M1409" i="1"/>
  <c r="L1409" i="1"/>
  <c r="K1409" i="1"/>
  <c r="I1409" i="1"/>
  <c r="J1409" i="1" s="1"/>
  <c r="E1409" i="1"/>
  <c r="D1409" i="1"/>
  <c r="C1409" i="1"/>
  <c r="M1408" i="1"/>
  <c r="L1408" i="1"/>
  <c r="K1408" i="1"/>
  <c r="I1408" i="1"/>
  <c r="J1408" i="1" s="1"/>
  <c r="E1408" i="1"/>
  <c r="D1408" i="1"/>
  <c r="C1408" i="1"/>
  <c r="M1407" i="1"/>
  <c r="L1407" i="1"/>
  <c r="K1407" i="1"/>
  <c r="I1407" i="1"/>
  <c r="J1407" i="1" s="1"/>
  <c r="E1407" i="1"/>
  <c r="D1407" i="1"/>
  <c r="C1407" i="1"/>
  <c r="M1406" i="1"/>
  <c r="L1406" i="1"/>
  <c r="K1406" i="1"/>
  <c r="I1406" i="1"/>
  <c r="J1406" i="1" s="1"/>
  <c r="E1406" i="1"/>
  <c r="D1406" i="1"/>
  <c r="C1406" i="1"/>
  <c r="M1405" i="1"/>
  <c r="L1405" i="1"/>
  <c r="K1405" i="1"/>
  <c r="I1405" i="1"/>
  <c r="J1405" i="1" s="1"/>
  <c r="E1405" i="1"/>
  <c r="D1405" i="1"/>
  <c r="C1405" i="1"/>
  <c r="M1404" i="1"/>
  <c r="L1404" i="1"/>
  <c r="K1404" i="1"/>
  <c r="I1404" i="1"/>
  <c r="J1404" i="1" s="1"/>
  <c r="E1404" i="1"/>
  <c r="D1404" i="1"/>
  <c r="C1404" i="1"/>
  <c r="M1403" i="1"/>
  <c r="L1403" i="1"/>
  <c r="K1403" i="1"/>
  <c r="I1403" i="1"/>
  <c r="J1403" i="1" s="1"/>
  <c r="E1403" i="1"/>
  <c r="D1403" i="1"/>
  <c r="C1403" i="1"/>
  <c r="M1402" i="1"/>
  <c r="L1402" i="1"/>
  <c r="K1402" i="1"/>
  <c r="I1402" i="1"/>
  <c r="J1402" i="1" s="1"/>
  <c r="E1402" i="1"/>
  <c r="D1402" i="1"/>
  <c r="C1402" i="1"/>
  <c r="M1401" i="1"/>
  <c r="L1401" i="1"/>
  <c r="K1401" i="1"/>
  <c r="I1401" i="1"/>
  <c r="J1401" i="1" s="1"/>
  <c r="E1401" i="1"/>
  <c r="D1401" i="1"/>
  <c r="C1401" i="1"/>
  <c r="M1400" i="1"/>
  <c r="L1400" i="1"/>
  <c r="K1400" i="1"/>
  <c r="I1400" i="1"/>
  <c r="J1400" i="1" s="1"/>
  <c r="E1400" i="1"/>
  <c r="D1400" i="1"/>
  <c r="C1400" i="1"/>
  <c r="M1399" i="1"/>
  <c r="L1399" i="1"/>
  <c r="K1399" i="1"/>
  <c r="I1399" i="1"/>
  <c r="J1399" i="1" s="1"/>
  <c r="E1399" i="1"/>
  <c r="D1399" i="1"/>
  <c r="C1399" i="1"/>
  <c r="M1398" i="1"/>
  <c r="L1398" i="1"/>
  <c r="K1398" i="1"/>
  <c r="I1398" i="1"/>
  <c r="J1398" i="1" s="1"/>
  <c r="E1398" i="1"/>
  <c r="D1398" i="1"/>
  <c r="C1398" i="1"/>
  <c r="M1397" i="1"/>
  <c r="L1397" i="1"/>
  <c r="K1397" i="1"/>
  <c r="I1397" i="1"/>
  <c r="J1397" i="1" s="1"/>
  <c r="E1397" i="1"/>
  <c r="D1397" i="1"/>
  <c r="C1397" i="1"/>
  <c r="M1396" i="1"/>
  <c r="L1396" i="1"/>
  <c r="K1396" i="1"/>
  <c r="I1396" i="1"/>
  <c r="J1396" i="1" s="1"/>
  <c r="E1396" i="1"/>
  <c r="D1396" i="1"/>
  <c r="C1396" i="1"/>
  <c r="M1395" i="1"/>
  <c r="L1395" i="1"/>
  <c r="K1395" i="1"/>
  <c r="I1395" i="1"/>
  <c r="J1395" i="1" s="1"/>
  <c r="E1395" i="1"/>
  <c r="D1395" i="1"/>
  <c r="C1395" i="1"/>
  <c r="M1394" i="1"/>
  <c r="L1394" i="1"/>
  <c r="K1394" i="1"/>
  <c r="I1394" i="1"/>
  <c r="J1394" i="1" s="1"/>
  <c r="E1394" i="1"/>
  <c r="D1394" i="1"/>
  <c r="C1394" i="1"/>
  <c r="M1393" i="1"/>
  <c r="L1393" i="1"/>
  <c r="K1393" i="1"/>
  <c r="I1393" i="1"/>
  <c r="J1393" i="1" s="1"/>
  <c r="E1393" i="1"/>
  <c r="D1393" i="1"/>
  <c r="C1393" i="1"/>
  <c r="M1392" i="1"/>
  <c r="L1392" i="1"/>
  <c r="K1392" i="1"/>
  <c r="I1392" i="1"/>
  <c r="J1392" i="1" s="1"/>
  <c r="E1392" i="1"/>
  <c r="D1392" i="1"/>
  <c r="C1392" i="1"/>
  <c r="M1391" i="1"/>
  <c r="L1391" i="1"/>
  <c r="K1391" i="1"/>
  <c r="I1391" i="1"/>
  <c r="J1391" i="1" s="1"/>
  <c r="E1391" i="1"/>
  <c r="D1391" i="1"/>
  <c r="C1391" i="1"/>
  <c r="M1390" i="1"/>
  <c r="L1390" i="1"/>
  <c r="K1390" i="1"/>
  <c r="I1390" i="1"/>
  <c r="J1390" i="1" s="1"/>
  <c r="E1390" i="1"/>
  <c r="D1390" i="1"/>
  <c r="C1390" i="1"/>
  <c r="M1389" i="1"/>
  <c r="L1389" i="1"/>
  <c r="K1389" i="1"/>
  <c r="I1389" i="1"/>
  <c r="J1389" i="1" s="1"/>
  <c r="E1389" i="1"/>
  <c r="D1389" i="1"/>
  <c r="C1389" i="1"/>
  <c r="M1388" i="1"/>
  <c r="L1388" i="1"/>
  <c r="K1388" i="1"/>
  <c r="I1388" i="1"/>
  <c r="J1388" i="1" s="1"/>
  <c r="E1388" i="1"/>
  <c r="D1388" i="1"/>
  <c r="C1388" i="1"/>
  <c r="M1387" i="1"/>
  <c r="L1387" i="1"/>
  <c r="K1387" i="1"/>
  <c r="I1387" i="1"/>
  <c r="J1387" i="1" s="1"/>
  <c r="E1387" i="1"/>
  <c r="D1387" i="1"/>
  <c r="C1387" i="1"/>
  <c r="M1386" i="1"/>
  <c r="L1386" i="1"/>
  <c r="K1386" i="1"/>
  <c r="I1386" i="1"/>
  <c r="J1386" i="1" s="1"/>
  <c r="E1386" i="1"/>
  <c r="D1386" i="1"/>
  <c r="C1386" i="1"/>
  <c r="M1385" i="1"/>
  <c r="L1385" i="1"/>
  <c r="K1385" i="1"/>
  <c r="I1385" i="1"/>
  <c r="J1385" i="1" s="1"/>
  <c r="E1385" i="1"/>
  <c r="D1385" i="1"/>
  <c r="C1385" i="1"/>
  <c r="M1384" i="1"/>
  <c r="L1384" i="1"/>
  <c r="K1384" i="1"/>
  <c r="I1384" i="1"/>
  <c r="J1384" i="1" s="1"/>
  <c r="E1384" i="1"/>
  <c r="D1384" i="1"/>
  <c r="C1384" i="1"/>
  <c r="M1383" i="1"/>
  <c r="L1383" i="1"/>
  <c r="K1383" i="1"/>
  <c r="I1383" i="1"/>
  <c r="J1383" i="1" s="1"/>
  <c r="E1383" i="1"/>
  <c r="D1383" i="1"/>
  <c r="C1383" i="1"/>
  <c r="M1382" i="1"/>
  <c r="L1382" i="1"/>
  <c r="K1382" i="1"/>
  <c r="I1382" i="1"/>
  <c r="J1382" i="1" s="1"/>
  <c r="E1382" i="1"/>
  <c r="D1382" i="1"/>
  <c r="C1382" i="1"/>
  <c r="M1381" i="1"/>
  <c r="L1381" i="1"/>
  <c r="K1381" i="1"/>
  <c r="I1381" i="1"/>
  <c r="J1381" i="1" s="1"/>
  <c r="E1381" i="1"/>
  <c r="D1381" i="1"/>
  <c r="C1381" i="1"/>
  <c r="M1380" i="1"/>
  <c r="L1380" i="1"/>
  <c r="K1380" i="1"/>
  <c r="I1380" i="1"/>
  <c r="J1380" i="1" s="1"/>
  <c r="E1380" i="1"/>
  <c r="D1380" i="1"/>
  <c r="C1380" i="1"/>
  <c r="M1379" i="1"/>
  <c r="L1379" i="1"/>
  <c r="K1379" i="1"/>
  <c r="I1379" i="1"/>
  <c r="J1379" i="1" s="1"/>
  <c r="E1379" i="1"/>
  <c r="D1379" i="1"/>
  <c r="C1379" i="1"/>
  <c r="M1378" i="1"/>
  <c r="L1378" i="1"/>
  <c r="K1378" i="1"/>
  <c r="I1378" i="1"/>
  <c r="J1378" i="1" s="1"/>
  <c r="E1378" i="1"/>
  <c r="D1378" i="1"/>
  <c r="C1378" i="1"/>
  <c r="M1377" i="1"/>
  <c r="L1377" i="1"/>
  <c r="K1377" i="1"/>
  <c r="I1377" i="1"/>
  <c r="J1377" i="1" s="1"/>
  <c r="E1377" i="1"/>
  <c r="D1377" i="1"/>
  <c r="C1377" i="1"/>
  <c r="M1376" i="1"/>
  <c r="L1376" i="1"/>
  <c r="K1376" i="1"/>
  <c r="I1376" i="1"/>
  <c r="J1376" i="1" s="1"/>
  <c r="E1376" i="1"/>
  <c r="D1376" i="1"/>
  <c r="C1376" i="1"/>
  <c r="M1375" i="1"/>
  <c r="L1375" i="1"/>
  <c r="K1375" i="1"/>
  <c r="I1375" i="1"/>
  <c r="J1375" i="1" s="1"/>
  <c r="E1375" i="1"/>
  <c r="D1375" i="1"/>
  <c r="C1375" i="1"/>
  <c r="M1374" i="1"/>
  <c r="L1374" i="1"/>
  <c r="K1374" i="1"/>
  <c r="I1374" i="1"/>
  <c r="J1374" i="1" s="1"/>
  <c r="E1374" i="1"/>
  <c r="D1374" i="1"/>
  <c r="C1374" i="1"/>
  <c r="M1373" i="1"/>
  <c r="L1373" i="1"/>
  <c r="K1373" i="1"/>
  <c r="I1373" i="1"/>
  <c r="J1373" i="1" s="1"/>
  <c r="E1373" i="1"/>
  <c r="D1373" i="1"/>
  <c r="C1373" i="1"/>
  <c r="M1372" i="1"/>
  <c r="L1372" i="1"/>
  <c r="K1372" i="1"/>
  <c r="I1372" i="1"/>
  <c r="J1372" i="1" s="1"/>
  <c r="E1372" i="1"/>
  <c r="D1372" i="1"/>
  <c r="C1372" i="1"/>
  <c r="M1371" i="1"/>
  <c r="L1371" i="1"/>
  <c r="K1371" i="1"/>
  <c r="I1371" i="1"/>
  <c r="J1371" i="1" s="1"/>
  <c r="E1371" i="1"/>
  <c r="D1371" i="1"/>
  <c r="C1371" i="1"/>
  <c r="M1370" i="1"/>
  <c r="L1370" i="1"/>
  <c r="K1370" i="1"/>
  <c r="I1370" i="1"/>
  <c r="J1370" i="1" s="1"/>
  <c r="E1370" i="1"/>
  <c r="D1370" i="1"/>
  <c r="C1370" i="1"/>
  <c r="M1369" i="1"/>
  <c r="L1369" i="1"/>
  <c r="K1369" i="1"/>
  <c r="I1369" i="1"/>
  <c r="J1369" i="1" s="1"/>
  <c r="E1369" i="1"/>
  <c r="D1369" i="1"/>
  <c r="C1369" i="1"/>
  <c r="M1368" i="1"/>
  <c r="L1368" i="1"/>
  <c r="K1368" i="1"/>
  <c r="I1368" i="1"/>
  <c r="J1368" i="1" s="1"/>
  <c r="E1368" i="1"/>
  <c r="D1368" i="1"/>
  <c r="C1368" i="1"/>
  <c r="M1367" i="1"/>
  <c r="L1367" i="1"/>
  <c r="K1367" i="1"/>
  <c r="I1367" i="1"/>
  <c r="J1367" i="1" s="1"/>
  <c r="E1367" i="1"/>
  <c r="D1367" i="1"/>
  <c r="C1367" i="1"/>
  <c r="M1366" i="1"/>
  <c r="L1366" i="1"/>
  <c r="K1366" i="1"/>
  <c r="I1366" i="1"/>
  <c r="J1366" i="1" s="1"/>
  <c r="E1366" i="1"/>
  <c r="D1366" i="1"/>
  <c r="C1366" i="1"/>
  <c r="M1365" i="1"/>
  <c r="L1365" i="1"/>
  <c r="K1365" i="1"/>
  <c r="I1365" i="1"/>
  <c r="J1365" i="1" s="1"/>
  <c r="E1365" i="1"/>
  <c r="D1365" i="1"/>
  <c r="C1365" i="1"/>
  <c r="M1364" i="1"/>
  <c r="L1364" i="1"/>
  <c r="K1364" i="1"/>
  <c r="I1364" i="1"/>
  <c r="J1364" i="1" s="1"/>
  <c r="E1364" i="1"/>
  <c r="D1364" i="1"/>
  <c r="C1364" i="1"/>
  <c r="M1363" i="1"/>
  <c r="L1363" i="1"/>
  <c r="K1363" i="1"/>
  <c r="I1363" i="1"/>
  <c r="J1363" i="1" s="1"/>
  <c r="E1363" i="1"/>
  <c r="D1363" i="1"/>
  <c r="C1363" i="1"/>
  <c r="M1362" i="1"/>
  <c r="L1362" i="1"/>
  <c r="K1362" i="1"/>
  <c r="I1362" i="1"/>
  <c r="J1362" i="1" s="1"/>
  <c r="E1362" i="1"/>
  <c r="D1362" i="1"/>
  <c r="C1362" i="1"/>
  <c r="M1361" i="1"/>
  <c r="L1361" i="1"/>
  <c r="K1361" i="1"/>
  <c r="I1361" i="1"/>
  <c r="J1361" i="1" s="1"/>
  <c r="E1361" i="1"/>
  <c r="D1361" i="1"/>
  <c r="C1361" i="1"/>
  <c r="M1360" i="1"/>
  <c r="L1360" i="1"/>
  <c r="K1360" i="1"/>
  <c r="I1360" i="1"/>
  <c r="J1360" i="1" s="1"/>
  <c r="E1360" i="1"/>
  <c r="D1360" i="1"/>
  <c r="C1360" i="1"/>
  <c r="M1359" i="1"/>
  <c r="L1359" i="1"/>
  <c r="K1359" i="1"/>
  <c r="I1359" i="1"/>
  <c r="J1359" i="1" s="1"/>
  <c r="E1359" i="1"/>
  <c r="D1359" i="1"/>
  <c r="C1359" i="1"/>
  <c r="M1358" i="1"/>
  <c r="L1358" i="1"/>
  <c r="K1358" i="1"/>
  <c r="I1358" i="1"/>
  <c r="J1358" i="1" s="1"/>
  <c r="E1358" i="1"/>
  <c r="D1358" i="1"/>
  <c r="C1358" i="1"/>
  <c r="M1357" i="1"/>
  <c r="L1357" i="1"/>
  <c r="K1357" i="1"/>
  <c r="I1357" i="1"/>
  <c r="J1357" i="1" s="1"/>
  <c r="E1357" i="1"/>
  <c r="D1357" i="1"/>
  <c r="C1357" i="1"/>
  <c r="M1356" i="1"/>
  <c r="L1356" i="1"/>
  <c r="K1356" i="1"/>
  <c r="I1356" i="1"/>
  <c r="J1356" i="1" s="1"/>
  <c r="E1356" i="1"/>
  <c r="D1356" i="1"/>
  <c r="C1356" i="1"/>
  <c r="M1355" i="1"/>
  <c r="L1355" i="1"/>
  <c r="K1355" i="1"/>
  <c r="I1355" i="1"/>
  <c r="J1355" i="1" s="1"/>
  <c r="E1355" i="1"/>
  <c r="D1355" i="1"/>
  <c r="C1355" i="1"/>
  <c r="M1354" i="1"/>
  <c r="L1354" i="1"/>
  <c r="K1354" i="1"/>
  <c r="I1354" i="1"/>
  <c r="J1354" i="1" s="1"/>
  <c r="E1354" i="1"/>
  <c r="D1354" i="1"/>
  <c r="C1354" i="1"/>
  <c r="M1353" i="1"/>
  <c r="L1353" i="1"/>
  <c r="K1353" i="1"/>
  <c r="I1353" i="1"/>
  <c r="J1353" i="1" s="1"/>
  <c r="E1353" i="1"/>
  <c r="D1353" i="1"/>
  <c r="C1353" i="1"/>
  <c r="M1352" i="1"/>
  <c r="L1352" i="1"/>
  <c r="K1352" i="1"/>
  <c r="I1352" i="1"/>
  <c r="J1352" i="1" s="1"/>
  <c r="E1352" i="1"/>
  <c r="D1352" i="1"/>
  <c r="C1352" i="1"/>
  <c r="M1351" i="1"/>
  <c r="L1351" i="1"/>
  <c r="K1351" i="1"/>
  <c r="I1351" i="1"/>
  <c r="J1351" i="1" s="1"/>
  <c r="E1351" i="1"/>
  <c r="D1351" i="1"/>
  <c r="C1351" i="1"/>
  <c r="M1350" i="1"/>
  <c r="L1350" i="1"/>
  <c r="K1350" i="1"/>
  <c r="I1350" i="1"/>
  <c r="J1350" i="1" s="1"/>
  <c r="E1350" i="1"/>
  <c r="D1350" i="1"/>
  <c r="C1350" i="1"/>
  <c r="M1349" i="1"/>
  <c r="L1349" i="1"/>
  <c r="K1349" i="1"/>
  <c r="I1349" i="1"/>
  <c r="J1349" i="1" s="1"/>
  <c r="E1349" i="1"/>
  <c r="D1349" i="1"/>
  <c r="C1349" i="1"/>
  <c r="M1348" i="1"/>
  <c r="L1348" i="1"/>
  <c r="K1348" i="1"/>
  <c r="I1348" i="1"/>
  <c r="J1348" i="1" s="1"/>
  <c r="E1348" i="1"/>
  <c r="D1348" i="1"/>
  <c r="C1348" i="1"/>
  <c r="M1347" i="1"/>
  <c r="L1347" i="1"/>
  <c r="K1347" i="1"/>
  <c r="I1347" i="1"/>
  <c r="J1347" i="1" s="1"/>
  <c r="E1347" i="1"/>
  <c r="D1347" i="1"/>
  <c r="C1347" i="1"/>
  <c r="M1346" i="1"/>
  <c r="L1346" i="1"/>
  <c r="K1346" i="1"/>
  <c r="I1346" i="1"/>
  <c r="J1346" i="1" s="1"/>
  <c r="E1346" i="1"/>
  <c r="D1346" i="1"/>
  <c r="C1346" i="1"/>
  <c r="M1345" i="1"/>
  <c r="L1345" i="1"/>
  <c r="K1345" i="1"/>
  <c r="I1345" i="1"/>
  <c r="J1345" i="1" s="1"/>
  <c r="E1345" i="1"/>
  <c r="D1345" i="1"/>
  <c r="C1345" i="1"/>
  <c r="M1344" i="1"/>
  <c r="L1344" i="1"/>
  <c r="K1344" i="1"/>
  <c r="I1344" i="1"/>
  <c r="J1344" i="1" s="1"/>
  <c r="E1344" i="1"/>
  <c r="D1344" i="1"/>
  <c r="C1344" i="1"/>
  <c r="M1343" i="1"/>
  <c r="L1343" i="1"/>
  <c r="K1343" i="1"/>
  <c r="I1343" i="1"/>
  <c r="J1343" i="1" s="1"/>
  <c r="E1343" i="1"/>
  <c r="D1343" i="1"/>
  <c r="C1343" i="1"/>
  <c r="M1342" i="1"/>
  <c r="L1342" i="1"/>
  <c r="K1342" i="1"/>
  <c r="I1342" i="1"/>
  <c r="J1342" i="1" s="1"/>
  <c r="E1342" i="1"/>
  <c r="D1342" i="1"/>
  <c r="C1342" i="1"/>
  <c r="M1341" i="1"/>
  <c r="L1341" i="1"/>
  <c r="K1341" i="1"/>
  <c r="I1341" i="1"/>
  <c r="J1341" i="1" s="1"/>
  <c r="E1341" i="1"/>
  <c r="D1341" i="1"/>
  <c r="C1341" i="1"/>
  <c r="M1340" i="1"/>
  <c r="L1340" i="1"/>
  <c r="K1340" i="1"/>
  <c r="I1340" i="1"/>
  <c r="J1340" i="1" s="1"/>
  <c r="E1340" i="1"/>
  <c r="D1340" i="1"/>
  <c r="C1340" i="1"/>
  <c r="M1339" i="1"/>
  <c r="L1339" i="1"/>
  <c r="K1339" i="1"/>
  <c r="I1339" i="1"/>
  <c r="J1339" i="1" s="1"/>
  <c r="E1339" i="1"/>
  <c r="D1339" i="1"/>
  <c r="C1339" i="1"/>
  <c r="M1338" i="1"/>
  <c r="L1338" i="1"/>
  <c r="K1338" i="1"/>
  <c r="I1338" i="1"/>
  <c r="J1338" i="1" s="1"/>
  <c r="E1338" i="1"/>
  <c r="D1338" i="1"/>
  <c r="C1338" i="1"/>
  <c r="M1337" i="1"/>
  <c r="L1337" i="1"/>
  <c r="K1337" i="1"/>
  <c r="I1337" i="1"/>
  <c r="J1337" i="1" s="1"/>
  <c r="E1337" i="1"/>
  <c r="D1337" i="1"/>
  <c r="C1337" i="1"/>
  <c r="M1336" i="1"/>
  <c r="L1336" i="1"/>
  <c r="K1336" i="1"/>
  <c r="I1336" i="1"/>
  <c r="J1336" i="1" s="1"/>
  <c r="E1336" i="1"/>
  <c r="D1336" i="1"/>
  <c r="C1336" i="1"/>
  <c r="M1335" i="1"/>
  <c r="L1335" i="1"/>
  <c r="K1335" i="1"/>
  <c r="I1335" i="1"/>
  <c r="J1335" i="1" s="1"/>
  <c r="E1335" i="1"/>
  <c r="D1335" i="1"/>
  <c r="C1335" i="1"/>
  <c r="M1334" i="1"/>
  <c r="L1334" i="1"/>
  <c r="K1334" i="1"/>
  <c r="I1334" i="1"/>
  <c r="J1334" i="1" s="1"/>
  <c r="E1334" i="1"/>
  <c r="D1334" i="1"/>
  <c r="C1334" i="1"/>
  <c r="M1333" i="1"/>
  <c r="L1333" i="1"/>
  <c r="K1333" i="1"/>
  <c r="I1333" i="1"/>
  <c r="J1333" i="1" s="1"/>
  <c r="E1333" i="1"/>
  <c r="D1333" i="1"/>
  <c r="C1333" i="1"/>
  <c r="M1332" i="1"/>
  <c r="L1332" i="1"/>
  <c r="K1332" i="1"/>
  <c r="I1332" i="1"/>
  <c r="J1332" i="1" s="1"/>
  <c r="E1332" i="1"/>
  <c r="D1332" i="1"/>
  <c r="C1332" i="1"/>
  <c r="M1331" i="1"/>
  <c r="L1331" i="1"/>
  <c r="K1331" i="1"/>
  <c r="I1331" i="1"/>
  <c r="J1331" i="1" s="1"/>
  <c r="E1331" i="1"/>
  <c r="D1331" i="1"/>
  <c r="C1331" i="1"/>
  <c r="M1330" i="1"/>
  <c r="L1330" i="1"/>
  <c r="K1330" i="1"/>
  <c r="I1330" i="1"/>
  <c r="J1330" i="1" s="1"/>
  <c r="E1330" i="1"/>
  <c r="D1330" i="1"/>
  <c r="C1330" i="1"/>
  <c r="M1329" i="1"/>
  <c r="L1329" i="1"/>
  <c r="K1329" i="1"/>
  <c r="I1329" i="1"/>
  <c r="J1329" i="1" s="1"/>
  <c r="E1329" i="1"/>
  <c r="D1329" i="1"/>
  <c r="C1329" i="1"/>
  <c r="M1328" i="1"/>
  <c r="L1328" i="1"/>
  <c r="K1328" i="1"/>
  <c r="I1328" i="1"/>
  <c r="J1328" i="1" s="1"/>
  <c r="E1328" i="1"/>
  <c r="D1328" i="1"/>
  <c r="C1328" i="1"/>
  <c r="M1327" i="1"/>
  <c r="L1327" i="1"/>
  <c r="K1327" i="1"/>
  <c r="I1327" i="1"/>
  <c r="J1327" i="1" s="1"/>
  <c r="E1327" i="1"/>
  <c r="D1327" i="1"/>
  <c r="C1327" i="1"/>
  <c r="M1326" i="1"/>
  <c r="L1326" i="1"/>
  <c r="K1326" i="1"/>
  <c r="I1326" i="1"/>
  <c r="J1326" i="1" s="1"/>
  <c r="E1326" i="1"/>
  <c r="D1326" i="1"/>
  <c r="C1326" i="1"/>
  <c r="M1325" i="1"/>
  <c r="L1325" i="1"/>
  <c r="K1325" i="1"/>
  <c r="I1325" i="1"/>
  <c r="J1325" i="1" s="1"/>
  <c r="E1325" i="1"/>
  <c r="D1325" i="1"/>
  <c r="C1325" i="1"/>
  <c r="M1324" i="1"/>
  <c r="L1324" i="1"/>
  <c r="K1324" i="1"/>
  <c r="I1324" i="1"/>
  <c r="J1324" i="1" s="1"/>
  <c r="E1324" i="1"/>
  <c r="D1324" i="1"/>
  <c r="C1324" i="1"/>
  <c r="M1323" i="1"/>
  <c r="L1323" i="1"/>
  <c r="K1323" i="1"/>
  <c r="I1323" i="1"/>
  <c r="J1323" i="1" s="1"/>
  <c r="E1323" i="1"/>
  <c r="D1323" i="1"/>
  <c r="C1323" i="1"/>
  <c r="M1322" i="1"/>
  <c r="L1322" i="1"/>
  <c r="K1322" i="1"/>
  <c r="I1322" i="1"/>
  <c r="J1322" i="1" s="1"/>
  <c r="E1322" i="1"/>
  <c r="D1322" i="1"/>
  <c r="C1322" i="1"/>
  <c r="M1321" i="1"/>
  <c r="L1321" i="1"/>
  <c r="K1321" i="1"/>
  <c r="I1321" i="1"/>
  <c r="J1321" i="1" s="1"/>
  <c r="E1321" i="1"/>
  <c r="D1321" i="1"/>
  <c r="C1321" i="1"/>
  <c r="M1320" i="1"/>
  <c r="L1320" i="1"/>
  <c r="K1320" i="1"/>
  <c r="I1320" i="1"/>
  <c r="J1320" i="1" s="1"/>
  <c r="E1320" i="1"/>
  <c r="D1320" i="1"/>
  <c r="C1320" i="1"/>
  <c r="M1319" i="1"/>
  <c r="L1319" i="1"/>
  <c r="K1319" i="1"/>
  <c r="I1319" i="1"/>
  <c r="J1319" i="1" s="1"/>
  <c r="E1319" i="1"/>
  <c r="D1319" i="1"/>
  <c r="C1319" i="1"/>
  <c r="M1318" i="1"/>
  <c r="L1318" i="1"/>
  <c r="K1318" i="1"/>
  <c r="I1318" i="1"/>
  <c r="J1318" i="1" s="1"/>
  <c r="E1318" i="1"/>
  <c r="D1318" i="1"/>
  <c r="C1318" i="1"/>
  <c r="M1317" i="1"/>
  <c r="L1317" i="1"/>
  <c r="K1317" i="1"/>
  <c r="I1317" i="1"/>
  <c r="J1317" i="1" s="1"/>
  <c r="E1317" i="1"/>
  <c r="D1317" i="1"/>
  <c r="C1317" i="1"/>
  <c r="M1316" i="1"/>
  <c r="L1316" i="1"/>
  <c r="K1316" i="1"/>
  <c r="I1316" i="1"/>
  <c r="J1316" i="1" s="1"/>
  <c r="E1316" i="1"/>
  <c r="D1316" i="1"/>
  <c r="C1316" i="1"/>
  <c r="M1315" i="1"/>
  <c r="L1315" i="1"/>
  <c r="K1315" i="1"/>
  <c r="I1315" i="1"/>
  <c r="J1315" i="1" s="1"/>
  <c r="E1315" i="1"/>
  <c r="D1315" i="1"/>
  <c r="C1315" i="1"/>
  <c r="M1314" i="1"/>
  <c r="L1314" i="1"/>
  <c r="K1314" i="1"/>
  <c r="I1314" i="1"/>
  <c r="J1314" i="1" s="1"/>
  <c r="E1314" i="1"/>
  <c r="D1314" i="1"/>
  <c r="C1314" i="1"/>
  <c r="M1313" i="1"/>
  <c r="L1313" i="1"/>
  <c r="K1313" i="1"/>
  <c r="I1313" i="1"/>
  <c r="J1313" i="1" s="1"/>
  <c r="E1313" i="1"/>
  <c r="D1313" i="1"/>
  <c r="C1313" i="1"/>
  <c r="M1312" i="1"/>
  <c r="L1312" i="1"/>
  <c r="K1312" i="1"/>
  <c r="I1312" i="1"/>
  <c r="J1312" i="1" s="1"/>
  <c r="E1312" i="1"/>
  <c r="D1312" i="1"/>
  <c r="C1312" i="1"/>
  <c r="M1311" i="1"/>
  <c r="L1311" i="1"/>
  <c r="K1311" i="1"/>
  <c r="I1311" i="1"/>
  <c r="J1311" i="1" s="1"/>
  <c r="E1311" i="1"/>
  <c r="D1311" i="1"/>
  <c r="C1311" i="1"/>
  <c r="M1310" i="1"/>
  <c r="L1310" i="1"/>
  <c r="K1310" i="1"/>
  <c r="I1310" i="1"/>
  <c r="J1310" i="1" s="1"/>
  <c r="E1310" i="1"/>
  <c r="D1310" i="1"/>
  <c r="C1310" i="1"/>
  <c r="M1309" i="1"/>
  <c r="L1309" i="1"/>
  <c r="K1309" i="1"/>
  <c r="I1309" i="1"/>
  <c r="J1309" i="1" s="1"/>
  <c r="E1309" i="1"/>
  <c r="D1309" i="1"/>
  <c r="C1309" i="1"/>
  <c r="M1308" i="1"/>
  <c r="L1308" i="1"/>
  <c r="K1308" i="1"/>
  <c r="I1308" i="1"/>
  <c r="J1308" i="1" s="1"/>
  <c r="E1308" i="1"/>
  <c r="D1308" i="1"/>
  <c r="C1308" i="1"/>
  <c r="M1307" i="1"/>
  <c r="L1307" i="1"/>
  <c r="K1307" i="1"/>
  <c r="I1307" i="1"/>
  <c r="J1307" i="1" s="1"/>
  <c r="E1307" i="1"/>
  <c r="D1307" i="1"/>
  <c r="C1307" i="1"/>
  <c r="M1306" i="1"/>
  <c r="L1306" i="1"/>
  <c r="K1306" i="1"/>
  <c r="I1306" i="1"/>
  <c r="J1306" i="1" s="1"/>
  <c r="E1306" i="1"/>
  <c r="D1306" i="1"/>
  <c r="C1306" i="1"/>
  <c r="M1305" i="1"/>
  <c r="L1305" i="1"/>
  <c r="K1305" i="1"/>
  <c r="I1305" i="1"/>
  <c r="J1305" i="1" s="1"/>
  <c r="E1305" i="1"/>
  <c r="D1305" i="1"/>
  <c r="C1305" i="1"/>
  <c r="M1304" i="1"/>
  <c r="L1304" i="1"/>
  <c r="K1304" i="1"/>
  <c r="I1304" i="1"/>
  <c r="J1304" i="1" s="1"/>
  <c r="E1304" i="1"/>
  <c r="D1304" i="1"/>
  <c r="C1304" i="1"/>
  <c r="M1303" i="1"/>
  <c r="L1303" i="1"/>
  <c r="K1303" i="1"/>
  <c r="I1303" i="1"/>
  <c r="J1303" i="1" s="1"/>
  <c r="E1303" i="1"/>
  <c r="D1303" i="1"/>
  <c r="C1303" i="1"/>
  <c r="M1302" i="1"/>
  <c r="L1302" i="1"/>
  <c r="K1302" i="1"/>
  <c r="I1302" i="1"/>
  <c r="J1302" i="1" s="1"/>
  <c r="E1302" i="1"/>
  <c r="D1302" i="1"/>
  <c r="C1302" i="1"/>
  <c r="M1301" i="1"/>
  <c r="L1301" i="1"/>
  <c r="K1301" i="1"/>
  <c r="I1301" i="1"/>
  <c r="J1301" i="1" s="1"/>
  <c r="E1301" i="1"/>
  <c r="D1301" i="1"/>
  <c r="C1301" i="1"/>
  <c r="M1300" i="1"/>
  <c r="L1300" i="1"/>
  <c r="K1300" i="1"/>
  <c r="I1300" i="1"/>
  <c r="J1300" i="1" s="1"/>
  <c r="E1300" i="1"/>
  <c r="D1300" i="1"/>
  <c r="C1300" i="1"/>
  <c r="M1299" i="1"/>
  <c r="L1299" i="1"/>
  <c r="K1299" i="1"/>
  <c r="I1299" i="1"/>
  <c r="J1299" i="1" s="1"/>
  <c r="E1299" i="1"/>
  <c r="D1299" i="1"/>
  <c r="C1299" i="1"/>
  <c r="M1298" i="1"/>
  <c r="L1298" i="1"/>
  <c r="K1298" i="1"/>
  <c r="I1298" i="1"/>
  <c r="J1298" i="1" s="1"/>
  <c r="E1298" i="1"/>
  <c r="D1298" i="1"/>
  <c r="C1298" i="1"/>
  <c r="M1297" i="1"/>
  <c r="L1297" i="1"/>
  <c r="K1297" i="1"/>
  <c r="I1297" i="1"/>
  <c r="J1297" i="1" s="1"/>
  <c r="E1297" i="1"/>
  <c r="D1297" i="1"/>
  <c r="C1297" i="1"/>
  <c r="M1296" i="1"/>
  <c r="L1296" i="1"/>
  <c r="K1296" i="1"/>
  <c r="I1296" i="1"/>
  <c r="J1296" i="1" s="1"/>
  <c r="E1296" i="1"/>
  <c r="D1296" i="1"/>
  <c r="C1296" i="1"/>
  <c r="M1295" i="1"/>
  <c r="L1295" i="1"/>
  <c r="K1295" i="1"/>
  <c r="I1295" i="1"/>
  <c r="J1295" i="1" s="1"/>
  <c r="E1295" i="1"/>
  <c r="D1295" i="1"/>
  <c r="C1295" i="1"/>
  <c r="M1294" i="1"/>
  <c r="L1294" i="1"/>
  <c r="K1294" i="1"/>
  <c r="I1294" i="1"/>
  <c r="J1294" i="1" s="1"/>
  <c r="E1294" i="1"/>
  <c r="D1294" i="1"/>
  <c r="C1294" i="1"/>
  <c r="M1293" i="1"/>
  <c r="L1293" i="1"/>
  <c r="K1293" i="1"/>
  <c r="I1293" i="1"/>
  <c r="J1293" i="1" s="1"/>
  <c r="E1293" i="1"/>
  <c r="D1293" i="1"/>
  <c r="C1293" i="1"/>
  <c r="M1292" i="1"/>
  <c r="L1292" i="1"/>
  <c r="K1292" i="1"/>
  <c r="I1292" i="1"/>
  <c r="J1292" i="1" s="1"/>
  <c r="E1292" i="1"/>
  <c r="D1292" i="1"/>
  <c r="C1292" i="1"/>
  <c r="M1291" i="1"/>
  <c r="L1291" i="1"/>
  <c r="K1291" i="1"/>
  <c r="I1291" i="1"/>
  <c r="J1291" i="1" s="1"/>
  <c r="E1291" i="1"/>
  <c r="D1291" i="1"/>
  <c r="C1291" i="1"/>
  <c r="M1290" i="1"/>
  <c r="L1290" i="1"/>
  <c r="K1290" i="1"/>
  <c r="I1290" i="1"/>
  <c r="J1290" i="1" s="1"/>
  <c r="E1290" i="1"/>
  <c r="D1290" i="1"/>
  <c r="C1290" i="1"/>
  <c r="M1289" i="1"/>
  <c r="L1289" i="1"/>
  <c r="K1289" i="1"/>
  <c r="I1289" i="1"/>
  <c r="J1289" i="1" s="1"/>
  <c r="E1289" i="1"/>
  <c r="D1289" i="1"/>
  <c r="C1289" i="1"/>
  <c r="M1288" i="1"/>
  <c r="L1288" i="1"/>
  <c r="K1288" i="1"/>
  <c r="I1288" i="1"/>
  <c r="J1288" i="1" s="1"/>
  <c r="E1288" i="1"/>
  <c r="D1288" i="1"/>
  <c r="C1288" i="1"/>
  <c r="M1287" i="1"/>
  <c r="L1287" i="1"/>
  <c r="K1287" i="1"/>
  <c r="I1287" i="1"/>
  <c r="J1287" i="1" s="1"/>
  <c r="E1287" i="1"/>
  <c r="D1287" i="1"/>
  <c r="C1287" i="1"/>
  <c r="M1286" i="1"/>
  <c r="L1286" i="1"/>
  <c r="K1286" i="1"/>
  <c r="I1286" i="1"/>
  <c r="J1286" i="1" s="1"/>
  <c r="E1286" i="1"/>
  <c r="D1286" i="1"/>
  <c r="C1286" i="1"/>
  <c r="M1285" i="1"/>
  <c r="L1285" i="1"/>
  <c r="K1285" i="1"/>
  <c r="I1285" i="1"/>
  <c r="J1285" i="1" s="1"/>
  <c r="E1285" i="1"/>
  <c r="D1285" i="1"/>
  <c r="C1285" i="1"/>
  <c r="M1284" i="1"/>
  <c r="L1284" i="1"/>
  <c r="K1284" i="1"/>
  <c r="I1284" i="1"/>
  <c r="J1284" i="1" s="1"/>
  <c r="E1284" i="1"/>
  <c r="D1284" i="1"/>
  <c r="C1284" i="1"/>
  <c r="M1283" i="1"/>
  <c r="L1283" i="1"/>
  <c r="K1283" i="1"/>
  <c r="I1283" i="1"/>
  <c r="J1283" i="1" s="1"/>
  <c r="E1283" i="1"/>
  <c r="D1283" i="1"/>
  <c r="C1283" i="1"/>
  <c r="M1282" i="1"/>
  <c r="L1282" i="1"/>
  <c r="K1282" i="1"/>
  <c r="I1282" i="1"/>
  <c r="J1282" i="1" s="1"/>
  <c r="E1282" i="1"/>
  <c r="D1282" i="1"/>
  <c r="C1282" i="1"/>
  <c r="M1281" i="1"/>
  <c r="L1281" i="1"/>
  <c r="K1281" i="1"/>
  <c r="I1281" i="1"/>
  <c r="J1281" i="1" s="1"/>
  <c r="E1281" i="1"/>
  <c r="D1281" i="1"/>
  <c r="C1281" i="1"/>
  <c r="M1280" i="1"/>
  <c r="L1280" i="1"/>
  <c r="K1280" i="1"/>
  <c r="I1280" i="1"/>
  <c r="J1280" i="1" s="1"/>
  <c r="E1280" i="1"/>
  <c r="D1280" i="1"/>
  <c r="C1280" i="1"/>
  <c r="M1279" i="1"/>
  <c r="L1279" i="1"/>
  <c r="K1279" i="1"/>
  <c r="I1279" i="1"/>
  <c r="J1279" i="1" s="1"/>
  <c r="E1279" i="1"/>
  <c r="D1279" i="1"/>
  <c r="C1279" i="1"/>
  <c r="M1278" i="1"/>
  <c r="L1278" i="1"/>
  <c r="K1278" i="1"/>
  <c r="I1278" i="1"/>
  <c r="J1278" i="1" s="1"/>
  <c r="E1278" i="1"/>
  <c r="D1278" i="1"/>
  <c r="C1278" i="1"/>
  <c r="M1277" i="1"/>
  <c r="L1277" i="1"/>
  <c r="K1277" i="1"/>
  <c r="I1277" i="1"/>
  <c r="J1277" i="1" s="1"/>
  <c r="E1277" i="1"/>
  <c r="D1277" i="1"/>
  <c r="C1277" i="1"/>
  <c r="M1276" i="1"/>
  <c r="L1276" i="1"/>
  <c r="K1276" i="1"/>
  <c r="I1276" i="1"/>
  <c r="J1276" i="1" s="1"/>
  <c r="E1276" i="1"/>
  <c r="D1276" i="1"/>
  <c r="C1276" i="1"/>
  <c r="M1275" i="1"/>
  <c r="L1275" i="1"/>
  <c r="K1275" i="1"/>
  <c r="I1275" i="1"/>
  <c r="J1275" i="1" s="1"/>
  <c r="E1275" i="1"/>
  <c r="D1275" i="1"/>
  <c r="C1275" i="1"/>
  <c r="M1274" i="1"/>
  <c r="L1274" i="1"/>
  <c r="K1274" i="1"/>
  <c r="I1274" i="1"/>
  <c r="J1274" i="1" s="1"/>
  <c r="E1274" i="1"/>
  <c r="D1274" i="1"/>
  <c r="C1274" i="1"/>
  <c r="M1273" i="1"/>
  <c r="L1273" i="1"/>
  <c r="K1273" i="1"/>
  <c r="I1273" i="1"/>
  <c r="J1273" i="1" s="1"/>
  <c r="E1273" i="1"/>
  <c r="D1273" i="1"/>
  <c r="C1273" i="1"/>
  <c r="M1272" i="1"/>
  <c r="L1272" i="1"/>
  <c r="K1272" i="1"/>
  <c r="I1272" i="1"/>
  <c r="J1272" i="1" s="1"/>
  <c r="E1272" i="1"/>
  <c r="D1272" i="1"/>
  <c r="C1272" i="1"/>
  <c r="M1271" i="1"/>
  <c r="L1271" i="1"/>
  <c r="K1271" i="1"/>
  <c r="I1271" i="1"/>
  <c r="J1271" i="1" s="1"/>
  <c r="E1271" i="1"/>
  <c r="D1271" i="1"/>
  <c r="C1271" i="1"/>
  <c r="M1270" i="1"/>
  <c r="L1270" i="1"/>
  <c r="K1270" i="1"/>
  <c r="I1270" i="1"/>
  <c r="J1270" i="1" s="1"/>
  <c r="E1270" i="1"/>
  <c r="D1270" i="1"/>
  <c r="C1270" i="1"/>
  <c r="M1269" i="1"/>
  <c r="L1269" i="1"/>
  <c r="K1269" i="1"/>
  <c r="I1269" i="1"/>
  <c r="J1269" i="1" s="1"/>
  <c r="E1269" i="1"/>
  <c r="D1269" i="1"/>
  <c r="C1269" i="1"/>
  <c r="M1268" i="1"/>
  <c r="L1268" i="1"/>
  <c r="K1268" i="1"/>
  <c r="I1268" i="1"/>
  <c r="J1268" i="1" s="1"/>
  <c r="E1268" i="1"/>
  <c r="D1268" i="1"/>
  <c r="C1268" i="1"/>
  <c r="M1267" i="1"/>
  <c r="L1267" i="1"/>
  <c r="K1267" i="1"/>
  <c r="I1267" i="1"/>
  <c r="J1267" i="1" s="1"/>
  <c r="E1267" i="1"/>
  <c r="D1267" i="1"/>
  <c r="C1267" i="1"/>
  <c r="M1266" i="1"/>
  <c r="L1266" i="1"/>
  <c r="K1266" i="1"/>
  <c r="I1266" i="1"/>
  <c r="J1266" i="1" s="1"/>
  <c r="E1266" i="1"/>
  <c r="D1266" i="1"/>
  <c r="C1266" i="1"/>
  <c r="M1265" i="1"/>
  <c r="L1265" i="1"/>
  <c r="K1265" i="1"/>
  <c r="I1265" i="1"/>
  <c r="J1265" i="1" s="1"/>
  <c r="E1265" i="1"/>
  <c r="D1265" i="1"/>
  <c r="C1265" i="1"/>
  <c r="M1264" i="1"/>
  <c r="L1264" i="1"/>
  <c r="K1264" i="1"/>
  <c r="I1264" i="1"/>
  <c r="J1264" i="1" s="1"/>
  <c r="E1264" i="1"/>
  <c r="D1264" i="1"/>
  <c r="C1264" i="1"/>
  <c r="M1263" i="1"/>
  <c r="L1263" i="1"/>
  <c r="K1263" i="1"/>
  <c r="I1263" i="1"/>
  <c r="J1263" i="1" s="1"/>
  <c r="E1263" i="1"/>
  <c r="D1263" i="1"/>
  <c r="C1263" i="1"/>
  <c r="M1262" i="1"/>
  <c r="L1262" i="1"/>
  <c r="K1262" i="1"/>
  <c r="I1262" i="1"/>
  <c r="J1262" i="1" s="1"/>
  <c r="E1262" i="1"/>
  <c r="D1262" i="1"/>
  <c r="C1262" i="1"/>
  <c r="M1261" i="1"/>
  <c r="L1261" i="1"/>
  <c r="K1261" i="1"/>
  <c r="I1261" i="1"/>
  <c r="J1261" i="1" s="1"/>
  <c r="E1261" i="1"/>
  <c r="D1261" i="1"/>
  <c r="C1261" i="1"/>
  <c r="M1260" i="1"/>
  <c r="L1260" i="1"/>
  <c r="K1260" i="1"/>
  <c r="I1260" i="1"/>
  <c r="J1260" i="1" s="1"/>
  <c r="E1260" i="1"/>
  <c r="D1260" i="1"/>
  <c r="C1260" i="1"/>
  <c r="M1259" i="1"/>
  <c r="L1259" i="1"/>
  <c r="K1259" i="1"/>
  <c r="I1259" i="1"/>
  <c r="J1259" i="1" s="1"/>
  <c r="E1259" i="1"/>
  <c r="D1259" i="1"/>
  <c r="C1259" i="1"/>
  <c r="M1258" i="1"/>
  <c r="L1258" i="1"/>
  <c r="K1258" i="1"/>
  <c r="I1258" i="1"/>
  <c r="J1258" i="1" s="1"/>
  <c r="E1258" i="1"/>
  <c r="D1258" i="1"/>
  <c r="C1258" i="1"/>
  <c r="M1257" i="1"/>
  <c r="L1257" i="1"/>
  <c r="K1257" i="1"/>
  <c r="I1257" i="1"/>
  <c r="J1257" i="1" s="1"/>
  <c r="E1257" i="1"/>
  <c r="D1257" i="1"/>
  <c r="C1257" i="1"/>
  <c r="M1256" i="1"/>
  <c r="L1256" i="1"/>
  <c r="K1256" i="1"/>
  <c r="I1256" i="1"/>
  <c r="J1256" i="1" s="1"/>
  <c r="E1256" i="1"/>
  <c r="D1256" i="1"/>
  <c r="C1256" i="1"/>
  <c r="M1255" i="1"/>
  <c r="L1255" i="1"/>
  <c r="K1255" i="1"/>
  <c r="I1255" i="1"/>
  <c r="J1255" i="1" s="1"/>
  <c r="E1255" i="1"/>
  <c r="D1255" i="1"/>
  <c r="C1255" i="1"/>
  <c r="M1254" i="1"/>
  <c r="L1254" i="1"/>
  <c r="K1254" i="1"/>
  <c r="I1254" i="1"/>
  <c r="J1254" i="1" s="1"/>
  <c r="E1254" i="1"/>
  <c r="D1254" i="1"/>
  <c r="C1254" i="1"/>
  <c r="M1253" i="1"/>
  <c r="L1253" i="1"/>
  <c r="K1253" i="1"/>
  <c r="I1253" i="1"/>
  <c r="J1253" i="1" s="1"/>
  <c r="E1253" i="1"/>
  <c r="D1253" i="1"/>
  <c r="C1253" i="1"/>
  <c r="M1252" i="1"/>
  <c r="L1252" i="1"/>
  <c r="K1252" i="1"/>
  <c r="I1252" i="1"/>
  <c r="J1252" i="1" s="1"/>
  <c r="E1252" i="1"/>
  <c r="D1252" i="1"/>
  <c r="C1252" i="1"/>
  <c r="M1251" i="1"/>
  <c r="L1251" i="1"/>
  <c r="K1251" i="1"/>
  <c r="I1251" i="1"/>
  <c r="J1251" i="1" s="1"/>
  <c r="E1251" i="1"/>
  <c r="D1251" i="1"/>
  <c r="C1251" i="1"/>
  <c r="M1250" i="1"/>
  <c r="L1250" i="1"/>
  <c r="K1250" i="1"/>
  <c r="I1250" i="1"/>
  <c r="J1250" i="1" s="1"/>
  <c r="E1250" i="1"/>
  <c r="D1250" i="1"/>
  <c r="C1250" i="1"/>
  <c r="M1249" i="1"/>
  <c r="L1249" i="1"/>
  <c r="K1249" i="1"/>
  <c r="I1249" i="1"/>
  <c r="J1249" i="1" s="1"/>
  <c r="E1249" i="1"/>
  <c r="D1249" i="1"/>
  <c r="C1249" i="1"/>
  <c r="M1248" i="1"/>
  <c r="L1248" i="1"/>
  <c r="K1248" i="1"/>
  <c r="I1248" i="1"/>
  <c r="J1248" i="1" s="1"/>
  <c r="E1248" i="1"/>
  <c r="D1248" i="1"/>
  <c r="C1248" i="1"/>
  <c r="M1247" i="1"/>
  <c r="L1247" i="1"/>
  <c r="K1247" i="1"/>
  <c r="I1247" i="1"/>
  <c r="J1247" i="1" s="1"/>
  <c r="E1247" i="1"/>
  <c r="D1247" i="1"/>
  <c r="C1247" i="1"/>
  <c r="M1246" i="1"/>
  <c r="L1246" i="1"/>
  <c r="K1246" i="1"/>
  <c r="I1246" i="1"/>
  <c r="J1246" i="1" s="1"/>
  <c r="E1246" i="1"/>
  <c r="D1246" i="1"/>
  <c r="C1246" i="1"/>
  <c r="M1245" i="1"/>
  <c r="L1245" i="1"/>
  <c r="K1245" i="1"/>
  <c r="I1245" i="1"/>
  <c r="J1245" i="1" s="1"/>
  <c r="E1245" i="1"/>
  <c r="D1245" i="1"/>
  <c r="C1245" i="1"/>
  <c r="M1244" i="1"/>
  <c r="L1244" i="1"/>
  <c r="K1244" i="1"/>
  <c r="I1244" i="1"/>
  <c r="J1244" i="1" s="1"/>
  <c r="E1244" i="1"/>
  <c r="D1244" i="1"/>
  <c r="C1244" i="1"/>
  <c r="M1243" i="1"/>
  <c r="L1243" i="1"/>
  <c r="K1243" i="1"/>
  <c r="I1243" i="1"/>
  <c r="J1243" i="1" s="1"/>
  <c r="E1243" i="1"/>
  <c r="D1243" i="1"/>
  <c r="C1243" i="1"/>
  <c r="M1242" i="1"/>
  <c r="L1242" i="1"/>
  <c r="K1242" i="1"/>
  <c r="I1242" i="1"/>
  <c r="J1242" i="1" s="1"/>
  <c r="E1242" i="1"/>
  <c r="D1242" i="1"/>
  <c r="C1242" i="1"/>
  <c r="M1241" i="1"/>
  <c r="L1241" i="1"/>
  <c r="K1241" i="1"/>
  <c r="I1241" i="1"/>
  <c r="J1241" i="1" s="1"/>
  <c r="E1241" i="1"/>
  <c r="D1241" i="1"/>
  <c r="C1241" i="1"/>
  <c r="M1240" i="1"/>
  <c r="L1240" i="1"/>
  <c r="K1240" i="1"/>
  <c r="I1240" i="1"/>
  <c r="J1240" i="1" s="1"/>
  <c r="E1240" i="1"/>
  <c r="D1240" i="1"/>
  <c r="C1240" i="1"/>
  <c r="M1239" i="1"/>
  <c r="L1239" i="1"/>
  <c r="K1239" i="1"/>
  <c r="I1239" i="1"/>
  <c r="J1239" i="1" s="1"/>
  <c r="E1239" i="1"/>
  <c r="D1239" i="1"/>
  <c r="C1239" i="1"/>
  <c r="M1238" i="1"/>
  <c r="L1238" i="1"/>
  <c r="K1238" i="1"/>
  <c r="I1238" i="1"/>
  <c r="J1238" i="1" s="1"/>
  <c r="E1238" i="1"/>
  <c r="D1238" i="1"/>
  <c r="C1238" i="1"/>
  <c r="M1237" i="1"/>
  <c r="L1237" i="1"/>
  <c r="K1237" i="1"/>
  <c r="I1237" i="1"/>
  <c r="J1237" i="1" s="1"/>
  <c r="E1237" i="1"/>
  <c r="D1237" i="1"/>
  <c r="C1237" i="1"/>
  <c r="M1236" i="1"/>
  <c r="L1236" i="1"/>
  <c r="K1236" i="1"/>
  <c r="I1236" i="1"/>
  <c r="J1236" i="1" s="1"/>
  <c r="E1236" i="1"/>
  <c r="D1236" i="1"/>
  <c r="C1236" i="1"/>
  <c r="M1235" i="1"/>
  <c r="L1235" i="1"/>
  <c r="K1235" i="1"/>
  <c r="I1235" i="1"/>
  <c r="J1235" i="1" s="1"/>
  <c r="E1235" i="1"/>
  <c r="D1235" i="1"/>
  <c r="C1235" i="1"/>
  <c r="M1234" i="1"/>
  <c r="L1234" i="1"/>
  <c r="K1234" i="1"/>
  <c r="I1234" i="1"/>
  <c r="J1234" i="1" s="1"/>
  <c r="E1234" i="1"/>
  <c r="D1234" i="1"/>
  <c r="C1234" i="1"/>
  <c r="M1233" i="1"/>
  <c r="L1233" i="1"/>
  <c r="K1233" i="1"/>
  <c r="I1233" i="1"/>
  <c r="J1233" i="1" s="1"/>
  <c r="E1233" i="1"/>
  <c r="D1233" i="1"/>
  <c r="C1233" i="1"/>
  <c r="M1232" i="1"/>
  <c r="L1232" i="1"/>
  <c r="K1232" i="1"/>
  <c r="I1232" i="1"/>
  <c r="J1232" i="1" s="1"/>
  <c r="E1232" i="1"/>
  <c r="D1232" i="1"/>
  <c r="C1232" i="1"/>
  <c r="M1231" i="1"/>
  <c r="L1231" i="1"/>
  <c r="K1231" i="1"/>
  <c r="I1231" i="1"/>
  <c r="J1231" i="1" s="1"/>
  <c r="E1231" i="1"/>
  <c r="D1231" i="1"/>
  <c r="C1231" i="1"/>
  <c r="M1230" i="1"/>
  <c r="L1230" i="1"/>
  <c r="K1230" i="1"/>
  <c r="I1230" i="1"/>
  <c r="J1230" i="1" s="1"/>
  <c r="E1230" i="1"/>
  <c r="D1230" i="1"/>
  <c r="C1230" i="1"/>
  <c r="M1229" i="1"/>
  <c r="L1229" i="1"/>
  <c r="K1229" i="1"/>
  <c r="I1229" i="1"/>
  <c r="J1229" i="1" s="1"/>
  <c r="E1229" i="1"/>
  <c r="D1229" i="1"/>
  <c r="C1229" i="1"/>
  <c r="M1228" i="1"/>
  <c r="L1228" i="1"/>
  <c r="K1228" i="1"/>
  <c r="I1228" i="1"/>
  <c r="J1228" i="1" s="1"/>
  <c r="E1228" i="1"/>
  <c r="D1228" i="1"/>
  <c r="C1228" i="1"/>
  <c r="M1227" i="1"/>
  <c r="L1227" i="1"/>
  <c r="K1227" i="1"/>
  <c r="I1227" i="1"/>
  <c r="J1227" i="1" s="1"/>
  <c r="E1227" i="1"/>
  <c r="D1227" i="1"/>
  <c r="C1227" i="1"/>
  <c r="M1226" i="1"/>
  <c r="L1226" i="1"/>
  <c r="K1226" i="1"/>
  <c r="I1226" i="1"/>
  <c r="J1226" i="1" s="1"/>
  <c r="E1226" i="1"/>
  <c r="D1226" i="1"/>
  <c r="C1226" i="1"/>
  <c r="M1225" i="1"/>
  <c r="L1225" i="1"/>
  <c r="K1225" i="1"/>
  <c r="I1225" i="1"/>
  <c r="J1225" i="1" s="1"/>
  <c r="E1225" i="1"/>
  <c r="D1225" i="1"/>
  <c r="C1225" i="1"/>
  <c r="M1224" i="1"/>
  <c r="L1224" i="1"/>
  <c r="K1224" i="1"/>
  <c r="I1224" i="1"/>
  <c r="J1224" i="1" s="1"/>
  <c r="E1224" i="1"/>
  <c r="D1224" i="1"/>
  <c r="C1224" i="1"/>
  <c r="M1223" i="1"/>
  <c r="L1223" i="1"/>
  <c r="K1223" i="1"/>
  <c r="I1223" i="1"/>
  <c r="J1223" i="1" s="1"/>
  <c r="E1223" i="1"/>
  <c r="D1223" i="1"/>
  <c r="C1223" i="1"/>
  <c r="M1222" i="1"/>
  <c r="L1222" i="1"/>
  <c r="K1222" i="1"/>
  <c r="I1222" i="1"/>
  <c r="J1222" i="1" s="1"/>
  <c r="E1222" i="1"/>
  <c r="D1222" i="1"/>
  <c r="C1222" i="1"/>
  <c r="M1221" i="1"/>
  <c r="L1221" i="1"/>
  <c r="K1221" i="1"/>
  <c r="I1221" i="1"/>
  <c r="J1221" i="1" s="1"/>
  <c r="E1221" i="1"/>
  <c r="D1221" i="1"/>
  <c r="C1221" i="1"/>
  <c r="M1220" i="1"/>
  <c r="L1220" i="1"/>
  <c r="K1220" i="1"/>
  <c r="I1220" i="1"/>
  <c r="J1220" i="1" s="1"/>
  <c r="E1220" i="1"/>
  <c r="D1220" i="1"/>
  <c r="C1220" i="1"/>
  <c r="M1219" i="1"/>
  <c r="L1219" i="1"/>
  <c r="K1219" i="1"/>
  <c r="I1219" i="1"/>
  <c r="J1219" i="1" s="1"/>
  <c r="E1219" i="1"/>
  <c r="D1219" i="1"/>
  <c r="C1219" i="1"/>
  <c r="M1218" i="1"/>
  <c r="L1218" i="1"/>
  <c r="K1218" i="1"/>
  <c r="I1218" i="1"/>
  <c r="J1218" i="1" s="1"/>
  <c r="E1218" i="1"/>
  <c r="D1218" i="1"/>
  <c r="C1218" i="1"/>
  <c r="M1217" i="1"/>
  <c r="L1217" i="1"/>
  <c r="K1217" i="1"/>
  <c r="I1217" i="1"/>
  <c r="J1217" i="1" s="1"/>
  <c r="E1217" i="1"/>
  <c r="D1217" i="1"/>
  <c r="C1217" i="1"/>
  <c r="M1216" i="1"/>
  <c r="L1216" i="1"/>
  <c r="K1216" i="1"/>
  <c r="I1216" i="1"/>
  <c r="J1216" i="1" s="1"/>
  <c r="E1216" i="1"/>
  <c r="D1216" i="1"/>
  <c r="C1216" i="1"/>
  <c r="M1215" i="1"/>
  <c r="L1215" i="1"/>
  <c r="K1215" i="1"/>
  <c r="I1215" i="1"/>
  <c r="J1215" i="1" s="1"/>
  <c r="E1215" i="1"/>
  <c r="D1215" i="1"/>
  <c r="C1215" i="1"/>
  <c r="M1214" i="1"/>
  <c r="L1214" i="1"/>
  <c r="K1214" i="1"/>
  <c r="I1214" i="1"/>
  <c r="J1214" i="1" s="1"/>
  <c r="E1214" i="1"/>
  <c r="D1214" i="1"/>
  <c r="C1214" i="1"/>
  <c r="M1213" i="1"/>
  <c r="L1213" i="1"/>
  <c r="K1213" i="1"/>
  <c r="I1213" i="1"/>
  <c r="J1213" i="1" s="1"/>
  <c r="E1213" i="1"/>
  <c r="D1213" i="1"/>
  <c r="C1213" i="1"/>
  <c r="M1212" i="1"/>
  <c r="L1212" i="1"/>
  <c r="K1212" i="1"/>
  <c r="I1212" i="1"/>
  <c r="J1212" i="1" s="1"/>
  <c r="E1212" i="1"/>
  <c r="D1212" i="1"/>
  <c r="C1212" i="1"/>
  <c r="M1211" i="1"/>
  <c r="L1211" i="1"/>
  <c r="K1211" i="1"/>
  <c r="I1211" i="1"/>
  <c r="J1211" i="1" s="1"/>
  <c r="E1211" i="1"/>
  <c r="D1211" i="1"/>
  <c r="C1211" i="1"/>
  <c r="M1210" i="1"/>
  <c r="L1210" i="1"/>
  <c r="K1210" i="1"/>
  <c r="I1210" i="1"/>
  <c r="J1210" i="1" s="1"/>
  <c r="E1210" i="1"/>
  <c r="D1210" i="1"/>
  <c r="C1210" i="1"/>
  <c r="M1209" i="1"/>
  <c r="L1209" i="1"/>
  <c r="K1209" i="1"/>
  <c r="I1209" i="1"/>
  <c r="J1209" i="1" s="1"/>
  <c r="E1209" i="1"/>
  <c r="D1209" i="1"/>
  <c r="C1209" i="1"/>
  <c r="M1208" i="1"/>
  <c r="L1208" i="1"/>
  <c r="K1208" i="1"/>
  <c r="I1208" i="1"/>
  <c r="J1208" i="1" s="1"/>
  <c r="E1208" i="1"/>
  <c r="D1208" i="1"/>
  <c r="C1208" i="1"/>
  <c r="M1207" i="1"/>
  <c r="L1207" i="1"/>
  <c r="K1207" i="1"/>
  <c r="I1207" i="1"/>
  <c r="J1207" i="1" s="1"/>
  <c r="E1207" i="1"/>
  <c r="D1207" i="1"/>
  <c r="C1207" i="1"/>
  <c r="M1206" i="1"/>
  <c r="L1206" i="1"/>
  <c r="K1206" i="1"/>
  <c r="I1206" i="1"/>
  <c r="J1206" i="1" s="1"/>
  <c r="E1206" i="1"/>
  <c r="D1206" i="1"/>
  <c r="C1206" i="1"/>
  <c r="M1205" i="1"/>
  <c r="L1205" i="1"/>
  <c r="K1205" i="1"/>
  <c r="I1205" i="1"/>
  <c r="J1205" i="1" s="1"/>
  <c r="E1205" i="1"/>
  <c r="D1205" i="1"/>
  <c r="C1205" i="1"/>
  <c r="M1204" i="1"/>
  <c r="L1204" i="1"/>
  <c r="K1204" i="1"/>
  <c r="I1204" i="1"/>
  <c r="J1204" i="1" s="1"/>
  <c r="E1204" i="1"/>
  <c r="D1204" i="1"/>
  <c r="C1204" i="1"/>
  <c r="M1203" i="1"/>
  <c r="L1203" i="1"/>
  <c r="K1203" i="1"/>
  <c r="I1203" i="1"/>
  <c r="J1203" i="1" s="1"/>
  <c r="E1203" i="1"/>
  <c r="D1203" i="1"/>
  <c r="C1203" i="1"/>
  <c r="M1202" i="1"/>
  <c r="L1202" i="1"/>
  <c r="K1202" i="1"/>
  <c r="I1202" i="1"/>
  <c r="J1202" i="1" s="1"/>
  <c r="E1202" i="1"/>
  <c r="D1202" i="1"/>
  <c r="C1202" i="1"/>
  <c r="M1201" i="1"/>
  <c r="L1201" i="1"/>
  <c r="K1201" i="1"/>
  <c r="I1201" i="1"/>
  <c r="J1201" i="1" s="1"/>
  <c r="E1201" i="1"/>
  <c r="D1201" i="1"/>
  <c r="C1201" i="1"/>
  <c r="M1200" i="1"/>
  <c r="L1200" i="1"/>
  <c r="K1200" i="1"/>
  <c r="I1200" i="1"/>
  <c r="J1200" i="1" s="1"/>
  <c r="E1200" i="1"/>
  <c r="D1200" i="1"/>
  <c r="C1200" i="1"/>
  <c r="M1199" i="1"/>
  <c r="L1199" i="1"/>
  <c r="K1199" i="1"/>
  <c r="I1199" i="1"/>
  <c r="J1199" i="1" s="1"/>
  <c r="E1199" i="1"/>
  <c r="D1199" i="1"/>
  <c r="C1199" i="1"/>
  <c r="M1198" i="1"/>
  <c r="L1198" i="1"/>
  <c r="K1198" i="1"/>
  <c r="I1198" i="1"/>
  <c r="J1198" i="1" s="1"/>
  <c r="E1198" i="1"/>
  <c r="D1198" i="1"/>
  <c r="C1198" i="1"/>
  <c r="M1197" i="1"/>
  <c r="L1197" i="1"/>
  <c r="K1197" i="1"/>
  <c r="I1197" i="1"/>
  <c r="J1197" i="1" s="1"/>
  <c r="E1197" i="1"/>
  <c r="D1197" i="1"/>
  <c r="C1197" i="1"/>
  <c r="M1196" i="1"/>
  <c r="L1196" i="1"/>
  <c r="K1196" i="1"/>
  <c r="I1196" i="1"/>
  <c r="J1196" i="1" s="1"/>
  <c r="E1196" i="1"/>
  <c r="D1196" i="1"/>
  <c r="C1196" i="1"/>
  <c r="M1195" i="1"/>
  <c r="L1195" i="1"/>
  <c r="K1195" i="1"/>
  <c r="I1195" i="1"/>
  <c r="J1195" i="1" s="1"/>
  <c r="E1195" i="1"/>
  <c r="D1195" i="1"/>
  <c r="C1195" i="1"/>
  <c r="M1194" i="1"/>
  <c r="L1194" i="1"/>
  <c r="K1194" i="1"/>
  <c r="I1194" i="1"/>
  <c r="J1194" i="1" s="1"/>
  <c r="E1194" i="1"/>
  <c r="D1194" i="1"/>
  <c r="C1194" i="1"/>
  <c r="M1193" i="1"/>
  <c r="L1193" i="1"/>
  <c r="K1193" i="1"/>
  <c r="I1193" i="1"/>
  <c r="J1193" i="1" s="1"/>
  <c r="E1193" i="1"/>
  <c r="D1193" i="1"/>
  <c r="C1193" i="1"/>
  <c r="M1192" i="1"/>
  <c r="L1192" i="1"/>
  <c r="K1192" i="1"/>
  <c r="I1192" i="1"/>
  <c r="J1192" i="1" s="1"/>
  <c r="E1192" i="1"/>
  <c r="D1192" i="1"/>
  <c r="C1192" i="1"/>
  <c r="M1191" i="1"/>
  <c r="L1191" i="1"/>
  <c r="K1191" i="1"/>
  <c r="I1191" i="1"/>
  <c r="J1191" i="1" s="1"/>
  <c r="E1191" i="1"/>
  <c r="D1191" i="1"/>
  <c r="C1191" i="1"/>
  <c r="M1190" i="1"/>
  <c r="L1190" i="1"/>
  <c r="K1190" i="1"/>
  <c r="I1190" i="1"/>
  <c r="J1190" i="1" s="1"/>
  <c r="E1190" i="1"/>
  <c r="D1190" i="1"/>
  <c r="C1190" i="1"/>
  <c r="M1189" i="1"/>
  <c r="L1189" i="1"/>
  <c r="K1189" i="1"/>
  <c r="I1189" i="1"/>
  <c r="J1189" i="1" s="1"/>
  <c r="E1189" i="1"/>
  <c r="D1189" i="1"/>
  <c r="C1189" i="1"/>
  <c r="M1188" i="1"/>
  <c r="L1188" i="1"/>
  <c r="K1188" i="1"/>
  <c r="I1188" i="1"/>
  <c r="J1188" i="1" s="1"/>
  <c r="E1188" i="1"/>
  <c r="D1188" i="1"/>
  <c r="C1188" i="1"/>
  <c r="M1187" i="1"/>
  <c r="L1187" i="1"/>
  <c r="K1187" i="1"/>
  <c r="I1187" i="1"/>
  <c r="J1187" i="1" s="1"/>
  <c r="E1187" i="1"/>
  <c r="D1187" i="1"/>
  <c r="C1187" i="1"/>
  <c r="M1186" i="1"/>
  <c r="L1186" i="1"/>
  <c r="K1186" i="1"/>
  <c r="I1186" i="1"/>
  <c r="J1186" i="1" s="1"/>
  <c r="E1186" i="1"/>
  <c r="D1186" i="1"/>
  <c r="C1186" i="1"/>
  <c r="M1185" i="1"/>
  <c r="L1185" i="1"/>
  <c r="K1185" i="1"/>
  <c r="I1185" i="1"/>
  <c r="J1185" i="1" s="1"/>
  <c r="E1185" i="1"/>
  <c r="D1185" i="1"/>
  <c r="C1185" i="1"/>
  <c r="M1184" i="1"/>
  <c r="L1184" i="1"/>
  <c r="K1184" i="1"/>
  <c r="I1184" i="1"/>
  <c r="J1184" i="1" s="1"/>
  <c r="E1184" i="1"/>
  <c r="D1184" i="1"/>
  <c r="C1184" i="1"/>
  <c r="M1183" i="1"/>
  <c r="L1183" i="1"/>
  <c r="K1183" i="1"/>
  <c r="I1183" i="1"/>
  <c r="J1183" i="1" s="1"/>
  <c r="E1183" i="1"/>
  <c r="D1183" i="1"/>
  <c r="C1183" i="1"/>
  <c r="M1182" i="1"/>
  <c r="L1182" i="1"/>
  <c r="K1182" i="1"/>
  <c r="I1182" i="1"/>
  <c r="J1182" i="1" s="1"/>
  <c r="E1182" i="1"/>
  <c r="D1182" i="1"/>
  <c r="C1182" i="1"/>
  <c r="M1181" i="1"/>
  <c r="L1181" i="1"/>
  <c r="K1181" i="1"/>
  <c r="I1181" i="1"/>
  <c r="J1181" i="1" s="1"/>
  <c r="E1181" i="1"/>
  <c r="D1181" i="1"/>
  <c r="C1181" i="1"/>
  <c r="M1180" i="1"/>
  <c r="L1180" i="1"/>
  <c r="K1180" i="1"/>
  <c r="I1180" i="1"/>
  <c r="J1180" i="1" s="1"/>
  <c r="E1180" i="1"/>
  <c r="D1180" i="1"/>
  <c r="C1180" i="1"/>
  <c r="M1179" i="1"/>
  <c r="L1179" i="1"/>
  <c r="K1179" i="1"/>
  <c r="I1179" i="1"/>
  <c r="J1179" i="1" s="1"/>
  <c r="E1179" i="1"/>
  <c r="D1179" i="1"/>
  <c r="C1179" i="1"/>
  <c r="M1178" i="1"/>
  <c r="L1178" i="1"/>
  <c r="K1178" i="1"/>
  <c r="I1178" i="1"/>
  <c r="J1178" i="1" s="1"/>
  <c r="E1178" i="1"/>
  <c r="D1178" i="1"/>
  <c r="C1178" i="1"/>
  <c r="M1177" i="1"/>
  <c r="L1177" i="1"/>
  <c r="K1177" i="1"/>
  <c r="I1177" i="1"/>
  <c r="J1177" i="1" s="1"/>
  <c r="E1177" i="1"/>
  <c r="D1177" i="1"/>
  <c r="C1177" i="1"/>
  <c r="M1176" i="1"/>
  <c r="L1176" i="1"/>
  <c r="K1176" i="1"/>
  <c r="I1176" i="1"/>
  <c r="J1176" i="1" s="1"/>
  <c r="E1176" i="1"/>
  <c r="D1176" i="1"/>
  <c r="C1176" i="1"/>
  <c r="M1175" i="1"/>
  <c r="L1175" i="1"/>
  <c r="K1175" i="1"/>
  <c r="I1175" i="1"/>
  <c r="J1175" i="1" s="1"/>
  <c r="E1175" i="1"/>
  <c r="D1175" i="1"/>
  <c r="C1175" i="1"/>
  <c r="M1174" i="1"/>
  <c r="L1174" i="1"/>
  <c r="K1174" i="1"/>
  <c r="I1174" i="1"/>
  <c r="J1174" i="1" s="1"/>
  <c r="E1174" i="1"/>
  <c r="D1174" i="1"/>
  <c r="C1174" i="1"/>
  <c r="M1173" i="1"/>
  <c r="L1173" i="1"/>
  <c r="K1173" i="1"/>
  <c r="I1173" i="1"/>
  <c r="J1173" i="1" s="1"/>
  <c r="E1173" i="1"/>
  <c r="D1173" i="1"/>
  <c r="C1173" i="1"/>
  <c r="M1172" i="1"/>
  <c r="L1172" i="1"/>
  <c r="K1172" i="1"/>
  <c r="I1172" i="1"/>
  <c r="J1172" i="1" s="1"/>
  <c r="E1172" i="1"/>
  <c r="D1172" i="1"/>
  <c r="C1172" i="1"/>
  <c r="M1171" i="1"/>
  <c r="L1171" i="1"/>
  <c r="K1171" i="1"/>
  <c r="I1171" i="1"/>
  <c r="J1171" i="1" s="1"/>
  <c r="E1171" i="1"/>
  <c r="D1171" i="1"/>
  <c r="C1171" i="1"/>
  <c r="M1170" i="1"/>
  <c r="L1170" i="1"/>
  <c r="K1170" i="1"/>
  <c r="I1170" i="1"/>
  <c r="J1170" i="1" s="1"/>
  <c r="E1170" i="1"/>
  <c r="D1170" i="1"/>
  <c r="C1170" i="1"/>
  <c r="M1169" i="1"/>
  <c r="L1169" i="1"/>
  <c r="K1169" i="1"/>
  <c r="I1169" i="1"/>
  <c r="J1169" i="1" s="1"/>
  <c r="E1169" i="1"/>
  <c r="D1169" i="1"/>
  <c r="C1169" i="1"/>
  <c r="M1168" i="1"/>
  <c r="L1168" i="1"/>
  <c r="K1168" i="1"/>
  <c r="I1168" i="1"/>
  <c r="J1168" i="1" s="1"/>
  <c r="E1168" i="1"/>
  <c r="D1168" i="1"/>
  <c r="C1168" i="1"/>
  <c r="M1167" i="1"/>
  <c r="L1167" i="1"/>
  <c r="K1167" i="1"/>
  <c r="I1167" i="1"/>
  <c r="J1167" i="1" s="1"/>
  <c r="E1167" i="1"/>
  <c r="D1167" i="1"/>
  <c r="C1167" i="1"/>
  <c r="M1166" i="1"/>
  <c r="L1166" i="1"/>
  <c r="K1166" i="1"/>
  <c r="I1166" i="1"/>
  <c r="J1166" i="1" s="1"/>
  <c r="E1166" i="1"/>
  <c r="D1166" i="1"/>
  <c r="C1166" i="1"/>
  <c r="M1165" i="1"/>
  <c r="L1165" i="1"/>
  <c r="K1165" i="1"/>
  <c r="I1165" i="1"/>
  <c r="J1165" i="1" s="1"/>
  <c r="E1165" i="1"/>
  <c r="D1165" i="1"/>
  <c r="C1165" i="1"/>
  <c r="M1164" i="1"/>
  <c r="L1164" i="1"/>
  <c r="K1164" i="1"/>
  <c r="I1164" i="1"/>
  <c r="J1164" i="1" s="1"/>
  <c r="E1164" i="1"/>
  <c r="D1164" i="1"/>
  <c r="C1164" i="1"/>
  <c r="M1163" i="1"/>
  <c r="L1163" i="1"/>
  <c r="K1163" i="1"/>
  <c r="I1163" i="1"/>
  <c r="J1163" i="1" s="1"/>
  <c r="E1163" i="1"/>
  <c r="D1163" i="1"/>
  <c r="C1163" i="1"/>
  <c r="M1162" i="1"/>
  <c r="L1162" i="1"/>
  <c r="K1162" i="1"/>
  <c r="I1162" i="1"/>
  <c r="J1162" i="1" s="1"/>
  <c r="E1162" i="1"/>
  <c r="D1162" i="1"/>
  <c r="C1162" i="1"/>
  <c r="M1161" i="1"/>
  <c r="L1161" i="1"/>
  <c r="K1161" i="1"/>
  <c r="I1161" i="1"/>
  <c r="J1161" i="1" s="1"/>
  <c r="E1161" i="1"/>
  <c r="D1161" i="1"/>
  <c r="C1161" i="1"/>
  <c r="M1160" i="1"/>
  <c r="L1160" i="1"/>
  <c r="K1160" i="1"/>
  <c r="I1160" i="1"/>
  <c r="J1160" i="1" s="1"/>
  <c r="E1160" i="1"/>
  <c r="D1160" i="1"/>
  <c r="C1160" i="1"/>
  <c r="M1159" i="1"/>
  <c r="L1159" i="1"/>
  <c r="K1159" i="1"/>
  <c r="I1159" i="1"/>
  <c r="J1159" i="1" s="1"/>
  <c r="E1159" i="1"/>
  <c r="D1159" i="1"/>
  <c r="C1159" i="1"/>
  <c r="M1158" i="1"/>
  <c r="L1158" i="1"/>
  <c r="K1158" i="1"/>
  <c r="I1158" i="1"/>
  <c r="J1158" i="1" s="1"/>
  <c r="E1158" i="1"/>
  <c r="D1158" i="1"/>
  <c r="C1158" i="1"/>
  <c r="M1157" i="1"/>
  <c r="L1157" i="1"/>
  <c r="K1157" i="1"/>
  <c r="I1157" i="1"/>
  <c r="J1157" i="1" s="1"/>
  <c r="E1157" i="1"/>
  <c r="D1157" i="1"/>
  <c r="C1157" i="1"/>
  <c r="M1156" i="1"/>
  <c r="L1156" i="1"/>
  <c r="K1156" i="1"/>
  <c r="I1156" i="1"/>
  <c r="J1156" i="1" s="1"/>
  <c r="E1156" i="1"/>
  <c r="D1156" i="1"/>
  <c r="C1156" i="1"/>
  <c r="M1155" i="1"/>
  <c r="L1155" i="1"/>
  <c r="K1155" i="1"/>
  <c r="I1155" i="1"/>
  <c r="J1155" i="1" s="1"/>
  <c r="E1155" i="1"/>
  <c r="D1155" i="1"/>
  <c r="C1155" i="1"/>
  <c r="M1154" i="1"/>
  <c r="L1154" i="1"/>
  <c r="K1154" i="1"/>
  <c r="I1154" i="1"/>
  <c r="J1154" i="1" s="1"/>
  <c r="E1154" i="1"/>
  <c r="D1154" i="1"/>
  <c r="C1154" i="1"/>
  <c r="M1153" i="1"/>
  <c r="L1153" i="1"/>
  <c r="K1153" i="1"/>
  <c r="I1153" i="1"/>
  <c r="J1153" i="1" s="1"/>
  <c r="E1153" i="1"/>
  <c r="D1153" i="1"/>
  <c r="C1153" i="1"/>
  <c r="M1152" i="1"/>
  <c r="L1152" i="1"/>
  <c r="K1152" i="1"/>
  <c r="I1152" i="1"/>
  <c r="J1152" i="1" s="1"/>
  <c r="E1152" i="1"/>
  <c r="D1152" i="1"/>
  <c r="C1152" i="1"/>
  <c r="M1151" i="1"/>
  <c r="L1151" i="1"/>
  <c r="K1151" i="1"/>
  <c r="I1151" i="1"/>
  <c r="J1151" i="1" s="1"/>
  <c r="E1151" i="1"/>
  <c r="D1151" i="1"/>
  <c r="C1151" i="1"/>
  <c r="M1150" i="1"/>
  <c r="L1150" i="1"/>
  <c r="K1150" i="1"/>
  <c r="I1150" i="1"/>
  <c r="J1150" i="1" s="1"/>
  <c r="E1150" i="1"/>
  <c r="D1150" i="1"/>
  <c r="C1150" i="1"/>
  <c r="M1149" i="1"/>
  <c r="L1149" i="1"/>
  <c r="K1149" i="1"/>
  <c r="I1149" i="1"/>
  <c r="J1149" i="1" s="1"/>
  <c r="E1149" i="1"/>
  <c r="D1149" i="1"/>
  <c r="C1149" i="1"/>
  <c r="M1148" i="1"/>
  <c r="L1148" i="1"/>
  <c r="K1148" i="1"/>
  <c r="I1148" i="1"/>
  <c r="J1148" i="1" s="1"/>
  <c r="E1148" i="1"/>
  <c r="D1148" i="1"/>
  <c r="C1148" i="1"/>
  <c r="M1147" i="1"/>
  <c r="L1147" i="1"/>
  <c r="K1147" i="1"/>
  <c r="I1147" i="1"/>
  <c r="J1147" i="1" s="1"/>
  <c r="E1147" i="1"/>
  <c r="D1147" i="1"/>
  <c r="C1147" i="1"/>
  <c r="M1146" i="1"/>
  <c r="L1146" i="1"/>
  <c r="K1146" i="1"/>
  <c r="I1146" i="1"/>
  <c r="J1146" i="1" s="1"/>
  <c r="E1146" i="1"/>
  <c r="D1146" i="1"/>
  <c r="C1146" i="1"/>
  <c r="M1145" i="1"/>
  <c r="L1145" i="1"/>
  <c r="K1145" i="1"/>
  <c r="I1145" i="1"/>
  <c r="J1145" i="1" s="1"/>
  <c r="E1145" i="1"/>
  <c r="D1145" i="1"/>
  <c r="C1145" i="1"/>
  <c r="M1144" i="1"/>
  <c r="L1144" i="1"/>
  <c r="K1144" i="1"/>
  <c r="I1144" i="1"/>
  <c r="J1144" i="1" s="1"/>
  <c r="E1144" i="1"/>
  <c r="D1144" i="1"/>
  <c r="C1144" i="1"/>
  <c r="M1143" i="1"/>
  <c r="L1143" i="1"/>
  <c r="K1143" i="1"/>
  <c r="I1143" i="1"/>
  <c r="J1143" i="1" s="1"/>
  <c r="E1143" i="1"/>
  <c r="D1143" i="1"/>
  <c r="C1143" i="1"/>
  <c r="M1142" i="1"/>
  <c r="L1142" i="1"/>
  <c r="K1142" i="1"/>
  <c r="I1142" i="1"/>
  <c r="J1142" i="1" s="1"/>
  <c r="E1142" i="1"/>
  <c r="D1142" i="1"/>
  <c r="C1142" i="1"/>
  <c r="M1141" i="1"/>
  <c r="L1141" i="1"/>
  <c r="K1141" i="1"/>
  <c r="I1141" i="1"/>
  <c r="J1141" i="1" s="1"/>
  <c r="E1141" i="1"/>
  <c r="D1141" i="1"/>
  <c r="C1141" i="1"/>
  <c r="M1140" i="1"/>
  <c r="L1140" i="1"/>
  <c r="K1140" i="1"/>
  <c r="I1140" i="1"/>
  <c r="J1140" i="1" s="1"/>
  <c r="E1140" i="1"/>
  <c r="D1140" i="1"/>
  <c r="C1140" i="1"/>
  <c r="M1139" i="1"/>
  <c r="L1139" i="1"/>
  <c r="K1139" i="1"/>
  <c r="I1139" i="1"/>
  <c r="J1139" i="1" s="1"/>
  <c r="E1139" i="1"/>
  <c r="D1139" i="1"/>
  <c r="C1139" i="1"/>
  <c r="M1138" i="1"/>
  <c r="L1138" i="1"/>
  <c r="K1138" i="1"/>
  <c r="I1138" i="1"/>
  <c r="J1138" i="1" s="1"/>
  <c r="E1138" i="1"/>
  <c r="D1138" i="1"/>
  <c r="C1138" i="1"/>
  <c r="M1137" i="1"/>
  <c r="L1137" i="1"/>
  <c r="K1137" i="1"/>
  <c r="I1137" i="1"/>
  <c r="J1137" i="1" s="1"/>
  <c r="E1137" i="1"/>
  <c r="D1137" i="1"/>
  <c r="C1137" i="1"/>
  <c r="M1136" i="1"/>
  <c r="L1136" i="1"/>
  <c r="K1136" i="1"/>
  <c r="I1136" i="1"/>
  <c r="J1136" i="1" s="1"/>
  <c r="E1136" i="1"/>
  <c r="D1136" i="1"/>
  <c r="C1136" i="1"/>
  <c r="M1135" i="1"/>
  <c r="L1135" i="1"/>
  <c r="K1135" i="1"/>
  <c r="I1135" i="1"/>
  <c r="J1135" i="1" s="1"/>
  <c r="E1135" i="1"/>
  <c r="D1135" i="1"/>
  <c r="C1135" i="1"/>
  <c r="M1134" i="1"/>
  <c r="L1134" i="1"/>
  <c r="K1134" i="1"/>
  <c r="I1134" i="1"/>
  <c r="J1134" i="1" s="1"/>
  <c r="E1134" i="1"/>
  <c r="D1134" i="1"/>
  <c r="C1134" i="1"/>
  <c r="M1133" i="1"/>
  <c r="L1133" i="1"/>
  <c r="K1133" i="1"/>
  <c r="I1133" i="1"/>
  <c r="J1133" i="1" s="1"/>
  <c r="E1133" i="1"/>
  <c r="D1133" i="1"/>
  <c r="C1133" i="1"/>
  <c r="M1132" i="1"/>
  <c r="L1132" i="1"/>
  <c r="K1132" i="1"/>
  <c r="I1132" i="1"/>
  <c r="J1132" i="1" s="1"/>
  <c r="E1132" i="1"/>
  <c r="D1132" i="1"/>
  <c r="C1132" i="1"/>
  <c r="M1131" i="1"/>
  <c r="L1131" i="1"/>
  <c r="K1131" i="1"/>
  <c r="I1131" i="1"/>
  <c r="J1131" i="1" s="1"/>
  <c r="E1131" i="1"/>
  <c r="D1131" i="1"/>
  <c r="C1131" i="1"/>
  <c r="M1130" i="1"/>
  <c r="L1130" i="1"/>
  <c r="K1130" i="1"/>
  <c r="I1130" i="1"/>
  <c r="J1130" i="1" s="1"/>
  <c r="E1130" i="1"/>
  <c r="D1130" i="1"/>
  <c r="C1130" i="1"/>
  <c r="M1129" i="1"/>
  <c r="L1129" i="1"/>
  <c r="K1129" i="1"/>
  <c r="I1129" i="1"/>
  <c r="J1129" i="1" s="1"/>
  <c r="E1129" i="1"/>
  <c r="D1129" i="1"/>
  <c r="C1129" i="1"/>
  <c r="M1128" i="1"/>
  <c r="L1128" i="1"/>
  <c r="K1128" i="1"/>
  <c r="I1128" i="1"/>
  <c r="J1128" i="1" s="1"/>
  <c r="E1128" i="1"/>
  <c r="D1128" i="1"/>
  <c r="C1128" i="1"/>
  <c r="M1127" i="1"/>
  <c r="L1127" i="1"/>
  <c r="K1127" i="1"/>
  <c r="I1127" i="1"/>
  <c r="J1127" i="1" s="1"/>
  <c r="E1127" i="1"/>
  <c r="D1127" i="1"/>
  <c r="C1127" i="1"/>
  <c r="M1126" i="1"/>
  <c r="L1126" i="1"/>
  <c r="K1126" i="1"/>
  <c r="I1126" i="1"/>
  <c r="J1126" i="1" s="1"/>
  <c r="E1126" i="1"/>
  <c r="D1126" i="1"/>
  <c r="C1126" i="1"/>
  <c r="M1125" i="1"/>
  <c r="L1125" i="1"/>
  <c r="K1125" i="1"/>
  <c r="I1125" i="1"/>
  <c r="J1125" i="1" s="1"/>
  <c r="E1125" i="1"/>
  <c r="D1125" i="1"/>
  <c r="C1125" i="1"/>
  <c r="M1124" i="1"/>
  <c r="L1124" i="1"/>
  <c r="K1124" i="1"/>
  <c r="I1124" i="1"/>
  <c r="J1124" i="1" s="1"/>
  <c r="E1124" i="1"/>
  <c r="D1124" i="1"/>
  <c r="C1124" i="1"/>
  <c r="M1123" i="1"/>
  <c r="L1123" i="1"/>
  <c r="K1123" i="1"/>
  <c r="I1123" i="1"/>
  <c r="J1123" i="1" s="1"/>
  <c r="E1123" i="1"/>
  <c r="D1123" i="1"/>
  <c r="C1123" i="1"/>
  <c r="M1122" i="1"/>
  <c r="L1122" i="1"/>
  <c r="K1122" i="1"/>
  <c r="I1122" i="1"/>
  <c r="J1122" i="1" s="1"/>
  <c r="E1122" i="1"/>
  <c r="D1122" i="1"/>
  <c r="C1122" i="1"/>
  <c r="M1121" i="1"/>
  <c r="L1121" i="1"/>
  <c r="K1121" i="1"/>
  <c r="I1121" i="1"/>
  <c r="J1121" i="1" s="1"/>
  <c r="E1121" i="1"/>
  <c r="D1121" i="1"/>
  <c r="C1121" i="1"/>
  <c r="M1120" i="1"/>
  <c r="L1120" i="1"/>
  <c r="K1120" i="1"/>
  <c r="I1120" i="1"/>
  <c r="J1120" i="1" s="1"/>
  <c r="E1120" i="1"/>
  <c r="D1120" i="1"/>
  <c r="C1120" i="1"/>
  <c r="M1119" i="1"/>
  <c r="L1119" i="1"/>
  <c r="K1119" i="1"/>
  <c r="I1119" i="1"/>
  <c r="J1119" i="1" s="1"/>
  <c r="E1119" i="1"/>
  <c r="D1119" i="1"/>
  <c r="C1119" i="1"/>
  <c r="M1118" i="1"/>
  <c r="L1118" i="1"/>
  <c r="K1118" i="1"/>
  <c r="I1118" i="1"/>
  <c r="J1118" i="1" s="1"/>
  <c r="E1118" i="1"/>
  <c r="D1118" i="1"/>
  <c r="C1118" i="1"/>
  <c r="M1117" i="1"/>
  <c r="L1117" i="1"/>
  <c r="K1117" i="1"/>
  <c r="I1117" i="1"/>
  <c r="J1117" i="1" s="1"/>
  <c r="E1117" i="1"/>
  <c r="D1117" i="1"/>
  <c r="C1117" i="1"/>
  <c r="M1116" i="1"/>
  <c r="L1116" i="1"/>
  <c r="K1116" i="1"/>
  <c r="I1116" i="1"/>
  <c r="J1116" i="1" s="1"/>
  <c r="E1116" i="1"/>
  <c r="D1116" i="1"/>
  <c r="C1116" i="1"/>
  <c r="M1115" i="1"/>
  <c r="L1115" i="1"/>
  <c r="K1115" i="1"/>
  <c r="I1115" i="1"/>
  <c r="J1115" i="1" s="1"/>
  <c r="E1115" i="1"/>
  <c r="D1115" i="1"/>
  <c r="C1115" i="1"/>
  <c r="M1114" i="1"/>
  <c r="L1114" i="1"/>
  <c r="K1114" i="1"/>
  <c r="I1114" i="1"/>
  <c r="J1114" i="1" s="1"/>
  <c r="E1114" i="1"/>
  <c r="D1114" i="1"/>
  <c r="C1114" i="1"/>
  <c r="M1113" i="1"/>
  <c r="L1113" i="1"/>
  <c r="K1113" i="1"/>
  <c r="I1113" i="1"/>
  <c r="J1113" i="1" s="1"/>
  <c r="E1113" i="1"/>
  <c r="D1113" i="1"/>
  <c r="C1113" i="1"/>
  <c r="M1112" i="1"/>
  <c r="L1112" i="1"/>
  <c r="K1112" i="1"/>
  <c r="I1112" i="1"/>
  <c r="J1112" i="1" s="1"/>
  <c r="E1112" i="1"/>
  <c r="D1112" i="1"/>
  <c r="C1112" i="1"/>
  <c r="M1111" i="1"/>
  <c r="L1111" i="1"/>
  <c r="K1111" i="1"/>
  <c r="I1111" i="1"/>
  <c r="J1111" i="1" s="1"/>
  <c r="E1111" i="1"/>
  <c r="D1111" i="1"/>
  <c r="C1111" i="1"/>
  <c r="M1110" i="1"/>
  <c r="L1110" i="1"/>
  <c r="K1110" i="1"/>
  <c r="I1110" i="1"/>
  <c r="J1110" i="1" s="1"/>
  <c r="E1110" i="1"/>
  <c r="D1110" i="1"/>
  <c r="C1110" i="1"/>
  <c r="M1109" i="1"/>
  <c r="L1109" i="1"/>
  <c r="K1109" i="1"/>
  <c r="I1109" i="1"/>
  <c r="J1109" i="1" s="1"/>
  <c r="E1109" i="1"/>
  <c r="D1109" i="1"/>
  <c r="C1109" i="1"/>
  <c r="M1108" i="1"/>
  <c r="L1108" i="1"/>
  <c r="K1108" i="1"/>
  <c r="I1108" i="1"/>
  <c r="J1108" i="1" s="1"/>
  <c r="E1108" i="1"/>
  <c r="D1108" i="1"/>
  <c r="C1108" i="1"/>
  <c r="M1107" i="1"/>
  <c r="L1107" i="1"/>
  <c r="K1107" i="1"/>
  <c r="I1107" i="1"/>
  <c r="J1107" i="1" s="1"/>
  <c r="E1107" i="1"/>
  <c r="D1107" i="1"/>
  <c r="C1107" i="1"/>
  <c r="M1106" i="1"/>
  <c r="L1106" i="1"/>
  <c r="K1106" i="1"/>
  <c r="I1106" i="1"/>
  <c r="J1106" i="1" s="1"/>
  <c r="E1106" i="1"/>
  <c r="D1106" i="1"/>
  <c r="C1106" i="1"/>
  <c r="M1105" i="1"/>
  <c r="L1105" i="1"/>
  <c r="K1105" i="1"/>
  <c r="I1105" i="1"/>
  <c r="J1105" i="1" s="1"/>
  <c r="E1105" i="1"/>
  <c r="D1105" i="1"/>
  <c r="C1105" i="1"/>
  <c r="M1104" i="1"/>
  <c r="L1104" i="1"/>
  <c r="K1104" i="1"/>
  <c r="I1104" i="1"/>
  <c r="J1104" i="1" s="1"/>
  <c r="E1104" i="1"/>
  <c r="D1104" i="1"/>
  <c r="C1104" i="1"/>
  <c r="M1103" i="1"/>
  <c r="L1103" i="1"/>
  <c r="K1103" i="1"/>
  <c r="I1103" i="1"/>
  <c r="J1103" i="1" s="1"/>
  <c r="E1103" i="1"/>
  <c r="D1103" i="1"/>
  <c r="C1103" i="1"/>
  <c r="M1102" i="1"/>
  <c r="L1102" i="1"/>
  <c r="K1102" i="1"/>
  <c r="I1102" i="1"/>
  <c r="J1102" i="1" s="1"/>
  <c r="E1102" i="1"/>
  <c r="D1102" i="1"/>
  <c r="C1102" i="1"/>
  <c r="M1101" i="1"/>
  <c r="L1101" i="1"/>
  <c r="K1101" i="1"/>
  <c r="I1101" i="1"/>
  <c r="J1101" i="1" s="1"/>
  <c r="E1101" i="1"/>
  <c r="D1101" i="1"/>
  <c r="C1101" i="1"/>
  <c r="M1100" i="1"/>
  <c r="L1100" i="1"/>
  <c r="K1100" i="1"/>
  <c r="I1100" i="1"/>
  <c r="J1100" i="1" s="1"/>
  <c r="E1100" i="1"/>
  <c r="D1100" i="1"/>
  <c r="C1100" i="1"/>
  <c r="M1099" i="1"/>
  <c r="L1099" i="1"/>
  <c r="K1099" i="1"/>
  <c r="I1099" i="1"/>
  <c r="J1099" i="1" s="1"/>
  <c r="E1099" i="1"/>
  <c r="D1099" i="1"/>
  <c r="C1099" i="1"/>
  <c r="M1098" i="1"/>
  <c r="L1098" i="1"/>
  <c r="K1098" i="1"/>
  <c r="I1098" i="1"/>
  <c r="J1098" i="1" s="1"/>
  <c r="E1098" i="1"/>
  <c r="D1098" i="1"/>
  <c r="C1098" i="1"/>
  <c r="M1097" i="1"/>
  <c r="L1097" i="1"/>
  <c r="K1097" i="1"/>
  <c r="I1097" i="1"/>
  <c r="J1097" i="1" s="1"/>
  <c r="E1097" i="1"/>
  <c r="D1097" i="1"/>
  <c r="C1097" i="1"/>
  <c r="M1096" i="1"/>
  <c r="L1096" i="1"/>
  <c r="K1096" i="1"/>
  <c r="I1096" i="1"/>
  <c r="J1096" i="1" s="1"/>
  <c r="E1096" i="1"/>
  <c r="D1096" i="1"/>
  <c r="C1096" i="1"/>
  <c r="M1095" i="1"/>
  <c r="L1095" i="1"/>
  <c r="K1095" i="1"/>
  <c r="I1095" i="1"/>
  <c r="J1095" i="1" s="1"/>
  <c r="E1095" i="1"/>
  <c r="D1095" i="1"/>
  <c r="C1095" i="1"/>
  <c r="M1094" i="1"/>
  <c r="L1094" i="1"/>
  <c r="K1094" i="1"/>
  <c r="I1094" i="1"/>
  <c r="J1094" i="1" s="1"/>
  <c r="E1094" i="1"/>
  <c r="D1094" i="1"/>
  <c r="C1094" i="1"/>
  <c r="M1093" i="1"/>
  <c r="L1093" i="1"/>
  <c r="K1093" i="1"/>
  <c r="I1093" i="1"/>
  <c r="J1093" i="1" s="1"/>
  <c r="E1093" i="1"/>
  <c r="D1093" i="1"/>
  <c r="C1093" i="1"/>
  <c r="M1092" i="1"/>
  <c r="L1092" i="1"/>
  <c r="K1092" i="1"/>
  <c r="I1092" i="1"/>
  <c r="J1092" i="1" s="1"/>
  <c r="E1092" i="1"/>
  <c r="D1092" i="1"/>
  <c r="C1092" i="1"/>
  <c r="M1091" i="1"/>
  <c r="L1091" i="1"/>
  <c r="K1091" i="1"/>
  <c r="I1091" i="1"/>
  <c r="J1091" i="1" s="1"/>
  <c r="E1091" i="1"/>
  <c r="D1091" i="1"/>
  <c r="C1091" i="1"/>
  <c r="M1090" i="1"/>
  <c r="L1090" i="1"/>
  <c r="K1090" i="1"/>
  <c r="I1090" i="1"/>
  <c r="J1090" i="1" s="1"/>
  <c r="E1090" i="1"/>
  <c r="D1090" i="1"/>
  <c r="C1090" i="1"/>
  <c r="M1089" i="1"/>
  <c r="L1089" i="1"/>
  <c r="K1089" i="1"/>
  <c r="I1089" i="1"/>
  <c r="J1089" i="1" s="1"/>
  <c r="E1089" i="1"/>
  <c r="D1089" i="1"/>
  <c r="C1089" i="1"/>
  <c r="M1088" i="1"/>
  <c r="L1088" i="1"/>
  <c r="K1088" i="1"/>
  <c r="I1088" i="1"/>
  <c r="J1088" i="1" s="1"/>
  <c r="E1088" i="1"/>
  <c r="D1088" i="1"/>
  <c r="C1088" i="1"/>
  <c r="M1087" i="1"/>
  <c r="L1087" i="1"/>
  <c r="K1087" i="1"/>
  <c r="I1087" i="1"/>
  <c r="J1087" i="1" s="1"/>
  <c r="E1087" i="1"/>
  <c r="D1087" i="1"/>
  <c r="C1087" i="1"/>
  <c r="M1086" i="1"/>
  <c r="L1086" i="1"/>
  <c r="K1086" i="1"/>
  <c r="I1086" i="1"/>
  <c r="J1086" i="1" s="1"/>
  <c r="E1086" i="1"/>
  <c r="D1086" i="1"/>
  <c r="C1086" i="1"/>
  <c r="M1085" i="1"/>
  <c r="L1085" i="1"/>
  <c r="K1085" i="1"/>
  <c r="I1085" i="1"/>
  <c r="J1085" i="1" s="1"/>
  <c r="E1085" i="1"/>
  <c r="D1085" i="1"/>
  <c r="C1085" i="1"/>
  <c r="M1084" i="1"/>
  <c r="L1084" i="1"/>
  <c r="K1084" i="1"/>
  <c r="I1084" i="1"/>
  <c r="J1084" i="1" s="1"/>
  <c r="E1084" i="1"/>
  <c r="D1084" i="1"/>
  <c r="C1084" i="1"/>
  <c r="M1083" i="1"/>
  <c r="L1083" i="1"/>
  <c r="K1083" i="1"/>
  <c r="I1083" i="1"/>
  <c r="J1083" i="1" s="1"/>
  <c r="E1083" i="1"/>
  <c r="D1083" i="1"/>
  <c r="C1083" i="1"/>
  <c r="M1082" i="1"/>
  <c r="L1082" i="1"/>
  <c r="K1082" i="1"/>
  <c r="I1082" i="1"/>
  <c r="J1082" i="1" s="1"/>
  <c r="E1082" i="1"/>
  <c r="D1082" i="1"/>
  <c r="C1082" i="1"/>
  <c r="M1081" i="1"/>
  <c r="L1081" i="1"/>
  <c r="K1081" i="1"/>
  <c r="I1081" i="1"/>
  <c r="J1081" i="1" s="1"/>
  <c r="E1081" i="1"/>
  <c r="D1081" i="1"/>
  <c r="C1081" i="1"/>
  <c r="M1080" i="1"/>
  <c r="L1080" i="1"/>
  <c r="K1080" i="1"/>
  <c r="I1080" i="1"/>
  <c r="J1080" i="1" s="1"/>
  <c r="E1080" i="1"/>
  <c r="D1080" i="1"/>
  <c r="C1080" i="1"/>
  <c r="M1079" i="1"/>
  <c r="L1079" i="1"/>
  <c r="K1079" i="1"/>
  <c r="I1079" i="1"/>
  <c r="J1079" i="1" s="1"/>
  <c r="E1079" i="1"/>
  <c r="D1079" i="1"/>
  <c r="C1079" i="1"/>
  <c r="M1078" i="1"/>
  <c r="L1078" i="1"/>
  <c r="K1078" i="1"/>
  <c r="I1078" i="1"/>
  <c r="J1078" i="1" s="1"/>
  <c r="E1078" i="1"/>
  <c r="D1078" i="1"/>
  <c r="C1078" i="1"/>
  <c r="M1077" i="1"/>
  <c r="L1077" i="1"/>
  <c r="K1077" i="1"/>
  <c r="I1077" i="1"/>
  <c r="J1077" i="1" s="1"/>
  <c r="E1077" i="1"/>
  <c r="D1077" i="1"/>
  <c r="C1077" i="1"/>
  <c r="M1076" i="1"/>
  <c r="L1076" i="1"/>
  <c r="K1076" i="1"/>
  <c r="I1076" i="1"/>
  <c r="J1076" i="1" s="1"/>
  <c r="E1076" i="1"/>
  <c r="D1076" i="1"/>
  <c r="C1076" i="1"/>
  <c r="M1075" i="1"/>
  <c r="L1075" i="1"/>
  <c r="K1075" i="1"/>
  <c r="I1075" i="1"/>
  <c r="J1075" i="1" s="1"/>
  <c r="E1075" i="1"/>
  <c r="D1075" i="1"/>
  <c r="C1075" i="1"/>
  <c r="M1074" i="1"/>
  <c r="L1074" i="1"/>
  <c r="K1074" i="1"/>
  <c r="I1074" i="1"/>
  <c r="J1074" i="1" s="1"/>
  <c r="E1074" i="1"/>
  <c r="D1074" i="1"/>
  <c r="C1074" i="1"/>
  <c r="M1073" i="1"/>
  <c r="L1073" i="1"/>
  <c r="K1073" i="1"/>
  <c r="I1073" i="1"/>
  <c r="J1073" i="1" s="1"/>
  <c r="E1073" i="1"/>
  <c r="D1073" i="1"/>
  <c r="C1073" i="1"/>
  <c r="M1072" i="1"/>
  <c r="L1072" i="1"/>
  <c r="K1072" i="1"/>
  <c r="I1072" i="1"/>
  <c r="J1072" i="1" s="1"/>
  <c r="E1072" i="1"/>
  <c r="D1072" i="1"/>
  <c r="C1072" i="1"/>
  <c r="M1071" i="1"/>
  <c r="L1071" i="1"/>
  <c r="K1071" i="1"/>
  <c r="I1071" i="1"/>
  <c r="J1071" i="1" s="1"/>
  <c r="E1071" i="1"/>
  <c r="D1071" i="1"/>
  <c r="C1071" i="1"/>
  <c r="M1070" i="1"/>
  <c r="L1070" i="1"/>
  <c r="K1070" i="1"/>
  <c r="I1070" i="1"/>
  <c r="J1070" i="1" s="1"/>
  <c r="E1070" i="1"/>
  <c r="D1070" i="1"/>
  <c r="C1070" i="1"/>
  <c r="M1069" i="1"/>
  <c r="L1069" i="1"/>
  <c r="K1069" i="1"/>
  <c r="I1069" i="1"/>
  <c r="J1069" i="1" s="1"/>
  <c r="E1069" i="1"/>
  <c r="D1069" i="1"/>
  <c r="C1069" i="1"/>
  <c r="M1068" i="1"/>
  <c r="L1068" i="1"/>
  <c r="K1068" i="1"/>
  <c r="I1068" i="1"/>
  <c r="J1068" i="1" s="1"/>
  <c r="E1068" i="1"/>
  <c r="D1068" i="1"/>
  <c r="C1068" i="1"/>
  <c r="M1067" i="1"/>
  <c r="L1067" i="1"/>
  <c r="K1067" i="1"/>
  <c r="I1067" i="1"/>
  <c r="J1067" i="1" s="1"/>
  <c r="E1067" i="1"/>
  <c r="D1067" i="1"/>
  <c r="C1067" i="1"/>
  <c r="M1066" i="1"/>
  <c r="L1066" i="1"/>
  <c r="K1066" i="1"/>
  <c r="I1066" i="1"/>
  <c r="J1066" i="1" s="1"/>
  <c r="E1066" i="1"/>
  <c r="D1066" i="1"/>
  <c r="C1066" i="1"/>
  <c r="M1065" i="1"/>
  <c r="L1065" i="1"/>
  <c r="K1065" i="1"/>
  <c r="I1065" i="1"/>
  <c r="J1065" i="1" s="1"/>
  <c r="E1065" i="1"/>
  <c r="D1065" i="1"/>
  <c r="C1065" i="1"/>
  <c r="M1064" i="1"/>
  <c r="L1064" i="1"/>
  <c r="K1064" i="1"/>
  <c r="I1064" i="1"/>
  <c r="J1064" i="1" s="1"/>
  <c r="E1064" i="1"/>
  <c r="D1064" i="1"/>
  <c r="C1064" i="1"/>
  <c r="M1063" i="1"/>
  <c r="L1063" i="1"/>
  <c r="K1063" i="1"/>
  <c r="I1063" i="1"/>
  <c r="J1063" i="1" s="1"/>
  <c r="E1063" i="1"/>
  <c r="D1063" i="1"/>
  <c r="C1063" i="1"/>
  <c r="M1062" i="1"/>
  <c r="L1062" i="1"/>
  <c r="K1062" i="1"/>
  <c r="I1062" i="1"/>
  <c r="J1062" i="1" s="1"/>
  <c r="E1062" i="1"/>
  <c r="D1062" i="1"/>
  <c r="C1062" i="1"/>
  <c r="M1061" i="1"/>
  <c r="L1061" i="1"/>
  <c r="K1061" i="1"/>
  <c r="I1061" i="1"/>
  <c r="J1061" i="1" s="1"/>
  <c r="E1061" i="1"/>
  <c r="D1061" i="1"/>
  <c r="C1061" i="1"/>
  <c r="M1060" i="1"/>
  <c r="L1060" i="1"/>
  <c r="K1060" i="1"/>
  <c r="I1060" i="1"/>
  <c r="J1060" i="1" s="1"/>
  <c r="E1060" i="1"/>
  <c r="D1060" i="1"/>
  <c r="C1060" i="1"/>
  <c r="M1059" i="1"/>
  <c r="L1059" i="1"/>
  <c r="K1059" i="1"/>
  <c r="I1059" i="1"/>
  <c r="J1059" i="1" s="1"/>
  <c r="E1059" i="1"/>
  <c r="D1059" i="1"/>
  <c r="C1059" i="1"/>
  <c r="M1058" i="1"/>
  <c r="L1058" i="1"/>
  <c r="K1058" i="1"/>
  <c r="I1058" i="1"/>
  <c r="J1058" i="1" s="1"/>
  <c r="E1058" i="1"/>
  <c r="D1058" i="1"/>
  <c r="C1058" i="1"/>
  <c r="M1057" i="1"/>
  <c r="L1057" i="1"/>
  <c r="K1057" i="1"/>
  <c r="I1057" i="1"/>
  <c r="J1057" i="1" s="1"/>
  <c r="E1057" i="1"/>
  <c r="D1057" i="1"/>
  <c r="C1057" i="1"/>
  <c r="M1056" i="1"/>
  <c r="L1056" i="1"/>
  <c r="K1056" i="1"/>
  <c r="I1056" i="1"/>
  <c r="J1056" i="1" s="1"/>
  <c r="E1056" i="1"/>
  <c r="D1056" i="1"/>
  <c r="C1056" i="1"/>
  <c r="M1055" i="1"/>
  <c r="L1055" i="1"/>
  <c r="K1055" i="1"/>
  <c r="I1055" i="1"/>
  <c r="J1055" i="1" s="1"/>
  <c r="E1055" i="1"/>
  <c r="D1055" i="1"/>
  <c r="C1055" i="1"/>
  <c r="M1054" i="1"/>
  <c r="L1054" i="1"/>
  <c r="K1054" i="1"/>
  <c r="I1054" i="1"/>
  <c r="J1054" i="1" s="1"/>
  <c r="E1054" i="1"/>
  <c r="D1054" i="1"/>
  <c r="C1054" i="1"/>
  <c r="M1053" i="1"/>
  <c r="L1053" i="1"/>
  <c r="K1053" i="1"/>
  <c r="I1053" i="1"/>
  <c r="J1053" i="1" s="1"/>
  <c r="E1053" i="1"/>
  <c r="D1053" i="1"/>
  <c r="C1053" i="1"/>
  <c r="M1052" i="1"/>
  <c r="L1052" i="1"/>
  <c r="K1052" i="1"/>
  <c r="I1052" i="1"/>
  <c r="J1052" i="1" s="1"/>
  <c r="E1052" i="1"/>
  <c r="D1052" i="1"/>
  <c r="C1052" i="1"/>
  <c r="M1051" i="1"/>
  <c r="L1051" i="1"/>
  <c r="K1051" i="1"/>
  <c r="I1051" i="1"/>
  <c r="J1051" i="1" s="1"/>
  <c r="E1051" i="1"/>
  <c r="D1051" i="1"/>
  <c r="C1051" i="1"/>
  <c r="M1050" i="1"/>
  <c r="L1050" i="1"/>
  <c r="K1050" i="1"/>
  <c r="I1050" i="1"/>
  <c r="J1050" i="1" s="1"/>
  <c r="E1050" i="1"/>
  <c r="D1050" i="1"/>
  <c r="C1050" i="1"/>
  <c r="M1049" i="1"/>
  <c r="L1049" i="1"/>
  <c r="K1049" i="1"/>
  <c r="I1049" i="1"/>
  <c r="J1049" i="1" s="1"/>
  <c r="E1049" i="1"/>
  <c r="D1049" i="1"/>
  <c r="C1049" i="1"/>
  <c r="M1048" i="1"/>
  <c r="L1048" i="1"/>
  <c r="K1048" i="1"/>
  <c r="I1048" i="1"/>
  <c r="J1048" i="1" s="1"/>
  <c r="E1048" i="1"/>
  <c r="D1048" i="1"/>
  <c r="C1048" i="1"/>
  <c r="M1047" i="1"/>
  <c r="L1047" i="1"/>
  <c r="K1047" i="1"/>
  <c r="I1047" i="1"/>
  <c r="J1047" i="1" s="1"/>
  <c r="E1047" i="1"/>
  <c r="D1047" i="1"/>
  <c r="C1047" i="1"/>
  <c r="M1046" i="1"/>
  <c r="L1046" i="1"/>
  <c r="K1046" i="1"/>
  <c r="I1046" i="1"/>
  <c r="J1046" i="1" s="1"/>
  <c r="E1046" i="1"/>
  <c r="D1046" i="1"/>
  <c r="C1046" i="1"/>
  <c r="M1045" i="1"/>
  <c r="L1045" i="1"/>
  <c r="K1045" i="1"/>
  <c r="I1045" i="1"/>
  <c r="J1045" i="1" s="1"/>
  <c r="E1045" i="1"/>
  <c r="D1045" i="1"/>
  <c r="C1045" i="1"/>
  <c r="M1044" i="1"/>
  <c r="L1044" i="1"/>
  <c r="K1044" i="1"/>
  <c r="I1044" i="1"/>
  <c r="J1044" i="1" s="1"/>
  <c r="E1044" i="1"/>
  <c r="D1044" i="1"/>
  <c r="C1044" i="1"/>
  <c r="M1043" i="1"/>
  <c r="L1043" i="1"/>
  <c r="K1043" i="1"/>
  <c r="I1043" i="1"/>
  <c r="J1043" i="1" s="1"/>
  <c r="E1043" i="1"/>
  <c r="D1043" i="1"/>
  <c r="C1043" i="1"/>
  <c r="M1042" i="1"/>
  <c r="L1042" i="1"/>
  <c r="K1042" i="1"/>
  <c r="I1042" i="1"/>
  <c r="J1042" i="1" s="1"/>
  <c r="E1042" i="1"/>
  <c r="D1042" i="1"/>
  <c r="C1042" i="1"/>
  <c r="M1041" i="1"/>
  <c r="L1041" i="1"/>
  <c r="K1041" i="1"/>
  <c r="I1041" i="1"/>
  <c r="J1041" i="1" s="1"/>
  <c r="E1041" i="1"/>
  <c r="D1041" i="1"/>
  <c r="C1041" i="1"/>
  <c r="M1040" i="1"/>
  <c r="L1040" i="1"/>
  <c r="K1040" i="1"/>
  <c r="I1040" i="1"/>
  <c r="J1040" i="1" s="1"/>
  <c r="E1040" i="1"/>
  <c r="D1040" i="1"/>
  <c r="C1040" i="1"/>
  <c r="M1039" i="1"/>
  <c r="L1039" i="1"/>
  <c r="K1039" i="1"/>
  <c r="I1039" i="1"/>
  <c r="J1039" i="1" s="1"/>
  <c r="E1039" i="1"/>
  <c r="D1039" i="1"/>
  <c r="C1039" i="1"/>
  <c r="M1038" i="1"/>
  <c r="L1038" i="1"/>
  <c r="K1038" i="1"/>
  <c r="I1038" i="1"/>
  <c r="J1038" i="1" s="1"/>
  <c r="E1038" i="1"/>
  <c r="D1038" i="1"/>
  <c r="C1038" i="1"/>
  <c r="M1037" i="1"/>
  <c r="L1037" i="1"/>
  <c r="K1037" i="1"/>
  <c r="I1037" i="1"/>
  <c r="J1037" i="1" s="1"/>
  <c r="E1037" i="1"/>
  <c r="D1037" i="1"/>
  <c r="C1037" i="1"/>
  <c r="M1036" i="1"/>
  <c r="L1036" i="1"/>
  <c r="K1036" i="1"/>
  <c r="I1036" i="1"/>
  <c r="J1036" i="1" s="1"/>
  <c r="E1036" i="1"/>
  <c r="D1036" i="1"/>
  <c r="C1036" i="1"/>
  <c r="M1035" i="1"/>
  <c r="L1035" i="1"/>
  <c r="K1035" i="1"/>
  <c r="I1035" i="1"/>
  <c r="J1035" i="1" s="1"/>
  <c r="E1035" i="1"/>
  <c r="D1035" i="1"/>
  <c r="C1035" i="1"/>
  <c r="M1034" i="1"/>
  <c r="L1034" i="1"/>
  <c r="K1034" i="1"/>
  <c r="I1034" i="1"/>
  <c r="J1034" i="1" s="1"/>
  <c r="E1034" i="1"/>
  <c r="D1034" i="1"/>
  <c r="C1034" i="1"/>
  <c r="M1033" i="1"/>
  <c r="L1033" i="1"/>
  <c r="K1033" i="1"/>
  <c r="I1033" i="1"/>
  <c r="J1033" i="1" s="1"/>
  <c r="E1033" i="1"/>
  <c r="D1033" i="1"/>
  <c r="C1033" i="1"/>
  <c r="M1032" i="1"/>
  <c r="L1032" i="1"/>
  <c r="K1032" i="1"/>
  <c r="I1032" i="1"/>
  <c r="J1032" i="1" s="1"/>
  <c r="E1032" i="1"/>
  <c r="D1032" i="1"/>
  <c r="C1032" i="1"/>
  <c r="M1031" i="1"/>
  <c r="L1031" i="1"/>
  <c r="K1031" i="1"/>
  <c r="I1031" i="1"/>
  <c r="J1031" i="1" s="1"/>
  <c r="E1031" i="1"/>
  <c r="D1031" i="1"/>
  <c r="C1031" i="1"/>
  <c r="M1030" i="1"/>
  <c r="L1030" i="1"/>
  <c r="K1030" i="1"/>
  <c r="I1030" i="1"/>
  <c r="J1030" i="1" s="1"/>
  <c r="E1030" i="1"/>
  <c r="D1030" i="1"/>
  <c r="C1030" i="1"/>
  <c r="M1029" i="1"/>
  <c r="L1029" i="1"/>
  <c r="K1029" i="1"/>
  <c r="I1029" i="1"/>
  <c r="J1029" i="1" s="1"/>
  <c r="E1029" i="1"/>
  <c r="D1029" i="1"/>
  <c r="C1029" i="1"/>
  <c r="M1028" i="1"/>
  <c r="L1028" i="1"/>
  <c r="K1028" i="1"/>
  <c r="I1028" i="1"/>
  <c r="J1028" i="1" s="1"/>
  <c r="E1028" i="1"/>
  <c r="D1028" i="1"/>
  <c r="C1028" i="1"/>
  <c r="M1027" i="1"/>
  <c r="L1027" i="1"/>
  <c r="K1027" i="1"/>
  <c r="I1027" i="1"/>
  <c r="J1027" i="1" s="1"/>
  <c r="E1027" i="1"/>
  <c r="D1027" i="1"/>
  <c r="C1027" i="1"/>
  <c r="M1026" i="1"/>
  <c r="L1026" i="1"/>
  <c r="K1026" i="1"/>
  <c r="I1026" i="1"/>
  <c r="J1026" i="1" s="1"/>
  <c r="E1026" i="1"/>
  <c r="D1026" i="1"/>
  <c r="C1026" i="1"/>
  <c r="M1025" i="1"/>
  <c r="L1025" i="1"/>
  <c r="K1025" i="1"/>
  <c r="I1025" i="1"/>
  <c r="J1025" i="1" s="1"/>
  <c r="E1025" i="1"/>
  <c r="D1025" i="1"/>
  <c r="C1025" i="1"/>
  <c r="M1024" i="1"/>
  <c r="L1024" i="1"/>
  <c r="K1024" i="1"/>
  <c r="I1024" i="1"/>
  <c r="J1024" i="1" s="1"/>
  <c r="E1024" i="1"/>
  <c r="D1024" i="1"/>
  <c r="C1024" i="1"/>
  <c r="M1023" i="1"/>
  <c r="L1023" i="1"/>
  <c r="K1023" i="1"/>
  <c r="I1023" i="1"/>
  <c r="J1023" i="1" s="1"/>
  <c r="E1023" i="1"/>
  <c r="D1023" i="1"/>
  <c r="C1023" i="1"/>
  <c r="M1022" i="1"/>
  <c r="L1022" i="1"/>
  <c r="K1022" i="1"/>
  <c r="I1022" i="1"/>
  <c r="J1022" i="1" s="1"/>
  <c r="E1022" i="1"/>
  <c r="D1022" i="1"/>
  <c r="C1022" i="1"/>
  <c r="M1021" i="1"/>
  <c r="L1021" i="1"/>
  <c r="K1021" i="1"/>
  <c r="I1021" i="1"/>
  <c r="J1021" i="1" s="1"/>
  <c r="E1021" i="1"/>
  <c r="D1021" i="1"/>
  <c r="C1021" i="1"/>
  <c r="M1020" i="1"/>
  <c r="L1020" i="1"/>
  <c r="K1020" i="1"/>
  <c r="I1020" i="1"/>
  <c r="J1020" i="1" s="1"/>
  <c r="E1020" i="1"/>
  <c r="D1020" i="1"/>
  <c r="C1020" i="1"/>
  <c r="M1019" i="1"/>
  <c r="L1019" i="1"/>
  <c r="K1019" i="1"/>
  <c r="I1019" i="1"/>
  <c r="J1019" i="1" s="1"/>
  <c r="E1019" i="1"/>
  <c r="D1019" i="1"/>
  <c r="C1019" i="1"/>
  <c r="M1018" i="1"/>
  <c r="L1018" i="1"/>
  <c r="K1018" i="1"/>
  <c r="I1018" i="1"/>
  <c r="J1018" i="1" s="1"/>
  <c r="E1018" i="1"/>
  <c r="D1018" i="1"/>
  <c r="C1018" i="1"/>
  <c r="M1017" i="1"/>
  <c r="L1017" i="1"/>
  <c r="K1017" i="1"/>
  <c r="I1017" i="1"/>
  <c r="J1017" i="1" s="1"/>
  <c r="E1017" i="1"/>
  <c r="D1017" i="1"/>
  <c r="C1017" i="1"/>
  <c r="M1016" i="1"/>
  <c r="L1016" i="1"/>
  <c r="K1016" i="1"/>
  <c r="I1016" i="1"/>
  <c r="J1016" i="1" s="1"/>
  <c r="E1016" i="1"/>
  <c r="D1016" i="1"/>
  <c r="C1016" i="1"/>
  <c r="M1015" i="1"/>
  <c r="L1015" i="1"/>
  <c r="K1015" i="1"/>
  <c r="I1015" i="1"/>
  <c r="J1015" i="1" s="1"/>
  <c r="E1015" i="1"/>
  <c r="D1015" i="1"/>
  <c r="C1015" i="1"/>
  <c r="M1014" i="1"/>
  <c r="L1014" i="1"/>
  <c r="K1014" i="1"/>
  <c r="I1014" i="1"/>
  <c r="J1014" i="1" s="1"/>
  <c r="E1014" i="1"/>
  <c r="D1014" i="1"/>
  <c r="C1014" i="1"/>
  <c r="M1013" i="1"/>
  <c r="L1013" i="1"/>
  <c r="K1013" i="1"/>
  <c r="I1013" i="1"/>
  <c r="J1013" i="1" s="1"/>
  <c r="E1013" i="1"/>
  <c r="D1013" i="1"/>
  <c r="C1013" i="1"/>
  <c r="M1012" i="1"/>
  <c r="L1012" i="1"/>
  <c r="K1012" i="1"/>
  <c r="I1012" i="1"/>
  <c r="J1012" i="1" s="1"/>
  <c r="E1012" i="1"/>
  <c r="D1012" i="1"/>
  <c r="C1012" i="1"/>
  <c r="M1011" i="1"/>
  <c r="L1011" i="1"/>
  <c r="K1011" i="1"/>
  <c r="I1011" i="1"/>
  <c r="J1011" i="1" s="1"/>
  <c r="E1011" i="1"/>
  <c r="D1011" i="1"/>
  <c r="C1011" i="1"/>
  <c r="M1010" i="1"/>
  <c r="L1010" i="1"/>
  <c r="K1010" i="1"/>
  <c r="I1010" i="1"/>
  <c r="J1010" i="1" s="1"/>
  <c r="E1010" i="1"/>
  <c r="D1010" i="1"/>
  <c r="C1010" i="1"/>
  <c r="M1009" i="1"/>
  <c r="L1009" i="1"/>
  <c r="K1009" i="1"/>
  <c r="I1009" i="1"/>
  <c r="J1009" i="1" s="1"/>
  <c r="E1009" i="1"/>
  <c r="D1009" i="1"/>
  <c r="C1009" i="1"/>
  <c r="M1008" i="1"/>
  <c r="L1008" i="1"/>
  <c r="K1008" i="1"/>
  <c r="I1008" i="1"/>
  <c r="J1008" i="1" s="1"/>
  <c r="E1008" i="1"/>
  <c r="D1008" i="1"/>
  <c r="C1008" i="1"/>
  <c r="M1007" i="1"/>
  <c r="L1007" i="1"/>
  <c r="K1007" i="1"/>
  <c r="I1007" i="1"/>
  <c r="J1007" i="1" s="1"/>
  <c r="E1007" i="1"/>
  <c r="D1007" i="1"/>
  <c r="C1007" i="1"/>
  <c r="M1006" i="1"/>
  <c r="L1006" i="1"/>
  <c r="K1006" i="1"/>
  <c r="I1006" i="1"/>
  <c r="J1006" i="1" s="1"/>
  <c r="E1006" i="1"/>
  <c r="D1006" i="1"/>
  <c r="C1006" i="1"/>
  <c r="M1005" i="1"/>
  <c r="L1005" i="1"/>
  <c r="K1005" i="1"/>
  <c r="I1005" i="1"/>
  <c r="J1005" i="1" s="1"/>
  <c r="E1005" i="1"/>
  <c r="D1005" i="1"/>
  <c r="C1005" i="1"/>
  <c r="M1004" i="1"/>
  <c r="L1004" i="1"/>
  <c r="K1004" i="1"/>
  <c r="I1004" i="1"/>
  <c r="J1004" i="1" s="1"/>
  <c r="E1004" i="1"/>
  <c r="D1004" i="1"/>
  <c r="C1004" i="1"/>
  <c r="M1003" i="1"/>
  <c r="L1003" i="1"/>
  <c r="K1003" i="1"/>
  <c r="I1003" i="1"/>
  <c r="J1003" i="1" s="1"/>
  <c r="E1003" i="1"/>
  <c r="D1003" i="1"/>
  <c r="C1003" i="1"/>
  <c r="M1002" i="1"/>
  <c r="L1002" i="1"/>
  <c r="K1002" i="1"/>
  <c r="I1002" i="1"/>
  <c r="J1002" i="1" s="1"/>
  <c r="E1002" i="1"/>
  <c r="D1002" i="1"/>
  <c r="C1002" i="1"/>
  <c r="M1001" i="1"/>
  <c r="L1001" i="1"/>
  <c r="K1001" i="1"/>
  <c r="I1001" i="1"/>
  <c r="J1001" i="1" s="1"/>
  <c r="E1001" i="1"/>
  <c r="D1001" i="1"/>
  <c r="C1001" i="1"/>
  <c r="M1000" i="1"/>
  <c r="L1000" i="1"/>
  <c r="K1000" i="1"/>
  <c r="I1000" i="1"/>
  <c r="J1000" i="1" s="1"/>
  <c r="E1000" i="1"/>
  <c r="D1000" i="1"/>
  <c r="C1000" i="1"/>
  <c r="M999" i="1"/>
  <c r="L999" i="1"/>
  <c r="K999" i="1"/>
  <c r="I999" i="1"/>
  <c r="J999" i="1" s="1"/>
  <c r="E999" i="1"/>
  <c r="D999" i="1"/>
  <c r="C999" i="1"/>
  <c r="M998" i="1"/>
  <c r="L998" i="1"/>
  <c r="K998" i="1"/>
  <c r="I998" i="1"/>
  <c r="J998" i="1" s="1"/>
  <c r="E998" i="1"/>
  <c r="D998" i="1"/>
  <c r="C998" i="1"/>
  <c r="M997" i="1"/>
  <c r="L997" i="1"/>
  <c r="K997" i="1"/>
  <c r="I997" i="1"/>
  <c r="J997" i="1" s="1"/>
  <c r="E997" i="1"/>
  <c r="D997" i="1"/>
  <c r="C997" i="1"/>
  <c r="M996" i="1"/>
  <c r="L996" i="1"/>
  <c r="K996" i="1"/>
  <c r="I996" i="1"/>
  <c r="J996" i="1" s="1"/>
  <c r="E996" i="1"/>
  <c r="D996" i="1"/>
  <c r="C996" i="1"/>
  <c r="M995" i="1"/>
  <c r="L995" i="1"/>
  <c r="K995" i="1"/>
  <c r="I995" i="1"/>
  <c r="J995" i="1" s="1"/>
  <c r="E995" i="1"/>
  <c r="D995" i="1"/>
  <c r="C995" i="1"/>
  <c r="M994" i="1"/>
  <c r="L994" i="1"/>
  <c r="K994" i="1"/>
  <c r="I994" i="1"/>
  <c r="J994" i="1" s="1"/>
  <c r="E994" i="1"/>
  <c r="D994" i="1"/>
  <c r="C994" i="1"/>
  <c r="M993" i="1"/>
  <c r="L993" i="1"/>
  <c r="K993" i="1"/>
  <c r="I993" i="1"/>
  <c r="J993" i="1" s="1"/>
  <c r="E993" i="1"/>
  <c r="D993" i="1"/>
  <c r="C993" i="1"/>
  <c r="M992" i="1"/>
  <c r="L992" i="1"/>
  <c r="K992" i="1"/>
  <c r="I992" i="1"/>
  <c r="J992" i="1" s="1"/>
  <c r="E992" i="1"/>
  <c r="D992" i="1"/>
  <c r="C992" i="1"/>
  <c r="M991" i="1"/>
  <c r="L991" i="1"/>
  <c r="K991" i="1"/>
  <c r="I991" i="1"/>
  <c r="J991" i="1" s="1"/>
  <c r="E991" i="1"/>
  <c r="D991" i="1"/>
  <c r="C991" i="1"/>
  <c r="M990" i="1"/>
  <c r="L990" i="1"/>
  <c r="K990" i="1"/>
  <c r="I990" i="1"/>
  <c r="J990" i="1" s="1"/>
  <c r="E990" i="1"/>
  <c r="D990" i="1"/>
  <c r="C990" i="1"/>
  <c r="M989" i="1"/>
  <c r="L989" i="1"/>
  <c r="K989" i="1"/>
  <c r="I989" i="1"/>
  <c r="J989" i="1" s="1"/>
  <c r="E989" i="1"/>
  <c r="D989" i="1"/>
  <c r="C989" i="1"/>
  <c r="M988" i="1"/>
  <c r="L988" i="1"/>
  <c r="K988" i="1"/>
  <c r="I988" i="1"/>
  <c r="J988" i="1" s="1"/>
  <c r="E988" i="1"/>
  <c r="D988" i="1"/>
  <c r="C988" i="1"/>
  <c r="M987" i="1"/>
  <c r="L987" i="1"/>
  <c r="K987" i="1"/>
  <c r="I987" i="1"/>
  <c r="J987" i="1" s="1"/>
  <c r="E987" i="1"/>
  <c r="D987" i="1"/>
  <c r="C987" i="1"/>
  <c r="M986" i="1"/>
  <c r="L986" i="1"/>
  <c r="K986" i="1"/>
  <c r="I986" i="1"/>
  <c r="J986" i="1" s="1"/>
  <c r="E986" i="1"/>
  <c r="D986" i="1"/>
  <c r="C986" i="1"/>
  <c r="M985" i="1"/>
  <c r="L985" i="1"/>
  <c r="K985" i="1"/>
  <c r="I985" i="1"/>
  <c r="J985" i="1" s="1"/>
  <c r="E985" i="1"/>
  <c r="D985" i="1"/>
  <c r="C985" i="1"/>
  <c r="M984" i="1"/>
  <c r="L984" i="1"/>
  <c r="K984" i="1"/>
  <c r="I984" i="1"/>
  <c r="J984" i="1" s="1"/>
  <c r="E984" i="1"/>
  <c r="D984" i="1"/>
  <c r="C984" i="1"/>
  <c r="M983" i="1"/>
  <c r="L983" i="1"/>
  <c r="K983" i="1"/>
  <c r="I983" i="1"/>
  <c r="J983" i="1" s="1"/>
  <c r="E983" i="1"/>
  <c r="D983" i="1"/>
  <c r="C983" i="1"/>
  <c r="M982" i="1"/>
  <c r="L982" i="1"/>
  <c r="K982" i="1"/>
  <c r="I982" i="1"/>
  <c r="J982" i="1" s="1"/>
  <c r="E982" i="1"/>
  <c r="D982" i="1"/>
  <c r="C982" i="1"/>
  <c r="M981" i="1"/>
  <c r="L981" i="1"/>
  <c r="K981" i="1"/>
  <c r="I981" i="1"/>
  <c r="J981" i="1" s="1"/>
  <c r="E981" i="1"/>
  <c r="D981" i="1"/>
  <c r="C981" i="1"/>
  <c r="M980" i="1"/>
  <c r="L980" i="1"/>
  <c r="K980" i="1"/>
  <c r="I980" i="1"/>
  <c r="J980" i="1" s="1"/>
  <c r="E980" i="1"/>
  <c r="D980" i="1"/>
  <c r="C980" i="1"/>
  <c r="M979" i="1"/>
  <c r="L979" i="1"/>
  <c r="K979" i="1"/>
  <c r="I979" i="1"/>
  <c r="J979" i="1" s="1"/>
  <c r="E979" i="1"/>
  <c r="D979" i="1"/>
  <c r="C979" i="1"/>
  <c r="M978" i="1"/>
  <c r="L978" i="1"/>
  <c r="K978" i="1"/>
  <c r="I978" i="1"/>
  <c r="J978" i="1" s="1"/>
  <c r="E978" i="1"/>
  <c r="D978" i="1"/>
  <c r="C978" i="1"/>
  <c r="M977" i="1"/>
  <c r="L977" i="1"/>
  <c r="K977" i="1"/>
  <c r="I977" i="1"/>
  <c r="J977" i="1" s="1"/>
  <c r="E977" i="1"/>
  <c r="D977" i="1"/>
  <c r="C977" i="1"/>
  <c r="M976" i="1"/>
  <c r="L976" i="1"/>
  <c r="K976" i="1"/>
  <c r="I976" i="1"/>
  <c r="J976" i="1" s="1"/>
  <c r="E976" i="1"/>
  <c r="D976" i="1"/>
  <c r="C976" i="1"/>
  <c r="M975" i="1"/>
  <c r="L975" i="1"/>
  <c r="K975" i="1"/>
  <c r="I975" i="1"/>
  <c r="J975" i="1" s="1"/>
  <c r="E975" i="1"/>
  <c r="D975" i="1"/>
  <c r="C975" i="1"/>
  <c r="M974" i="1"/>
  <c r="L974" i="1"/>
  <c r="K974" i="1"/>
  <c r="I974" i="1"/>
  <c r="J974" i="1" s="1"/>
  <c r="E974" i="1"/>
  <c r="D974" i="1"/>
  <c r="C974" i="1"/>
  <c r="M973" i="1"/>
  <c r="L973" i="1"/>
  <c r="K973" i="1"/>
  <c r="I973" i="1"/>
  <c r="J973" i="1" s="1"/>
  <c r="E973" i="1"/>
  <c r="D973" i="1"/>
  <c r="C973" i="1"/>
  <c r="M972" i="1"/>
  <c r="L972" i="1"/>
  <c r="K972" i="1"/>
  <c r="I972" i="1"/>
  <c r="J972" i="1" s="1"/>
  <c r="E972" i="1"/>
  <c r="D972" i="1"/>
  <c r="C972" i="1"/>
  <c r="M971" i="1"/>
  <c r="L971" i="1"/>
  <c r="K971" i="1"/>
  <c r="I971" i="1"/>
  <c r="J971" i="1" s="1"/>
  <c r="E971" i="1"/>
  <c r="D971" i="1"/>
  <c r="C971" i="1"/>
  <c r="M970" i="1"/>
  <c r="L970" i="1"/>
  <c r="K970" i="1"/>
  <c r="I970" i="1"/>
  <c r="J970" i="1" s="1"/>
  <c r="E970" i="1"/>
  <c r="D970" i="1"/>
  <c r="C970" i="1"/>
  <c r="M969" i="1"/>
  <c r="L969" i="1"/>
  <c r="K969" i="1"/>
  <c r="I969" i="1"/>
  <c r="J969" i="1" s="1"/>
  <c r="E969" i="1"/>
  <c r="D969" i="1"/>
  <c r="C969" i="1"/>
  <c r="M968" i="1"/>
  <c r="L968" i="1"/>
  <c r="K968" i="1"/>
  <c r="I968" i="1"/>
  <c r="J968" i="1" s="1"/>
  <c r="E968" i="1"/>
  <c r="D968" i="1"/>
  <c r="C968" i="1"/>
  <c r="M967" i="1"/>
  <c r="L967" i="1"/>
  <c r="K967" i="1"/>
  <c r="I967" i="1"/>
  <c r="J967" i="1" s="1"/>
  <c r="E967" i="1"/>
  <c r="D967" i="1"/>
  <c r="C967" i="1"/>
  <c r="M966" i="1"/>
  <c r="L966" i="1"/>
  <c r="K966" i="1"/>
  <c r="I966" i="1"/>
  <c r="J966" i="1" s="1"/>
  <c r="E966" i="1"/>
  <c r="D966" i="1"/>
  <c r="C966" i="1"/>
  <c r="M965" i="1"/>
  <c r="L965" i="1"/>
  <c r="K965" i="1"/>
  <c r="I965" i="1"/>
  <c r="J965" i="1" s="1"/>
  <c r="E965" i="1"/>
  <c r="D965" i="1"/>
  <c r="C965" i="1"/>
  <c r="M964" i="1"/>
  <c r="L964" i="1"/>
  <c r="K964" i="1"/>
  <c r="I964" i="1"/>
  <c r="J964" i="1" s="1"/>
  <c r="E964" i="1"/>
  <c r="D964" i="1"/>
  <c r="C964" i="1"/>
  <c r="M963" i="1"/>
  <c r="L963" i="1"/>
  <c r="K963" i="1"/>
  <c r="I963" i="1"/>
  <c r="J963" i="1" s="1"/>
  <c r="E963" i="1"/>
  <c r="D963" i="1"/>
  <c r="C963" i="1"/>
  <c r="M962" i="1"/>
  <c r="L962" i="1"/>
  <c r="K962" i="1"/>
  <c r="I962" i="1"/>
  <c r="J962" i="1" s="1"/>
  <c r="E962" i="1"/>
  <c r="D962" i="1"/>
  <c r="C962" i="1"/>
  <c r="M961" i="1"/>
  <c r="L961" i="1"/>
  <c r="K961" i="1"/>
  <c r="I961" i="1"/>
  <c r="J961" i="1" s="1"/>
  <c r="E961" i="1"/>
  <c r="D961" i="1"/>
  <c r="C961" i="1"/>
  <c r="M960" i="1"/>
  <c r="L960" i="1"/>
  <c r="K960" i="1"/>
  <c r="I960" i="1"/>
  <c r="J960" i="1" s="1"/>
  <c r="E960" i="1"/>
  <c r="D960" i="1"/>
  <c r="C960" i="1"/>
  <c r="M959" i="1"/>
  <c r="L959" i="1"/>
  <c r="K959" i="1"/>
  <c r="I959" i="1"/>
  <c r="J959" i="1" s="1"/>
  <c r="E959" i="1"/>
  <c r="D959" i="1"/>
  <c r="C959" i="1"/>
  <c r="M958" i="1"/>
  <c r="L958" i="1"/>
  <c r="K958" i="1"/>
  <c r="I958" i="1"/>
  <c r="J958" i="1" s="1"/>
  <c r="E958" i="1"/>
  <c r="D958" i="1"/>
  <c r="C958" i="1"/>
  <c r="M957" i="1"/>
  <c r="L957" i="1"/>
  <c r="K957" i="1"/>
  <c r="I957" i="1"/>
  <c r="J957" i="1" s="1"/>
  <c r="E957" i="1"/>
  <c r="D957" i="1"/>
  <c r="C957" i="1"/>
  <c r="M956" i="1"/>
  <c r="L956" i="1"/>
  <c r="K956" i="1"/>
  <c r="I956" i="1"/>
  <c r="J956" i="1" s="1"/>
  <c r="E956" i="1"/>
  <c r="D956" i="1"/>
  <c r="C956" i="1"/>
  <c r="M955" i="1"/>
  <c r="L955" i="1"/>
  <c r="K955" i="1"/>
  <c r="I955" i="1"/>
  <c r="J955" i="1" s="1"/>
  <c r="E955" i="1"/>
  <c r="D955" i="1"/>
  <c r="C955" i="1"/>
  <c r="M954" i="1"/>
  <c r="L954" i="1"/>
  <c r="K954" i="1"/>
  <c r="I954" i="1"/>
  <c r="J954" i="1" s="1"/>
  <c r="E954" i="1"/>
  <c r="D954" i="1"/>
  <c r="C954" i="1"/>
  <c r="M953" i="1"/>
  <c r="L953" i="1"/>
  <c r="K953" i="1"/>
  <c r="I953" i="1"/>
  <c r="J953" i="1" s="1"/>
  <c r="E953" i="1"/>
  <c r="D953" i="1"/>
  <c r="C953" i="1"/>
  <c r="M952" i="1"/>
  <c r="L952" i="1"/>
  <c r="K952" i="1"/>
  <c r="I952" i="1"/>
  <c r="J952" i="1" s="1"/>
  <c r="E952" i="1"/>
  <c r="D952" i="1"/>
  <c r="C952" i="1"/>
  <c r="M951" i="1"/>
  <c r="L951" i="1"/>
  <c r="K951" i="1"/>
  <c r="I951" i="1"/>
  <c r="J951" i="1" s="1"/>
  <c r="E951" i="1"/>
  <c r="D951" i="1"/>
  <c r="C951" i="1"/>
  <c r="M950" i="1"/>
  <c r="L950" i="1"/>
  <c r="K950" i="1"/>
  <c r="I950" i="1"/>
  <c r="J950" i="1" s="1"/>
  <c r="E950" i="1"/>
  <c r="D950" i="1"/>
  <c r="C950" i="1"/>
  <c r="M949" i="1"/>
  <c r="L949" i="1"/>
  <c r="K949" i="1"/>
  <c r="I949" i="1"/>
  <c r="J949" i="1" s="1"/>
  <c r="E949" i="1"/>
  <c r="D949" i="1"/>
  <c r="C949" i="1"/>
  <c r="M948" i="1"/>
  <c r="L948" i="1"/>
  <c r="K948" i="1"/>
  <c r="I948" i="1"/>
  <c r="J948" i="1" s="1"/>
  <c r="E948" i="1"/>
  <c r="D948" i="1"/>
  <c r="C948" i="1"/>
  <c r="M947" i="1"/>
  <c r="L947" i="1"/>
  <c r="K947" i="1"/>
  <c r="I947" i="1"/>
  <c r="J947" i="1" s="1"/>
  <c r="E947" i="1"/>
  <c r="D947" i="1"/>
  <c r="C947" i="1"/>
  <c r="M946" i="1"/>
  <c r="L946" i="1"/>
  <c r="K946" i="1"/>
  <c r="I946" i="1"/>
  <c r="J946" i="1" s="1"/>
  <c r="E946" i="1"/>
  <c r="D946" i="1"/>
  <c r="C946" i="1"/>
  <c r="M945" i="1"/>
  <c r="L945" i="1"/>
  <c r="K945" i="1"/>
  <c r="I945" i="1"/>
  <c r="J945" i="1" s="1"/>
  <c r="E945" i="1"/>
  <c r="D945" i="1"/>
  <c r="C945" i="1"/>
  <c r="M944" i="1"/>
  <c r="L944" i="1"/>
  <c r="K944" i="1"/>
  <c r="I944" i="1"/>
  <c r="J944" i="1" s="1"/>
  <c r="E944" i="1"/>
  <c r="D944" i="1"/>
  <c r="C944" i="1"/>
  <c r="M943" i="1"/>
  <c r="L943" i="1"/>
  <c r="K943" i="1"/>
  <c r="I943" i="1"/>
  <c r="J943" i="1" s="1"/>
  <c r="E943" i="1"/>
  <c r="D943" i="1"/>
  <c r="C943" i="1"/>
  <c r="M942" i="1"/>
  <c r="L942" i="1"/>
  <c r="K942" i="1"/>
  <c r="I942" i="1"/>
  <c r="J942" i="1" s="1"/>
  <c r="E942" i="1"/>
  <c r="D942" i="1"/>
  <c r="C942" i="1"/>
  <c r="M941" i="1"/>
  <c r="L941" i="1"/>
  <c r="K941" i="1"/>
  <c r="I941" i="1"/>
  <c r="J941" i="1" s="1"/>
  <c r="E941" i="1"/>
  <c r="D941" i="1"/>
  <c r="C941" i="1"/>
  <c r="M940" i="1"/>
  <c r="L940" i="1"/>
  <c r="K940" i="1"/>
  <c r="I940" i="1"/>
  <c r="J940" i="1" s="1"/>
  <c r="E940" i="1"/>
  <c r="D940" i="1"/>
  <c r="C940" i="1"/>
  <c r="M939" i="1"/>
  <c r="L939" i="1"/>
  <c r="K939" i="1"/>
  <c r="I939" i="1"/>
  <c r="J939" i="1" s="1"/>
  <c r="E939" i="1"/>
  <c r="D939" i="1"/>
  <c r="C939" i="1"/>
  <c r="M938" i="1"/>
  <c r="L938" i="1"/>
  <c r="K938" i="1"/>
  <c r="I938" i="1"/>
  <c r="J938" i="1" s="1"/>
  <c r="E938" i="1"/>
  <c r="D938" i="1"/>
  <c r="C938" i="1"/>
  <c r="M937" i="1"/>
  <c r="L937" i="1"/>
  <c r="K937" i="1"/>
  <c r="I937" i="1"/>
  <c r="J937" i="1" s="1"/>
  <c r="E937" i="1"/>
  <c r="D937" i="1"/>
  <c r="C937" i="1"/>
  <c r="M936" i="1"/>
  <c r="L936" i="1"/>
  <c r="K936" i="1"/>
  <c r="I936" i="1"/>
  <c r="J936" i="1" s="1"/>
  <c r="E936" i="1"/>
  <c r="D936" i="1"/>
  <c r="C936" i="1"/>
  <c r="M935" i="1"/>
  <c r="L935" i="1"/>
  <c r="K935" i="1"/>
  <c r="I935" i="1"/>
  <c r="J935" i="1" s="1"/>
  <c r="E935" i="1"/>
  <c r="D935" i="1"/>
  <c r="C935" i="1"/>
  <c r="M934" i="1"/>
  <c r="L934" i="1"/>
  <c r="K934" i="1"/>
  <c r="I934" i="1"/>
  <c r="J934" i="1" s="1"/>
  <c r="E934" i="1"/>
  <c r="D934" i="1"/>
  <c r="C934" i="1"/>
  <c r="M933" i="1"/>
  <c r="L933" i="1"/>
  <c r="K933" i="1"/>
  <c r="I933" i="1"/>
  <c r="J933" i="1" s="1"/>
  <c r="E933" i="1"/>
  <c r="D933" i="1"/>
  <c r="C933" i="1"/>
  <c r="M932" i="1"/>
  <c r="L932" i="1"/>
  <c r="K932" i="1"/>
  <c r="I932" i="1"/>
  <c r="J932" i="1" s="1"/>
  <c r="E932" i="1"/>
  <c r="D932" i="1"/>
  <c r="C932" i="1"/>
  <c r="M931" i="1"/>
  <c r="L931" i="1"/>
  <c r="K931" i="1"/>
  <c r="I931" i="1"/>
  <c r="J931" i="1" s="1"/>
  <c r="E931" i="1"/>
  <c r="D931" i="1"/>
  <c r="C931" i="1"/>
  <c r="M930" i="1"/>
  <c r="L930" i="1"/>
  <c r="K930" i="1"/>
  <c r="I930" i="1"/>
  <c r="J930" i="1" s="1"/>
  <c r="E930" i="1"/>
  <c r="D930" i="1"/>
  <c r="C930" i="1"/>
  <c r="M929" i="1"/>
  <c r="L929" i="1"/>
  <c r="K929" i="1"/>
  <c r="I929" i="1"/>
  <c r="J929" i="1" s="1"/>
  <c r="E929" i="1"/>
  <c r="D929" i="1"/>
  <c r="C929" i="1"/>
  <c r="M928" i="1"/>
  <c r="L928" i="1"/>
  <c r="K928" i="1"/>
  <c r="I928" i="1"/>
  <c r="J928" i="1" s="1"/>
  <c r="E928" i="1"/>
  <c r="D928" i="1"/>
  <c r="C928" i="1"/>
  <c r="M927" i="1"/>
  <c r="L927" i="1"/>
  <c r="K927" i="1"/>
  <c r="I927" i="1"/>
  <c r="J927" i="1" s="1"/>
  <c r="E927" i="1"/>
  <c r="D927" i="1"/>
  <c r="C927" i="1"/>
  <c r="M926" i="1"/>
  <c r="L926" i="1"/>
  <c r="K926" i="1"/>
  <c r="I926" i="1"/>
  <c r="J926" i="1" s="1"/>
  <c r="E926" i="1"/>
  <c r="D926" i="1"/>
  <c r="C926" i="1"/>
  <c r="M925" i="1"/>
  <c r="L925" i="1"/>
  <c r="K925" i="1"/>
  <c r="I925" i="1"/>
  <c r="J925" i="1" s="1"/>
  <c r="E925" i="1"/>
  <c r="D925" i="1"/>
  <c r="C925" i="1"/>
  <c r="M924" i="1"/>
  <c r="L924" i="1"/>
  <c r="K924" i="1"/>
  <c r="I924" i="1"/>
  <c r="J924" i="1" s="1"/>
  <c r="E924" i="1"/>
  <c r="D924" i="1"/>
  <c r="C924" i="1"/>
  <c r="M923" i="1"/>
  <c r="L923" i="1"/>
  <c r="K923" i="1"/>
  <c r="I923" i="1"/>
  <c r="J923" i="1" s="1"/>
  <c r="E923" i="1"/>
  <c r="D923" i="1"/>
  <c r="C923" i="1"/>
  <c r="M922" i="1"/>
  <c r="L922" i="1"/>
  <c r="K922" i="1"/>
  <c r="I922" i="1"/>
  <c r="J922" i="1" s="1"/>
  <c r="E922" i="1"/>
  <c r="D922" i="1"/>
  <c r="C922" i="1"/>
  <c r="M921" i="1"/>
  <c r="L921" i="1"/>
  <c r="K921" i="1"/>
  <c r="I921" i="1"/>
  <c r="J921" i="1" s="1"/>
  <c r="E921" i="1"/>
  <c r="D921" i="1"/>
  <c r="C921" i="1"/>
  <c r="M920" i="1"/>
  <c r="L920" i="1"/>
  <c r="K920" i="1"/>
  <c r="I920" i="1"/>
  <c r="J920" i="1" s="1"/>
  <c r="E920" i="1"/>
  <c r="D920" i="1"/>
  <c r="C920" i="1"/>
  <c r="M919" i="1"/>
  <c r="L919" i="1"/>
  <c r="K919" i="1"/>
  <c r="I919" i="1"/>
  <c r="J919" i="1" s="1"/>
  <c r="E919" i="1"/>
  <c r="D919" i="1"/>
  <c r="C919" i="1"/>
  <c r="M918" i="1"/>
  <c r="L918" i="1"/>
  <c r="K918" i="1"/>
  <c r="I918" i="1"/>
  <c r="J918" i="1" s="1"/>
  <c r="E918" i="1"/>
  <c r="D918" i="1"/>
  <c r="C918" i="1"/>
  <c r="M917" i="1"/>
  <c r="L917" i="1"/>
  <c r="K917" i="1"/>
  <c r="I917" i="1"/>
  <c r="J917" i="1" s="1"/>
  <c r="E917" i="1"/>
  <c r="D917" i="1"/>
  <c r="C917" i="1"/>
  <c r="M916" i="1"/>
  <c r="L916" i="1"/>
  <c r="K916" i="1"/>
  <c r="I916" i="1"/>
  <c r="J916" i="1" s="1"/>
  <c r="E916" i="1"/>
  <c r="D916" i="1"/>
  <c r="C916" i="1"/>
  <c r="M915" i="1"/>
  <c r="L915" i="1"/>
  <c r="K915" i="1"/>
  <c r="I915" i="1"/>
  <c r="J915" i="1" s="1"/>
  <c r="E915" i="1"/>
  <c r="D915" i="1"/>
  <c r="C915" i="1"/>
  <c r="M914" i="1"/>
  <c r="L914" i="1"/>
  <c r="K914" i="1"/>
  <c r="I914" i="1"/>
  <c r="J914" i="1" s="1"/>
  <c r="E914" i="1"/>
  <c r="D914" i="1"/>
  <c r="C914" i="1"/>
  <c r="M913" i="1"/>
  <c r="L913" i="1"/>
  <c r="K913" i="1"/>
  <c r="I913" i="1"/>
  <c r="J913" i="1" s="1"/>
  <c r="E913" i="1"/>
  <c r="D913" i="1"/>
  <c r="C913" i="1"/>
  <c r="M912" i="1"/>
  <c r="L912" i="1"/>
  <c r="K912" i="1"/>
  <c r="I912" i="1"/>
  <c r="J912" i="1" s="1"/>
  <c r="E912" i="1"/>
  <c r="D912" i="1"/>
  <c r="C912" i="1"/>
  <c r="M911" i="1"/>
  <c r="L911" i="1"/>
  <c r="K911" i="1"/>
  <c r="I911" i="1"/>
  <c r="J911" i="1" s="1"/>
  <c r="E911" i="1"/>
  <c r="D911" i="1"/>
  <c r="C911" i="1"/>
  <c r="M910" i="1"/>
  <c r="L910" i="1"/>
  <c r="K910" i="1"/>
  <c r="I910" i="1"/>
  <c r="J910" i="1" s="1"/>
  <c r="E910" i="1"/>
  <c r="D910" i="1"/>
  <c r="C910" i="1"/>
  <c r="M909" i="1"/>
  <c r="L909" i="1"/>
  <c r="K909" i="1"/>
  <c r="I909" i="1"/>
  <c r="J909" i="1" s="1"/>
  <c r="E909" i="1"/>
  <c r="D909" i="1"/>
  <c r="C909" i="1"/>
  <c r="M908" i="1"/>
  <c r="L908" i="1"/>
  <c r="K908" i="1"/>
  <c r="I908" i="1"/>
  <c r="J908" i="1" s="1"/>
  <c r="E908" i="1"/>
  <c r="D908" i="1"/>
  <c r="C908" i="1"/>
  <c r="M907" i="1"/>
  <c r="L907" i="1"/>
  <c r="K907" i="1"/>
  <c r="I907" i="1"/>
  <c r="J907" i="1" s="1"/>
  <c r="E907" i="1"/>
  <c r="D907" i="1"/>
  <c r="C907" i="1"/>
  <c r="M906" i="1"/>
  <c r="L906" i="1"/>
  <c r="K906" i="1"/>
  <c r="I906" i="1"/>
  <c r="J906" i="1" s="1"/>
  <c r="E906" i="1"/>
  <c r="D906" i="1"/>
  <c r="C906" i="1"/>
  <c r="M905" i="1"/>
  <c r="L905" i="1"/>
  <c r="K905" i="1"/>
  <c r="I905" i="1"/>
  <c r="J905" i="1" s="1"/>
  <c r="E905" i="1"/>
  <c r="D905" i="1"/>
  <c r="C905" i="1"/>
  <c r="M904" i="1"/>
  <c r="L904" i="1"/>
  <c r="K904" i="1"/>
  <c r="I904" i="1"/>
  <c r="J904" i="1" s="1"/>
  <c r="E904" i="1"/>
  <c r="D904" i="1"/>
  <c r="C904" i="1"/>
  <c r="M903" i="1"/>
  <c r="L903" i="1"/>
  <c r="K903" i="1"/>
  <c r="I903" i="1"/>
  <c r="J903" i="1" s="1"/>
  <c r="E903" i="1"/>
  <c r="D903" i="1"/>
  <c r="C903" i="1"/>
  <c r="M902" i="1"/>
  <c r="L902" i="1"/>
  <c r="K902" i="1"/>
  <c r="I902" i="1"/>
  <c r="J902" i="1" s="1"/>
  <c r="E902" i="1"/>
  <c r="D902" i="1"/>
  <c r="C902" i="1"/>
  <c r="M901" i="1"/>
  <c r="L901" i="1"/>
  <c r="K901" i="1"/>
  <c r="I901" i="1"/>
  <c r="J901" i="1" s="1"/>
  <c r="E901" i="1"/>
  <c r="D901" i="1"/>
  <c r="C901" i="1"/>
  <c r="M900" i="1"/>
  <c r="L900" i="1"/>
  <c r="K900" i="1"/>
  <c r="I900" i="1"/>
  <c r="J900" i="1" s="1"/>
  <c r="E900" i="1"/>
  <c r="D900" i="1"/>
  <c r="C900" i="1"/>
  <c r="M899" i="1"/>
  <c r="L899" i="1"/>
  <c r="K899" i="1"/>
  <c r="I899" i="1"/>
  <c r="J899" i="1" s="1"/>
  <c r="E899" i="1"/>
  <c r="D899" i="1"/>
  <c r="C899" i="1"/>
  <c r="M898" i="1"/>
  <c r="L898" i="1"/>
  <c r="K898" i="1"/>
  <c r="I898" i="1"/>
  <c r="J898" i="1" s="1"/>
  <c r="E898" i="1"/>
  <c r="D898" i="1"/>
  <c r="C898" i="1"/>
  <c r="M897" i="1"/>
  <c r="L897" i="1"/>
  <c r="K897" i="1"/>
  <c r="I897" i="1"/>
  <c r="J897" i="1" s="1"/>
  <c r="E897" i="1"/>
  <c r="D897" i="1"/>
  <c r="C897" i="1"/>
  <c r="M896" i="1"/>
  <c r="L896" i="1"/>
  <c r="K896" i="1"/>
  <c r="I896" i="1"/>
  <c r="J896" i="1" s="1"/>
  <c r="E896" i="1"/>
  <c r="D896" i="1"/>
  <c r="C896" i="1"/>
  <c r="M895" i="1"/>
  <c r="L895" i="1"/>
  <c r="K895" i="1"/>
  <c r="I895" i="1"/>
  <c r="J895" i="1" s="1"/>
  <c r="E895" i="1"/>
  <c r="D895" i="1"/>
  <c r="C895" i="1"/>
  <c r="M894" i="1"/>
  <c r="L894" i="1"/>
  <c r="K894" i="1"/>
  <c r="I894" i="1"/>
  <c r="J894" i="1" s="1"/>
  <c r="E894" i="1"/>
  <c r="D894" i="1"/>
  <c r="C894" i="1"/>
  <c r="M893" i="1"/>
  <c r="L893" i="1"/>
  <c r="K893" i="1"/>
  <c r="I893" i="1"/>
  <c r="J893" i="1" s="1"/>
  <c r="E893" i="1"/>
  <c r="D893" i="1"/>
  <c r="C893" i="1"/>
  <c r="M892" i="1"/>
  <c r="L892" i="1"/>
  <c r="K892" i="1"/>
  <c r="I892" i="1"/>
  <c r="J892" i="1" s="1"/>
  <c r="E892" i="1"/>
  <c r="D892" i="1"/>
  <c r="C892" i="1"/>
  <c r="M891" i="1"/>
  <c r="L891" i="1"/>
  <c r="K891" i="1"/>
  <c r="I891" i="1"/>
  <c r="J891" i="1" s="1"/>
  <c r="E891" i="1"/>
  <c r="D891" i="1"/>
  <c r="C891" i="1"/>
  <c r="M890" i="1"/>
  <c r="L890" i="1"/>
  <c r="K890" i="1"/>
  <c r="I890" i="1"/>
  <c r="J890" i="1" s="1"/>
  <c r="E890" i="1"/>
  <c r="D890" i="1"/>
  <c r="C890" i="1"/>
  <c r="M889" i="1"/>
  <c r="L889" i="1"/>
  <c r="K889" i="1"/>
  <c r="I889" i="1"/>
  <c r="J889" i="1" s="1"/>
  <c r="E889" i="1"/>
  <c r="D889" i="1"/>
  <c r="C889" i="1"/>
  <c r="M888" i="1"/>
  <c r="L888" i="1"/>
  <c r="K888" i="1"/>
  <c r="I888" i="1"/>
  <c r="J888" i="1" s="1"/>
  <c r="E888" i="1"/>
  <c r="D888" i="1"/>
  <c r="C888" i="1"/>
  <c r="M887" i="1"/>
  <c r="L887" i="1"/>
  <c r="K887" i="1"/>
  <c r="I887" i="1"/>
  <c r="J887" i="1" s="1"/>
  <c r="E887" i="1"/>
  <c r="D887" i="1"/>
  <c r="C887" i="1"/>
  <c r="M886" i="1"/>
  <c r="L886" i="1"/>
  <c r="K886" i="1"/>
  <c r="I886" i="1"/>
  <c r="J886" i="1" s="1"/>
  <c r="E886" i="1"/>
  <c r="D886" i="1"/>
  <c r="C886" i="1"/>
  <c r="M885" i="1"/>
  <c r="L885" i="1"/>
  <c r="K885" i="1"/>
  <c r="I885" i="1"/>
  <c r="J885" i="1" s="1"/>
  <c r="E885" i="1"/>
  <c r="D885" i="1"/>
  <c r="C885" i="1"/>
  <c r="M884" i="1"/>
  <c r="L884" i="1"/>
  <c r="K884" i="1"/>
  <c r="I884" i="1"/>
  <c r="J884" i="1" s="1"/>
  <c r="E884" i="1"/>
  <c r="D884" i="1"/>
  <c r="C884" i="1"/>
  <c r="M883" i="1"/>
  <c r="L883" i="1"/>
  <c r="K883" i="1"/>
  <c r="I883" i="1"/>
  <c r="J883" i="1" s="1"/>
  <c r="E883" i="1"/>
  <c r="D883" i="1"/>
  <c r="C883" i="1"/>
  <c r="M882" i="1"/>
  <c r="L882" i="1"/>
  <c r="K882" i="1"/>
  <c r="I882" i="1"/>
  <c r="J882" i="1" s="1"/>
  <c r="E882" i="1"/>
  <c r="D882" i="1"/>
  <c r="C882" i="1"/>
  <c r="M881" i="1"/>
  <c r="L881" i="1"/>
  <c r="K881" i="1"/>
  <c r="I881" i="1"/>
  <c r="J881" i="1" s="1"/>
  <c r="E881" i="1"/>
  <c r="D881" i="1"/>
  <c r="C881" i="1"/>
  <c r="M880" i="1"/>
  <c r="L880" i="1"/>
  <c r="K880" i="1"/>
  <c r="I880" i="1"/>
  <c r="J880" i="1" s="1"/>
  <c r="E880" i="1"/>
  <c r="D880" i="1"/>
  <c r="C880" i="1"/>
  <c r="M879" i="1"/>
  <c r="L879" i="1"/>
  <c r="K879" i="1"/>
  <c r="I879" i="1"/>
  <c r="J879" i="1" s="1"/>
  <c r="E879" i="1"/>
  <c r="D879" i="1"/>
  <c r="C879" i="1"/>
  <c r="M878" i="1"/>
  <c r="L878" i="1"/>
  <c r="K878" i="1"/>
  <c r="I878" i="1"/>
  <c r="J878" i="1" s="1"/>
  <c r="E878" i="1"/>
  <c r="D878" i="1"/>
  <c r="C878" i="1"/>
  <c r="M877" i="1"/>
  <c r="L877" i="1"/>
  <c r="K877" i="1"/>
  <c r="I877" i="1"/>
  <c r="J877" i="1" s="1"/>
  <c r="E877" i="1"/>
  <c r="D877" i="1"/>
  <c r="C877" i="1"/>
  <c r="M876" i="1"/>
  <c r="L876" i="1"/>
  <c r="K876" i="1"/>
  <c r="I876" i="1"/>
  <c r="J876" i="1" s="1"/>
  <c r="E876" i="1"/>
  <c r="D876" i="1"/>
  <c r="C876" i="1"/>
  <c r="M875" i="1"/>
  <c r="L875" i="1"/>
  <c r="K875" i="1"/>
  <c r="I875" i="1"/>
  <c r="J875" i="1" s="1"/>
  <c r="E875" i="1"/>
  <c r="D875" i="1"/>
  <c r="C875" i="1"/>
  <c r="M874" i="1"/>
  <c r="L874" i="1"/>
  <c r="K874" i="1"/>
  <c r="I874" i="1"/>
  <c r="J874" i="1" s="1"/>
  <c r="E874" i="1"/>
  <c r="D874" i="1"/>
  <c r="C874" i="1"/>
  <c r="M873" i="1"/>
  <c r="L873" i="1"/>
  <c r="K873" i="1"/>
  <c r="I873" i="1"/>
  <c r="J873" i="1" s="1"/>
  <c r="E873" i="1"/>
  <c r="D873" i="1"/>
  <c r="C873" i="1"/>
  <c r="M872" i="1"/>
  <c r="L872" i="1"/>
  <c r="K872" i="1"/>
  <c r="I872" i="1"/>
  <c r="J872" i="1" s="1"/>
  <c r="E872" i="1"/>
  <c r="D872" i="1"/>
  <c r="C872" i="1"/>
  <c r="M871" i="1"/>
  <c r="L871" i="1"/>
  <c r="K871" i="1"/>
  <c r="I871" i="1"/>
  <c r="J871" i="1" s="1"/>
  <c r="E871" i="1"/>
  <c r="D871" i="1"/>
  <c r="C871" i="1"/>
  <c r="M870" i="1"/>
  <c r="L870" i="1"/>
  <c r="K870" i="1"/>
  <c r="I870" i="1"/>
  <c r="J870" i="1" s="1"/>
  <c r="E870" i="1"/>
  <c r="D870" i="1"/>
  <c r="C870" i="1"/>
  <c r="M869" i="1"/>
  <c r="L869" i="1"/>
  <c r="K869" i="1"/>
  <c r="I869" i="1"/>
  <c r="J869" i="1" s="1"/>
  <c r="E869" i="1"/>
  <c r="D869" i="1"/>
  <c r="C869" i="1"/>
  <c r="M868" i="1"/>
  <c r="L868" i="1"/>
  <c r="K868" i="1"/>
  <c r="I868" i="1"/>
  <c r="J868" i="1" s="1"/>
  <c r="E868" i="1"/>
  <c r="D868" i="1"/>
  <c r="C868" i="1"/>
  <c r="M867" i="1"/>
  <c r="L867" i="1"/>
  <c r="K867" i="1"/>
  <c r="I867" i="1"/>
  <c r="J867" i="1" s="1"/>
  <c r="E867" i="1"/>
  <c r="D867" i="1"/>
  <c r="C867" i="1"/>
  <c r="M866" i="1"/>
  <c r="L866" i="1"/>
  <c r="K866" i="1"/>
  <c r="I866" i="1"/>
  <c r="J866" i="1" s="1"/>
  <c r="E866" i="1"/>
  <c r="D866" i="1"/>
  <c r="C866" i="1"/>
  <c r="M865" i="1"/>
  <c r="L865" i="1"/>
  <c r="K865" i="1"/>
  <c r="I865" i="1"/>
  <c r="J865" i="1" s="1"/>
  <c r="E865" i="1"/>
  <c r="D865" i="1"/>
  <c r="C865" i="1"/>
  <c r="M864" i="1"/>
  <c r="L864" i="1"/>
  <c r="K864" i="1"/>
  <c r="I864" i="1"/>
  <c r="J864" i="1" s="1"/>
  <c r="E864" i="1"/>
  <c r="D864" i="1"/>
  <c r="C864" i="1"/>
  <c r="M863" i="1"/>
  <c r="L863" i="1"/>
  <c r="K863" i="1"/>
  <c r="I863" i="1"/>
  <c r="J863" i="1" s="1"/>
  <c r="E863" i="1"/>
  <c r="D863" i="1"/>
  <c r="C863" i="1"/>
  <c r="M862" i="1"/>
  <c r="L862" i="1"/>
  <c r="K862" i="1"/>
  <c r="I862" i="1"/>
  <c r="J862" i="1" s="1"/>
  <c r="E862" i="1"/>
  <c r="D862" i="1"/>
  <c r="C862" i="1"/>
  <c r="M861" i="1"/>
  <c r="L861" i="1"/>
  <c r="K861" i="1"/>
  <c r="I861" i="1"/>
  <c r="J861" i="1" s="1"/>
  <c r="E861" i="1"/>
  <c r="D861" i="1"/>
  <c r="C861" i="1"/>
  <c r="M860" i="1"/>
  <c r="L860" i="1"/>
  <c r="K860" i="1"/>
  <c r="I860" i="1"/>
  <c r="J860" i="1" s="1"/>
  <c r="E860" i="1"/>
  <c r="D860" i="1"/>
  <c r="C860" i="1"/>
  <c r="M859" i="1"/>
  <c r="L859" i="1"/>
  <c r="K859" i="1"/>
  <c r="I859" i="1"/>
  <c r="J859" i="1" s="1"/>
  <c r="E859" i="1"/>
  <c r="D859" i="1"/>
  <c r="C859" i="1"/>
  <c r="M858" i="1"/>
  <c r="L858" i="1"/>
  <c r="K858" i="1"/>
  <c r="I858" i="1"/>
  <c r="J858" i="1" s="1"/>
  <c r="E858" i="1"/>
  <c r="D858" i="1"/>
  <c r="C858" i="1"/>
  <c r="M857" i="1"/>
  <c r="L857" i="1"/>
  <c r="K857" i="1"/>
  <c r="I857" i="1"/>
  <c r="J857" i="1" s="1"/>
  <c r="E857" i="1"/>
  <c r="D857" i="1"/>
  <c r="C857" i="1"/>
  <c r="M856" i="1"/>
  <c r="L856" i="1"/>
  <c r="K856" i="1"/>
  <c r="I856" i="1"/>
  <c r="J856" i="1" s="1"/>
  <c r="E856" i="1"/>
  <c r="D856" i="1"/>
  <c r="C856" i="1"/>
  <c r="M855" i="1"/>
  <c r="L855" i="1"/>
  <c r="K855" i="1"/>
  <c r="I855" i="1"/>
  <c r="J855" i="1" s="1"/>
  <c r="E855" i="1"/>
  <c r="D855" i="1"/>
  <c r="C855" i="1"/>
  <c r="M854" i="1"/>
  <c r="L854" i="1"/>
  <c r="K854" i="1"/>
  <c r="I854" i="1"/>
  <c r="J854" i="1" s="1"/>
  <c r="E854" i="1"/>
  <c r="D854" i="1"/>
  <c r="C854" i="1"/>
  <c r="M853" i="1"/>
  <c r="L853" i="1"/>
  <c r="K853" i="1"/>
  <c r="I853" i="1"/>
  <c r="J853" i="1" s="1"/>
  <c r="E853" i="1"/>
  <c r="D853" i="1"/>
  <c r="C853" i="1"/>
  <c r="M852" i="1"/>
  <c r="L852" i="1"/>
  <c r="K852" i="1"/>
  <c r="I852" i="1"/>
  <c r="J852" i="1" s="1"/>
  <c r="E852" i="1"/>
  <c r="D852" i="1"/>
  <c r="C852" i="1"/>
  <c r="M851" i="1"/>
  <c r="L851" i="1"/>
  <c r="K851" i="1"/>
  <c r="I851" i="1"/>
  <c r="J851" i="1" s="1"/>
  <c r="E851" i="1"/>
  <c r="D851" i="1"/>
  <c r="C851" i="1"/>
  <c r="M850" i="1"/>
  <c r="L850" i="1"/>
  <c r="K850" i="1"/>
  <c r="I850" i="1"/>
  <c r="J850" i="1" s="1"/>
  <c r="E850" i="1"/>
  <c r="D850" i="1"/>
  <c r="C850" i="1"/>
  <c r="M849" i="1"/>
  <c r="L849" i="1"/>
  <c r="K849" i="1"/>
  <c r="I849" i="1"/>
  <c r="J849" i="1" s="1"/>
  <c r="E849" i="1"/>
  <c r="D849" i="1"/>
  <c r="C849" i="1"/>
  <c r="M848" i="1"/>
  <c r="L848" i="1"/>
  <c r="K848" i="1"/>
  <c r="I848" i="1"/>
  <c r="J848" i="1" s="1"/>
  <c r="E848" i="1"/>
  <c r="D848" i="1"/>
  <c r="C848" i="1"/>
  <c r="M847" i="1"/>
  <c r="L847" i="1"/>
  <c r="K847" i="1"/>
  <c r="I847" i="1"/>
  <c r="J847" i="1" s="1"/>
  <c r="E847" i="1"/>
  <c r="D847" i="1"/>
  <c r="C847" i="1"/>
  <c r="M846" i="1"/>
  <c r="L846" i="1"/>
  <c r="K846" i="1"/>
  <c r="I846" i="1"/>
  <c r="J846" i="1" s="1"/>
  <c r="E846" i="1"/>
  <c r="D846" i="1"/>
  <c r="C846" i="1"/>
  <c r="M845" i="1"/>
  <c r="L845" i="1"/>
  <c r="K845" i="1"/>
  <c r="I845" i="1"/>
  <c r="J845" i="1" s="1"/>
  <c r="E845" i="1"/>
  <c r="D845" i="1"/>
  <c r="C845" i="1"/>
  <c r="M844" i="1"/>
  <c r="L844" i="1"/>
  <c r="K844" i="1"/>
  <c r="I844" i="1"/>
  <c r="J844" i="1" s="1"/>
  <c r="E844" i="1"/>
  <c r="D844" i="1"/>
  <c r="C844" i="1"/>
  <c r="M843" i="1"/>
  <c r="L843" i="1"/>
  <c r="K843" i="1"/>
  <c r="I843" i="1"/>
  <c r="J843" i="1" s="1"/>
  <c r="E843" i="1"/>
  <c r="D843" i="1"/>
  <c r="C843" i="1"/>
  <c r="M842" i="1"/>
  <c r="L842" i="1"/>
  <c r="K842" i="1"/>
  <c r="I842" i="1"/>
  <c r="J842" i="1" s="1"/>
  <c r="E842" i="1"/>
  <c r="D842" i="1"/>
  <c r="C842" i="1"/>
  <c r="M841" i="1"/>
  <c r="L841" i="1"/>
  <c r="K841" i="1"/>
  <c r="I841" i="1"/>
  <c r="J841" i="1" s="1"/>
  <c r="E841" i="1"/>
  <c r="D841" i="1"/>
  <c r="C841" i="1"/>
  <c r="M840" i="1"/>
  <c r="L840" i="1"/>
  <c r="K840" i="1"/>
  <c r="I840" i="1"/>
  <c r="J840" i="1" s="1"/>
  <c r="E840" i="1"/>
  <c r="D840" i="1"/>
  <c r="C840" i="1"/>
  <c r="M839" i="1"/>
  <c r="L839" i="1"/>
  <c r="K839" i="1"/>
  <c r="I839" i="1"/>
  <c r="J839" i="1" s="1"/>
  <c r="E839" i="1"/>
  <c r="D839" i="1"/>
  <c r="C839" i="1"/>
  <c r="M838" i="1"/>
  <c r="L838" i="1"/>
  <c r="K838" i="1"/>
  <c r="I838" i="1"/>
  <c r="J838" i="1" s="1"/>
  <c r="E838" i="1"/>
  <c r="D838" i="1"/>
  <c r="C838" i="1"/>
  <c r="M837" i="1"/>
  <c r="L837" i="1"/>
  <c r="K837" i="1"/>
  <c r="I837" i="1"/>
  <c r="J837" i="1" s="1"/>
  <c r="E837" i="1"/>
  <c r="D837" i="1"/>
  <c r="C837" i="1"/>
  <c r="M836" i="1"/>
  <c r="L836" i="1"/>
  <c r="K836" i="1"/>
  <c r="I836" i="1"/>
  <c r="J836" i="1" s="1"/>
  <c r="E836" i="1"/>
  <c r="D836" i="1"/>
  <c r="C836" i="1"/>
  <c r="M835" i="1"/>
  <c r="L835" i="1"/>
  <c r="K835" i="1"/>
  <c r="I835" i="1"/>
  <c r="J835" i="1" s="1"/>
  <c r="E835" i="1"/>
  <c r="D835" i="1"/>
  <c r="C835" i="1"/>
  <c r="M834" i="1"/>
  <c r="L834" i="1"/>
  <c r="K834" i="1"/>
  <c r="I834" i="1"/>
  <c r="J834" i="1" s="1"/>
  <c r="E834" i="1"/>
  <c r="D834" i="1"/>
  <c r="C834" i="1"/>
  <c r="M833" i="1"/>
  <c r="L833" i="1"/>
  <c r="K833" i="1"/>
  <c r="I833" i="1"/>
  <c r="J833" i="1" s="1"/>
  <c r="E833" i="1"/>
  <c r="D833" i="1"/>
  <c r="C833" i="1"/>
  <c r="M832" i="1"/>
  <c r="L832" i="1"/>
  <c r="K832" i="1"/>
  <c r="I832" i="1"/>
  <c r="J832" i="1" s="1"/>
  <c r="E832" i="1"/>
  <c r="D832" i="1"/>
  <c r="C832" i="1"/>
  <c r="M831" i="1"/>
  <c r="L831" i="1"/>
  <c r="K831" i="1"/>
  <c r="I831" i="1"/>
  <c r="J831" i="1" s="1"/>
  <c r="E831" i="1"/>
  <c r="D831" i="1"/>
  <c r="C831" i="1"/>
  <c r="M830" i="1"/>
  <c r="L830" i="1"/>
  <c r="K830" i="1"/>
  <c r="I830" i="1"/>
  <c r="J830" i="1" s="1"/>
  <c r="E830" i="1"/>
  <c r="D830" i="1"/>
  <c r="C830" i="1"/>
  <c r="M829" i="1"/>
  <c r="L829" i="1"/>
  <c r="K829" i="1"/>
  <c r="I829" i="1"/>
  <c r="J829" i="1" s="1"/>
  <c r="E829" i="1"/>
  <c r="D829" i="1"/>
  <c r="C829" i="1"/>
  <c r="M828" i="1"/>
  <c r="L828" i="1"/>
  <c r="K828" i="1"/>
  <c r="I828" i="1"/>
  <c r="J828" i="1" s="1"/>
  <c r="E828" i="1"/>
  <c r="D828" i="1"/>
  <c r="C828" i="1"/>
  <c r="M827" i="1"/>
  <c r="L827" i="1"/>
  <c r="K827" i="1"/>
  <c r="I827" i="1"/>
  <c r="J827" i="1" s="1"/>
  <c r="E827" i="1"/>
  <c r="D827" i="1"/>
  <c r="C827" i="1"/>
  <c r="M826" i="1"/>
  <c r="L826" i="1"/>
  <c r="K826" i="1"/>
  <c r="I826" i="1"/>
  <c r="J826" i="1" s="1"/>
  <c r="E826" i="1"/>
  <c r="D826" i="1"/>
  <c r="C826" i="1"/>
  <c r="M825" i="1"/>
  <c r="L825" i="1"/>
  <c r="K825" i="1"/>
  <c r="I825" i="1"/>
  <c r="J825" i="1" s="1"/>
  <c r="E825" i="1"/>
  <c r="D825" i="1"/>
  <c r="C825" i="1"/>
  <c r="M824" i="1"/>
  <c r="L824" i="1"/>
  <c r="K824" i="1"/>
  <c r="I824" i="1"/>
  <c r="J824" i="1" s="1"/>
  <c r="E824" i="1"/>
  <c r="D824" i="1"/>
  <c r="C824" i="1"/>
  <c r="M823" i="1"/>
  <c r="L823" i="1"/>
  <c r="K823" i="1"/>
  <c r="I823" i="1"/>
  <c r="J823" i="1" s="1"/>
  <c r="E823" i="1"/>
  <c r="D823" i="1"/>
  <c r="C823" i="1"/>
  <c r="M822" i="1"/>
  <c r="L822" i="1"/>
  <c r="K822" i="1"/>
  <c r="I822" i="1"/>
  <c r="J822" i="1" s="1"/>
  <c r="E822" i="1"/>
  <c r="D822" i="1"/>
  <c r="C822" i="1"/>
  <c r="M821" i="1"/>
  <c r="L821" i="1"/>
  <c r="K821" i="1"/>
  <c r="I821" i="1"/>
  <c r="J821" i="1" s="1"/>
  <c r="E821" i="1"/>
  <c r="D821" i="1"/>
  <c r="C821" i="1"/>
  <c r="M820" i="1"/>
  <c r="L820" i="1"/>
  <c r="K820" i="1"/>
  <c r="I820" i="1"/>
  <c r="J820" i="1" s="1"/>
  <c r="E820" i="1"/>
  <c r="D820" i="1"/>
  <c r="C820" i="1"/>
  <c r="M819" i="1"/>
  <c r="L819" i="1"/>
  <c r="K819" i="1"/>
  <c r="I819" i="1"/>
  <c r="J819" i="1" s="1"/>
  <c r="E819" i="1"/>
  <c r="D819" i="1"/>
  <c r="C819" i="1"/>
  <c r="M818" i="1"/>
  <c r="L818" i="1"/>
  <c r="K818" i="1"/>
  <c r="I818" i="1"/>
  <c r="J818" i="1" s="1"/>
  <c r="E818" i="1"/>
  <c r="D818" i="1"/>
  <c r="C818" i="1"/>
  <c r="M817" i="1"/>
  <c r="L817" i="1"/>
  <c r="K817" i="1"/>
  <c r="I817" i="1"/>
  <c r="J817" i="1" s="1"/>
  <c r="E817" i="1"/>
  <c r="D817" i="1"/>
  <c r="C817" i="1"/>
  <c r="M816" i="1"/>
  <c r="L816" i="1"/>
  <c r="K816" i="1"/>
  <c r="I816" i="1"/>
  <c r="J816" i="1" s="1"/>
  <c r="E816" i="1"/>
  <c r="D816" i="1"/>
  <c r="C816" i="1"/>
  <c r="M815" i="1"/>
  <c r="L815" i="1"/>
  <c r="K815" i="1"/>
  <c r="I815" i="1"/>
  <c r="J815" i="1" s="1"/>
  <c r="E815" i="1"/>
  <c r="D815" i="1"/>
  <c r="C815" i="1"/>
  <c r="M814" i="1"/>
  <c r="L814" i="1"/>
  <c r="K814" i="1"/>
  <c r="I814" i="1"/>
  <c r="J814" i="1" s="1"/>
  <c r="E814" i="1"/>
  <c r="D814" i="1"/>
  <c r="C814" i="1"/>
  <c r="M813" i="1"/>
  <c r="L813" i="1"/>
  <c r="K813" i="1"/>
  <c r="I813" i="1"/>
  <c r="J813" i="1" s="1"/>
  <c r="E813" i="1"/>
  <c r="D813" i="1"/>
  <c r="C813" i="1"/>
  <c r="M812" i="1"/>
  <c r="L812" i="1"/>
  <c r="K812" i="1"/>
  <c r="I812" i="1"/>
  <c r="J812" i="1" s="1"/>
  <c r="E812" i="1"/>
  <c r="D812" i="1"/>
  <c r="C812" i="1"/>
  <c r="M811" i="1"/>
  <c r="L811" i="1"/>
  <c r="K811" i="1"/>
  <c r="I811" i="1"/>
  <c r="J811" i="1" s="1"/>
  <c r="E811" i="1"/>
  <c r="D811" i="1"/>
  <c r="C811" i="1"/>
  <c r="M810" i="1"/>
  <c r="L810" i="1"/>
  <c r="K810" i="1"/>
  <c r="I810" i="1"/>
  <c r="J810" i="1" s="1"/>
  <c r="E810" i="1"/>
  <c r="D810" i="1"/>
  <c r="C810" i="1"/>
  <c r="M809" i="1"/>
  <c r="L809" i="1"/>
  <c r="K809" i="1"/>
  <c r="I809" i="1"/>
  <c r="J809" i="1" s="1"/>
  <c r="E809" i="1"/>
  <c r="D809" i="1"/>
  <c r="C809" i="1"/>
  <c r="M808" i="1"/>
  <c r="L808" i="1"/>
  <c r="K808" i="1"/>
  <c r="I808" i="1"/>
  <c r="J808" i="1" s="1"/>
  <c r="E808" i="1"/>
  <c r="D808" i="1"/>
  <c r="C808" i="1"/>
  <c r="M807" i="1"/>
  <c r="L807" i="1"/>
  <c r="K807" i="1"/>
  <c r="I807" i="1"/>
  <c r="J807" i="1" s="1"/>
  <c r="E807" i="1"/>
  <c r="D807" i="1"/>
  <c r="C807" i="1"/>
  <c r="M806" i="1"/>
  <c r="L806" i="1"/>
  <c r="K806" i="1"/>
  <c r="I806" i="1"/>
  <c r="J806" i="1" s="1"/>
  <c r="E806" i="1"/>
  <c r="D806" i="1"/>
  <c r="C806" i="1"/>
  <c r="M805" i="1"/>
  <c r="L805" i="1"/>
  <c r="K805" i="1"/>
  <c r="I805" i="1"/>
  <c r="J805" i="1" s="1"/>
  <c r="E805" i="1"/>
  <c r="D805" i="1"/>
  <c r="C805" i="1"/>
  <c r="M804" i="1"/>
  <c r="L804" i="1"/>
  <c r="K804" i="1"/>
  <c r="I804" i="1"/>
  <c r="J804" i="1" s="1"/>
  <c r="E804" i="1"/>
  <c r="D804" i="1"/>
  <c r="C804" i="1"/>
  <c r="M803" i="1"/>
  <c r="L803" i="1"/>
  <c r="K803" i="1"/>
  <c r="I803" i="1"/>
  <c r="J803" i="1" s="1"/>
  <c r="E803" i="1"/>
  <c r="D803" i="1"/>
  <c r="C803" i="1"/>
  <c r="M802" i="1"/>
  <c r="L802" i="1"/>
  <c r="K802" i="1"/>
  <c r="I802" i="1"/>
  <c r="J802" i="1" s="1"/>
  <c r="E802" i="1"/>
  <c r="D802" i="1"/>
  <c r="C802" i="1"/>
  <c r="M801" i="1"/>
  <c r="L801" i="1"/>
  <c r="K801" i="1"/>
  <c r="I801" i="1"/>
  <c r="J801" i="1" s="1"/>
  <c r="E801" i="1"/>
  <c r="D801" i="1"/>
  <c r="C801" i="1"/>
  <c r="M800" i="1"/>
  <c r="L800" i="1"/>
  <c r="K800" i="1"/>
  <c r="I800" i="1"/>
  <c r="J800" i="1" s="1"/>
  <c r="E800" i="1"/>
  <c r="D800" i="1"/>
  <c r="C800" i="1"/>
  <c r="M799" i="1"/>
  <c r="L799" i="1"/>
  <c r="K799" i="1"/>
  <c r="I799" i="1"/>
  <c r="J799" i="1" s="1"/>
  <c r="E799" i="1"/>
  <c r="D799" i="1"/>
  <c r="C799" i="1"/>
  <c r="M798" i="1"/>
  <c r="L798" i="1"/>
  <c r="K798" i="1"/>
  <c r="I798" i="1"/>
  <c r="J798" i="1" s="1"/>
  <c r="E798" i="1"/>
  <c r="D798" i="1"/>
  <c r="C798" i="1"/>
  <c r="M797" i="1"/>
  <c r="L797" i="1"/>
  <c r="K797" i="1"/>
  <c r="I797" i="1"/>
  <c r="J797" i="1" s="1"/>
  <c r="E797" i="1"/>
  <c r="D797" i="1"/>
  <c r="C797" i="1"/>
  <c r="M796" i="1"/>
  <c r="L796" i="1"/>
  <c r="K796" i="1"/>
  <c r="I796" i="1"/>
  <c r="J796" i="1" s="1"/>
  <c r="E796" i="1"/>
  <c r="D796" i="1"/>
  <c r="C796" i="1"/>
  <c r="M795" i="1"/>
  <c r="L795" i="1"/>
  <c r="K795" i="1"/>
  <c r="I795" i="1"/>
  <c r="J795" i="1" s="1"/>
  <c r="E795" i="1"/>
  <c r="D795" i="1"/>
  <c r="C795" i="1"/>
  <c r="M794" i="1"/>
  <c r="L794" i="1"/>
  <c r="K794" i="1"/>
  <c r="I794" i="1"/>
  <c r="J794" i="1" s="1"/>
  <c r="E794" i="1"/>
  <c r="D794" i="1"/>
  <c r="C794" i="1"/>
  <c r="M793" i="1"/>
  <c r="L793" i="1"/>
  <c r="K793" i="1"/>
  <c r="I793" i="1"/>
  <c r="J793" i="1" s="1"/>
  <c r="E793" i="1"/>
  <c r="D793" i="1"/>
  <c r="C793" i="1"/>
  <c r="M792" i="1"/>
  <c r="L792" i="1"/>
  <c r="K792" i="1"/>
  <c r="I792" i="1"/>
  <c r="J792" i="1" s="1"/>
  <c r="E792" i="1"/>
  <c r="D792" i="1"/>
  <c r="C792" i="1"/>
  <c r="M791" i="1"/>
  <c r="L791" i="1"/>
  <c r="K791" i="1"/>
  <c r="I791" i="1"/>
  <c r="J791" i="1" s="1"/>
  <c r="E791" i="1"/>
  <c r="D791" i="1"/>
  <c r="C791" i="1"/>
  <c r="M790" i="1"/>
  <c r="L790" i="1"/>
  <c r="K790" i="1"/>
  <c r="I790" i="1"/>
  <c r="J790" i="1" s="1"/>
  <c r="E790" i="1"/>
  <c r="D790" i="1"/>
  <c r="C790" i="1"/>
  <c r="M789" i="1"/>
  <c r="L789" i="1"/>
  <c r="K789" i="1"/>
  <c r="I789" i="1"/>
  <c r="J789" i="1" s="1"/>
  <c r="E789" i="1"/>
  <c r="D789" i="1"/>
  <c r="C789" i="1"/>
  <c r="M788" i="1"/>
  <c r="L788" i="1"/>
  <c r="K788" i="1"/>
  <c r="I788" i="1"/>
  <c r="J788" i="1" s="1"/>
  <c r="E788" i="1"/>
  <c r="D788" i="1"/>
  <c r="C788" i="1"/>
  <c r="M787" i="1"/>
  <c r="L787" i="1"/>
  <c r="K787" i="1"/>
  <c r="I787" i="1"/>
  <c r="J787" i="1" s="1"/>
  <c r="E787" i="1"/>
  <c r="D787" i="1"/>
  <c r="C787" i="1"/>
  <c r="M786" i="1"/>
  <c r="L786" i="1"/>
  <c r="K786" i="1"/>
  <c r="I786" i="1"/>
  <c r="J786" i="1" s="1"/>
  <c r="E786" i="1"/>
  <c r="D786" i="1"/>
  <c r="C786" i="1"/>
  <c r="M785" i="1"/>
  <c r="L785" i="1"/>
  <c r="K785" i="1"/>
  <c r="I785" i="1"/>
  <c r="J785" i="1" s="1"/>
  <c r="E785" i="1"/>
  <c r="D785" i="1"/>
  <c r="C785" i="1"/>
  <c r="M784" i="1"/>
  <c r="L784" i="1"/>
  <c r="K784" i="1"/>
  <c r="I784" i="1"/>
  <c r="J784" i="1" s="1"/>
  <c r="E784" i="1"/>
  <c r="D784" i="1"/>
  <c r="C784" i="1"/>
  <c r="M783" i="1"/>
  <c r="L783" i="1"/>
  <c r="K783" i="1"/>
  <c r="I783" i="1"/>
  <c r="J783" i="1" s="1"/>
  <c r="E783" i="1"/>
  <c r="D783" i="1"/>
  <c r="C783" i="1"/>
  <c r="M782" i="1"/>
  <c r="L782" i="1"/>
  <c r="K782" i="1"/>
  <c r="I782" i="1"/>
  <c r="J782" i="1" s="1"/>
  <c r="E782" i="1"/>
  <c r="D782" i="1"/>
  <c r="C782" i="1"/>
  <c r="M781" i="1"/>
  <c r="L781" i="1"/>
  <c r="K781" i="1"/>
  <c r="I781" i="1"/>
  <c r="J781" i="1" s="1"/>
  <c r="E781" i="1"/>
  <c r="D781" i="1"/>
  <c r="C781" i="1"/>
  <c r="M780" i="1"/>
  <c r="L780" i="1"/>
  <c r="K780" i="1"/>
  <c r="I780" i="1"/>
  <c r="J780" i="1" s="1"/>
  <c r="E780" i="1"/>
  <c r="D780" i="1"/>
  <c r="C780" i="1"/>
  <c r="M779" i="1"/>
  <c r="L779" i="1"/>
  <c r="K779" i="1"/>
  <c r="I779" i="1"/>
  <c r="J779" i="1" s="1"/>
  <c r="E779" i="1"/>
  <c r="D779" i="1"/>
  <c r="C779" i="1"/>
  <c r="M778" i="1"/>
  <c r="L778" i="1"/>
  <c r="K778" i="1"/>
  <c r="I778" i="1"/>
  <c r="J778" i="1" s="1"/>
  <c r="E778" i="1"/>
  <c r="D778" i="1"/>
  <c r="C778" i="1"/>
  <c r="M777" i="1"/>
  <c r="L777" i="1"/>
  <c r="K777" i="1"/>
  <c r="I777" i="1"/>
  <c r="J777" i="1" s="1"/>
  <c r="E777" i="1"/>
  <c r="D777" i="1"/>
  <c r="C777" i="1"/>
  <c r="M776" i="1"/>
  <c r="L776" i="1"/>
  <c r="K776" i="1"/>
  <c r="I776" i="1"/>
  <c r="J776" i="1" s="1"/>
  <c r="E776" i="1"/>
  <c r="D776" i="1"/>
  <c r="C776" i="1"/>
  <c r="M775" i="1"/>
  <c r="L775" i="1"/>
  <c r="K775" i="1"/>
  <c r="I775" i="1"/>
  <c r="J775" i="1" s="1"/>
  <c r="E775" i="1"/>
  <c r="D775" i="1"/>
  <c r="C775" i="1"/>
  <c r="M774" i="1"/>
  <c r="L774" i="1"/>
  <c r="K774" i="1"/>
  <c r="I774" i="1"/>
  <c r="J774" i="1" s="1"/>
  <c r="E774" i="1"/>
  <c r="D774" i="1"/>
  <c r="C774" i="1"/>
  <c r="M773" i="1"/>
  <c r="L773" i="1"/>
  <c r="K773" i="1"/>
  <c r="I773" i="1"/>
  <c r="J773" i="1" s="1"/>
  <c r="E773" i="1"/>
  <c r="D773" i="1"/>
  <c r="C773" i="1"/>
  <c r="M772" i="1"/>
  <c r="L772" i="1"/>
  <c r="K772" i="1"/>
  <c r="I772" i="1"/>
  <c r="J772" i="1" s="1"/>
  <c r="E772" i="1"/>
  <c r="D772" i="1"/>
  <c r="C772" i="1"/>
  <c r="M771" i="1"/>
  <c r="L771" i="1"/>
  <c r="K771" i="1"/>
  <c r="I771" i="1"/>
  <c r="J771" i="1" s="1"/>
  <c r="E771" i="1"/>
  <c r="D771" i="1"/>
  <c r="C771" i="1"/>
  <c r="M770" i="1"/>
  <c r="L770" i="1"/>
  <c r="K770" i="1"/>
  <c r="I770" i="1"/>
  <c r="J770" i="1" s="1"/>
  <c r="E770" i="1"/>
  <c r="D770" i="1"/>
  <c r="C770" i="1"/>
  <c r="M769" i="1"/>
  <c r="L769" i="1"/>
  <c r="K769" i="1"/>
  <c r="I769" i="1"/>
  <c r="J769" i="1" s="1"/>
  <c r="E769" i="1"/>
  <c r="D769" i="1"/>
  <c r="C769" i="1"/>
  <c r="M768" i="1"/>
  <c r="L768" i="1"/>
  <c r="K768" i="1"/>
  <c r="I768" i="1"/>
  <c r="J768" i="1" s="1"/>
  <c r="E768" i="1"/>
  <c r="D768" i="1"/>
  <c r="C768" i="1"/>
  <c r="M767" i="1"/>
  <c r="L767" i="1"/>
  <c r="K767" i="1"/>
  <c r="I767" i="1"/>
  <c r="J767" i="1" s="1"/>
  <c r="E767" i="1"/>
  <c r="D767" i="1"/>
  <c r="C767" i="1"/>
  <c r="M766" i="1"/>
  <c r="L766" i="1"/>
  <c r="K766" i="1"/>
  <c r="I766" i="1"/>
  <c r="J766" i="1" s="1"/>
  <c r="E766" i="1"/>
  <c r="D766" i="1"/>
  <c r="C766" i="1"/>
  <c r="M765" i="1"/>
  <c r="L765" i="1"/>
  <c r="K765" i="1"/>
  <c r="I765" i="1"/>
  <c r="J765" i="1" s="1"/>
  <c r="E765" i="1"/>
  <c r="D765" i="1"/>
  <c r="C765" i="1"/>
  <c r="M764" i="1"/>
  <c r="L764" i="1"/>
  <c r="K764" i="1"/>
  <c r="I764" i="1"/>
  <c r="J764" i="1" s="1"/>
  <c r="E764" i="1"/>
  <c r="D764" i="1"/>
  <c r="C764" i="1"/>
  <c r="M763" i="1"/>
  <c r="L763" i="1"/>
  <c r="K763" i="1"/>
  <c r="I763" i="1"/>
  <c r="J763" i="1" s="1"/>
  <c r="E763" i="1"/>
  <c r="D763" i="1"/>
  <c r="C763" i="1"/>
  <c r="M762" i="1"/>
  <c r="L762" i="1"/>
  <c r="K762" i="1"/>
  <c r="I762" i="1"/>
  <c r="J762" i="1" s="1"/>
  <c r="E762" i="1"/>
  <c r="D762" i="1"/>
  <c r="C762" i="1"/>
  <c r="M761" i="1"/>
  <c r="L761" i="1"/>
  <c r="K761" i="1"/>
  <c r="I761" i="1"/>
  <c r="J761" i="1" s="1"/>
  <c r="E761" i="1"/>
  <c r="D761" i="1"/>
  <c r="C761" i="1"/>
  <c r="M760" i="1"/>
  <c r="L760" i="1"/>
  <c r="K760" i="1"/>
  <c r="I760" i="1"/>
  <c r="J760" i="1" s="1"/>
  <c r="E760" i="1"/>
  <c r="D760" i="1"/>
  <c r="C760" i="1"/>
  <c r="M759" i="1"/>
  <c r="L759" i="1"/>
  <c r="K759" i="1"/>
  <c r="I759" i="1"/>
  <c r="J759" i="1" s="1"/>
  <c r="E759" i="1"/>
  <c r="D759" i="1"/>
  <c r="C759" i="1"/>
  <c r="M758" i="1"/>
  <c r="L758" i="1"/>
  <c r="K758" i="1"/>
  <c r="I758" i="1"/>
  <c r="J758" i="1" s="1"/>
  <c r="E758" i="1"/>
  <c r="D758" i="1"/>
  <c r="C758" i="1"/>
  <c r="M757" i="1"/>
  <c r="L757" i="1"/>
  <c r="K757" i="1"/>
  <c r="I757" i="1"/>
  <c r="J757" i="1" s="1"/>
  <c r="E757" i="1"/>
  <c r="D757" i="1"/>
  <c r="C757" i="1"/>
  <c r="M756" i="1"/>
  <c r="L756" i="1"/>
  <c r="K756" i="1"/>
  <c r="I756" i="1"/>
  <c r="J756" i="1" s="1"/>
  <c r="E756" i="1"/>
  <c r="D756" i="1"/>
  <c r="C756" i="1"/>
  <c r="M755" i="1"/>
  <c r="L755" i="1"/>
  <c r="K755" i="1"/>
  <c r="I755" i="1"/>
  <c r="J755" i="1" s="1"/>
  <c r="E755" i="1"/>
  <c r="D755" i="1"/>
  <c r="C755" i="1"/>
  <c r="M754" i="1"/>
  <c r="L754" i="1"/>
  <c r="K754" i="1"/>
  <c r="I754" i="1"/>
  <c r="J754" i="1" s="1"/>
  <c r="E754" i="1"/>
  <c r="D754" i="1"/>
  <c r="C754" i="1"/>
  <c r="M753" i="1"/>
  <c r="L753" i="1"/>
  <c r="K753" i="1"/>
  <c r="I753" i="1"/>
  <c r="J753" i="1" s="1"/>
  <c r="E753" i="1"/>
  <c r="D753" i="1"/>
  <c r="C753" i="1"/>
  <c r="M752" i="1"/>
  <c r="L752" i="1"/>
  <c r="K752" i="1"/>
  <c r="I752" i="1"/>
  <c r="J752" i="1" s="1"/>
  <c r="E752" i="1"/>
  <c r="D752" i="1"/>
  <c r="C752" i="1"/>
  <c r="M751" i="1"/>
  <c r="L751" i="1"/>
  <c r="K751" i="1"/>
  <c r="I751" i="1"/>
  <c r="J751" i="1" s="1"/>
  <c r="E751" i="1"/>
  <c r="D751" i="1"/>
  <c r="C751" i="1"/>
  <c r="M750" i="1"/>
  <c r="L750" i="1"/>
  <c r="K750" i="1"/>
  <c r="I750" i="1"/>
  <c r="J750" i="1" s="1"/>
  <c r="E750" i="1"/>
  <c r="D750" i="1"/>
  <c r="C750" i="1"/>
  <c r="M749" i="1"/>
  <c r="L749" i="1"/>
  <c r="K749" i="1"/>
  <c r="I749" i="1"/>
  <c r="J749" i="1" s="1"/>
  <c r="E749" i="1"/>
  <c r="D749" i="1"/>
  <c r="C749" i="1"/>
  <c r="M748" i="1"/>
  <c r="L748" i="1"/>
  <c r="K748" i="1"/>
  <c r="I748" i="1"/>
  <c r="J748" i="1" s="1"/>
  <c r="E748" i="1"/>
  <c r="D748" i="1"/>
  <c r="C748" i="1"/>
  <c r="M747" i="1"/>
  <c r="L747" i="1"/>
  <c r="K747" i="1"/>
  <c r="I747" i="1"/>
  <c r="J747" i="1" s="1"/>
  <c r="E747" i="1"/>
  <c r="D747" i="1"/>
  <c r="C747" i="1"/>
  <c r="M746" i="1"/>
  <c r="L746" i="1"/>
  <c r="K746" i="1"/>
  <c r="I746" i="1"/>
  <c r="J746" i="1" s="1"/>
  <c r="E746" i="1"/>
  <c r="D746" i="1"/>
  <c r="C746" i="1"/>
  <c r="M745" i="1"/>
  <c r="L745" i="1"/>
  <c r="K745" i="1"/>
  <c r="I745" i="1"/>
  <c r="J745" i="1" s="1"/>
  <c r="E745" i="1"/>
  <c r="D745" i="1"/>
  <c r="C745" i="1"/>
  <c r="M744" i="1"/>
  <c r="L744" i="1"/>
  <c r="K744" i="1"/>
  <c r="I744" i="1"/>
  <c r="J744" i="1" s="1"/>
  <c r="E744" i="1"/>
  <c r="D744" i="1"/>
  <c r="C744" i="1"/>
  <c r="M743" i="1"/>
  <c r="L743" i="1"/>
  <c r="K743" i="1"/>
  <c r="I743" i="1"/>
  <c r="J743" i="1" s="1"/>
  <c r="E743" i="1"/>
  <c r="D743" i="1"/>
  <c r="C743" i="1"/>
  <c r="M742" i="1"/>
  <c r="L742" i="1"/>
  <c r="K742" i="1"/>
  <c r="I742" i="1"/>
  <c r="J742" i="1" s="1"/>
  <c r="E742" i="1"/>
  <c r="D742" i="1"/>
  <c r="C742" i="1"/>
  <c r="M741" i="1"/>
  <c r="L741" i="1"/>
  <c r="K741" i="1"/>
  <c r="I741" i="1"/>
  <c r="J741" i="1" s="1"/>
  <c r="E741" i="1"/>
  <c r="D741" i="1"/>
  <c r="C741" i="1"/>
  <c r="M740" i="1"/>
  <c r="L740" i="1"/>
  <c r="K740" i="1"/>
  <c r="I740" i="1"/>
  <c r="J740" i="1" s="1"/>
  <c r="E740" i="1"/>
  <c r="D740" i="1"/>
  <c r="C740" i="1"/>
  <c r="M739" i="1"/>
  <c r="L739" i="1"/>
  <c r="K739" i="1"/>
  <c r="I739" i="1"/>
  <c r="J739" i="1" s="1"/>
  <c r="E739" i="1"/>
  <c r="D739" i="1"/>
  <c r="C739" i="1"/>
  <c r="M738" i="1"/>
  <c r="L738" i="1"/>
  <c r="K738" i="1"/>
  <c r="I738" i="1"/>
  <c r="J738" i="1" s="1"/>
  <c r="E738" i="1"/>
  <c r="D738" i="1"/>
  <c r="C738" i="1"/>
  <c r="M737" i="1"/>
  <c r="L737" i="1"/>
  <c r="K737" i="1"/>
  <c r="I737" i="1"/>
  <c r="J737" i="1" s="1"/>
  <c r="E737" i="1"/>
  <c r="D737" i="1"/>
  <c r="C737" i="1"/>
  <c r="M736" i="1"/>
  <c r="L736" i="1"/>
  <c r="K736" i="1"/>
  <c r="I736" i="1"/>
  <c r="J736" i="1" s="1"/>
  <c r="E736" i="1"/>
  <c r="D736" i="1"/>
  <c r="C736" i="1"/>
  <c r="M735" i="1"/>
  <c r="L735" i="1"/>
  <c r="K735" i="1"/>
  <c r="I735" i="1"/>
  <c r="J735" i="1" s="1"/>
  <c r="E735" i="1"/>
  <c r="D735" i="1"/>
  <c r="C735" i="1"/>
  <c r="M734" i="1"/>
  <c r="L734" i="1"/>
  <c r="K734" i="1"/>
  <c r="I734" i="1"/>
  <c r="J734" i="1" s="1"/>
  <c r="E734" i="1"/>
  <c r="D734" i="1"/>
  <c r="C734" i="1"/>
  <c r="M733" i="1"/>
  <c r="L733" i="1"/>
  <c r="K733" i="1"/>
  <c r="I733" i="1"/>
  <c r="J733" i="1" s="1"/>
  <c r="E733" i="1"/>
  <c r="D733" i="1"/>
  <c r="C733" i="1"/>
  <c r="M732" i="1"/>
  <c r="L732" i="1"/>
  <c r="K732" i="1"/>
  <c r="I732" i="1"/>
  <c r="J732" i="1" s="1"/>
  <c r="E732" i="1"/>
  <c r="D732" i="1"/>
  <c r="C732" i="1"/>
  <c r="M731" i="1"/>
  <c r="L731" i="1"/>
  <c r="K731" i="1"/>
  <c r="I731" i="1"/>
  <c r="J731" i="1" s="1"/>
  <c r="E731" i="1"/>
  <c r="D731" i="1"/>
  <c r="C731" i="1"/>
  <c r="M730" i="1"/>
  <c r="L730" i="1"/>
  <c r="K730" i="1"/>
  <c r="I730" i="1"/>
  <c r="J730" i="1" s="1"/>
  <c r="E730" i="1"/>
  <c r="D730" i="1"/>
  <c r="C730" i="1"/>
  <c r="M729" i="1"/>
  <c r="L729" i="1"/>
  <c r="K729" i="1"/>
  <c r="I729" i="1"/>
  <c r="J729" i="1" s="1"/>
  <c r="E729" i="1"/>
  <c r="D729" i="1"/>
  <c r="C729" i="1"/>
  <c r="M728" i="1"/>
  <c r="L728" i="1"/>
  <c r="K728" i="1"/>
  <c r="I728" i="1"/>
  <c r="J728" i="1" s="1"/>
  <c r="E728" i="1"/>
  <c r="D728" i="1"/>
  <c r="C728" i="1"/>
  <c r="M727" i="1"/>
  <c r="L727" i="1"/>
  <c r="K727" i="1"/>
  <c r="I727" i="1"/>
  <c r="J727" i="1" s="1"/>
  <c r="E727" i="1"/>
  <c r="D727" i="1"/>
  <c r="C727" i="1"/>
  <c r="M726" i="1"/>
  <c r="L726" i="1"/>
  <c r="K726" i="1"/>
  <c r="I726" i="1"/>
  <c r="J726" i="1" s="1"/>
  <c r="E726" i="1"/>
  <c r="D726" i="1"/>
  <c r="C726" i="1"/>
  <c r="M725" i="1"/>
  <c r="L725" i="1"/>
  <c r="K725" i="1"/>
  <c r="I725" i="1"/>
  <c r="J725" i="1" s="1"/>
  <c r="E725" i="1"/>
  <c r="D725" i="1"/>
  <c r="C725" i="1"/>
  <c r="M724" i="1"/>
  <c r="L724" i="1"/>
  <c r="K724" i="1"/>
  <c r="I724" i="1"/>
  <c r="J724" i="1" s="1"/>
  <c r="E724" i="1"/>
  <c r="D724" i="1"/>
  <c r="C724" i="1"/>
  <c r="M723" i="1"/>
  <c r="L723" i="1"/>
  <c r="K723" i="1"/>
  <c r="I723" i="1"/>
  <c r="J723" i="1" s="1"/>
  <c r="E723" i="1"/>
  <c r="D723" i="1"/>
  <c r="C723" i="1"/>
  <c r="M722" i="1"/>
  <c r="L722" i="1"/>
  <c r="K722" i="1"/>
  <c r="I722" i="1"/>
  <c r="J722" i="1" s="1"/>
  <c r="E722" i="1"/>
  <c r="D722" i="1"/>
  <c r="C722" i="1"/>
  <c r="M721" i="1"/>
  <c r="L721" i="1"/>
  <c r="K721" i="1"/>
  <c r="I721" i="1"/>
  <c r="J721" i="1" s="1"/>
  <c r="E721" i="1"/>
  <c r="D721" i="1"/>
  <c r="C721" i="1"/>
  <c r="M720" i="1"/>
  <c r="L720" i="1"/>
  <c r="K720" i="1"/>
  <c r="I720" i="1"/>
  <c r="J720" i="1" s="1"/>
  <c r="E720" i="1"/>
  <c r="D720" i="1"/>
  <c r="C720" i="1"/>
  <c r="M719" i="1"/>
  <c r="L719" i="1"/>
  <c r="K719" i="1"/>
  <c r="I719" i="1"/>
  <c r="J719" i="1" s="1"/>
  <c r="E719" i="1"/>
  <c r="D719" i="1"/>
  <c r="C719" i="1"/>
  <c r="M718" i="1"/>
  <c r="L718" i="1"/>
  <c r="K718" i="1"/>
  <c r="I718" i="1"/>
  <c r="J718" i="1" s="1"/>
  <c r="E718" i="1"/>
  <c r="D718" i="1"/>
  <c r="C718" i="1"/>
  <c r="M717" i="1"/>
  <c r="L717" i="1"/>
  <c r="K717" i="1"/>
  <c r="I717" i="1"/>
  <c r="J717" i="1" s="1"/>
  <c r="E717" i="1"/>
  <c r="D717" i="1"/>
  <c r="C717" i="1"/>
  <c r="M716" i="1"/>
  <c r="L716" i="1"/>
  <c r="K716" i="1"/>
  <c r="I716" i="1"/>
  <c r="J716" i="1" s="1"/>
  <c r="E716" i="1"/>
  <c r="D716" i="1"/>
  <c r="C716" i="1"/>
  <c r="M715" i="1"/>
  <c r="L715" i="1"/>
  <c r="K715" i="1"/>
  <c r="I715" i="1"/>
  <c r="J715" i="1" s="1"/>
  <c r="E715" i="1"/>
  <c r="D715" i="1"/>
  <c r="C715" i="1"/>
  <c r="M714" i="1"/>
  <c r="L714" i="1"/>
  <c r="K714" i="1"/>
  <c r="I714" i="1"/>
  <c r="J714" i="1" s="1"/>
  <c r="E714" i="1"/>
  <c r="D714" i="1"/>
  <c r="C714" i="1"/>
  <c r="M713" i="1"/>
  <c r="L713" i="1"/>
  <c r="K713" i="1"/>
  <c r="I713" i="1"/>
  <c r="J713" i="1" s="1"/>
  <c r="E713" i="1"/>
  <c r="D713" i="1"/>
  <c r="C713" i="1"/>
  <c r="M712" i="1"/>
  <c r="L712" i="1"/>
  <c r="K712" i="1"/>
  <c r="I712" i="1"/>
  <c r="J712" i="1" s="1"/>
  <c r="E712" i="1"/>
  <c r="D712" i="1"/>
  <c r="C712" i="1"/>
  <c r="M711" i="1"/>
  <c r="L711" i="1"/>
  <c r="K711" i="1"/>
  <c r="I711" i="1"/>
  <c r="J711" i="1" s="1"/>
  <c r="E711" i="1"/>
  <c r="D711" i="1"/>
  <c r="C711" i="1"/>
  <c r="M710" i="1"/>
  <c r="L710" i="1"/>
  <c r="K710" i="1"/>
  <c r="I710" i="1"/>
  <c r="J710" i="1" s="1"/>
  <c r="E710" i="1"/>
  <c r="D710" i="1"/>
  <c r="C710" i="1"/>
  <c r="M709" i="1"/>
  <c r="L709" i="1"/>
  <c r="K709" i="1"/>
  <c r="I709" i="1"/>
  <c r="J709" i="1" s="1"/>
  <c r="E709" i="1"/>
  <c r="D709" i="1"/>
  <c r="C709" i="1"/>
  <c r="M708" i="1"/>
  <c r="L708" i="1"/>
  <c r="K708" i="1"/>
  <c r="I708" i="1"/>
  <c r="J708" i="1" s="1"/>
  <c r="E708" i="1"/>
  <c r="D708" i="1"/>
  <c r="C708" i="1"/>
  <c r="M707" i="1"/>
  <c r="L707" i="1"/>
  <c r="K707" i="1"/>
  <c r="I707" i="1"/>
  <c r="J707" i="1" s="1"/>
  <c r="E707" i="1"/>
  <c r="D707" i="1"/>
  <c r="C707" i="1"/>
  <c r="M706" i="1"/>
  <c r="L706" i="1"/>
  <c r="K706" i="1"/>
  <c r="I706" i="1"/>
  <c r="J706" i="1" s="1"/>
  <c r="E706" i="1"/>
  <c r="D706" i="1"/>
  <c r="C706" i="1"/>
  <c r="M705" i="1"/>
  <c r="L705" i="1"/>
  <c r="K705" i="1"/>
  <c r="I705" i="1"/>
  <c r="J705" i="1" s="1"/>
  <c r="E705" i="1"/>
  <c r="D705" i="1"/>
  <c r="C705" i="1"/>
  <c r="M704" i="1"/>
  <c r="L704" i="1"/>
  <c r="K704" i="1"/>
  <c r="I704" i="1"/>
  <c r="J704" i="1" s="1"/>
  <c r="E704" i="1"/>
  <c r="D704" i="1"/>
  <c r="C704" i="1"/>
  <c r="M703" i="1"/>
  <c r="L703" i="1"/>
  <c r="K703" i="1"/>
  <c r="I703" i="1"/>
  <c r="J703" i="1" s="1"/>
  <c r="E703" i="1"/>
  <c r="D703" i="1"/>
  <c r="C703" i="1"/>
  <c r="M702" i="1"/>
  <c r="L702" i="1"/>
  <c r="K702" i="1"/>
  <c r="I702" i="1"/>
  <c r="J702" i="1" s="1"/>
  <c r="E702" i="1"/>
  <c r="D702" i="1"/>
  <c r="C702" i="1"/>
  <c r="M701" i="1"/>
  <c r="L701" i="1"/>
  <c r="K701" i="1"/>
  <c r="I701" i="1"/>
  <c r="J701" i="1" s="1"/>
  <c r="E701" i="1"/>
  <c r="D701" i="1"/>
  <c r="C701" i="1"/>
  <c r="M700" i="1"/>
  <c r="L700" i="1"/>
  <c r="K700" i="1"/>
  <c r="I700" i="1"/>
  <c r="J700" i="1" s="1"/>
  <c r="E700" i="1"/>
  <c r="D700" i="1"/>
  <c r="C700" i="1"/>
  <c r="M699" i="1"/>
  <c r="L699" i="1"/>
  <c r="K699" i="1"/>
  <c r="I699" i="1"/>
  <c r="J699" i="1" s="1"/>
  <c r="E699" i="1"/>
  <c r="D699" i="1"/>
  <c r="C699" i="1"/>
  <c r="M698" i="1"/>
  <c r="L698" i="1"/>
  <c r="K698" i="1"/>
  <c r="I698" i="1"/>
  <c r="J698" i="1" s="1"/>
  <c r="E698" i="1"/>
  <c r="D698" i="1"/>
  <c r="C698" i="1"/>
  <c r="M697" i="1"/>
  <c r="L697" i="1"/>
  <c r="K697" i="1"/>
  <c r="I697" i="1"/>
  <c r="J697" i="1" s="1"/>
  <c r="E697" i="1"/>
  <c r="D697" i="1"/>
  <c r="C697" i="1"/>
  <c r="M696" i="1"/>
  <c r="L696" i="1"/>
  <c r="K696" i="1"/>
  <c r="I696" i="1"/>
  <c r="J696" i="1" s="1"/>
  <c r="E696" i="1"/>
  <c r="D696" i="1"/>
  <c r="C696" i="1"/>
  <c r="M695" i="1"/>
  <c r="L695" i="1"/>
  <c r="K695" i="1"/>
  <c r="I695" i="1"/>
  <c r="J695" i="1" s="1"/>
  <c r="E695" i="1"/>
  <c r="D695" i="1"/>
  <c r="C695" i="1"/>
  <c r="M694" i="1"/>
  <c r="L694" i="1"/>
  <c r="K694" i="1"/>
  <c r="I694" i="1"/>
  <c r="J694" i="1" s="1"/>
  <c r="E694" i="1"/>
  <c r="D694" i="1"/>
  <c r="C694" i="1"/>
  <c r="M693" i="1"/>
  <c r="L693" i="1"/>
  <c r="K693" i="1"/>
  <c r="I693" i="1"/>
  <c r="J693" i="1" s="1"/>
  <c r="E693" i="1"/>
  <c r="D693" i="1"/>
  <c r="C693" i="1"/>
  <c r="M692" i="1"/>
  <c r="L692" i="1"/>
  <c r="K692" i="1"/>
  <c r="I692" i="1"/>
  <c r="J692" i="1" s="1"/>
  <c r="E692" i="1"/>
  <c r="D692" i="1"/>
  <c r="C692" i="1"/>
  <c r="M691" i="1"/>
  <c r="L691" i="1"/>
  <c r="K691" i="1"/>
  <c r="I691" i="1"/>
  <c r="J691" i="1" s="1"/>
  <c r="E691" i="1"/>
  <c r="D691" i="1"/>
  <c r="C691" i="1"/>
  <c r="M690" i="1"/>
  <c r="L690" i="1"/>
  <c r="K690" i="1"/>
  <c r="I690" i="1"/>
  <c r="J690" i="1" s="1"/>
  <c r="E690" i="1"/>
  <c r="D690" i="1"/>
  <c r="C690" i="1"/>
  <c r="M689" i="1"/>
  <c r="L689" i="1"/>
  <c r="K689" i="1"/>
  <c r="I689" i="1"/>
  <c r="J689" i="1" s="1"/>
  <c r="E689" i="1"/>
  <c r="D689" i="1"/>
  <c r="C689" i="1"/>
  <c r="M688" i="1"/>
  <c r="L688" i="1"/>
  <c r="K688" i="1"/>
  <c r="I688" i="1"/>
  <c r="J688" i="1" s="1"/>
  <c r="E688" i="1"/>
  <c r="D688" i="1"/>
  <c r="C688" i="1"/>
  <c r="M687" i="1"/>
  <c r="L687" i="1"/>
  <c r="K687" i="1"/>
  <c r="I687" i="1"/>
  <c r="J687" i="1" s="1"/>
  <c r="E687" i="1"/>
  <c r="D687" i="1"/>
  <c r="C687" i="1"/>
  <c r="M686" i="1"/>
  <c r="L686" i="1"/>
  <c r="K686" i="1"/>
  <c r="I686" i="1"/>
  <c r="J686" i="1" s="1"/>
  <c r="E686" i="1"/>
  <c r="D686" i="1"/>
  <c r="C686" i="1"/>
  <c r="M685" i="1"/>
  <c r="L685" i="1"/>
  <c r="K685" i="1"/>
  <c r="I685" i="1"/>
  <c r="J685" i="1" s="1"/>
  <c r="E685" i="1"/>
  <c r="D685" i="1"/>
  <c r="C685" i="1"/>
  <c r="M684" i="1"/>
  <c r="L684" i="1"/>
  <c r="K684" i="1"/>
  <c r="I684" i="1"/>
  <c r="J684" i="1" s="1"/>
  <c r="E684" i="1"/>
  <c r="D684" i="1"/>
  <c r="C684" i="1"/>
  <c r="M683" i="1"/>
  <c r="L683" i="1"/>
  <c r="K683" i="1"/>
  <c r="I683" i="1"/>
  <c r="J683" i="1" s="1"/>
  <c r="E683" i="1"/>
  <c r="D683" i="1"/>
  <c r="C683" i="1"/>
  <c r="M682" i="1"/>
  <c r="L682" i="1"/>
  <c r="K682" i="1"/>
  <c r="I682" i="1"/>
  <c r="J682" i="1" s="1"/>
  <c r="E682" i="1"/>
  <c r="D682" i="1"/>
  <c r="C682" i="1"/>
  <c r="M681" i="1"/>
  <c r="L681" i="1"/>
  <c r="K681" i="1"/>
  <c r="I681" i="1"/>
  <c r="J681" i="1" s="1"/>
  <c r="E681" i="1"/>
  <c r="D681" i="1"/>
  <c r="C681" i="1"/>
  <c r="M680" i="1"/>
  <c r="L680" i="1"/>
  <c r="K680" i="1"/>
  <c r="I680" i="1"/>
  <c r="J680" i="1" s="1"/>
  <c r="E680" i="1"/>
  <c r="D680" i="1"/>
  <c r="C680" i="1"/>
  <c r="M679" i="1"/>
  <c r="L679" i="1"/>
  <c r="K679" i="1"/>
  <c r="I679" i="1"/>
  <c r="J679" i="1" s="1"/>
  <c r="E679" i="1"/>
  <c r="D679" i="1"/>
  <c r="C679" i="1"/>
  <c r="M678" i="1"/>
  <c r="L678" i="1"/>
  <c r="K678" i="1"/>
  <c r="I678" i="1"/>
  <c r="J678" i="1" s="1"/>
  <c r="E678" i="1"/>
  <c r="D678" i="1"/>
  <c r="C678" i="1"/>
  <c r="M677" i="1"/>
  <c r="L677" i="1"/>
  <c r="K677" i="1"/>
  <c r="I677" i="1"/>
  <c r="J677" i="1" s="1"/>
  <c r="E677" i="1"/>
  <c r="D677" i="1"/>
  <c r="C677" i="1"/>
  <c r="M676" i="1"/>
  <c r="L676" i="1"/>
  <c r="K676" i="1"/>
  <c r="I676" i="1"/>
  <c r="J676" i="1" s="1"/>
  <c r="E676" i="1"/>
  <c r="D676" i="1"/>
  <c r="C676" i="1"/>
  <c r="M675" i="1"/>
  <c r="L675" i="1"/>
  <c r="K675" i="1"/>
  <c r="I675" i="1"/>
  <c r="J675" i="1" s="1"/>
  <c r="E675" i="1"/>
  <c r="D675" i="1"/>
  <c r="C675" i="1"/>
  <c r="M674" i="1"/>
  <c r="L674" i="1"/>
  <c r="K674" i="1"/>
  <c r="I674" i="1"/>
  <c r="J674" i="1" s="1"/>
  <c r="E674" i="1"/>
  <c r="D674" i="1"/>
  <c r="C674" i="1"/>
  <c r="M673" i="1"/>
  <c r="L673" i="1"/>
  <c r="K673" i="1"/>
  <c r="I673" i="1"/>
  <c r="J673" i="1" s="1"/>
  <c r="E673" i="1"/>
  <c r="D673" i="1"/>
  <c r="C673" i="1"/>
  <c r="M672" i="1"/>
  <c r="L672" i="1"/>
  <c r="K672" i="1"/>
  <c r="I672" i="1"/>
  <c r="J672" i="1" s="1"/>
  <c r="E672" i="1"/>
  <c r="D672" i="1"/>
  <c r="C672" i="1"/>
  <c r="M671" i="1"/>
  <c r="L671" i="1"/>
  <c r="K671" i="1"/>
  <c r="I671" i="1"/>
  <c r="J671" i="1" s="1"/>
  <c r="E671" i="1"/>
  <c r="D671" i="1"/>
  <c r="C671" i="1"/>
  <c r="M670" i="1"/>
  <c r="L670" i="1"/>
  <c r="K670" i="1"/>
  <c r="I670" i="1"/>
  <c r="J670" i="1" s="1"/>
  <c r="E670" i="1"/>
  <c r="D670" i="1"/>
  <c r="C670" i="1"/>
  <c r="M669" i="1"/>
  <c r="L669" i="1"/>
  <c r="K669" i="1"/>
  <c r="I669" i="1"/>
  <c r="J669" i="1" s="1"/>
  <c r="E669" i="1"/>
  <c r="D669" i="1"/>
  <c r="C669" i="1"/>
  <c r="M668" i="1"/>
  <c r="L668" i="1"/>
  <c r="K668" i="1"/>
  <c r="I668" i="1"/>
  <c r="J668" i="1" s="1"/>
  <c r="E668" i="1"/>
  <c r="D668" i="1"/>
  <c r="C668" i="1"/>
  <c r="M667" i="1"/>
  <c r="L667" i="1"/>
  <c r="K667" i="1"/>
  <c r="I667" i="1"/>
  <c r="J667" i="1" s="1"/>
  <c r="E667" i="1"/>
  <c r="D667" i="1"/>
  <c r="C667" i="1"/>
  <c r="M666" i="1"/>
  <c r="L666" i="1"/>
  <c r="K666" i="1"/>
  <c r="I666" i="1"/>
  <c r="J666" i="1" s="1"/>
  <c r="E666" i="1"/>
  <c r="D666" i="1"/>
  <c r="C666" i="1"/>
  <c r="M665" i="1"/>
  <c r="L665" i="1"/>
  <c r="K665" i="1"/>
  <c r="I665" i="1"/>
  <c r="J665" i="1" s="1"/>
  <c r="E665" i="1"/>
  <c r="D665" i="1"/>
  <c r="C665" i="1"/>
  <c r="M664" i="1"/>
  <c r="L664" i="1"/>
  <c r="K664" i="1"/>
  <c r="I664" i="1"/>
  <c r="J664" i="1" s="1"/>
  <c r="E664" i="1"/>
  <c r="D664" i="1"/>
  <c r="C664" i="1"/>
  <c r="M663" i="1"/>
  <c r="L663" i="1"/>
  <c r="K663" i="1"/>
  <c r="I663" i="1"/>
  <c r="J663" i="1" s="1"/>
  <c r="E663" i="1"/>
  <c r="D663" i="1"/>
  <c r="C663" i="1"/>
  <c r="M662" i="1"/>
  <c r="L662" i="1"/>
  <c r="K662" i="1"/>
  <c r="I662" i="1"/>
  <c r="J662" i="1" s="1"/>
  <c r="E662" i="1"/>
  <c r="D662" i="1"/>
  <c r="C662" i="1"/>
  <c r="M661" i="1"/>
  <c r="L661" i="1"/>
  <c r="K661" i="1"/>
  <c r="I661" i="1"/>
  <c r="J661" i="1" s="1"/>
  <c r="E661" i="1"/>
  <c r="D661" i="1"/>
  <c r="C661" i="1"/>
  <c r="M660" i="1"/>
  <c r="L660" i="1"/>
  <c r="K660" i="1"/>
  <c r="I660" i="1"/>
  <c r="J660" i="1" s="1"/>
  <c r="E660" i="1"/>
  <c r="D660" i="1"/>
  <c r="C660" i="1"/>
  <c r="M659" i="1"/>
  <c r="L659" i="1"/>
  <c r="K659" i="1"/>
  <c r="I659" i="1"/>
  <c r="J659" i="1" s="1"/>
  <c r="E659" i="1"/>
  <c r="D659" i="1"/>
  <c r="C659" i="1"/>
  <c r="M658" i="1"/>
  <c r="L658" i="1"/>
  <c r="K658" i="1"/>
  <c r="I658" i="1"/>
  <c r="J658" i="1" s="1"/>
  <c r="E658" i="1"/>
  <c r="D658" i="1"/>
  <c r="C658" i="1"/>
  <c r="M657" i="1"/>
  <c r="L657" i="1"/>
  <c r="K657" i="1"/>
  <c r="I657" i="1"/>
  <c r="J657" i="1" s="1"/>
  <c r="E657" i="1"/>
  <c r="D657" i="1"/>
  <c r="C657" i="1"/>
  <c r="M656" i="1"/>
  <c r="L656" i="1"/>
  <c r="K656" i="1"/>
  <c r="I656" i="1"/>
  <c r="J656" i="1" s="1"/>
  <c r="E656" i="1"/>
  <c r="D656" i="1"/>
  <c r="C656" i="1"/>
  <c r="M655" i="1"/>
  <c r="L655" i="1"/>
  <c r="K655" i="1"/>
  <c r="I655" i="1"/>
  <c r="J655" i="1" s="1"/>
  <c r="E655" i="1"/>
  <c r="D655" i="1"/>
  <c r="C655" i="1"/>
  <c r="M654" i="1"/>
  <c r="L654" i="1"/>
  <c r="K654" i="1"/>
  <c r="I654" i="1"/>
  <c r="J654" i="1" s="1"/>
  <c r="E654" i="1"/>
  <c r="D654" i="1"/>
  <c r="C654" i="1"/>
  <c r="M653" i="1"/>
  <c r="L653" i="1"/>
  <c r="K653" i="1"/>
  <c r="I653" i="1"/>
  <c r="J653" i="1" s="1"/>
  <c r="E653" i="1"/>
  <c r="D653" i="1"/>
  <c r="C653" i="1"/>
  <c r="M652" i="1"/>
  <c r="L652" i="1"/>
  <c r="K652" i="1"/>
  <c r="I652" i="1"/>
  <c r="J652" i="1" s="1"/>
  <c r="E652" i="1"/>
  <c r="D652" i="1"/>
  <c r="C652" i="1"/>
  <c r="M651" i="1"/>
  <c r="L651" i="1"/>
  <c r="K651" i="1"/>
  <c r="I651" i="1"/>
  <c r="J651" i="1" s="1"/>
  <c r="E651" i="1"/>
  <c r="D651" i="1"/>
  <c r="C651" i="1"/>
  <c r="M650" i="1"/>
  <c r="L650" i="1"/>
  <c r="K650" i="1"/>
  <c r="I650" i="1"/>
  <c r="J650" i="1" s="1"/>
  <c r="E650" i="1"/>
  <c r="D650" i="1"/>
  <c r="C650" i="1"/>
  <c r="M649" i="1"/>
  <c r="L649" i="1"/>
  <c r="K649" i="1"/>
  <c r="I649" i="1"/>
  <c r="J649" i="1" s="1"/>
  <c r="E649" i="1"/>
  <c r="D649" i="1"/>
  <c r="C649" i="1"/>
  <c r="M648" i="1"/>
  <c r="L648" i="1"/>
  <c r="K648" i="1"/>
  <c r="I648" i="1"/>
  <c r="J648" i="1" s="1"/>
  <c r="E648" i="1"/>
  <c r="D648" i="1"/>
  <c r="C648" i="1"/>
  <c r="M647" i="1"/>
  <c r="L647" i="1"/>
  <c r="K647" i="1"/>
  <c r="I647" i="1"/>
  <c r="J647" i="1" s="1"/>
  <c r="E647" i="1"/>
  <c r="D647" i="1"/>
  <c r="C647" i="1"/>
  <c r="M646" i="1"/>
  <c r="L646" i="1"/>
  <c r="K646" i="1"/>
  <c r="I646" i="1"/>
  <c r="J646" i="1" s="1"/>
  <c r="E646" i="1"/>
  <c r="D646" i="1"/>
  <c r="C646" i="1"/>
  <c r="M645" i="1"/>
  <c r="L645" i="1"/>
  <c r="K645" i="1"/>
  <c r="I645" i="1"/>
  <c r="J645" i="1" s="1"/>
  <c r="E645" i="1"/>
  <c r="D645" i="1"/>
  <c r="C645" i="1"/>
  <c r="M644" i="1"/>
  <c r="L644" i="1"/>
  <c r="K644" i="1"/>
  <c r="I644" i="1"/>
  <c r="J644" i="1" s="1"/>
  <c r="E644" i="1"/>
  <c r="D644" i="1"/>
  <c r="C644" i="1"/>
  <c r="M643" i="1"/>
  <c r="L643" i="1"/>
  <c r="K643" i="1"/>
  <c r="I643" i="1"/>
  <c r="J643" i="1" s="1"/>
  <c r="E643" i="1"/>
  <c r="D643" i="1"/>
  <c r="C643" i="1"/>
  <c r="M642" i="1"/>
  <c r="L642" i="1"/>
  <c r="K642" i="1"/>
  <c r="I642" i="1"/>
  <c r="J642" i="1" s="1"/>
  <c r="E642" i="1"/>
  <c r="D642" i="1"/>
  <c r="C642" i="1"/>
  <c r="M641" i="1"/>
  <c r="L641" i="1"/>
  <c r="K641" i="1"/>
  <c r="I641" i="1"/>
  <c r="J641" i="1" s="1"/>
  <c r="E641" i="1"/>
  <c r="D641" i="1"/>
  <c r="C641" i="1"/>
  <c r="M640" i="1"/>
  <c r="L640" i="1"/>
  <c r="K640" i="1"/>
  <c r="I640" i="1"/>
  <c r="J640" i="1" s="1"/>
  <c r="E640" i="1"/>
  <c r="D640" i="1"/>
  <c r="C640" i="1"/>
  <c r="M639" i="1"/>
  <c r="L639" i="1"/>
  <c r="K639" i="1"/>
  <c r="I639" i="1"/>
  <c r="J639" i="1" s="1"/>
  <c r="E639" i="1"/>
  <c r="D639" i="1"/>
  <c r="C639" i="1"/>
  <c r="M638" i="1"/>
  <c r="L638" i="1"/>
  <c r="K638" i="1"/>
  <c r="I638" i="1"/>
  <c r="J638" i="1" s="1"/>
  <c r="E638" i="1"/>
  <c r="D638" i="1"/>
  <c r="C638" i="1"/>
  <c r="M637" i="1"/>
  <c r="L637" i="1"/>
  <c r="K637" i="1"/>
  <c r="I637" i="1"/>
  <c r="J637" i="1" s="1"/>
  <c r="E637" i="1"/>
  <c r="D637" i="1"/>
  <c r="C637" i="1"/>
  <c r="M636" i="1"/>
  <c r="L636" i="1"/>
  <c r="K636" i="1"/>
  <c r="I636" i="1"/>
  <c r="J636" i="1" s="1"/>
  <c r="E636" i="1"/>
  <c r="D636" i="1"/>
  <c r="C636" i="1"/>
  <c r="M635" i="1"/>
  <c r="L635" i="1"/>
  <c r="K635" i="1"/>
  <c r="I635" i="1"/>
  <c r="J635" i="1" s="1"/>
  <c r="E635" i="1"/>
  <c r="D635" i="1"/>
  <c r="C635" i="1"/>
  <c r="M634" i="1"/>
  <c r="L634" i="1"/>
  <c r="K634" i="1"/>
  <c r="I634" i="1"/>
  <c r="J634" i="1" s="1"/>
  <c r="E634" i="1"/>
  <c r="D634" i="1"/>
  <c r="C634" i="1"/>
  <c r="M633" i="1"/>
  <c r="L633" i="1"/>
  <c r="K633" i="1"/>
  <c r="I633" i="1"/>
  <c r="J633" i="1" s="1"/>
  <c r="E633" i="1"/>
  <c r="D633" i="1"/>
  <c r="C633" i="1"/>
  <c r="M632" i="1"/>
  <c r="L632" i="1"/>
  <c r="K632" i="1"/>
  <c r="I632" i="1"/>
  <c r="J632" i="1" s="1"/>
  <c r="E632" i="1"/>
  <c r="D632" i="1"/>
  <c r="C632" i="1"/>
  <c r="M631" i="1"/>
  <c r="L631" i="1"/>
  <c r="K631" i="1"/>
  <c r="I631" i="1"/>
  <c r="J631" i="1" s="1"/>
  <c r="E631" i="1"/>
  <c r="D631" i="1"/>
  <c r="C631" i="1"/>
  <c r="M630" i="1"/>
  <c r="L630" i="1"/>
  <c r="K630" i="1"/>
  <c r="I630" i="1"/>
  <c r="J630" i="1" s="1"/>
  <c r="E630" i="1"/>
  <c r="D630" i="1"/>
  <c r="C630" i="1"/>
  <c r="M629" i="1"/>
  <c r="L629" i="1"/>
  <c r="K629" i="1"/>
  <c r="I629" i="1"/>
  <c r="J629" i="1" s="1"/>
  <c r="E629" i="1"/>
  <c r="D629" i="1"/>
  <c r="C629" i="1"/>
  <c r="M628" i="1"/>
  <c r="L628" i="1"/>
  <c r="K628" i="1"/>
  <c r="I628" i="1"/>
  <c r="J628" i="1" s="1"/>
  <c r="E628" i="1"/>
  <c r="D628" i="1"/>
  <c r="C628" i="1"/>
  <c r="M627" i="1"/>
  <c r="L627" i="1"/>
  <c r="K627" i="1"/>
  <c r="I627" i="1"/>
  <c r="J627" i="1" s="1"/>
  <c r="E627" i="1"/>
  <c r="D627" i="1"/>
  <c r="C627" i="1"/>
  <c r="M626" i="1"/>
  <c r="L626" i="1"/>
  <c r="K626" i="1"/>
  <c r="I626" i="1"/>
  <c r="J626" i="1" s="1"/>
  <c r="E626" i="1"/>
  <c r="D626" i="1"/>
  <c r="C626" i="1"/>
  <c r="M625" i="1"/>
  <c r="L625" i="1"/>
  <c r="K625" i="1"/>
  <c r="I625" i="1"/>
  <c r="J625" i="1" s="1"/>
  <c r="E625" i="1"/>
  <c r="D625" i="1"/>
  <c r="C625" i="1"/>
  <c r="M624" i="1"/>
  <c r="L624" i="1"/>
  <c r="K624" i="1"/>
  <c r="I624" i="1"/>
  <c r="J624" i="1" s="1"/>
  <c r="E624" i="1"/>
  <c r="D624" i="1"/>
  <c r="C624" i="1"/>
  <c r="M623" i="1"/>
  <c r="L623" i="1"/>
  <c r="K623" i="1"/>
  <c r="I623" i="1"/>
  <c r="J623" i="1" s="1"/>
  <c r="E623" i="1"/>
  <c r="D623" i="1"/>
  <c r="C623" i="1"/>
  <c r="M622" i="1"/>
  <c r="L622" i="1"/>
  <c r="K622" i="1"/>
  <c r="I622" i="1"/>
  <c r="J622" i="1" s="1"/>
  <c r="E622" i="1"/>
  <c r="D622" i="1"/>
  <c r="C622" i="1"/>
  <c r="M621" i="1"/>
  <c r="L621" i="1"/>
  <c r="K621" i="1"/>
  <c r="I621" i="1"/>
  <c r="J621" i="1" s="1"/>
  <c r="E621" i="1"/>
  <c r="D621" i="1"/>
  <c r="C621" i="1"/>
  <c r="M620" i="1"/>
  <c r="L620" i="1"/>
  <c r="K620" i="1"/>
  <c r="I620" i="1"/>
  <c r="J620" i="1" s="1"/>
  <c r="E620" i="1"/>
  <c r="D620" i="1"/>
  <c r="C620" i="1"/>
  <c r="M619" i="1"/>
  <c r="L619" i="1"/>
  <c r="K619" i="1"/>
  <c r="I619" i="1"/>
  <c r="J619" i="1" s="1"/>
  <c r="E619" i="1"/>
  <c r="D619" i="1"/>
  <c r="C619" i="1"/>
  <c r="M618" i="1"/>
  <c r="L618" i="1"/>
  <c r="K618" i="1"/>
  <c r="I618" i="1"/>
  <c r="J618" i="1" s="1"/>
  <c r="E618" i="1"/>
  <c r="D618" i="1"/>
  <c r="C618" i="1"/>
  <c r="M617" i="1"/>
  <c r="L617" i="1"/>
  <c r="K617" i="1"/>
  <c r="I617" i="1"/>
  <c r="J617" i="1" s="1"/>
  <c r="E617" i="1"/>
  <c r="D617" i="1"/>
  <c r="C617" i="1"/>
  <c r="M616" i="1"/>
  <c r="L616" i="1"/>
  <c r="K616" i="1"/>
  <c r="I616" i="1"/>
  <c r="J616" i="1" s="1"/>
  <c r="E616" i="1"/>
  <c r="D616" i="1"/>
  <c r="C616" i="1"/>
  <c r="M615" i="1"/>
  <c r="L615" i="1"/>
  <c r="K615" i="1"/>
  <c r="I615" i="1"/>
  <c r="J615" i="1" s="1"/>
  <c r="E615" i="1"/>
  <c r="D615" i="1"/>
  <c r="C615" i="1"/>
  <c r="M614" i="1"/>
  <c r="L614" i="1"/>
  <c r="K614" i="1"/>
  <c r="I614" i="1"/>
  <c r="J614" i="1" s="1"/>
  <c r="E614" i="1"/>
  <c r="D614" i="1"/>
  <c r="C614" i="1"/>
  <c r="M613" i="1"/>
  <c r="L613" i="1"/>
  <c r="K613" i="1"/>
  <c r="I613" i="1"/>
  <c r="J613" i="1" s="1"/>
  <c r="E613" i="1"/>
  <c r="D613" i="1"/>
  <c r="C613" i="1"/>
  <c r="M612" i="1"/>
  <c r="L612" i="1"/>
  <c r="K612" i="1"/>
  <c r="I612" i="1"/>
  <c r="J612" i="1" s="1"/>
  <c r="E612" i="1"/>
  <c r="D612" i="1"/>
  <c r="C612" i="1"/>
  <c r="M611" i="1"/>
  <c r="L611" i="1"/>
  <c r="K611" i="1"/>
  <c r="I611" i="1"/>
  <c r="J611" i="1" s="1"/>
  <c r="E611" i="1"/>
  <c r="D611" i="1"/>
  <c r="C611" i="1"/>
  <c r="M610" i="1"/>
  <c r="L610" i="1"/>
  <c r="K610" i="1"/>
  <c r="I610" i="1"/>
  <c r="J610" i="1" s="1"/>
  <c r="E610" i="1"/>
  <c r="D610" i="1"/>
  <c r="C610" i="1"/>
  <c r="M609" i="1"/>
  <c r="L609" i="1"/>
  <c r="K609" i="1"/>
  <c r="I609" i="1"/>
  <c r="J609" i="1" s="1"/>
  <c r="E609" i="1"/>
  <c r="D609" i="1"/>
  <c r="C609" i="1"/>
  <c r="M608" i="1"/>
  <c r="L608" i="1"/>
  <c r="K608" i="1"/>
  <c r="I608" i="1"/>
  <c r="J608" i="1" s="1"/>
  <c r="E608" i="1"/>
  <c r="D608" i="1"/>
  <c r="C608" i="1"/>
  <c r="M607" i="1"/>
  <c r="L607" i="1"/>
  <c r="K607" i="1"/>
  <c r="I607" i="1"/>
  <c r="J607" i="1" s="1"/>
  <c r="E607" i="1"/>
  <c r="D607" i="1"/>
  <c r="C607" i="1"/>
  <c r="M606" i="1"/>
  <c r="L606" i="1"/>
  <c r="K606" i="1"/>
  <c r="I606" i="1"/>
  <c r="J606" i="1" s="1"/>
  <c r="E606" i="1"/>
  <c r="D606" i="1"/>
  <c r="C606" i="1"/>
  <c r="M605" i="1"/>
  <c r="L605" i="1"/>
  <c r="K605" i="1"/>
  <c r="I605" i="1"/>
  <c r="J605" i="1" s="1"/>
  <c r="E605" i="1"/>
  <c r="D605" i="1"/>
  <c r="C605" i="1"/>
  <c r="M604" i="1"/>
  <c r="L604" i="1"/>
  <c r="K604" i="1"/>
  <c r="I604" i="1"/>
  <c r="J604" i="1" s="1"/>
  <c r="E604" i="1"/>
  <c r="D604" i="1"/>
  <c r="C604" i="1"/>
  <c r="M603" i="1"/>
  <c r="L603" i="1"/>
  <c r="K603" i="1"/>
  <c r="I603" i="1"/>
  <c r="J603" i="1" s="1"/>
  <c r="E603" i="1"/>
  <c r="D603" i="1"/>
  <c r="C603" i="1"/>
  <c r="M602" i="1"/>
  <c r="L602" i="1"/>
  <c r="K602" i="1"/>
  <c r="I602" i="1"/>
  <c r="J602" i="1" s="1"/>
  <c r="E602" i="1"/>
  <c r="D602" i="1"/>
  <c r="C602" i="1"/>
  <c r="M601" i="1"/>
  <c r="L601" i="1"/>
  <c r="K601" i="1"/>
  <c r="I601" i="1"/>
  <c r="J601" i="1" s="1"/>
  <c r="E601" i="1"/>
  <c r="D601" i="1"/>
  <c r="C601" i="1"/>
  <c r="M600" i="1"/>
  <c r="L600" i="1"/>
  <c r="K600" i="1"/>
  <c r="I600" i="1"/>
  <c r="J600" i="1" s="1"/>
  <c r="E600" i="1"/>
  <c r="D600" i="1"/>
  <c r="C600" i="1"/>
  <c r="M599" i="1"/>
  <c r="L599" i="1"/>
  <c r="K599" i="1"/>
  <c r="I599" i="1"/>
  <c r="J599" i="1" s="1"/>
  <c r="E599" i="1"/>
  <c r="D599" i="1"/>
  <c r="C599" i="1"/>
  <c r="M598" i="1"/>
  <c r="L598" i="1"/>
  <c r="K598" i="1"/>
  <c r="I598" i="1"/>
  <c r="J598" i="1" s="1"/>
  <c r="E598" i="1"/>
  <c r="D598" i="1"/>
  <c r="C598" i="1"/>
  <c r="M597" i="1"/>
  <c r="L597" i="1"/>
  <c r="K597" i="1"/>
  <c r="I597" i="1"/>
  <c r="J597" i="1" s="1"/>
  <c r="E597" i="1"/>
  <c r="D597" i="1"/>
  <c r="C597" i="1"/>
  <c r="M596" i="1"/>
  <c r="L596" i="1"/>
  <c r="K596" i="1"/>
  <c r="I596" i="1"/>
  <c r="J596" i="1" s="1"/>
  <c r="E596" i="1"/>
  <c r="D596" i="1"/>
  <c r="C596" i="1"/>
  <c r="M595" i="1"/>
  <c r="L595" i="1"/>
  <c r="K595" i="1"/>
  <c r="I595" i="1"/>
  <c r="J595" i="1" s="1"/>
  <c r="E595" i="1"/>
  <c r="D595" i="1"/>
  <c r="C595" i="1"/>
  <c r="M594" i="1"/>
  <c r="L594" i="1"/>
  <c r="K594" i="1"/>
  <c r="I594" i="1"/>
  <c r="J594" i="1" s="1"/>
  <c r="E594" i="1"/>
  <c r="D594" i="1"/>
  <c r="C594" i="1"/>
  <c r="M593" i="1"/>
  <c r="L593" i="1"/>
  <c r="K593" i="1"/>
  <c r="I593" i="1"/>
  <c r="J593" i="1" s="1"/>
  <c r="E593" i="1"/>
  <c r="D593" i="1"/>
  <c r="C593" i="1"/>
  <c r="M592" i="1"/>
  <c r="L592" i="1"/>
  <c r="K592" i="1"/>
  <c r="I592" i="1"/>
  <c r="J592" i="1" s="1"/>
  <c r="E592" i="1"/>
  <c r="D592" i="1"/>
  <c r="C592" i="1"/>
  <c r="M591" i="1"/>
  <c r="L591" i="1"/>
  <c r="K591" i="1"/>
  <c r="I591" i="1"/>
  <c r="J591" i="1" s="1"/>
  <c r="E591" i="1"/>
  <c r="D591" i="1"/>
  <c r="C591" i="1"/>
  <c r="M590" i="1"/>
  <c r="L590" i="1"/>
  <c r="K590" i="1"/>
  <c r="I590" i="1"/>
  <c r="J590" i="1" s="1"/>
  <c r="E590" i="1"/>
  <c r="D590" i="1"/>
  <c r="C590" i="1"/>
  <c r="M589" i="1"/>
  <c r="L589" i="1"/>
  <c r="K589" i="1"/>
  <c r="I589" i="1"/>
  <c r="J589" i="1" s="1"/>
  <c r="E589" i="1"/>
  <c r="D589" i="1"/>
  <c r="C589" i="1"/>
  <c r="M588" i="1"/>
  <c r="L588" i="1"/>
  <c r="K588" i="1"/>
  <c r="I588" i="1"/>
  <c r="J588" i="1" s="1"/>
  <c r="E588" i="1"/>
  <c r="D588" i="1"/>
  <c r="C588" i="1"/>
  <c r="M587" i="1"/>
  <c r="L587" i="1"/>
  <c r="K587" i="1"/>
  <c r="I587" i="1"/>
  <c r="J587" i="1" s="1"/>
  <c r="E587" i="1"/>
  <c r="D587" i="1"/>
  <c r="C587" i="1"/>
  <c r="M586" i="1"/>
  <c r="L586" i="1"/>
  <c r="K586" i="1"/>
  <c r="I586" i="1"/>
  <c r="J586" i="1" s="1"/>
  <c r="E586" i="1"/>
  <c r="D586" i="1"/>
  <c r="C586" i="1"/>
  <c r="M585" i="1"/>
  <c r="L585" i="1"/>
  <c r="K585" i="1"/>
  <c r="I585" i="1"/>
  <c r="J585" i="1" s="1"/>
  <c r="E585" i="1"/>
  <c r="D585" i="1"/>
  <c r="C585" i="1"/>
  <c r="M584" i="1"/>
  <c r="L584" i="1"/>
  <c r="K584" i="1"/>
  <c r="I584" i="1"/>
  <c r="J584" i="1" s="1"/>
  <c r="E584" i="1"/>
  <c r="D584" i="1"/>
  <c r="C584" i="1"/>
  <c r="M583" i="1"/>
  <c r="L583" i="1"/>
  <c r="K583" i="1"/>
  <c r="I583" i="1"/>
  <c r="J583" i="1" s="1"/>
  <c r="E583" i="1"/>
  <c r="D583" i="1"/>
  <c r="C583" i="1"/>
  <c r="M582" i="1"/>
  <c r="L582" i="1"/>
  <c r="K582" i="1"/>
  <c r="I582" i="1"/>
  <c r="J582" i="1" s="1"/>
  <c r="E582" i="1"/>
  <c r="D582" i="1"/>
  <c r="C582" i="1"/>
  <c r="M581" i="1"/>
  <c r="L581" i="1"/>
  <c r="K581" i="1"/>
  <c r="I581" i="1"/>
  <c r="J581" i="1" s="1"/>
  <c r="E581" i="1"/>
  <c r="D581" i="1"/>
  <c r="C581" i="1"/>
  <c r="M580" i="1"/>
  <c r="L580" i="1"/>
  <c r="K580" i="1"/>
  <c r="I580" i="1"/>
  <c r="J580" i="1" s="1"/>
  <c r="E580" i="1"/>
  <c r="D580" i="1"/>
  <c r="C580" i="1"/>
  <c r="M579" i="1"/>
  <c r="L579" i="1"/>
  <c r="K579" i="1"/>
  <c r="I579" i="1"/>
  <c r="J579" i="1" s="1"/>
  <c r="E579" i="1"/>
  <c r="D579" i="1"/>
  <c r="C579" i="1"/>
  <c r="M578" i="1"/>
  <c r="L578" i="1"/>
  <c r="K578" i="1"/>
  <c r="I578" i="1"/>
  <c r="J578" i="1" s="1"/>
  <c r="E578" i="1"/>
  <c r="D578" i="1"/>
  <c r="C578" i="1"/>
  <c r="M577" i="1"/>
  <c r="L577" i="1"/>
  <c r="K577" i="1"/>
  <c r="I577" i="1"/>
  <c r="J577" i="1" s="1"/>
  <c r="E577" i="1"/>
  <c r="D577" i="1"/>
  <c r="C577" i="1"/>
  <c r="M576" i="1"/>
  <c r="L576" i="1"/>
  <c r="K576" i="1"/>
  <c r="I576" i="1"/>
  <c r="J576" i="1" s="1"/>
  <c r="E576" i="1"/>
  <c r="D576" i="1"/>
  <c r="C576" i="1"/>
  <c r="M575" i="1"/>
  <c r="L575" i="1"/>
  <c r="K575" i="1"/>
  <c r="I575" i="1"/>
  <c r="J575" i="1" s="1"/>
  <c r="E575" i="1"/>
  <c r="D575" i="1"/>
  <c r="C575" i="1"/>
  <c r="M574" i="1"/>
  <c r="L574" i="1"/>
  <c r="K574" i="1"/>
  <c r="I574" i="1"/>
  <c r="J574" i="1" s="1"/>
  <c r="E574" i="1"/>
  <c r="D574" i="1"/>
  <c r="C574" i="1"/>
  <c r="M573" i="1"/>
  <c r="L573" i="1"/>
  <c r="K573" i="1"/>
  <c r="I573" i="1"/>
  <c r="J573" i="1" s="1"/>
  <c r="E573" i="1"/>
  <c r="D573" i="1"/>
  <c r="C573" i="1"/>
  <c r="M572" i="1"/>
  <c r="L572" i="1"/>
  <c r="K572" i="1"/>
  <c r="I572" i="1"/>
  <c r="J572" i="1" s="1"/>
  <c r="E572" i="1"/>
  <c r="D572" i="1"/>
  <c r="C572" i="1"/>
  <c r="M571" i="1"/>
  <c r="L571" i="1"/>
  <c r="K571" i="1"/>
  <c r="I571" i="1"/>
  <c r="J571" i="1" s="1"/>
  <c r="E571" i="1"/>
  <c r="D571" i="1"/>
  <c r="C571" i="1"/>
  <c r="M570" i="1"/>
  <c r="L570" i="1"/>
  <c r="K570" i="1"/>
  <c r="I570" i="1"/>
  <c r="J570" i="1" s="1"/>
  <c r="E570" i="1"/>
  <c r="D570" i="1"/>
  <c r="C570" i="1"/>
  <c r="M569" i="1"/>
  <c r="L569" i="1"/>
  <c r="K569" i="1"/>
  <c r="I569" i="1"/>
  <c r="J569" i="1" s="1"/>
  <c r="E569" i="1"/>
  <c r="D569" i="1"/>
  <c r="C569" i="1"/>
  <c r="M568" i="1"/>
  <c r="L568" i="1"/>
  <c r="K568" i="1"/>
  <c r="I568" i="1"/>
  <c r="J568" i="1" s="1"/>
  <c r="E568" i="1"/>
  <c r="D568" i="1"/>
  <c r="C568" i="1"/>
  <c r="M567" i="1"/>
  <c r="L567" i="1"/>
  <c r="K567" i="1"/>
  <c r="I567" i="1"/>
  <c r="J567" i="1" s="1"/>
  <c r="E567" i="1"/>
  <c r="D567" i="1"/>
  <c r="C567" i="1"/>
  <c r="M566" i="1"/>
  <c r="L566" i="1"/>
  <c r="K566" i="1"/>
  <c r="I566" i="1"/>
  <c r="J566" i="1" s="1"/>
  <c r="E566" i="1"/>
  <c r="D566" i="1"/>
  <c r="C566" i="1"/>
  <c r="M565" i="1"/>
  <c r="L565" i="1"/>
  <c r="K565" i="1"/>
  <c r="I565" i="1"/>
  <c r="J565" i="1" s="1"/>
  <c r="E565" i="1"/>
  <c r="D565" i="1"/>
  <c r="C565" i="1"/>
  <c r="M564" i="1"/>
  <c r="L564" i="1"/>
  <c r="K564" i="1"/>
  <c r="I564" i="1"/>
  <c r="J564" i="1" s="1"/>
  <c r="E564" i="1"/>
  <c r="D564" i="1"/>
  <c r="C564" i="1"/>
  <c r="M563" i="1"/>
  <c r="L563" i="1"/>
  <c r="K563" i="1"/>
  <c r="I563" i="1"/>
  <c r="J563" i="1" s="1"/>
  <c r="E563" i="1"/>
  <c r="D563" i="1"/>
  <c r="C563" i="1"/>
  <c r="M562" i="1"/>
  <c r="L562" i="1"/>
  <c r="K562" i="1"/>
  <c r="I562" i="1"/>
  <c r="J562" i="1" s="1"/>
  <c r="E562" i="1"/>
  <c r="D562" i="1"/>
  <c r="C562" i="1"/>
  <c r="M561" i="1"/>
  <c r="L561" i="1"/>
  <c r="K561" i="1"/>
  <c r="I561" i="1"/>
  <c r="J561" i="1" s="1"/>
  <c r="E561" i="1"/>
  <c r="D561" i="1"/>
  <c r="C561" i="1"/>
  <c r="M560" i="1"/>
  <c r="L560" i="1"/>
  <c r="K560" i="1"/>
  <c r="I560" i="1"/>
  <c r="J560" i="1" s="1"/>
  <c r="E560" i="1"/>
  <c r="D560" i="1"/>
  <c r="C560" i="1"/>
  <c r="M559" i="1"/>
  <c r="L559" i="1"/>
  <c r="K559" i="1"/>
  <c r="I559" i="1"/>
  <c r="J559" i="1" s="1"/>
  <c r="E559" i="1"/>
  <c r="D559" i="1"/>
  <c r="C559" i="1"/>
  <c r="M558" i="1"/>
  <c r="L558" i="1"/>
  <c r="K558" i="1"/>
  <c r="I558" i="1"/>
  <c r="J558" i="1" s="1"/>
  <c r="E558" i="1"/>
  <c r="D558" i="1"/>
  <c r="C558" i="1"/>
  <c r="M557" i="1"/>
  <c r="L557" i="1"/>
  <c r="K557" i="1"/>
  <c r="I557" i="1"/>
  <c r="J557" i="1" s="1"/>
  <c r="E557" i="1"/>
  <c r="D557" i="1"/>
  <c r="C557" i="1"/>
  <c r="M556" i="1"/>
  <c r="L556" i="1"/>
  <c r="K556" i="1"/>
  <c r="I556" i="1"/>
  <c r="J556" i="1" s="1"/>
  <c r="E556" i="1"/>
  <c r="D556" i="1"/>
  <c r="C556" i="1"/>
  <c r="M555" i="1"/>
  <c r="L555" i="1"/>
  <c r="K555" i="1"/>
  <c r="I555" i="1"/>
  <c r="J555" i="1" s="1"/>
  <c r="E555" i="1"/>
  <c r="D555" i="1"/>
  <c r="C555" i="1"/>
  <c r="M554" i="1"/>
  <c r="L554" i="1"/>
  <c r="K554" i="1"/>
  <c r="I554" i="1"/>
  <c r="J554" i="1" s="1"/>
  <c r="E554" i="1"/>
  <c r="D554" i="1"/>
  <c r="C554" i="1"/>
  <c r="M553" i="1"/>
  <c r="L553" i="1"/>
  <c r="K553" i="1"/>
  <c r="I553" i="1"/>
  <c r="J553" i="1" s="1"/>
  <c r="E553" i="1"/>
  <c r="D553" i="1"/>
  <c r="C553" i="1"/>
  <c r="M552" i="1"/>
  <c r="L552" i="1"/>
  <c r="K552" i="1"/>
  <c r="I552" i="1"/>
  <c r="J552" i="1" s="1"/>
  <c r="E552" i="1"/>
  <c r="D552" i="1"/>
  <c r="C552" i="1"/>
  <c r="M551" i="1"/>
  <c r="L551" i="1"/>
  <c r="K551" i="1"/>
  <c r="I551" i="1"/>
  <c r="J551" i="1" s="1"/>
  <c r="E551" i="1"/>
  <c r="D551" i="1"/>
  <c r="C551" i="1"/>
  <c r="M550" i="1"/>
  <c r="L550" i="1"/>
  <c r="K550" i="1"/>
  <c r="I550" i="1"/>
  <c r="J550" i="1" s="1"/>
  <c r="E550" i="1"/>
  <c r="D550" i="1"/>
  <c r="C550" i="1"/>
  <c r="M549" i="1"/>
  <c r="L549" i="1"/>
  <c r="K549" i="1"/>
  <c r="I549" i="1"/>
  <c r="J549" i="1" s="1"/>
  <c r="E549" i="1"/>
  <c r="D549" i="1"/>
  <c r="C549" i="1"/>
  <c r="M548" i="1"/>
  <c r="L548" i="1"/>
  <c r="K548" i="1"/>
  <c r="I548" i="1"/>
  <c r="J548" i="1" s="1"/>
  <c r="E548" i="1"/>
  <c r="D548" i="1"/>
  <c r="C548" i="1"/>
  <c r="M547" i="1"/>
  <c r="L547" i="1"/>
  <c r="K547" i="1"/>
  <c r="I547" i="1"/>
  <c r="J547" i="1" s="1"/>
  <c r="E547" i="1"/>
  <c r="D547" i="1"/>
  <c r="C547" i="1"/>
  <c r="M546" i="1"/>
  <c r="L546" i="1"/>
  <c r="K546" i="1"/>
  <c r="I546" i="1"/>
  <c r="J546" i="1" s="1"/>
  <c r="E546" i="1"/>
  <c r="D546" i="1"/>
  <c r="C546" i="1"/>
  <c r="M545" i="1"/>
  <c r="L545" i="1"/>
  <c r="K545" i="1"/>
  <c r="I545" i="1"/>
  <c r="J545" i="1" s="1"/>
  <c r="E545" i="1"/>
  <c r="D545" i="1"/>
  <c r="C545" i="1"/>
  <c r="M544" i="1"/>
  <c r="L544" i="1"/>
  <c r="K544" i="1"/>
  <c r="I544" i="1"/>
  <c r="J544" i="1" s="1"/>
  <c r="E544" i="1"/>
  <c r="D544" i="1"/>
  <c r="C544" i="1"/>
  <c r="M543" i="1"/>
  <c r="L543" i="1"/>
  <c r="K543" i="1"/>
  <c r="I543" i="1"/>
  <c r="J543" i="1" s="1"/>
  <c r="E543" i="1"/>
  <c r="D543" i="1"/>
  <c r="C543" i="1"/>
  <c r="M542" i="1"/>
  <c r="L542" i="1"/>
  <c r="K542" i="1"/>
  <c r="I542" i="1"/>
  <c r="J542" i="1" s="1"/>
  <c r="E542" i="1"/>
  <c r="D542" i="1"/>
  <c r="C542" i="1"/>
  <c r="M541" i="1"/>
  <c r="L541" i="1"/>
  <c r="K541" i="1"/>
  <c r="I541" i="1"/>
  <c r="J541" i="1" s="1"/>
  <c r="E541" i="1"/>
  <c r="D541" i="1"/>
  <c r="C541" i="1"/>
  <c r="M540" i="1"/>
  <c r="L540" i="1"/>
  <c r="K540" i="1"/>
  <c r="I540" i="1"/>
  <c r="J540" i="1" s="1"/>
  <c r="E540" i="1"/>
  <c r="D540" i="1"/>
  <c r="C540" i="1"/>
  <c r="M539" i="1"/>
  <c r="L539" i="1"/>
  <c r="K539" i="1"/>
  <c r="I539" i="1"/>
  <c r="J539" i="1" s="1"/>
  <c r="E539" i="1"/>
  <c r="D539" i="1"/>
  <c r="C539" i="1"/>
  <c r="M538" i="1"/>
  <c r="L538" i="1"/>
  <c r="K538" i="1"/>
  <c r="I538" i="1"/>
  <c r="J538" i="1" s="1"/>
  <c r="E538" i="1"/>
  <c r="D538" i="1"/>
  <c r="C538" i="1"/>
  <c r="M537" i="1"/>
  <c r="L537" i="1"/>
  <c r="K537" i="1"/>
  <c r="I537" i="1"/>
  <c r="J537" i="1" s="1"/>
  <c r="E537" i="1"/>
  <c r="D537" i="1"/>
  <c r="C537" i="1"/>
  <c r="M536" i="1"/>
  <c r="L536" i="1"/>
  <c r="K536" i="1"/>
  <c r="I536" i="1"/>
  <c r="J536" i="1" s="1"/>
  <c r="E536" i="1"/>
  <c r="D536" i="1"/>
  <c r="C536" i="1"/>
  <c r="M535" i="1"/>
  <c r="L535" i="1"/>
  <c r="K535" i="1"/>
  <c r="I535" i="1"/>
  <c r="J535" i="1" s="1"/>
  <c r="E535" i="1"/>
  <c r="D535" i="1"/>
  <c r="C535" i="1"/>
  <c r="M534" i="1"/>
  <c r="L534" i="1"/>
  <c r="K534" i="1"/>
  <c r="I534" i="1"/>
  <c r="J534" i="1" s="1"/>
  <c r="E534" i="1"/>
  <c r="D534" i="1"/>
  <c r="C534" i="1"/>
  <c r="M533" i="1"/>
  <c r="L533" i="1"/>
  <c r="K533" i="1"/>
  <c r="I533" i="1"/>
  <c r="J533" i="1" s="1"/>
  <c r="E533" i="1"/>
  <c r="D533" i="1"/>
  <c r="C533" i="1"/>
  <c r="M532" i="1"/>
  <c r="L532" i="1"/>
  <c r="K532" i="1"/>
  <c r="I532" i="1"/>
  <c r="J532" i="1" s="1"/>
  <c r="E532" i="1"/>
  <c r="D532" i="1"/>
  <c r="C532" i="1"/>
  <c r="M531" i="1"/>
  <c r="L531" i="1"/>
  <c r="K531" i="1"/>
  <c r="I531" i="1"/>
  <c r="J531" i="1" s="1"/>
  <c r="E531" i="1"/>
  <c r="D531" i="1"/>
  <c r="C531" i="1"/>
  <c r="M530" i="1"/>
  <c r="L530" i="1"/>
  <c r="K530" i="1"/>
  <c r="I530" i="1"/>
  <c r="J530" i="1" s="1"/>
  <c r="E530" i="1"/>
  <c r="D530" i="1"/>
  <c r="C530" i="1"/>
  <c r="M529" i="1"/>
  <c r="L529" i="1"/>
  <c r="K529" i="1"/>
  <c r="I529" i="1"/>
  <c r="J529" i="1" s="1"/>
  <c r="E529" i="1"/>
  <c r="D529" i="1"/>
  <c r="C529" i="1"/>
  <c r="M528" i="1"/>
  <c r="L528" i="1"/>
  <c r="K528" i="1"/>
  <c r="I528" i="1"/>
  <c r="J528" i="1" s="1"/>
  <c r="E528" i="1"/>
  <c r="D528" i="1"/>
  <c r="C528" i="1"/>
  <c r="M527" i="1"/>
  <c r="L527" i="1"/>
  <c r="K527" i="1"/>
  <c r="I527" i="1"/>
  <c r="J527" i="1" s="1"/>
  <c r="E527" i="1"/>
  <c r="D527" i="1"/>
  <c r="C527" i="1"/>
  <c r="M526" i="1"/>
  <c r="L526" i="1"/>
  <c r="K526" i="1"/>
  <c r="I526" i="1"/>
  <c r="J526" i="1" s="1"/>
  <c r="E526" i="1"/>
  <c r="D526" i="1"/>
  <c r="C526" i="1"/>
  <c r="M525" i="1"/>
  <c r="L525" i="1"/>
  <c r="K525" i="1"/>
  <c r="I525" i="1"/>
  <c r="J525" i="1" s="1"/>
  <c r="E525" i="1"/>
  <c r="D525" i="1"/>
  <c r="C525" i="1"/>
  <c r="M524" i="1"/>
  <c r="L524" i="1"/>
  <c r="K524" i="1"/>
  <c r="I524" i="1"/>
  <c r="J524" i="1" s="1"/>
  <c r="E524" i="1"/>
  <c r="D524" i="1"/>
  <c r="C524" i="1"/>
  <c r="M523" i="1"/>
  <c r="L523" i="1"/>
  <c r="K523" i="1"/>
  <c r="I523" i="1"/>
  <c r="J523" i="1" s="1"/>
  <c r="E523" i="1"/>
  <c r="D523" i="1"/>
  <c r="C523" i="1"/>
  <c r="M522" i="1"/>
  <c r="L522" i="1"/>
  <c r="K522" i="1"/>
  <c r="I522" i="1"/>
  <c r="J522" i="1" s="1"/>
  <c r="E522" i="1"/>
  <c r="D522" i="1"/>
  <c r="C522" i="1"/>
  <c r="M521" i="1"/>
  <c r="L521" i="1"/>
  <c r="K521" i="1"/>
  <c r="I521" i="1"/>
  <c r="J521" i="1" s="1"/>
  <c r="E521" i="1"/>
  <c r="D521" i="1"/>
  <c r="C521" i="1"/>
  <c r="M520" i="1"/>
  <c r="L520" i="1"/>
  <c r="K520" i="1"/>
  <c r="I520" i="1"/>
  <c r="J520" i="1" s="1"/>
  <c r="E520" i="1"/>
  <c r="D520" i="1"/>
  <c r="C520" i="1"/>
  <c r="M519" i="1"/>
  <c r="L519" i="1"/>
  <c r="K519" i="1"/>
  <c r="I519" i="1"/>
  <c r="J519" i="1" s="1"/>
  <c r="E519" i="1"/>
  <c r="D519" i="1"/>
  <c r="C519" i="1"/>
  <c r="M518" i="1"/>
  <c r="L518" i="1"/>
  <c r="K518" i="1"/>
  <c r="I518" i="1"/>
  <c r="J518" i="1" s="1"/>
  <c r="E518" i="1"/>
  <c r="D518" i="1"/>
  <c r="C518" i="1"/>
  <c r="M517" i="1"/>
  <c r="L517" i="1"/>
  <c r="K517" i="1"/>
  <c r="I517" i="1"/>
  <c r="J517" i="1" s="1"/>
  <c r="E517" i="1"/>
  <c r="D517" i="1"/>
  <c r="C517" i="1"/>
  <c r="M516" i="1"/>
  <c r="L516" i="1"/>
  <c r="K516" i="1"/>
  <c r="I516" i="1"/>
  <c r="J516" i="1" s="1"/>
  <c r="E516" i="1"/>
  <c r="D516" i="1"/>
  <c r="C516" i="1"/>
  <c r="M515" i="1"/>
  <c r="L515" i="1"/>
  <c r="K515" i="1"/>
  <c r="I515" i="1"/>
  <c r="J515" i="1" s="1"/>
  <c r="E515" i="1"/>
  <c r="D515" i="1"/>
  <c r="C515" i="1"/>
  <c r="M514" i="1"/>
  <c r="L514" i="1"/>
  <c r="K514" i="1"/>
  <c r="I514" i="1"/>
  <c r="J514" i="1" s="1"/>
  <c r="E514" i="1"/>
  <c r="D514" i="1"/>
  <c r="C514" i="1"/>
  <c r="M513" i="1"/>
  <c r="L513" i="1"/>
  <c r="K513" i="1"/>
  <c r="I513" i="1"/>
  <c r="J513" i="1" s="1"/>
  <c r="E513" i="1"/>
  <c r="D513" i="1"/>
  <c r="C513" i="1"/>
  <c r="M512" i="1"/>
  <c r="L512" i="1"/>
  <c r="K512" i="1"/>
  <c r="I512" i="1"/>
  <c r="J512" i="1" s="1"/>
  <c r="E512" i="1"/>
  <c r="D512" i="1"/>
  <c r="C512" i="1"/>
  <c r="M511" i="1"/>
  <c r="L511" i="1"/>
  <c r="K511" i="1"/>
  <c r="I511" i="1"/>
  <c r="J511" i="1" s="1"/>
  <c r="E511" i="1"/>
  <c r="D511" i="1"/>
  <c r="C511" i="1"/>
  <c r="M510" i="1"/>
  <c r="L510" i="1"/>
  <c r="K510" i="1"/>
  <c r="I510" i="1"/>
  <c r="J510" i="1" s="1"/>
  <c r="E510" i="1"/>
  <c r="D510" i="1"/>
  <c r="C510" i="1"/>
  <c r="M509" i="1"/>
  <c r="L509" i="1"/>
  <c r="K509" i="1"/>
  <c r="I509" i="1"/>
  <c r="J509" i="1" s="1"/>
  <c r="E509" i="1"/>
  <c r="D509" i="1"/>
  <c r="C509" i="1"/>
  <c r="M508" i="1"/>
  <c r="L508" i="1"/>
  <c r="K508" i="1"/>
  <c r="I508" i="1"/>
  <c r="J508" i="1" s="1"/>
  <c r="E508" i="1"/>
  <c r="D508" i="1"/>
  <c r="C508" i="1"/>
  <c r="M507" i="1"/>
  <c r="L507" i="1"/>
  <c r="K507" i="1"/>
  <c r="I507" i="1"/>
  <c r="J507" i="1" s="1"/>
  <c r="E507" i="1"/>
  <c r="D507" i="1"/>
  <c r="C507" i="1"/>
  <c r="M506" i="1"/>
  <c r="L506" i="1"/>
  <c r="K506" i="1"/>
  <c r="I506" i="1"/>
  <c r="J506" i="1" s="1"/>
  <c r="E506" i="1"/>
  <c r="D506" i="1"/>
  <c r="C506" i="1"/>
  <c r="M505" i="1"/>
  <c r="L505" i="1"/>
  <c r="K505" i="1"/>
  <c r="I505" i="1"/>
  <c r="J505" i="1" s="1"/>
  <c r="E505" i="1"/>
  <c r="D505" i="1"/>
  <c r="C505" i="1"/>
  <c r="M504" i="1"/>
  <c r="L504" i="1"/>
  <c r="K504" i="1"/>
  <c r="I504" i="1"/>
  <c r="J504" i="1" s="1"/>
  <c r="E504" i="1"/>
  <c r="D504" i="1"/>
  <c r="C504" i="1"/>
  <c r="M503" i="1"/>
  <c r="L503" i="1"/>
  <c r="K503" i="1"/>
  <c r="I503" i="1"/>
  <c r="J503" i="1" s="1"/>
  <c r="E503" i="1"/>
  <c r="D503" i="1"/>
  <c r="C503" i="1"/>
  <c r="M502" i="1"/>
  <c r="L502" i="1"/>
  <c r="K502" i="1"/>
  <c r="I502" i="1"/>
  <c r="J502" i="1" s="1"/>
  <c r="E502" i="1"/>
  <c r="D502" i="1"/>
  <c r="C502" i="1"/>
  <c r="M501" i="1"/>
  <c r="L501" i="1"/>
  <c r="K501" i="1"/>
  <c r="I501" i="1"/>
  <c r="J501" i="1" s="1"/>
  <c r="E501" i="1"/>
  <c r="D501" i="1"/>
  <c r="C501" i="1"/>
  <c r="M500" i="1"/>
  <c r="L500" i="1"/>
  <c r="K500" i="1"/>
  <c r="I500" i="1"/>
  <c r="J500" i="1" s="1"/>
  <c r="E500" i="1"/>
  <c r="D500" i="1"/>
  <c r="C500" i="1"/>
  <c r="M499" i="1"/>
  <c r="L499" i="1"/>
  <c r="K499" i="1"/>
  <c r="I499" i="1"/>
  <c r="J499" i="1" s="1"/>
  <c r="E499" i="1"/>
  <c r="D499" i="1"/>
  <c r="C499" i="1"/>
  <c r="M498" i="1"/>
  <c r="L498" i="1"/>
  <c r="K498" i="1"/>
  <c r="I498" i="1"/>
  <c r="J498" i="1" s="1"/>
  <c r="E498" i="1"/>
  <c r="D498" i="1"/>
  <c r="C498" i="1"/>
  <c r="M497" i="1"/>
  <c r="L497" i="1"/>
  <c r="K497" i="1"/>
  <c r="I497" i="1"/>
  <c r="J497" i="1" s="1"/>
  <c r="E497" i="1"/>
  <c r="D497" i="1"/>
  <c r="C497" i="1"/>
  <c r="M496" i="1"/>
  <c r="L496" i="1"/>
  <c r="K496" i="1"/>
  <c r="I496" i="1"/>
  <c r="J496" i="1" s="1"/>
  <c r="E496" i="1"/>
  <c r="D496" i="1"/>
  <c r="C496" i="1"/>
  <c r="M495" i="1"/>
  <c r="L495" i="1"/>
  <c r="K495" i="1"/>
  <c r="I495" i="1"/>
  <c r="J495" i="1" s="1"/>
  <c r="E495" i="1"/>
  <c r="D495" i="1"/>
  <c r="C495" i="1"/>
  <c r="M494" i="1"/>
  <c r="L494" i="1"/>
  <c r="K494" i="1"/>
  <c r="I494" i="1"/>
  <c r="J494" i="1" s="1"/>
  <c r="E494" i="1"/>
  <c r="D494" i="1"/>
  <c r="C494" i="1"/>
  <c r="M493" i="1"/>
  <c r="L493" i="1"/>
  <c r="K493" i="1"/>
  <c r="I493" i="1"/>
  <c r="J493" i="1" s="1"/>
  <c r="E493" i="1"/>
  <c r="D493" i="1"/>
  <c r="C493" i="1"/>
  <c r="M492" i="1"/>
  <c r="L492" i="1"/>
  <c r="K492" i="1"/>
  <c r="I492" i="1"/>
  <c r="J492" i="1" s="1"/>
  <c r="E492" i="1"/>
  <c r="D492" i="1"/>
  <c r="C492" i="1"/>
  <c r="M491" i="1"/>
  <c r="L491" i="1"/>
  <c r="K491" i="1"/>
  <c r="I491" i="1"/>
  <c r="J491" i="1" s="1"/>
  <c r="E491" i="1"/>
  <c r="D491" i="1"/>
  <c r="C491" i="1"/>
  <c r="M490" i="1"/>
  <c r="L490" i="1"/>
  <c r="K490" i="1"/>
  <c r="I490" i="1"/>
  <c r="J490" i="1" s="1"/>
  <c r="E490" i="1"/>
  <c r="D490" i="1"/>
  <c r="C490" i="1"/>
  <c r="M489" i="1"/>
  <c r="L489" i="1"/>
  <c r="K489" i="1"/>
  <c r="I489" i="1"/>
  <c r="J489" i="1" s="1"/>
  <c r="E489" i="1"/>
  <c r="D489" i="1"/>
  <c r="C489" i="1"/>
  <c r="M488" i="1"/>
  <c r="L488" i="1"/>
  <c r="K488" i="1"/>
  <c r="I488" i="1"/>
  <c r="J488" i="1" s="1"/>
  <c r="E488" i="1"/>
  <c r="D488" i="1"/>
  <c r="C488" i="1"/>
  <c r="M487" i="1"/>
  <c r="L487" i="1"/>
  <c r="K487" i="1"/>
  <c r="I487" i="1"/>
  <c r="J487" i="1" s="1"/>
  <c r="E487" i="1"/>
  <c r="D487" i="1"/>
  <c r="C487" i="1"/>
  <c r="M486" i="1"/>
  <c r="L486" i="1"/>
  <c r="K486" i="1"/>
  <c r="I486" i="1"/>
  <c r="J486" i="1" s="1"/>
  <c r="E486" i="1"/>
  <c r="D486" i="1"/>
  <c r="C486" i="1"/>
  <c r="M485" i="1"/>
  <c r="L485" i="1"/>
  <c r="K485" i="1"/>
  <c r="I485" i="1"/>
  <c r="J485" i="1" s="1"/>
  <c r="E485" i="1"/>
  <c r="D485" i="1"/>
  <c r="C485" i="1"/>
  <c r="M484" i="1"/>
  <c r="L484" i="1"/>
  <c r="K484" i="1"/>
  <c r="I484" i="1"/>
  <c r="J484" i="1" s="1"/>
  <c r="E484" i="1"/>
  <c r="D484" i="1"/>
  <c r="C484" i="1"/>
  <c r="M483" i="1"/>
  <c r="L483" i="1"/>
  <c r="K483" i="1"/>
  <c r="I483" i="1"/>
  <c r="J483" i="1" s="1"/>
  <c r="E483" i="1"/>
  <c r="D483" i="1"/>
  <c r="C483" i="1"/>
  <c r="M482" i="1"/>
  <c r="L482" i="1"/>
  <c r="K482" i="1"/>
  <c r="I482" i="1"/>
  <c r="J482" i="1" s="1"/>
  <c r="E482" i="1"/>
  <c r="D482" i="1"/>
  <c r="C482" i="1"/>
  <c r="M481" i="1"/>
  <c r="L481" i="1"/>
  <c r="K481" i="1"/>
  <c r="I481" i="1"/>
  <c r="J481" i="1" s="1"/>
  <c r="E481" i="1"/>
  <c r="D481" i="1"/>
  <c r="C481" i="1"/>
  <c r="M480" i="1"/>
  <c r="L480" i="1"/>
  <c r="K480" i="1"/>
  <c r="I480" i="1"/>
  <c r="J480" i="1" s="1"/>
  <c r="E480" i="1"/>
  <c r="D480" i="1"/>
  <c r="C480" i="1"/>
  <c r="M479" i="1"/>
  <c r="L479" i="1"/>
  <c r="K479" i="1"/>
  <c r="I479" i="1"/>
  <c r="J479" i="1" s="1"/>
  <c r="E479" i="1"/>
  <c r="D479" i="1"/>
  <c r="C479" i="1"/>
  <c r="M478" i="1"/>
  <c r="L478" i="1"/>
  <c r="K478" i="1"/>
  <c r="I478" i="1"/>
  <c r="J478" i="1" s="1"/>
  <c r="E478" i="1"/>
  <c r="D478" i="1"/>
  <c r="C478" i="1"/>
  <c r="M477" i="1"/>
  <c r="L477" i="1"/>
  <c r="K477" i="1"/>
  <c r="I477" i="1"/>
  <c r="J477" i="1" s="1"/>
  <c r="E477" i="1"/>
  <c r="D477" i="1"/>
  <c r="C477" i="1"/>
  <c r="M476" i="1"/>
  <c r="L476" i="1"/>
  <c r="K476" i="1"/>
  <c r="I476" i="1"/>
  <c r="J476" i="1" s="1"/>
  <c r="E476" i="1"/>
  <c r="D476" i="1"/>
  <c r="C476" i="1"/>
  <c r="M475" i="1"/>
  <c r="L475" i="1"/>
  <c r="K475" i="1"/>
  <c r="I475" i="1"/>
  <c r="J475" i="1" s="1"/>
  <c r="E475" i="1"/>
  <c r="D475" i="1"/>
  <c r="C475" i="1"/>
  <c r="M474" i="1"/>
  <c r="L474" i="1"/>
  <c r="K474" i="1"/>
  <c r="I474" i="1"/>
  <c r="J474" i="1" s="1"/>
  <c r="E474" i="1"/>
  <c r="D474" i="1"/>
  <c r="C474" i="1"/>
  <c r="M473" i="1"/>
  <c r="L473" i="1"/>
  <c r="K473" i="1"/>
  <c r="I473" i="1"/>
  <c r="J473" i="1" s="1"/>
  <c r="E473" i="1"/>
  <c r="D473" i="1"/>
  <c r="C473" i="1"/>
  <c r="M472" i="1"/>
  <c r="L472" i="1"/>
  <c r="K472" i="1"/>
  <c r="I472" i="1"/>
  <c r="J472" i="1" s="1"/>
  <c r="E472" i="1"/>
  <c r="D472" i="1"/>
  <c r="C472" i="1"/>
  <c r="M471" i="1"/>
  <c r="L471" i="1"/>
  <c r="K471" i="1"/>
  <c r="I471" i="1"/>
  <c r="J471" i="1" s="1"/>
  <c r="E471" i="1"/>
  <c r="D471" i="1"/>
  <c r="C471" i="1"/>
  <c r="M470" i="1"/>
  <c r="L470" i="1"/>
  <c r="K470" i="1"/>
  <c r="I470" i="1"/>
  <c r="J470" i="1" s="1"/>
  <c r="E470" i="1"/>
  <c r="D470" i="1"/>
  <c r="C470" i="1"/>
  <c r="M469" i="1"/>
  <c r="L469" i="1"/>
  <c r="K469" i="1"/>
  <c r="I469" i="1"/>
  <c r="J469" i="1" s="1"/>
  <c r="E469" i="1"/>
  <c r="D469" i="1"/>
  <c r="C469" i="1"/>
  <c r="M468" i="1"/>
  <c r="L468" i="1"/>
  <c r="K468" i="1"/>
  <c r="I468" i="1"/>
  <c r="J468" i="1" s="1"/>
  <c r="E468" i="1"/>
  <c r="D468" i="1"/>
  <c r="C468" i="1"/>
  <c r="M467" i="1"/>
  <c r="L467" i="1"/>
  <c r="K467" i="1"/>
  <c r="I467" i="1"/>
  <c r="J467" i="1" s="1"/>
  <c r="E467" i="1"/>
  <c r="D467" i="1"/>
  <c r="C467" i="1"/>
  <c r="M466" i="1"/>
  <c r="L466" i="1"/>
  <c r="K466" i="1"/>
  <c r="I466" i="1"/>
  <c r="J466" i="1" s="1"/>
  <c r="E466" i="1"/>
  <c r="D466" i="1"/>
  <c r="C466" i="1"/>
  <c r="M465" i="1"/>
  <c r="L465" i="1"/>
  <c r="K465" i="1"/>
  <c r="I465" i="1"/>
  <c r="J465" i="1" s="1"/>
  <c r="E465" i="1"/>
  <c r="D465" i="1"/>
  <c r="C465" i="1"/>
  <c r="M464" i="1"/>
  <c r="L464" i="1"/>
  <c r="K464" i="1"/>
  <c r="I464" i="1"/>
  <c r="J464" i="1" s="1"/>
  <c r="E464" i="1"/>
  <c r="D464" i="1"/>
  <c r="C464" i="1"/>
  <c r="M463" i="1"/>
  <c r="L463" i="1"/>
  <c r="K463" i="1"/>
  <c r="I463" i="1"/>
  <c r="J463" i="1" s="1"/>
  <c r="E463" i="1"/>
  <c r="D463" i="1"/>
  <c r="C463" i="1"/>
  <c r="M462" i="1"/>
  <c r="L462" i="1"/>
  <c r="K462" i="1"/>
  <c r="I462" i="1"/>
  <c r="J462" i="1" s="1"/>
  <c r="E462" i="1"/>
  <c r="D462" i="1"/>
  <c r="C462" i="1"/>
  <c r="M461" i="1"/>
  <c r="L461" i="1"/>
  <c r="K461" i="1"/>
  <c r="I461" i="1"/>
  <c r="J461" i="1" s="1"/>
  <c r="E461" i="1"/>
  <c r="D461" i="1"/>
  <c r="C461" i="1"/>
  <c r="M460" i="1"/>
  <c r="L460" i="1"/>
  <c r="K460" i="1"/>
  <c r="I460" i="1"/>
  <c r="J460" i="1" s="1"/>
  <c r="E460" i="1"/>
  <c r="D460" i="1"/>
  <c r="C460" i="1"/>
  <c r="M459" i="1"/>
  <c r="L459" i="1"/>
  <c r="K459" i="1"/>
  <c r="I459" i="1"/>
  <c r="J459" i="1" s="1"/>
  <c r="E459" i="1"/>
  <c r="D459" i="1"/>
  <c r="C459" i="1"/>
  <c r="M458" i="1"/>
  <c r="L458" i="1"/>
  <c r="K458" i="1"/>
  <c r="I458" i="1"/>
  <c r="J458" i="1" s="1"/>
  <c r="E458" i="1"/>
  <c r="D458" i="1"/>
  <c r="C458" i="1"/>
  <c r="M457" i="1"/>
  <c r="L457" i="1"/>
  <c r="K457" i="1"/>
  <c r="I457" i="1"/>
  <c r="J457" i="1" s="1"/>
  <c r="E457" i="1"/>
  <c r="D457" i="1"/>
  <c r="C457" i="1"/>
  <c r="M456" i="1"/>
  <c r="L456" i="1"/>
  <c r="K456" i="1"/>
  <c r="I456" i="1"/>
  <c r="J456" i="1" s="1"/>
  <c r="E456" i="1"/>
  <c r="D456" i="1"/>
  <c r="C456" i="1"/>
  <c r="M455" i="1"/>
  <c r="L455" i="1"/>
  <c r="K455" i="1"/>
  <c r="I455" i="1"/>
  <c r="J455" i="1" s="1"/>
  <c r="E455" i="1"/>
  <c r="D455" i="1"/>
  <c r="C455" i="1"/>
  <c r="M454" i="1"/>
  <c r="L454" i="1"/>
  <c r="K454" i="1"/>
  <c r="I454" i="1"/>
  <c r="J454" i="1" s="1"/>
  <c r="E454" i="1"/>
  <c r="D454" i="1"/>
  <c r="C454" i="1"/>
  <c r="M453" i="1"/>
  <c r="L453" i="1"/>
  <c r="K453" i="1"/>
  <c r="I453" i="1"/>
  <c r="J453" i="1" s="1"/>
  <c r="E453" i="1"/>
  <c r="D453" i="1"/>
  <c r="C453" i="1"/>
  <c r="M452" i="1"/>
  <c r="L452" i="1"/>
  <c r="K452" i="1"/>
  <c r="I452" i="1"/>
  <c r="J452" i="1" s="1"/>
  <c r="E452" i="1"/>
  <c r="D452" i="1"/>
  <c r="C452" i="1"/>
  <c r="M451" i="1"/>
  <c r="L451" i="1"/>
  <c r="K451" i="1"/>
  <c r="I451" i="1"/>
  <c r="J451" i="1" s="1"/>
  <c r="E451" i="1"/>
  <c r="D451" i="1"/>
  <c r="C451" i="1"/>
  <c r="M450" i="1"/>
  <c r="L450" i="1"/>
  <c r="K450" i="1"/>
  <c r="I450" i="1"/>
  <c r="J450" i="1" s="1"/>
  <c r="E450" i="1"/>
  <c r="D450" i="1"/>
  <c r="C450" i="1"/>
  <c r="M449" i="1"/>
  <c r="L449" i="1"/>
  <c r="K449" i="1"/>
  <c r="I449" i="1"/>
  <c r="J449" i="1" s="1"/>
  <c r="E449" i="1"/>
  <c r="D449" i="1"/>
  <c r="C449" i="1"/>
  <c r="M448" i="1"/>
  <c r="L448" i="1"/>
  <c r="K448" i="1"/>
  <c r="I448" i="1"/>
  <c r="J448" i="1" s="1"/>
  <c r="E448" i="1"/>
  <c r="D448" i="1"/>
  <c r="C448" i="1"/>
  <c r="M447" i="1"/>
  <c r="L447" i="1"/>
  <c r="K447" i="1"/>
  <c r="I447" i="1"/>
  <c r="J447" i="1" s="1"/>
  <c r="E447" i="1"/>
  <c r="D447" i="1"/>
  <c r="C447" i="1"/>
  <c r="M446" i="1"/>
  <c r="L446" i="1"/>
  <c r="K446" i="1"/>
  <c r="I446" i="1"/>
  <c r="J446" i="1" s="1"/>
  <c r="E446" i="1"/>
  <c r="D446" i="1"/>
  <c r="C446" i="1"/>
  <c r="M445" i="1"/>
  <c r="L445" i="1"/>
  <c r="K445" i="1"/>
  <c r="I445" i="1"/>
  <c r="J445" i="1" s="1"/>
  <c r="E445" i="1"/>
  <c r="D445" i="1"/>
  <c r="C445" i="1"/>
  <c r="M444" i="1"/>
  <c r="L444" i="1"/>
  <c r="K444" i="1"/>
  <c r="I444" i="1"/>
  <c r="J444" i="1" s="1"/>
  <c r="E444" i="1"/>
  <c r="D444" i="1"/>
  <c r="C444" i="1"/>
  <c r="M443" i="1"/>
  <c r="L443" i="1"/>
  <c r="K443" i="1"/>
  <c r="I443" i="1"/>
  <c r="J443" i="1" s="1"/>
  <c r="E443" i="1"/>
  <c r="D443" i="1"/>
  <c r="C443" i="1"/>
  <c r="M442" i="1"/>
  <c r="L442" i="1"/>
  <c r="K442" i="1"/>
  <c r="I442" i="1"/>
  <c r="J442" i="1" s="1"/>
  <c r="E442" i="1"/>
  <c r="D442" i="1"/>
  <c r="C442" i="1"/>
  <c r="M441" i="1"/>
  <c r="L441" i="1"/>
  <c r="K441" i="1"/>
  <c r="I441" i="1"/>
  <c r="J441" i="1" s="1"/>
  <c r="E441" i="1"/>
  <c r="D441" i="1"/>
  <c r="C441" i="1"/>
  <c r="M440" i="1"/>
  <c r="L440" i="1"/>
  <c r="K440" i="1"/>
  <c r="I440" i="1"/>
  <c r="J440" i="1" s="1"/>
  <c r="E440" i="1"/>
  <c r="D440" i="1"/>
  <c r="C440" i="1"/>
  <c r="M439" i="1"/>
  <c r="L439" i="1"/>
  <c r="K439" i="1"/>
  <c r="I439" i="1"/>
  <c r="J439" i="1" s="1"/>
  <c r="E439" i="1"/>
  <c r="D439" i="1"/>
  <c r="C439" i="1"/>
  <c r="M438" i="1"/>
  <c r="L438" i="1"/>
  <c r="K438" i="1"/>
  <c r="I438" i="1"/>
  <c r="J438" i="1" s="1"/>
  <c r="E438" i="1"/>
  <c r="D438" i="1"/>
  <c r="C438" i="1"/>
  <c r="M437" i="1"/>
  <c r="L437" i="1"/>
  <c r="K437" i="1"/>
  <c r="I437" i="1"/>
  <c r="J437" i="1" s="1"/>
  <c r="E437" i="1"/>
  <c r="D437" i="1"/>
  <c r="C437" i="1"/>
  <c r="M436" i="1"/>
  <c r="L436" i="1"/>
  <c r="K436" i="1"/>
  <c r="I436" i="1"/>
  <c r="J436" i="1" s="1"/>
  <c r="E436" i="1"/>
  <c r="D436" i="1"/>
  <c r="C436" i="1"/>
  <c r="M435" i="1"/>
  <c r="L435" i="1"/>
  <c r="K435" i="1"/>
  <c r="I435" i="1"/>
  <c r="J435" i="1" s="1"/>
  <c r="E435" i="1"/>
  <c r="D435" i="1"/>
  <c r="C435" i="1"/>
  <c r="M434" i="1"/>
  <c r="L434" i="1"/>
  <c r="K434" i="1"/>
  <c r="I434" i="1"/>
  <c r="J434" i="1" s="1"/>
  <c r="E434" i="1"/>
  <c r="D434" i="1"/>
  <c r="C434" i="1"/>
  <c r="M433" i="1"/>
  <c r="L433" i="1"/>
  <c r="K433" i="1"/>
  <c r="I433" i="1"/>
  <c r="J433" i="1" s="1"/>
  <c r="E433" i="1"/>
  <c r="D433" i="1"/>
  <c r="C433" i="1"/>
  <c r="M432" i="1"/>
  <c r="L432" i="1"/>
  <c r="K432" i="1"/>
  <c r="I432" i="1"/>
  <c r="J432" i="1" s="1"/>
  <c r="E432" i="1"/>
  <c r="D432" i="1"/>
  <c r="C432" i="1"/>
  <c r="M431" i="1"/>
  <c r="L431" i="1"/>
  <c r="K431" i="1"/>
  <c r="I431" i="1"/>
  <c r="J431" i="1" s="1"/>
  <c r="E431" i="1"/>
  <c r="D431" i="1"/>
  <c r="C431" i="1"/>
  <c r="M430" i="1"/>
  <c r="L430" i="1"/>
  <c r="K430" i="1"/>
  <c r="I430" i="1"/>
  <c r="J430" i="1" s="1"/>
  <c r="E430" i="1"/>
  <c r="D430" i="1"/>
  <c r="C430" i="1"/>
  <c r="M429" i="1"/>
  <c r="L429" i="1"/>
  <c r="K429" i="1"/>
  <c r="I429" i="1"/>
  <c r="J429" i="1" s="1"/>
  <c r="E429" i="1"/>
  <c r="D429" i="1"/>
  <c r="C429" i="1"/>
  <c r="M428" i="1"/>
  <c r="L428" i="1"/>
  <c r="K428" i="1"/>
  <c r="I428" i="1"/>
  <c r="J428" i="1" s="1"/>
  <c r="E428" i="1"/>
  <c r="D428" i="1"/>
  <c r="C428" i="1"/>
  <c r="M427" i="1"/>
  <c r="L427" i="1"/>
  <c r="K427" i="1"/>
  <c r="I427" i="1"/>
  <c r="J427" i="1" s="1"/>
  <c r="E427" i="1"/>
  <c r="D427" i="1"/>
  <c r="C427" i="1"/>
  <c r="M426" i="1"/>
  <c r="L426" i="1"/>
  <c r="K426" i="1"/>
  <c r="I426" i="1"/>
  <c r="J426" i="1" s="1"/>
  <c r="E426" i="1"/>
  <c r="D426" i="1"/>
  <c r="C426" i="1"/>
  <c r="M425" i="1"/>
  <c r="L425" i="1"/>
  <c r="K425" i="1"/>
  <c r="I425" i="1"/>
  <c r="J425" i="1" s="1"/>
  <c r="E425" i="1"/>
  <c r="D425" i="1"/>
  <c r="C425" i="1"/>
  <c r="M424" i="1"/>
  <c r="L424" i="1"/>
  <c r="K424" i="1"/>
  <c r="I424" i="1"/>
  <c r="J424" i="1" s="1"/>
  <c r="E424" i="1"/>
  <c r="D424" i="1"/>
  <c r="C424" i="1"/>
  <c r="M423" i="1"/>
  <c r="L423" i="1"/>
  <c r="K423" i="1"/>
  <c r="I423" i="1"/>
  <c r="J423" i="1" s="1"/>
  <c r="E423" i="1"/>
  <c r="D423" i="1"/>
  <c r="C423" i="1"/>
  <c r="M422" i="1"/>
  <c r="L422" i="1"/>
  <c r="K422" i="1"/>
  <c r="I422" i="1"/>
  <c r="J422" i="1" s="1"/>
  <c r="E422" i="1"/>
  <c r="D422" i="1"/>
  <c r="C422" i="1"/>
  <c r="M421" i="1"/>
  <c r="L421" i="1"/>
  <c r="K421" i="1"/>
  <c r="I421" i="1"/>
  <c r="J421" i="1" s="1"/>
  <c r="E421" i="1"/>
  <c r="D421" i="1"/>
  <c r="C421" i="1"/>
  <c r="M420" i="1"/>
  <c r="L420" i="1"/>
  <c r="K420" i="1"/>
  <c r="I420" i="1"/>
  <c r="J420" i="1" s="1"/>
  <c r="E420" i="1"/>
  <c r="D420" i="1"/>
  <c r="C420" i="1"/>
  <c r="M419" i="1"/>
  <c r="L419" i="1"/>
  <c r="K419" i="1"/>
  <c r="I419" i="1"/>
  <c r="J419" i="1" s="1"/>
  <c r="E419" i="1"/>
  <c r="D419" i="1"/>
  <c r="C419" i="1"/>
  <c r="M418" i="1"/>
  <c r="L418" i="1"/>
  <c r="K418" i="1"/>
  <c r="I418" i="1"/>
  <c r="J418" i="1" s="1"/>
  <c r="E418" i="1"/>
  <c r="D418" i="1"/>
  <c r="C418" i="1"/>
  <c r="M417" i="1"/>
  <c r="L417" i="1"/>
  <c r="K417" i="1"/>
  <c r="I417" i="1"/>
  <c r="J417" i="1" s="1"/>
  <c r="E417" i="1"/>
  <c r="D417" i="1"/>
  <c r="C417" i="1"/>
  <c r="M416" i="1"/>
  <c r="L416" i="1"/>
  <c r="K416" i="1"/>
  <c r="I416" i="1"/>
  <c r="J416" i="1" s="1"/>
  <c r="E416" i="1"/>
  <c r="D416" i="1"/>
  <c r="C416" i="1"/>
  <c r="M415" i="1"/>
  <c r="L415" i="1"/>
  <c r="K415" i="1"/>
  <c r="I415" i="1"/>
  <c r="J415" i="1" s="1"/>
  <c r="E415" i="1"/>
  <c r="D415" i="1"/>
  <c r="C415" i="1"/>
  <c r="M414" i="1"/>
  <c r="L414" i="1"/>
  <c r="K414" i="1"/>
  <c r="I414" i="1"/>
  <c r="J414" i="1" s="1"/>
  <c r="E414" i="1"/>
  <c r="D414" i="1"/>
  <c r="C414" i="1"/>
  <c r="M413" i="1"/>
  <c r="L413" i="1"/>
  <c r="K413" i="1"/>
  <c r="I413" i="1"/>
  <c r="J413" i="1" s="1"/>
  <c r="E413" i="1"/>
  <c r="D413" i="1"/>
  <c r="C413" i="1"/>
  <c r="M412" i="1"/>
  <c r="L412" i="1"/>
  <c r="K412" i="1"/>
  <c r="I412" i="1"/>
  <c r="J412" i="1" s="1"/>
  <c r="E412" i="1"/>
  <c r="D412" i="1"/>
  <c r="C412" i="1"/>
  <c r="M411" i="1"/>
  <c r="L411" i="1"/>
  <c r="K411" i="1"/>
  <c r="I411" i="1"/>
  <c r="J411" i="1" s="1"/>
  <c r="E411" i="1"/>
  <c r="D411" i="1"/>
  <c r="C411" i="1"/>
  <c r="M410" i="1"/>
  <c r="L410" i="1"/>
  <c r="K410" i="1"/>
  <c r="I410" i="1"/>
  <c r="J410" i="1" s="1"/>
  <c r="E410" i="1"/>
  <c r="D410" i="1"/>
  <c r="C410" i="1"/>
  <c r="M409" i="1"/>
  <c r="L409" i="1"/>
  <c r="K409" i="1"/>
  <c r="I409" i="1"/>
  <c r="J409" i="1" s="1"/>
  <c r="E409" i="1"/>
  <c r="D409" i="1"/>
  <c r="C409" i="1"/>
  <c r="M408" i="1"/>
  <c r="L408" i="1"/>
  <c r="K408" i="1"/>
  <c r="I408" i="1"/>
  <c r="J408" i="1" s="1"/>
  <c r="E408" i="1"/>
  <c r="D408" i="1"/>
  <c r="C408" i="1"/>
  <c r="M407" i="1"/>
  <c r="L407" i="1"/>
  <c r="K407" i="1"/>
  <c r="I407" i="1"/>
  <c r="J407" i="1" s="1"/>
  <c r="E407" i="1"/>
  <c r="D407" i="1"/>
  <c r="C407" i="1"/>
  <c r="M406" i="1"/>
  <c r="L406" i="1"/>
  <c r="K406" i="1"/>
  <c r="I406" i="1"/>
  <c r="J406" i="1" s="1"/>
  <c r="E406" i="1"/>
  <c r="D406" i="1"/>
  <c r="C406" i="1"/>
  <c r="M405" i="1"/>
  <c r="L405" i="1"/>
  <c r="K405" i="1"/>
  <c r="I405" i="1"/>
  <c r="J405" i="1" s="1"/>
  <c r="E405" i="1"/>
  <c r="D405" i="1"/>
  <c r="C405" i="1"/>
  <c r="M404" i="1"/>
  <c r="L404" i="1"/>
  <c r="K404" i="1"/>
  <c r="I404" i="1"/>
  <c r="J404" i="1" s="1"/>
  <c r="E404" i="1"/>
  <c r="D404" i="1"/>
  <c r="C404" i="1"/>
  <c r="M403" i="1"/>
  <c r="L403" i="1"/>
  <c r="K403" i="1"/>
  <c r="I403" i="1"/>
  <c r="J403" i="1" s="1"/>
  <c r="E403" i="1"/>
  <c r="D403" i="1"/>
  <c r="C403" i="1"/>
  <c r="M402" i="1"/>
  <c r="L402" i="1"/>
  <c r="K402" i="1"/>
  <c r="I402" i="1"/>
  <c r="J402" i="1" s="1"/>
  <c r="E402" i="1"/>
  <c r="D402" i="1"/>
  <c r="C402" i="1"/>
  <c r="M401" i="1"/>
  <c r="L401" i="1"/>
  <c r="K401" i="1"/>
  <c r="I401" i="1"/>
  <c r="J401" i="1" s="1"/>
  <c r="E401" i="1"/>
  <c r="D401" i="1"/>
  <c r="C401" i="1"/>
  <c r="M400" i="1"/>
  <c r="L400" i="1"/>
  <c r="K400" i="1"/>
  <c r="I400" i="1"/>
  <c r="J400" i="1" s="1"/>
  <c r="E400" i="1"/>
  <c r="D400" i="1"/>
  <c r="C400" i="1"/>
  <c r="M399" i="1"/>
  <c r="L399" i="1"/>
  <c r="K399" i="1"/>
  <c r="I399" i="1"/>
  <c r="J399" i="1" s="1"/>
  <c r="E399" i="1"/>
  <c r="D399" i="1"/>
  <c r="C399" i="1"/>
  <c r="M398" i="1"/>
  <c r="L398" i="1"/>
  <c r="K398" i="1"/>
  <c r="I398" i="1"/>
  <c r="J398" i="1" s="1"/>
  <c r="E398" i="1"/>
  <c r="D398" i="1"/>
  <c r="C398" i="1"/>
  <c r="M397" i="1"/>
  <c r="L397" i="1"/>
  <c r="K397" i="1"/>
  <c r="I397" i="1"/>
  <c r="J397" i="1" s="1"/>
  <c r="E397" i="1"/>
  <c r="D397" i="1"/>
  <c r="C397" i="1"/>
  <c r="M396" i="1"/>
  <c r="L396" i="1"/>
  <c r="K396" i="1"/>
  <c r="I396" i="1"/>
  <c r="J396" i="1" s="1"/>
  <c r="E396" i="1"/>
  <c r="D396" i="1"/>
  <c r="C396" i="1"/>
  <c r="M395" i="1"/>
  <c r="L395" i="1"/>
  <c r="K395" i="1"/>
  <c r="I395" i="1"/>
  <c r="J395" i="1" s="1"/>
  <c r="E395" i="1"/>
  <c r="D395" i="1"/>
  <c r="C395" i="1"/>
  <c r="M394" i="1"/>
  <c r="L394" i="1"/>
  <c r="K394" i="1"/>
  <c r="I394" i="1"/>
  <c r="J394" i="1" s="1"/>
  <c r="E394" i="1"/>
  <c r="D394" i="1"/>
  <c r="C394" i="1"/>
  <c r="M393" i="1"/>
  <c r="L393" i="1"/>
  <c r="K393" i="1"/>
  <c r="I393" i="1"/>
  <c r="J393" i="1" s="1"/>
  <c r="E393" i="1"/>
  <c r="D393" i="1"/>
  <c r="C393" i="1"/>
  <c r="M392" i="1"/>
  <c r="L392" i="1"/>
  <c r="K392" i="1"/>
  <c r="I392" i="1"/>
  <c r="J392" i="1" s="1"/>
  <c r="E392" i="1"/>
  <c r="D392" i="1"/>
  <c r="C392" i="1"/>
  <c r="M391" i="1"/>
  <c r="L391" i="1"/>
  <c r="K391" i="1"/>
  <c r="I391" i="1"/>
  <c r="J391" i="1" s="1"/>
  <c r="E391" i="1"/>
  <c r="D391" i="1"/>
  <c r="C391" i="1"/>
  <c r="M390" i="1"/>
  <c r="L390" i="1"/>
  <c r="K390" i="1"/>
  <c r="I390" i="1"/>
  <c r="J390" i="1" s="1"/>
  <c r="E390" i="1"/>
  <c r="D390" i="1"/>
  <c r="C390" i="1"/>
  <c r="M389" i="1"/>
  <c r="L389" i="1"/>
  <c r="K389" i="1"/>
  <c r="I389" i="1"/>
  <c r="J389" i="1" s="1"/>
  <c r="E389" i="1"/>
  <c r="D389" i="1"/>
  <c r="C389" i="1"/>
  <c r="M388" i="1"/>
  <c r="L388" i="1"/>
  <c r="K388" i="1"/>
  <c r="I388" i="1"/>
  <c r="J388" i="1" s="1"/>
  <c r="E388" i="1"/>
  <c r="D388" i="1"/>
  <c r="C388" i="1"/>
  <c r="M387" i="1"/>
  <c r="L387" i="1"/>
  <c r="K387" i="1"/>
  <c r="I387" i="1"/>
  <c r="J387" i="1" s="1"/>
  <c r="E387" i="1"/>
  <c r="D387" i="1"/>
  <c r="C387" i="1"/>
  <c r="M386" i="1"/>
  <c r="L386" i="1"/>
  <c r="K386" i="1"/>
  <c r="I386" i="1"/>
  <c r="J386" i="1" s="1"/>
  <c r="E386" i="1"/>
  <c r="D386" i="1"/>
  <c r="C386" i="1"/>
  <c r="M385" i="1"/>
  <c r="L385" i="1"/>
  <c r="K385" i="1"/>
  <c r="I385" i="1"/>
  <c r="J385" i="1" s="1"/>
  <c r="E385" i="1"/>
  <c r="D385" i="1"/>
  <c r="C385" i="1"/>
  <c r="M384" i="1"/>
  <c r="L384" i="1"/>
  <c r="K384" i="1"/>
  <c r="I384" i="1"/>
  <c r="J384" i="1" s="1"/>
  <c r="E384" i="1"/>
  <c r="D384" i="1"/>
  <c r="C384" i="1"/>
  <c r="M383" i="1"/>
  <c r="L383" i="1"/>
  <c r="K383" i="1"/>
  <c r="I383" i="1"/>
  <c r="J383" i="1" s="1"/>
  <c r="E383" i="1"/>
  <c r="D383" i="1"/>
  <c r="C383" i="1"/>
  <c r="M382" i="1"/>
  <c r="L382" i="1"/>
  <c r="K382" i="1"/>
  <c r="I382" i="1"/>
  <c r="J382" i="1" s="1"/>
  <c r="E382" i="1"/>
  <c r="D382" i="1"/>
  <c r="C382" i="1"/>
  <c r="M381" i="1"/>
  <c r="L381" i="1"/>
  <c r="K381" i="1"/>
  <c r="I381" i="1"/>
  <c r="J381" i="1" s="1"/>
  <c r="E381" i="1"/>
  <c r="D381" i="1"/>
  <c r="C381" i="1"/>
  <c r="M380" i="1"/>
  <c r="L380" i="1"/>
  <c r="K380" i="1"/>
  <c r="I380" i="1"/>
  <c r="J380" i="1" s="1"/>
  <c r="E380" i="1"/>
  <c r="D380" i="1"/>
  <c r="C380" i="1"/>
  <c r="M379" i="1"/>
  <c r="L379" i="1"/>
  <c r="K379" i="1"/>
  <c r="I379" i="1"/>
  <c r="J379" i="1" s="1"/>
  <c r="E379" i="1"/>
  <c r="D379" i="1"/>
  <c r="C379" i="1"/>
  <c r="M378" i="1"/>
  <c r="L378" i="1"/>
  <c r="K378" i="1"/>
  <c r="I378" i="1"/>
  <c r="J378" i="1" s="1"/>
  <c r="E378" i="1"/>
  <c r="D378" i="1"/>
  <c r="C378" i="1"/>
  <c r="M377" i="1"/>
  <c r="L377" i="1"/>
  <c r="K377" i="1"/>
  <c r="I377" i="1"/>
  <c r="J377" i="1" s="1"/>
  <c r="E377" i="1"/>
  <c r="D377" i="1"/>
  <c r="C377" i="1"/>
  <c r="M376" i="1"/>
  <c r="L376" i="1"/>
  <c r="K376" i="1"/>
  <c r="I376" i="1"/>
  <c r="J376" i="1" s="1"/>
  <c r="E376" i="1"/>
  <c r="D376" i="1"/>
  <c r="C376" i="1"/>
  <c r="M375" i="1"/>
  <c r="L375" i="1"/>
  <c r="K375" i="1"/>
  <c r="I375" i="1"/>
  <c r="J375" i="1" s="1"/>
  <c r="E375" i="1"/>
  <c r="D375" i="1"/>
  <c r="C375" i="1"/>
  <c r="M374" i="1"/>
  <c r="L374" i="1"/>
  <c r="K374" i="1"/>
  <c r="I374" i="1"/>
  <c r="J374" i="1" s="1"/>
  <c r="E374" i="1"/>
  <c r="D374" i="1"/>
  <c r="C374" i="1"/>
  <c r="M373" i="1"/>
  <c r="L373" i="1"/>
  <c r="K373" i="1"/>
  <c r="I373" i="1"/>
  <c r="J373" i="1" s="1"/>
  <c r="E373" i="1"/>
  <c r="D373" i="1"/>
  <c r="C373" i="1"/>
  <c r="M372" i="1"/>
  <c r="L372" i="1"/>
  <c r="K372" i="1"/>
  <c r="I372" i="1"/>
  <c r="J372" i="1" s="1"/>
  <c r="E372" i="1"/>
  <c r="D372" i="1"/>
  <c r="C372" i="1"/>
  <c r="M371" i="1"/>
  <c r="L371" i="1"/>
  <c r="K371" i="1"/>
  <c r="I371" i="1"/>
  <c r="J371" i="1" s="1"/>
  <c r="E371" i="1"/>
  <c r="D371" i="1"/>
  <c r="C371" i="1"/>
  <c r="M370" i="1"/>
  <c r="L370" i="1"/>
  <c r="K370" i="1"/>
  <c r="I370" i="1"/>
  <c r="J370" i="1" s="1"/>
  <c r="E370" i="1"/>
  <c r="D370" i="1"/>
  <c r="C370" i="1"/>
  <c r="M369" i="1"/>
  <c r="L369" i="1"/>
  <c r="K369" i="1"/>
  <c r="I369" i="1"/>
  <c r="J369" i="1" s="1"/>
  <c r="E369" i="1"/>
  <c r="D369" i="1"/>
  <c r="C369" i="1"/>
  <c r="M368" i="1"/>
  <c r="L368" i="1"/>
  <c r="K368" i="1"/>
  <c r="I368" i="1"/>
  <c r="J368" i="1" s="1"/>
  <c r="E368" i="1"/>
  <c r="D368" i="1"/>
  <c r="C368" i="1"/>
  <c r="M367" i="1"/>
  <c r="L367" i="1"/>
  <c r="K367" i="1"/>
  <c r="I367" i="1"/>
  <c r="J367" i="1" s="1"/>
  <c r="E367" i="1"/>
  <c r="D367" i="1"/>
  <c r="C367" i="1"/>
  <c r="M366" i="1"/>
  <c r="L366" i="1"/>
  <c r="K366" i="1"/>
  <c r="I366" i="1"/>
  <c r="J366" i="1" s="1"/>
  <c r="E366" i="1"/>
  <c r="D366" i="1"/>
  <c r="C366" i="1"/>
  <c r="M365" i="1"/>
  <c r="L365" i="1"/>
  <c r="K365" i="1"/>
  <c r="I365" i="1"/>
  <c r="J365" i="1" s="1"/>
  <c r="E365" i="1"/>
  <c r="D365" i="1"/>
  <c r="C365" i="1"/>
  <c r="M364" i="1"/>
  <c r="L364" i="1"/>
  <c r="K364" i="1"/>
  <c r="I364" i="1"/>
  <c r="J364" i="1" s="1"/>
  <c r="E364" i="1"/>
  <c r="D364" i="1"/>
  <c r="C364" i="1"/>
  <c r="M363" i="1"/>
  <c r="L363" i="1"/>
  <c r="K363" i="1"/>
  <c r="I363" i="1"/>
  <c r="J363" i="1" s="1"/>
  <c r="E363" i="1"/>
  <c r="D363" i="1"/>
  <c r="C363" i="1"/>
  <c r="M362" i="1"/>
  <c r="L362" i="1"/>
  <c r="K362" i="1"/>
  <c r="I362" i="1"/>
  <c r="J362" i="1" s="1"/>
  <c r="E362" i="1"/>
  <c r="D362" i="1"/>
  <c r="C362" i="1"/>
  <c r="M361" i="1"/>
  <c r="L361" i="1"/>
  <c r="K361" i="1"/>
  <c r="I361" i="1"/>
  <c r="J361" i="1" s="1"/>
  <c r="E361" i="1"/>
  <c r="D361" i="1"/>
  <c r="C361" i="1"/>
  <c r="M360" i="1"/>
  <c r="L360" i="1"/>
  <c r="K360" i="1"/>
  <c r="I360" i="1"/>
  <c r="J360" i="1" s="1"/>
  <c r="E360" i="1"/>
  <c r="D360" i="1"/>
  <c r="C360" i="1"/>
  <c r="M359" i="1"/>
  <c r="L359" i="1"/>
  <c r="K359" i="1"/>
  <c r="I359" i="1"/>
  <c r="J359" i="1" s="1"/>
  <c r="E359" i="1"/>
  <c r="D359" i="1"/>
  <c r="C359" i="1"/>
  <c r="M358" i="1"/>
  <c r="L358" i="1"/>
  <c r="K358" i="1"/>
  <c r="I358" i="1"/>
  <c r="J358" i="1" s="1"/>
  <c r="E358" i="1"/>
  <c r="D358" i="1"/>
  <c r="C358" i="1"/>
  <c r="M357" i="1"/>
  <c r="L357" i="1"/>
  <c r="K357" i="1"/>
  <c r="I357" i="1"/>
  <c r="J357" i="1" s="1"/>
  <c r="E357" i="1"/>
  <c r="D357" i="1"/>
  <c r="C357" i="1"/>
  <c r="M356" i="1"/>
  <c r="L356" i="1"/>
  <c r="K356" i="1"/>
  <c r="I356" i="1"/>
  <c r="J356" i="1" s="1"/>
  <c r="E356" i="1"/>
  <c r="D356" i="1"/>
  <c r="C356" i="1"/>
  <c r="M355" i="1"/>
  <c r="L355" i="1"/>
  <c r="K355" i="1"/>
  <c r="I355" i="1"/>
  <c r="J355" i="1" s="1"/>
  <c r="E355" i="1"/>
  <c r="D355" i="1"/>
  <c r="C355" i="1"/>
  <c r="M354" i="1"/>
  <c r="L354" i="1"/>
  <c r="K354" i="1"/>
  <c r="I354" i="1"/>
  <c r="J354" i="1" s="1"/>
  <c r="E354" i="1"/>
  <c r="D354" i="1"/>
  <c r="C354" i="1"/>
  <c r="M353" i="1"/>
  <c r="L353" i="1"/>
  <c r="K353" i="1"/>
  <c r="I353" i="1"/>
  <c r="J353" i="1" s="1"/>
  <c r="E353" i="1"/>
  <c r="D353" i="1"/>
  <c r="C353" i="1"/>
  <c r="M352" i="1"/>
  <c r="L352" i="1"/>
  <c r="K352" i="1"/>
  <c r="I352" i="1"/>
  <c r="J352" i="1" s="1"/>
  <c r="E352" i="1"/>
  <c r="D352" i="1"/>
  <c r="C352" i="1"/>
  <c r="M351" i="1"/>
  <c r="L351" i="1"/>
  <c r="K351" i="1"/>
  <c r="I351" i="1"/>
  <c r="J351" i="1" s="1"/>
  <c r="E351" i="1"/>
  <c r="D351" i="1"/>
  <c r="C351" i="1"/>
  <c r="M350" i="1"/>
  <c r="L350" i="1"/>
  <c r="K350" i="1"/>
  <c r="I350" i="1"/>
  <c r="J350" i="1" s="1"/>
  <c r="E350" i="1"/>
  <c r="D350" i="1"/>
  <c r="C350" i="1"/>
  <c r="M349" i="1"/>
  <c r="L349" i="1"/>
  <c r="K349" i="1"/>
  <c r="I349" i="1"/>
  <c r="J349" i="1" s="1"/>
  <c r="E349" i="1"/>
  <c r="D349" i="1"/>
  <c r="C349" i="1"/>
  <c r="M348" i="1"/>
  <c r="L348" i="1"/>
  <c r="K348" i="1"/>
  <c r="I348" i="1"/>
  <c r="J348" i="1" s="1"/>
  <c r="E348" i="1"/>
  <c r="D348" i="1"/>
  <c r="C348" i="1"/>
  <c r="M347" i="1"/>
  <c r="L347" i="1"/>
  <c r="K347" i="1"/>
  <c r="I347" i="1"/>
  <c r="J347" i="1" s="1"/>
  <c r="E347" i="1"/>
  <c r="D347" i="1"/>
  <c r="C347" i="1"/>
  <c r="M346" i="1"/>
  <c r="L346" i="1"/>
  <c r="K346" i="1"/>
  <c r="I346" i="1"/>
  <c r="J346" i="1" s="1"/>
  <c r="E346" i="1"/>
  <c r="D346" i="1"/>
  <c r="C346" i="1"/>
  <c r="M345" i="1"/>
  <c r="L345" i="1"/>
  <c r="K345" i="1"/>
  <c r="I345" i="1"/>
  <c r="J345" i="1" s="1"/>
  <c r="E345" i="1"/>
  <c r="D345" i="1"/>
  <c r="C345" i="1"/>
  <c r="M344" i="1"/>
  <c r="L344" i="1"/>
  <c r="K344" i="1"/>
  <c r="I344" i="1"/>
  <c r="J344" i="1" s="1"/>
  <c r="E344" i="1"/>
  <c r="D344" i="1"/>
  <c r="C344" i="1"/>
  <c r="M343" i="1"/>
  <c r="L343" i="1"/>
  <c r="K343" i="1"/>
  <c r="I343" i="1"/>
  <c r="J343" i="1" s="1"/>
  <c r="E343" i="1"/>
  <c r="D343" i="1"/>
  <c r="C343" i="1"/>
  <c r="M342" i="1"/>
  <c r="L342" i="1"/>
  <c r="K342" i="1"/>
  <c r="I342" i="1"/>
  <c r="J342" i="1" s="1"/>
  <c r="E342" i="1"/>
  <c r="D342" i="1"/>
  <c r="C342" i="1"/>
  <c r="M341" i="1"/>
  <c r="L341" i="1"/>
  <c r="K341" i="1"/>
  <c r="I341" i="1"/>
  <c r="J341" i="1" s="1"/>
  <c r="E341" i="1"/>
  <c r="D341" i="1"/>
  <c r="C341" i="1"/>
  <c r="M340" i="1"/>
  <c r="L340" i="1"/>
  <c r="K340" i="1"/>
  <c r="I340" i="1"/>
  <c r="J340" i="1" s="1"/>
  <c r="E340" i="1"/>
  <c r="D340" i="1"/>
  <c r="C340" i="1"/>
  <c r="M339" i="1"/>
  <c r="L339" i="1"/>
  <c r="K339" i="1"/>
  <c r="I339" i="1"/>
  <c r="J339" i="1" s="1"/>
  <c r="E339" i="1"/>
  <c r="D339" i="1"/>
  <c r="C339" i="1"/>
  <c r="M338" i="1"/>
  <c r="L338" i="1"/>
  <c r="K338" i="1"/>
  <c r="I338" i="1"/>
  <c r="J338" i="1" s="1"/>
  <c r="E338" i="1"/>
  <c r="D338" i="1"/>
  <c r="C338" i="1"/>
  <c r="M337" i="1"/>
  <c r="L337" i="1"/>
  <c r="K337" i="1"/>
  <c r="I337" i="1"/>
  <c r="J337" i="1" s="1"/>
  <c r="E337" i="1"/>
  <c r="D337" i="1"/>
  <c r="C337" i="1"/>
  <c r="M336" i="1"/>
  <c r="L336" i="1"/>
  <c r="K336" i="1"/>
  <c r="I336" i="1"/>
  <c r="J336" i="1" s="1"/>
  <c r="E336" i="1"/>
  <c r="D336" i="1"/>
  <c r="C336" i="1"/>
  <c r="M335" i="1"/>
  <c r="L335" i="1"/>
  <c r="K335" i="1"/>
  <c r="I335" i="1"/>
  <c r="J335" i="1" s="1"/>
  <c r="E335" i="1"/>
  <c r="D335" i="1"/>
  <c r="C335" i="1"/>
  <c r="M334" i="1"/>
  <c r="L334" i="1"/>
  <c r="K334" i="1"/>
  <c r="I334" i="1"/>
  <c r="J334" i="1" s="1"/>
  <c r="E334" i="1"/>
  <c r="D334" i="1"/>
  <c r="C334" i="1"/>
  <c r="M333" i="1"/>
  <c r="L333" i="1"/>
  <c r="K333" i="1"/>
  <c r="I333" i="1"/>
  <c r="J333" i="1" s="1"/>
  <c r="E333" i="1"/>
  <c r="D333" i="1"/>
  <c r="C333" i="1"/>
  <c r="M332" i="1"/>
  <c r="L332" i="1"/>
  <c r="K332" i="1"/>
  <c r="I332" i="1"/>
  <c r="J332" i="1" s="1"/>
  <c r="E332" i="1"/>
  <c r="D332" i="1"/>
  <c r="C332" i="1"/>
  <c r="M331" i="1"/>
  <c r="L331" i="1"/>
  <c r="K331" i="1"/>
  <c r="I331" i="1"/>
  <c r="J331" i="1" s="1"/>
  <c r="E331" i="1"/>
  <c r="D331" i="1"/>
  <c r="C331" i="1"/>
  <c r="M330" i="1"/>
  <c r="L330" i="1"/>
  <c r="K330" i="1"/>
  <c r="I330" i="1"/>
  <c r="J330" i="1" s="1"/>
  <c r="E330" i="1"/>
  <c r="D330" i="1"/>
  <c r="C330" i="1"/>
  <c r="M329" i="1"/>
  <c r="L329" i="1"/>
  <c r="K329" i="1"/>
  <c r="I329" i="1"/>
  <c r="J329" i="1" s="1"/>
  <c r="E329" i="1"/>
  <c r="D329" i="1"/>
  <c r="C329" i="1"/>
  <c r="M328" i="1"/>
  <c r="L328" i="1"/>
  <c r="K328" i="1"/>
  <c r="I328" i="1"/>
  <c r="J328" i="1" s="1"/>
  <c r="E328" i="1"/>
  <c r="D328" i="1"/>
  <c r="C328" i="1"/>
  <c r="M327" i="1"/>
  <c r="L327" i="1"/>
  <c r="K327" i="1"/>
  <c r="I327" i="1"/>
  <c r="J327" i="1" s="1"/>
  <c r="E327" i="1"/>
  <c r="D327" i="1"/>
  <c r="C327" i="1"/>
  <c r="M326" i="1"/>
  <c r="L326" i="1"/>
  <c r="K326" i="1"/>
  <c r="I326" i="1"/>
  <c r="J326" i="1" s="1"/>
  <c r="E326" i="1"/>
  <c r="D326" i="1"/>
  <c r="C326" i="1"/>
  <c r="M325" i="1"/>
  <c r="L325" i="1"/>
  <c r="K325" i="1"/>
  <c r="I325" i="1"/>
  <c r="J325" i="1" s="1"/>
  <c r="E325" i="1"/>
  <c r="D325" i="1"/>
  <c r="C325" i="1"/>
  <c r="M324" i="1"/>
  <c r="L324" i="1"/>
  <c r="K324" i="1"/>
  <c r="I324" i="1"/>
  <c r="J324" i="1" s="1"/>
  <c r="E324" i="1"/>
  <c r="D324" i="1"/>
  <c r="C324" i="1"/>
  <c r="M323" i="1"/>
  <c r="L323" i="1"/>
  <c r="K323" i="1"/>
  <c r="I323" i="1"/>
  <c r="J323" i="1" s="1"/>
  <c r="E323" i="1"/>
  <c r="D323" i="1"/>
  <c r="C323" i="1"/>
  <c r="M322" i="1"/>
  <c r="L322" i="1"/>
  <c r="K322" i="1"/>
  <c r="I322" i="1"/>
  <c r="J322" i="1" s="1"/>
  <c r="E322" i="1"/>
  <c r="D322" i="1"/>
  <c r="C322" i="1"/>
  <c r="M321" i="1"/>
  <c r="L321" i="1"/>
  <c r="K321" i="1"/>
  <c r="I321" i="1"/>
  <c r="J321" i="1" s="1"/>
  <c r="E321" i="1"/>
  <c r="D321" i="1"/>
  <c r="C321" i="1"/>
  <c r="M320" i="1"/>
  <c r="L320" i="1"/>
  <c r="K320" i="1"/>
  <c r="I320" i="1"/>
  <c r="J320" i="1" s="1"/>
  <c r="E320" i="1"/>
  <c r="D320" i="1"/>
  <c r="C320" i="1"/>
  <c r="M319" i="1"/>
  <c r="L319" i="1"/>
  <c r="K319" i="1"/>
  <c r="I319" i="1"/>
  <c r="J319" i="1" s="1"/>
  <c r="E319" i="1"/>
  <c r="D319" i="1"/>
  <c r="C319" i="1"/>
  <c r="M318" i="1"/>
  <c r="L318" i="1"/>
  <c r="K318" i="1"/>
  <c r="I318" i="1"/>
  <c r="J318" i="1" s="1"/>
  <c r="E318" i="1"/>
  <c r="D318" i="1"/>
  <c r="C318" i="1"/>
  <c r="M317" i="1"/>
  <c r="L317" i="1"/>
  <c r="K317" i="1"/>
  <c r="I317" i="1"/>
  <c r="J317" i="1" s="1"/>
  <c r="E317" i="1"/>
  <c r="D317" i="1"/>
  <c r="C317" i="1"/>
  <c r="M316" i="1"/>
  <c r="L316" i="1"/>
  <c r="K316" i="1"/>
  <c r="I316" i="1"/>
  <c r="J316" i="1" s="1"/>
  <c r="E316" i="1"/>
  <c r="D316" i="1"/>
  <c r="C316" i="1"/>
  <c r="M315" i="1"/>
  <c r="L315" i="1"/>
  <c r="K315" i="1"/>
  <c r="I315" i="1"/>
  <c r="J315" i="1" s="1"/>
  <c r="E315" i="1"/>
  <c r="D315" i="1"/>
  <c r="C315" i="1"/>
  <c r="M314" i="1"/>
  <c r="L314" i="1"/>
  <c r="K314" i="1"/>
  <c r="I314" i="1"/>
  <c r="J314" i="1" s="1"/>
  <c r="E314" i="1"/>
  <c r="D314" i="1"/>
  <c r="C314" i="1"/>
  <c r="M313" i="1"/>
  <c r="L313" i="1"/>
  <c r="K313" i="1"/>
  <c r="I313" i="1"/>
  <c r="J313" i="1" s="1"/>
  <c r="E313" i="1"/>
  <c r="D313" i="1"/>
  <c r="C313" i="1"/>
  <c r="M312" i="1"/>
  <c r="L312" i="1"/>
  <c r="K312" i="1"/>
  <c r="I312" i="1"/>
  <c r="J312" i="1" s="1"/>
  <c r="E312" i="1"/>
  <c r="D312" i="1"/>
  <c r="C312" i="1"/>
  <c r="M311" i="1"/>
  <c r="L311" i="1"/>
  <c r="K311" i="1"/>
  <c r="I311" i="1"/>
  <c r="J311" i="1" s="1"/>
  <c r="E311" i="1"/>
  <c r="D311" i="1"/>
  <c r="C311" i="1"/>
  <c r="M310" i="1"/>
  <c r="L310" i="1"/>
  <c r="K310" i="1"/>
  <c r="I310" i="1"/>
  <c r="J310" i="1" s="1"/>
  <c r="E310" i="1"/>
  <c r="D310" i="1"/>
  <c r="C310" i="1"/>
  <c r="M309" i="1"/>
  <c r="L309" i="1"/>
  <c r="K309" i="1"/>
  <c r="I309" i="1"/>
  <c r="J309" i="1" s="1"/>
  <c r="E309" i="1"/>
  <c r="D309" i="1"/>
  <c r="C309" i="1"/>
  <c r="M308" i="1"/>
  <c r="L308" i="1"/>
  <c r="K308" i="1"/>
  <c r="I308" i="1"/>
  <c r="J308" i="1" s="1"/>
  <c r="E308" i="1"/>
  <c r="D308" i="1"/>
  <c r="C308" i="1"/>
  <c r="M307" i="1"/>
  <c r="L307" i="1"/>
  <c r="K307" i="1"/>
  <c r="I307" i="1"/>
  <c r="J307" i="1" s="1"/>
  <c r="E307" i="1"/>
  <c r="D307" i="1"/>
  <c r="C307" i="1"/>
  <c r="M306" i="1"/>
  <c r="L306" i="1"/>
  <c r="K306" i="1"/>
  <c r="I306" i="1"/>
  <c r="J306" i="1" s="1"/>
  <c r="E306" i="1"/>
  <c r="D306" i="1"/>
  <c r="C306" i="1"/>
  <c r="M305" i="1"/>
  <c r="L305" i="1"/>
  <c r="K305" i="1"/>
  <c r="I305" i="1"/>
  <c r="J305" i="1" s="1"/>
  <c r="E305" i="1"/>
  <c r="D305" i="1"/>
  <c r="C305" i="1"/>
  <c r="M304" i="1"/>
  <c r="L304" i="1"/>
  <c r="K304" i="1"/>
  <c r="I304" i="1"/>
  <c r="J304" i="1" s="1"/>
  <c r="E304" i="1"/>
  <c r="D304" i="1"/>
  <c r="C304" i="1"/>
  <c r="M303" i="1"/>
  <c r="L303" i="1"/>
  <c r="K303" i="1"/>
  <c r="I303" i="1"/>
  <c r="J303" i="1" s="1"/>
  <c r="E303" i="1"/>
  <c r="D303" i="1"/>
  <c r="C303" i="1"/>
  <c r="M302" i="1"/>
  <c r="L302" i="1"/>
  <c r="K302" i="1"/>
  <c r="I302" i="1"/>
  <c r="J302" i="1" s="1"/>
  <c r="E302" i="1"/>
  <c r="D302" i="1"/>
  <c r="C302" i="1"/>
  <c r="M301" i="1"/>
  <c r="L301" i="1"/>
  <c r="K301" i="1"/>
  <c r="I301" i="1"/>
  <c r="J301" i="1" s="1"/>
  <c r="E301" i="1"/>
  <c r="D301" i="1"/>
  <c r="C301" i="1"/>
  <c r="M300" i="1"/>
  <c r="L300" i="1"/>
  <c r="K300" i="1"/>
  <c r="I300" i="1"/>
  <c r="J300" i="1" s="1"/>
  <c r="E300" i="1"/>
  <c r="D300" i="1"/>
  <c r="C300" i="1"/>
  <c r="M299" i="1"/>
  <c r="L299" i="1"/>
  <c r="K299" i="1"/>
  <c r="I299" i="1"/>
  <c r="J299" i="1" s="1"/>
  <c r="E299" i="1"/>
  <c r="D299" i="1"/>
  <c r="C299" i="1"/>
  <c r="M298" i="1"/>
  <c r="L298" i="1"/>
  <c r="K298" i="1"/>
  <c r="I298" i="1"/>
  <c r="J298" i="1" s="1"/>
  <c r="E298" i="1"/>
  <c r="D298" i="1"/>
  <c r="C298" i="1"/>
  <c r="M297" i="1"/>
  <c r="L297" i="1"/>
  <c r="K297" i="1"/>
  <c r="I297" i="1"/>
  <c r="J297" i="1" s="1"/>
  <c r="E297" i="1"/>
  <c r="D297" i="1"/>
  <c r="C297" i="1"/>
  <c r="M296" i="1"/>
  <c r="L296" i="1"/>
  <c r="K296" i="1"/>
  <c r="I296" i="1"/>
  <c r="J296" i="1" s="1"/>
  <c r="E296" i="1"/>
  <c r="D296" i="1"/>
  <c r="C296" i="1"/>
  <c r="M295" i="1"/>
  <c r="L295" i="1"/>
  <c r="K295" i="1"/>
  <c r="I295" i="1"/>
  <c r="J295" i="1" s="1"/>
  <c r="E295" i="1"/>
  <c r="D295" i="1"/>
  <c r="C295" i="1"/>
  <c r="M294" i="1"/>
  <c r="L294" i="1"/>
  <c r="K294" i="1"/>
  <c r="I294" i="1"/>
  <c r="J294" i="1" s="1"/>
  <c r="E294" i="1"/>
  <c r="D294" i="1"/>
  <c r="C294" i="1"/>
  <c r="M293" i="1"/>
  <c r="L293" i="1"/>
  <c r="K293" i="1"/>
  <c r="I293" i="1"/>
  <c r="J293" i="1" s="1"/>
  <c r="E293" i="1"/>
  <c r="D293" i="1"/>
  <c r="C293" i="1"/>
  <c r="M292" i="1"/>
  <c r="L292" i="1"/>
  <c r="K292" i="1"/>
  <c r="I292" i="1"/>
  <c r="J292" i="1" s="1"/>
  <c r="E292" i="1"/>
  <c r="D292" i="1"/>
  <c r="C292" i="1"/>
  <c r="M291" i="1"/>
  <c r="L291" i="1"/>
  <c r="K291" i="1"/>
  <c r="I291" i="1"/>
  <c r="J291" i="1" s="1"/>
  <c r="E291" i="1"/>
  <c r="D291" i="1"/>
  <c r="C291" i="1"/>
  <c r="M290" i="1"/>
  <c r="L290" i="1"/>
  <c r="K290" i="1"/>
  <c r="I290" i="1"/>
  <c r="J290" i="1" s="1"/>
  <c r="E290" i="1"/>
  <c r="D290" i="1"/>
  <c r="C290" i="1"/>
  <c r="M289" i="1"/>
  <c r="L289" i="1"/>
  <c r="K289" i="1"/>
  <c r="I289" i="1"/>
  <c r="J289" i="1" s="1"/>
  <c r="E289" i="1"/>
  <c r="D289" i="1"/>
  <c r="C289" i="1"/>
  <c r="M288" i="1"/>
  <c r="L288" i="1"/>
  <c r="K288" i="1"/>
  <c r="I288" i="1"/>
  <c r="J288" i="1" s="1"/>
  <c r="E288" i="1"/>
  <c r="D288" i="1"/>
  <c r="C288" i="1"/>
  <c r="M287" i="1"/>
  <c r="L287" i="1"/>
  <c r="K287" i="1"/>
  <c r="I287" i="1"/>
  <c r="J287" i="1" s="1"/>
  <c r="E287" i="1"/>
  <c r="D287" i="1"/>
  <c r="C287" i="1"/>
  <c r="M286" i="1"/>
  <c r="L286" i="1"/>
  <c r="K286" i="1"/>
  <c r="I286" i="1"/>
  <c r="J286" i="1" s="1"/>
  <c r="E286" i="1"/>
  <c r="D286" i="1"/>
  <c r="C286" i="1"/>
  <c r="M285" i="1"/>
  <c r="L285" i="1"/>
  <c r="K285" i="1"/>
  <c r="I285" i="1"/>
  <c r="J285" i="1" s="1"/>
  <c r="E285" i="1"/>
  <c r="D285" i="1"/>
  <c r="C285" i="1"/>
  <c r="M284" i="1"/>
  <c r="L284" i="1"/>
  <c r="K284" i="1"/>
  <c r="I284" i="1"/>
  <c r="J284" i="1" s="1"/>
  <c r="E284" i="1"/>
  <c r="D284" i="1"/>
  <c r="C284" i="1"/>
  <c r="M283" i="1"/>
  <c r="L283" i="1"/>
  <c r="K283" i="1"/>
  <c r="I283" i="1"/>
  <c r="J283" i="1" s="1"/>
  <c r="E283" i="1"/>
  <c r="D283" i="1"/>
  <c r="C283" i="1"/>
  <c r="M282" i="1"/>
  <c r="L282" i="1"/>
  <c r="K282" i="1"/>
  <c r="I282" i="1"/>
  <c r="J282" i="1" s="1"/>
  <c r="E282" i="1"/>
  <c r="D282" i="1"/>
  <c r="C282" i="1"/>
  <c r="M281" i="1"/>
  <c r="L281" i="1"/>
  <c r="K281" i="1"/>
  <c r="I281" i="1"/>
  <c r="J281" i="1" s="1"/>
  <c r="E281" i="1"/>
  <c r="D281" i="1"/>
  <c r="C281" i="1"/>
  <c r="M280" i="1"/>
  <c r="L280" i="1"/>
  <c r="K280" i="1"/>
  <c r="I280" i="1"/>
  <c r="J280" i="1" s="1"/>
  <c r="E280" i="1"/>
  <c r="D280" i="1"/>
  <c r="C280" i="1"/>
  <c r="M279" i="1"/>
  <c r="L279" i="1"/>
  <c r="K279" i="1"/>
  <c r="I279" i="1"/>
  <c r="J279" i="1" s="1"/>
  <c r="E279" i="1"/>
  <c r="D279" i="1"/>
  <c r="C279" i="1"/>
  <c r="M278" i="1"/>
  <c r="L278" i="1"/>
  <c r="K278" i="1"/>
  <c r="I278" i="1"/>
  <c r="J278" i="1" s="1"/>
  <c r="E278" i="1"/>
  <c r="D278" i="1"/>
  <c r="C278" i="1"/>
  <c r="M277" i="1"/>
  <c r="L277" i="1"/>
  <c r="K277" i="1"/>
  <c r="I277" i="1"/>
  <c r="J277" i="1" s="1"/>
  <c r="E277" i="1"/>
  <c r="D277" i="1"/>
  <c r="C277" i="1"/>
  <c r="M276" i="1"/>
  <c r="L276" i="1"/>
  <c r="K276" i="1"/>
  <c r="I276" i="1"/>
  <c r="J276" i="1" s="1"/>
  <c r="E276" i="1"/>
  <c r="D276" i="1"/>
  <c r="C276" i="1"/>
  <c r="M275" i="1"/>
  <c r="L275" i="1"/>
  <c r="K275" i="1"/>
  <c r="I275" i="1"/>
  <c r="J275" i="1" s="1"/>
  <c r="E275" i="1"/>
  <c r="D275" i="1"/>
  <c r="C275" i="1"/>
  <c r="M274" i="1"/>
  <c r="L274" i="1"/>
  <c r="K274" i="1"/>
  <c r="I274" i="1"/>
  <c r="J274" i="1" s="1"/>
  <c r="E274" i="1"/>
  <c r="D274" i="1"/>
  <c r="C274" i="1"/>
  <c r="M273" i="1"/>
  <c r="L273" i="1"/>
  <c r="K273" i="1"/>
  <c r="I273" i="1"/>
  <c r="J273" i="1" s="1"/>
  <c r="E273" i="1"/>
  <c r="D273" i="1"/>
  <c r="C273" i="1"/>
  <c r="M272" i="1"/>
  <c r="L272" i="1"/>
  <c r="K272" i="1"/>
  <c r="I272" i="1"/>
  <c r="J272" i="1" s="1"/>
  <c r="E272" i="1"/>
  <c r="D272" i="1"/>
  <c r="C272" i="1"/>
  <c r="M271" i="1"/>
  <c r="L271" i="1"/>
  <c r="K271" i="1"/>
  <c r="I271" i="1"/>
  <c r="J271" i="1" s="1"/>
  <c r="E271" i="1"/>
  <c r="D271" i="1"/>
  <c r="C271" i="1"/>
  <c r="M270" i="1"/>
  <c r="L270" i="1"/>
  <c r="K270" i="1"/>
  <c r="I270" i="1"/>
  <c r="J270" i="1" s="1"/>
  <c r="E270" i="1"/>
  <c r="D270" i="1"/>
  <c r="C270" i="1"/>
  <c r="M269" i="1"/>
  <c r="L269" i="1"/>
  <c r="K269" i="1"/>
  <c r="I269" i="1"/>
  <c r="J269" i="1" s="1"/>
  <c r="E269" i="1"/>
  <c r="D269" i="1"/>
  <c r="C269" i="1"/>
  <c r="M268" i="1"/>
  <c r="L268" i="1"/>
  <c r="K268" i="1"/>
  <c r="I268" i="1"/>
  <c r="J268" i="1" s="1"/>
  <c r="E268" i="1"/>
  <c r="D268" i="1"/>
  <c r="C268" i="1"/>
  <c r="M267" i="1"/>
  <c r="L267" i="1"/>
  <c r="K267" i="1"/>
  <c r="I267" i="1"/>
  <c r="J267" i="1" s="1"/>
  <c r="E267" i="1"/>
  <c r="D267" i="1"/>
  <c r="C267" i="1"/>
  <c r="M266" i="1"/>
  <c r="L266" i="1"/>
  <c r="K266" i="1"/>
  <c r="I266" i="1"/>
  <c r="J266" i="1" s="1"/>
  <c r="E266" i="1"/>
  <c r="D266" i="1"/>
  <c r="C266" i="1"/>
  <c r="M265" i="1"/>
  <c r="L265" i="1"/>
  <c r="K265" i="1"/>
  <c r="I265" i="1"/>
  <c r="J265" i="1" s="1"/>
  <c r="E265" i="1"/>
  <c r="D265" i="1"/>
  <c r="C265" i="1"/>
  <c r="M264" i="1"/>
  <c r="L264" i="1"/>
  <c r="K264" i="1"/>
  <c r="I264" i="1"/>
  <c r="J264" i="1" s="1"/>
  <c r="E264" i="1"/>
  <c r="D264" i="1"/>
  <c r="C264" i="1"/>
  <c r="M263" i="1"/>
  <c r="L263" i="1"/>
  <c r="K263" i="1"/>
  <c r="I263" i="1"/>
  <c r="J263" i="1" s="1"/>
  <c r="E263" i="1"/>
  <c r="D263" i="1"/>
  <c r="C263" i="1"/>
  <c r="M262" i="1"/>
  <c r="L262" i="1"/>
  <c r="K262" i="1"/>
  <c r="I262" i="1"/>
  <c r="J262" i="1" s="1"/>
  <c r="E262" i="1"/>
  <c r="D262" i="1"/>
  <c r="C262" i="1"/>
  <c r="M261" i="1"/>
  <c r="L261" i="1"/>
  <c r="K261" i="1"/>
  <c r="I261" i="1"/>
  <c r="J261" i="1" s="1"/>
  <c r="E261" i="1"/>
  <c r="D261" i="1"/>
  <c r="C261" i="1"/>
  <c r="M260" i="1"/>
  <c r="L260" i="1"/>
  <c r="K260" i="1"/>
  <c r="I260" i="1"/>
  <c r="J260" i="1" s="1"/>
  <c r="E260" i="1"/>
  <c r="D260" i="1"/>
  <c r="C260" i="1"/>
  <c r="M259" i="1"/>
  <c r="L259" i="1"/>
  <c r="K259" i="1"/>
  <c r="I259" i="1"/>
  <c r="J259" i="1" s="1"/>
  <c r="E259" i="1"/>
  <c r="D259" i="1"/>
  <c r="C259" i="1"/>
  <c r="M258" i="1"/>
  <c r="L258" i="1"/>
  <c r="K258" i="1"/>
  <c r="I258" i="1"/>
  <c r="J258" i="1" s="1"/>
  <c r="E258" i="1"/>
  <c r="D258" i="1"/>
  <c r="C258" i="1"/>
  <c r="M257" i="1"/>
  <c r="L257" i="1"/>
  <c r="K257" i="1"/>
  <c r="I257" i="1"/>
  <c r="J257" i="1" s="1"/>
  <c r="E257" i="1"/>
  <c r="D257" i="1"/>
  <c r="C257" i="1"/>
  <c r="M256" i="1"/>
  <c r="L256" i="1"/>
  <c r="K256" i="1"/>
  <c r="I256" i="1"/>
  <c r="J256" i="1" s="1"/>
  <c r="E256" i="1"/>
  <c r="D256" i="1"/>
  <c r="C256" i="1"/>
  <c r="M255" i="1"/>
  <c r="L255" i="1"/>
  <c r="K255" i="1"/>
  <c r="I255" i="1"/>
  <c r="J255" i="1" s="1"/>
  <c r="E255" i="1"/>
  <c r="D255" i="1"/>
  <c r="C255" i="1"/>
  <c r="M254" i="1"/>
  <c r="L254" i="1"/>
  <c r="K254" i="1"/>
  <c r="I254" i="1"/>
  <c r="J254" i="1" s="1"/>
  <c r="E254" i="1"/>
  <c r="D254" i="1"/>
  <c r="C254" i="1"/>
  <c r="M253" i="1"/>
  <c r="L253" i="1"/>
  <c r="K253" i="1"/>
  <c r="I253" i="1"/>
  <c r="J253" i="1" s="1"/>
  <c r="E253" i="1"/>
  <c r="D253" i="1"/>
  <c r="C253" i="1"/>
  <c r="M252" i="1"/>
  <c r="L252" i="1"/>
  <c r="K252" i="1"/>
  <c r="I252" i="1"/>
  <c r="J252" i="1" s="1"/>
  <c r="E252" i="1"/>
  <c r="D252" i="1"/>
  <c r="C252" i="1"/>
  <c r="M251" i="1"/>
  <c r="L251" i="1"/>
  <c r="K251" i="1"/>
  <c r="I251" i="1"/>
  <c r="J251" i="1" s="1"/>
  <c r="E251" i="1"/>
  <c r="D251" i="1"/>
  <c r="C251" i="1"/>
  <c r="M250" i="1"/>
  <c r="L250" i="1"/>
  <c r="K250" i="1"/>
  <c r="I250" i="1"/>
  <c r="J250" i="1" s="1"/>
  <c r="E250" i="1"/>
  <c r="D250" i="1"/>
  <c r="C250" i="1"/>
  <c r="M249" i="1"/>
  <c r="L249" i="1"/>
  <c r="K249" i="1"/>
  <c r="I249" i="1"/>
  <c r="J249" i="1" s="1"/>
  <c r="E249" i="1"/>
  <c r="D249" i="1"/>
  <c r="C249" i="1"/>
  <c r="M248" i="1"/>
  <c r="L248" i="1"/>
  <c r="K248" i="1"/>
  <c r="I248" i="1"/>
  <c r="J248" i="1" s="1"/>
  <c r="E248" i="1"/>
  <c r="D248" i="1"/>
  <c r="C248" i="1"/>
  <c r="M247" i="1"/>
  <c r="L247" i="1"/>
  <c r="K247" i="1"/>
  <c r="I247" i="1"/>
  <c r="J247" i="1" s="1"/>
  <c r="E247" i="1"/>
  <c r="D247" i="1"/>
  <c r="C247" i="1"/>
  <c r="M246" i="1"/>
  <c r="L246" i="1"/>
  <c r="K246" i="1"/>
  <c r="I246" i="1"/>
  <c r="J246" i="1" s="1"/>
  <c r="E246" i="1"/>
  <c r="D246" i="1"/>
  <c r="C246" i="1"/>
  <c r="M245" i="1"/>
  <c r="L245" i="1"/>
  <c r="K245" i="1"/>
  <c r="I245" i="1"/>
  <c r="J245" i="1" s="1"/>
  <c r="E245" i="1"/>
  <c r="D245" i="1"/>
  <c r="C245" i="1"/>
  <c r="M244" i="1"/>
  <c r="L244" i="1"/>
  <c r="K244" i="1"/>
  <c r="I244" i="1"/>
  <c r="J244" i="1" s="1"/>
  <c r="E244" i="1"/>
  <c r="D244" i="1"/>
  <c r="C244" i="1"/>
  <c r="M243" i="1"/>
  <c r="L243" i="1"/>
  <c r="K243" i="1"/>
  <c r="I243" i="1"/>
  <c r="J243" i="1" s="1"/>
  <c r="E243" i="1"/>
  <c r="D243" i="1"/>
  <c r="C243" i="1"/>
  <c r="M242" i="1"/>
  <c r="L242" i="1"/>
  <c r="K242" i="1"/>
  <c r="I242" i="1"/>
  <c r="J242" i="1" s="1"/>
  <c r="E242" i="1"/>
  <c r="D242" i="1"/>
  <c r="C242" i="1"/>
  <c r="M241" i="1"/>
  <c r="L241" i="1"/>
  <c r="K241" i="1"/>
  <c r="I241" i="1"/>
  <c r="J241" i="1" s="1"/>
  <c r="E241" i="1"/>
  <c r="D241" i="1"/>
  <c r="C241" i="1"/>
  <c r="M240" i="1"/>
  <c r="L240" i="1"/>
  <c r="K240" i="1"/>
  <c r="I240" i="1"/>
  <c r="J240" i="1" s="1"/>
  <c r="E240" i="1"/>
  <c r="D240" i="1"/>
  <c r="C240" i="1"/>
  <c r="M239" i="1"/>
  <c r="L239" i="1"/>
  <c r="K239" i="1"/>
  <c r="I239" i="1"/>
  <c r="J239" i="1" s="1"/>
  <c r="E239" i="1"/>
  <c r="D239" i="1"/>
  <c r="C239" i="1"/>
  <c r="M238" i="1"/>
  <c r="L238" i="1"/>
  <c r="K238" i="1"/>
  <c r="I238" i="1"/>
  <c r="J238" i="1" s="1"/>
  <c r="E238" i="1"/>
  <c r="D238" i="1"/>
  <c r="C238" i="1"/>
  <c r="M237" i="1"/>
  <c r="L237" i="1"/>
  <c r="K237" i="1"/>
  <c r="I237" i="1"/>
  <c r="J237" i="1" s="1"/>
  <c r="E237" i="1"/>
  <c r="D237" i="1"/>
  <c r="C237" i="1"/>
  <c r="M236" i="1"/>
  <c r="L236" i="1"/>
  <c r="K236" i="1"/>
  <c r="I236" i="1"/>
  <c r="J236" i="1" s="1"/>
  <c r="E236" i="1"/>
  <c r="D236" i="1"/>
  <c r="C236" i="1"/>
  <c r="M235" i="1"/>
  <c r="L235" i="1"/>
  <c r="K235" i="1"/>
  <c r="I235" i="1"/>
  <c r="J235" i="1" s="1"/>
  <c r="E235" i="1"/>
  <c r="D235" i="1"/>
  <c r="C235" i="1"/>
  <c r="M234" i="1"/>
  <c r="L234" i="1"/>
  <c r="K234" i="1"/>
  <c r="I234" i="1"/>
  <c r="J234" i="1" s="1"/>
  <c r="E234" i="1"/>
  <c r="D234" i="1"/>
  <c r="C234" i="1"/>
  <c r="M233" i="1"/>
  <c r="L233" i="1"/>
  <c r="K233" i="1"/>
  <c r="I233" i="1"/>
  <c r="J233" i="1" s="1"/>
  <c r="E233" i="1"/>
  <c r="D233" i="1"/>
  <c r="C233" i="1"/>
  <c r="M232" i="1"/>
  <c r="L232" i="1"/>
  <c r="K232" i="1"/>
  <c r="I232" i="1"/>
  <c r="J232" i="1" s="1"/>
  <c r="E232" i="1"/>
  <c r="D232" i="1"/>
  <c r="C232" i="1"/>
  <c r="M231" i="1"/>
  <c r="L231" i="1"/>
  <c r="K231" i="1"/>
  <c r="I231" i="1"/>
  <c r="J231" i="1" s="1"/>
  <c r="E231" i="1"/>
  <c r="D231" i="1"/>
  <c r="C231" i="1"/>
  <c r="M230" i="1"/>
  <c r="L230" i="1"/>
  <c r="K230" i="1"/>
  <c r="I230" i="1"/>
  <c r="J230" i="1" s="1"/>
  <c r="E230" i="1"/>
  <c r="D230" i="1"/>
  <c r="C230" i="1"/>
  <c r="M229" i="1"/>
  <c r="L229" i="1"/>
  <c r="K229" i="1"/>
  <c r="I229" i="1"/>
  <c r="J229" i="1" s="1"/>
  <c r="E229" i="1"/>
  <c r="D229" i="1"/>
  <c r="C229" i="1"/>
  <c r="M228" i="1"/>
  <c r="L228" i="1"/>
  <c r="K228" i="1"/>
  <c r="I228" i="1"/>
  <c r="J228" i="1" s="1"/>
  <c r="E228" i="1"/>
  <c r="D228" i="1"/>
  <c r="C228" i="1"/>
  <c r="M227" i="1"/>
  <c r="L227" i="1"/>
  <c r="K227" i="1"/>
  <c r="I227" i="1"/>
  <c r="J227" i="1" s="1"/>
  <c r="E227" i="1"/>
  <c r="D227" i="1"/>
  <c r="C227" i="1"/>
  <c r="M226" i="1"/>
  <c r="L226" i="1"/>
  <c r="K226" i="1"/>
  <c r="I226" i="1"/>
  <c r="J226" i="1" s="1"/>
  <c r="E226" i="1"/>
  <c r="D226" i="1"/>
  <c r="C226" i="1"/>
  <c r="M225" i="1"/>
  <c r="L225" i="1"/>
  <c r="K225" i="1"/>
  <c r="I225" i="1"/>
  <c r="J225" i="1" s="1"/>
  <c r="E225" i="1"/>
  <c r="D225" i="1"/>
  <c r="C225" i="1"/>
  <c r="M224" i="1"/>
  <c r="L224" i="1"/>
  <c r="K224" i="1"/>
  <c r="I224" i="1"/>
  <c r="J224" i="1" s="1"/>
  <c r="E224" i="1"/>
  <c r="D224" i="1"/>
  <c r="C224" i="1"/>
  <c r="M223" i="1"/>
  <c r="L223" i="1"/>
  <c r="K223" i="1"/>
  <c r="I223" i="1"/>
  <c r="J223" i="1" s="1"/>
  <c r="E223" i="1"/>
  <c r="D223" i="1"/>
  <c r="C223" i="1"/>
  <c r="M222" i="1"/>
  <c r="L222" i="1"/>
  <c r="K222" i="1"/>
  <c r="I222" i="1"/>
  <c r="J222" i="1" s="1"/>
  <c r="E222" i="1"/>
  <c r="D222" i="1"/>
  <c r="C222" i="1"/>
  <c r="M221" i="1"/>
  <c r="L221" i="1"/>
  <c r="K221" i="1"/>
  <c r="I221" i="1"/>
  <c r="J221" i="1" s="1"/>
  <c r="E221" i="1"/>
  <c r="D221" i="1"/>
  <c r="C221" i="1"/>
  <c r="M220" i="1"/>
  <c r="L220" i="1"/>
  <c r="K220" i="1"/>
  <c r="I220" i="1"/>
  <c r="J220" i="1" s="1"/>
  <c r="E220" i="1"/>
  <c r="D220" i="1"/>
  <c r="C220" i="1"/>
  <c r="M219" i="1"/>
  <c r="L219" i="1"/>
  <c r="K219" i="1"/>
  <c r="I219" i="1"/>
  <c r="J219" i="1" s="1"/>
  <c r="E219" i="1"/>
  <c r="D219" i="1"/>
  <c r="C219" i="1"/>
  <c r="M218" i="1"/>
  <c r="L218" i="1"/>
  <c r="K218" i="1"/>
  <c r="I218" i="1"/>
  <c r="J218" i="1" s="1"/>
  <c r="E218" i="1"/>
  <c r="D218" i="1"/>
  <c r="C218" i="1"/>
  <c r="M217" i="1"/>
  <c r="L217" i="1"/>
  <c r="K217" i="1"/>
  <c r="I217" i="1"/>
  <c r="J217" i="1" s="1"/>
  <c r="E217" i="1"/>
  <c r="D217" i="1"/>
  <c r="C217" i="1"/>
  <c r="M216" i="1"/>
  <c r="L216" i="1"/>
  <c r="K216" i="1"/>
  <c r="I216" i="1"/>
  <c r="J216" i="1" s="1"/>
  <c r="E216" i="1"/>
  <c r="D216" i="1"/>
  <c r="C216" i="1"/>
  <c r="M215" i="1"/>
  <c r="L215" i="1"/>
  <c r="K215" i="1"/>
  <c r="I215" i="1"/>
  <c r="J215" i="1" s="1"/>
  <c r="E215" i="1"/>
  <c r="D215" i="1"/>
  <c r="C215" i="1"/>
  <c r="M214" i="1"/>
  <c r="L214" i="1"/>
  <c r="K214" i="1"/>
  <c r="I214" i="1"/>
  <c r="J214" i="1" s="1"/>
  <c r="E214" i="1"/>
  <c r="D214" i="1"/>
  <c r="C214" i="1"/>
  <c r="M213" i="1"/>
  <c r="L213" i="1"/>
  <c r="K213" i="1"/>
  <c r="I213" i="1"/>
  <c r="J213" i="1" s="1"/>
  <c r="E213" i="1"/>
  <c r="D213" i="1"/>
  <c r="C213" i="1"/>
  <c r="M212" i="1"/>
  <c r="L212" i="1"/>
  <c r="K212" i="1"/>
  <c r="I212" i="1"/>
  <c r="J212" i="1" s="1"/>
  <c r="E212" i="1"/>
  <c r="D212" i="1"/>
  <c r="C212" i="1"/>
  <c r="M211" i="1"/>
  <c r="L211" i="1"/>
  <c r="K211" i="1"/>
  <c r="I211" i="1"/>
  <c r="J211" i="1" s="1"/>
  <c r="E211" i="1"/>
  <c r="D211" i="1"/>
  <c r="C211" i="1"/>
  <c r="M210" i="1"/>
  <c r="L210" i="1"/>
  <c r="K210" i="1"/>
  <c r="I210" i="1"/>
  <c r="J210" i="1" s="1"/>
  <c r="E210" i="1"/>
  <c r="D210" i="1"/>
  <c r="C210" i="1"/>
  <c r="M209" i="1"/>
  <c r="L209" i="1"/>
  <c r="K209" i="1"/>
  <c r="I209" i="1"/>
  <c r="J209" i="1" s="1"/>
  <c r="E209" i="1"/>
  <c r="D209" i="1"/>
  <c r="C209" i="1"/>
  <c r="M208" i="1"/>
  <c r="L208" i="1"/>
  <c r="K208" i="1"/>
  <c r="I208" i="1"/>
  <c r="J208" i="1" s="1"/>
  <c r="E208" i="1"/>
  <c r="D208" i="1"/>
  <c r="C208" i="1"/>
  <c r="M207" i="1"/>
  <c r="L207" i="1"/>
  <c r="K207" i="1"/>
  <c r="I207" i="1"/>
  <c r="J207" i="1" s="1"/>
  <c r="E207" i="1"/>
  <c r="D207" i="1"/>
  <c r="C207" i="1"/>
  <c r="M206" i="1"/>
  <c r="L206" i="1"/>
  <c r="K206" i="1"/>
  <c r="I206" i="1"/>
  <c r="J206" i="1" s="1"/>
  <c r="E206" i="1"/>
  <c r="D206" i="1"/>
  <c r="C206" i="1"/>
  <c r="M205" i="1"/>
  <c r="L205" i="1"/>
  <c r="K205" i="1"/>
  <c r="I205" i="1"/>
  <c r="J205" i="1" s="1"/>
  <c r="E205" i="1"/>
  <c r="D205" i="1"/>
  <c r="C205" i="1"/>
  <c r="M204" i="1"/>
  <c r="L204" i="1"/>
  <c r="K204" i="1"/>
  <c r="I204" i="1"/>
  <c r="J204" i="1" s="1"/>
  <c r="E204" i="1"/>
  <c r="D204" i="1"/>
  <c r="C204" i="1"/>
  <c r="M203" i="1"/>
  <c r="L203" i="1"/>
  <c r="K203" i="1"/>
  <c r="I203" i="1"/>
  <c r="J203" i="1" s="1"/>
  <c r="E203" i="1"/>
  <c r="D203" i="1"/>
  <c r="C203" i="1"/>
  <c r="M202" i="1"/>
  <c r="L202" i="1"/>
  <c r="K202" i="1"/>
  <c r="I202" i="1"/>
  <c r="J202" i="1" s="1"/>
  <c r="E202" i="1"/>
  <c r="D202" i="1"/>
  <c r="C202" i="1"/>
  <c r="M201" i="1"/>
  <c r="L201" i="1"/>
  <c r="K201" i="1"/>
  <c r="I201" i="1"/>
  <c r="J201" i="1" s="1"/>
  <c r="E201" i="1"/>
  <c r="D201" i="1"/>
  <c r="C201" i="1"/>
  <c r="M200" i="1"/>
  <c r="L200" i="1"/>
  <c r="K200" i="1"/>
  <c r="I200" i="1"/>
  <c r="J200" i="1" s="1"/>
  <c r="E200" i="1"/>
  <c r="D200" i="1"/>
  <c r="C200" i="1"/>
  <c r="M199" i="1"/>
  <c r="L199" i="1"/>
  <c r="K199" i="1"/>
  <c r="I199" i="1"/>
  <c r="J199" i="1" s="1"/>
  <c r="E199" i="1"/>
  <c r="D199" i="1"/>
  <c r="C199" i="1"/>
  <c r="M198" i="1"/>
  <c r="L198" i="1"/>
  <c r="K198" i="1"/>
  <c r="I198" i="1"/>
  <c r="J198" i="1" s="1"/>
  <c r="E198" i="1"/>
  <c r="D198" i="1"/>
  <c r="C198" i="1"/>
  <c r="M197" i="1"/>
  <c r="L197" i="1"/>
  <c r="K197" i="1"/>
  <c r="I197" i="1"/>
  <c r="J197" i="1" s="1"/>
  <c r="E197" i="1"/>
  <c r="D197" i="1"/>
  <c r="C197" i="1"/>
  <c r="M196" i="1"/>
  <c r="L196" i="1"/>
  <c r="K196" i="1"/>
  <c r="I196" i="1"/>
  <c r="J196" i="1" s="1"/>
  <c r="E196" i="1"/>
  <c r="D196" i="1"/>
  <c r="C196" i="1"/>
  <c r="M195" i="1"/>
  <c r="L195" i="1"/>
  <c r="K195" i="1"/>
  <c r="I195" i="1"/>
  <c r="J195" i="1" s="1"/>
  <c r="E195" i="1"/>
  <c r="D195" i="1"/>
  <c r="C195" i="1"/>
  <c r="M194" i="1"/>
  <c r="L194" i="1"/>
  <c r="K194" i="1"/>
  <c r="I194" i="1"/>
  <c r="J194" i="1" s="1"/>
  <c r="E194" i="1"/>
  <c r="D194" i="1"/>
  <c r="C194" i="1"/>
  <c r="M193" i="1"/>
  <c r="L193" i="1"/>
  <c r="K193" i="1"/>
  <c r="I193" i="1"/>
  <c r="J193" i="1" s="1"/>
  <c r="E193" i="1"/>
  <c r="D193" i="1"/>
  <c r="C193" i="1"/>
  <c r="M192" i="1"/>
  <c r="L192" i="1"/>
  <c r="K192" i="1"/>
  <c r="I192" i="1"/>
  <c r="J192" i="1" s="1"/>
  <c r="E192" i="1"/>
  <c r="D192" i="1"/>
  <c r="C192" i="1"/>
  <c r="M191" i="1"/>
  <c r="L191" i="1"/>
  <c r="K191" i="1"/>
  <c r="I191" i="1"/>
  <c r="J191" i="1" s="1"/>
  <c r="E191" i="1"/>
  <c r="D191" i="1"/>
  <c r="C191" i="1"/>
  <c r="M190" i="1"/>
  <c r="L190" i="1"/>
  <c r="K190" i="1"/>
  <c r="I190" i="1"/>
  <c r="J190" i="1" s="1"/>
  <c r="E190" i="1"/>
  <c r="D190" i="1"/>
  <c r="C190" i="1"/>
  <c r="M189" i="1"/>
  <c r="L189" i="1"/>
  <c r="K189" i="1"/>
  <c r="I189" i="1"/>
  <c r="J189" i="1" s="1"/>
  <c r="E189" i="1"/>
  <c r="D189" i="1"/>
  <c r="C189" i="1"/>
  <c r="M188" i="1"/>
  <c r="L188" i="1"/>
  <c r="K188" i="1"/>
  <c r="I188" i="1"/>
  <c r="J188" i="1" s="1"/>
  <c r="E188" i="1"/>
  <c r="D188" i="1"/>
  <c r="C188" i="1"/>
  <c r="M187" i="1"/>
  <c r="L187" i="1"/>
  <c r="K187" i="1"/>
  <c r="I187" i="1"/>
  <c r="J187" i="1" s="1"/>
  <c r="E187" i="1"/>
  <c r="D187" i="1"/>
  <c r="C187" i="1"/>
  <c r="M186" i="1"/>
  <c r="L186" i="1"/>
  <c r="K186" i="1"/>
  <c r="I186" i="1"/>
  <c r="J186" i="1" s="1"/>
  <c r="E186" i="1"/>
  <c r="D186" i="1"/>
  <c r="C186" i="1"/>
  <c r="M185" i="1"/>
  <c r="L185" i="1"/>
  <c r="K185" i="1"/>
  <c r="I185" i="1"/>
  <c r="J185" i="1" s="1"/>
  <c r="E185" i="1"/>
  <c r="D185" i="1"/>
  <c r="C185" i="1"/>
  <c r="M184" i="1"/>
  <c r="L184" i="1"/>
  <c r="K184" i="1"/>
  <c r="I184" i="1"/>
  <c r="J184" i="1" s="1"/>
  <c r="E184" i="1"/>
  <c r="D184" i="1"/>
  <c r="C184" i="1"/>
  <c r="M183" i="1"/>
  <c r="L183" i="1"/>
  <c r="K183" i="1"/>
  <c r="I183" i="1"/>
  <c r="J183" i="1" s="1"/>
  <c r="E183" i="1"/>
  <c r="D183" i="1"/>
  <c r="C183" i="1"/>
  <c r="M182" i="1"/>
  <c r="L182" i="1"/>
  <c r="K182" i="1"/>
  <c r="I182" i="1"/>
  <c r="J182" i="1" s="1"/>
  <c r="E182" i="1"/>
  <c r="D182" i="1"/>
  <c r="C182" i="1"/>
  <c r="M181" i="1"/>
  <c r="L181" i="1"/>
  <c r="K181" i="1"/>
  <c r="I181" i="1"/>
  <c r="J181" i="1" s="1"/>
  <c r="E181" i="1"/>
  <c r="D181" i="1"/>
  <c r="C181" i="1"/>
  <c r="M180" i="1"/>
  <c r="L180" i="1"/>
  <c r="K180" i="1"/>
  <c r="I180" i="1"/>
  <c r="J180" i="1" s="1"/>
  <c r="E180" i="1"/>
  <c r="D180" i="1"/>
  <c r="C180" i="1"/>
  <c r="M179" i="1"/>
  <c r="L179" i="1"/>
  <c r="K179" i="1"/>
  <c r="I179" i="1"/>
  <c r="J179" i="1" s="1"/>
  <c r="E179" i="1"/>
  <c r="D179" i="1"/>
  <c r="C179" i="1"/>
  <c r="M178" i="1"/>
  <c r="L178" i="1"/>
  <c r="K178" i="1"/>
  <c r="I178" i="1"/>
  <c r="J178" i="1" s="1"/>
  <c r="E178" i="1"/>
  <c r="D178" i="1"/>
  <c r="C178" i="1"/>
  <c r="M177" i="1"/>
  <c r="L177" i="1"/>
  <c r="K177" i="1"/>
  <c r="I177" i="1"/>
  <c r="J177" i="1" s="1"/>
  <c r="E177" i="1"/>
  <c r="D177" i="1"/>
  <c r="C177" i="1"/>
  <c r="M176" i="1"/>
  <c r="L176" i="1"/>
  <c r="K176" i="1"/>
  <c r="I176" i="1"/>
  <c r="J176" i="1" s="1"/>
  <c r="E176" i="1"/>
  <c r="D176" i="1"/>
  <c r="C176" i="1"/>
  <c r="M175" i="1"/>
  <c r="L175" i="1"/>
  <c r="K175" i="1"/>
  <c r="I175" i="1"/>
  <c r="J175" i="1" s="1"/>
  <c r="E175" i="1"/>
  <c r="D175" i="1"/>
  <c r="C175" i="1"/>
  <c r="M174" i="1"/>
  <c r="L174" i="1"/>
  <c r="K174" i="1"/>
  <c r="I174" i="1"/>
  <c r="J174" i="1" s="1"/>
  <c r="E174" i="1"/>
  <c r="D174" i="1"/>
  <c r="C174" i="1"/>
  <c r="M173" i="1"/>
  <c r="L173" i="1"/>
  <c r="K173" i="1"/>
  <c r="I173" i="1"/>
  <c r="J173" i="1" s="1"/>
  <c r="E173" i="1"/>
  <c r="D173" i="1"/>
  <c r="C173" i="1"/>
  <c r="M172" i="1"/>
  <c r="L172" i="1"/>
  <c r="K172" i="1"/>
  <c r="I172" i="1"/>
  <c r="J172" i="1" s="1"/>
  <c r="E172" i="1"/>
  <c r="D172" i="1"/>
  <c r="C172" i="1"/>
  <c r="M171" i="1"/>
  <c r="L171" i="1"/>
  <c r="K171" i="1"/>
  <c r="I171" i="1"/>
  <c r="J171" i="1" s="1"/>
  <c r="E171" i="1"/>
  <c r="D171" i="1"/>
  <c r="C171" i="1"/>
  <c r="M170" i="1"/>
  <c r="L170" i="1"/>
  <c r="K170" i="1"/>
  <c r="I170" i="1"/>
  <c r="J170" i="1" s="1"/>
  <c r="E170" i="1"/>
  <c r="D170" i="1"/>
  <c r="C170" i="1"/>
  <c r="M169" i="1"/>
  <c r="L169" i="1"/>
  <c r="K169" i="1"/>
  <c r="I169" i="1"/>
  <c r="J169" i="1" s="1"/>
  <c r="E169" i="1"/>
  <c r="D169" i="1"/>
  <c r="C169" i="1"/>
  <c r="M168" i="1"/>
  <c r="L168" i="1"/>
  <c r="K168" i="1"/>
  <c r="I168" i="1"/>
  <c r="J168" i="1" s="1"/>
  <c r="E168" i="1"/>
  <c r="D168" i="1"/>
  <c r="C168" i="1"/>
  <c r="M167" i="1"/>
  <c r="L167" i="1"/>
  <c r="K167" i="1"/>
  <c r="I167" i="1"/>
  <c r="J167" i="1" s="1"/>
  <c r="E167" i="1"/>
  <c r="D167" i="1"/>
  <c r="C167" i="1"/>
  <c r="M166" i="1"/>
  <c r="L166" i="1"/>
  <c r="K166" i="1"/>
  <c r="I166" i="1"/>
  <c r="J166" i="1" s="1"/>
  <c r="E166" i="1"/>
  <c r="D166" i="1"/>
  <c r="C166" i="1"/>
  <c r="M165" i="1"/>
  <c r="L165" i="1"/>
  <c r="K165" i="1"/>
  <c r="I165" i="1"/>
  <c r="J165" i="1" s="1"/>
  <c r="E165" i="1"/>
  <c r="D165" i="1"/>
  <c r="C165" i="1"/>
  <c r="M164" i="1"/>
  <c r="L164" i="1"/>
  <c r="K164" i="1"/>
  <c r="I164" i="1"/>
  <c r="J164" i="1" s="1"/>
  <c r="E164" i="1"/>
  <c r="D164" i="1"/>
  <c r="C164" i="1"/>
  <c r="M163" i="1"/>
  <c r="L163" i="1"/>
  <c r="K163" i="1"/>
  <c r="I163" i="1"/>
  <c r="J163" i="1" s="1"/>
  <c r="E163" i="1"/>
  <c r="D163" i="1"/>
  <c r="C163" i="1"/>
  <c r="M162" i="1"/>
  <c r="L162" i="1"/>
  <c r="K162" i="1"/>
  <c r="I162" i="1"/>
  <c r="J162" i="1" s="1"/>
  <c r="E162" i="1"/>
  <c r="D162" i="1"/>
  <c r="C162" i="1"/>
  <c r="M161" i="1"/>
  <c r="L161" i="1"/>
  <c r="K161" i="1"/>
  <c r="I161" i="1"/>
  <c r="J161" i="1" s="1"/>
  <c r="E161" i="1"/>
  <c r="D161" i="1"/>
  <c r="C161" i="1"/>
  <c r="M160" i="1"/>
  <c r="L160" i="1"/>
  <c r="K160" i="1"/>
  <c r="I160" i="1"/>
  <c r="J160" i="1" s="1"/>
  <c r="E160" i="1"/>
  <c r="D160" i="1"/>
  <c r="C160" i="1"/>
  <c r="M159" i="1"/>
  <c r="L159" i="1"/>
  <c r="K159" i="1"/>
  <c r="I159" i="1"/>
  <c r="J159" i="1" s="1"/>
  <c r="E159" i="1"/>
  <c r="D159" i="1"/>
  <c r="C159" i="1"/>
  <c r="M158" i="1"/>
  <c r="L158" i="1"/>
  <c r="K158" i="1"/>
  <c r="I158" i="1"/>
  <c r="J158" i="1" s="1"/>
  <c r="E158" i="1"/>
  <c r="D158" i="1"/>
  <c r="C158" i="1"/>
  <c r="M157" i="1"/>
  <c r="L157" i="1"/>
  <c r="K157" i="1"/>
  <c r="I157" i="1"/>
  <c r="J157" i="1" s="1"/>
  <c r="E157" i="1"/>
  <c r="D157" i="1"/>
  <c r="C157" i="1"/>
  <c r="M156" i="1"/>
  <c r="L156" i="1"/>
  <c r="K156" i="1"/>
  <c r="I156" i="1"/>
  <c r="J156" i="1" s="1"/>
  <c r="E156" i="1"/>
  <c r="D156" i="1"/>
  <c r="C156" i="1"/>
  <c r="M155" i="1"/>
  <c r="L155" i="1"/>
  <c r="K155" i="1"/>
  <c r="I155" i="1"/>
  <c r="J155" i="1" s="1"/>
  <c r="E155" i="1"/>
  <c r="D155" i="1"/>
  <c r="C155" i="1"/>
  <c r="M154" i="1"/>
  <c r="L154" i="1"/>
  <c r="K154" i="1"/>
  <c r="I154" i="1"/>
  <c r="J154" i="1" s="1"/>
  <c r="E154" i="1"/>
  <c r="D154" i="1"/>
  <c r="C154" i="1"/>
  <c r="M153" i="1"/>
  <c r="L153" i="1"/>
  <c r="K153" i="1"/>
  <c r="I153" i="1"/>
  <c r="J153" i="1" s="1"/>
  <c r="E153" i="1"/>
  <c r="D153" i="1"/>
  <c r="C153" i="1"/>
  <c r="M152" i="1"/>
  <c r="L152" i="1"/>
  <c r="K152" i="1"/>
  <c r="I152" i="1"/>
  <c r="J152" i="1" s="1"/>
  <c r="E152" i="1"/>
  <c r="D152" i="1"/>
  <c r="C152" i="1"/>
  <c r="M151" i="1"/>
  <c r="L151" i="1"/>
  <c r="K151" i="1"/>
  <c r="I151" i="1"/>
  <c r="J151" i="1" s="1"/>
  <c r="E151" i="1"/>
  <c r="D151" i="1"/>
  <c r="C151" i="1"/>
  <c r="M150" i="1"/>
  <c r="L150" i="1"/>
  <c r="K150" i="1"/>
  <c r="I150" i="1"/>
  <c r="J150" i="1" s="1"/>
  <c r="E150" i="1"/>
  <c r="D150" i="1"/>
  <c r="C150" i="1"/>
  <c r="M149" i="1"/>
  <c r="L149" i="1"/>
  <c r="K149" i="1"/>
  <c r="I149" i="1"/>
  <c r="J149" i="1" s="1"/>
  <c r="E149" i="1"/>
  <c r="D149" i="1"/>
  <c r="C149" i="1"/>
  <c r="M148" i="1"/>
  <c r="L148" i="1"/>
  <c r="K148" i="1"/>
  <c r="I148" i="1"/>
  <c r="J148" i="1" s="1"/>
  <c r="E148" i="1"/>
  <c r="D148" i="1"/>
  <c r="C148" i="1"/>
  <c r="M147" i="1"/>
  <c r="L147" i="1"/>
  <c r="K147" i="1"/>
  <c r="I147" i="1"/>
  <c r="J147" i="1" s="1"/>
  <c r="E147" i="1"/>
  <c r="D147" i="1"/>
  <c r="C147" i="1"/>
  <c r="M146" i="1"/>
  <c r="L146" i="1"/>
  <c r="K146" i="1"/>
  <c r="I146" i="1"/>
  <c r="J146" i="1" s="1"/>
  <c r="E146" i="1"/>
  <c r="D146" i="1"/>
  <c r="C146" i="1"/>
  <c r="M145" i="1"/>
  <c r="L145" i="1"/>
  <c r="K145" i="1"/>
  <c r="I145" i="1"/>
  <c r="J145" i="1" s="1"/>
  <c r="E145" i="1"/>
  <c r="D145" i="1"/>
  <c r="C145" i="1"/>
  <c r="M144" i="1"/>
  <c r="L144" i="1"/>
  <c r="K144" i="1"/>
  <c r="I144" i="1"/>
  <c r="J144" i="1" s="1"/>
  <c r="E144" i="1"/>
  <c r="D144" i="1"/>
  <c r="C144" i="1"/>
  <c r="M143" i="1"/>
  <c r="L143" i="1"/>
  <c r="K143" i="1"/>
  <c r="I143" i="1"/>
  <c r="J143" i="1" s="1"/>
  <c r="E143" i="1"/>
  <c r="D143" i="1"/>
  <c r="C143" i="1"/>
  <c r="M142" i="1"/>
  <c r="L142" i="1"/>
  <c r="K142" i="1"/>
  <c r="I142" i="1"/>
  <c r="J142" i="1" s="1"/>
  <c r="E142" i="1"/>
  <c r="D142" i="1"/>
  <c r="C142" i="1"/>
  <c r="M141" i="1"/>
  <c r="L141" i="1"/>
  <c r="K141" i="1"/>
  <c r="I141" i="1"/>
  <c r="J141" i="1" s="1"/>
  <c r="E141" i="1"/>
  <c r="D141" i="1"/>
  <c r="C141" i="1"/>
  <c r="M140" i="1"/>
  <c r="L140" i="1"/>
  <c r="K140" i="1"/>
  <c r="I140" i="1"/>
  <c r="J140" i="1" s="1"/>
  <c r="E140" i="1"/>
  <c r="D140" i="1"/>
  <c r="C140" i="1"/>
  <c r="M139" i="1"/>
  <c r="L139" i="1"/>
  <c r="K139" i="1"/>
  <c r="I139" i="1"/>
  <c r="J139" i="1" s="1"/>
  <c r="E139" i="1"/>
  <c r="D139" i="1"/>
  <c r="C139" i="1"/>
  <c r="M138" i="1"/>
  <c r="L138" i="1"/>
  <c r="K138" i="1"/>
  <c r="I138" i="1"/>
  <c r="J138" i="1" s="1"/>
  <c r="E138" i="1"/>
  <c r="D138" i="1"/>
  <c r="C138" i="1"/>
  <c r="M137" i="1"/>
  <c r="L137" i="1"/>
  <c r="K137" i="1"/>
  <c r="I137" i="1"/>
  <c r="J137" i="1" s="1"/>
  <c r="E137" i="1"/>
  <c r="D137" i="1"/>
  <c r="C137" i="1"/>
  <c r="M136" i="1"/>
  <c r="L136" i="1"/>
  <c r="K136" i="1"/>
  <c r="I136" i="1"/>
  <c r="J136" i="1" s="1"/>
  <c r="E136" i="1"/>
  <c r="D136" i="1"/>
  <c r="C136" i="1"/>
  <c r="M135" i="1"/>
  <c r="L135" i="1"/>
  <c r="K135" i="1"/>
  <c r="I135" i="1"/>
  <c r="J135" i="1" s="1"/>
  <c r="E135" i="1"/>
  <c r="D135" i="1"/>
  <c r="C135" i="1"/>
  <c r="M134" i="1"/>
  <c r="L134" i="1"/>
  <c r="K134" i="1"/>
  <c r="I134" i="1"/>
  <c r="J134" i="1" s="1"/>
  <c r="E134" i="1"/>
  <c r="D134" i="1"/>
  <c r="C134" i="1"/>
  <c r="M133" i="1"/>
  <c r="L133" i="1"/>
  <c r="K133" i="1"/>
  <c r="I133" i="1"/>
  <c r="J133" i="1" s="1"/>
  <c r="E133" i="1"/>
  <c r="D133" i="1"/>
  <c r="C133" i="1"/>
  <c r="M132" i="1"/>
  <c r="L132" i="1"/>
  <c r="K132" i="1"/>
  <c r="I132" i="1"/>
  <c r="J132" i="1" s="1"/>
  <c r="E132" i="1"/>
  <c r="D132" i="1"/>
  <c r="C132" i="1"/>
  <c r="M131" i="1"/>
  <c r="L131" i="1"/>
  <c r="K131" i="1"/>
  <c r="I131" i="1"/>
  <c r="J131" i="1" s="1"/>
  <c r="E131" i="1"/>
  <c r="D131" i="1"/>
  <c r="C131" i="1"/>
  <c r="M130" i="1"/>
  <c r="L130" i="1"/>
  <c r="K130" i="1"/>
  <c r="I130" i="1"/>
  <c r="J130" i="1" s="1"/>
  <c r="E130" i="1"/>
  <c r="D130" i="1"/>
  <c r="C130" i="1"/>
  <c r="M129" i="1"/>
  <c r="L129" i="1"/>
  <c r="K129" i="1"/>
  <c r="I129" i="1"/>
  <c r="J129" i="1" s="1"/>
  <c r="E129" i="1"/>
  <c r="D129" i="1"/>
  <c r="C129" i="1"/>
  <c r="M128" i="1"/>
  <c r="L128" i="1"/>
  <c r="K128" i="1"/>
  <c r="I128" i="1"/>
  <c r="J128" i="1" s="1"/>
  <c r="E128" i="1"/>
  <c r="D128" i="1"/>
  <c r="C128" i="1"/>
  <c r="M127" i="1"/>
  <c r="L127" i="1"/>
  <c r="K127" i="1"/>
  <c r="I127" i="1"/>
  <c r="J127" i="1" s="1"/>
  <c r="E127" i="1"/>
  <c r="D127" i="1"/>
  <c r="C127" i="1"/>
  <c r="M126" i="1"/>
  <c r="L126" i="1"/>
  <c r="K126" i="1"/>
  <c r="I126" i="1"/>
  <c r="J126" i="1" s="1"/>
  <c r="E126" i="1"/>
  <c r="D126" i="1"/>
  <c r="C126" i="1"/>
  <c r="M125" i="1"/>
  <c r="L125" i="1"/>
  <c r="K125" i="1"/>
  <c r="I125" i="1"/>
  <c r="J125" i="1" s="1"/>
  <c r="E125" i="1"/>
  <c r="D125" i="1"/>
  <c r="C125" i="1"/>
  <c r="M124" i="1"/>
  <c r="L124" i="1"/>
  <c r="K124" i="1"/>
  <c r="I124" i="1"/>
  <c r="J124" i="1" s="1"/>
  <c r="E124" i="1"/>
  <c r="D124" i="1"/>
  <c r="C124" i="1"/>
  <c r="M123" i="1"/>
  <c r="L123" i="1"/>
  <c r="K123" i="1"/>
  <c r="I123" i="1"/>
  <c r="J123" i="1" s="1"/>
  <c r="E123" i="1"/>
  <c r="D123" i="1"/>
  <c r="C123" i="1"/>
  <c r="M122" i="1"/>
  <c r="L122" i="1"/>
  <c r="K122" i="1"/>
  <c r="I122" i="1"/>
  <c r="J122" i="1" s="1"/>
  <c r="E122" i="1"/>
  <c r="D122" i="1"/>
  <c r="C122" i="1"/>
  <c r="M121" i="1"/>
  <c r="L121" i="1"/>
  <c r="K121" i="1"/>
  <c r="I121" i="1"/>
  <c r="J121" i="1" s="1"/>
  <c r="E121" i="1"/>
  <c r="D121" i="1"/>
  <c r="C121" i="1"/>
  <c r="M120" i="1"/>
  <c r="L120" i="1"/>
  <c r="K120" i="1"/>
  <c r="I120" i="1"/>
  <c r="J120" i="1" s="1"/>
  <c r="E120" i="1"/>
  <c r="D120" i="1"/>
  <c r="C120" i="1"/>
  <c r="M119" i="1"/>
  <c r="L119" i="1"/>
  <c r="K119" i="1"/>
  <c r="I119" i="1"/>
  <c r="J119" i="1" s="1"/>
  <c r="E119" i="1"/>
  <c r="D119" i="1"/>
  <c r="C119" i="1"/>
  <c r="M118" i="1"/>
  <c r="L118" i="1"/>
  <c r="K118" i="1"/>
  <c r="I118" i="1"/>
  <c r="J118" i="1" s="1"/>
  <c r="E118" i="1"/>
  <c r="D118" i="1"/>
  <c r="C118" i="1"/>
  <c r="M117" i="1"/>
  <c r="L117" i="1"/>
  <c r="K117" i="1"/>
  <c r="I117" i="1"/>
  <c r="J117" i="1" s="1"/>
  <c r="E117" i="1"/>
  <c r="D117" i="1"/>
  <c r="C117" i="1"/>
  <c r="M116" i="1"/>
  <c r="L116" i="1"/>
  <c r="K116" i="1"/>
  <c r="I116" i="1"/>
  <c r="J116" i="1" s="1"/>
  <c r="E116" i="1"/>
  <c r="D116" i="1"/>
  <c r="C116" i="1"/>
  <c r="M115" i="1"/>
  <c r="L115" i="1"/>
  <c r="K115" i="1"/>
  <c r="I115" i="1"/>
  <c r="J115" i="1" s="1"/>
  <c r="E115" i="1"/>
  <c r="D115" i="1"/>
  <c r="C115" i="1"/>
  <c r="M114" i="1"/>
  <c r="L114" i="1"/>
  <c r="K114" i="1"/>
  <c r="I114" i="1"/>
  <c r="J114" i="1" s="1"/>
  <c r="E114" i="1"/>
  <c r="D114" i="1"/>
  <c r="C114" i="1"/>
  <c r="M113" i="1"/>
  <c r="L113" i="1"/>
  <c r="K113" i="1"/>
  <c r="I113" i="1"/>
  <c r="J113" i="1" s="1"/>
  <c r="E113" i="1"/>
  <c r="D113" i="1"/>
  <c r="C113" i="1"/>
  <c r="M112" i="1"/>
  <c r="L112" i="1"/>
  <c r="K112" i="1"/>
  <c r="I112" i="1"/>
  <c r="J112" i="1" s="1"/>
  <c r="E112" i="1"/>
  <c r="D112" i="1"/>
  <c r="C112" i="1"/>
  <c r="M111" i="1"/>
  <c r="L111" i="1"/>
  <c r="K111" i="1"/>
  <c r="I111" i="1"/>
  <c r="J111" i="1" s="1"/>
  <c r="E111" i="1"/>
  <c r="D111" i="1"/>
  <c r="C111" i="1"/>
  <c r="M110" i="1"/>
  <c r="L110" i="1"/>
  <c r="K110" i="1"/>
  <c r="I110" i="1"/>
  <c r="J110" i="1" s="1"/>
  <c r="E110" i="1"/>
  <c r="D110" i="1"/>
  <c r="C110" i="1"/>
  <c r="M109" i="1"/>
  <c r="L109" i="1"/>
  <c r="K109" i="1"/>
  <c r="I109" i="1"/>
  <c r="J109" i="1" s="1"/>
  <c r="E109" i="1"/>
  <c r="D109" i="1"/>
  <c r="C109" i="1"/>
  <c r="M108" i="1"/>
  <c r="L108" i="1"/>
  <c r="K108" i="1"/>
  <c r="I108" i="1"/>
  <c r="J108" i="1" s="1"/>
  <c r="E108" i="1"/>
  <c r="D108" i="1"/>
  <c r="C108" i="1"/>
  <c r="M107" i="1"/>
  <c r="L107" i="1"/>
  <c r="K107" i="1"/>
  <c r="I107" i="1"/>
  <c r="J107" i="1" s="1"/>
  <c r="E107" i="1"/>
  <c r="D107" i="1"/>
  <c r="C107" i="1"/>
  <c r="M106" i="1"/>
  <c r="L106" i="1"/>
  <c r="K106" i="1"/>
  <c r="I106" i="1"/>
  <c r="J106" i="1" s="1"/>
  <c r="E106" i="1"/>
  <c r="D106" i="1"/>
  <c r="C106" i="1"/>
  <c r="M105" i="1"/>
  <c r="L105" i="1"/>
  <c r="K105" i="1"/>
  <c r="I105" i="1"/>
  <c r="J105" i="1" s="1"/>
  <c r="E105" i="1"/>
  <c r="D105" i="1"/>
  <c r="C105" i="1"/>
  <c r="M104" i="1"/>
  <c r="L104" i="1"/>
  <c r="K104" i="1"/>
  <c r="I104" i="1"/>
  <c r="J104" i="1" s="1"/>
  <c r="E104" i="1"/>
  <c r="D104" i="1"/>
  <c r="C104" i="1"/>
  <c r="M103" i="1"/>
  <c r="L103" i="1"/>
  <c r="K103" i="1"/>
  <c r="I103" i="1"/>
  <c r="J103" i="1" s="1"/>
  <c r="E103" i="1"/>
  <c r="D103" i="1"/>
  <c r="C103" i="1"/>
  <c r="M102" i="1"/>
  <c r="L102" i="1"/>
  <c r="K102" i="1"/>
  <c r="I102" i="1"/>
  <c r="J102" i="1" s="1"/>
  <c r="E102" i="1"/>
  <c r="D102" i="1"/>
  <c r="C102" i="1"/>
  <c r="M101" i="1"/>
  <c r="L101" i="1"/>
  <c r="K101" i="1"/>
  <c r="I101" i="1"/>
  <c r="J101" i="1" s="1"/>
  <c r="E101" i="1"/>
  <c r="D101" i="1"/>
  <c r="C101" i="1"/>
  <c r="M100" i="1"/>
  <c r="L100" i="1"/>
  <c r="K100" i="1"/>
  <c r="I100" i="1"/>
  <c r="J100" i="1" s="1"/>
  <c r="E100" i="1"/>
  <c r="D100" i="1"/>
  <c r="C100" i="1"/>
  <c r="M99" i="1"/>
  <c r="L99" i="1"/>
  <c r="K99" i="1"/>
  <c r="I99" i="1"/>
  <c r="J99" i="1" s="1"/>
  <c r="E99" i="1"/>
  <c r="D99" i="1"/>
  <c r="C99" i="1"/>
  <c r="M98" i="1"/>
  <c r="L98" i="1"/>
  <c r="K98" i="1"/>
  <c r="I98" i="1"/>
  <c r="J98" i="1" s="1"/>
  <c r="E98" i="1"/>
  <c r="D98" i="1"/>
  <c r="C98" i="1"/>
  <c r="M97" i="1"/>
  <c r="L97" i="1"/>
  <c r="K97" i="1"/>
  <c r="I97" i="1"/>
  <c r="J97" i="1" s="1"/>
  <c r="E97" i="1"/>
  <c r="D97" i="1"/>
  <c r="C97" i="1"/>
  <c r="M96" i="1"/>
  <c r="L96" i="1"/>
  <c r="K96" i="1"/>
  <c r="I96" i="1"/>
  <c r="J96" i="1" s="1"/>
  <c r="E96" i="1"/>
  <c r="D96" i="1"/>
  <c r="C96" i="1"/>
  <c r="M95" i="1"/>
  <c r="L95" i="1"/>
  <c r="K95" i="1"/>
  <c r="I95" i="1"/>
  <c r="J95" i="1" s="1"/>
  <c r="E95" i="1"/>
  <c r="D95" i="1"/>
  <c r="C95" i="1"/>
  <c r="M94" i="1"/>
  <c r="L94" i="1"/>
  <c r="K94" i="1"/>
  <c r="I94" i="1"/>
  <c r="J94" i="1" s="1"/>
  <c r="E94" i="1"/>
  <c r="D94" i="1"/>
  <c r="C94" i="1"/>
  <c r="M93" i="1"/>
  <c r="L93" i="1"/>
  <c r="K93" i="1"/>
  <c r="I93" i="1"/>
  <c r="J93" i="1" s="1"/>
  <c r="E93" i="1"/>
  <c r="D93" i="1"/>
  <c r="C93" i="1"/>
  <c r="M92" i="1"/>
  <c r="L92" i="1"/>
  <c r="K92" i="1"/>
  <c r="I92" i="1"/>
  <c r="J92" i="1" s="1"/>
  <c r="E92" i="1"/>
  <c r="D92" i="1"/>
  <c r="C92" i="1"/>
  <c r="M91" i="1"/>
  <c r="L91" i="1"/>
  <c r="K91" i="1"/>
  <c r="I91" i="1"/>
  <c r="J91" i="1" s="1"/>
  <c r="E91" i="1"/>
  <c r="D91" i="1"/>
  <c r="C91" i="1"/>
  <c r="M90" i="1"/>
  <c r="L90" i="1"/>
  <c r="K90" i="1"/>
  <c r="I90" i="1"/>
  <c r="J90" i="1" s="1"/>
  <c r="E90" i="1"/>
  <c r="D90" i="1"/>
  <c r="C90" i="1"/>
  <c r="M89" i="1"/>
  <c r="L89" i="1"/>
  <c r="K89" i="1"/>
  <c r="I89" i="1"/>
  <c r="J89" i="1" s="1"/>
  <c r="E89" i="1"/>
  <c r="D89" i="1"/>
  <c r="C89" i="1"/>
  <c r="M88" i="1"/>
  <c r="L88" i="1"/>
  <c r="K88" i="1"/>
  <c r="I88" i="1"/>
  <c r="J88" i="1" s="1"/>
  <c r="E88" i="1"/>
  <c r="D88" i="1"/>
  <c r="C88" i="1"/>
  <c r="M87" i="1"/>
  <c r="L87" i="1"/>
  <c r="K87" i="1"/>
  <c r="I87" i="1"/>
  <c r="J87" i="1" s="1"/>
  <c r="E87" i="1"/>
  <c r="D87" i="1"/>
  <c r="C87" i="1"/>
  <c r="M86" i="1"/>
  <c r="L86" i="1"/>
  <c r="K86" i="1"/>
  <c r="I86" i="1"/>
  <c r="J86" i="1" s="1"/>
  <c r="E86" i="1"/>
  <c r="D86" i="1"/>
  <c r="C86" i="1"/>
  <c r="M85" i="1"/>
  <c r="L85" i="1"/>
  <c r="K85" i="1"/>
  <c r="I85" i="1"/>
  <c r="J85" i="1" s="1"/>
  <c r="E85" i="1"/>
  <c r="D85" i="1"/>
  <c r="C85" i="1"/>
  <c r="M84" i="1"/>
  <c r="L84" i="1"/>
  <c r="K84" i="1"/>
  <c r="I84" i="1"/>
  <c r="J84" i="1" s="1"/>
  <c r="E84" i="1"/>
  <c r="D84" i="1"/>
  <c r="C84" i="1"/>
  <c r="M83" i="1"/>
  <c r="L83" i="1"/>
  <c r="K83" i="1"/>
  <c r="I83" i="1"/>
  <c r="J83" i="1" s="1"/>
  <c r="E83" i="1"/>
  <c r="D83" i="1"/>
  <c r="C83" i="1"/>
  <c r="M82" i="1"/>
  <c r="L82" i="1"/>
  <c r="K82" i="1"/>
  <c r="I82" i="1"/>
  <c r="J82" i="1" s="1"/>
  <c r="E82" i="1"/>
  <c r="D82" i="1"/>
  <c r="C82" i="1"/>
  <c r="M81" i="1"/>
  <c r="L81" i="1"/>
  <c r="K81" i="1"/>
  <c r="I81" i="1"/>
  <c r="J81" i="1" s="1"/>
  <c r="E81" i="1"/>
  <c r="D81" i="1"/>
  <c r="C81" i="1"/>
  <c r="M80" i="1"/>
  <c r="L80" i="1"/>
  <c r="K80" i="1"/>
  <c r="I80" i="1"/>
  <c r="J80" i="1" s="1"/>
  <c r="E80" i="1"/>
  <c r="D80" i="1"/>
  <c r="C80" i="1"/>
  <c r="M79" i="1"/>
  <c r="L79" i="1"/>
  <c r="K79" i="1"/>
  <c r="I79" i="1"/>
  <c r="J79" i="1" s="1"/>
  <c r="E79" i="1"/>
  <c r="D79" i="1"/>
  <c r="C79" i="1"/>
  <c r="M78" i="1"/>
  <c r="L78" i="1"/>
  <c r="K78" i="1"/>
  <c r="I78" i="1"/>
  <c r="J78" i="1" s="1"/>
  <c r="E78" i="1"/>
  <c r="D78" i="1"/>
  <c r="C78" i="1"/>
  <c r="M77" i="1"/>
  <c r="L77" i="1"/>
  <c r="K77" i="1"/>
  <c r="I77" i="1"/>
  <c r="J77" i="1" s="1"/>
  <c r="E77" i="1"/>
  <c r="D77" i="1"/>
  <c r="C77" i="1"/>
  <c r="M76" i="1"/>
  <c r="L76" i="1"/>
  <c r="K76" i="1"/>
  <c r="I76" i="1"/>
  <c r="J76" i="1" s="1"/>
  <c r="E76" i="1"/>
  <c r="D76" i="1"/>
  <c r="C76" i="1"/>
  <c r="M75" i="1"/>
  <c r="L75" i="1"/>
  <c r="K75" i="1"/>
  <c r="I75" i="1"/>
  <c r="J75" i="1" s="1"/>
  <c r="E75" i="1"/>
  <c r="D75" i="1"/>
  <c r="C75" i="1"/>
  <c r="M74" i="1"/>
  <c r="L74" i="1"/>
  <c r="K74" i="1"/>
  <c r="I74" i="1"/>
  <c r="J74" i="1" s="1"/>
  <c r="E74" i="1"/>
  <c r="D74" i="1"/>
  <c r="C74" i="1"/>
  <c r="M73" i="1"/>
  <c r="L73" i="1"/>
  <c r="K73" i="1"/>
  <c r="I73" i="1"/>
  <c r="J73" i="1" s="1"/>
  <c r="E73" i="1"/>
  <c r="D73" i="1"/>
  <c r="C73" i="1"/>
  <c r="M72" i="1"/>
  <c r="L72" i="1"/>
  <c r="K72" i="1"/>
  <c r="I72" i="1"/>
  <c r="J72" i="1" s="1"/>
  <c r="E72" i="1"/>
  <c r="D72" i="1"/>
  <c r="C72" i="1"/>
  <c r="M71" i="1"/>
  <c r="L71" i="1"/>
  <c r="K71" i="1"/>
  <c r="I71" i="1"/>
  <c r="J71" i="1" s="1"/>
  <c r="E71" i="1"/>
  <c r="D71" i="1"/>
  <c r="C71" i="1"/>
  <c r="M70" i="1"/>
  <c r="L70" i="1"/>
  <c r="K70" i="1"/>
  <c r="I70" i="1"/>
  <c r="J70" i="1" s="1"/>
  <c r="E70" i="1"/>
  <c r="D70" i="1"/>
  <c r="C70" i="1"/>
  <c r="M69" i="1"/>
  <c r="L69" i="1"/>
  <c r="K69" i="1"/>
  <c r="I69" i="1"/>
  <c r="J69" i="1" s="1"/>
  <c r="E69" i="1"/>
  <c r="D69" i="1"/>
  <c r="C69" i="1"/>
  <c r="M68" i="1"/>
  <c r="L68" i="1"/>
  <c r="K68" i="1"/>
  <c r="I68" i="1"/>
  <c r="J68" i="1" s="1"/>
  <c r="E68" i="1"/>
  <c r="D68" i="1"/>
  <c r="C68" i="1"/>
  <c r="M67" i="1"/>
  <c r="L67" i="1"/>
  <c r="K67" i="1"/>
  <c r="I67" i="1"/>
  <c r="J67" i="1" s="1"/>
  <c r="E67" i="1"/>
  <c r="D67" i="1"/>
  <c r="C67" i="1"/>
  <c r="M66" i="1"/>
  <c r="L66" i="1"/>
  <c r="K66" i="1"/>
  <c r="I66" i="1"/>
  <c r="J66" i="1" s="1"/>
  <c r="E66" i="1"/>
  <c r="D66" i="1"/>
  <c r="C66" i="1"/>
  <c r="M65" i="1"/>
  <c r="L65" i="1"/>
  <c r="K65" i="1"/>
  <c r="I65" i="1"/>
  <c r="J65" i="1" s="1"/>
  <c r="E65" i="1"/>
  <c r="D65" i="1"/>
  <c r="C65" i="1"/>
  <c r="M64" i="1"/>
  <c r="L64" i="1"/>
  <c r="K64" i="1"/>
  <c r="I64" i="1"/>
  <c r="J64" i="1" s="1"/>
  <c r="E64" i="1"/>
  <c r="D64" i="1"/>
  <c r="C64" i="1"/>
  <c r="M63" i="1"/>
  <c r="L63" i="1"/>
  <c r="K63" i="1"/>
  <c r="I63" i="1"/>
  <c r="J63" i="1" s="1"/>
  <c r="E63" i="1"/>
  <c r="D63" i="1"/>
  <c r="C63" i="1"/>
  <c r="M62" i="1"/>
  <c r="L62" i="1"/>
  <c r="K62" i="1"/>
  <c r="I62" i="1"/>
  <c r="J62" i="1" s="1"/>
  <c r="E62" i="1"/>
  <c r="D62" i="1"/>
  <c r="C62" i="1"/>
  <c r="M61" i="1"/>
  <c r="L61" i="1"/>
  <c r="K61" i="1"/>
  <c r="I61" i="1"/>
  <c r="J61" i="1" s="1"/>
  <c r="E61" i="1"/>
  <c r="D61" i="1"/>
  <c r="C61" i="1"/>
  <c r="M60" i="1"/>
  <c r="L60" i="1"/>
  <c r="K60" i="1"/>
  <c r="I60" i="1"/>
  <c r="J60" i="1" s="1"/>
  <c r="E60" i="1"/>
  <c r="D60" i="1"/>
  <c r="C60" i="1"/>
  <c r="M59" i="1"/>
  <c r="L59" i="1"/>
  <c r="K59" i="1"/>
  <c r="I59" i="1"/>
  <c r="J59" i="1" s="1"/>
  <c r="E59" i="1"/>
  <c r="D59" i="1"/>
  <c r="C59" i="1"/>
  <c r="M58" i="1"/>
  <c r="L58" i="1"/>
  <c r="K58" i="1"/>
  <c r="I58" i="1"/>
  <c r="J58" i="1" s="1"/>
  <c r="E58" i="1"/>
  <c r="D58" i="1"/>
  <c r="C58" i="1"/>
  <c r="M57" i="1"/>
  <c r="L57" i="1"/>
  <c r="K57" i="1"/>
  <c r="I57" i="1"/>
  <c r="J57" i="1" s="1"/>
  <c r="E57" i="1"/>
  <c r="D57" i="1"/>
  <c r="C57" i="1"/>
  <c r="M56" i="1"/>
  <c r="L56" i="1"/>
  <c r="K56" i="1"/>
  <c r="I56" i="1"/>
  <c r="J56" i="1" s="1"/>
  <c r="E56" i="1"/>
  <c r="D56" i="1"/>
  <c r="C56" i="1"/>
  <c r="M55" i="1"/>
  <c r="L55" i="1"/>
  <c r="K55" i="1"/>
  <c r="I55" i="1"/>
  <c r="J55" i="1" s="1"/>
  <c r="E55" i="1"/>
  <c r="D55" i="1"/>
  <c r="C55" i="1"/>
  <c r="M54" i="1"/>
  <c r="L54" i="1"/>
  <c r="K54" i="1"/>
  <c r="I54" i="1"/>
  <c r="J54" i="1" s="1"/>
  <c r="E54" i="1"/>
  <c r="D54" i="1"/>
  <c r="C54" i="1"/>
  <c r="M53" i="1"/>
  <c r="L53" i="1"/>
  <c r="K53" i="1"/>
  <c r="I53" i="1"/>
  <c r="J53" i="1" s="1"/>
  <c r="E53" i="1"/>
  <c r="D53" i="1"/>
  <c r="C53" i="1"/>
  <c r="M52" i="1"/>
  <c r="L52" i="1"/>
  <c r="K52" i="1"/>
  <c r="I52" i="1"/>
  <c r="J52" i="1" s="1"/>
  <c r="E52" i="1"/>
  <c r="D52" i="1"/>
  <c r="C52" i="1"/>
  <c r="M51" i="1"/>
  <c r="L51" i="1"/>
  <c r="K51" i="1"/>
  <c r="I51" i="1"/>
  <c r="J51" i="1" s="1"/>
  <c r="E51" i="1"/>
  <c r="D51" i="1"/>
  <c r="C51" i="1"/>
  <c r="M50" i="1"/>
  <c r="L50" i="1"/>
  <c r="K50" i="1"/>
  <c r="I50" i="1"/>
  <c r="J50" i="1" s="1"/>
  <c r="E50" i="1"/>
  <c r="D50" i="1"/>
  <c r="C50" i="1"/>
  <c r="M49" i="1"/>
  <c r="L49" i="1"/>
  <c r="K49" i="1"/>
  <c r="I49" i="1"/>
  <c r="J49" i="1" s="1"/>
  <c r="E49" i="1"/>
  <c r="D49" i="1"/>
  <c r="C49" i="1"/>
  <c r="M48" i="1"/>
  <c r="L48" i="1"/>
  <c r="K48" i="1"/>
  <c r="I48" i="1"/>
  <c r="J48" i="1" s="1"/>
  <c r="E48" i="1"/>
  <c r="D48" i="1"/>
  <c r="C48" i="1"/>
  <c r="M47" i="1"/>
  <c r="L47" i="1"/>
  <c r="K47" i="1"/>
  <c r="I47" i="1"/>
  <c r="J47" i="1" s="1"/>
  <c r="E47" i="1"/>
  <c r="D47" i="1"/>
  <c r="C47" i="1"/>
  <c r="M46" i="1"/>
  <c r="L46" i="1"/>
  <c r="K46" i="1"/>
  <c r="I46" i="1"/>
  <c r="J46" i="1" s="1"/>
  <c r="E46" i="1"/>
  <c r="D46" i="1"/>
  <c r="C46" i="1"/>
  <c r="M45" i="1"/>
  <c r="L45" i="1"/>
  <c r="K45" i="1"/>
  <c r="I45" i="1"/>
  <c r="J45" i="1" s="1"/>
  <c r="E45" i="1"/>
  <c r="D45" i="1"/>
  <c r="C45" i="1"/>
  <c r="M44" i="1"/>
  <c r="L44" i="1"/>
  <c r="K44" i="1"/>
  <c r="I44" i="1"/>
  <c r="J44" i="1" s="1"/>
  <c r="E44" i="1"/>
  <c r="D44" i="1"/>
  <c r="C44" i="1"/>
  <c r="M43" i="1"/>
  <c r="L43" i="1"/>
  <c r="K43" i="1"/>
  <c r="I43" i="1"/>
  <c r="J43" i="1" s="1"/>
  <c r="E43" i="1"/>
  <c r="D43" i="1"/>
  <c r="C43" i="1"/>
  <c r="M42" i="1"/>
  <c r="L42" i="1"/>
  <c r="K42" i="1"/>
  <c r="I42" i="1"/>
  <c r="J42" i="1" s="1"/>
  <c r="E42" i="1"/>
  <c r="D42" i="1"/>
  <c r="C42" i="1"/>
  <c r="M41" i="1"/>
  <c r="L41" i="1"/>
  <c r="K41" i="1"/>
  <c r="I41" i="1"/>
  <c r="J41" i="1" s="1"/>
  <c r="E41" i="1"/>
  <c r="D41" i="1"/>
  <c r="C41" i="1"/>
  <c r="M40" i="1"/>
  <c r="L40" i="1"/>
  <c r="K40" i="1"/>
  <c r="I40" i="1"/>
  <c r="J40" i="1" s="1"/>
  <c r="E40" i="1"/>
  <c r="D40" i="1"/>
  <c r="C40" i="1"/>
  <c r="M39" i="1"/>
  <c r="L39" i="1"/>
  <c r="K39" i="1"/>
  <c r="I39" i="1"/>
  <c r="J39" i="1" s="1"/>
  <c r="E39" i="1"/>
  <c r="D39" i="1"/>
  <c r="C39" i="1"/>
  <c r="M38" i="1"/>
  <c r="L38" i="1"/>
  <c r="K38" i="1"/>
  <c r="I38" i="1"/>
  <c r="J38" i="1" s="1"/>
  <c r="E38" i="1"/>
  <c r="D38" i="1"/>
  <c r="C38" i="1"/>
  <c r="M37" i="1"/>
  <c r="L37" i="1"/>
  <c r="K37" i="1"/>
  <c r="I37" i="1"/>
  <c r="J37" i="1" s="1"/>
  <c r="E37" i="1"/>
  <c r="D37" i="1"/>
  <c r="C37" i="1"/>
  <c r="M36" i="1"/>
  <c r="L36" i="1"/>
  <c r="K36" i="1"/>
  <c r="I36" i="1"/>
  <c r="J36" i="1" s="1"/>
  <c r="E36" i="1"/>
  <c r="D36" i="1"/>
  <c r="C36" i="1"/>
  <c r="M35" i="1"/>
  <c r="L35" i="1"/>
  <c r="K35" i="1"/>
  <c r="I35" i="1"/>
  <c r="J35" i="1" s="1"/>
  <c r="E35" i="1"/>
  <c r="D35" i="1"/>
  <c r="C35" i="1"/>
  <c r="M34" i="1"/>
  <c r="L34" i="1"/>
  <c r="K34" i="1"/>
  <c r="I34" i="1"/>
  <c r="J34" i="1" s="1"/>
  <c r="E34" i="1"/>
  <c r="D34" i="1"/>
  <c r="C34" i="1"/>
  <c r="M33" i="1"/>
  <c r="L33" i="1"/>
  <c r="K33" i="1"/>
  <c r="I33" i="1"/>
  <c r="J33" i="1" s="1"/>
  <c r="E33" i="1"/>
  <c r="D33" i="1"/>
  <c r="C33" i="1"/>
  <c r="M32" i="1"/>
  <c r="L32" i="1"/>
  <c r="K32" i="1"/>
  <c r="I32" i="1"/>
  <c r="J32" i="1" s="1"/>
  <c r="E32" i="1"/>
  <c r="D32" i="1"/>
  <c r="C32" i="1"/>
  <c r="M31" i="1"/>
  <c r="L31" i="1"/>
  <c r="K31" i="1"/>
  <c r="I31" i="1"/>
  <c r="J31" i="1" s="1"/>
  <c r="E31" i="1"/>
  <c r="D31" i="1"/>
  <c r="C31" i="1"/>
  <c r="M30" i="1"/>
  <c r="L30" i="1"/>
  <c r="K30" i="1"/>
  <c r="I30" i="1"/>
  <c r="J30" i="1" s="1"/>
  <c r="E30" i="1"/>
  <c r="D30" i="1"/>
  <c r="C30" i="1"/>
  <c r="M29" i="1"/>
  <c r="L29" i="1"/>
  <c r="K29" i="1"/>
  <c r="I29" i="1"/>
  <c r="J29" i="1" s="1"/>
  <c r="E29" i="1"/>
  <c r="D29" i="1"/>
  <c r="C29" i="1"/>
  <c r="M28" i="1"/>
  <c r="L28" i="1"/>
  <c r="K28" i="1"/>
  <c r="I28" i="1"/>
  <c r="J28" i="1" s="1"/>
  <c r="E28" i="1"/>
  <c r="D28" i="1"/>
  <c r="C28" i="1"/>
  <c r="M27" i="1"/>
  <c r="L27" i="1"/>
  <c r="K27" i="1"/>
  <c r="I27" i="1"/>
  <c r="J27" i="1" s="1"/>
  <c r="E27" i="1"/>
  <c r="D27" i="1"/>
  <c r="C27" i="1"/>
  <c r="M26" i="1"/>
  <c r="L26" i="1"/>
  <c r="K26" i="1"/>
  <c r="I26" i="1"/>
  <c r="J26" i="1" s="1"/>
  <c r="E26" i="1"/>
  <c r="D26" i="1"/>
  <c r="C26" i="1"/>
  <c r="M25" i="1"/>
  <c r="L25" i="1"/>
  <c r="K25" i="1"/>
  <c r="I25" i="1"/>
  <c r="J25" i="1" s="1"/>
  <c r="E25" i="1"/>
  <c r="D25" i="1"/>
  <c r="C25" i="1"/>
  <c r="M24" i="1"/>
  <c r="L24" i="1"/>
  <c r="K24" i="1"/>
  <c r="I24" i="1"/>
  <c r="J24" i="1" s="1"/>
  <c r="E24" i="1"/>
  <c r="D24" i="1"/>
  <c r="C24" i="1"/>
  <c r="M23" i="1"/>
  <c r="L23" i="1"/>
  <c r="K23" i="1"/>
  <c r="I23" i="1"/>
  <c r="J23" i="1" s="1"/>
  <c r="E23" i="1"/>
  <c r="D23" i="1"/>
  <c r="C23" i="1"/>
  <c r="M22" i="1"/>
  <c r="L22" i="1"/>
  <c r="K22" i="1"/>
  <c r="I22" i="1"/>
  <c r="J22" i="1" s="1"/>
  <c r="E22" i="1"/>
  <c r="D22" i="1"/>
  <c r="C22" i="1"/>
  <c r="M21" i="1"/>
  <c r="L21" i="1"/>
  <c r="K21" i="1"/>
  <c r="I21" i="1"/>
  <c r="J21" i="1" s="1"/>
  <c r="E21" i="1"/>
  <c r="D21" i="1"/>
  <c r="C21" i="1"/>
  <c r="M20" i="1"/>
  <c r="L20" i="1"/>
  <c r="K20" i="1"/>
  <c r="I20" i="1"/>
  <c r="J20" i="1" s="1"/>
  <c r="E20" i="1"/>
  <c r="D20" i="1"/>
  <c r="C20" i="1"/>
  <c r="M19" i="1"/>
  <c r="L19" i="1"/>
  <c r="K19" i="1"/>
  <c r="I19" i="1"/>
  <c r="J19" i="1" s="1"/>
  <c r="E19" i="1"/>
  <c r="D19" i="1"/>
  <c r="C19" i="1"/>
  <c r="M18" i="1"/>
  <c r="L18" i="1"/>
  <c r="K18" i="1"/>
  <c r="I18" i="1"/>
  <c r="J18" i="1" s="1"/>
  <c r="E18" i="1"/>
  <c r="D18" i="1"/>
  <c r="C18" i="1"/>
  <c r="M17" i="1"/>
  <c r="L17" i="1"/>
  <c r="K17" i="1"/>
  <c r="I17" i="1"/>
  <c r="J17" i="1" s="1"/>
  <c r="E17" i="1"/>
  <c r="D17" i="1"/>
  <c r="C17" i="1"/>
  <c r="M16" i="1"/>
  <c r="L16" i="1"/>
  <c r="K16" i="1"/>
  <c r="I16" i="1"/>
  <c r="J16" i="1" s="1"/>
  <c r="E16" i="1"/>
  <c r="D16" i="1"/>
  <c r="C16" i="1"/>
  <c r="M15" i="1"/>
  <c r="L15" i="1"/>
  <c r="K15" i="1"/>
  <c r="I15" i="1"/>
  <c r="J15" i="1" s="1"/>
  <c r="E15" i="1"/>
  <c r="D15" i="1"/>
  <c r="C15" i="1"/>
  <c r="M14" i="1"/>
  <c r="L14" i="1"/>
  <c r="K14" i="1"/>
  <c r="I14" i="1"/>
  <c r="J14" i="1" s="1"/>
  <c r="E14" i="1"/>
  <c r="D14" i="1"/>
  <c r="C14" i="1"/>
  <c r="M13" i="1"/>
  <c r="L13" i="1"/>
  <c r="K13" i="1"/>
  <c r="I13" i="1"/>
  <c r="J13" i="1" s="1"/>
  <c r="E13" i="1"/>
  <c r="D13" i="1"/>
  <c r="C13" i="1"/>
  <c r="M12" i="1"/>
  <c r="L12" i="1"/>
  <c r="K12" i="1"/>
  <c r="I12" i="1"/>
  <c r="J12" i="1" s="1"/>
  <c r="E12" i="1"/>
  <c r="D12" i="1"/>
  <c r="C12" i="1"/>
  <c r="M11" i="1"/>
  <c r="L11" i="1"/>
  <c r="K11" i="1"/>
  <c r="I11" i="1"/>
  <c r="J11" i="1" s="1"/>
  <c r="E11" i="1"/>
  <c r="D11" i="1"/>
  <c r="C11" i="1"/>
  <c r="M10" i="1"/>
  <c r="L10" i="1"/>
  <c r="K10" i="1"/>
  <c r="I10" i="1"/>
  <c r="J10" i="1" s="1"/>
  <c r="E10" i="1"/>
  <c r="D10" i="1"/>
  <c r="C10" i="1"/>
  <c r="M9" i="1"/>
  <c r="L9" i="1"/>
  <c r="K9" i="1"/>
  <c r="I9" i="1"/>
  <c r="J9" i="1" s="1"/>
  <c r="E9" i="1"/>
  <c r="D9" i="1"/>
  <c r="C9" i="1"/>
  <c r="M8" i="1"/>
  <c r="L8" i="1"/>
  <c r="K8" i="1"/>
  <c r="I8" i="1"/>
  <c r="J8" i="1" s="1"/>
  <c r="E8" i="1"/>
  <c r="D8" i="1"/>
  <c r="C8" i="1"/>
  <c r="E3088" i="1" l="1"/>
  <c r="E3092" i="1"/>
  <c r="E3096" i="1"/>
  <c r="E3100" i="1"/>
  <c r="E3104" i="1"/>
  <c r="E3108" i="1"/>
  <c r="E3112" i="1"/>
  <c r="E3116" i="1"/>
  <c r="F3085" i="1"/>
  <c r="F3089" i="1"/>
  <c r="F3093" i="1"/>
  <c r="F3097" i="1"/>
  <c r="F3101" i="1"/>
  <c r="F3105" i="1"/>
  <c r="F3109" i="1"/>
  <c r="F3113" i="1"/>
  <c r="F3117" i="1"/>
  <c r="G3086" i="1"/>
  <c r="G3090" i="1"/>
  <c r="G3094" i="1"/>
  <c r="G3098" i="1"/>
  <c r="G3102" i="1"/>
  <c r="G3106" i="1"/>
  <c r="G3110" i="1"/>
  <c r="G3114" i="1"/>
  <c r="G3118" i="1"/>
  <c r="H3087" i="1"/>
  <c r="H3091" i="1"/>
  <c r="H3095" i="1"/>
  <c r="H3099" i="1"/>
  <c r="H3103" i="1"/>
  <c r="H3107" i="1"/>
  <c r="H3111" i="1"/>
  <c r="H3115" i="1"/>
  <c r="H3119" i="1"/>
  <c r="E3085" i="1"/>
  <c r="E3089" i="1"/>
  <c r="E3093" i="1"/>
  <c r="E3097" i="1"/>
  <c r="E3101" i="1"/>
  <c r="E3105" i="1"/>
  <c r="E3109" i="1"/>
  <c r="E3113" i="1"/>
  <c r="E3117" i="1"/>
  <c r="F3086" i="1"/>
  <c r="F3090" i="1"/>
  <c r="F3094" i="1"/>
  <c r="F3098" i="1"/>
  <c r="F3102" i="1"/>
  <c r="F3106" i="1"/>
  <c r="F3110" i="1"/>
  <c r="F3114" i="1"/>
  <c r="F3118" i="1"/>
  <c r="G3087" i="1"/>
  <c r="G3091" i="1"/>
  <c r="G3095" i="1"/>
  <c r="G3099" i="1"/>
  <c r="G3103" i="1"/>
  <c r="G3107" i="1"/>
  <c r="G3111" i="1"/>
  <c r="G3115" i="1"/>
  <c r="G3119" i="1"/>
  <c r="H3088" i="1"/>
  <c r="H3092" i="1"/>
  <c r="H3096" i="1"/>
  <c r="H3100" i="1"/>
  <c r="H3104" i="1"/>
  <c r="H3108" i="1"/>
  <c r="H3112" i="1"/>
  <c r="H3116" i="1"/>
  <c r="E3086" i="1"/>
  <c r="E3090" i="1"/>
  <c r="E3094" i="1"/>
  <c r="E3098" i="1"/>
  <c r="E3102" i="1"/>
  <c r="E3106" i="1"/>
  <c r="E3110" i="1"/>
  <c r="E3114" i="1"/>
  <c r="E3118" i="1"/>
  <c r="F3087" i="1"/>
  <c r="F3091" i="1"/>
  <c r="F3095" i="1"/>
  <c r="F3099" i="1"/>
  <c r="F3103" i="1"/>
  <c r="F3107" i="1"/>
  <c r="F3111" i="1"/>
  <c r="F3115" i="1"/>
  <c r="F3119" i="1"/>
  <c r="G3088" i="1"/>
  <c r="G3092" i="1"/>
  <c r="G3096" i="1"/>
  <c r="G3100" i="1"/>
  <c r="G3104" i="1"/>
  <c r="G3108" i="1"/>
  <c r="G3112" i="1"/>
  <c r="G3116" i="1"/>
  <c r="H3085" i="1"/>
  <c r="H3089" i="1"/>
  <c r="H3093" i="1"/>
  <c r="H3097" i="1"/>
  <c r="H3101" i="1"/>
  <c r="H3105" i="1"/>
  <c r="H3109" i="1"/>
  <c r="H3113" i="1"/>
  <c r="H3117" i="1"/>
  <c r="E3087" i="1"/>
  <c r="E3091" i="1"/>
  <c r="E3095" i="1"/>
  <c r="E3099" i="1"/>
  <c r="E3103" i="1"/>
  <c r="E3107" i="1"/>
  <c r="E3111" i="1"/>
  <c r="E3115" i="1"/>
  <c r="E3119" i="1"/>
  <c r="F3088" i="1"/>
  <c r="F3092" i="1"/>
  <c r="F3096" i="1"/>
  <c r="F3100" i="1"/>
  <c r="F3104" i="1"/>
  <c r="F3108" i="1"/>
  <c r="F3112" i="1"/>
  <c r="F3116" i="1"/>
  <c r="G3085" i="1"/>
  <c r="G3089" i="1"/>
  <c r="G3093" i="1"/>
  <c r="G3097" i="1"/>
  <c r="G3101" i="1"/>
  <c r="G3105" i="1"/>
  <c r="G3109" i="1"/>
  <c r="G3113" i="1"/>
  <c r="G3117" i="1"/>
  <c r="H3086" i="1"/>
  <c r="H3090" i="1"/>
  <c r="H3094" i="1"/>
  <c r="H3098" i="1"/>
  <c r="H3102" i="1"/>
  <c r="H3106" i="1"/>
  <c r="H3110" i="1"/>
  <c r="H3114" i="1"/>
  <c r="H3118" i="1"/>
  <c r="F22" i="1"/>
  <c r="E3037" i="1"/>
  <c r="E3041" i="1"/>
  <c r="E3045" i="1"/>
  <c r="E3049" i="1"/>
  <c r="E3053" i="1"/>
  <c r="E3057" i="1"/>
  <c r="E3061" i="1"/>
  <c r="E3065" i="1"/>
  <c r="E3069" i="1"/>
  <c r="E3073" i="1"/>
  <c r="E3077" i="1"/>
  <c r="E3081" i="1"/>
  <c r="F3036" i="1"/>
  <c r="F3040" i="1"/>
  <c r="F3044" i="1"/>
  <c r="F3048" i="1"/>
  <c r="F3052" i="1"/>
  <c r="F3056" i="1"/>
  <c r="F3060" i="1"/>
  <c r="F3064" i="1"/>
  <c r="F3068" i="1"/>
  <c r="F3072" i="1"/>
  <c r="F3076" i="1"/>
  <c r="F3080" i="1"/>
  <c r="F3084" i="1"/>
  <c r="G3039" i="1"/>
  <c r="G3043" i="1"/>
  <c r="G3047" i="1"/>
  <c r="G3051" i="1"/>
  <c r="G3055" i="1"/>
  <c r="G3059" i="1"/>
  <c r="G3063" i="1"/>
  <c r="G3067" i="1"/>
  <c r="G3071" i="1"/>
  <c r="G3075" i="1"/>
  <c r="G3079" i="1"/>
  <c r="G3083" i="1"/>
  <c r="H3038" i="1"/>
  <c r="H3042" i="1"/>
  <c r="H3046" i="1"/>
  <c r="H3050" i="1"/>
  <c r="H3054" i="1"/>
  <c r="H3058" i="1"/>
  <c r="H3062" i="1"/>
  <c r="H3066" i="1"/>
  <c r="H3070" i="1"/>
  <c r="H3074" i="1"/>
  <c r="H3078" i="1"/>
  <c r="H3082" i="1"/>
  <c r="E3038" i="1"/>
  <c r="E3042" i="1"/>
  <c r="E3046" i="1"/>
  <c r="E3050" i="1"/>
  <c r="E3054" i="1"/>
  <c r="E3058" i="1"/>
  <c r="E3062" i="1"/>
  <c r="E3066" i="1"/>
  <c r="E3070" i="1"/>
  <c r="E3074" i="1"/>
  <c r="E3078" i="1"/>
  <c r="E3082" i="1"/>
  <c r="F3037" i="1"/>
  <c r="F3041" i="1"/>
  <c r="F3045" i="1"/>
  <c r="F3049" i="1"/>
  <c r="F3053" i="1"/>
  <c r="F3057" i="1"/>
  <c r="F3061" i="1"/>
  <c r="F3065" i="1"/>
  <c r="F3069" i="1"/>
  <c r="F3073" i="1"/>
  <c r="F3077" i="1"/>
  <c r="F3081" i="1"/>
  <c r="G3036" i="1"/>
  <c r="G3040" i="1"/>
  <c r="G3044" i="1"/>
  <c r="G3048" i="1"/>
  <c r="G3052" i="1"/>
  <c r="G3056" i="1"/>
  <c r="G3060" i="1"/>
  <c r="G3064" i="1"/>
  <c r="G3068" i="1"/>
  <c r="G3072" i="1"/>
  <c r="G3076" i="1"/>
  <c r="G3080" i="1"/>
  <c r="G3084" i="1"/>
  <c r="H3039" i="1"/>
  <c r="H3043" i="1"/>
  <c r="H3047" i="1"/>
  <c r="H3051" i="1"/>
  <c r="H3055" i="1"/>
  <c r="H3059" i="1"/>
  <c r="H3063" i="1"/>
  <c r="H3067" i="1"/>
  <c r="H3071" i="1"/>
  <c r="H3075" i="1"/>
  <c r="H3079" i="1"/>
  <c r="H3083" i="1"/>
  <c r="E3039" i="1"/>
  <c r="E3043" i="1"/>
  <c r="E3047" i="1"/>
  <c r="E3051" i="1"/>
  <c r="E3055" i="1"/>
  <c r="E3059" i="1"/>
  <c r="E3063" i="1"/>
  <c r="E3067" i="1"/>
  <c r="E3071" i="1"/>
  <c r="E3075" i="1"/>
  <c r="E3079" i="1"/>
  <c r="E3083" i="1"/>
  <c r="F3038" i="1"/>
  <c r="F3042" i="1"/>
  <c r="F3046" i="1"/>
  <c r="F3050" i="1"/>
  <c r="F3054" i="1"/>
  <c r="F3058" i="1"/>
  <c r="F3062" i="1"/>
  <c r="F3066" i="1"/>
  <c r="F3070" i="1"/>
  <c r="F3074" i="1"/>
  <c r="F3078" i="1"/>
  <c r="F3082" i="1"/>
  <c r="G3037" i="1"/>
  <c r="G3041" i="1"/>
  <c r="G3045" i="1"/>
  <c r="G3049" i="1"/>
  <c r="G3053" i="1"/>
  <c r="G3057" i="1"/>
  <c r="G3061" i="1"/>
  <c r="G3065" i="1"/>
  <c r="G3069" i="1"/>
  <c r="G3073" i="1"/>
  <c r="G3077" i="1"/>
  <c r="G3081" i="1"/>
  <c r="H3036" i="1"/>
  <c r="H3040" i="1"/>
  <c r="H3044" i="1"/>
  <c r="H3048" i="1"/>
  <c r="H3052" i="1"/>
  <c r="H3056" i="1"/>
  <c r="H3060" i="1"/>
  <c r="H3064" i="1"/>
  <c r="H3068" i="1"/>
  <c r="H3072" i="1"/>
  <c r="H3076" i="1"/>
  <c r="H3080" i="1"/>
  <c r="H3084" i="1"/>
  <c r="E3036" i="1"/>
  <c r="E3040" i="1"/>
  <c r="E3044" i="1"/>
  <c r="E3048" i="1"/>
  <c r="E3052" i="1"/>
  <c r="E3056" i="1"/>
  <c r="E3060" i="1"/>
  <c r="E3064" i="1"/>
  <c r="E3068" i="1"/>
  <c r="E3072" i="1"/>
  <c r="E3076" i="1"/>
  <c r="E3080" i="1"/>
  <c r="E3084" i="1"/>
  <c r="F3039" i="1"/>
  <c r="F3043" i="1"/>
  <c r="F3047" i="1"/>
  <c r="F3051" i="1"/>
  <c r="F3055" i="1"/>
  <c r="F3059" i="1"/>
  <c r="F3063" i="1"/>
  <c r="F3067" i="1"/>
  <c r="F3071" i="1"/>
  <c r="F3075" i="1"/>
  <c r="F3079" i="1"/>
  <c r="F3083" i="1"/>
  <c r="G3038" i="1"/>
  <c r="G3042" i="1"/>
  <c r="G3046" i="1"/>
  <c r="G3050" i="1"/>
  <c r="G3054" i="1"/>
  <c r="G3058" i="1"/>
  <c r="G3062" i="1"/>
  <c r="G3066" i="1"/>
  <c r="G3070" i="1"/>
  <c r="G3074" i="1"/>
  <c r="G3078" i="1"/>
  <c r="G3082" i="1"/>
  <c r="H3037" i="1"/>
  <c r="H3041" i="1"/>
  <c r="H3045" i="1"/>
  <c r="H3049" i="1"/>
  <c r="H3053" i="1"/>
  <c r="H3057" i="1"/>
  <c r="H3061" i="1"/>
  <c r="H3065" i="1"/>
  <c r="H3069" i="1"/>
  <c r="H3073" i="1"/>
  <c r="H3077" i="1"/>
  <c r="H3081" i="1"/>
  <c r="H8" i="1"/>
  <c r="H12" i="1"/>
  <c r="H16" i="1"/>
  <c r="H20" i="1"/>
  <c r="H24" i="1"/>
  <c r="H28" i="1"/>
  <c r="H32" i="1"/>
  <c r="H36" i="1"/>
  <c r="H40" i="1"/>
  <c r="H44" i="1"/>
  <c r="H48" i="1"/>
  <c r="H52" i="1"/>
  <c r="H56" i="1"/>
  <c r="H60" i="1"/>
  <c r="H64" i="1"/>
  <c r="H68" i="1"/>
  <c r="H72" i="1"/>
  <c r="H76" i="1"/>
  <c r="H80" i="1"/>
  <c r="H84" i="1"/>
  <c r="H88" i="1"/>
  <c r="H92" i="1"/>
  <c r="H96" i="1"/>
  <c r="H100" i="1"/>
  <c r="H104" i="1"/>
  <c r="H108" i="1"/>
  <c r="H112" i="1"/>
  <c r="H116" i="1"/>
  <c r="H120" i="1"/>
  <c r="H124" i="1"/>
  <c r="H128" i="1"/>
  <c r="H132" i="1"/>
  <c r="H136" i="1"/>
  <c r="H140" i="1"/>
  <c r="H144" i="1"/>
  <c r="H148" i="1"/>
  <c r="H152" i="1"/>
  <c r="H156" i="1"/>
  <c r="H160" i="1"/>
  <c r="H164" i="1"/>
  <c r="H168" i="1"/>
  <c r="H172" i="1"/>
  <c r="H176" i="1"/>
  <c r="H180" i="1"/>
  <c r="H184" i="1"/>
  <c r="H188" i="1"/>
  <c r="H192" i="1"/>
  <c r="H196" i="1"/>
  <c r="H200" i="1"/>
  <c r="H204" i="1"/>
  <c r="H208" i="1"/>
  <c r="H212" i="1"/>
  <c r="H216" i="1"/>
  <c r="H220" i="1"/>
  <c r="H224" i="1"/>
  <c r="H228" i="1"/>
  <c r="H232" i="1"/>
  <c r="H236" i="1"/>
  <c r="H240" i="1"/>
  <c r="H244" i="1"/>
  <c r="H248" i="1"/>
  <c r="H252" i="1"/>
  <c r="H256" i="1"/>
  <c r="H260" i="1"/>
  <c r="H264" i="1"/>
  <c r="H268" i="1"/>
  <c r="H272" i="1"/>
  <c r="H276" i="1"/>
  <c r="H280" i="1"/>
  <c r="H284" i="1"/>
  <c r="H288" i="1"/>
  <c r="H292" i="1"/>
  <c r="H296" i="1"/>
  <c r="H300" i="1"/>
  <c r="H304" i="1"/>
  <c r="H308" i="1"/>
  <c r="H312" i="1"/>
  <c r="H316" i="1"/>
  <c r="H320" i="1"/>
  <c r="H324" i="1"/>
  <c r="H328" i="1"/>
  <c r="H332" i="1"/>
  <c r="H336" i="1"/>
  <c r="H340" i="1"/>
  <c r="H344" i="1"/>
  <c r="H9" i="1"/>
  <c r="H13" i="1"/>
  <c r="H17" i="1"/>
  <c r="H21" i="1"/>
  <c r="H25" i="1"/>
  <c r="H29" i="1"/>
  <c r="H33" i="1"/>
  <c r="H37" i="1"/>
  <c r="H41" i="1"/>
  <c r="H45" i="1"/>
  <c r="H49" i="1"/>
  <c r="H53" i="1"/>
  <c r="H57" i="1"/>
  <c r="H61" i="1"/>
  <c r="H65" i="1"/>
  <c r="H69" i="1"/>
  <c r="H73" i="1"/>
  <c r="H77" i="1"/>
  <c r="H81" i="1"/>
  <c r="H85" i="1"/>
  <c r="H89" i="1"/>
  <c r="H93" i="1"/>
  <c r="H97" i="1"/>
  <c r="H101" i="1"/>
  <c r="H105" i="1"/>
  <c r="H109" i="1"/>
  <c r="H113" i="1"/>
  <c r="H117" i="1"/>
  <c r="H121" i="1"/>
  <c r="H125" i="1"/>
  <c r="H129" i="1"/>
  <c r="H133" i="1"/>
  <c r="H137" i="1"/>
  <c r="H141" i="1"/>
  <c r="H145" i="1"/>
  <c r="H149" i="1"/>
  <c r="H153" i="1"/>
  <c r="H157" i="1"/>
  <c r="H161" i="1"/>
  <c r="H165" i="1"/>
  <c r="H169" i="1"/>
  <c r="H173" i="1"/>
  <c r="H177" i="1"/>
  <c r="H181" i="1"/>
  <c r="H185" i="1"/>
  <c r="H189" i="1"/>
  <c r="H193" i="1"/>
  <c r="H197" i="1"/>
  <c r="H201" i="1"/>
  <c r="H205" i="1"/>
  <c r="H209" i="1"/>
  <c r="H213" i="1"/>
  <c r="H217" i="1"/>
  <c r="H221" i="1"/>
  <c r="H225" i="1"/>
  <c r="H229" i="1"/>
  <c r="H233" i="1"/>
  <c r="H237" i="1"/>
  <c r="H241" i="1"/>
  <c r="H245" i="1"/>
  <c r="H249" i="1"/>
  <c r="H253" i="1"/>
  <c r="H257" i="1"/>
  <c r="H261" i="1"/>
  <c r="H265" i="1"/>
  <c r="H269" i="1"/>
  <c r="H273" i="1"/>
  <c r="H277" i="1"/>
  <c r="H281" i="1"/>
  <c r="H285" i="1"/>
  <c r="H289" i="1"/>
  <c r="H293" i="1"/>
  <c r="H297" i="1"/>
  <c r="H301" i="1"/>
  <c r="H305" i="1"/>
  <c r="H309" i="1"/>
  <c r="H313" i="1"/>
  <c r="H317" i="1"/>
  <c r="H321" i="1"/>
  <c r="H325" i="1"/>
  <c r="H329" i="1"/>
  <c r="H333" i="1"/>
  <c r="H337" i="1"/>
  <c r="H341" i="1"/>
  <c r="H345" i="1"/>
  <c r="H10" i="1"/>
  <c r="H14" i="1"/>
  <c r="H18" i="1"/>
  <c r="H22" i="1"/>
  <c r="H26" i="1"/>
  <c r="H30" i="1"/>
  <c r="H34" i="1"/>
  <c r="H38" i="1"/>
  <c r="H42" i="1"/>
  <c r="H46" i="1"/>
  <c r="H50" i="1"/>
  <c r="H54" i="1"/>
  <c r="H58" i="1"/>
  <c r="H62" i="1"/>
  <c r="H66" i="1"/>
  <c r="H70" i="1"/>
  <c r="H74" i="1"/>
  <c r="H78" i="1"/>
  <c r="H82" i="1"/>
  <c r="H86" i="1"/>
  <c r="H90" i="1"/>
  <c r="H94" i="1"/>
  <c r="H98" i="1"/>
  <c r="H102" i="1"/>
  <c r="H106" i="1"/>
  <c r="H110" i="1"/>
  <c r="H114" i="1"/>
  <c r="H118" i="1"/>
  <c r="H122" i="1"/>
  <c r="H126" i="1"/>
  <c r="H130" i="1"/>
  <c r="H134" i="1"/>
  <c r="H138" i="1"/>
  <c r="H142" i="1"/>
  <c r="H146" i="1"/>
  <c r="H150" i="1"/>
  <c r="H154" i="1"/>
  <c r="H158" i="1"/>
  <c r="H162" i="1"/>
  <c r="H166" i="1"/>
  <c r="H170" i="1"/>
  <c r="H174" i="1"/>
  <c r="H178" i="1"/>
  <c r="H182" i="1"/>
  <c r="H186" i="1"/>
  <c r="H190" i="1"/>
  <c r="H194" i="1"/>
  <c r="H198" i="1"/>
  <c r="H202" i="1"/>
  <c r="H206" i="1"/>
  <c r="H210" i="1"/>
  <c r="H214" i="1"/>
  <c r="H218" i="1"/>
  <c r="H222" i="1"/>
  <c r="H226" i="1"/>
  <c r="H230" i="1"/>
  <c r="H234" i="1"/>
  <c r="H238" i="1"/>
  <c r="H242" i="1"/>
  <c r="H246" i="1"/>
  <c r="H250" i="1"/>
  <c r="H254" i="1"/>
  <c r="H258" i="1"/>
  <c r="H262" i="1"/>
  <c r="H266" i="1"/>
  <c r="H270" i="1"/>
  <c r="H274" i="1"/>
  <c r="H278" i="1"/>
  <c r="H282" i="1"/>
  <c r="H286" i="1"/>
  <c r="H290" i="1"/>
  <c r="H294" i="1"/>
  <c r="H298" i="1"/>
  <c r="H302" i="1"/>
  <c r="H306" i="1"/>
  <c r="H310" i="1"/>
  <c r="H314" i="1"/>
  <c r="H318" i="1"/>
  <c r="H322" i="1"/>
  <c r="H326" i="1"/>
  <c r="H330" i="1"/>
  <c r="H334" i="1"/>
  <c r="H338" i="1"/>
  <c r="H342" i="1"/>
  <c r="H346" i="1"/>
  <c r="H11" i="1"/>
  <c r="H15" i="1"/>
  <c r="H19" i="1"/>
  <c r="H23" i="1"/>
  <c r="H27" i="1"/>
  <c r="H31" i="1"/>
  <c r="H35" i="1"/>
  <c r="H39" i="1"/>
  <c r="H43" i="1"/>
  <c r="H47" i="1"/>
  <c r="H51" i="1"/>
  <c r="H55" i="1"/>
  <c r="H59" i="1"/>
  <c r="H63" i="1"/>
  <c r="H67" i="1"/>
  <c r="H71" i="1"/>
  <c r="H75" i="1"/>
  <c r="H79" i="1"/>
  <c r="H83" i="1"/>
  <c r="H87" i="1"/>
  <c r="H91" i="1"/>
  <c r="H95" i="1"/>
  <c r="H99" i="1"/>
  <c r="H103" i="1"/>
  <c r="H107" i="1"/>
  <c r="H111" i="1"/>
  <c r="H115" i="1"/>
  <c r="H119" i="1"/>
  <c r="H123" i="1"/>
  <c r="H127" i="1"/>
  <c r="H131" i="1"/>
  <c r="H135" i="1"/>
  <c r="H139" i="1"/>
  <c r="H143" i="1"/>
  <c r="H147" i="1"/>
  <c r="H151" i="1"/>
  <c r="H155" i="1"/>
  <c r="H159" i="1"/>
  <c r="H163" i="1"/>
  <c r="H167" i="1"/>
  <c r="H171" i="1"/>
  <c r="H175" i="1"/>
  <c r="H179" i="1"/>
  <c r="H183" i="1"/>
  <c r="H187" i="1"/>
  <c r="H191" i="1"/>
  <c r="H195" i="1"/>
  <c r="H199" i="1"/>
  <c r="H203" i="1"/>
  <c r="H207" i="1"/>
  <c r="H211" i="1"/>
  <c r="H215" i="1"/>
  <c r="H219" i="1"/>
  <c r="H223" i="1"/>
  <c r="H227" i="1"/>
  <c r="H231" i="1"/>
  <c r="H235" i="1"/>
  <c r="H239" i="1"/>
  <c r="H243" i="1"/>
  <c r="H247" i="1"/>
  <c r="H251" i="1"/>
  <c r="H255" i="1"/>
  <c r="H259" i="1"/>
  <c r="H263" i="1"/>
  <c r="H267" i="1"/>
  <c r="H271" i="1"/>
  <c r="H275" i="1"/>
  <c r="H279" i="1"/>
  <c r="H283" i="1"/>
  <c r="H287" i="1"/>
  <c r="H291" i="1"/>
  <c r="H295" i="1"/>
  <c r="H299" i="1"/>
  <c r="H303" i="1"/>
  <c r="H307" i="1"/>
  <c r="H311" i="1"/>
  <c r="H315" i="1"/>
  <c r="H319" i="1"/>
  <c r="H323" i="1"/>
  <c r="H327" i="1"/>
  <c r="H331" i="1"/>
  <c r="H335" i="1"/>
  <c r="H339" i="1"/>
  <c r="H343" i="1"/>
  <c r="H347" i="1"/>
  <c r="H351" i="1"/>
  <c r="H355" i="1"/>
  <c r="H359" i="1"/>
  <c r="H363" i="1"/>
  <c r="H367" i="1"/>
  <c r="H371" i="1"/>
  <c r="H375" i="1"/>
  <c r="H379" i="1"/>
  <c r="H383" i="1"/>
  <c r="H387" i="1"/>
  <c r="H391" i="1"/>
  <c r="H395" i="1"/>
  <c r="H399" i="1"/>
  <c r="H403" i="1"/>
  <c r="H407" i="1"/>
  <c r="H411" i="1"/>
  <c r="H415" i="1"/>
  <c r="H419" i="1"/>
  <c r="H423" i="1"/>
  <c r="H427" i="1"/>
  <c r="H431" i="1"/>
  <c r="H435" i="1"/>
  <c r="H439" i="1"/>
  <c r="H443" i="1"/>
  <c r="H447" i="1"/>
  <c r="H451" i="1"/>
  <c r="H455" i="1"/>
  <c r="H459" i="1"/>
  <c r="H463" i="1"/>
  <c r="H467" i="1"/>
  <c r="H471" i="1"/>
  <c r="H475" i="1"/>
  <c r="H479" i="1"/>
  <c r="H483" i="1"/>
  <c r="H487" i="1"/>
  <c r="H491" i="1"/>
  <c r="H495" i="1"/>
  <c r="H499" i="1"/>
  <c r="H503" i="1"/>
  <c r="H507" i="1"/>
  <c r="H511" i="1"/>
  <c r="H515" i="1"/>
  <c r="H519" i="1"/>
  <c r="H523" i="1"/>
  <c r="H527" i="1"/>
  <c r="H531" i="1"/>
  <c r="H535" i="1"/>
  <c r="H539" i="1"/>
  <c r="H543" i="1"/>
  <c r="H547" i="1"/>
  <c r="H551" i="1"/>
  <c r="H555" i="1"/>
  <c r="H559" i="1"/>
  <c r="H563" i="1"/>
  <c r="H567" i="1"/>
  <c r="H571" i="1"/>
  <c r="H575" i="1"/>
  <c r="H579" i="1"/>
  <c r="H583" i="1"/>
  <c r="H587" i="1"/>
  <c r="H591" i="1"/>
  <c r="H595" i="1"/>
  <c r="H599" i="1"/>
  <c r="H603" i="1"/>
  <c r="H607" i="1"/>
  <c r="H611" i="1"/>
  <c r="H615" i="1"/>
  <c r="H619" i="1"/>
  <c r="H623" i="1"/>
  <c r="H627" i="1"/>
  <c r="H631" i="1"/>
  <c r="H635" i="1"/>
  <c r="H639" i="1"/>
  <c r="H643" i="1"/>
  <c r="H647" i="1"/>
  <c r="H651" i="1"/>
  <c r="H655" i="1"/>
  <c r="H659" i="1"/>
  <c r="H663" i="1"/>
  <c r="H667" i="1"/>
  <c r="H671" i="1"/>
  <c r="H675" i="1"/>
  <c r="H679" i="1"/>
  <c r="H683" i="1"/>
  <c r="H687" i="1"/>
  <c r="H691" i="1"/>
  <c r="H695" i="1"/>
  <c r="H348" i="1"/>
  <c r="H352" i="1"/>
  <c r="H356" i="1"/>
  <c r="H360" i="1"/>
  <c r="H364" i="1"/>
  <c r="H368" i="1"/>
  <c r="H372" i="1"/>
  <c r="H376" i="1"/>
  <c r="H380" i="1"/>
  <c r="H384" i="1"/>
  <c r="H388" i="1"/>
  <c r="H392" i="1"/>
  <c r="H396" i="1"/>
  <c r="H400" i="1"/>
  <c r="H404" i="1"/>
  <c r="H408" i="1"/>
  <c r="H412" i="1"/>
  <c r="H416" i="1"/>
  <c r="H420" i="1"/>
  <c r="H424" i="1"/>
  <c r="H428" i="1"/>
  <c r="H432" i="1"/>
  <c r="H436" i="1"/>
  <c r="H440" i="1"/>
  <c r="H444" i="1"/>
  <c r="H448" i="1"/>
  <c r="H452" i="1"/>
  <c r="H456" i="1"/>
  <c r="H460" i="1"/>
  <c r="H464" i="1"/>
  <c r="H468" i="1"/>
  <c r="H472" i="1"/>
  <c r="H476" i="1"/>
  <c r="H480" i="1"/>
  <c r="H484" i="1"/>
  <c r="H488" i="1"/>
  <c r="H492" i="1"/>
  <c r="H496" i="1"/>
  <c r="H500" i="1"/>
  <c r="H504" i="1"/>
  <c r="H508" i="1"/>
  <c r="H512" i="1"/>
  <c r="H516" i="1"/>
  <c r="H520" i="1"/>
  <c r="H524" i="1"/>
  <c r="H528" i="1"/>
  <c r="H532" i="1"/>
  <c r="H536" i="1"/>
  <c r="H540" i="1"/>
  <c r="H544" i="1"/>
  <c r="H548" i="1"/>
  <c r="H552" i="1"/>
  <c r="H556" i="1"/>
  <c r="H560" i="1"/>
  <c r="H564" i="1"/>
  <c r="H568" i="1"/>
  <c r="H572" i="1"/>
  <c r="H576" i="1"/>
  <c r="H580" i="1"/>
  <c r="H584" i="1"/>
  <c r="H588" i="1"/>
  <c r="H592" i="1"/>
  <c r="H596" i="1"/>
  <c r="H600" i="1"/>
  <c r="H604" i="1"/>
  <c r="H608" i="1"/>
  <c r="H612" i="1"/>
  <c r="H616" i="1"/>
  <c r="H620" i="1"/>
  <c r="H624" i="1"/>
  <c r="H628" i="1"/>
  <c r="H632" i="1"/>
  <c r="H636" i="1"/>
  <c r="H640" i="1"/>
  <c r="H644" i="1"/>
  <c r="H648" i="1"/>
  <c r="H652" i="1"/>
  <c r="H656" i="1"/>
  <c r="H660" i="1"/>
  <c r="H664" i="1"/>
  <c r="H668" i="1"/>
  <c r="H672" i="1"/>
  <c r="H676" i="1"/>
  <c r="H680" i="1"/>
  <c r="H684" i="1"/>
  <c r="H349" i="1"/>
  <c r="H353" i="1"/>
  <c r="H357" i="1"/>
  <c r="H361" i="1"/>
  <c r="H365" i="1"/>
  <c r="H369" i="1"/>
  <c r="H373" i="1"/>
  <c r="H377" i="1"/>
  <c r="H381" i="1"/>
  <c r="H385" i="1"/>
  <c r="H389" i="1"/>
  <c r="H393" i="1"/>
  <c r="H397" i="1"/>
  <c r="H401" i="1"/>
  <c r="H405" i="1"/>
  <c r="H409" i="1"/>
  <c r="H413" i="1"/>
  <c r="H417" i="1"/>
  <c r="H421" i="1"/>
  <c r="H425" i="1"/>
  <c r="H429" i="1"/>
  <c r="H433" i="1"/>
  <c r="H437" i="1"/>
  <c r="H441" i="1"/>
  <c r="H445" i="1"/>
  <c r="H449" i="1"/>
  <c r="H453" i="1"/>
  <c r="H457" i="1"/>
  <c r="H461" i="1"/>
  <c r="H465" i="1"/>
  <c r="H469" i="1"/>
  <c r="H473" i="1"/>
  <c r="H477" i="1"/>
  <c r="H481" i="1"/>
  <c r="H485" i="1"/>
  <c r="H489" i="1"/>
  <c r="H493" i="1"/>
  <c r="H497" i="1"/>
  <c r="H501" i="1"/>
  <c r="H505" i="1"/>
  <c r="H509" i="1"/>
  <c r="H513" i="1"/>
  <c r="H517" i="1"/>
  <c r="H521" i="1"/>
  <c r="H525" i="1"/>
  <c r="H529" i="1"/>
  <c r="H533" i="1"/>
  <c r="H537" i="1"/>
  <c r="H541" i="1"/>
  <c r="H545" i="1"/>
  <c r="H549" i="1"/>
  <c r="H553" i="1"/>
  <c r="H557" i="1"/>
  <c r="H561" i="1"/>
  <c r="H565" i="1"/>
  <c r="H569" i="1"/>
  <c r="H573" i="1"/>
  <c r="H577" i="1"/>
  <c r="H581" i="1"/>
  <c r="H585" i="1"/>
  <c r="H589" i="1"/>
  <c r="H593" i="1"/>
  <c r="H597" i="1"/>
  <c r="H601" i="1"/>
  <c r="H605" i="1"/>
  <c r="H609" i="1"/>
  <c r="H613" i="1"/>
  <c r="H617" i="1"/>
  <c r="H621" i="1"/>
  <c r="H625" i="1"/>
  <c r="H629" i="1"/>
  <c r="H633" i="1"/>
  <c r="H637" i="1"/>
  <c r="H641" i="1"/>
  <c r="H645" i="1"/>
  <c r="H649" i="1"/>
  <c r="H653" i="1"/>
  <c r="H657" i="1"/>
  <c r="H661" i="1"/>
  <c r="H665" i="1"/>
  <c r="H669" i="1"/>
  <c r="H673" i="1"/>
  <c r="H677" i="1"/>
  <c r="H681" i="1"/>
  <c r="H685" i="1"/>
  <c r="H350" i="1"/>
  <c r="H354" i="1"/>
  <c r="H358" i="1"/>
  <c r="H362" i="1"/>
  <c r="H366" i="1"/>
  <c r="H370" i="1"/>
  <c r="H374" i="1"/>
  <c r="H378" i="1"/>
  <c r="H382" i="1"/>
  <c r="H386" i="1"/>
  <c r="H390" i="1"/>
  <c r="H394" i="1"/>
  <c r="H398" i="1"/>
  <c r="H402" i="1"/>
  <c r="H406" i="1"/>
  <c r="H410" i="1"/>
  <c r="H414" i="1"/>
  <c r="H418" i="1"/>
  <c r="H422" i="1"/>
  <c r="H426" i="1"/>
  <c r="H430" i="1"/>
  <c r="H434" i="1"/>
  <c r="H438" i="1"/>
  <c r="H442" i="1"/>
  <c r="H446" i="1"/>
  <c r="H450" i="1"/>
  <c r="H454" i="1"/>
  <c r="H458" i="1"/>
  <c r="H462" i="1"/>
  <c r="H466" i="1"/>
  <c r="H470" i="1"/>
  <c r="H474" i="1"/>
  <c r="H478" i="1"/>
  <c r="H482" i="1"/>
  <c r="H486" i="1"/>
  <c r="H490" i="1"/>
  <c r="H494" i="1"/>
  <c r="H498" i="1"/>
  <c r="H502" i="1"/>
  <c r="H506" i="1"/>
  <c r="H510" i="1"/>
  <c r="H514" i="1"/>
  <c r="H518" i="1"/>
  <c r="H522" i="1"/>
  <c r="H526" i="1"/>
  <c r="H530" i="1"/>
  <c r="H534" i="1"/>
  <c r="H538" i="1"/>
  <c r="H542" i="1"/>
  <c r="H546" i="1"/>
  <c r="H550" i="1"/>
  <c r="H554" i="1"/>
  <c r="H558" i="1"/>
  <c r="H562" i="1"/>
  <c r="H566" i="1"/>
  <c r="H570" i="1"/>
  <c r="H574" i="1"/>
  <c r="H578" i="1"/>
  <c r="H582" i="1"/>
  <c r="H586" i="1"/>
  <c r="H590" i="1"/>
  <c r="H594" i="1"/>
  <c r="H598" i="1"/>
  <c r="H602" i="1"/>
  <c r="H606" i="1"/>
  <c r="H610" i="1"/>
  <c r="H614" i="1"/>
  <c r="H618" i="1"/>
  <c r="H622" i="1"/>
  <c r="H626" i="1"/>
  <c r="H630" i="1"/>
  <c r="H634" i="1"/>
  <c r="H638" i="1"/>
  <c r="H642" i="1"/>
  <c r="H646" i="1"/>
  <c r="H650" i="1"/>
  <c r="H654" i="1"/>
  <c r="H658" i="1"/>
  <c r="H662" i="1"/>
  <c r="H666" i="1"/>
  <c r="H670" i="1"/>
  <c r="H674" i="1"/>
  <c r="H678" i="1"/>
  <c r="H682" i="1"/>
  <c r="H686" i="1"/>
  <c r="H688" i="1"/>
  <c r="H693" i="1"/>
  <c r="H698" i="1"/>
  <c r="H702" i="1"/>
  <c r="H706" i="1"/>
  <c r="H710" i="1"/>
  <c r="H714" i="1"/>
  <c r="H718" i="1"/>
  <c r="H722" i="1"/>
  <c r="H726" i="1"/>
  <c r="H730" i="1"/>
  <c r="H734" i="1"/>
  <c r="H738" i="1"/>
  <c r="H742" i="1"/>
  <c r="H746" i="1"/>
  <c r="H750" i="1"/>
  <c r="H754" i="1"/>
  <c r="H758" i="1"/>
  <c r="H762" i="1"/>
  <c r="H766" i="1"/>
  <c r="H770" i="1"/>
  <c r="H774" i="1"/>
  <c r="H778" i="1"/>
  <c r="H782" i="1"/>
  <c r="H786" i="1"/>
  <c r="H790" i="1"/>
  <c r="H794" i="1"/>
  <c r="H798" i="1"/>
  <c r="H802" i="1"/>
  <c r="H806" i="1"/>
  <c r="H810" i="1"/>
  <c r="H814" i="1"/>
  <c r="H818" i="1"/>
  <c r="H822" i="1"/>
  <c r="H826" i="1"/>
  <c r="H830" i="1"/>
  <c r="H834" i="1"/>
  <c r="H838" i="1"/>
  <c r="H842" i="1"/>
  <c r="H846" i="1"/>
  <c r="H850" i="1"/>
  <c r="H854" i="1"/>
  <c r="H858" i="1"/>
  <c r="H862" i="1"/>
  <c r="H866" i="1"/>
  <c r="H870" i="1"/>
  <c r="H874" i="1"/>
  <c r="H878" i="1"/>
  <c r="H882" i="1"/>
  <c r="H886" i="1"/>
  <c r="H890" i="1"/>
  <c r="H894" i="1"/>
  <c r="H898" i="1"/>
  <c r="H902" i="1"/>
  <c r="H906" i="1"/>
  <c r="H910" i="1"/>
  <c r="H914" i="1"/>
  <c r="H918" i="1"/>
  <c r="H922" i="1"/>
  <c r="H926" i="1"/>
  <c r="H930" i="1"/>
  <c r="H934" i="1"/>
  <c r="H938" i="1"/>
  <c r="H942" i="1"/>
  <c r="H946" i="1"/>
  <c r="H950" i="1"/>
  <c r="H954" i="1"/>
  <c r="H958" i="1"/>
  <c r="H962" i="1"/>
  <c r="H966" i="1"/>
  <c r="H970" i="1"/>
  <c r="H974" i="1"/>
  <c r="H978" i="1"/>
  <c r="H982" i="1"/>
  <c r="H986" i="1"/>
  <c r="H990" i="1"/>
  <c r="H994" i="1"/>
  <c r="H998" i="1"/>
  <c r="H1002" i="1"/>
  <c r="H1006" i="1"/>
  <c r="H1010" i="1"/>
  <c r="H1014" i="1"/>
  <c r="H1018" i="1"/>
  <c r="H1022" i="1"/>
  <c r="H689" i="1"/>
  <c r="H694" i="1"/>
  <c r="H699" i="1"/>
  <c r="H703" i="1"/>
  <c r="H707" i="1"/>
  <c r="H711" i="1"/>
  <c r="H715" i="1"/>
  <c r="H719" i="1"/>
  <c r="H723" i="1"/>
  <c r="H727" i="1"/>
  <c r="H731" i="1"/>
  <c r="H735" i="1"/>
  <c r="H739" i="1"/>
  <c r="H743" i="1"/>
  <c r="H747" i="1"/>
  <c r="H751" i="1"/>
  <c r="H755" i="1"/>
  <c r="H759" i="1"/>
  <c r="H763" i="1"/>
  <c r="H767" i="1"/>
  <c r="H771" i="1"/>
  <c r="H775" i="1"/>
  <c r="H779" i="1"/>
  <c r="H783" i="1"/>
  <c r="H787" i="1"/>
  <c r="H791" i="1"/>
  <c r="H795" i="1"/>
  <c r="H799" i="1"/>
  <c r="H803" i="1"/>
  <c r="H807" i="1"/>
  <c r="H811" i="1"/>
  <c r="H815" i="1"/>
  <c r="H819" i="1"/>
  <c r="H823" i="1"/>
  <c r="H827" i="1"/>
  <c r="H831" i="1"/>
  <c r="H835" i="1"/>
  <c r="H839" i="1"/>
  <c r="H843" i="1"/>
  <c r="H847" i="1"/>
  <c r="H851" i="1"/>
  <c r="H855" i="1"/>
  <c r="H859" i="1"/>
  <c r="H863" i="1"/>
  <c r="H867" i="1"/>
  <c r="H871" i="1"/>
  <c r="H875" i="1"/>
  <c r="H879" i="1"/>
  <c r="H883" i="1"/>
  <c r="H887" i="1"/>
  <c r="H891" i="1"/>
  <c r="H895" i="1"/>
  <c r="H899" i="1"/>
  <c r="H903" i="1"/>
  <c r="H907" i="1"/>
  <c r="H911" i="1"/>
  <c r="H915" i="1"/>
  <c r="H919" i="1"/>
  <c r="H923" i="1"/>
  <c r="H927" i="1"/>
  <c r="H931" i="1"/>
  <c r="H935" i="1"/>
  <c r="H939" i="1"/>
  <c r="H943" i="1"/>
  <c r="H947" i="1"/>
  <c r="H951" i="1"/>
  <c r="H955" i="1"/>
  <c r="H959" i="1"/>
  <c r="H963" i="1"/>
  <c r="H967" i="1"/>
  <c r="H971" i="1"/>
  <c r="H975" i="1"/>
  <c r="H979" i="1"/>
  <c r="H983" i="1"/>
  <c r="H987" i="1"/>
  <c r="H991" i="1"/>
  <c r="H995" i="1"/>
  <c r="H999" i="1"/>
  <c r="H1003" i="1"/>
  <c r="H1007" i="1"/>
  <c r="H1011" i="1"/>
  <c r="H1015" i="1"/>
  <c r="H1019" i="1"/>
  <c r="H1023" i="1"/>
  <c r="H1027" i="1"/>
  <c r="H690" i="1"/>
  <c r="H696" i="1"/>
  <c r="H700" i="1"/>
  <c r="H704" i="1"/>
  <c r="H708" i="1"/>
  <c r="H712" i="1"/>
  <c r="H716" i="1"/>
  <c r="H720" i="1"/>
  <c r="H724" i="1"/>
  <c r="H728" i="1"/>
  <c r="H732" i="1"/>
  <c r="H736" i="1"/>
  <c r="H740" i="1"/>
  <c r="H744" i="1"/>
  <c r="H748" i="1"/>
  <c r="H752" i="1"/>
  <c r="H756" i="1"/>
  <c r="H760" i="1"/>
  <c r="H764" i="1"/>
  <c r="H768" i="1"/>
  <c r="H772" i="1"/>
  <c r="H776" i="1"/>
  <c r="H780" i="1"/>
  <c r="H784" i="1"/>
  <c r="H788" i="1"/>
  <c r="H792" i="1"/>
  <c r="H796" i="1"/>
  <c r="H800" i="1"/>
  <c r="H804" i="1"/>
  <c r="H808" i="1"/>
  <c r="H812" i="1"/>
  <c r="H816" i="1"/>
  <c r="H820" i="1"/>
  <c r="H824" i="1"/>
  <c r="H828" i="1"/>
  <c r="H832" i="1"/>
  <c r="H836" i="1"/>
  <c r="H840" i="1"/>
  <c r="H844" i="1"/>
  <c r="H848" i="1"/>
  <c r="H852" i="1"/>
  <c r="H856" i="1"/>
  <c r="H860" i="1"/>
  <c r="H864" i="1"/>
  <c r="H868" i="1"/>
  <c r="H872" i="1"/>
  <c r="H876" i="1"/>
  <c r="H880" i="1"/>
  <c r="H884" i="1"/>
  <c r="H888" i="1"/>
  <c r="H892" i="1"/>
  <c r="H896" i="1"/>
  <c r="H900" i="1"/>
  <c r="H904" i="1"/>
  <c r="H908" i="1"/>
  <c r="H912" i="1"/>
  <c r="H916" i="1"/>
  <c r="H920" i="1"/>
  <c r="H924" i="1"/>
  <c r="H928" i="1"/>
  <c r="H932" i="1"/>
  <c r="H936" i="1"/>
  <c r="H940" i="1"/>
  <c r="H944" i="1"/>
  <c r="H948" i="1"/>
  <c r="H952" i="1"/>
  <c r="H956" i="1"/>
  <c r="H960" i="1"/>
  <c r="H964" i="1"/>
  <c r="H968" i="1"/>
  <c r="H972" i="1"/>
  <c r="H976" i="1"/>
  <c r="H980" i="1"/>
  <c r="H984" i="1"/>
  <c r="H988" i="1"/>
  <c r="H992" i="1"/>
  <c r="H996" i="1"/>
  <c r="H1000" i="1"/>
  <c r="H1004" i="1"/>
  <c r="H1008" i="1"/>
  <c r="H1012" i="1"/>
  <c r="H1016" i="1"/>
  <c r="H1020" i="1"/>
  <c r="H692" i="1"/>
  <c r="H697" i="1"/>
  <c r="H701" i="1"/>
  <c r="H705" i="1"/>
  <c r="H709" i="1"/>
  <c r="H713" i="1"/>
  <c r="H717" i="1"/>
  <c r="H721" i="1"/>
  <c r="H725" i="1"/>
  <c r="H729" i="1"/>
  <c r="H733" i="1"/>
  <c r="H737" i="1"/>
  <c r="H741" i="1"/>
  <c r="H745" i="1"/>
  <c r="H749" i="1"/>
  <c r="H753" i="1"/>
  <c r="H757" i="1"/>
  <c r="H761" i="1"/>
  <c r="H765" i="1"/>
  <c r="H769" i="1"/>
  <c r="H773" i="1"/>
  <c r="H777" i="1"/>
  <c r="H781" i="1"/>
  <c r="H785" i="1"/>
  <c r="H789" i="1"/>
  <c r="H793" i="1"/>
  <c r="H797" i="1"/>
  <c r="H801" i="1"/>
  <c r="H805" i="1"/>
  <c r="H809" i="1"/>
  <c r="H813" i="1"/>
  <c r="H817" i="1"/>
  <c r="H821" i="1"/>
  <c r="H825" i="1"/>
  <c r="H829" i="1"/>
  <c r="H833" i="1"/>
  <c r="H837" i="1"/>
  <c r="H841" i="1"/>
  <c r="H845" i="1"/>
  <c r="H849" i="1"/>
  <c r="H853" i="1"/>
  <c r="H857" i="1"/>
  <c r="H861" i="1"/>
  <c r="H865" i="1"/>
  <c r="H869" i="1"/>
  <c r="H873" i="1"/>
  <c r="H877" i="1"/>
  <c r="H881" i="1"/>
  <c r="H885" i="1"/>
  <c r="H889" i="1"/>
  <c r="H893" i="1"/>
  <c r="H897" i="1"/>
  <c r="H901" i="1"/>
  <c r="H905" i="1"/>
  <c r="H909" i="1"/>
  <c r="H913" i="1"/>
  <c r="H917" i="1"/>
  <c r="H921" i="1"/>
  <c r="H925" i="1"/>
  <c r="H929" i="1"/>
  <c r="H933" i="1"/>
  <c r="H937" i="1"/>
  <c r="H941" i="1"/>
  <c r="H945" i="1"/>
  <c r="H949" i="1"/>
  <c r="H953" i="1"/>
  <c r="H957" i="1"/>
  <c r="H961" i="1"/>
  <c r="H965" i="1"/>
  <c r="H969" i="1"/>
  <c r="H973" i="1"/>
  <c r="H977" i="1"/>
  <c r="H981" i="1"/>
  <c r="H997" i="1"/>
  <c r="H1013" i="1"/>
  <c r="H1025" i="1"/>
  <c r="H1030" i="1"/>
  <c r="H1034" i="1"/>
  <c r="H1038" i="1"/>
  <c r="H1042" i="1"/>
  <c r="H1046" i="1"/>
  <c r="H1050" i="1"/>
  <c r="H1054" i="1"/>
  <c r="H1058" i="1"/>
  <c r="H1062" i="1"/>
  <c r="H1066" i="1"/>
  <c r="H1070" i="1"/>
  <c r="H1074" i="1"/>
  <c r="H1078" i="1"/>
  <c r="H1082" i="1"/>
  <c r="H1086" i="1"/>
  <c r="H1090" i="1"/>
  <c r="H1094" i="1"/>
  <c r="H1098" i="1"/>
  <c r="H1102" i="1"/>
  <c r="H1106" i="1"/>
  <c r="H1110" i="1"/>
  <c r="H1114" i="1"/>
  <c r="H1118" i="1"/>
  <c r="H1122" i="1"/>
  <c r="H1126" i="1"/>
  <c r="H1130" i="1"/>
  <c r="H1134" i="1"/>
  <c r="H1138" i="1"/>
  <c r="H1142" i="1"/>
  <c r="H1146" i="1"/>
  <c r="H1150" i="1"/>
  <c r="H1154" i="1"/>
  <c r="H1158" i="1"/>
  <c r="H1162" i="1"/>
  <c r="H1166" i="1"/>
  <c r="H1170" i="1"/>
  <c r="H1174" i="1"/>
  <c r="H1178" i="1"/>
  <c r="H1182" i="1"/>
  <c r="H1186" i="1"/>
  <c r="H1190" i="1"/>
  <c r="H1194" i="1"/>
  <c r="H1198" i="1"/>
  <c r="H1202" i="1"/>
  <c r="H1206" i="1"/>
  <c r="H1210" i="1"/>
  <c r="H1214" i="1"/>
  <c r="H1218" i="1"/>
  <c r="H1222" i="1"/>
  <c r="H1226" i="1"/>
  <c r="H1230" i="1"/>
  <c r="H1234" i="1"/>
  <c r="H1238" i="1"/>
  <c r="H1242" i="1"/>
  <c r="H1246" i="1"/>
  <c r="H1250" i="1"/>
  <c r="H1254" i="1"/>
  <c r="H1258" i="1"/>
  <c r="H1262" i="1"/>
  <c r="H1266" i="1"/>
  <c r="H1270" i="1"/>
  <c r="H1274" i="1"/>
  <c r="H1278" i="1"/>
  <c r="H1282" i="1"/>
  <c r="H1286" i="1"/>
  <c r="H1290" i="1"/>
  <c r="H1294" i="1"/>
  <c r="H1298" i="1"/>
  <c r="H1302" i="1"/>
  <c r="H1306" i="1"/>
  <c r="H1310" i="1"/>
  <c r="H1314" i="1"/>
  <c r="H1318" i="1"/>
  <c r="H1322" i="1"/>
  <c r="H1326" i="1"/>
  <c r="H1330" i="1"/>
  <c r="H1334" i="1"/>
  <c r="H1338" i="1"/>
  <c r="H1342" i="1"/>
  <c r="H1346" i="1"/>
  <c r="H1350" i="1"/>
  <c r="H1354" i="1"/>
  <c r="H1358" i="1"/>
  <c r="H1362" i="1"/>
  <c r="H985" i="1"/>
  <c r="H1001" i="1"/>
  <c r="H1017" i="1"/>
  <c r="H1026" i="1"/>
  <c r="H1031" i="1"/>
  <c r="H1035" i="1"/>
  <c r="H1039" i="1"/>
  <c r="H1043" i="1"/>
  <c r="H1047" i="1"/>
  <c r="H1051" i="1"/>
  <c r="H1055" i="1"/>
  <c r="H1059" i="1"/>
  <c r="H1063" i="1"/>
  <c r="H1067" i="1"/>
  <c r="H1071" i="1"/>
  <c r="H1075" i="1"/>
  <c r="H1079" i="1"/>
  <c r="H1083" i="1"/>
  <c r="H1087" i="1"/>
  <c r="H1091" i="1"/>
  <c r="H1095" i="1"/>
  <c r="H1099" i="1"/>
  <c r="H1103" i="1"/>
  <c r="H1107" i="1"/>
  <c r="H1111" i="1"/>
  <c r="H1115" i="1"/>
  <c r="H1119" i="1"/>
  <c r="H1123" i="1"/>
  <c r="H1127" i="1"/>
  <c r="H1131" i="1"/>
  <c r="H1135" i="1"/>
  <c r="H1139" i="1"/>
  <c r="H1143" i="1"/>
  <c r="H1147" i="1"/>
  <c r="H1151" i="1"/>
  <c r="H1155" i="1"/>
  <c r="H1159" i="1"/>
  <c r="H1163" i="1"/>
  <c r="H1167" i="1"/>
  <c r="H1171" i="1"/>
  <c r="H1175" i="1"/>
  <c r="H1179" i="1"/>
  <c r="H1183" i="1"/>
  <c r="H1187" i="1"/>
  <c r="H1191" i="1"/>
  <c r="H1195" i="1"/>
  <c r="H1199" i="1"/>
  <c r="H1203" i="1"/>
  <c r="H1207" i="1"/>
  <c r="H1211" i="1"/>
  <c r="H1215" i="1"/>
  <c r="H1219" i="1"/>
  <c r="H1223" i="1"/>
  <c r="H1227" i="1"/>
  <c r="H1231" i="1"/>
  <c r="H1235" i="1"/>
  <c r="H1239" i="1"/>
  <c r="H1243" i="1"/>
  <c r="H1247" i="1"/>
  <c r="H1251" i="1"/>
  <c r="H1255" i="1"/>
  <c r="H1259" i="1"/>
  <c r="H1263" i="1"/>
  <c r="H1267" i="1"/>
  <c r="H1271" i="1"/>
  <c r="H1275" i="1"/>
  <c r="H1279" i="1"/>
  <c r="H1283" i="1"/>
  <c r="H1287" i="1"/>
  <c r="H1291" i="1"/>
  <c r="H1295" i="1"/>
  <c r="H1299" i="1"/>
  <c r="H1303" i="1"/>
  <c r="H1307" i="1"/>
  <c r="H1311" i="1"/>
  <c r="H1315" i="1"/>
  <c r="H1319" i="1"/>
  <c r="H1323" i="1"/>
  <c r="H1327" i="1"/>
  <c r="H1331" i="1"/>
  <c r="H1335" i="1"/>
  <c r="H1339" i="1"/>
  <c r="H1343" i="1"/>
  <c r="H1347" i="1"/>
  <c r="H1351" i="1"/>
  <c r="H989" i="1"/>
  <c r="H1005" i="1"/>
  <c r="H1021" i="1"/>
  <c r="H1028" i="1"/>
  <c r="H1032" i="1"/>
  <c r="H1036" i="1"/>
  <c r="H1040" i="1"/>
  <c r="H1044" i="1"/>
  <c r="H1048" i="1"/>
  <c r="H1052" i="1"/>
  <c r="H1056" i="1"/>
  <c r="H1060" i="1"/>
  <c r="H1064" i="1"/>
  <c r="H1068" i="1"/>
  <c r="H1072" i="1"/>
  <c r="H1076" i="1"/>
  <c r="H1080" i="1"/>
  <c r="H1084" i="1"/>
  <c r="H1088" i="1"/>
  <c r="H1092" i="1"/>
  <c r="H1096" i="1"/>
  <c r="H1100" i="1"/>
  <c r="H1104" i="1"/>
  <c r="H1108" i="1"/>
  <c r="H1112" i="1"/>
  <c r="H1116" i="1"/>
  <c r="H1120" i="1"/>
  <c r="H1124" i="1"/>
  <c r="H1128" i="1"/>
  <c r="H1132" i="1"/>
  <c r="H1136" i="1"/>
  <c r="H1140" i="1"/>
  <c r="H1144" i="1"/>
  <c r="H1148" i="1"/>
  <c r="H1152" i="1"/>
  <c r="H1156" i="1"/>
  <c r="H1160" i="1"/>
  <c r="H1164" i="1"/>
  <c r="H1168" i="1"/>
  <c r="H1172" i="1"/>
  <c r="H1176" i="1"/>
  <c r="H1180" i="1"/>
  <c r="H1184" i="1"/>
  <c r="H1188" i="1"/>
  <c r="H1192" i="1"/>
  <c r="H1196" i="1"/>
  <c r="H1200" i="1"/>
  <c r="H1204" i="1"/>
  <c r="H1208" i="1"/>
  <c r="H1212" i="1"/>
  <c r="H1216" i="1"/>
  <c r="H1220" i="1"/>
  <c r="H1224" i="1"/>
  <c r="H1228" i="1"/>
  <c r="H1232" i="1"/>
  <c r="H1236" i="1"/>
  <c r="H1240" i="1"/>
  <c r="H1244" i="1"/>
  <c r="H1248" i="1"/>
  <c r="H1252" i="1"/>
  <c r="H1256" i="1"/>
  <c r="H1260" i="1"/>
  <c r="H1264" i="1"/>
  <c r="H1268" i="1"/>
  <c r="H1272" i="1"/>
  <c r="H1276" i="1"/>
  <c r="H1280" i="1"/>
  <c r="H1284" i="1"/>
  <c r="H1288" i="1"/>
  <c r="H1292" i="1"/>
  <c r="H1296" i="1"/>
  <c r="H1300" i="1"/>
  <c r="H1304" i="1"/>
  <c r="H1308" i="1"/>
  <c r="H1312" i="1"/>
  <c r="H1316" i="1"/>
  <c r="H1320" i="1"/>
  <c r="H1324" i="1"/>
  <c r="H1328" i="1"/>
  <c r="H1332" i="1"/>
  <c r="H1336" i="1"/>
  <c r="H1340" i="1"/>
  <c r="H1344" i="1"/>
  <c r="H1348" i="1"/>
  <c r="H1352" i="1"/>
  <c r="H993" i="1"/>
  <c r="H1009" i="1"/>
  <c r="H1024" i="1"/>
  <c r="H1029" i="1"/>
  <c r="H1033" i="1"/>
  <c r="H1037" i="1"/>
  <c r="H1041" i="1"/>
  <c r="H1045" i="1"/>
  <c r="H1049" i="1"/>
  <c r="H1053" i="1"/>
  <c r="H1057" i="1"/>
  <c r="H1061" i="1"/>
  <c r="H1065" i="1"/>
  <c r="H1069" i="1"/>
  <c r="H1073" i="1"/>
  <c r="H1077" i="1"/>
  <c r="H1081" i="1"/>
  <c r="H1085" i="1"/>
  <c r="H1089" i="1"/>
  <c r="H1093" i="1"/>
  <c r="H1097" i="1"/>
  <c r="H1101" i="1"/>
  <c r="H1105" i="1"/>
  <c r="H1109" i="1"/>
  <c r="H1113" i="1"/>
  <c r="H1117" i="1"/>
  <c r="H1121" i="1"/>
  <c r="H1125" i="1"/>
  <c r="H1129" i="1"/>
  <c r="H1133" i="1"/>
  <c r="H1137" i="1"/>
  <c r="H1141" i="1"/>
  <c r="H1145" i="1"/>
  <c r="H1149" i="1"/>
  <c r="H1153" i="1"/>
  <c r="H1157" i="1"/>
  <c r="H1161" i="1"/>
  <c r="H1165" i="1"/>
  <c r="H1169" i="1"/>
  <c r="H1173" i="1"/>
  <c r="H1177" i="1"/>
  <c r="H1181" i="1"/>
  <c r="H1185" i="1"/>
  <c r="H1189" i="1"/>
  <c r="H1193" i="1"/>
  <c r="H1197" i="1"/>
  <c r="H1201" i="1"/>
  <c r="H1205" i="1"/>
  <c r="H1209" i="1"/>
  <c r="H1213" i="1"/>
  <c r="H1217" i="1"/>
  <c r="H1221" i="1"/>
  <c r="H1225" i="1"/>
  <c r="H1229" i="1"/>
  <c r="H1233" i="1"/>
  <c r="H1237" i="1"/>
  <c r="H1241" i="1"/>
  <c r="H1245" i="1"/>
  <c r="H1249" i="1"/>
  <c r="H1253" i="1"/>
  <c r="H1257" i="1"/>
  <c r="H1261" i="1"/>
  <c r="H1265" i="1"/>
  <c r="H1269" i="1"/>
  <c r="H1273" i="1"/>
  <c r="H1277" i="1"/>
  <c r="H1281" i="1"/>
  <c r="H1285" i="1"/>
  <c r="H1289" i="1"/>
  <c r="H1293" i="1"/>
  <c r="H1297" i="1"/>
  <c r="H1301" i="1"/>
  <c r="H1305" i="1"/>
  <c r="H1309" i="1"/>
  <c r="H1313" i="1"/>
  <c r="H1317" i="1"/>
  <c r="H1321" i="1"/>
  <c r="H1325" i="1"/>
  <c r="H1329" i="1"/>
  <c r="H1333" i="1"/>
  <c r="H1337" i="1"/>
  <c r="H1341" i="1"/>
  <c r="H1345" i="1"/>
  <c r="H1349" i="1"/>
  <c r="H1353" i="1"/>
  <c r="H1355" i="1"/>
  <c r="H1360" i="1"/>
  <c r="H1365" i="1"/>
  <c r="H1369" i="1"/>
  <c r="H1373" i="1"/>
  <c r="H1377" i="1"/>
  <c r="H1381" i="1"/>
  <c r="H1385" i="1"/>
  <c r="H1389" i="1"/>
  <c r="H1393" i="1"/>
  <c r="H1397" i="1"/>
  <c r="H1401" i="1"/>
  <c r="H1405" i="1"/>
  <c r="H1409" i="1"/>
  <c r="H1413" i="1"/>
  <c r="H1417" i="1"/>
  <c r="H1421" i="1"/>
  <c r="H1425" i="1"/>
  <c r="H1429" i="1"/>
  <c r="H1433" i="1"/>
  <c r="H1437" i="1"/>
  <c r="H1441" i="1"/>
  <c r="H1445" i="1"/>
  <c r="H1449" i="1"/>
  <c r="H1453" i="1"/>
  <c r="H1457" i="1"/>
  <c r="H1461" i="1"/>
  <c r="H1465" i="1"/>
  <c r="H1469" i="1"/>
  <c r="H1473" i="1"/>
  <c r="H1477" i="1"/>
  <c r="H1481" i="1"/>
  <c r="H1485" i="1"/>
  <c r="H1489" i="1"/>
  <c r="H1493" i="1"/>
  <c r="H1497" i="1"/>
  <c r="H1501" i="1"/>
  <c r="H1505" i="1"/>
  <c r="H1509" i="1"/>
  <c r="H1513" i="1"/>
  <c r="H1517" i="1"/>
  <c r="H1521" i="1"/>
  <c r="H1525" i="1"/>
  <c r="H1529" i="1"/>
  <c r="H1533" i="1"/>
  <c r="H1537" i="1"/>
  <c r="H1541" i="1"/>
  <c r="H1545" i="1"/>
  <c r="H1549" i="1"/>
  <c r="H1553" i="1"/>
  <c r="H1557" i="1"/>
  <c r="H1561" i="1"/>
  <c r="H1565" i="1"/>
  <c r="H1569" i="1"/>
  <c r="H1573" i="1"/>
  <c r="H1577" i="1"/>
  <c r="H1581" i="1"/>
  <c r="H1585" i="1"/>
  <c r="H1589" i="1"/>
  <c r="H1593" i="1"/>
  <c r="H1597" i="1"/>
  <c r="H1601" i="1"/>
  <c r="H1605" i="1"/>
  <c r="H1609" i="1"/>
  <c r="H1613" i="1"/>
  <c r="H1617" i="1"/>
  <c r="H1621" i="1"/>
  <c r="H1625" i="1"/>
  <c r="H1629" i="1"/>
  <c r="H1633" i="1"/>
  <c r="H1637" i="1"/>
  <c r="H1641" i="1"/>
  <c r="H1645" i="1"/>
  <c r="H1649" i="1"/>
  <c r="H1653" i="1"/>
  <c r="H1657" i="1"/>
  <c r="H1661" i="1"/>
  <c r="H1665" i="1"/>
  <c r="H1669" i="1"/>
  <c r="H1673" i="1"/>
  <c r="H1677" i="1"/>
  <c r="H1681" i="1"/>
  <c r="H1685" i="1"/>
  <c r="H1689" i="1"/>
  <c r="H1693" i="1"/>
  <c r="H1697" i="1"/>
  <c r="H1701" i="1"/>
  <c r="H1705" i="1"/>
  <c r="H1709" i="1"/>
  <c r="H1713" i="1"/>
  <c r="H1717" i="1"/>
  <c r="H1721" i="1"/>
  <c r="H1725" i="1"/>
  <c r="H1729" i="1"/>
  <c r="H1733" i="1"/>
  <c r="H1737" i="1"/>
  <c r="H1741" i="1"/>
  <c r="H1745" i="1"/>
  <c r="H1749" i="1"/>
  <c r="H1753" i="1"/>
  <c r="H1757" i="1"/>
  <c r="H1761" i="1"/>
  <c r="H1765" i="1"/>
  <c r="H1769" i="1"/>
  <c r="H1773" i="1"/>
  <c r="H1777" i="1"/>
  <c r="H1781" i="1"/>
  <c r="H1785" i="1"/>
  <c r="H1789" i="1"/>
  <c r="H1793" i="1"/>
  <c r="H1797" i="1"/>
  <c r="H1801" i="1"/>
  <c r="H1805" i="1"/>
  <c r="H1809" i="1"/>
  <c r="H1813" i="1"/>
  <c r="H1817" i="1"/>
  <c r="H1821" i="1"/>
  <c r="H1825" i="1"/>
  <c r="H1829" i="1"/>
  <c r="H1833" i="1"/>
  <c r="H1837" i="1"/>
  <c r="H1841" i="1"/>
  <c r="H1845" i="1"/>
  <c r="H1849" i="1"/>
  <c r="H1853" i="1"/>
  <c r="H1857" i="1"/>
  <c r="H1861" i="1"/>
  <c r="H1865" i="1"/>
  <c r="H1869" i="1"/>
  <c r="H1873" i="1"/>
  <c r="H1877" i="1"/>
  <c r="H1881" i="1"/>
  <c r="H1885" i="1"/>
  <c r="H1889" i="1"/>
  <c r="H1893" i="1"/>
  <c r="H1897" i="1"/>
  <c r="H1901" i="1"/>
  <c r="H1905" i="1"/>
  <c r="H1909" i="1"/>
  <c r="H1913" i="1"/>
  <c r="H1917" i="1"/>
  <c r="H1921" i="1"/>
  <c r="H1925" i="1"/>
  <c r="H1929" i="1"/>
  <c r="H1933" i="1"/>
  <c r="H1937" i="1"/>
  <c r="H1941" i="1"/>
  <c r="H1945" i="1"/>
  <c r="H1949" i="1"/>
  <c r="H1953" i="1"/>
  <c r="H1957" i="1"/>
  <c r="H1961" i="1"/>
  <c r="H1965" i="1"/>
  <c r="H1969" i="1"/>
  <c r="H1973" i="1"/>
  <c r="H1977" i="1"/>
  <c r="H1981" i="1"/>
  <c r="H1985" i="1"/>
  <c r="H1989" i="1"/>
  <c r="H1993" i="1"/>
  <c r="H1997" i="1"/>
  <c r="H2001" i="1"/>
  <c r="H2005" i="1"/>
  <c r="H2009" i="1"/>
  <c r="H2013" i="1"/>
  <c r="H2017" i="1"/>
  <c r="H2021" i="1"/>
  <c r="H2025" i="1"/>
  <c r="H2029" i="1"/>
  <c r="H2033" i="1"/>
  <c r="H1356" i="1"/>
  <c r="H1361" i="1"/>
  <c r="H1366" i="1"/>
  <c r="H1370" i="1"/>
  <c r="H1374" i="1"/>
  <c r="H1378" i="1"/>
  <c r="H1382" i="1"/>
  <c r="H1386" i="1"/>
  <c r="H1390" i="1"/>
  <c r="H1394" i="1"/>
  <c r="H1398" i="1"/>
  <c r="H1402" i="1"/>
  <c r="H1406" i="1"/>
  <c r="H1410" i="1"/>
  <c r="H1414" i="1"/>
  <c r="H1418" i="1"/>
  <c r="H1422" i="1"/>
  <c r="H1426" i="1"/>
  <c r="H1430" i="1"/>
  <c r="H1434" i="1"/>
  <c r="H1438" i="1"/>
  <c r="H1442" i="1"/>
  <c r="H1446" i="1"/>
  <c r="H1450" i="1"/>
  <c r="H1454" i="1"/>
  <c r="H1458" i="1"/>
  <c r="H1462" i="1"/>
  <c r="H1466" i="1"/>
  <c r="H1470" i="1"/>
  <c r="H1474" i="1"/>
  <c r="H1478" i="1"/>
  <c r="H1482" i="1"/>
  <c r="H1486" i="1"/>
  <c r="H1490" i="1"/>
  <c r="H1494" i="1"/>
  <c r="H1498" i="1"/>
  <c r="H1502" i="1"/>
  <c r="H1506" i="1"/>
  <c r="H1510" i="1"/>
  <c r="H1514" i="1"/>
  <c r="H1518" i="1"/>
  <c r="H1522" i="1"/>
  <c r="H1526" i="1"/>
  <c r="H1530" i="1"/>
  <c r="H1534" i="1"/>
  <c r="H1538" i="1"/>
  <c r="H1542" i="1"/>
  <c r="H1546" i="1"/>
  <c r="H1550" i="1"/>
  <c r="H1554" i="1"/>
  <c r="H1558" i="1"/>
  <c r="H1562" i="1"/>
  <c r="H1566" i="1"/>
  <c r="H1570" i="1"/>
  <c r="H1574" i="1"/>
  <c r="H1578" i="1"/>
  <c r="H1582" i="1"/>
  <c r="H1586" i="1"/>
  <c r="H1590" i="1"/>
  <c r="H1594" i="1"/>
  <c r="H1598" i="1"/>
  <c r="H1602" i="1"/>
  <c r="H1606" i="1"/>
  <c r="H1610" i="1"/>
  <c r="H1614" i="1"/>
  <c r="H1618" i="1"/>
  <c r="H1622" i="1"/>
  <c r="H1626" i="1"/>
  <c r="H1630" i="1"/>
  <c r="H1634" i="1"/>
  <c r="H1638" i="1"/>
  <c r="H1642" i="1"/>
  <c r="H1646" i="1"/>
  <c r="H1650" i="1"/>
  <c r="H1654" i="1"/>
  <c r="H1658" i="1"/>
  <c r="H1662" i="1"/>
  <c r="H1666" i="1"/>
  <c r="H1670" i="1"/>
  <c r="H1674" i="1"/>
  <c r="H1678" i="1"/>
  <c r="H1682" i="1"/>
  <c r="H1686" i="1"/>
  <c r="H1690" i="1"/>
  <c r="H1694" i="1"/>
  <c r="H1698" i="1"/>
  <c r="H1702" i="1"/>
  <c r="H1706" i="1"/>
  <c r="H1710" i="1"/>
  <c r="H1714" i="1"/>
  <c r="H1718" i="1"/>
  <c r="H1722" i="1"/>
  <c r="H1726" i="1"/>
  <c r="H1730" i="1"/>
  <c r="H1734" i="1"/>
  <c r="H1738" i="1"/>
  <c r="H1742" i="1"/>
  <c r="H1746" i="1"/>
  <c r="H1750" i="1"/>
  <c r="H1754" i="1"/>
  <c r="H1758" i="1"/>
  <c r="H1762" i="1"/>
  <c r="H1766" i="1"/>
  <c r="H1770" i="1"/>
  <c r="H1774" i="1"/>
  <c r="H1778" i="1"/>
  <c r="H1782" i="1"/>
  <c r="H1786" i="1"/>
  <c r="H1790" i="1"/>
  <c r="H1794" i="1"/>
  <c r="H1798" i="1"/>
  <c r="H1802" i="1"/>
  <c r="H1806" i="1"/>
  <c r="H1810" i="1"/>
  <c r="H1814" i="1"/>
  <c r="H1818" i="1"/>
  <c r="H1822" i="1"/>
  <c r="H1826" i="1"/>
  <c r="H1830" i="1"/>
  <c r="H1834" i="1"/>
  <c r="H1838" i="1"/>
  <c r="H1842" i="1"/>
  <c r="H1846" i="1"/>
  <c r="H1850" i="1"/>
  <c r="H1854" i="1"/>
  <c r="H1858" i="1"/>
  <c r="H1862" i="1"/>
  <c r="H1866" i="1"/>
  <c r="H1870" i="1"/>
  <c r="H1874" i="1"/>
  <c r="H1878" i="1"/>
  <c r="H1882" i="1"/>
  <c r="H1886" i="1"/>
  <c r="H1890" i="1"/>
  <c r="H1894" i="1"/>
  <c r="H1898" i="1"/>
  <c r="H1902" i="1"/>
  <c r="H1906" i="1"/>
  <c r="H1910" i="1"/>
  <c r="H1914" i="1"/>
  <c r="H1918" i="1"/>
  <c r="H1922" i="1"/>
  <c r="H1926" i="1"/>
  <c r="H1930" i="1"/>
  <c r="H1934" i="1"/>
  <c r="H1938" i="1"/>
  <c r="H1942" i="1"/>
  <c r="H1946" i="1"/>
  <c r="H1950" i="1"/>
  <c r="H1954" i="1"/>
  <c r="H1958" i="1"/>
  <c r="H1962" i="1"/>
  <c r="H1966" i="1"/>
  <c r="H1970" i="1"/>
  <c r="H1974" i="1"/>
  <c r="H1978" i="1"/>
  <c r="H1982" i="1"/>
  <c r="H1986" i="1"/>
  <c r="H1990" i="1"/>
  <c r="H1994" i="1"/>
  <c r="H1998" i="1"/>
  <c r="H2002" i="1"/>
  <c r="H2006" i="1"/>
  <c r="H2010" i="1"/>
  <c r="H2014" i="1"/>
  <c r="H2018" i="1"/>
  <c r="H2022" i="1"/>
  <c r="H2026" i="1"/>
  <c r="H1357" i="1"/>
  <c r="H1363" i="1"/>
  <c r="H1367" i="1"/>
  <c r="H1371" i="1"/>
  <c r="H1375" i="1"/>
  <c r="H1379" i="1"/>
  <c r="H1383" i="1"/>
  <c r="H1387" i="1"/>
  <c r="H1391" i="1"/>
  <c r="H1395" i="1"/>
  <c r="H1399" i="1"/>
  <c r="H1403" i="1"/>
  <c r="H1407" i="1"/>
  <c r="H1411" i="1"/>
  <c r="H1415" i="1"/>
  <c r="H1419" i="1"/>
  <c r="H1423" i="1"/>
  <c r="H1427" i="1"/>
  <c r="H1431" i="1"/>
  <c r="H1435" i="1"/>
  <c r="H1439" i="1"/>
  <c r="H1443" i="1"/>
  <c r="H1447" i="1"/>
  <c r="H1451" i="1"/>
  <c r="H1455" i="1"/>
  <c r="H1459" i="1"/>
  <c r="H1463" i="1"/>
  <c r="H1467" i="1"/>
  <c r="H1471" i="1"/>
  <c r="H1475" i="1"/>
  <c r="H1479" i="1"/>
  <c r="H1483" i="1"/>
  <c r="H1487" i="1"/>
  <c r="H1491" i="1"/>
  <c r="H1495" i="1"/>
  <c r="H1499" i="1"/>
  <c r="H1503" i="1"/>
  <c r="H1507" i="1"/>
  <c r="H1511" i="1"/>
  <c r="H1515" i="1"/>
  <c r="H1519" i="1"/>
  <c r="H1523" i="1"/>
  <c r="H1527" i="1"/>
  <c r="H1531" i="1"/>
  <c r="H1535" i="1"/>
  <c r="H1539" i="1"/>
  <c r="H1543" i="1"/>
  <c r="H1547" i="1"/>
  <c r="H1551" i="1"/>
  <c r="H1555" i="1"/>
  <c r="H1559" i="1"/>
  <c r="H1563" i="1"/>
  <c r="H1567" i="1"/>
  <c r="H1571" i="1"/>
  <c r="H1575" i="1"/>
  <c r="H1579" i="1"/>
  <c r="H1583" i="1"/>
  <c r="H1587" i="1"/>
  <c r="H1591" i="1"/>
  <c r="H1595" i="1"/>
  <c r="H1599" i="1"/>
  <c r="H1603" i="1"/>
  <c r="H1607" i="1"/>
  <c r="H1611" i="1"/>
  <c r="H1615" i="1"/>
  <c r="H1619" i="1"/>
  <c r="H1623" i="1"/>
  <c r="H1627" i="1"/>
  <c r="H1631" i="1"/>
  <c r="H1635" i="1"/>
  <c r="H1639" i="1"/>
  <c r="H1643" i="1"/>
  <c r="H1647" i="1"/>
  <c r="H1651" i="1"/>
  <c r="H1655" i="1"/>
  <c r="H1659" i="1"/>
  <c r="H1663" i="1"/>
  <c r="H1667" i="1"/>
  <c r="H1671" i="1"/>
  <c r="H1675" i="1"/>
  <c r="H1679" i="1"/>
  <c r="H1683" i="1"/>
  <c r="H1687" i="1"/>
  <c r="H1691" i="1"/>
  <c r="H1695" i="1"/>
  <c r="H1699" i="1"/>
  <c r="H1703" i="1"/>
  <c r="H1707" i="1"/>
  <c r="H1711" i="1"/>
  <c r="H1715" i="1"/>
  <c r="H1719" i="1"/>
  <c r="H1723" i="1"/>
  <c r="H1727" i="1"/>
  <c r="H1731" i="1"/>
  <c r="H1735" i="1"/>
  <c r="H1739" i="1"/>
  <c r="H1743" i="1"/>
  <c r="H1747" i="1"/>
  <c r="H1751" i="1"/>
  <c r="H1755" i="1"/>
  <c r="H1759" i="1"/>
  <c r="H1763" i="1"/>
  <c r="H1767" i="1"/>
  <c r="H1771" i="1"/>
  <c r="H1775" i="1"/>
  <c r="H1779" i="1"/>
  <c r="H1783" i="1"/>
  <c r="H1787" i="1"/>
  <c r="H1791" i="1"/>
  <c r="H1795" i="1"/>
  <c r="H1799" i="1"/>
  <c r="H1803" i="1"/>
  <c r="H1807" i="1"/>
  <c r="H1811" i="1"/>
  <c r="H1815" i="1"/>
  <c r="H1819" i="1"/>
  <c r="H1823" i="1"/>
  <c r="H1827" i="1"/>
  <c r="H1831" i="1"/>
  <c r="H1835" i="1"/>
  <c r="H1839" i="1"/>
  <c r="H1843" i="1"/>
  <c r="H1847" i="1"/>
  <c r="H1851" i="1"/>
  <c r="H1855" i="1"/>
  <c r="H1859" i="1"/>
  <c r="H1863" i="1"/>
  <c r="H1867" i="1"/>
  <c r="H1871" i="1"/>
  <c r="H1875" i="1"/>
  <c r="H1879" i="1"/>
  <c r="H1883" i="1"/>
  <c r="H1887" i="1"/>
  <c r="H1891" i="1"/>
  <c r="H1895" i="1"/>
  <c r="H1899" i="1"/>
  <c r="H1903" i="1"/>
  <c r="H1907" i="1"/>
  <c r="H1911" i="1"/>
  <c r="H1915" i="1"/>
  <c r="H1919" i="1"/>
  <c r="H1923" i="1"/>
  <c r="H1927" i="1"/>
  <c r="H1931" i="1"/>
  <c r="H1935" i="1"/>
  <c r="H1939" i="1"/>
  <c r="H1943" i="1"/>
  <c r="H1947" i="1"/>
  <c r="H1951" i="1"/>
  <c r="H1955" i="1"/>
  <c r="H1959" i="1"/>
  <c r="H1963" i="1"/>
  <c r="H1967" i="1"/>
  <c r="H1971" i="1"/>
  <c r="H1975" i="1"/>
  <c r="H1979" i="1"/>
  <c r="H1983" i="1"/>
  <c r="H1987" i="1"/>
  <c r="H1991" i="1"/>
  <c r="H1995" i="1"/>
  <c r="H1999" i="1"/>
  <c r="H2003" i="1"/>
  <c r="H2007" i="1"/>
  <c r="H2011" i="1"/>
  <c r="H2015" i="1"/>
  <c r="H2019" i="1"/>
  <c r="H2023" i="1"/>
  <c r="H2027" i="1"/>
  <c r="H1359" i="1"/>
  <c r="H1364" i="1"/>
  <c r="H1368" i="1"/>
  <c r="H1372" i="1"/>
  <c r="H1376" i="1"/>
  <c r="H1380" i="1"/>
  <c r="H1384" i="1"/>
  <c r="H1388" i="1"/>
  <c r="H1392" i="1"/>
  <c r="H1396" i="1"/>
  <c r="H1400" i="1"/>
  <c r="H1404" i="1"/>
  <c r="H1408" i="1"/>
  <c r="H1412" i="1"/>
  <c r="H1416" i="1"/>
  <c r="H1420" i="1"/>
  <c r="H1424" i="1"/>
  <c r="H1428" i="1"/>
  <c r="H1432" i="1"/>
  <c r="H1436" i="1"/>
  <c r="H1440" i="1"/>
  <c r="H1444" i="1"/>
  <c r="H1448" i="1"/>
  <c r="H1452" i="1"/>
  <c r="H1456" i="1"/>
  <c r="H1460" i="1"/>
  <c r="H1464" i="1"/>
  <c r="H1468" i="1"/>
  <c r="H1472" i="1"/>
  <c r="H1476" i="1"/>
  <c r="H1480" i="1"/>
  <c r="H1484" i="1"/>
  <c r="H1488" i="1"/>
  <c r="H1492" i="1"/>
  <c r="H1496" i="1"/>
  <c r="H1500" i="1"/>
  <c r="H1504" i="1"/>
  <c r="H1508" i="1"/>
  <c r="H1512" i="1"/>
  <c r="H1516" i="1"/>
  <c r="H1520" i="1"/>
  <c r="H1524" i="1"/>
  <c r="H1528" i="1"/>
  <c r="H1532" i="1"/>
  <c r="H1536" i="1"/>
  <c r="H1540" i="1"/>
  <c r="H1544" i="1"/>
  <c r="H1548" i="1"/>
  <c r="H1552" i="1"/>
  <c r="H1556" i="1"/>
  <c r="H1560" i="1"/>
  <c r="H1564" i="1"/>
  <c r="H1568" i="1"/>
  <c r="H1572" i="1"/>
  <c r="H1576" i="1"/>
  <c r="H1580" i="1"/>
  <c r="H1584" i="1"/>
  <c r="H1588" i="1"/>
  <c r="H1592" i="1"/>
  <c r="H1596" i="1"/>
  <c r="H1600" i="1"/>
  <c r="H1604" i="1"/>
  <c r="H1608" i="1"/>
  <c r="H1612" i="1"/>
  <c r="H1616" i="1"/>
  <c r="H1620" i="1"/>
  <c r="H1624" i="1"/>
  <c r="H1628" i="1"/>
  <c r="H1632" i="1"/>
  <c r="H1636" i="1"/>
  <c r="H1640" i="1"/>
  <c r="H1644" i="1"/>
  <c r="H1648" i="1"/>
  <c r="H1652" i="1"/>
  <c r="H1656" i="1"/>
  <c r="H1660" i="1"/>
  <c r="H1664" i="1"/>
  <c r="H1668" i="1"/>
  <c r="H1672" i="1"/>
  <c r="H1676" i="1"/>
  <c r="H1680" i="1"/>
  <c r="H1684" i="1"/>
  <c r="H1688" i="1"/>
  <c r="H1692" i="1"/>
  <c r="H1696" i="1"/>
  <c r="H1700" i="1"/>
  <c r="H1704" i="1"/>
  <c r="H1708" i="1"/>
  <c r="H1712" i="1"/>
  <c r="H1716" i="1"/>
  <c r="H1720" i="1"/>
  <c r="H1724" i="1"/>
  <c r="H1728" i="1"/>
  <c r="H1732" i="1"/>
  <c r="H1736" i="1"/>
  <c r="H1740" i="1"/>
  <c r="H1744" i="1"/>
  <c r="H1748" i="1"/>
  <c r="H1752" i="1"/>
  <c r="H1756" i="1"/>
  <c r="H1760" i="1"/>
  <c r="H1764" i="1"/>
  <c r="H1768" i="1"/>
  <c r="H1772" i="1"/>
  <c r="H1776" i="1"/>
  <c r="H1780" i="1"/>
  <c r="H1784" i="1"/>
  <c r="H1788" i="1"/>
  <c r="H1792" i="1"/>
  <c r="H1796" i="1"/>
  <c r="H1800" i="1"/>
  <c r="H1804" i="1"/>
  <c r="H1808" i="1"/>
  <c r="H1812" i="1"/>
  <c r="H1816" i="1"/>
  <c r="H1820" i="1"/>
  <c r="H1824" i="1"/>
  <c r="H1828" i="1"/>
  <c r="H1832" i="1"/>
  <c r="H1836" i="1"/>
  <c r="H1840" i="1"/>
  <c r="H1844" i="1"/>
  <c r="H1848" i="1"/>
  <c r="H1852" i="1"/>
  <c r="H1856" i="1"/>
  <c r="H1860" i="1"/>
  <c r="H1864" i="1"/>
  <c r="H1868" i="1"/>
  <c r="H1872" i="1"/>
  <c r="H1876" i="1"/>
  <c r="H1880" i="1"/>
  <c r="H1884" i="1"/>
  <c r="H1888" i="1"/>
  <c r="H1892" i="1"/>
  <c r="H1896" i="1"/>
  <c r="H1900" i="1"/>
  <c r="H1904" i="1"/>
  <c r="H1908" i="1"/>
  <c r="H1912" i="1"/>
  <c r="H1916" i="1"/>
  <c r="H1920" i="1"/>
  <c r="H1924" i="1"/>
  <c r="H1928" i="1"/>
  <c r="H1932" i="1"/>
  <c r="H1936" i="1"/>
  <c r="H1940" i="1"/>
  <c r="H1944" i="1"/>
  <c r="H1948" i="1"/>
  <c r="H1952" i="1"/>
  <c r="H1956" i="1"/>
  <c r="H1960" i="1"/>
  <c r="H1964" i="1"/>
  <c r="H1968" i="1"/>
  <c r="H1972" i="1"/>
  <c r="H1976" i="1"/>
  <c r="H1980" i="1"/>
  <c r="H1984" i="1"/>
  <c r="H1988" i="1"/>
  <c r="H1992" i="1"/>
  <c r="H1996" i="1"/>
  <c r="H2000" i="1"/>
  <c r="H2004" i="1"/>
  <c r="H2008" i="1"/>
  <c r="H2012" i="1"/>
  <c r="H2016" i="1"/>
  <c r="H2020" i="1"/>
  <c r="H2024" i="1"/>
  <c r="H2028" i="1"/>
  <c r="H2030" i="1"/>
  <c r="H2035" i="1"/>
  <c r="H2039" i="1"/>
  <c r="H2043" i="1"/>
  <c r="H2047" i="1"/>
  <c r="H2051" i="1"/>
  <c r="H2055" i="1"/>
  <c r="H2059" i="1"/>
  <c r="H2063" i="1"/>
  <c r="H2067" i="1"/>
  <c r="H2071" i="1"/>
  <c r="H2075" i="1"/>
  <c r="H2079" i="1"/>
  <c r="H2083" i="1"/>
  <c r="H2087" i="1"/>
  <c r="H2091" i="1"/>
  <c r="H2095" i="1"/>
  <c r="H2099" i="1"/>
  <c r="H2103" i="1"/>
  <c r="H2107" i="1"/>
  <c r="H2111" i="1"/>
  <c r="H2115" i="1"/>
  <c r="H2119" i="1"/>
  <c r="H2123" i="1"/>
  <c r="H2127" i="1"/>
  <c r="H2131" i="1"/>
  <c r="H2135" i="1"/>
  <c r="H2139" i="1"/>
  <c r="H2143" i="1"/>
  <c r="H2147" i="1"/>
  <c r="H2151" i="1"/>
  <c r="H2155" i="1"/>
  <c r="H2159" i="1"/>
  <c r="H2163" i="1"/>
  <c r="H2167" i="1"/>
  <c r="H2171" i="1"/>
  <c r="H2175" i="1"/>
  <c r="H2179" i="1"/>
  <c r="H2183" i="1"/>
  <c r="H2187" i="1"/>
  <c r="H2191" i="1"/>
  <c r="H2195" i="1"/>
  <c r="H2199" i="1"/>
  <c r="H2203" i="1"/>
  <c r="H2207" i="1"/>
  <c r="H2211" i="1"/>
  <c r="H2215" i="1"/>
  <c r="H2219" i="1"/>
  <c r="H2223" i="1"/>
  <c r="H2227" i="1"/>
  <c r="H2231" i="1"/>
  <c r="H2235" i="1"/>
  <c r="H2239" i="1"/>
  <c r="H2243" i="1"/>
  <c r="H2247" i="1"/>
  <c r="H2251" i="1"/>
  <c r="H2255" i="1"/>
  <c r="H2259" i="1"/>
  <c r="H2263" i="1"/>
  <c r="H2267" i="1"/>
  <c r="H2271" i="1"/>
  <c r="H2275" i="1"/>
  <c r="H2279" i="1"/>
  <c r="H2283" i="1"/>
  <c r="H2287" i="1"/>
  <c r="H2291" i="1"/>
  <c r="H2295" i="1"/>
  <c r="H2299" i="1"/>
  <c r="H2303" i="1"/>
  <c r="H2307" i="1"/>
  <c r="H2311" i="1"/>
  <c r="H2315" i="1"/>
  <c r="H2319" i="1"/>
  <c r="H2323" i="1"/>
  <c r="H2327" i="1"/>
  <c r="H2331" i="1"/>
  <c r="H2335" i="1"/>
  <c r="H2339" i="1"/>
  <c r="H2343" i="1"/>
  <c r="H2347" i="1"/>
  <c r="H2351" i="1"/>
  <c r="H2355" i="1"/>
  <c r="H2359" i="1"/>
  <c r="H2363" i="1"/>
  <c r="H2367" i="1"/>
  <c r="H2371" i="1"/>
  <c r="H2375" i="1"/>
  <c r="H2379" i="1"/>
  <c r="H2383" i="1"/>
  <c r="H2387" i="1"/>
  <c r="H2391" i="1"/>
  <c r="H2395" i="1"/>
  <c r="H2399" i="1"/>
  <c r="H2403" i="1"/>
  <c r="H2407" i="1"/>
  <c r="H2411" i="1"/>
  <c r="H2415" i="1"/>
  <c r="H2419" i="1"/>
  <c r="H2423" i="1"/>
  <c r="H2427" i="1"/>
  <c r="H2431" i="1"/>
  <c r="H2435" i="1"/>
  <c r="H2439" i="1"/>
  <c r="H2443" i="1"/>
  <c r="H2447" i="1"/>
  <c r="H2451" i="1"/>
  <c r="H2455" i="1"/>
  <c r="H2459" i="1"/>
  <c r="H2463" i="1"/>
  <c r="H2467" i="1"/>
  <c r="H2471" i="1"/>
  <c r="H2475" i="1"/>
  <c r="H2479" i="1"/>
  <c r="H2483" i="1"/>
  <c r="H2487" i="1"/>
  <c r="H2491" i="1"/>
  <c r="H2495" i="1"/>
  <c r="H2499" i="1"/>
  <c r="H2503" i="1"/>
  <c r="H2507" i="1"/>
  <c r="H2511" i="1"/>
  <c r="H2515" i="1"/>
  <c r="H2519" i="1"/>
  <c r="H2523" i="1"/>
  <c r="H2527" i="1"/>
  <c r="H2531" i="1"/>
  <c r="H2535" i="1"/>
  <c r="H2539" i="1"/>
  <c r="H2543" i="1"/>
  <c r="H2547" i="1"/>
  <c r="H2551" i="1"/>
  <c r="H2555" i="1"/>
  <c r="H2559" i="1"/>
  <c r="H2563" i="1"/>
  <c r="H2567" i="1"/>
  <c r="H2571" i="1"/>
  <c r="H2575" i="1"/>
  <c r="H2579" i="1"/>
  <c r="H2583" i="1"/>
  <c r="H2587" i="1"/>
  <c r="H2591" i="1"/>
  <c r="H2595" i="1"/>
  <c r="H2599" i="1"/>
  <c r="H2603" i="1"/>
  <c r="H2607" i="1"/>
  <c r="H2611" i="1"/>
  <c r="H2615" i="1"/>
  <c r="H2619" i="1"/>
  <c r="H2623" i="1"/>
  <c r="H2627" i="1"/>
  <c r="H2631" i="1"/>
  <c r="H2635" i="1"/>
  <c r="H2639" i="1"/>
  <c r="H2643" i="1"/>
  <c r="H2647" i="1"/>
  <c r="H2651" i="1"/>
  <c r="H2655" i="1"/>
  <c r="H2659" i="1"/>
  <c r="H2663" i="1"/>
  <c r="H2667" i="1"/>
  <c r="H2671" i="1"/>
  <c r="H2675" i="1"/>
  <c r="H2679" i="1"/>
  <c r="H2683" i="1"/>
  <c r="H2687" i="1"/>
  <c r="H2691" i="1"/>
  <c r="H2695" i="1"/>
  <c r="H2699" i="1"/>
  <c r="H2703" i="1"/>
  <c r="H2707" i="1"/>
  <c r="H2711" i="1"/>
  <c r="H2031" i="1"/>
  <c r="H2036" i="1"/>
  <c r="H2040" i="1"/>
  <c r="H2044" i="1"/>
  <c r="H2048" i="1"/>
  <c r="H2052" i="1"/>
  <c r="H2056" i="1"/>
  <c r="H2060" i="1"/>
  <c r="H2064" i="1"/>
  <c r="H2068" i="1"/>
  <c r="H2072" i="1"/>
  <c r="H2076" i="1"/>
  <c r="H2080" i="1"/>
  <c r="H2084" i="1"/>
  <c r="H2088" i="1"/>
  <c r="H2092" i="1"/>
  <c r="H2096" i="1"/>
  <c r="H2100" i="1"/>
  <c r="H2104" i="1"/>
  <c r="H2108" i="1"/>
  <c r="H2112" i="1"/>
  <c r="H2116" i="1"/>
  <c r="H2120" i="1"/>
  <c r="H2124" i="1"/>
  <c r="H2128" i="1"/>
  <c r="H2132" i="1"/>
  <c r="H2136" i="1"/>
  <c r="H2140" i="1"/>
  <c r="H2144" i="1"/>
  <c r="H2148" i="1"/>
  <c r="H2152" i="1"/>
  <c r="H2156" i="1"/>
  <c r="H2160" i="1"/>
  <c r="H2164" i="1"/>
  <c r="H2168" i="1"/>
  <c r="H2172" i="1"/>
  <c r="H2176" i="1"/>
  <c r="H2180" i="1"/>
  <c r="H2184" i="1"/>
  <c r="H2188" i="1"/>
  <c r="H2192" i="1"/>
  <c r="H2196" i="1"/>
  <c r="H2200" i="1"/>
  <c r="H2204" i="1"/>
  <c r="H2208" i="1"/>
  <c r="H2212" i="1"/>
  <c r="H2216" i="1"/>
  <c r="H2220" i="1"/>
  <c r="H2224" i="1"/>
  <c r="H2228" i="1"/>
  <c r="H2232" i="1"/>
  <c r="H2236" i="1"/>
  <c r="H2240" i="1"/>
  <c r="H2244" i="1"/>
  <c r="H2248" i="1"/>
  <c r="H2252" i="1"/>
  <c r="H2256" i="1"/>
  <c r="H2260" i="1"/>
  <c r="H2264" i="1"/>
  <c r="H2268" i="1"/>
  <c r="H2272" i="1"/>
  <c r="H2276" i="1"/>
  <c r="H2280" i="1"/>
  <c r="H2284" i="1"/>
  <c r="H2288" i="1"/>
  <c r="H2292" i="1"/>
  <c r="H2296" i="1"/>
  <c r="H2300" i="1"/>
  <c r="H2304" i="1"/>
  <c r="H2308" i="1"/>
  <c r="H2312" i="1"/>
  <c r="H2316" i="1"/>
  <c r="H2320" i="1"/>
  <c r="H2324" i="1"/>
  <c r="H2328" i="1"/>
  <c r="H2332" i="1"/>
  <c r="H2336" i="1"/>
  <c r="H2340" i="1"/>
  <c r="H2344" i="1"/>
  <c r="H2348" i="1"/>
  <c r="H2352" i="1"/>
  <c r="H2356" i="1"/>
  <c r="H2360" i="1"/>
  <c r="H2364" i="1"/>
  <c r="H2368" i="1"/>
  <c r="H2372" i="1"/>
  <c r="H2376" i="1"/>
  <c r="H2380" i="1"/>
  <c r="H2384" i="1"/>
  <c r="H2388" i="1"/>
  <c r="H2392" i="1"/>
  <c r="H2396" i="1"/>
  <c r="H2400" i="1"/>
  <c r="H2404" i="1"/>
  <c r="H2408" i="1"/>
  <c r="H2412" i="1"/>
  <c r="H2416" i="1"/>
  <c r="H2420" i="1"/>
  <c r="H2424" i="1"/>
  <c r="H2428" i="1"/>
  <c r="H2432" i="1"/>
  <c r="H2436" i="1"/>
  <c r="H2440" i="1"/>
  <c r="H2444" i="1"/>
  <c r="H2448" i="1"/>
  <c r="H2452" i="1"/>
  <c r="H2456" i="1"/>
  <c r="H2460" i="1"/>
  <c r="H2464" i="1"/>
  <c r="H2468" i="1"/>
  <c r="H2472" i="1"/>
  <c r="H2476" i="1"/>
  <c r="H2480" i="1"/>
  <c r="H2484" i="1"/>
  <c r="H2488" i="1"/>
  <c r="H2492" i="1"/>
  <c r="H2496" i="1"/>
  <c r="H2500" i="1"/>
  <c r="H2504" i="1"/>
  <c r="H2508" i="1"/>
  <c r="H2512" i="1"/>
  <c r="H2516" i="1"/>
  <c r="H2520" i="1"/>
  <c r="H2524" i="1"/>
  <c r="H2528" i="1"/>
  <c r="H2532" i="1"/>
  <c r="H2536" i="1"/>
  <c r="H2540" i="1"/>
  <c r="H2544" i="1"/>
  <c r="H2548" i="1"/>
  <c r="H2552" i="1"/>
  <c r="H2556" i="1"/>
  <c r="H2560" i="1"/>
  <c r="H2564" i="1"/>
  <c r="H2568" i="1"/>
  <c r="H2572" i="1"/>
  <c r="H2576" i="1"/>
  <c r="H2580" i="1"/>
  <c r="H2584" i="1"/>
  <c r="H2588" i="1"/>
  <c r="H2592" i="1"/>
  <c r="H2596" i="1"/>
  <c r="H2600" i="1"/>
  <c r="H2604" i="1"/>
  <c r="H2608" i="1"/>
  <c r="H2612" i="1"/>
  <c r="H2616" i="1"/>
  <c r="H2620" i="1"/>
  <c r="H2624" i="1"/>
  <c r="H2628" i="1"/>
  <c r="H2632" i="1"/>
  <c r="H2636" i="1"/>
  <c r="H2640" i="1"/>
  <c r="H2644" i="1"/>
  <c r="H2648" i="1"/>
  <c r="H2652" i="1"/>
  <c r="H2656" i="1"/>
  <c r="H2660" i="1"/>
  <c r="H2664" i="1"/>
  <c r="H2668" i="1"/>
  <c r="H2672" i="1"/>
  <c r="H2676" i="1"/>
  <c r="H2680" i="1"/>
  <c r="H2684" i="1"/>
  <c r="H2688" i="1"/>
  <c r="H2692" i="1"/>
  <c r="H2696" i="1"/>
  <c r="H2700" i="1"/>
  <c r="H2704" i="1"/>
  <c r="H2708" i="1"/>
  <c r="H2032" i="1"/>
  <c r="H2037" i="1"/>
  <c r="H2041" i="1"/>
  <c r="H2045" i="1"/>
  <c r="H2049" i="1"/>
  <c r="H2053" i="1"/>
  <c r="H2057" i="1"/>
  <c r="H2061" i="1"/>
  <c r="H2065" i="1"/>
  <c r="H2069" i="1"/>
  <c r="H2073" i="1"/>
  <c r="H2077" i="1"/>
  <c r="H2081" i="1"/>
  <c r="H2085" i="1"/>
  <c r="H2089" i="1"/>
  <c r="H2093" i="1"/>
  <c r="H2097" i="1"/>
  <c r="H2101" i="1"/>
  <c r="H2105" i="1"/>
  <c r="H2109" i="1"/>
  <c r="H2113" i="1"/>
  <c r="H2117" i="1"/>
  <c r="H2121" i="1"/>
  <c r="H2125" i="1"/>
  <c r="H2129" i="1"/>
  <c r="H2133" i="1"/>
  <c r="H2137" i="1"/>
  <c r="H2141" i="1"/>
  <c r="H2145" i="1"/>
  <c r="H2149" i="1"/>
  <c r="H2153" i="1"/>
  <c r="H2157" i="1"/>
  <c r="H2161" i="1"/>
  <c r="H2165" i="1"/>
  <c r="H2169" i="1"/>
  <c r="H2173" i="1"/>
  <c r="H2177" i="1"/>
  <c r="H2181" i="1"/>
  <c r="H2185" i="1"/>
  <c r="H2189" i="1"/>
  <c r="H2193" i="1"/>
  <c r="H2197" i="1"/>
  <c r="H2201" i="1"/>
  <c r="H2205" i="1"/>
  <c r="H2209" i="1"/>
  <c r="H2213" i="1"/>
  <c r="H2217" i="1"/>
  <c r="H2221" i="1"/>
  <c r="H2225" i="1"/>
  <c r="H2229" i="1"/>
  <c r="H2233" i="1"/>
  <c r="H2237" i="1"/>
  <c r="H2241" i="1"/>
  <c r="H2245" i="1"/>
  <c r="H2249" i="1"/>
  <c r="H2253" i="1"/>
  <c r="H2257" i="1"/>
  <c r="H2261" i="1"/>
  <c r="H2265" i="1"/>
  <c r="H2269" i="1"/>
  <c r="H2273" i="1"/>
  <c r="H2277" i="1"/>
  <c r="H2281" i="1"/>
  <c r="H2285" i="1"/>
  <c r="H2289" i="1"/>
  <c r="H2293" i="1"/>
  <c r="H2297" i="1"/>
  <c r="H2301" i="1"/>
  <c r="H2305" i="1"/>
  <c r="H2309" i="1"/>
  <c r="H2313" i="1"/>
  <c r="H2317" i="1"/>
  <c r="H2321" i="1"/>
  <c r="H2325" i="1"/>
  <c r="H2329" i="1"/>
  <c r="H2333" i="1"/>
  <c r="H2337" i="1"/>
  <c r="H2341" i="1"/>
  <c r="H2345" i="1"/>
  <c r="H2349" i="1"/>
  <c r="H2353" i="1"/>
  <c r="H2357" i="1"/>
  <c r="H2361" i="1"/>
  <c r="H2365" i="1"/>
  <c r="H2369" i="1"/>
  <c r="H2373" i="1"/>
  <c r="H2377" i="1"/>
  <c r="H2381" i="1"/>
  <c r="H2385" i="1"/>
  <c r="H2389" i="1"/>
  <c r="H2393" i="1"/>
  <c r="H2397" i="1"/>
  <c r="H2401" i="1"/>
  <c r="H2405" i="1"/>
  <c r="H2409" i="1"/>
  <c r="H2413" i="1"/>
  <c r="H2417" i="1"/>
  <c r="H2421" i="1"/>
  <c r="H2425" i="1"/>
  <c r="H2429" i="1"/>
  <c r="H2433" i="1"/>
  <c r="H2437" i="1"/>
  <c r="H2441" i="1"/>
  <c r="H2445" i="1"/>
  <c r="H2449" i="1"/>
  <c r="H2453" i="1"/>
  <c r="H2457" i="1"/>
  <c r="H2461" i="1"/>
  <c r="H2465" i="1"/>
  <c r="H2469" i="1"/>
  <c r="H2473" i="1"/>
  <c r="H2477" i="1"/>
  <c r="H2481" i="1"/>
  <c r="H2485" i="1"/>
  <c r="H2489" i="1"/>
  <c r="H2493" i="1"/>
  <c r="H2497" i="1"/>
  <c r="H2501" i="1"/>
  <c r="H2505" i="1"/>
  <c r="H2509" i="1"/>
  <c r="H2513" i="1"/>
  <c r="H2517" i="1"/>
  <c r="H2521" i="1"/>
  <c r="H2525" i="1"/>
  <c r="H2529" i="1"/>
  <c r="H2533" i="1"/>
  <c r="H2537" i="1"/>
  <c r="H2541" i="1"/>
  <c r="H2545" i="1"/>
  <c r="H2549" i="1"/>
  <c r="H2553" i="1"/>
  <c r="H2557" i="1"/>
  <c r="H2561" i="1"/>
  <c r="H2565" i="1"/>
  <c r="H2569" i="1"/>
  <c r="H2573" i="1"/>
  <c r="H2577" i="1"/>
  <c r="H2581" i="1"/>
  <c r="H2585" i="1"/>
  <c r="H2589" i="1"/>
  <c r="H2593" i="1"/>
  <c r="H2597" i="1"/>
  <c r="H2601" i="1"/>
  <c r="H2605" i="1"/>
  <c r="H2609" i="1"/>
  <c r="H2613" i="1"/>
  <c r="H2617" i="1"/>
  <c r="H2621" i="1"/>
  <c r="H2625" i="1"/>
  <c r="H2629" i="1"/>
  <c r="H2633" i="1"/>
  <c r="H2637" i="1"/>
  <c r="H2641" i="1"/>
  <c r="H2645" i="1"/>
  <c r="H2649" i="1"/>
  <c r="H2653" i="1"/>
  <c r="H2657" i="1"/>
  <c r="H2661" i="1"/>
  <c r="H2665" i="1"/>
  <c r="H2669" i="1"/>
  <c r="H2673" i="1"/>
  <c r="H2677" i="1"/>
  <c r="H2681" i="1"/>
  <c r="H2685" i="1"/>
  <c r="H2689" i="1"/>
  <c r="H2693" i="1"/>
  <c r="H2697" i="1"/>
  <c r="H2701" i="1"/>
  <c r="H2705" i="1"/>
  <c r="H2709" i="1"/>
  <c r="H2034" i="1"/>
  <c r="H2038" i="1"/>
  <c r="H2042" i="1"/>
  <c r="H2046" i="1"/>
  <c r="H2050" i="1"/>
  <c r="H2054" i="1"/>
  <c r="H2058" i="1"/>
  <c r="H2062" i="1"/>
  <c r="H2066" i="1"/>
  <c r="H2070" i="1"/>
  <c r="H2074" i="1"/>
  <c r="H2078" i="1"/>
  <c r="H2082" i="1"/>
  <c r="H2086" i="1"/>
  <c r="H2090" i="1"/>
  <c r="H2094" i="1"/>
  <c r="H2098" i="1"/>
  <c r="H2102" i="1"/>
  <c r="H2106" i="1"/>
  <c r="H2110" i="1"/>
  <c r="H2114" i="1"/>
  <c r="H2118" i="1"/>
  <c r="H2122" i="1"/>
  <c r="H2126" i="1"/>
  <c r="H2130" i="1"/>
  <c r="H2134" i="1"/>
  <c r="H2138" i="1"/>
  <c r="H2142" i="1"/>
  <c r="H2146" i="1"/>
  <c r="H2150" i="1"/>
  <c r="H2154" i="1"/>
  <c r="H2158" i="1"/>
  <c r="H2162" i="1"/>
  <c r="H2166" i="1"/>
  <c r="H2170" i="1"/>
  <c r="H2174" i="1"/>
  <c r="H2178" i="1"/>
  <c r="H2182" i="1"/>
  <c r="H2186" i="1"/>
  <c r="H2190" i="1"/>
  <c r="H2194" i="1"/>
  <c r="H2198" i="1"/>
  <c r="H2202" i="1"/>
  <c r="H2206" i="1"/>
  <c r="H2210" i="1"/>
  <c r="H2214" i="1"/>
  <c r="H2218" i="1"/>
  <c r="H2222" i="1"/>
  <c r="H2226" i="1"/>
  <c r="H2230" i="1"/>
  <c r="H2234" i="1"/>
  <c r="H2238" i="1"/>
  <c r="H2242" i="1"/>
  <c r="H2246" i="1"/>
  <c r="H2250" i="1"/>
  <c r="H2254" i="1"/>
  <c r="H2258" i="1"/>
  <c r="H2262" i="1"/>
  <c r="H2266" i="1"/>
  <c r="H2270" i="1"/>
  <c r="H2274" i="1"/>
  <c r="H2278" i="1"/>
  <c r="H2282" i="1"/>
  <c r="H2286" i="1"/>
  <c r="H2290" i="1"/>
  <c r="H2294" i="1"/>
  <c r="H2298" i="1"/>
  <c r="H2302" i="1"/>
  <c r="H2306" i="1"/>
  <c r="H2310" i="1"/>
  <c r="H2314" i="1"/>
  <c r="H2318" i="1"/>
  <c r="H2322" i="1"/>
  <c r="H2326" i="1"/>
  <c r="H2330" i="1"/>
  <c r="H2334" i="1"/>
  <c r="H2338" i="1"/>
  <c r="H2342" i="1"/>
  <c r="H2346" i="1"/>
  <c r="H2350" i="1"/>
  <c r="H2354" i="1"/>
  <c r="H2358" i="1"/>
  <c r="H2362" i="1"/>
  <c r="H2366" i="1"/>
  <c r="H2370" i="1"/>
  <c r="H2374" i="1"/>
  <c r="H2378" i="1"/>
  <c r="H2382" i="1"/>
  <c r="H2386" i="1"/>
  <c r="H2390" i="1"/>
  <c r="H2394" i="1"/>
  <c r="H2398" i="1"/>
  <c r="H2402" i="1"/>
  <c r="H2406" i="1"/>
  <c r="H2410" i="1"/>
  <c r="H2414" i="1"/>
  <c r="H2418" i="1"/>
  <c r="H2422" i="1"/>
  <c r="H2426" i="1"/>
  <c r="H2430" i="1"/>
  <c r="H2434" i="1"/>
  <c r="H2438" i="1"/>
  <c r="H2442" i="1"/>
  <c r="H2446" i="1"/>
  <c r="H2450" i="1"/>
  <c r="H2454" i="1"/>
  <c r="H2458" i="1"/>
  <c r="H2462" i="1"/>
  <c r="H2466" i="1"/>
  <c r="H2470" i="1"/>
  <c r="H2474" i="1"/>
  <c r="H2478" i="1"/>
  <c r="H2482" i="1"/>
  <c r="H2486" i="1"/>
  <c r="H2490" i="1"/>
  <c r="H2494" i="1"/>
  <c r="H2498" i="1"/>
  <c r="H2502" i="1"/>
  <c r="H2506" i="1"/>
  <c r="H2510" i="1"/>
  <c r="H2514" i="1"/>
  <c r="H2518" i="1"/>
  <c r="H2522" i="1"/>
  <c r="H2526" i="1"/>
  <c r="H2530" i="1"/>
  <c r="H2534" i="1"/>
  <c r="H2538" i="1"/>
  <c r="H2542" i="1"/>
  <c r="H2546" i="1"/>
  <c r="H2550" i="1"/>
  <c r="H2554" i="1"/>
  <c r="H2558" i="1"/>
  <c r="H2562" i="1"/>
  <c r="H2566" i="1"/>
  <c r="H2570" i="1"/>
  <c r="H2574" i="1"/>
  <c r="H2578" i="1"/>
  <c r="H2582" i="1"/>
  <c r="H2586" i="1"/>
  <c r="H2590" i="1"/>
  <c r="H2594" i="1"/>
  <c r="H2598" i="1"/>
  <c r="H2602" i="1"/>
  <c r="H2606" i="1"/>
  <c r="H2610" i="1"/>
  <c r="H2614" i="1"/>
  <c r="H2618" i="1"/>
  <c r="H2622" i="1"/>
  <c r="H2626" i="1"/>
  <c r="H2630" i="1"/>
  <c r="H2634" i="1"/>
  <c r="H2638" i="1"/>
  <c r="H2642" i="1"/>
  <c r="H2646" i="1"/>
  <c r="H2650" i="1"/>
  <c r="H2654" i="1"/>
  <c r="H2658" i="1"/>
  <c r="H2662" i="1"/>
  <c r="H2666" i="1"/>
  <c r="H2670" i="1"/>
  <c r="H2674" i="1"/>
  <c r="H2678" i="1"/>
  <c r="H2682" i="1"/>
  <c r="H2686" i="1"/>
  <c r="H2690" i="1"/>
  <c r="H2694" i="1"/>
  <c r="H2698" i="1"/>
  <c r="H2702" i="1"/>
  <c r="H2706" i="1"/>
  <c r="H2710" i="1"/>
  <c r="H2712" i="1"/>
  <c r="H2716" i="1"/>
  <c r="H2720" i="1"/>
  <c r="H2724" i="1"/>
  <c r="H2728" i="1"/>
  <c r="H2732" i="1"/>
  <c r="H2736" i="1"/>
  <c r="H2740" i="1"/>
  <c r="H2744" i="1"/>
  <c r="H2748" i="1"/>
  <c r="H2752" i="1"/>
  <c r="H2756" i="1"/>
  <c r="H2760" i="1"/>
  <c r="H2764" i="1"/>
  <c r="H2768" i="1"/>
  <c r="H2772" i="1"/>
  <c r="H2776" i="1"/>
  <c r="H2780" i="1"/>
  <c r="H2784" i="1"/>
  <c r="H2788" i="1"/>
  <c r="H2792" i="1"/>
  <c r="H2796" i="1"/>
  <c r="H2800" i="1"/>
  <c r="H2804" i="1"/>
  <c r="H2808" i="1"/>
  <c r="H2812" i="1"/>
  <c r="H2816" i="1"/>
  <c r="H2820" i="1"/>
  <c r="H2824" i="1"/>
  <c r="H2828" i="1"/>
  <c r="H2832" i="1"/>
  <c r="H2836" i="1"/>
  <c r="H2840" i="1"/>
  <c r="H2844" i="1"/>
  <c r="H2848" i="1"/>
  <c r="H2852" i="1"/>
  <c r="H2856" i="1"/>
  <c r="H2860" i="1"/>
  <c r="H2864" i="1"/>
  <c r="H2868" i="1"/>
  <c r="H2872" i="1"/>
  <c r="H2876" i="1"/>
  <c r="H2880" i="1"/>
  <c r="H2884" i="1"/>
  <c r="H2888" i="1"/>
  <c r="H2892" i="1"/>
  <c r="H2896" i="1"/>
  <c r="H2900" i="1"/>
  <c r="H2904" i="1"/>
  <c r="H2908" i="1"/>
  <c r="H2912" i="1"/>
  <c r="H2916" i="1"/>
  <c r="H2920" i="1"/>
  <c r="H2924" i="1"/>
  <c r="H2928" i="1"/>
  <c r="H2932" i="1"/>
  <c r="H2936" i="1"/>
  <c r="H2940" i="1"/>
  <c r="H2944" i="1"/>
  <c r="H2948" i="1"/>
  <c r="H2952" i="1"/>
  <c r="H2956" i="1"/>
  <c r="H2960" i="1"/>
  <c r="H2964" i="1"/>
  <c r="H2968" i="1"/>
  <c r="H2972" i="1"/>
  <c r="H2976" i="1"/>
  <c r="H2980" i="1"/>
  <c r="H2984" i="1"/>
  <c r="H2988" i="1"/>
  <c r="H2992" i="1"/>
  <c r="H2996" i="1"/>
  <c r="H3000" i="1"/>
  <c r="H3004" i="1"/>
  <c r="H3008" i="1"/>
  <c r="H3012" i="1"/>
  <c r="H3016" i="1"/>
  <c r="H3020" i="1"/>
  <c r="H3024" i="1"/>
  <c r="H3028" i="1"/>
  <c r="H3032" i="1"/>
  <c r="G8" i="1"/>
  <c r="G12" i="1"/>
  <c r="G16" i="1"/>
  <c r="G20" i="1"/>
  <c r="G24" i="1"/>
  <c r="G28" i="1"/>
  <c r="G32" i="1"/>
  <c r="G36" i="1"/>
  <c r="G40" i="1"/>
  <c r="G44" i="1"/>
  <c r="G48" i="1"/>
  <c r="G52" i="1"/>
  <c r="G56" i="1"/>
  <c r="G60" i="1"/>
  <c r="G64" i="1"/>
  <c r="G68" i="1"/>
  <c r="G72" i="1"/>
  <c r="G76" i="1"/>
  <c r="G80" i="1"/>
  <c r="G84" i="1"/>
  <c r="G88" i="1"/>
  <c r="G92" i="1"/>
  <c r="G96" i="1"/>
  <c r="G100" i="1"/>
  <c r="G104" i="1"/>
  <c r="G108" i="1"/>
  <c r="G112" i="1"/>
  <c r="G116" i="1"/>
  <c r="G120" i="1"/>
  <c r="G124" i="1"/>
  <c r="G128" i="1"/>
  <c r="G132" i="1"/>
  <c r="G136" i="1"/>
  <c r="G140" i="1"/>
  <c r="G144" i="1"/>
  <c r="G148" i="1"/>
  <c r="G152" i="1"/>
  <c r="G156" i="1"/>
  <c r="G160" i="1"/>
  <c r="G164" i="1"/>
  <c r="G168" i="1"/>
  <c r="G172" i="1"/>
  <c r="G176" i="1"/>
  <c r="G180" i="1"/>
  <c r="G184" i="1"/>
  <c r="G188" i="1"/>
  <c r="G192" i="1"/>
  <c r="G196" i="1"/>
  <c r="G200" i="1"/>
  <c r="G204" i="1"/>
  <c r="G208" i="1"/>
  <c r="G212" i="1"/>
  <c r="G216" i="1"/>
  <c r="G220" i="1"/>
  <c r="G224" i="1"/>
  <c r="G228" i="1"/>
  <c r="G232" i="1"/>
  <c r="G236" i="1"/>
  <c r="G240" i="1"/>
  <c r="G244" i="1"/>
  <c r="G248" i="1"/>
  <c r="G252" i="1"/>
  <c r="G256" i="1"/>
  <c r="G260" i="1"/>
  <c r="G264" i="1"/>
  <c r="G268" i="1"/>
  <c r="G272" i="1"/>
  <c r="G276" i="1"/>
  <c r="G280" i="1"/>
  <c r="G284" i="1"/>
  <c r="G288" i="1"/>
  <c r="G292" i="1"/>
  <c r="G296" i="1"/>
  <c r="G300" i="1"/>
  <c r="G304" i="1"/>
  <c r="G308" i="1"/>
  <c r="G312" i="1"/>
  <c r="G316" i="1"/>
  <c r="G320" i="1"/>
  <c r="G324" i="1"/>
  <c r="G328" i="1"/>
  <c r="G332" i="1"/>
  <c r="G336" i="1"/>
  <c r="G340" i="1"/>
  <c r="G344" i="1"/>
  <c r="G348" i="1"/>
  <c r="G352" i="1"/>
  <c r="G356" i="1"/>
  <c r="G360" i="1"/>
  <c r="G364" i="1"/>
  <c r="H2713" i="1"/>
  <c r="H2717" i="1"/>
  <c r="H2721" i="1"/>
  <c r="H2725" i="1"/>
  <c r="H2729" i="1"/>
  <c r="H2733" i="1"/>
  <c r="H2737" i="1"/>
  <c r="H2741" i="1"/>
  <c r="H2745" i="1"/>
  <c r="H2749" i="1"/>
  <c r="H2753" i="1"/>
  <c r="H2757" i="1"/>
  <c r="H2761" i="1"/>
  <c r="H2765" i="1"/>
  <c r="H2769" i="1"/>
  <c r="H2773" i="1"/>
  <c r="H2777" i="1"/>
  <c r="H2781" i="1"/>
  <c r="H2785" i="1"/>
  <c r="H2789" i="1"/>
  <c r="H2793" i="1"/>
  <c r="H2797" i="1"/>
  <c r="H2801" i="1"/>
  <c r="H2805" i="1"/>
  <c r="H2809" i="1"/>
  <c r="H2813" i="1"/>
  <c r="H2817" i="1"/>
  <c r="H2821" i="1"/>
  <c r="H2825" i="1"/>
  <c r="H2829" i="1"/>
  <c r="H2833" i="1"/>
  <c r="H2837" i="1"/>
  <c r="H2841" i="1"/>
  <c r="H2845" i="1"/>
  <c r="H2849" i="1"/>
  <c r="H2853" i="1"/>
  <c r="H2857" i="1"/>
  <c r="H2861" i="1"/>
  <c r="H2865" i="1"/>
  <c r="H2869" i="1"/>
  <c r="H2873" i="1"/>
  <c r="H2877" i="1"/>
  <c r="H2881" i="1"/>
  <c r="H2885" i="1"/>
  <c r="H2889" i="1"/>
  <c r="H2893" i="1"/>
  <c r="H2897" i="1"/>
  <c r="H2901" i="1"/>
  <c r="H2905" i="1"/>
  <c r="H2909" i="1"/>
  <c r="H2913" i="1"/>
  <c r="H2917" i="1"/>
  <c r="H2921" i="1"/>
  <c r="H2925" i="1"/>
  <c r="H2929" i="1"/>
  <c r="H2933" i="1"/>
  <c r="H2937" i="1"/>
  <c r="H2941" i="1"/>
  <c r="H2945" i="1"/>
  <c r="H2949" i="1"/>
  <c r="H2953" i="1"/>
  <c r="H2957" i="1"/>
  <c r="H2961" i="1"/>
  <c r="H2965" i="1"/>
  <c r="H2969" i="1"/>
  <c r="H2973" i="1"/>
  <c r="H2977" i="1"/>
  <c r="H2981" i="1"/>
  <c r="H2985" i="1"/>
  <c r="H2989" i="1"/>
  <c r="H2993" i="1"/>
  <c r="H2997" i="1"/>
  <c r="H3001" i="1"/>
  <c r="H3005" i="1"/>
  <c r="H3009" i="1"/>
  <c r="H3013" i="1"/>
  <c r="H3017" i="1"/>
  <c r="H3021" i="1"/>
  <c r="H3025" i="1"/>
  <c r="H3029" i="1"/>
  <c r="H3033" i="1"/>
  <c r="G9" i="1"/>
  <c r="G13" i="1"/>
  <c r="G17" i="1"/>
  <c r="G21" i="1"/>
  <c r="G25" i="1"/>
  <c r="G29" i="1"/>
  <c r="G33" i="1"/>
  <c r="G37" i="1"/>
  <c r="G41" i="1"/>
  <c r="G45" i="1"/>
  <c r="G49" i="1"/>
  <c r="G53" i="1"/>
  <c r="G57" i="1"/>
  <c r="G61" i="1"/>
  <c r="G65" i="1"/>
  <c r="G69" i="1"/>
  <c r="G73" i="1"/>
  <c r="G77" i="1"/>
  <c r="G81" i="1"/>
  <c r="G85" i="1"/>
  <c r="G89" i="1"/>
  <c r="G93" i="1"/>
  <c r="G97" i="1"/>
  <c r="G101" i="1"/>
  <c r="G105" i="1"/>
  <c r="G109" i="1"/>
  <c r="G113" i="1"/>
  <c r="G117" i="1"/>
  <c r="G121" i="1"/>
  <c r="G125" i="1"/>
  <c r="G129" i="1"/>
  <c r="G133" i="1"/>
  <c r="G137" i="1"/>
  <c r="G141" i="1"/>
  <c r="G145" i="1"/>
  <c r="G149" i="1"/>
  <c r="G153" i="1"/>
  <c r="G157" i="1"/>
  <c r="G161" i="1"/>
  <c r="G165" i="1"/>
  <c r="G169" i="1"/>
  <c r="G173" i="1"/>
  <c r="G177" i="1"/>
  <c r="G181" i="1"/>
  <c r="G185" i="1"/>
  <c r="G189" i="1"/>
  <c r="G193" i="1"/>
  <c r="G197" i="1"/>
  <c r="G201" i="1"/>
  <c r="G205" i="1"/>
  <c r="G209" i="1"/>
  <c r="G213" i="1"/>
  <c r="G217" i="1"/>
  <c r="G221" i="1"/>
  <c r="G225" i="1"/>
  <c r="G229" i="1"/>
  <c r="G233" i="1"/>
  <c r="G237" i="1"/>
  <c r="G241" i="1"/>
  <c r="G245" i="1"/>
  <c r="G249" i="1"/>
  <c r="G253" i="1"/>
  <c r="G257" i="1"/>
  <c r="G261" i="1"/>
  <c r="G265" i="1"/>
  <c r="G269" i="1"/>
  <c r="G273" i="1"/>
  <c r="G277" i="1"/>
  <c r="G281" i="1"/>
  <c r="G285" i="1"/>
  <c r="G289" i="1"/>
  <c r="G293" i="1"/>
  <c r="G297" i="1"/>
  <c r="G301" i="1"/>
  <c r="G305" i="1"/>
  <c r="G309" i="1"/>
  <c r="G313" i="1"/>
  <c r="G317" i="1"/>
  <c r="G321" i="1"/>
  <c r="G325" i="1"/>
  <c r="G329" i="1"/>
  <c r="G333" i="1"/>
  <c r="G337" i="1"/>
  <c r="G341" i="1"/>
  <c r="G345" i="1"/>
  <c r="G349" i="1"/>
  <c r="G353" i="1"/>
  <c r="G357" i="1"/>
  <c r="G361" i="1"/>
  <c r="H2714" i="1"/>
  <c r="H2718" i="1"/>
  <c r="H2722" i="1"/>
  <c r="H2726" i="1"/>
  <c r="H2730" i="1"/>
  <c r="H2734" i="1"/>
  <c r="H2738" i="1"/>
  <c r="H2742" i="1"/>
  <c r="H2746" i="1"/>
  <c r="H2750" i="1"/>
  <c r="H2754" i="1"/>
  <c r="H2758" i="1"/>
  <c r="H2762" i="1"/>
  <c r="H2766" i="1"/>
  <c r="H2770" i="1"/>
  <c r="H2774" i="1"/>
  <c r="H2778" i="1"/>
  <c r="H2782" i="1"/>
  <c r="H2786" i="1"/>
  <c r="H2790" i="1"/>
  <c r="H2794" i="1"/>
  <c r="H2798" i="1"/>
  <c r="H2802" i="1"/>
  <c r="H2806" i="1"/>
  <c r="H2810" i="1"/>
  <c r="H2814" i="1"/>
  <c r="H2818" i="1"/>
  <c r="H2822" i="1"/>
  <c r="H2826" i="1"/>
  <c r="H2830" i="1"/>
  <c r="H2834" i="1"/>
  <c r="H2838" i="1"/>
  <c r="H2842" i="1"/>
  <c r="H2846" i="1"/>
  <c r="H2850" i="1"/>
  <c r="H2854" i="1"/>
  <c r="H2858" i="1"/>
  <c r="H2862" i="1"/>
  <c r="H2866" i="1"/>
  <c r="H2870" i="1"/>
  <c r="H2874" i="1"/>
  <c r="H2878" i="1"/>
  <c r="H2882" i="1"/>
  <c r="H2886" i="1"/>
  <c r="H2890" i="1"/>
  <c r="H2894" i="1"/>
  <c r="H2898" i="1"/>
  <c r="H2902" i="1"/>
  <c r="H2906" i="1"/>
  <c r="H2910" i="1"/>
  <c r="H2914" i="1"/>
  <c r="H2918" i="1"/>
  <c r="H2922" i="1"/>
  <c r="H2926" i="1"/>
  <c r="H2930" i="1"/>
  <c r="H2934" i="1"/>
  <c r="H2938" i="1"/>
  <c r="H2942" i="1"/>
  <c r="H2946" i="1"/>
  <c r="H2950" i="1"/>
  <c r="H2954" i="1"/>
  <c r="H2958" i="1"/>
  <c r="H2962" i="1"/>
  <c r="H2966" i="1"/>
  <c r="H2970" i="1"/>
  <c r="H2974" i="1"/>
  <c r="H2978" i="1"/>
  <c r="H2982" i="1"/>
  <c r="H2986" i="1"/>
  <c r="H2990" i="1"/>
  <c r="H2994" i="1"/>
  <c r="H2998" i="1"/>
  <c r="H3002" i="1"/>
  <c r="H3006" i="1"/>
  <c r="H3010" i="1"/>
  <c r="H3014" i="1"/>
  <c r="H3018" i="1"/>
  <c r="H3022" i="1"/>
  <c r="H3026" i="1"/>
  <c r="H3030" i="1"/>
  <c r="H3034" i="1"/>
  <c r="G10" i="1"/>
  <c r="G14" i="1"/>
  <c r="G18" i="1"/>
  <c r="G22" i="1"/>
  <c r="G26" i="1"/>
  <c r="G30" i="1"/>
  <c r="G34" i="1"/>
  <c r="G38" i="1"/>
  <c r="G42" i="1"/>
  <c r="G46" i="1"/>
  <c r="G50" i="1"/>
  <c r="G54" i="1"/>
  <c r="G58" i="1"/>
  <c r="G62" i="1"/>
  <c r="G66" i="1"/>
  <c r="G70" i="1"/>
  <c r="G74" i="1"/>
  <c r="G78" i="1"/>
  <c r="G82" i="1"/>
  <c r="G86" i="1"/>
  <c r="G90" i="1"/>
  <c r="G94" i="1"/>
  <c r="G98" i="1"/>
  <c r="G102" i="1"/>
  <c r="G106" i="1"/>
  <c r="G110" i="1"/>
  <c r="G114" i="1"/>
  <c r="G118" i="1"/>
  <c r="G122" i="1"/>
  <c r="G126" i="1"/>
  <c r="G130" i="1"/>
  <c r="G134" i="1"/>
  <c r="G138" i="1"/>
  <c r="G142" i="1"/>
  <c r="G146" i="1"/>
  <c r="G150" i="1"/>
  <c r="G154" i="1"/>
  <c r="G158" i="1"/>
  <c r="G162" i="1"/>
  <c r="G166" i="1"/>
  <c r="G170" i="1"/>
  <c r="G174" i="1"/>
  <c r="G178" i="1"/>
  <c r="G182" i="1"/>
  <c r="G186" i="1"/>
  <c r="G190" i="1"/>
  <c r="G194" i="1"/>
  <c r="G198" i="1"/>
  <c r="G202" i="1"/>
  <c r="G206" i="1"/>
  <c r="G210" i="1"/>
  <c r="G214" i="1"/>
  <c r="G218" i="1"/>
  <c r="G222" i="1"/>
  <c r="G226" i="1"/>
  <c r="G230" i="1"/>
  <c r="G234" i="1"/>
  <c r="G238" i="1"/>
  <c r="G242" i="1"/>
  <c r="G246" i="1"/>
  <c r="G250" i="1"/>
  <c r="G254" i="1"/>
  <c r="G258" i="1"/>
  <c r="G262" i="1"/>
  <c r="G266" i="1"/>
  <c r="G270" i="1"/>
  <c r="G274" i="1"/>
  <c r="G278" i="1"/>
  <c r="G282" i="1"/>
  <c r="G286" i="1"/>
  <c r="G290" i="1"/>
  <c r="G294" i="1"/>
  <c r="G298" i="1"/>
  <c r="G302" i="1"/>
  <c r="G306" i="1"/>
  <c r="G310" i="1"/>
  <c r="G314" i="1"/>
  <c r="G318" i="1"/>
  <c r="G322" i="1"/>
  <c r="G326" i="1"/>
  <c r="G330" i="1"/>
  <c r="G334" i="1"/>
  <c r="G338" i="1"/>
  <c r="G342" i="1"/>
  <c r="G346" i="1"/>
  <c r="G350" i="1"/>
  <c r="G354" i="1"/>
  <c r="G358" i="1"/>
  <c r="G362" i="1"/>
  <c r="H2715" i="1"/>
  <c r="H2719" i="1"/>
  <c r="H2723" i="1"/>
  <c r="H2727" i="1"/>
  <c r="H2731" i="1"/>
  <c r="H2735" i="1"/>
  <c r="H2739" i="1"/>
  <c r="H2743" i="1"/>
  <c r="H2747" i="1"/>
  <c r="H2751" i="1"/>
  <c r="H2755" i="1"/>
  <c r="H2759" i="1"/>
  <c r="H2763" i="1"/>
  <c r="H2767" i="1"/>
  <c r="H2771" i="1"/>
  <c r="H2775" i="1"/>
  <c r="H2779" i="1"/>
  <c r="H2783" i="1"/>
  <c r="H2787" i="1"/>
  <c r="H2791" i="1"/>
  <c r="H2795" i="1"/>
  <c r="H2799" i="1"/>
  <c r="H2803" i="1"/>
  <c r="H2807" i="1"/>
  <c r="H2811" i="1"/>
  <c r="H2815" i="1"/>
  <c r="H2819" i="1"/>
  <c r="H2823" i="1"/>
  <c r="H2827" i="1"/>
  <c r="H2831" i="1"/>
  <c r="H2835" i="1"/>
  <c r="H2839" i="1"/>
  <c r="H2843" i="1"/>
  <c r="H2847" i="1"/>
  <c r="H2851" i="1"/>
  <c r="H2855" i="1"/>
  <c r="H2859" i="1"/>
  <c r="H2863" i="1"/>
  <c r="H2867" i="1"/>
  <c r="H2871" i="1"/>
  <c r="H2875" i="1"/>
  <c r="H2879" i="1"/>
  <c r="H2883" i="1"/>
  <c r="H2887" i="1"/>
  <c r="H2891" i="1"/>
  <c r="H2895" i="1"/>
  <c r="H2899" i="1"/>
  <c r="H2903" i="1"/>
  <c r="H2907" i="1"/>
  <c r="H2911" i="1"/>
  <c r="H2915" i="1"/>
  <c r="H2919" i="1"/>
  <c r="H2923" i="1"/>
  <c r="H2927" i="1"/>
  <c r="H2931" i="1"/>
  <c r="H2935" i="1"/>
  <c r="H2939" i="1"/>
  <c r="H2943" i="1"/>
  <c r="H2947" i="1"/>
  <c r="H2951" i="1"/>
  <c r="H2955" i="1"/>
  <c r="H2959" i="1"/>
  <c r="H2963" i="1"/>
  <c r="H2967" i="1"/>
  <c r="H2971" i="1"/>
  <c r="H2975" i="1"/>
  <c r="H2979" i="1"/>
  <c r="H2983" i="1"/>
  <c r="H2987" i="1"/>
  <c r="H2991" i="1"/>
  <c r="H2995" i="1"/>
  <c r="H2999" i="1"/>
  <c r="H3003" i="1"/>
  <c r="H3007" i="1"/>
  <c r="H3011" i="1"/>
  <c r="H3015" i="1"/>
  <c r="H3019" i="1"/>
  <c r="H3023" i="1"/>
  <c r="H3027" i="1"/>
  <c r="H3031" i="1"/>
  <c r="H3035" i="1"/>
  <c r="G11" i="1"/>
  <c r="G15" i="1"/>
  <c r="G19" i="1"/>
  <c r="G23" i="1"/>
  <c r="G27" i="1"/>
  <c r="G31" i="1"/>
  <c r="G35" i="1"/>
  <c r="G39" i="1"/>
  <c r="G43" i="1"/>
  <c r="G47" i="1"/>
  <c r="G51" i="1"/>
  <c r="G55" i="1"/>
  <c r="G59" i="1"/>
  <c r="G63" i="1"/>
  <c r="G67" i="1"/>
  <c r="G71" i="1"/>
  <c r="G75" i="1"/>
  <c r="G79" i="1"/>
  <c r="G83" i="1"/>
  <c r="G87" i="1"/>
  <c r="G91" i="1"/>
  <c r="G95" i="1"/>
  <c r="G99" i="1"/>
  <c r="G103" i="1"/>
  <c r="G107" i="1"/>
  <c r="G111" i="1"/>
  <c r="G115" i="1"/>
  <c r="G119" i="1"/>
  <c r="G123" i="1"/>
  <c r="G127" i="1"/>
  <c r="G131" i="1"/>
  <c r="G135" i="1"/>
  <c r="G139" i="1"/>
  <c r="G143" i="1"/>
  <c r="G147" i="1"/>
  <c r="G151" i="1"/>
  <c r="G155" i="1"/>
  <c r="G159" i="1"/>
  <c r="G163" i="1"/>
  <c r="G167" i="1"/>
  <c r="G171" i="1"/>
  <c r="G175" i="1"/>
  <c r="G179" i="1"/>
  <c r="G183" i="1"/>
  <c r="G187" i="1"/>
  <c r="G191" i="1"/>
  <c r="G195" i="1"/>
  <c r="G199" i="1"/>
  <c r="G203" i="1"/>
  <c r="G207" i="1"/>
  <c r="G211" i="1"/>
  <c r="G215" i="1"/>
  <c r="G219" i="1"/>
  <c r="G223" i="1"/>
  <c r="G227" i="1"/>
  <c r="G231" i="1"/>
  <c r="G235" i="1"/>
  <c r="G239" i="1"/>
  <c r="G243" i="1"/>
  <c r="G247" i="1"/>
  <c r="G251" i="1"/>
  <c r="G255" i="1"/>
  <c r="G259" i="1"/>
  <c r="G263" i="1"/>
  <c r="G267" i="1"/>
  <c r="G271" i="1"/>
  <c r="G275" i="1"/>
  <c r="G279" i="1"/>
  <c r="G283" i="1"/>
  <c r="G287" i="1"/>
  <c r="G291" i="1"/>
  <c r="G295" i="1"/>
  <c r="G299" i="1"/>
  <c r="G303" i="1"/>
  <c r="G307" i="1"/>
  <c r="G311" i="1"/>
  <c r="G315" i="1"/>
  <c r="G319" i="1"/>
  <c r="G323" i="1"/>
  <c r="G327" i="1"/>
  <c r="G331" i="1"/>
  <c r="G335" i="1"/>
  <c r="G339" i="1"/>
  <c r="G343" i="1"/>
  <c r="G347" i="1"/>
  <c r="G351" i="1"/>
  <c r="G355" i="1"/>
  <c r="G359" i="1"/>
  <c r="G363" i="1"/>
  <c r="G365" i="1"/>
  <c r="G369" i="1"/>
  <c r="G373" i="1"/>
  <c r="G377" i="1"/>
  <c r="G381" i="1"/>
  <c r="G385" i="1"/>
  <c r="G389" i="1"/>
  <c r="G393" i="1"/>
  <c r="G397" i="1"/>
  <c r="G401" i="1"/>
  <c r="G405" i="1"/>
  <c r="G409" i="1"/>
  <c r="G413" i="1"/>
  <c r="G417" i="1"/>
  <c r="G421" i="1"/>
  <c r="G425" i="1"/>
  <c r="G429" i="1"/>
  <c r="G433" i="1"/>
  <c r="G437" i="1"/>
  <c r="G441" i="1"/>
  <c r="G445" i="1"/>
  <c r="G449" i="1"/>
  <c r="G453" i="1"/>
  <c r="G457" i="1"/>
  <c r="G461" i="1"/>
  <c r="G465" i="1"/>
  <c r="G469" i="1"/>
  <c r="G473" i="1"/>
  <c r="G477" i="1"/>
  <c r="G481" i="1"/>
  <c r="G485" i="1"/>
  <c r="G489" i="1"/>
  <c r="G493" i="1"/>
  <c r="G497" i="1"/>
  <c r="G501" i="1"/>
  <c r="G505" i="1"/>
  <c r="G509" i="1"/>
  <c r="G513" i="1"/>
  <c r="G517" i="1"/>
  <c r="G521" i="1"/>
  <c r="G525" i="1"/>
  <c r="G529" i="1"/>
  <c r="G533" i="1"/>
  <c r="G537" i="1"/>
  <c r="G541" i="1"/>
  <c r="G545" i="1"/>
  <c r="G549" i="1"/>
  <c r="G553" i="1"/>
  <c r="G557" i="1"/>
  <c r="G561" i="1"/>
  <c r="G565" i="1"/>
  <c r="G569" i="1"/>
  <c r="G573" i="1"/>
  <c r="G577" i="1"/>
  <c r="G581" i="1"/>
  <c r="G585" i="1"/>
  <c r="G589" i="1"/>
  <c r="G593" i="1"/>
  <c r="G597" i="1"/>
  <c r="G601" i="1"/>
  <c r="G605" i="1"/>
  <c r="G609" i="1"/>
  <c r="G613" i="1"/>
  <c r="G617" i="1"/>
  <c r="G621" i="1"/>
  <c r="G625" i="1"/>
  <c r="G629" i="1"/>
  <c r="G633" i="1"/>
  <c r="G637" i="1"/>
  <c r="G641" i="1"/>
  <c r="G645" i="1"/>
  <c r="G649" i="1"/>
  <c r="G653" i="1"/>
  <c r="G657" i="1"/>
  <c r="G661" i="1"/>
  <c r="G665" i="1"/>
  <c r="G669" i="1"/>
  <c r="G673" i="1"/>
  <c r="G677" i="1"/>
  <c r="G681" i="1"/>
  <c r="G685" i="1"/>
  <c r="G689" i="1"/>
  <c r="G693" i="1"/>
  <c r="G697" i="1"/>
  <c r="G701" i="1"/>
  <c r="G705" i="1"/>
  <c r="G709" i="1"/>
  <c r="G713" i="1"/>
  <c r="G717" i="1"/>
  <c r="G721" i="1"/>
  <c r="G725" i="1"/>
  <c r="G729" i="1"/>
  <c r="G733" i="1"/>
  <c r="G737" i="1"/>
  <c r="G741" i="1"/>
  <c r="G745" i="1"/>
  <c r="G749" i="1"/>
  <c r="G753" i="1"/>
  <c r="G757" i="1"/>
  <c r="G761" i="1"/>
  <c r="G765" i="1"/>
  <c r="G769" i="1"/>
  <c r="G773" i="1"/>
  <c r="G777" i="1"/>
  <c r="G781" i="1"/>
  <c r="G785" i="1"/>
  <c r="G789" i="1"/>
  <c r="G793" i="1"/>
  <c r="G797" i="1"/>
  <c r="G801" i="1"/>
  <c r="G805" i="1"/>
  <c r="G809" i="1"/>
  <c r="G813" i="1"/>
  <c r="G817" i="1"/>
  <c r="G821" i="1"/>
  <c r="G825" i="1"/>
  <c r="G829" i="1"/>
  <c r="G833" i="1"/>
  <c r="G837" i="1"/>
  <c r="G841" i="1"/>
  <c r="G845" i="1"/>
  <c r="G849" i="1"/>
  <c r="G853" i="1"/>
  <c r="G857" i="1"/>
  <c r="G861" i="1"/>
  <c r="G865" i="1"/>
  <c r="G869" i="1"/>
  <c r="G873" i="1"/>
  <c r="G877" i="1"/>
  <c r="G881" i="1"/>
  <c r="G885" i="1"/>
  <c r="G889" i="1"/>
  <c r="G893" i="1"/>
  <c r="G897" i="1"/>
  <c r="G901" i="1"/>
  <c r="G905" i="1"/>
  <c r="G909" i="1"/>
  <c r="G913" i="1"/>
  <c r="G917" i="1"/>
  <c r="G921" i="1"/>
  <c r="G925" i="1"/>
  <c r="G929" i="1"/>
  <c r="G933" i="1"/>
  <c r="G937" i="1"/>
  <c r="G941" i="1"/>
  <c r="G945" i="1"/>
  <c r="G949" i="1"/>
  <c r="G953" i="1"/>
  <c r="G957" i="1"/>
  <c r="G961" i="1"/>
  <c r="G965" i="1"/>
  <c r="G969" i="1"/>
  <c r="G973" i="1"/>
  <c r="G977" i="1"/>
  <c r="G981" i="1"/>
  <c r="G985" i="1"/>
  <c r="G989" i="1"/>
  <c r="G993" i="1"/>
  <c r="G997" i="1"/>
  <c r="G1001" i="1"/>
  <c r="G1005" i="1"/>
  <c r="G1009" i="1"/>
  <c r="G1013" i="1"/>
  <c r="G1017" i="1"/>
  <c r="G1021" i="1"/>
  <c r="G1025" i="1"/>
  <c r="G1029" i="1"/>
  <c r="G1033" i="1"/>
  <c r="G1037" i="1"/>
  <c r="G1041" i="1"/>
  <c r="G1045" i="1"/>
  <c r="G1049" i="1"/>
  <c r="G1053" i="1"/>
  <c r="G366" i="1"/>
  <c r="G370" i="1"/>
  <c r="G374" i="1"/>
  <c r="G378" i="1"/>
  <c r="G382" i="1"/>
  <c r="G386" i="1"/>
  <c r="G390" i="1"/>
  <c r="G394" i="1"/>
  <c r="G398" i="1"/>
  <c r="G402" i="1"/>
  <c r="G406" i="1"/>
  <c r="G410" i="1"/>
  <c r="G414" i="1"/>
  <c r="G418" i="1"/>
  <c r="G422" i="1"/>
  <c r="G426" i="1"/>
  <c r="G430" i="1"/>
  <c r="G434" i="1"/>
  <c r="G438" i="1"/>
  <c r="G442" i="1"/>
  <c r="G446" i="1"/>
  <c r="G450" i="1"/>
  <c r="G454" i="1"/>
  <c r="G458" i="1"/>
  <c r="G462" i="1"/>
  <c r="G466" i="1"/>
  <c r="G470" i="1"/>
  <c r="G474" i="1"/>
  <c r="G478" i="1"/>
  <c r="G482" i="1"/>
  <c r="G486" i="1"/>
  <c r="G490" i="1"/>
  <c r="G494" i="1"/>
  <c r="G498" i="1"/>
  <c r="G502" i="1"/>
  <c r="G506" i="1"/>
  <c r="G510" i="1"/>
  <c r="G514" i="1"/>
  <c r="G518" i="1"/>
  <c r="G522" i="1"/>
  <c r="G526" i="1"/>
  <c r="G530" i="1"/>
  <c r="G534" i="1"/>
  <c r="G538" i="1"/>
  <c r="G542" i="1"/>
  <c r="G546" i="1"/>
  <c r="G550" i="1"/>
  <c r="G554" i="1"/>
  <c r="G558" i="1"/>
  <c r="G562" i="1"/>
  <c r="G566" i="1"/>
  <c r="G570" i="1"/>
  <c r="G574" i="1"/>
  <c r="G578" i="1"/>
  <c r="G582" i="1"/>
  <c r="G586" i="1"/>
  <c r="G590" i="1"/>
  <c r="G594" i="1"/>
  <c r="G598" i="1"/>
  <c r="G602" i="1"/>
  <c r="G606" i="1"/>
  <c r="G610" i="1"/>
  <c r="G614" i="1"/>
  <c r="G618" i="1"/>
  <c r="G622" i="1"/>
  <c r="G626" i="1"/>
  <c r="G630" i="1"/>
  <c r="G634" i="1"/>
  <c r="G638" i="1"/>
  <c r="G642" i="1"/>
  <c r="G646" i="1"/>
  <c r="G650" i="1"/>
  <c r="G654" i="1"/>
  <c r="G658" i="1"/>
  <c r="G662" i="1"/>
  <c r="G666" i="1"/>
  <c r="G670" i="1"/>
  <c r="G674" i="1"/>
  <c r="G678" i="1"/>
  <c r="G682" i="1"/>
  <c r="G686" i="1"/>
  <c r="G690" i="1"/>
  <c r="G694" i="1"/>
  <c r="G698" i="1"/>
  <c r="G702" i="1"/>
  <c r="G706" i="1"/>
  <c r="G710" i="1"/>
  <c r="G714" i="1"/>
  <c r="G718" i="1"/>
  <c r="G722" i="1"/>
  <c r="G726" i="1"/>
  <c r="G730" i="1"/>
  <c r="G734" i="1"/>
  <c r="G738" i="1"/>
  <c r="G742" i="1"/>
  <c r="G746" i="1"/>
  <c r="G750" i="1"/>
  <c r="G754" i="1"/>
  <c r="G758" i="1"/>
  <c r="G762" i="1"/>
  <c r="G766" i="1"/>
  <c r="G770" i="1"/>
  <c r="G774" i="1"/>
  <c r="G778" i="1"/>
  <c r="G782" i="1"/>
  <c r="G786" i="1"/>
  <c r="G790" i="1"/>
  <c r="G794" i="1"/>
  <c r="G798" i="1"/>
  <c r="G802" i="1"/>
  <c r="G806" i="1"/>
  <c r="G810" i="1"/>
  <c r="G814" i="1"/>
  <c r="G818" i="1"/>
  <c r="G822" i="1"/>
  <c r="G826" i="1"/>
  <c r="G830" i="1"/>
  <c r="G834" i="1"/>
  <c r="G838" i="1"/>
  <c r="G842" i="1"/>
  <c r="G846" i="1"/>
  <c r="G850" i="1"/>
  <c r="G854" i="1"/>
  <c r="G858" i="1"/>
  <c r="G862" i="1"/>
  <c r="G866" i="1"/>
  <c r="G870" i="1"/>
  <c r="G874" i="1"/>
  <c r="G878" i="1"/>
  <c r="G882" i="1"/>
  <c r="G886" i="1"/>
  <c r="G890" i="1"/>
  <c r="G894" i="1"/>
  <c r="G898" i="1"/>
  <c r="G902" i="1"/>
  <c r="G906" i="1"/>
  <c r="G910" i="1"/>
  <c r="G914" i="1"/>
  <c r="G918" i="1"/>
  <c r="G922" i="1"/>
  <c r="G926" i="1"/>
  <c r="G930" i="1"/>
  <c r="G934" i="1"/>
  <c r="G938" i="1"/>
  <c r="G942" i="1"/>
  <c r="G946" i="1"/>
  <c r="G950" i="1"/>
  <c r="G954" i="1"/>
  <c r="G958" i="1"/>
  <c r="G962" i="1"/>
  <c r="G966" i="1"/>
  <c r="G970" i="1"/>
  <c r="G974" i="1"/>
  <c r="G978" i="1"/>
  <c r="G982" i="1"/>
  <c r="G986" i="1"/>
  <c r="G990" i="1"/>
  <c r="G994" i="1"/>
  <c r="G998" i="1"/>
  <c r="G1002" i="1"/>
  <c r="G1006" i="1"/>
  <c r="G1010" i="1"/>
  <c r="G1014" i="1"/>
  <c r="G1018" i="1"/>
  <c r="G1022" i="1"/>
  <c r="G1026" i="1"/>
  <c r="G1030" i="1"/>
  <c r="G1034" i="1"/>
  <c r="G367" i="1"/>
  <c r="G371" i="1"/>
  <c r="G375" i="1"/>
  <c r="G379" i="1"/>
  <c r="G383" i="1"/>
  <c r="G387" i="1"/>
  <c r="G391" i="1"/>
  <c r="G395" i="1"/>
  <c r="G399" i="1"/>
  <c r="G403" i="1"/>
  <c r="G407" i="1"/>
  <c r="G411" i="1"/>
  <c r="G415" i="1"/>
  <c r="G419" i="1"/>
  <c r="G423" i="1"/>
  <c r="G427" i="1"/>
  <c r="G431" i="1"/>
  <c r="G435" i="1"/>
  <c r="G439" i="1"/>
  <c r="G443" i="1"/>
  <c r="G447" i="1"/>
  <c r="G451" i="1"/>
  <c r="G455" i="1"/>
  <c r="G459" i="1"/>
  <c r="G463" i="1"/>
  <c r="G467" i="1"/>
  <c r="G471" i="1"/>
  <c r="G475" i="1"/>
  <c r="G479" i="1"/>
  <c r="G483" i="1"/>
  <c r="G487" i="1"/>
  <c r="G491" i="1"/>
  <c r="G495" i="1"/>
  <c r="G499" i="1"/>
  <c r="G503" i="1"/>
  <c r="G507" i="1"/>
  <c r="G511" i="1"/>
  <c r="G515" i="1"/>
  <c r="G519" i="1"/>
  <c r="G523" i="1"/>
  <c r="G527" i="1"/>
  <c r="G531" i="1"/>
  <c r="G535" i="1"/>
  <c r="G539" i="1"/>
  <c r="G543" i="1"/>
  <c r="G547" i="1"/>
  <c r="G551" i="1"/>
  <c r="G555" i="1"/>
  <c r="G559" i="1"/>
  <c r="G563" i="1"/>
  <c r="G567" i="1"/>
  <c r="G571" i="1"/>
  <c r="G575" i="1"/>
  <c r="G579" i="1"/>
  <c r="G583" i="1"/>
  <c r="G587" i="1"/>
  <c r="G591" i="1"/>
  <c r="G595" i="1"/>
  <c r="G599" i="1"/>
  <c r="G603" i="1"/>
  <c r="G607" i="1"/>
  <c r="G611" i="1"/>
  <c r="G615" i="1"/>
  <c r="G619" i="1"/>
  <c r="G623" i="1"/>
  <c r="G627" i="1"/>
  <c r="G631" i="1"/>
  <c r="G635" i="1"/>
  <c r="G639" i="1"/>
  <c r="G643" i="1"/>
  <c r="G647" i="1"/>
  <c r="G651" i="1"/>
  <c r="G655" i="1"/>
  <c r="G659" i="1"/>
  <c r="G663" i="1"/>
  <c r="G667" i="1"/>
  <c r="G671" i="1"/>
  <c r="G675" i="1"/>
  <c r="G679" i="1"/>
  <c r="G683" i="1"/>
  <c r="G687" i="1"/>
  <c r="G691" i="1"/>
  <c r="G695" i="1"/>
  <c r="G699" i="1"/>
  <c r="G703" i="1"/>
  <c r="G707" i="1"/>
  <c r="G711" i="1"/>
  <c r="G715" i="1"/>
  <c r="G719" i="1"/>
  <c r="G723" i="1"/>
  <c r="G727" i="1"/>
  <c r="G731" i="1"/>
  <c r="G735" i="1"/>
  <c r="G739" i="1"/>
  <c r="G743" i="1"/>
  <c r="G747" i="1"/>
  <c r="G751" i="1"/>
  <c r="G755" i="1"/>
  <c r="G759" i="1"/>
  <c r="G763" i="1"/>
  <c r="G767" i="1"/>
  <c r="G771" i="1"/>
  <c r="G775" i="1"/>
  <c r="G779" i="1"/>
  <c r="G783" i="1"/>
  <c r="G787" i="1"/>
  <c r="G791" i="1"/>
  <c r="G795" i="1"/>
  <c r="G799" i="1"/>
  <c r="G803" i="1"/>
  <c r="G807" i="1"/>
  <c r="G811" i="1"/>
  <c r="G815" i="1"/>
  <c r="G819" i="1"/>
  <c r="G823" i="1"/>
  <c r="G827" i="1"/>
  <c r="G831" i="1"/>
  <c r="G835" i="1"/>
  <c r="G839" i="1"/>
  <c r="G843" i="1"/>
  <c r="G847" i="1"/>
  <c r="G851" i="1"/>
  <c r="G855" i="1"/>
  <c r="G859" i="1"/>
  <c r="G863" i="1"/>
  <c r="G867" i="1"/>
  <c r="G871" i="1"/>
  <c r="G875" i="1"/>
  <c r="G879" i="1"/>
  <c r="G883" i="1"/>
  <c r="G887" i="1"/>
  <c r="G891" i="1"/>
  <c r="G895" i="1"/>
  <c r="G899" i="1"/>
  <c r="G903" i="1"/>
  <c r="G907" i="1"/>
  <c r="G911" i="1"/>
  <c r="G915" i="1"/>
  <c r="G919" i="1"/>
  <c r="G923" i="1"/>
  <c r="G927" i="1"/>
  <c r="G931" i="1"/>
  <c r="G935" i="1"/>
  <c r="G939" i="1"/>
  <c r="G943" i="1"/>
  <c r="G947" i="1"/>
  <c r="G951" i="1"/>
  <c r="G955" i="1"/>
  <c r="G959" i="1"/>
  <c r="G963" i="1"/>
  <c r="G967" i="1"/>
  <c r="G971" i="1"/>
  <c r="G975" i="1"/>
  <c r="G979" i="1"/>
  <c r="G983" i="1"/>
  <c r="G987" i="1"/>
  <c r="G991" i="1"/>
  <c r="G995" i="1"/>
  <c r="G999" i="1"/>
  <c r="G1003" i="1"/>
  <c r="G1007" i="1"/>
  <c r="G1011" i="1"/>
  <c r="G1015" i="1"/>
  <c r="G1019" i="1"/>
  <c r="G1023" i="1"/>
  <c r="G1027" i="1"/>
  <c r="G1031" i="1"/>
  <c r="G1035" i="1"/>
  <c r="G1039" i="1"/>
  <c r="G1043" i="1"/>
  <c r="G1047" i="1"/>
  <c r="G368" i="1"/>
  <c r="G372" i="1"/>
  <c r="G376" i="1"/>
  <c r="G380" i="1"/>
  <c r="G384" i="1"/>
  <c r="G388" i="1"/>
  <c r="G392" i="1"/>
  <c r="G396" i="1"/>
  <c r="G400" i="1"/>
  <c r="G404" i="1"/>
  <c r="G408" i="1"/>
  <c r="G412" i="1"/>
  <c r="G416" i="1"/>
  <c r="G420" i="1"/>
  <c r="G424" i="1"/>
  <c r="G428" i="1"/>
  <c r="G432" i="1"/>
  <c r="G436" i="1"/>
  <c r="G440" i="1"/>
  <c r="G444" i="1"/>
  <c r="G448" i="1"/>
  <c r="G452" i="1"/>
  <c r="G456" i="1"/>
  <c r="G460" i="1"/>
  <c r="G464" i="1"/>
  <c r="G468" i="1"/>
  <c r="G472" i="1"/>
  <c r="G476" i="1"/>
  <c r="G480" i="1"/>
  <c r="G484" i="1"/>
  <c r="G488" i="1"/>
  <c r="G492" i="1"/>
  <c r="G496" i="1"/>
  <c r="G500" i="1"/>
  <c r="G504" i="1"/>
  <c r="G508" i="1"/>
  <c r="G512" i="1"/>
  <c r="G516" i="1"/>
  <c r="G520" i="1"/>
  <c r="G524" i="1"/>
  <c r="G528" i="1"/>
  <c r="G532" i="1"/>
  <c r="G536" i="1"/>
  <c r="G540" i="1"/>
  <c r="G544" i="1"/>
  <c r="G548" i="1"/>
  <c r="G552" i="1"/>
  <c r="G556" i="1"/>
  <c r="G560" i="1"/>
  <c r="G564" i="1"/>
  <c r="G568" i="1"/>
  <c r="G572" i="1"/>
  <c r="G576" i="1"/>
  <c r="G580" i="1"/>
  <c r="G584" i="1"/>
  <c r="G588" i="1"/>
  <c r="G592" i="1"/>
  <c r="G596" i="1"/>
  <c r="G600" i="1"/>
  <c r="G604" i="1"/>
  <c r="G608" i="1"/>
  <c r="G612" i="1"/>
  <c r="G616" i="1"/>
  <c r="G620" i="1"/>
  <c r="G624" i="1"/>
  <c r="G628" i="1"/>
  <c r="G632" i="1"/>
  <c r="G636" i="1"/>
  <c r="G640" i="1"/>
  <c r="G644" i="1"/>
  <c r="G648" i="1"/>
  <c r="G652" i="1"/>
  <c r="G656" i="1"/>
  <c r="G660" i="1"/>
  <c r="G664" i="1"/>
  <c r="G668" i="1"/>
  <c r="G672" i="1"/>
  <c r="G676" i="1"/>
  <c r="G680" i="1"/>
  <c r="G684" i="1"/>
  <c r="G688" i="1"/>
  <c r="G692" i="1"/>
  <c r="G696" i="1"/>
  <c r="G700" i="1"/>
  <c r="G704" i="1"/>
  <c r="G708" i="1"/>
  <c r="G712" i="1"/>
  <c r="G716" i="1"/>
  <c r="G720" i="1"/>
  <c r="G724" i="1"/>
  <c r="G728" i="1"/>
  <c r="G732" i="1"/>
  <c r="G736" i="1"/>
  <c r="G740" i="1"/>
  <c r="G744" i="1"/>
  <c r="G748" i="1"/>
  <c r="G752" i="1"/>
  <c r="G756" i="1"/>
  <c r="G760" i="1"/>
  <c r="G764" i="1"/>
  <c r="G768" i="1"/>
  <c r="G772" i="1"/>
  <c r="G776" i="1"/>
  <c r="G780" i="1"/>
  <c r="G784" i="1"/>
  <c r="G788" i="1"/>
  <c r="G792" i="1"/>
  <c r="G796" i="1"/>
  <c r="G800" i="1"/>
  <c r="G804" i="1"/>
  <c r="G808" i="1"/>
  <c r="G812" i="1"/>
  <c r="G816" i="1"/>
  <c r="G820" i="1"/>
  <c r="G824" i="1"/>
  <c r="G828" i="1"/>
  <c r="G832" i="1"/>
  <c r="G836" i="1"/>
  <c r="G840" i="1"/>
  <c r="G844" i="1"/>
  <c r="G848" i="1"/>
  <c r="G852" i="1"/>
  <c r="G856" i="1"/>
  <c r="G860" i="1"/>
  <c r="G864" i="1"/>
  <c r="G868" i="1"/>
  <c r="G872" i="1"/>
  <c r="G876" i="1"/>
  <c r="G880" i="1"/>
  <c r="G884" i="1"/>
  <c r="G888" i="1"/>
  <c r="G892" i="1"/>
  <c r="G896" i="1"/>
  <c r="G900" i="1"/>
  <c r="G904" i="1"/>
  <c r="G908" i="1"/>
  <c r="G912" i="1"/>
  <c r="G916" i="1"/>
  <c r="G920" i="1"/>
  <c r="G924" i="1"/>
  <c r="G928" i="1"/>
  <c r="G932" i="1"/>
  <c r="G936" i="1"/>
  <c r="G940" i="1"/>
  <c r="G944" i="1"/>
  <c r="G948" i="1"/>
  <c r="G952" i="1"/>
  <c r="G956" i="1"/>
  <c r="G960" i="1"/>
  <c r="G964" i="1"/>
  <c r="G968" i="1"/>
  <c r="G972" i="1"/>
  <c r="G976" i="1"/>
  <c r="G980" i="1"/>
  <c r="G984" i="1"/>
  <c r="G988" i="1"/>
  <c r="G992" i="1"/>
  <c r="G996" i="1"/>
  <c r="G1000" i="1"/>
  <c r="G1004" i="1"/>
  <c r="G1008" i="1"/>
  <c r="G1012" i="1"/>
  <c r="G1016" i="1"/>
  <c r="G1020" i="1"/>
  <c r="G1024" i="1"/>
  <c r="G1028" i="1"/>
  <c r="G1032" i="1"/>
  <c r="G1036" i="1"/>
  <c r="G1040" i="1"/>
  <c r="G1044" i="1"/>
  <c r="G1038" i="1"/>
  <c r="G1050" i="1"/>
  <c r="G1055" i="1"/>
  <c r="G1059" i="1"/>
  <c r="G1063" i="1"/>
  <c r="G1067" i="1"/>
  <c r="G1071" i="1"/>
  <c r="G1075" i="1"/>
  <c r="G1079" i="1"/>
  <c r="G1083" i="1"/>
  <c r="G1087" i="1"/>
  <c r="G1091" i="1"/>
  <c r="G1095" i="1"/>
  <c r="G1099" i="1"/>
  <c r="G1103" i="1"/>
  <c r="G1107" i="1"/>
  <c r="G1111" i="1"/>
  <c r="G1115" i="1"/>
  <c r="G1119" i="1"/>
  <c r="G1123" i="1"/>
  <c r="G1127" i="1"/>
  <c r="G1131" i="1"/>
  <c r="G1135" i="1"/>
  <c r="G1139" i="1"/>
  <c r="G1143" i="1"/>
  <c r="G1147" i="1"/>
  <c r="G1151" i="1"/>
  <c r="G1155" i="1"/>
  <c r="G1159" i="1"/>
  <c r="G1163" i="1"/>
  <c r="G1167" i="1"/>
  <c r="G1171" i="1"/>
  <c r="G1175" i="1"/>
  <c r="G1179" i="1"/>
  <c r="G1183" i="1"/>
  <c r="G1187" i="1"/>
  <c r="G1191" i="1"/>
  <c r="G1195" i="1"/>
  <c r="G1199" i="1"/>
  <c r="G1203" i="1"/>
  <c r="G1207" i="1"/>
  <c r="G1211" i="1"/>
  <c r="G1215" i="1"/>
  <c r="G1219" i="1"/>
  <c r="G1223" i="1"/>
  <c r="G1227" i="1"/>
  <c r="G1231" i="1"/>
  <c r="G1235" i="1"/>
  <c r="G1239" i="1"/>
  <c r="G1243" i="1"/>
  <c r="G1247" i="1"/>
  <c r="G1251" i="1"/>
  <c r="G1255" i="1"/>
  <c r="G1259" i="1"/>
  <c r="G1263" i="1"/>
  <c r="G1267" i="1"/>
  <c r="G1271" i="1"/>
  <c r="G1275" i="1"/>
  <c r="G1279" i="1"/>
  <c r="G1283" i="1"/>
  <c r="G1287" i="1"/>
  <c r="G1291" i="1"/>
  <c r="G1295" i="1"/>
  <c r="G1299" i="1"/>
  <c r="G1303" i="1"/>
  <c r="G1307" i="1"/>
  <c r="G1311" i="1"/>
  <c r="G1315" i="1"/>
  <c r="G1319" i="1"/>
  <c r="G1323" i="1"/>
  <c r="G1327" i="1"/>
  <c r="G1331" i="1"/>
  <c r="G1335" i="1"/>
  <c r="G1339" i="1"/>
  <c r="G1343" i="1"/>
  <c r="G1347" i="1"/>
  <c r="G1351" i="1"/>
  <c r="G1355" i="1"/>
  <c r="G1359" i="1"/>
  <c r="G1363" i="1"/>
  <c r="G1367" i="1"/>
  <c r="G1371" i="1"/>
  <c r="G1375" i="1"/>
  <c r="G1379" i="1"/>
  <c r="G1383" i="1"/>
  <c r="G1387" i="1"/>
  <c r="G1391" i="1"/>
  <c r="G1395" i="1"/>
  <c r="G1399" i="1"/>
  <c r="G1403" i="1"/>
  <c r="G1407" i="1"/>
  <c r="G1411" i="1"/>
  <c r="G1415" i="1"/>
  <c r="G1419" i="1"/>
  <c r="G1423" i="1"/>
  <c r="G1427" i="1"/>
  <c r="G1431" i="1"/>
  <c r="G1435" i="1"/>
  <c r="G1439" i="1"/>
  <c r="G1443" i="1"/>
  <c r="G1447" i="1"/>
  <c r="G1451" i="1"/>
  <c r="G1455" i="1"/>
  <c r="G1459" i="1"/>
  <c r="G1463" i="1"/>
  <c r="G1467" i="1"/>
  <c r="G1471" i="1"/>
  <c r="G1475" i="1"/>
  <c r="G1479" i="1"/>
  <c r="G1483" i="1"/>
  <c r="G1487" i="1"/>
  <c r="G1491" i="1"/>
  <c r="G1495" i="1"/>
  <c r="G1499" i="1"/>
  <c r="G1503" i="1"/>
  <c r="G1507" i="1"/>
  <c r="G1511" i="1"/>
  <c r="G1515" i="1"/>
  <c r="G1519" i="1"/>
  <c r="G1523" i="1"/>
  <c r="G1527" i="1"/>
  <c r="G1531" i="1"/>
  <c r="G1535" i="1"/>
  <c r="G1539" i="1"/>
  <c r="G1543" i="1"/>
  <c r="G1547" i="1"/>
  <c r="G1551" i="1"/>
  <c r="G1555" i="1"/>
  <c r="G1559" i="1"/>
  <c r="G1563" i="1"/>
  <c r="G1567" i="1"/>
  <c r="G1571" i="1"/>
  <c r="G1575" i="1"/>
  <c r="G1579" i="1"/>
  <c r="G1583" i="1"/>
  <c r="G1587" i="1"/>
  <c r="G1591" i="1"/>
  <c r="G1595" i="1"/>
  <c r="G1599" i="1"/>
  <c r="G1603" i="1"/>
  <c r="G1607" i="1"/>
  <c r="G1611" i="1"/>
  <c r="G1615" i="1"/>
  <c r="G1619" i="1"/>
  <c r="G1623" i="1"/>
  <c r="G1627" i="1"/>
  <c r="G1631" i="1"/>
  <c r="G1635" i="1"/>
  <c r="G1639" i="1"/>
  <c r="G1643" i="1"/>
  <c r="G1647" i="1"/>
  <c r="G1651" i="1"/>
  <c r="G1655" i="1"/>
  <c r="G1659" i="1"/>
  <c r="G1663" i="1"/>
  <c r="G1667" i="1"/>
  <c r="G1671" i="1"/>
  <c r="G1675" i="1"/>
  <c r="G1679" i="1"/>
  <c r="G1683" i="1"/>
  <c r="G1687" i="1"/>
  <c r="G1691" i="1"/>
  <c r="G1695" i="1"/>
  <c r="G1699" i="1"/>
  <c r="G1703" i="1"/>
  <c r="G1707" i="1"/>
  <c r="G1711" i="1"/>
  <c r="G1715" i="1"/>
  <c r="G1719" i="1"/>
  <c r="G1723" i="1"/>
  <c r="G1727" i="1"/>
  <c r="G1731" i="1"/>
  <c r="G1735" i="1"/>
  <c r="G1739" i="1"/>
  <c r="G1743" i="1"/>
  <c r="G1747" i="1"/>
  <c r="G1751" i="1"/>
  <c r="G1755" i="1"/>
  <c r="G1759" i="1"/>
  <c r="G1763" i="1"/>
  <c r="G1767" i="1"/>
  <c r="G1771" i="1"/>
  <c r="G1775" i="1"/>
  <c r="G1779" i="1"/>
  <c r="G1783" i="1"/>
  <c r="G1787" i="1"/>
  <c r="G1791" i="1"/>
  <c r="G1795" i="1"/>
  <c r="G1799" i="1"/>
  <c r="G1803" i="1"/>
  <c r="G1807" i="1"/>
  <c r="G1811" i="1"/>
  <c r="G1815" i="1"/>
  <c r="G1819" i="1"/>
  <c r="G1823" i="1"/>
  <c r="G1827" i="1"/>
  <c r="G1831" i="1"/>
  <c r="G1835" i="1"/>
  <c r="G1839" i="1"/>
  <c r="G1843" i="1"/>
  <c r="G1847" i="1"/>
  <c r="G1851" i="1"/>
  <c r="G1855" i="1"/>
  <c r="G1859" i="1"/>
  <c r="G1863" i="1"/>
  <c r="G1867" i="1"/>
  <c r="G1871" i="1"/>
  <c r="G1875" i="1"/>
  <c r="G1879" i="1"/>
  <c r="G1883" i="1"/>
  <c r="G1887" i="1"/>
  <c r="G1891" i="1"/>
  <c r="G1895" i="1"/>
  <c r="G1899" i="1"/>
  <c r="G1903" i="1"/>
  <c r="G1907" i="1"/>
  <c r="G1911" i="1"/>
  <c r="G1915" i="1"/>
  <c r="G1919" i="1"/>
  <c r="G1923" i="1"/>
  <c r="G1927" i="1"/>
  <c r="G1931" i="1"/>
  <c r="G1935" i="1"/>
  <c r="G1939" i="1"/>
  <c r="G1943" i="1"/>
  <c r="G1947" i="1"/>
  <c r="G1951" i="1"/>
  <c r="G1955" i="1"/>
  <c r="G1959" i="1"/>
  <c r="G1963" i="1"/>
  <c r="G1967" i="1"/>
  <c r="G1971" i="1"/>
  <c r="G1975" i="1"/>
  <c r="G1979" i="1"/>
  <c r="G1983" i="1"/>
  <c r="G1987" i="1"/>
  <c r="G1991" i="1"/>
  <c r="G1995" i="1"/>
  <c r="G1999" i="1"/>
  <c r="G2003" i="1"/>
  <c r="G2007" i="1"/>
  <c r="G2011" i="1"/>
  <c r="G2015" i="1"/>
  <c r="G2019" i="1"/>
  <c r="G2023" i="1"/>
  <c r="G2027" i="1"/>
  <c r="G2031" i="1"/>
  <c r="G2035" i="1"/>
  <c r="G2039" i="1"/>
  <c r="G2043" i="1"/>
  <c r="G2047" i="1"/>
  <c r="G2051" i="1"/>
  <c r="G2055" i="1"/>
  <c r="G2059" i="1"/>
  <c r="G2063" i="1"/>
  <c r="G2067" i="1"/>
  <c r="G2071" i="1"/>
  <c r="G2075" i="1"/>
  <c r="G2079" i="1"/>
  <c r="G2083" i="1"/>
  <c r="G2087" i="1"/>
  <c r="G2091" i="1"/>
  <c r="G2095" i="1"/>
  <c r="G2099" i="1"/>
  <c r="G2103" i="1"/>
  <c r="G2107" i="1"/>
  <c r="G2111" i="1"/>
  <c r="G2115" i="1"/>
  <c r="G2119" i="1"/>
  <c r="G2123" i="1"/>
  <c r="G2127" i="1"/>
  <c r="G2131" i="1"/>
  <c r="G2135" i="1"/>
  <c r="G2139" i="1"/>
  <c r="G2143" i="1"/>
  <c r="G2147" i="1"/>
  <c r="G2151" i="1"/>
  <c r="G2155" i="1"/>
  <c r="G2159" i="1"/>
  <c r="G2163" i="1"/>
  <c r="G2167" i="1"/>
  <c r="G2171" i="1"/>
  <c r="G2175" i="1"/>
  <c r="G2179" i="1"/>
  <c r="G2183" i="1"/>
  <c r="G2187" i="1"/>
  <c r="G2191" i="1"/>
  <c r="G2195" i="1"/>
  <c r="G2199" i="1"/>
  <c r="G2203" i="1"/>
  <c r="G2207" i="1"/>
  <c r="G2211" i="1"/>
  <c r="G2215" i="1"/>
  <c r="G2219" i="1"/>
  <c r="G2223" i="1"/>
  <c r="G2227" i="1"/>
  <c r="G2231" i="1"/>
  <c r="G2235" i="1"/>
  <c r="G2239" i="1"/>
  <c r="G2243" i="1"/>
  <c r="G2247" i="1"/>
  <c r="G2251" i="1"/>
  <c r="G2255" i="1"/>
  <c r="G2259" i="1"/>
  <c r="G2263" i="1"/>
  <c r="G2267" i="1"/>
  <c r="G2271" i="1"/>
  <c r="G2275" i="1"/>
  <c r="G2279" i="1"/>
  <c r="G2283" i="1"/>
  <c r="G2287" i="1"/>
  <c r="G2291" i="1"/>
  <c r="G2295" i="1"/>
  <c r="G2299" i="1"/>
  <c r="G2303" i="1"/>
  <c r="G2307" i="1"/>
  <c r="G2311" i="1"/>
  <c r="G2315" i="1"/>
  <c r="G2319" i="1"/>
  <c r="G2323" i="1"/>
  <c r="G2327" i="1"/>
  <c r="G2331" i="1"/>
  <c r="G2335" i="1"/>
  <c r="G2339" i="1"/>
  <c r="G2343" i="1"/>
  <c r="G2347" i="1"/>
  <c r="G2351" i="1"/>
  <c r="G2355" i="1"/>
  <c r="G2359" i="1"/>
  <c r="G2363" i="1"/>
  <c r="G2367" i="1"/>
  <c r="G2371" i="1"/>
  <c r="G2375" i="1"/>
  <c r="G2379" i="1"/>
  <c r="G2383" i="1"/>
  <c r="G2387" i="1"/>
  <c r="G2391" i="1"/>
  <c r="G2395" i="1"/>
  <c r="G2399" i="1"/>
  <c r="G2403" i="1"/>
  <c r="G2407" i="1"/>
  <c r="G1042" i="1"/>
  <c r="G1051" i="1"/>
  <c r="G1056" i="1"/>
  <c r="G1060" i="1"/>
  <c r="G1064" i="1"/>
  <c r="G1068" i="1"/>
  <c r="G1072" i="1"/>
  <c r="G1076" i="1"/>
  <c r="G1080" i="1"/>
  <c r="G1084" i="1"/>
  <c r="G1088" i="1"/>
  <c r="G1092" i="1"/>
  <c r="G1096" i="1"/>
  <c r="G1100" i="1"/>
  <c r="G1104" i="1"/>
  <c r="G1108" i="1"/>
  <c r="G1112" i="1"/>
  <c r="G1116" i="1"/>
  <c r="G1120" i="1"/>
  <c r="G1124" i="1"/>
  <c r="G1128" i="1"/>
  <c r="G1132" i="1"/>
  <c r="G1136" i="1"/>
  <c r="G1140" i="1"/>
  <c r="G1144" i="1"/>
  <c r="G1148" i="1"/>
  <c r="G1152" i="1"/>
  <c r="G1156" i="1"/>
  <c r="G1160" i="1"/>
  <c r="G1164" i="1"/>
  <c r="G1168" i="1"/>
  <c r="G1172" i="1"/>
  <c r="G1176" i="1"/>
  <c r="G1180" i="1"/>
  <c r="G1184" i="1"/>
  <c r="G1188" i="1"/>
  <c r="G1192" i="1"/>
  <c r="G1196" i="1"/>
  <c r="G1200" i="1"/>
  <c r="G1204" i="1"/>
  <c r="G1208" i="1"/>
  <c r="G1212" i="1"/>
  <c r="G1216" i="1"/>
  <c r="G1220" i="1"/>
  <c r="G1224" i="1"/>
  <c r="G1228" i="1"/>
  <c r="G1232" i="1"/>
  <c r="G1236" i="1"/>
  <c r="G1240" i="1"/>
  <c r="G1244" i="1"/>
  <c r="G1248" i="1"/>
  <c r="G1252" i="1"/>
  <c r="G1256" i="1"/>
  <c r="G1260" i="1"/>
  <c r="G1264" i="1"/>
  <c r="G1268" i="1"/>
  <c r="G1272" i="1"/>
  <c r="G1276" i="1"/>
  <c r="G1280" i="1"/>
  <c r="G1284" i="1"/>
  <c r="G1288" i="1"/>
  <c r="G1292" i="1"/>
  <c r="G1296" i="1"/>
  <c r="G1300" i="1"/>
  <c r="G1304" i="1"/>
  <c r="G1308" i="1"/>
  <c r="G1312" i="1"/>
  <c r="G1316" i="1"/>
  <c r="G1320" i="1"/>
  <c r="G1324" i="1"/>
  <c r="G1328" i="1"/>
  <c r="G1332" i="1"/>
  <c r="G1336" i="1"/>
  <c r="G1340" i="1"/>
  <c r="G1344" i="1"/>
  <c r="G1348" i="1"/>
  <c r="G1352" i="1"/>
  <c r="G1356" i="1"/>
  <c r="G1360" i="1"/>
  <c r="G1364" i="1"/>
  <c r="G1368" i="1"/>
  <c r="G1372" i="1"/>
  <c r="G1376" i="1"/>
  <c r="G1380" i="1"/>
  <c r="G1384" i="1"/>
  <c r="G1388" i="1"/>
  <c r="G1392" i="1"/>
  <c r="G1396" i="1"/>
  <c r="G1400" i="1"/>
  <c r="G1404" i="1"/>
  <c r="G1408" i="1"/>
  <c r="G1412" i="1"/>
  <c r="G1416" i="1"/>
  <c r="G1420" i="1"/>
  <c r="G1424" i="1"/>
  <c r="G1428" i="1"/>
  <c r="G1432" i="1"/>
  <c r="G1436" i="1"/>
  <c r="G1440" i="1"/>
  <c r="G1444" i="1"/>
  <c r="G1448" i="1"/>
  <c r="G1452" i="1"/>
  <c r="G1456" i="1"/>
  <c r="G1460" i="1"/>
  <c r="G1464" i="1"/>
  <c r="G1468" i="1"/>
  <c r="G1472" i="1"/>
  <c r="G1476" i="1"/>
  <c r="G1480" i="1"/>
  <c r="G1484" i="1"/>
  <c r="G1488" i="1"/>
  <c r="G1492" i="1"/>
  <c r="G1496" i="1"/>
  <c r="G1500" i="1"/>
  <c r="G1504" i="1"/>
  <c r="G1508" i="1"/>
  <c r="G1512" i="1"/>
  <c r="G1516" i="1"/>
  <c r="G1520" i="1"/>
  <c r="G1524" i="1"/>
  <c r="G1528" i="1"/>
  <c r="G1532" i="1"/>
  <c r="G1536" i="1"/>
  <c r="G1540" i="1"/>
  <c r="G1544" i="1"/>
  <c r="G1548" i="1"/>
  <c r="G1552" i="1"/>
  <c r="G1556" i="1"/>
  <c r="G1560" i="1"/>
  <c r="G1564" i="1"/>
  <c r="G1568" i="1"/>
  <c r="G1572" i="1"/>
  <c r="G1576" i="1"/>
  <c r="G1580" i="1"/>
  <c r="G1584" i="1"/>
  <c r="G1588" i="1"/>
  <c r="G1592" i="1"/>
  <c r="G1596" i="1"/>
  <c r="G1600" i="1"/>
  <c r="G1604" i="1"/>
  <c r="G1608" i="1"/>
  <c r="G1612" i="1"/>
  <c r="G1616" i="1"/>
  <c r="G1620" i="1"/>
  <c r="G1624" i="1"/>
  <c r="G1628" i="1"/>
  <c r="G1632" i="1"/>
  <c r="G1636" i="1"/>
  <c r="G1640" i="1"/>
  <c r="G1644" i="1"/>
  <c r="G1648" i="1"/>
  <c r="G1652" i="1"/>
  <c r="G1656" i="1"/>
  <c r="G1660" i="1"/>
  <c r="G1664" i="1"/>
  <c r="G1668" i="1"/>
  <c r="G1672" i="1"/>
  <c r="G1676" i="1"/>
  <c r="G1680" i="1"/>
  <c r="G1684" i="1"/>
  <c r="G1688" i="1"/>
  <c r="G1692" i="1"/>
  <c r="G1696" i="1"/>
  <c r="G1700" i="1"/>
  <c r="G1704" i="1"/>
  <c r="G1708" i="1"/>
  <c r="G1712" i="1"/>
  <c r="G1716" i="1"/>
  <c r="G1720" i="1"/>
  <c r="G1724" i="1"/>
  <c r="G1728" i="1"/>
  <c r="G1732" i="1"/>
  <c r="G1736" i="1"/>
  <c r="G1740" i="1"/>
  <c r="G1744" i="1"/>
  <c r="G1748" i="1"/>
  <c r="G1752" i="1"/>
  <c r="G1756" i="1"/>
  <c r="G1760" i="1"/>
  <c r="G1764" i="1"/>
  <c r="G1768" i="1"/>
  <c r="G1772" i="1"/>
  <c r="G1776" i="1"/>
  <c r="G1780" i="1"/>
  <c r="G1784" i="1"/>
  <c r="G1788" i="1"/>
  <c r="G1792" i="1"/>
  <c r="G1796" i="1"/>
  <c r="G1800" i="1"/>
  <c r="G1804" i="1"/>
  <c r="G1808" i="1"/>
  <c r="G1812" i="1"/>
  <c r="G1816" i="1"/>
  <c r="G1820" i="1"/>
  <c r="G1824" i="1"/>
  <c r="G1828" i="1"/>
  <c r="G1832" i="1"/>
  <c r="G1836" i="1"/>
  <c r="G1840" i="1"/>
  <c r="G1844" i="1"/>
  <c r="G1848" i="1"/>
  <c r="G1852" i="1"/>
  <c r="G1856" i="1"/>
  <c r="G1860" i="1"/>
  <c r="G1864" i="1"/>
  <c r="G1868" i="1"/>
  <c r="G1872" i="1"/>
  <c r="G1876" i="1"/>
  <c r="G1880" i="1"/>
  <c r="G1884" i="1"/>
  <c r="G1888" i="1"/>
  <c r="G1892" i="1"/>
  <c r="G1896" i="1"/>
  <c r="G1900" i="1"/>
  <c r="G1904" i="1"/>
  <c r="G1908" i="1"/>
  <c r="G1912" i="1"/>
  <c r="G1916" i="1"/>
  <c r="G1920" i="1"/>
  <c r="G1924" i="1"/>
  <c r="G1928" i="1"/>
  <c r="G1932" i="1"/>
  <c r="G1936" i="1"/>
  <c r="G1940" i="1"/>
  <c r="G1944" i="1"/>
  <c r="G1948" i="1"/>
  <c r="G1952" i="1"/>
  <c r="G1956" i="1"/>
  <c r="G1960" i="1"/>
  <c r="G1964" i="1"/>
  <c r="G1968" i="1"/>
  <c r="G1972" i="1"/>
  <c r="G1976" i="1"/>
  <c r="G1980" i="1"/>
  <c r="G1984" i="1"/>
  <c r="G1988" i="1"/>
  <c r="G1992" i="1"/>
  <c r="G1996" i="1"/>
  <c r="G2000" i="1"/>
  <c r="G2004" i="1"/>
  <c r="G2008" i="1"/>
  <c r="G2012" i="1"/>
  <c r="G2016" i="1"/>
  <c r="G2020" i="1"/>
  <c r="G2024" i="1"/>
  <c r="G2028" i="1"/>
  <c r="G2032" i="1"/>
  <c r="G2036" i="1"/>
  <c r="G2040" i="1"/>
  <c r="G2044" i="1"/>
  <c r="G2048" i="1"/>
  <c r="G2052" i="1"/>
  <c r="G2056" i="1"/>
  <c r="G2060" i="1"/>
  <c r="G2064" i="1"/>
  <c r="G2068" i="1"/>
  <c r="G2072" i="1"/>
  <c r="G2076" i="1"/>
  <c r="G2080" i="1"/>
  <c r="G2084" i="1"/>
  <c r="G2088" i="1"/>
  <c r="G2092" i="1"/>
  <c r="G2096" i="1"/>
  <c r="G2100" i="1"/>
  <c r="G2104" i="1"/>
  <c r="G2108" i="1"/>
  <c r="G2112" i="1"/>
  <c r="G2116" i="1"/>
  <c r="G2120" i="1"/>
  <c r="G2124" i="1"/>
  <c r="G2128" i="1"/>
  <c r="G2132" i="1"/>
  <c r="G2136" i="1"/>
  <c r="G2140" i="1"/>
  <c r="G2144" i="1"/>
  <c r="G2148" i="1"/>
  <c r="G2152" i="1"/>
  <c r="G2156" i="1"/>
  <c r="G2160" i="1"/>
  <c r="G2164" i="1"/>
  <c r="G2168" i="1"/>
  <c r="G2172" i="1"/>
  <c r="G2176" i="1"/>
  <c r="G2180" i="1"/>
  <c r="G2184" i="1"/>
  <c r="G2188" i="1"/>
  <c r="G2192" i="1"/>
  <c r="G2196" i="1"/>
  <c r="G2200" i="1"/>
  <c r="G2204" i="1"/>
  <c r="G2208" i="1"/>
  <c r="G2212" i="1"/>
  <c r="G2216" i="1"/>
  <c r="G2220" i="1"/>
  <c r="G2224" i="1"/>
  <c r="G2228" i="1"/>
  <c r="G2232" i="1"/>
  <c r="G2236" i="1"/>
  <c r="G2240" i="1"/>
  <c r="G2244" i="1"/>
  <c r="G2248" i="1"/>
  <c r="G2252" i="1"/>
  <c r="G2256" i="1"/>
  <c r="G2260" i="1"/>
  <c r="G2264" i="1"/>
  <c r="G2268" i="1"/>
  <c r="G2272" i="1"/>
  <c r="G2276" i="1"/>
  <c r="G2280" i="1"/>
  <c r="G2284" i="1"/>
  <c r="G2288" i="1"/>
  <c r="G2292" i="1"/>
  <c r="G2296" i="1"/>
  <c r="G2300" i="1"/>
  <c r="G2304" i="1"/>
  <c r="G2308" i="1"/>
  <c r="G2312" i="1"/>
  <c r="G2316" i="1"/>
  <c r="G2320" i="1"/>
  <c r="G2324" i="1"/>
  <c r="G2328" i="1"/>
  <c r="G2332" i="1"/>
  <c r="G2336" i="1"/>
  <c r="G2340" i="1"/>
  <c r="G2344" i="1"/>
  <c r="G2348" i="1"/>
  <c r="G2352" i="1"/>
  <c r="G2356" i="1"/>
  <c r="G2360" i="1"/>
  <c r="G2364" i="1"/>
  <c r="G2368" i="1"/>
  <c r="G2372" i="1"/>
  <c r="G2376" i="1"/>
  <c r="G2380" i="1"/>
  <c r="G2384" i="1"/>
  <c r="G2388" i="1"/>
  <c r="G2392" i="1"/>
  <c r="G2396" i="1"/>
  <c r="G2400" i="1"/>
  <c r="G2404" i="1"/>
  <c r="G2408" i="1"/>
  <c r="G1046" i="1"/>
  <c r="G1052" i="1"/>
  <c r="G1057" i="1"/>
  <c r="G1061" i="1"/>
  <c r="G1065" i="1"/>
  <c r="G1069" i="1"/>
  <c r="G1073" i="1"/>
  <c r="G1077" i="1"/>
  <c r="G1081" i="1"/>
  <c r="G1085" i="1"/>
  <c r="G1089" i="1"/>
  <c r="G1093" i="1"/>
  <c r="G1097" i="1"/>
  <c r="G1101" i="1"/>
  <c r="G1105" i="1"/>
  <c r="G1109" i="1"/>
  <c r="G1113" i="1"/>
  <c r="G1117" i="1"/>
  <c r="G1121" i="1"/>
  <c r="G1125" i="1"/>
  <c r="G1129" i="1"/>
  <c r="G1133" i="1"/>
  <c r="G1137" i="1"/>
  <c r="G1141" i="1"/>
  <c r="G1145" i="1"/>
  <c r="G1149" i="1"/>
  <c r="G1153" i="1"/>
  <c r="G1157" i="1"/>
  <c r="G1161" i="1"/>
  <c r="G1165" i="1"/>
  <c r="G1169" i="1"/>
  <c r="G1173" i="1"/>
  <c r="G1177" i="1"/>
  <c r="G1181" i="1"/>
  <c r="G1185" i="1"/>
  <c r="G1189" i="1"/>
  <c r="G1193" i="1"/>
  <c r="G1197" i="1"/>
  <c r="G1201" i="1"/>
  <c r="G1205" i="1"/>
  <c r="G1209" i="1"/>
  <c r="G1213" i="1"/>
  <c r="G1217" i="1"/>
  <c r="G1221" i="1"/>
  <c r="G1225" i="1"/>
  <c r="G1229" i="1"/>
  <c r="G1233" i="1"/>
  <c r="G1237" i="1"/>
  <c r="G1241" i="1"/>
  <c r="G1245" i="1"/>
  <c r="G1249" i="1"/>
  <c r="G1253" i="1"/>
  <c r="G1257" i="1"/>
  <c r="G1261" i="1"/>
  <c r="G1265" i="1"/>
  <c r="G1269" i="1"/>
  <c r="G1273" i="1"/>
  <c r="G1277" i="1"/>
  <c r="G1281" i="1"/>
  <c r="G1285" i="1"/>
  <c r="G1289" i="1"/>
  <c r="G1293" i="1"/>
  <c r="G1297" i="1"/>
  <c r="G1301" i="1"/>
  <c r="G1305" i="1"/>
  <c r="G1309" i="1"/>
  <c r="G1313" i="1"/>
  <c r="G1317" i="1"/>
  <c r="G1321" i="1"/>
  <c r="G1325" i="1"/>
  <c r="G1329" i="1"/>
  <c r="G1333" i="1"/>
  <c r="G1337" i="1"/>
  <c r="G1341" i="1"/>
  <c r="G1345" i="1"/>
  <c r="G1349" i="1"/>
  <c r="G1353" i="1"/>
  <c r="G1357" i="1"/>
  <c r="G1361" i="1"/>
  <c r="G1365" i="1"/>
  <c r="G1369" i="1"/>
  <c r="G1373" i="1"/>
  <c r="G1377" i="1"/>
  <c r="G1381" i="1"/>
  <c r="G1385" i="1"/>
  <c r="G1389" i="1"/>
  <c r="G1393" i="1"/>
  <c r="G1397" i="1"/>
  <c r="G1401" i="1"/>
  <c r="G1405" i="1"/>
  <c r="G1409" i="1"/>
  <c r="G1413" i="1"/>
  <c r="G1417" i="1"/>
  <c r="G1421" i="1"/>
  <c r="G1425" i="1"/>
  <c r="G1429" i="1"/>
  <c r="G1433" i="1"/>
  <c r="G1437" i="1"/>
  <c r="G1441" i="1"/>
  <c r="G1445" i="1"/>
  <c r="G1449" i="1"/>
  <c r="G1453" i="1"/>
  <c r="G1457" i="1"/>
  <c r="G1461" i="1"/>
  <c r="G1465" i="1"/>
  <c r="G1469" i="1"/>
  <c r="G1473" i="1"/>
  <c r="G1477" i="1"/>
  <c r="G1481" i="1"/>
  <c r="G1485" i="1"/>
  <c r="G1489" i="1"/>
  <c r="G1493" i="1"/>
  <c r="G1497" i="1"/>
  <c r="G1501" i="1"/>
  <c r="G1505" i="1"/>
  <c r="G1509" i="1"/>
  <c r="G1513" i="1"/>
  <c r="G1517" i="1"/>
  <c r="G1521" i="1"/>
  <c r="G1525" i="1"/>
  <c r="G1529" i="1"/>
  <c r="G1533" i="1"/>
  <c r="G1537" i="1"/>
  <c r="G1541" i="1"/>
  <c r="G1545" i="1"/>
  <c r="G1549" i="1"/>
  <c r="G1553" i="1"/>
  <c r="G1557" i="1"/>
  <c r="G1561" i="1"/>
  <c r="G1565" i="1"/>
  <c r="G1569" i="1"/>
  <c r="G1573" i="1"/>
  <c r="G1577" i="1"/>
  <c r="G1581" i="1"/>
  <c r="G1585" i="1"/>
  <c r="G1589" i="1"/>
  <c r="G1593" i="1"/>
  <c r="G1597" i="1"/>
  <c r="G1601" i="1"/>
  <c r="G1605" i="1"/>
  <c r="G1609" i="1"/>
  <c r="G1613" i="1"/>
  <c r="G1617" i="1"/>
  <c r="G1621" i="1"/>
  <c r="G1625" i="1"/>
  <c r="G1629" i="1"/>
  <c r="G1633" i="1"/>
  <c r="G1637" i="1"/>
  <c r="G1641" i="1"/>
  <c r="G1645" i="1"/>
  <c r="G1649" i="1"/>
  <c r="G1653" i="1"/>
  <c r="G1657" i="1"/>
  <c r="G1661" i="1"/>
  <c r="G1665" i="1"/>
  <c r="G1669" i="1"/>
  <c r="G1673" i="1"/>
  <c r="G1677" i="1"/>
  <c r="G1681" i="1"/>
  <c r="G1685" i="1"/>
  <c r="G1689" i="1"/>
  <c r="G1693" i="1"/>
  <c r="G1697" i="1"/>
  <c r="G1701" i="1"/>
  <c r="G1705" i="1"/>
  <c r="G1709" i="1"/>
  <c r="G1713" i="1"/>
  <c r="G1717" i="1"/>
  <c r="G1721" i="1"/>
  <c r="G1725" i="1"/>
  <c r="G1729" i="1"/>
  <c r="G1733" i="1"/>
  <c r="G1737" i="1"/>
  <c r="G1741" i="1"/>
  <c r="G1745" i="1"/>
  <c r="G1749" i="1"/>
  <c r="G1753" i="1"/>
  <c r="G1757" i="1"/>
  <c r="G1761" i="1"/>
  <c r="G1765" i="1"/>
  <c r="G1769" i="1"/>
  <c r="G1773" i="1"/>
  <c r="G1777" i="1"/>
  <c r="G1781" i="1"/>
  <c r="G1785" i="1"/>
  <c r="G1789" i="1"/>
  <c r="G1793" i="1"/>
  <c r="G1797" i="1"/>
  <c r="G1801" i="1"/>
  <c r="G1805" i="1"/>
  <c r="G1809" i="1"/>
  <c r="G1813" i="1"/>
  <c r="G1817" i="1"/>
  <c r="G1821" i="1"/>
  <c r="G1825" i="1"/>
  <c r="G1829" i="1"/>
  <c r="G1833" i="1"/>
  <c r="G1837" i="1"/>
  <c r="G1841" i="1"/>
  <c r="G1845" i="1"/>
  <c r="G1849" i="1"/>
  <c r="G1853" i="1"/>
  <c r="G1857" i="1"/>
  <c r="G1861" i="1"/>
  <c r="G1865" i="1"/>
  <c r="G1869" i="1"/>
  <c r="G1873" i="1"/>
  <c r="G1877" i="1"/>
  <c r="G1881" i="1"/>
  <c r="G1885" i="1"/>
  <c r="G1889" i="1"/>
  <c r="G1893" i="1"/>
  <c r="G1897" i="1"/>
  <c r="G1901" i="1"/>
  <c r="G1905" i="1"/>
  <c r="G1909" i="1"/>
  <c r="G1913" i="1"/>
  <c r="G1917" i="1"/>
  <c r="G1921" i="1"/>
  <c r="G1925" i="1"/>
  <c r="G1929" i="1"/>
  <c r="G1933" i="1"/>
  <c r="G1937" i="1"/>
  <c r="G1941" i="1"/>
  <c r="G1945" i="1"/>
  <c r="G1949" i="1"/>
  <c r="G1953" i="1"/>
  <c r="G1957" i="1"/>
  <c r="G1961" i="1"/>
  <c r="G1965" i="1"/>
  <c r="G1969" i="1"/>
  <c r="G1973" i="1"/>
  <c r="G1977" i="1"/>
  <c r="G1981" i="1"/>
  <c r="G1985" i="1"/>
  <c r="G1989" i="1"/>
  <c r="G1993" i="1"/>
  <c r="G1997" i="1"/>
  <c r="G2001" i="1"/>
  <c r="G2005" i="1"/>
  <c r="G2009" i="1"/>
  <c r="G2013" i="1"/>
  <c r="G2017" i="1"/>
  <c r="G2021" i="1"/>
  <c r="G2025" i="1"/>
  <c r="G2029" i="1"/>
  <c r="G2033" i="1"/>
  <c r="G2037" i="1"/>
  <c r="G2041" i="1"/>
  <c r="G2045" i="1"/>
  <c r="G2049" i="1"/>
  <c r="G2053" i="1"/>
  <c r="G2057" i="1"/>
  <c r="G2061" i="1"/>
  <c r="G2065" i="1"/>
  <c r="G2069" i="1"/>
  <c r="G2073" i="1"/>
  <c r="G2077" i="1"/>
  <c r="G2081" i="1"/>
  <c r="G2085" i="1"/>
  <c r="G2089" i="1"/>
  <c r="G2093" i="1"/>
  <c r="G2097" i="1"/>
  <c r="G2101" i="1"/>
  <c r="G2105" i="1"/>
  <c r="G2109" i="1"/>
  <c r="G2113" i="1"/>
  <c r="G2117" i="1"/>
  <c r="G2121" i="1"/>
  <c r="G2125" i="1"/>
  <c r="G2129" i="1"/>
  <c r="G2133" i="1"/>
  <c r="G2137" i="1"/>
  <c r="G2141" i="1"/>
  <c r="G2145" i="1"/>
  <c r="G2149" i="1"/>
  <c r="G2153" i="1"/>
  <c r="G2157" i="1"/>
  <c r="G2161" i="1"/>
  <c r="G2165" i="1"/>
  <c r="G2169" i="1"/>
  <c r="G2173" i="1"/>
  <c r="G2177" i="1"/>
  <c r="G2181" i="1"/>
  <c r="G2185" i="1"/>
  <c r="G2189" i="1"/>
  <c r="G2193" i="1"/>
  <c r="G2197" i="1"/>
  <c r="G2201" i="1"/>
  <c r="G2205" i="1"/>
  <c r="G2209" i="1"/>
  <c r="G2213" i="1"/>
  <c r="G2217" i="1"/>
  <c r="G2221" i="1"/>
  <c r="G2225" i="1"/>
  <c r="G2229" i="1"/>
  <c r="G2233" i="1"/>
  <c r="G2237" i="1"/>
  <c r="G2241" i="1"/>
  <c r="G2245" i="1"/>
  <c r="G2249" i="1"/>
  <c r="G2253" i="1"/>
  <c r="G2257" i="1"/>
  <c r="G2261" i="1"/>
  <c r="G2265" i="1"/>
  <c r="G2269" i="1"/>
  <c r="G2273" i="1"/>
  <c r="G2277" i="1"/>
  <c r="G2281" i="1"/>
  <c r="G2285" i="1"/>
  <c r="G2289" i="1"/>
  <c r="G2293" i="1"/>
  <c r="G2297" i="1"/>
  <c r="G2301" i="1"/>
  <c r="G2305" i="1"/>
  <c r="G2309" i="1"/>
  <c r="G2313" i="1"/>
  <c r="G2317" i="1"/>
  <c r="G2321" i="1"/>
  <c r="G2325" i="1"/>
  <c r="G2329" i="1"/>
  <c r="G2333" i="1"/>
  <c r="G2337" i="1"/>
  <c r="G2341" i="1"/>
  <c r="G2345" i="1"/>
  <c r="G2349" i="1"/>
  <c r="G2353" i="1"/>
  <c r="G2357" i="1"/>
  <c r="G2361" i="1"/>
  <c r="G2365" i="1"/>
  <c r="G2369" i="1"/>
  <c r="G2373" i="1"/>
  <c r="G2377" i="1"/>
  <c r="G2381" i="1"/>
  <c r="G2385" i="1"/>
  <c r="G2389" i="1"/>
  <c r="G2393" i="1"/>
  <c r="G2397" i="1"/>
  <c r="G2401" i="1"/>
  <c r="G2405" i="1"/>
  <c r="G2409" i="1"/>
  <c r="G1048" i="1"/>
  <c r="G1054" i="1"/>
  <c r="G1058" i="1"/>
  <c r="G1062" i="1"/>
  <c r="G1066" i="1"/>
  <c r="G1070" i="1"/>
  <c r="G1074" i="1"/>
  <c r="G1078" i="1"/>
  <c r="G1082" i="1"/>
  <c r="G1086" i="1"/>
  <c r="G1090" i="1"/>
  <c r="G1094" i="1"/>
  <c r="G1098" i="1"/>
  <c r="G1102" i="1"/>
  <c r="G1106" i="1"/>
  <c r="G1110" i="1"/>
  <c r="G1114" i="1"/>
  <c r="G1118" i="1"/>
  <c r="G1122" i="1"/>
  <c r="G1126" i="1"/>
  <c r="G1130" i="1"/>
  <c r="G1134" i="1"/>
  <c r="G1138" i="1"/>
  <c r="G1142" i="1"/>
  <c r="G1146" i="1"/>
  <c r="G1150" i="1"/>
  <c r="G1154" i="1"/>
  <c r="G1158" i="1"/>
  <c r="G1162" i="1"/>
  <c r="G1166" i="1"/>
  <c r="G1170" i="1"/>
  <c r="G1174" i="1"/>
  <c r="G1178" i="1"/>
  <c r="G1182" i="1"/>
  <c r="G1186" i="1"/>
  <c r="G1190" i="1"/>
  <c r="G1194" i="1"/>
  <c r="G1198" i="1"/>
  <c r="G1202" i="1"/>
  <c r="G1206" i="1"/>
  <c r="G1210" i="1"/>
  <c r="G1214" i="1"/>
  <c r="G1218" i="1"/>
  <c r="G1222" i="1"/>
  <c r="G1226" i="1"/>
  <c r="G1230" i="1"/>
  <c r="G1234" i="1"/>
  <c r="G1238" i="1"/>
  <c r="G1242" i="1"/>
  <c r="G1246" i="1"/>
  <c r="G1250" i="1"/>
  <c r="G1254" i="1"/>
  <c r="G1258" i="1"/>
  <c r="G1262" i="1"/>
  <c r="G1266" i="1"/>
  <c r="G1270" i="1"/>
  <c r="G1274" i="1"/>
  <c r="G1278" i="1"/>
  <c r="G1282" i="1"/>
  <c r="G1286" i="1"/>
  <c r="G1290" i="1"/>
  <c r="G1294" i="1"/>
  <c r="G1298" i="1"/>
  <c r="G1302" i="1"/>
  <c r="G1306" i="1"/>
  <c r="G1310" i="1"/>
  <c r="G1314" i="1"/>
  <c r="G1318" i="1"/>
  <c r="G1322" i="1"/>
  <c r="G1326" i="1"/>
  <c r="G1330" i="1"/>
  <c r="G1334" i="1"/>
  <c r="G1338" i="1"/>
  <c r="G1342" i="1"/>
  <c r="G1346" i="1"/>
  <c r="G1350" i="1"/>
  <c r="G1354" i="1"/>
  <c r="G1358" i="1"/>
  <c r="G1362" i="1"/>
  <c r="G1366" i="1"/>
  <c r="G1370" i="1"/>
  <c r="G1374" i="1"/>
  <c r="G1378" i="1"/>
  <c r="G1382" i="1"/>
  <c r="G1386" i="1"/>
  <c r="G1390" i="1"/>
  <c r="G1394" i="1"/>
  <c r="G1398" i="1"/>
  <c r="G1402" i="1"/>
  <c r="G1406" i="1"/>
  <c r="G1410" i="1"/>
  <c r="G1414" i="1"/>
  <c r="G1418" i="1"/>
  <c r="G1422" i="1"/>
  <c r="G1426" i="1"/>
  <c r="G1430" i="1"/>
  <c r="G1434" i="1"/>
  <c r="G1438" i="1"/>
  <c r="G1442" i="1"/>
  <c r="G1446" i="1"/>
  <c r="G1450" i="1"/>
  <c r="G1454" i="1"/>
  <c r="G1458" i="1"/>
  <c r="G1462" i="1"/>
  <c r="G1466" i="1"/>
  <c r="G1470" i="1"/>
  <c r="G1474" i="1"/>
  <c r="G1478" i="1"/>
  <c r="G1482" i="1"/>
  <c r="G1486" i="1"/>
  <c r="G1490" i="1"/>
  <c r="G1494" i="1"/>
  <c r="G1498" i="1"/>
  <c r="G1502" i="1"/>
  <c r="G1506" i="1"/>
  <c r="G1510" i="1"/>
  <c r="G1514" i="1"/>
  <c r="G1518" i="1"/>
  <c r="G1522" i="1"/>
  <c r="G1526" i="1"/>
  <c r="G1530" i="1"/>
  <c r="G1534" i="1"/>
  <c r="G1538" i="1"/>
  <c r="G1542" i="1"/>
  <c r="G1546" i="1"/>
  <c r="G1550" i="1"/>
  <c r="G1554" i="1"/>
  <c r="G1558" i="1"/>
  <c r="G1562" i="1"/>
  <c r="G1566" i="1"/>
  <c r="G1570" i="1"/>
  <c r="G1574" i="1"/>
  <c r="G1578" i="1"/>
  <c r="G1582" i="1"/>
  <c r="G1586" i="1"/>
  <c r="G1590" i="1"/>
  <c r="G1594" i="1"/>
  <c r="G1598" i="1"/>
  <c r="G1602" i="1"/>
  <c r="G1606" i="1"/>
  <c r="G1610" i="1"/>
  <c r="G1614" i="1"/>
  <c r="G1618" i="1"/>
  <c r="G1622" i="1"/>
  <c r="G1626" i="1"/>
  <c r="G1630" i="1"/>
  <c r="G1634" i="1"/>
  <c r="G1638" i="1"/>
  <c r="G1642" i="1"/>
  <c r="G1646" i="1"/>
  <c r="G1650" i="1"/>
  <c r="G1654" i="1"/>
  <c r="G1658" i="1"/>
  <c r="G1662" i="1"/>
  <c r="G1666" i="1"/>
  <c r="G1670" i="1"/>
  <c r="G1674" i="1"/>
  <c r="G1678" i="1"/>
  <c r="G1682" i="1"/>
  <c r="G1686" i="1"/>
  <c r="G1690" i="1"/>
  <c r="G1694" i="1"/>
  <c r="G1698" i="1"/>
  <c r="G1702" i="1"/>
  <c r="G1706" i="1"/>
  <c r="G1710" i="1"/>
  <c r="G1714" i="1"/>
  <c r="G1718" i="1"/>
  <c r="G1722" i="1"/>
  <c r="G1726" i="1"/>
  <c r="G1730" i="1"/>
  <c r="G1734" i="1"/>
  <c r="G1738" i="1"/>
  <c r="G1742" i="1"/>
  <c r="G1746" i="1"/>
  <c r="G1750" i="1"/>
  <c r="G1754" i="1"/>
  <c r="G1758" i="1"/>
  <c r="G1762" i="1"/>
  <c r="G1766" i="1"/>
  <c r="G1770" i="1"/>
  <c r="G1774" i="1"/>
  <c r="G1778" i="1"/>
  <c r="G1782" i="1"/>
  <c r="G1786" i="1"/>
  <c r="G1790" i="1"/>
  <c r="G1794" i="1"/>
  <c r="G1798" i="1"/>
  <c r="G1802" i="1"/>
  <c r="G1806" i="1"/>
  <c r="G1810" i="1"/>
  <c r="G1814" i="1"/>
  <c r="G1818" i="1"/>
  <c r="G1822" i="1"/>
  <c r="G1826" i="1"/>
  <c r="G1830" i="1"/>
  <c r="G1834" i="1"/>
  <c r="G1838" i="1"/>
  <c r="G1842" i="1"/>
  <c r="G1846" i="1"/>
  <c r="G1850" i="1"/>
  <c r="G1854" i="1"/>
  <c r="G1858" i="1"/>
  <c r="G1862" i="1"/>
  <c r="G1866" i="1"/>
  <c r="G1870" i="1"/>
  <c r="G1874" i="1"/>
  <c r="G1878" i="1"/>
  <c r="G1882" i="1"/>
  <c r="G1886" i="1"/>
  <c r="G1890" i="1"/>
  <c r="G1894" i="1"/>
  <c r="G1898" i="1"/>
  <c r="G1902" i="1"/>
  <c r="G1906" i="1"/>
  <c r="G1910" i="1"/>
  <c r="G1914" i="1"/>
  <c r="G1918" i="1"/>
  <c r="G1922" i="1"/>
  <c r="G1926" i="1"/>
  <c r="G1930" i="1"/>
  <c r="G1934" i="1"/>
  <c r="G1938" i="1"/>
  <c r="G1942" i="1"/>
  <c r="G1946" i="1"/>
  <c r="G1950" i="1"/>
  <c r="G1954" i="1"/>
  <c r="G1958" i="1"/>
  <c r="G1962" i="1"/>
  <c r="G1966" i="1"/>
  <c r="G1970" i="1"/>
  <c r="G1974" i="1"/>
  <c r="G1978" i="1"/>
  <c r="G1982" i="1"/>
  <c r="G1986" i="1"/>
  <c r="G1990" i="1"/>
  <c r="G1994" i="1"/>
  <c r="G1998" i="1"/>
  <c r="G2002" i="1"/>
  <c r="G2006" i="1"/>
  <c r="G2010" i="1"/>
  <c r="G2014" i="1"/>
  <c r="G2018" i="1"/>
  <c r="G2022" i="1"/>
  <c r="G2026" i="1"/>
  <c r="G2030" i="1"/>
  <c r="G2034" i="1"/>
  <c r="G2038" i="1"/>
  <c r="G2042" i="1"/>
  <c r="G2046" i="1"/>
  <c r="G2050" i="1"/>
  <c r="G2054" i="1"/>
  <c r="G2058" i="1"/>
  <c r="G2062" i="1"/>
  <c r="G2066" i="1"/>
  <c r="G2070" i="1"/>
  <c r="G2074" i="1"/>
  <c r="G2078" i="1"/>
  <c r="G2082" i="1"/>
  <c r="G2086" i="1"/>
  <c r="G2090" i="1"/>
  <c r="G2094" i="1"/>
  <c r="G2098" i="1"/>
  <c r="G2102" i="1"/>
  <c r="G2106" i="1"/>
  <c r="G2110" i="1"/>
  <c r="G2114" i="1"/>
  <c r="G2118" i="1"/>
  <c r="G2122" i="1"/>
  <c r="G2126" i="1"/>
  <c r="G2130" i="1"/>
  <c r="G2134" i="1"/>
  <c r="G2138" i="1"/>
  <c r="G2142" i="1"/>
  <c r="G2146" i="1"/>
  <c r="G2150" i="1"/>
  <c r="G2154" i="1"/>
  <c r="G2158" i="1"/>
  <c r="G2162" i="1"/>
  <c r="G2166" i="1"/>
  <c r="G2170" i="1"/>
  <c r="G2174" i="1"/>
  <c r="G2178" i="1"/>
  <c r="G2182" i="1"/>
  <c r="G2186" i="1"/>
  <c r="G2190" i="1"/>
  <c r="G2194" i="1"/>
  <c r="G2198" i="1"/>
  <c r="G2202" i="1"/>
  <c r="G2206" i="1"/>
  <c r="G2210" i="1"/>
  <c r="G2214" i="1"/>
  <c r="G2218" i="1"/>
  <c r="G2222" i="1"/>
  <c r="G2226" i="1"/>
  <c r="G2230" i="1"/>
  <c r="G2234" i="1"/>
  <c r="G2238" i="1"/>
  <c r="G2242" i="1"/>
  <c r="G2246" i="1"/>
  <c r="G2250" i="1"/>
  <c r="G2254" i="1"/>
  <c r="G2258" i="1"/>
  <c r="G2262" i="1"/>
  <c r="G2266" i="1"/>
  <c r="G2270" i="1"/>
  <c r="G2274" i="1"/>
  <c r="G2278" i="1"/>
  <c r="G2282" i="1"/>
  <c r="G2286" i="1"/>
  <c r="G2290" i="1"/>
  <c r="G2294" i="1"/>
  <c r="G2298" i="1"/>
  <c r="G2302" i="1"/>
  <c r="G2306" i="1"/>
  <c r="G2310" i="1"/>
  <c r="G2314" i="1"/>
  <c r="G2318" i="1"/>
  <c r="G2322" i="1"/>
  <c r="G2326" i="1"/>
  <c r="G2330" i="1"/>
  <c r="G2334" i="1"/>
  <c r="G2338" i="1"/>
  <c r="G2342" i="1"/>
  <c r="G2346" i="1"/>
  <c r="G2350" i="1"/>
  <c r="G2354" i="1"/>
  <c r="G2358" i="1"/>
  <c r="G2362" i="1"/>
  <c r="G2366" i="1"/>
  <c r="G2370" i="1"/>
  <c r="G2374" i="1"/>
  <c r="G2378" i="1"/>
  <c r="G2382" i="1"/>
  <c r="G2386" i="1"/>
  <c r="G2390" i="1"/>
  <c r="G2394" i="1"/>
  <c r="G2398" i="1"/>
  <c r="G2402" i="1"/>
  <c r="G2406" i="1"/>
  <c r="G2410" i="1"/>
  <c r="G2411" i="1"/>
  <c r="G2415" i="1"/>
  <c r="G2419" i="1"/>
  <c r="G2423" i="1"/>
  <c r="G2427" i="1"/>
  <c r="G2431" i="1"/>
  <c r="G2435" i="1"/>
  <c r="G2439" i="1"/>
  <c r="G2443" i="1"/>
  <c r="G2447" i="1"/>
  <c r="G2451" i="1"/>
  <c r="G2455" i="1"/>
  <c r="G2459" i="1"/>
  <c r="G2463" i="1"/>
  <c r="G2467" i="1"/>
  <c r="G2471" i="1"/>
  <c r="G2475" i="1"/>
  <c r="G2479" i="1"/>
  <c r="G2483" i="1"/>
  <c r="G2487" i="1"/>
  <c r="G2491" i="1"/>
  <c r="G2495" i="1"/>
  <c r="G2499" i="1"/>
  <c r="G2503" i="1"/>
  <c r="G2507" i="1"/>
  <c r="G2511" i="1"/>
  <c r="G2515" i="1"/>
  <c r="G2519" i="1"/>
  <c r="G2523" i="1"/>
  <c r="G2527" i="1"/>
  <c r="G2531" i="1"/>
  <c r="G2535" i="1"/>
  <c r="G2539" i="1"/>
  <c r="G2543" i="1"/>
  <c r="G2547" i="1"/>
  <c r="G2551" i="1"/>
  <c r="G2555" i="1"/>
  <c r="G2559" i="1"/>
  <c r="G2563" i="1"/>
  <c r="G2567" i="1"/>
  <c r="G2571" i="1"/>
  <c r="G2575" i="1"/>
  <c r="G2579" i="1"/>
  <c r="G2583" i="1"/>
  <c r="G2587" i="1"/>
  <c r="G2591" i="1"/>
  <c r="G2595" i="1"/>
  <c r="G2599" i="1"/>
  <c r="G2603" i="1"/>
  <c r="G2607" i="1"/>
  <c r="G2611" i="1"/>
  <c r="G2615" i="1"/>
  <c r="G2619" i="1"/>
  <c r="G2623" i="1"/>
  <c r="G2627" i="1"/>
  <c r="G2631" i="1"/>
  <c r="G2635" i="1"/>
  <c r="G2639" i="1"/>
  <c r="G2643" i="1"/>
  <c r="G2647" i="1"/>
  <c r="G2651" i="1"/>
  <c r="G2655" i="1"/>
  <c r="G2659" i="1"/>
  <c r="G2663" i="1"/>
  <c r="G2667" i="1"/>
  <c r="G2671" i="1"/>
  <c r="G2675" i="1"/>
  <c r="G2679" i="1"/>
  <c r="G2683" i="1"/>
  <c r="G2687" i="1"/>
  <c r="G2691" i="1"/>
  <c r="G2695" i="1"/>
  <c r="G2699" i="1"/>
  <c r="G2703" i="1"/>
  <c r="G2707" i="1"/>
  <c r="G2711" i="1"/>
  <c r="G2715" i="1"/>
  <c r="G2719" i="1"/>
  <c r="G2723" i="1"/>
  <c r="G2727" i="1"/>
  <c r="G2731" i="1"/>
  <c r="G2735" i="1"/>
  <c r="G2739" i="1"/>
  <c r="G2743" i="1"/>
  <c r="G2747" i="1"/>
  <c r="G2751" i="1"/>
  <c r="G2755" i="1"/>
  <c r="G2759" i="1"/>
  <c r="G2763" i="1"/>
  <c r="G2767" i="1"/>
  <c r="G2771" i="1"/>
  <c r="G2775" i="1"/>
  <c r="G2779" i="1"/>
  <c r="G2783" i="1"/>
  <c r="G2787" i="1"/>
  <c r="G2791" i="1"/>
  <c r="G2795" i="1"/>
  <c r="G2799" i="1"/>
  <c r="G2803" i="1"/>
  <c r="G2807" i="1"/>
  <c r="G2811" i="1"/>
  <c r="G2815" i="1"/>
  <c r="G2819" i="1"/>
  <c r="G2823" i="1"/>
  <c r="G2827" i="1"/>
  <c r="G2831" i="1"/>
  <c r="G2835" i="1"/>
  <c r="G2839" i="1"/>
  <c r="G2843" i="1"/>
  <c r="G2847" i="1"/>
  <c r="G2851" i="1"/>
  <c r="G2855" i="1"/>
  <c r="G2859" i="1"/>
  <c r="G2863" i="1"/>
  <c r="G2867" i="1"/>
  <c r="G2871" i="1"/>
  <c r="G2875" i="1"/>
  <c r="G2879" i="1"/>
  <c r="G2883" i="1"/>
  <c r="G2887" i="1"/>
  <c r="G2891" i="1"/>
  <c r="G2895" i="1"/>
  <c r="G2899" i="1"/>
  <c r="G2903" i="1"/>
  <c r="G2907" i="1"/>
  <c r="G2911" i="1"/>
  <c r="G2915" i="1"/>
  <c r="G2919" i="1"/>
  <c r="G2923" i="1"/>
  <c r="G2927" i="1"/>
  <c r="G2931" i="1"/>
  <c r="G2935" i="1"/>
  <c r="G2939" i="1"/>
  <c r="G2943" i="1"/>
  <c r="G2947" i="1"/>
  <c r="G2951" i="1"/>
  <c r="G2955" i="1"/>
  <c r="G2959" i="1"/>
  <c r="G2963" i="1"/>
  <c r="G2967" i="1"/>
  <c r="G2971" i="1"/>
  <c r="G2975" i="1"/>
  <c r="G2979" i="1"/>
  <c r="G2983" i="1"/>
  <c r="G2987" i="1"/>
  <c r="G2991" i="1"/>
  <c r="G2995" i="1"/>
  <c r="G2999" i="1"/>
  <c r="G3003" i="1"/>
  <c r="G3007" i="1"/>
  <c r="G3011" i="1"/>
  <c r="G3015" i="1"/>
  <c r="G3019" i="1"/>
  <c r="G3023" i="1"/>
  <c r="G3027" i="1"/>
  <c r="G3031" i="1"/>
  <c r="G3035" i="1"/>
  <c r="F11" i="1"/>
  <c r="F15" i="1"/>
  <c r="F19" i="1"/>
  <c r="F24" i="1"/>
  <c r="F28" i="1"/>
  <c r="F32" i="1"/>
  <c r="F36" i="1"/>
  <c r="F40" i="1"/>
  <c r="F44" i="1"/>
  <c r="F48" i="1"/>
  <c r="F52" i="1"/>
  <c r="F56" i="1"/>
  <c r="F60" i="1"/>
  <c r="F64" i="1"/>
  <c r="F68" i="1"/>
  <c r="F72" i="1"/>
  <c r="F76" i="1"/>
  <c r="F80" i="1"/>
  <c r="F84" i="1"/>
  <c r="F88" i="1"/>
  <c r="F92" i="1"/>
  <c r="F96" i="1"/>
  <c r="F100" i="1"/>
  <c r="F104" i="1"/>
  <c r="F108" i="1"/>
  <c r="F112" i="1"/>
  <c r="F116" i="1"/>
  <c r="F120" i="1"/>
  <c r="F124" i="1"/>
  <c r="F128" i="1"/>
  <c r="F132" i="1"/>
  <c r="F136" i="1"/>
  <c r="F140" i="1"/>
  <c r="F144" i="1"/>
  <c r="F148" i="1"/>
  <c r="F152" i="1"/>
  <c r="F156" i="1"/>
  <c r="F160" i="1"/>
  <c r="F164" i="1"/>
  <c r="F168" i="1"/>
  <c r="F172" i="1"/>
  <c r="F176" i="1"/>
  <c r="F180" i="1"/>
  <c r="F184" i="1"/>
  <c r="F188" i="1"/>
  <c r="F192" i="1"/>
  <c r="F196" i="1"/>
  <c r="F200" i="1"/>
  <c r="F204" i="1"/>
  <c r="F208" i="1"/>
  <c r="F212" i="1"/>
  <c r="F216" i="1"/>
  <c r="F220" i="1"/>
  <c r="F224" i="1"/>
  <c r="F228" i="1"/>
  <c r="F232" i="1"/>
  <c r="F236" i="1"/>
  <c r="F240" i="1"/>
  <c r="F244" i="1"/>
  <c r="F248" i="1"/>
  <c r="F252" i="1"/>
  <c r="F256" i="1"/>
  <c r="F260" i="1"/>
  <c r="F264" i="1"/>
  <c r="F268" i="1"/>
  <c r="F272" i="1"/>
  <c r="F276" i="1"/>
  <c r="F280" i="1"/>
  <c r="F284" i="1"/>
  <c r="F288" i="1"/>
  <c r="F292" i="1"/>
  <c r="F296" i="1"/>
  <c r="F300" i="1"/>
  <c r="F304" i="1"/>
  <c r="F308" i="1"/>
  <c r="F312" i="1"/>
  <c r="F316" i="1"/>
  <c r="F320" i="1"/>
  <c r="F324" i="1"/>
  <c r="F328" i="1"/>
  <c r="F332" i="1"/>
  <c r="F336" i="1"/>
  <c r="F340" i="1"/>
  <c r="F344" i="1"/>
  <c r="F348" i="1"/>
  <c r="F352" i="1"/>
  <c r="F356" i="1"/>
  <c r="F360" i="1"/>
  <c r="F364" i="1"/>
  <c r="F368" i="1"/>
  <c r="F372" i="1"/>
  <c r="F376" i="1"/>
  <c r="F380" i="1"/>
  <c r="F384" i="1"/>
  <c r="F388" i="1"/>
  <c r="F392" i="1"/>
  <c r="F396" i="1"/>
  <c r="F400" i="1"/>
  <c r="F404" i="1"/>
  <c r="F408" i="1"/>
  <c r="F412" i="1"/>
  <c r="F416" i="1"/>
  <c r="F420" i="1"/>
  <c r="F424" i="1"/>
  <c r="F428" i="1"/>
  <c r="F432" i="1"/>
  <c r="F436" i="1"/>
  <c r="F440" i="1"/>
  <c r="F444" i="1"/>
  <c r="F448" i="1"/>
  <c r="F452" i="1"/>
  <c r="F456" i="1"/>
  <c r="F460" i="1"/>
  <c r="F464" i="1"/>
  <c r="F468" i="1"/>
  <c r="F472" i="1"/>
  <c r="F476" i="1"/>
  <c r="F480" i="1"/>
  <c r="F484" i="1"/>
  <c r="F488" i="1"/>
  <c r="F492" i="1"/>
  <c r="F496" i="1"/>
  <c r="F500" i="1"/>
  <c r="F504" i="1"/>
  <c r="F508" i="1"/>
  <c r="F512" i="1"/>
  <c r="F516" i="1"/>
  <c r="F520" i="1"/>
  <c r="F524" i="1"/>
  <c r="F528" i="1"/>
  <c r="F532" i="1"/>
  <c r="F536" i="1"/>
  <c r="F540" i="1"/>
  <c r="F544" i="1"/>
  <c r="F548" i="1"/>
  <c r="F552" i="1"/>
  <c r="F556" i="1"/>
  <c r="F560" i="1"/>
  <c r="F564" i="1"/>
  <c r="G2412" i="1"/>
  <c r="G2416" i="1"/>
  <c r="G2420" i="1"/>
  <c r="G2424" i="1"/>
  <c r="G2428" i="1"/>
  <c r="G2432" i="1"/>
  <c r="G2436" i="1"/>
  <c r="G2440" i="1"/>
  <c r="G2444" i="1"/>
  <c r="G2448" i="1"/>
  <c r="G2452" i="1"/>
  <c r="G2456" i="1"/>
  <c r="G2460" i="1"/>
  <c r="G2464" i="1"/>
  <c r="G2468" i="1"/>
  <c r="G2472" i="1"/>
  <c r="G2476" i="1"/>
  <c r="G2480" i="1"/>
  <c r="G2484" i="1"/>
  <c r="G2488" i="1"/>
  <c r="G2492" i="1"/>
  <c r="G2496" i="1"/>
  <c r="G2500" i="1"/>
  <c r="G2504" i="1"/>
  <c r="G2508" i="1"/>
  <c r="G2512" i="1"/>
  <c r="G2516" i="1"/>
  <c r="G2520" i="1"/>
  <c r="G2524" i="1"/>
  <c r="G2528" i="1"/>
  <c r="G2532" i="1"/>
  <c r="G2536" i="1"/>
  <c r="G2540" i="1"/>
  <c r="G2544" i="1"/>
  <c r="G2548" i="1"/>
  <c r="G2552" i="1"/>
  <c r="G2556" i="1"/>
  <c r="G2560" i="1"/>
  <c r="G2564" i="1"/>
  <c r="G2568" i="1"/>
  <c r="G2572" i="1"/>
  <c r="G2576" i="1"/>
  <c r="G2580" i="1"/>
  <c r="G2584" i="1"/>
  <c r="G2588" i="1"/>
  <c r="G2592" i="1"/>
  <c r="G2596" i="1"/>
  <c r="G2600" i="1"/>
  <c r="G2604" i="1"/>
  <c r="G2608" i="1"/>
  <c r="G2612" i="1"/>
  <c r="G2616" i="1"/>
  <c r="G2620" i="1"/>
  <c r="G2624" i="1"/>
  <c r="G2628" i="1"/>
  <c r="G2632" i="1"/>
  <c r="G2636" i="1"/>
  <c r="G2640" i="1"/>
  <c r="G2644" i="1"/>
  <c r="G2648" i="1"/>
  <c r="G2652" i="1"/>
  <c r="G2656" i="1"/>
  <c r="G2660" i="1"/>
  <c r="G2664" i="1"/>
  <c r="G2668" i="1"/>
  <c r="G2672" i="1"/>
  <c r="G2676" i="1"/>
  <c r="G2680" i="1"/>
  <c r="G2684" i="1"/>
  <c r="G2688" i="1"/>
  <c r="G2692" i="1"/>
  <c r="G2696" i="1"/>
  <c r="G2700" i="1"/>
  <c r="G2704" i="1"/>
  <c r="G2708" i="1"/>
  <c r="G2712" i="1"/>
  <c r="G2716" i="1"/>
  <c r="G2720" i="1"/>
  <c r="G2724" i="1"/>
  <c r="G2728" i="1"/>
  <c r="G2732" i="1"/>
  <c r="G2736" i="1"/>
  <c r="G2740" i="1"/>
  <c r="G2744" i="1"/>
  <c r="G2748" i="1"/>
  <c r="G2752" i="1"/>
  <c r="G2756" i="1"/>
  <c r="G2760" i="1"/>
  <c r="G2764" i="1"/>
  <c r="G2768" i="1"/>
  <c r="G2772" i="1"/>
  <c r="G2776" i="1"/>
  <c r="G2780" i="1"/>
  <c r="G2784" i="1"/>
  <c r="G2788" i="1"/>
  <c r="G2792" i="1"/>
  <c r="G2796" i="1"/>
  <c r="G2800" i="1"/>
  <c r="G2804" i="1"/>
  <c r="G2808" i="1"/>
  <c r="G2812" i="1"/>
  <c r="G2816" i="1"/>
  <c r="G2820" i="1"/>
  <c r="G2824" i="1"/>
  <c r="G2828" i="1"/>
  <c r="G2832" i="1"/>
  <c r="G2836" i="1"/>
  <c r="G2840" i="1"/>
  <c r="G2844" i="1"/>
  <c r="G2848" i="1"/>
  <c r="G2852" i="1"/>
  <c r="G2856" i="1"/>
  <c r="G2860" i="1"/>
  <c r="G2864" i="1"/>
  <c r="G2868" i="1"/>
  <c r="G2872" i="1"/>
  <c r="G2876" i="1"/>
  <c r="G2880" i="1"/>
  <c r="G2884" i="1"/>
  <c r="G2888" i="1"/>
  <c r="G2892" i="1"/>
  <c r="G2896" i="1"/>
  <c r="G2900" i="1"/>
  <c r="G2904" i="1"/>
  <c r="G2908" i="1"/>
  <c r="G2912" i="1"/>
  <c r="G2916" i="1"/>
  <c r="G2920" i="1"/>
  <c r="G2924" i="1"/>
  <c r="G2928" i="1"/>
  <c r="G2932" i="1"/>
  <c r="G2936" i="1"/>
  <c r="G2940" i="1"/>
  <c r="G2944" i="1"/>
  <c r="G2948" i="1"/>
  <c r="G2952" i="1"/>
  <c r="G2956" i="1"/>
  <c r="G2960" i="1"/>
  <c r="G2964" i="1"/>
  <c r="G2968" i="1"/>
  <c r="G2972" i="1"/>
  <c r="G2976" i="1"/>
  <c r="G2980" i="1"/>
  <c r="G2984" i="1"/>
  <c r="G2988" i="1"/>
  <c r="G2992" i="1"/>
  <c r="G2996" i="1"/>
  <c r="G3000" i="1"/>
  <c r="G3004" i="1"/>
  <c r="G3008" i="1"/>
  <c r="G3012" i="1"/>
  <c r="G3016" i="1"/>
  <c r="G3020" i="1"/>
  <c r="G3024" i="1"/>
  <c r="G3028" i="1"/>
  <c r="G3032" i="1"/>
  <c r="F8" i="1"/>
  <c r="F12" i="1"/>
  <c r="F16" i="1"/>
  <c r="F20" i="1"/>
  <c r="F25" i="1"/>
  <c r="F29" i="1"/>
  <c r="F33" i="1"/>
  <c r="F37" i="1"/>
  <c r="F41" i="1"/>
  <c r="F45" i="1"/>
  <c r="F49" i="1"/>
  <c r="F53" i="1"/>
  <c r="F57" i="1"/>
  <c r="F61" i="1"/>
  <c r="F65" i="1"/>
  <c r="F69" i="1"/>
  <c r="F73" i="1"/>
  <c r="F77" i="1"/>
  <c r="F81" i="1"/>
  <c r="F85" i="1"/>
  <c r="F89" i="1"/>
  <c r="F93" i="1"/>
  <c r="F97" i="1"/>
  <c r="F101" i="1"/>
  <c r="F105" i="1"/>
  <c r="F109" i="1"/>
  <c r="F113" i="1"/>
  <c r="F117" i="1"/>
  <c r="F121" i="1"/>
  <c r="F125" i="1"/>
  <c r="F129" i="1"/>
  <c r="F133" i="1"/>
  <c r="F137" i="1"/>
  <c r="F141" i="1"/>
  <c r="F145" i="1"/>
  <c r="F149" i="1"/>
  <c r="F153" i="1"/>
  <c r="F157" i="1"/>
  <c r="F161" i="1"/>
  <c r="F165" i="1"/>
  <c r="F169" i="1"/>
  <c r="F173" i="1"/>
  <c r="F177" i="1"/>
  <c r="F181" i="1"/>
  <c r="F185" i="1"/>
  <c r="F189" i="1"/>
  <c r="F193" i="1"/>
  <c r="F197" i="1"/>
  <c r="F201" i="1"/>
  <c r="F205" i="1"/>
  <c r="F209" i="1"/>
  <c r="F213" i="1"/>
  <c r="F217" i="1"/>
  <c r="F221" i="1"/>
  <c r="F225" i="1"/>
  <c r="F229" i="1"/>
  <c r="F233" i="1"/>
  <c r="F237" i="1"/>
  <c r="F241" i="1"/>
  <c r="F245" i="1"/>
  <c r="F249" i="1"/>
  <c r="F253" i="1"/>
  <c r="F257" i="1"/>
  <c r="F261" i="1"/>
  <c r="F265" i="1"/>
  <c r="F269" i="1"/>
  <c r="F273" i="1"/>
  <c r="F277" i="1"/>
  <c r="F281" i="1"/>
  <c r="F285" i="1"/>
  <c r="F289" i="1"/>
  <c r="F293" i="1"/>
  <c r="F297" i="1"/>
  <c r="F301" i="1"/>
  <c r="F305" i="1"/>
  <c r="F309" i="1"/>
  <c r="F313" i="1"/>
  <c r="F317" i="1"/>
  <c r="F321" i="1"/>
  <c r="F325" i="1"/>
  <c r="F329" i="1"/>
  <c r="F333" i="1"/>
  <c r="F337" i="1"/>
  <c r="F341" i="1"/>
  <c r="F345" i="1"/>
  <c r="F349" i="1"/>
  <c r="F353" i="1"/>
  <c r="F357" i="1"/>
  <c r="F361" i="1"/>
  <c r="F365" i="1"/>
  <c r="F369" i="1"/>
  <c r="F373" i="1"/>
  <c r="F377" i="1"/>
  <c r="F381" i="1"/>
  <c r="F385" i="1"/>
  <c r="F389" i="1"/>
  <c r="F393" i="1"/>
  <c r="F397" i="1"/>
  <c r="F401" i="1"/>
  <c r="F405" i="1"/>
  <c r="F409" i="1"/>
  <c r="F413" i="1"/>
  <c r="F417" i="1"/>
  <c r="F421" i="1"/>
  <c r="F425" i="1"/>
  <c r="F429" i="1"/>
  <c r="F433" i="1"/>
  <c r="F437" i="1"/>
  <c r="F441" i="1"/>
  <c r="F445" i="1"/>
  <c r="F449" i="1"/>
  <c r="F453" i="1"/>
  <c r="F457" i="1"/>
  <c r="F461" i="1"/>
  <c r="F465" i="1"/>
  <c r="F469" i="1"/>
  <c r="F473" i="1"/>
  <c r="F477" i="1"/>
  <c r="F481" i="1"/>
  <c r="F485" i="1"/>
  <c r="F489" i="1"/>
  <c r="F493" i="1"/>
  <c r="F497" i="1"/>
  <c r="F501" i="1"/>
  <c r="F505" i="1"/>
  <c r="F509" i="1"/>
  <c r="F513" i="1"/>
  <c r="F517" i="1"/>
  <c r="F521" i="1"/>
  <c r="F525" i="1"/>
  <c r="F529" i="1"/>
  <c r="F533" i="1"/>
  <c r="F537" i="1"/>
  <c r="F541" i="1"/>
  <c r="F545" i="1"/>
  <c r="F549" i="1"/>
  <c r="G2413" i="1"/>
  <c r="G2417" i="1"/>
  <c r="G2421" i="1"/>
  <c r="G2425" i="1"/>
  <c r="G2429" i="1"/>
  <c r="G2433" i="1"/>
  <c r="G2437" i="1"/>
  <c r="G2441" i="1"/>
  <c r="G2445" i="1"/>
  <c r="G2449" i="1"/>
  <c r="G2453" i="1"/>
  <c r="G2457" i="1"/>
  <c r="G2461" i="1"/>
  <c r="G2465" i="1"/>
  <c r="G2469" i="1"/>
  <c r="G2473" i="1"/>
  <c r="G2477" i="1"/>
  <c r="G2481" i="1"/>
  <c r="G2485" i="1"/>
  <c r="G2489" i="1"/>
  <c r="G2493" i="1"/>
  <c r="G2497" i="1"/>
  <c r="G2501" i="1"/>
  <c r="G2505" i="1"/>
  <c r="G2509" i="1"/>
  <c r="G2513" i="1"/>
  <c r="G2517" i="1"/>
  <c r="G2521" i="1"/>
  <c r="G2525" i="1"/>
  <c r="G2529" i="1"/>
  <c r="G2533" i="1"/>
  <c r="G2537" i="1"/>
  <c r="G2541" i="1"/>
  <c r="G2545" i="1"/>
  <c r="G2549" i="1"/>
  <c r="G2553" i="1"/>
  <c r="G2557" i="1"/>
  <c r="G2561" i="1"/>
  <c r="G2565" i="1"/>
  <c r="G2569" i="1"/>
  <c r="G2573" i="1"/>
  <c r="G2577" i="1"/>
  <c r="G2581" i="1"/>
  <c r="G2585" i="1"/>
  <c r="G2589" i="1"/>
  <c r="G2593" i="1"/>
  <c r="G2597" i="1"/>
  <c r="G2601" i="1"/>
  <c r="G2605" i="1"/>
  <c r="G2609" i="1"/>
  <c r="G2613" i="1"/>
  <c r="G2617" i="1"/>
  <c r="G2621" i="1"/>
  <c r="G2625" i="1"/>
  <c r="G2629" i="1"/>
  <c r="G2633" i="1"/>
  <c r="G2637" i="1"/>
  <c r="G2641" i="1"/>
  <c r="G2645" i="1"/>
  <c r="G2649" i="1"/>
  <c r="G2653" i="1"/>
  <c r="G2657" i="1"/>
  <c r="G2661" i="1"/>
  <c r="G2665" i="1"/>
  <c r="G2669" i="1"/>
  <c r="G2673" i="1"/>
  <c r="G2677" i="1"/>
  <c r="G2681" i="1"/>
  <c r="G2685" i="1"/>
  <c r="G2689" i="1"/>
  <c r="G2693" i="1"/>
  <c r="G2697" i="1"/>
  <c r="G2701" i="1"/>
  <c r="G2705" i="1"/>
  <c r="G2709" i="1"/>
  <c r="G2713" i="1"/>
  <c r="G2717" i="1"/>
  <c r="G2721" i="1"/>
  <c r="G2725" i="1"/>
  <c r="G2729" i="1"/>
  <c r="G2733" i="1"/>
  <c r="G2737" i="1"/>
  <c r="G2741" i="1"/>
  <c r="G2745" i="1"/>
  <c r="G2749" i="1"/>
  <c r="G2753" i="1"/>
  <c r="G2757" i="1"/>
  <c r="G2761" i="1"/>
  <c r="G2765" i="1"/>
  <c r="G2769" i="1"/>
  <c r="G2773" i="1"/>
  <c r="G2777" i="1"/>
  <c r="G2781" i="1"/>
  <c r="G2785" i="1"/>
  <c r="G2789" i="1"/>
  <c r="G2793" i="1"/>
  <c r="G2797" i="1"/>
  <c r="G2801" i="1"/>
  <c r="G2805" i="1"/>
  <c r="G2809" i="1"/>
  <c r="G2813" i="1"/>
  <c r="G2817" i="1"/>
  <c r="G2821" i="1"/>
  <c r="G2825" i="1"/>
  <c r="G2829" i="1"/>
  <c r="G2833" i="1"/>
  <c r="G2837" i="1"/>
  <c r="G2841" i="1"/>
  <c r="G2845" i="1"/>
  <c r="G2849" i="1"/>
  <c r="G2853" i="1"/>
  <c r="G2857" i="1"/>
  <c r="G2861" i="1"/>
  <c r="G2865" i="1"/>
  <c r="G2869" i="1"/>
  <c r="G2873" i="1"/>
  <c r="G2877" i="1"/>
  <c r="G2881" i="1"/>
  <c r="G2885" i="1"/>
  <c r="G2889" i="1"/>
  <c r="G2893" i="1"/>
  <c r="G2897" i="1"/>
  <c r="G2901" i="1"/>
  <c r="G2905" i="1"/>
  <c r="G2909" i="1"/>
  <c r="G2913" i="1"/>
  <c r="G2917" i="1"/>
  <c r="G2921" i="1"/>
  <c r="G2925" i="1"/>
  <c r="G2929" i="1"/>
  <c r="G2933" i="1"/>
  <c r="G2937" i="1"/>
  <c r="G2941" i="1"/>
  <c r="G2945" i="1"/>
  <c r="G2949" i="1"/>
  <c r="G2953" i="1"/>
  <c r="G2957" i="1"/>
  <c r="G2961" i="1"/>
  <c r="G2965" i="1"/>
  <c r="G2969" i="1"/>
  <c r="G2973" i="1"/>
  <c r="G2977" i="1"/>
  <c r="G2981" i="1"/>
  <c r="G2985" i="1"/>
  <c r="G2989" i="1"/>
  <c r="G2993" i="1"/>
  <c r="G2997" i="1"/>
  <c r="G3001" i="1"/>
  <c r="G3005" i="1"/>
  <c r="G3009" i="1"/>
  <c r="G3013" i="1"/>
  <c r="G3017" i="1"/>
  <c r="G3021" i="1"/>
  <c r="G3025" i="1"/>
  <c r="G3029" i="1"/>
  <c r="G3033" i="1"/>
  <c r="F9" i="1"/>
  <c r="F13" i="1"/>
  <c r="F17" i="1"/>
  <c r="F21" i="1"/>
  <c r="F26" i="1"/>
  <c r="F30" i="1"/>
  <c r="F34" i="1"/>
  <c r="F38" i="1"/>
  <c r="F42" i="1"/>
  <c r="F46" i="1"/>
  <c r="F50" i="1"/>
  <c r="F54" i="1"/>
  <c r="F58" i="1"/>
  <c r="F62" i="1"/>
  <c r="F66" i="1"/>
  <c r="F70" i="1"/>
  <c r="F74" i="1"/>
  <c r="F78" i="1"/>
  <c r="F82" i="1"/>
  <c r="F86" i="1"/>
  <c r="F90" i="1"/>
  <c r="F94" i="1"/>
  <c r="F98" i="1"/>
  <c r="F102" i="1"/>
  <c r="F106" i="1"/>
  <c r="F110" i="1"/>
  <c r="F114" i="1"/>
  <c r="F118" i="1"/>
  <c r="F122" i="1"/>
  <c r="F126" i="1"/>
  <c r="F130" i="1"/>
  <c r="F134" i="1"/>
  <c r="F138" i="1"/>
  <c r="F142" i="1"/>
  <c r="F146" i="1"/>
  <c r="F150" i="1"/>
  <c r="F154" i="1"/>
  <c r="F158" i="1"/>
  <c r="F162" i="1"/>
  <c r="F166" i="1"/>
  <c r="F170" i="1"/>
  <c r="F174" i="1"/>
  <c r="F178" i="1"/>
  <c r="F182" i="1"/>
  <c r="F186" i="1"/>
  <c r="F190" i="1"/>
  <c r="F194" i="1"/>
  <c r="F198" i="1"/>
  <c r="F202" i="1"/>
  <c r="F206" i="1"/>
  <c r="F210" i="1"/>
  <c r="F214" i="1"/>
  <c r="F218" i="1"/>
  <c r="F222" i="1"/>
  <c r="F226" i="1"/>
  <c r="F230" i="1"/>
  <c r="F234" i="1"/>
  <c r="F238" i="1"/>
  <c r="F242" i="1"/>
  <c r="F246" i="1"/>
  <c r="F250" i="1"/>
  <c r="F254" i="1"/>
  <c r="F258" i="1"/>
  <c r="F262" i="1"/>
  <c r="F266" i="1"/>
  <c r="F270" i="1"/>
  <c r="F274" i="1"/>
  <c r="F278" i="1"/>
  <c r="F282" i="1"/>
  <c r="F286" i="1"/>
  <c r="F290" i="1"/>
  <c r="F294" i="1"/>
  <c r="F298" i="1"/>
  <c r="F302" i="1"/>
  <c r="F306" i="1"/>
  <c r="F310" i="1"/>
  <c r="F314" i="1"/>
  <c r="F318" i="1"/>
  <c r="F322" i="1"/>
  <c r="F326" i="1"/>
  <c r="F330" i="1"/>
  <c r="F334" i="1"/>
  <c r="F338" i="1"/>
  <c r="F342" i="1"/>
  <c r="F346" i="1"/>
  <c r="F350" i="1"/>
  <c r="F354" i="1"/>
  <c r="F358" i="1"/>
  <c r="F362" i="1"/>
  <c r="F366" i="1"/>
  <c r="F370" i="1"/>
  <c r="F374" i="1"/>
  <c r="F378" i="1"/>
  <c r="F382" i="1"/>
  <c r="F386" i="1"/>
  <c r="F390" i="1"/>
  <c r="F394" i="1"/>
  <c r="F398" i="1"/>
  <c r="F402" i="1"/>
  <c r="F406" i="1"/>
  <c r="F410" i="1"/>
  <c r="F414" i="1"/>
  <c r="F418" i="1"/>
  <c r="F422" i="1"/>
  <c r="F426" i="1"/>
  <c r="F430" i="1"/>
  <c r="F434" i="1"/>
  <c r="F438" i="1"/>
  <c r="F442" i="1"/>
  <c r="F446" i="1"/>
  <c r="F450" i="1"/>
  <c r="F454" i="1"/>
  <c r="F458" i="1"/>
  <c r="F462" i="1"/>
  <c r="F466" i="1"/>
  <c r="F470" i="1"/>
  <c r="F474" i="1"/>
  <c r="F478" i="1"/>
  <c r="F482" i="1"/>
  <c r="F486" i="1"/>
  <c r="F490" i="1"/>
  <c r="F494" i="1"/>
  <c r="F498" i="1"/>
  <c r="F502" i="1"/>
  <c r="F506" i="1"/>
  <c r="F510" i="1"/>
  <c r="F514" i="1"/>
  <c r="F518" i="1"/>
  <c r="F522" i="1"/>
  <c r="F526" i="1"/>
  <c r="F530" i="1"/>
  <c r="F534" i="1"/>
  <c r="F538" i="1"/>
  <c r="F542" i="1"/>
  <c r="F546" i="1"/>
  <c r="F550" i="1"/>
  <c r="F554" i="1"/>
  <c r="F558" i="1"/>
  <c r="F562" i="1"/>
  <c r="F566" i="1"/>
  <c r="F570" i="1"/>
  <c r="F574" i="1"/>
  <c r="F578" i="1"/>
  <c r="F582" i="1"/>
  <c r="F586" i="1"/>
  <c r="F590" i="1"/>
  <c r="F594" i="1"/>
  <c r="F598" i="1"/>
  <c r="F602" i="1"/>
  <c r="F606" i="1"/>
  <c r="F610" i="1"/>
  <c r="F614" i="1"/>
  <c r="F618" i="1"/>
  <c r="F622" i="1"/>
  <c r="F626" i="1"/>
  <c r="F630" i="1"/>
  <c r="F634" i="1"/>
  <c r="F638" i="1"/>
  <c r="F642" i="1"/>
  <c r="F646" i="1"/>
  <c r="F650" i="1"/>
  <c r="F654" i="1"/>
  <c r="F658" i="1"/>
  <c r="F662" i="1"/>
  <c r="F666" i="1"/>
  <c r="F670" i="1"/>
  <c r="F674" i="1"/>
  <c r="G2414" i="1"/>
  <c r="G2418" i="1"/>
  <c r="G2422" i="1"/>
  <c r="G2426" i="1"/>
  <c r="G2430" i="1"/>
  <c r="G2434" i="1"/>
  <c r="G2438" i="1"/>
  <c r="G2442" i="1"/>
  <c r="G2446" i="1"/>
  <c r="G2450" i="1"/>
  <c r="G2454" i="1"/>
  <c r="G2458" i="1"/>
  <c r="G2462" i="1"/>
  <c r="G2466" i="1"/>
  <c r="G2470" i="1"/>
  <c r="G2474" i="1"/>
  <c r="G2478" i="1"/>
  <c r="G2482" i="1"/>
  <c r="G2486" i="1"/>
  <c r="G2490" i="1"/>
  <c r="G2494" i="1"/>
  <c r="G2498" i="1"/>
  <c r="G2502" i="1"/>
  <c r="G2506" i="1"/>
  <c r="G2510" i="1"/>
  <c r="G2514" i="1"/>
  <c r="G2518" i="1"/>
  <c r="G2522" i="1"/>
  <c r="G2526" i="1"/>
  <c r="G2530" i="1"/>
  <c r="G2534" i="1"/>
  <c r="G2538" i="1"/>
  <c r="G2542" i="1"/>
  <c r="G2546" i="1"/>
  <c r="G2550" i="1"/>
  <c r="G2554" i="1"/>
  <c r="G2558" i="1"/>
  <c r="G2562" i="1"/>
  <c r="G2566" i="1"/>
  <c r="G2570" i="1"/>
  <c r="G2574" i="1"/>
  <c r="G2578" i="1"/>
  <c r="G2582" i="1"/>
  <c r="G2586" i="1"/>
  <c r="G2590" i="1"/>
  <c r="G2594" i="1"/>
  <c r="G2598" i="1"/>
  <c r="G2602" i="1"/>
  <c r="G2606" i="1"/>
  <c r="G2610" i="1"/>
  <c r="G2614" i="1"/>
  <c r="G2618" i="1"/>
  <c r="G2622" i="1"/>
  <c r="G2626" i="1"/>
  <c r="G2630" i="1"/>
  <c r="G2634" i="1"/>
  <c r="G2638" i="1"/>
  <c r="G2642" i="1"/>
  <c r="G2646" i="1"/>
  <c r="G2650" i="1"/>
  <c r="G2654" i="1"/>
  <c r="G2658" i="1"/>
  <c r="G2662" i="1"/>
  <c r="G2666" i="1"/>
  <c r="G2670" i="1"/>
  <c r="G2674" i="1"/>
  <c r="G2678" i="1"/>
  <c r="G2682" i="1"/>
  <c r="G2686" i="1"/>
  <c r="G2690" i="1"/>
  <c r="G2694" i="1"/>
  <c r="G2698" i="1"/>
  <c r="G2702" i="1"/>
  <c r="G2706" i="1"/>
  <c r="G2710" i="1"/>
  <c r="G2714" i="1"/>
  <c r="G2718" i="1"/>
  <c r="G2722" i="1"/>
  <c r="G2726" i="1"/>
  <c r="G2730" i="1"/>
  <c r="G2734" i="1"/>
  <c r="G2738" i="1"/>
  <c r="G2742" i="1"/>
  <c r="G2746" i="1"/>
  <c r="G2750" i="1"/>
  <c r="G2754" i="1"/>
  <c r="G2758" i="1"/>
  <c r="G2762" i="1"/>
  <c r="G2766" i="1"/>
  <c r="G2770" i="1"/>
  <c r="G2774" i="1"/>
  <c r="G2778" i="1"/>
  <c r="G2782" i="1"/>
  <c r="G2786" i="1"/>
  <c r="G2790" i="1"/>
  <c r="G2794" i="1"/>
  <c r="G2798" i="1"/>
  <c r="G2802" i="1"/>
  <c r="G2806" i="1"/>
  <c r="G2810" i="1"/>
  <c r="G2814" i="1"/>
  <c r="G2818" i="1"/>
  <c r="G2822" i="1"/>
  <c r="G2826" i="1"/>
  <c r="G2830" i="1"/>
  <c r="G2834" i="1"/>
  <c r="G2838" i="1"/>
  <c r="G2842" i="1"/>
  <c r="G2846" i="1"/>
  <c r="G2850" i="1"/>
  <c r="G2854" i="1"/>
  <c r="G2858" i="1"/>
  <c r="G2862" i="1"/>
  <c r="G2866" i="1"/>
  <c r="G2870" i="1"/>
  <c r="G2874" i="1"/>
  <c r="G2878" i="1"/>
  <c r="G2882" i="1"/>
  <c r="G2886" i="1"/>
  <c r="G2890" i="1"/>
  <c r="G2894" i="1"/>
  <c r="G2898" i="1"/>
  <c r="G2902" i="1"/>
  <c r="G2906" i="1"/>
  <c r="G2910" i="1"/>
  <c r="G2914" i="1"/>
  <c r="G2918" i="1"/>
  <c r="G2922" i="1"/>
  <c r="G2926" i="1"/>
  <c r="G2930" i="1"/>
  <c r="G2934" i="1"/>
  <c r="G2938" i="1"/>
  <c r="G2942" i="1"/>
  <c r="G2946" i="1"/>
  <c r="G2950" i="1"/>
  <c r="G2954" i="1"/>
  <c r="G2958" i="1"/>
  <c r="G2962" i="1"/>
  <c r="G2966" i="1"/>
  <c r="G2970" i="1"/>
  <c r="G2974" i="1"/>
  <c r="G2978" i="1"/>
  <c r="G2982" i="1"/>
  <c r="G2986" i="1"/>
  <c r="G2990" i="1"/>
  <c r="G2994" i="1"/>
  <c r="G2998" i="1"/>
  <c r="G3002" i="1"/>
  <c r="G3006" i="1"/>
  <c r="G3010" i="1"/>
  <c r="G3014" i="1"/>
  <c r="G3018" i="1"/>
  <c r="G3022" i="1"/>
  <c r="G3026" i="1"/>
  <c r="G3030" i="1"/>
  <c r="G3034" i="1"/>
  <c r="F10" i="1"/>
  <c r="F14" i="1"/>
  <c r="F18" i="1"/>
  <c r="F23" i="1"/>
  <c r="F27" i="1"/>
  <c r="F31" i="1"/>
  <c r="F35" i="1"/>
  <c r="F39" i="1"/>
  <c r="F43" i="1"/>
  <c r="F47" i="1"/>
  <c r="F51" i="1"/>
  <c r="F55" i="1"/>
  <c r="F59" i="1"/>
  <c r="F63" i="1"/>
  <c r="F67" i="1"/>
  <c r="F71" i="1"/>
  <c r="F75" i="1"/>
  <c r="F79" i="1"/>
  <c r="F83" i="1"/>
  <c r="F87" i="1"/>
  <c r="F91" i="1"/>
  <c r="F95" i="1"/>
  <c r="F99" i="1"/>
  <c r="F103" i="1"/>
  <c r="F107" i="1"/>
  <c r="F111" i="1"/>
  <c r="F115" i="1"/>
  <c r="F119" i="1"/>
  <c r="F123" i="1"/>
  <c r="F127" i="1"/>
  <c r="F131" i="1"/>
  <c r="F135" i="1"/>
  <c r="F139" i="1"/>
  <c r="F143" i="1"/>
  <c r="F147" i="1"/>
  <c r="F151" i="1"/>
  <c r="F155" i="1"/>
  <c r="F159" i="1"/>
  <c r="F163" i="1"/>
  <c r="F167" i="1"/>
  <c r="F171" i="1"/>
  <c r="F175" i="1"/>
  <c r="F179" i="1"/>
  <c r="F183" i="1"/>
  <c r="F187" i="1"/>
  <c r="F191" i="1"/>
  <c r="F195" i="1"/>
  <c r="F199" i="1"/>
  <c r="F203" i="1"/>
  <c r="F207" i="1"/>
  <c r="F211" i="1"/>
  <c r="F215" i="1"/>
  <c r="F219" i="1"/>
  <c r="F223" i="1"/>
  <c r="F227" i="1"/>
  <c r="F231" i="1"/>
  <c r="F235" i="1"/>
  <c r="F239" i="1"/>
  <c r="F243" i="1"/>
  <c r="F247" i="1"/>
  <c r="F251" i="1"/>
  <c r="F255" i="1"/>
  <c r="F259" i="1"/>
  <c r="F263" i="1"/>
  <c r="F267" i="1"/>
  <c r="F271" i="1"/>
  <c r="F275" i="1"/>
  <c r="F279" i="1"/>
  <c r="F283" i="1"/>
  <c r="F287" i="1"/>
  <c r="F291" i="1"/>
  <c r="F295" i="1"/>
  <c r="F299" i="1"/>
  <c r="F303" i="1"/>
  <c r="F307" i="1"/>
  <c r="F311" i="1"/>
  <c r="F315" i="1"/>
  <c r="F319" i="1"/>
  <c r="F323" i="1"/>
  <c r="F327" i="1"/>
  <c r="F331" i="1"/>
  <c r="F335" i="1"/>
  <c r="F339" i="1"/>
  <c r="F343" i="1"/>
  <c r="F347" i="1"/>
  <c r="F351" i="1"/>
  <c r="F355" i="1"/>
  <c r="F359" i="1"/>
  <c r="F363" i="1"/>
  <c r="F367" i="1"/>
  <c r="F371" i="1"/>
  <c r="F375" i="1"/>
  <c r="F379" i="1"/>
  <c r="F383" i="1"/>
  <c r="F387" i="1"/>
  <c r="F391" i="1"/>
  <c r="F395" i="1"/>
  <c r="F399" i="1"/>
  <c r="F403" i="1"/>
  <c r="F407" i="1"/>
  <c r="F411" i="1"/>
  <c r="F415" i="1"/>
  <c r="F419" i="1"/>
  <c r="F423" i="1"/>
  <c r="F427" i="1"/>
  <c r="F431" i="1"/>
  <c r="F435" i="1"/>
  <c r="F439" i="1"/>
  <c r="F443" i="1"/>
  <c r="F447" i="1"/>
  <c r="F451" i="1"/>
  <c r="F455" i="1"/>
  <c r="F459" i="1"/>
  <c r="F463" i="1"/>
  <c r="F467" i="1"/>
  <c r="F471" i="1"/>
  <c r="F475" i="1"/>
  <c r="F479" i="1"/>
  <c r="F483" i="1"/>
  <c r="F487" i="1"/>
  <c r="F491" i="1"/>
  <c r="F495" i="1"/>
  <c r="F499" i="1"/>
  <c r="F503" i="1"/>
  <c r="F507" i="1"/>
  <c r="F511" i="1"/>
  <c r="F515" i="1"/>
  <c r="F519" i="1"/>
  <c r="F523" i="1"/>
  <c r="F527" i="1"/>
  <c r="F531" i="1"/>
  <c r="F535" i="1"/>
  <c r="F539" i="1"/>
  <c r="F543" i="1"/>
  <c r="F547" i="1"/>
  <c r="F551" i="1"/>
  <c r="F555" i="1"/>
  <c r="F559" i="1"/>
  <c r="F563" i="1"/>
  <c r="F567" i="1"/>
  <c r="F571" i="1"/>
  <c r="F575" i="1"/>
  <c r="F579" i="1"/>
  <c r="F583" i="1"/>
  <c r="F587" i="1"/>
  <c r="F591" i="1"/>
  <c r="F595" i="1"/>
  <c r="F599" i="1"/>
  <c r="F603" i="1"/>
  <c r="F607" i="1"/>
  <c r="F611" i="1"/>
  <c r="F615" i="1"/>
  <c r="F619" i="1"/>
  <c r="F623" i="1"/>
  <c r="F627" i="1"/>
  <c r="F631" i="1"/>
  <c r="F635" i="1"/>
  <c r="F639" i="1"/>
  <c r="F643" i="1"/>
  <c r="F647" i="1"/>
  <c r="F651" i="1"/>
  <c r="F655" i="1"/>
  <c r="F659" i="1"/>
  <c r="F663" i="1"/>
  <c r="F667" i="1"/>
  <c r="F671" i="1"/>
  <c r="F675" i="1"/>
  <c r="F679" i="1"/>
  <c r="F683" i="1"/>
  <c r="F687" i="1"/>
  <c r="F691" i="1"/>
  <c r="F695" i="1"/>
  <c r="F699" i="1"/>
  <c r="F703" i="1"/>
  <c r="F707" i="1"/>
  <c r="F711" i="1"/>
  <c r="F715" i="1"/>
  <c r="F719" i="1"/>
  <c r="F723" i="1"/>
  <c r="F727" i="1"/>
  <c r="F731" i="1"/>
  <c r="F735" i="1"/>
  <c r="F739" i="1"/>
  <c r="F743" i="1"/>
  <c r="F747" i="1"/>
  <c r="F553" i="1"/>
  <c r="F568" i="1"/>
  <c r="F576" i="1"/>
  <c r="F584" i="1"/>
  <c r="F592" i="1"/>
  <c r="F600" i="1"/>
  <c r="F608" i="1"/>
  <c r="F616" i="1"/>
  <c r="F624" i="1"/>
  <c r="F632" i="1"/>
  <c r="F640" i="1"/>
  <c r="F648" i="1"/>
  <c r="F656" i="1"/>
  <c r="F664" i="1"/>
  <c r="F672" i="1"/>
  <c r="F678" i="1"/>
  <c r="F684" i="1"/>
  <c r="F689" i="1"/>
  <c r="F694" i="1"/>
  <c r="F700" i="1"/>
  <c r="F705" i="1"/>
  <c r="F710" i="1"/>
  <c r="F716" i="1"/>
  <c r="F721" i="1"/>
  <c r="F726" i="1"/>
  <c r="F732" i="1"/>
  <c r="F737" i="1"/>
  <c r="F742" i="1"/>
  <c r="F748" i="1"/>
  <c r="F752" i="1"/>
  <c r="F756" i="1"/>
  <c r="F760" i="1"/>
  <c r="F764" i="1"/>
  <c r="F768" i="1"/>
  <c r="F772" i="1"/>
  <c r="F776" i="1"/>
  <c r="F780" i="1"/>
  <c r="F784" i="1"/>
  <c r="F788" i="1"/>
  <c r="F792" i="1"/>
  <c r="F796" i="1"/>
  <c r="F800" i="1"/>
  <c r="F804" i="1"/>
  <c r="F808" i="1"/>
  <c r="F812" i="1"/>
  <c r="F816" i="1"/>
  <c r="F820" i="1"/>
  <c r="F824" i="1"/>
  <c r="F828" i="1"/>
  <c r="F832" i="1"/>
  <c r="F836" i="1"/>
  <c r="F840" i="1"/>
  <c r="F844" i="1"/>
  <c r="F848" i="1"/>
  <c r="F852" i="1"/>
  <c r="F856" i="1"/>
  <c r="F860" i="1"/>
  <c r="F864" i="1"/>
  <c r="F868" i="1"/>
  <c r="F872" i="1"/>
  <c r="F876" i="1"/>
  <c r="F880" i="1"/>
  <c r="F884" i="1"/>
  <c r="F888" i="1"/>
  <c r="F892" i="1"/>
  <c r="F896" i="1"/>
  <c r="F900" i="1"/>
  <c r="F904" i="1"/>
  <c r="F908" i="1"/>
  <c r="F912" i="1"/>
  <c r="F916" i="1"/>
  <c r="F920" i="1"/>
  <c r="F924" i="1"/>
  <c r="F928" i="1"/>
  <c r="F932" i="1"/>
  <c r="F936" i="1"/>
  <c r="F940" i="1"/>
  <c r="F944" i="1"/>
  <c r="F948" i="1"/>
  <c r="F952" i="1"/>
  <c r="F956" i="1"/>
  <c r="F960" i="1"/>
  <c r="F964" i="1"/>
  <c r="F968" i="1"/>
  <c r="F972" i="1"/>
  <c r="F976" i="1"/>
  <c r="F980" i="1"/>
  <c r="F984" i="1"/>
  <c r="F988" i="1"/>
  <c r="F992" i="1"/>
  <c r="F996" i="1"/>
  <c r="F1000" i="1"/>
  <c r="F1004" i="1"/>
  <c r="F1008" i="1"/>
  <c r="F1012" i="1"/>
  <c r="F1016" i="1"/>
  <c r="F1020" i="1"/>
  <c r="F1024" i="1"/>
  <c r="F1028" i="1"/>
  <c r="F1032" i="1"/>
  <c r="F1036" i="1"/>
  <c r="F1040" i="1"/>
  <c r="F1044" i="1"/>
  <c r="F1048" i="1"/>
  <c r="F1052" i="1"/>
  <c r="F1056" i="1"/>
  <c r="F1060" i="1"/>
  <c r="F1064" i="1"/>
  <c r="F1068" i="1"/>
  <c r="F1072" i="1"/>
  <c r="F1076" i="1"/>
  <c r="F1080" i="1"/>
  <c r="F1084" i="1"/>
  <c r="F1088" i="1"/>
  <c r="F1092" i="1"/>
  <c r="F1096" i="1"/>
  <c r="F1100" i="1"/>
  <c r="F1104" i="1"/>
  <c r="F1108" i="1"/>
  <c r="F1112" i="1"/>
  <c r="F1116" i="1"/>
  <c r="F1120" i="1"/>
  <c r="F1124" i="1"/>
  <c r="F1128" i="1"/>
  <c r="F1132" i="1"/>
  <c r="F1136" i="1"/>
  <c r="F1140" i="1"/>
  <c r="F1144" i="1"/>
  <c r="F1148" i="1"/>
  <c r="F1152" i="1"/>
  <c r="F1156" i="1"/>
  <c r="F1160" i="1"/>
  <c r="F1164" i="1"/>
  <c r="F1168" i="1"/>
  <c r="F1172" i="1"/>
  <c r="F1176" i="1"/>
  <c r="F1180" i="1"/>
  <c r="F1184" i="1"/>
  <c r="F1188" i="1"/>
  <c r="F1192" i="1"/>
  <c r="F1196" i="1"/>
  <c r="F1200" i="1"/>
  <c r="F1204" i="1"/>
  <c r="F1208" i="1"/>
  <c r="F1212" i="1"/>
  <c r="F1216" i="1"/>
  <c r="F1220" i="1"/>
  <c r="F1224" i="1"/>
  <c r="F1228" i="1"/>
  <c r="F1232" i="1"/>
  <c r="F1236" i="1"/>
  <c r="F1240" i="1"/>
  <c r="F1244" i="1"/>
  <c r="F1248" i="1"/>
  <c r="F1252" i="1"/>
  <c r="F1256" i="1"/>
  <c r="F1260" i="1"/>
  <c r="F1264" i="1"/>
  <c r="F1268" i="1"/>
  <c r="F1272" i="1"/>
  <c r="F1276" i="1"/>
  <c r="F1280" i="1"/>
  <c r="F1284" i="1"/>
  <c r="F1288" i="1"/>
  <c r="F1292" i="1"/>
  <c r="F1296" i="1"/>
  <c r="F1300" i="1"/>
  <c r="F1304" i="1"/>
  <c r="F1308" i="1"/>
  <c r="F1312" i="1"/>
  <c r="F1316" i="1"/>
  <c r="F1320" i="1"/>
  <c r="F1324" i="1"/>
  <c r="F1328" i="1"/>
  <c r="F1332" i="1"/>
  <c r="F1336" i="1"/>
  <c r="F1340" i="1"/>
  <c r="F1344" i="1"/>
  <c r="F1348" i="1"/>
  <c r="F1352" i="1"/>
  <c r="F1356" i="1"/>
  <c r="F1360" i="1"/>
  <c r="F1364" i="1"/>
  <c r="F1368" i="1"/>
  <c r="F1372" i="1"/>
  <c r="F1376" i="1"/>
  <c r="F1380" i="1"/>
  <c r="F1384" i="1"/>
  <c r="F1388" i="1"/>
  <c r="F1392" i="1"/>
  <c r="F1396" i="1"/>
  <c r="F1400" i="1"/>
  <c r="F1404" i="1"/>
  <c r="F1408" i="1"/>
  <c r="F1412" i="1"/>
  <c r="F1416" i="1"/>
  <c r="F1420" i="1"/>
  <c r="F1424" i="1"/>
  <c r="F1428" i="1"/>
  <c r="F1432" i="1"/>
  <c r="F1436" i="1"/>
  <c r="F1440" i="1"/>
  <c r="F1444" i="1"/>
  <c r="F1448" i="1"/>
  <c r="F1452" i="1"/>
  <c r="F1456" i="1"/>
  <c r="F1460" i="1"/>
  <c r="F1464" i="1"/>
  <c r="F1468" i="1"/>
  <c r="F1472" i="1"/>
  <c r="F1476" i="1"/>
  <c r="F1480" i="1"/>
  <c r="F1484" i="1"/>
  <c r="F1488" i="1"/>
  <c r="F1492" i="1"/>
  <c r="F1496" i="1"/>
  <c r="F1500" i="1"/>
  <c r="F1504" i="1"/>
  <c r="F1508" i="1"/>
  <c r="F1512" i="1"/>
  <c r="F1516" i="1"/>
  <c r="F1520" i="1"/>
  <c r="F1524" i="1"/>
  <c r="F1528" i="1"/>
  <c r="F1532" i="1"/>
  <c r="F1536" i="1"/>
  <c r="F1540" i="1"/>
  <c r="F1544" i="1"/>
  <c r="F1548" i="1"/>
  <c r="F1552" i="1"/>
  <c r="F1556" i="1"/>
  <c r="F1560" i="1"/>
  <c r="F1564" i="1"/>
  <c r="F1568" i="1"/>
  <c r="F1572" i="1"/>
  <c r="F1576" i="1"/>
  <c r="F1580" i="1"/>
  <c r="F1584" i="1"/>
  <c r="F1588" i="1"/>
  <c r="F1592" i="1"/>
  <c r="F1596" i="1"/>
  <c r="F1600" i="1"/>
  <c r="F1604" i="1"/>
  <c r="F1608" i="1"/>
  <c r="F1612" i="1"/>
  <c r="F1616" i="1"/>
  <c r="F1620" i="1"/>
  <c r="F1624" i="1"/>
  <c r="F1628" i="1"/>
  <c r="F1632" i="1"/>
  <c r="F1636" i="1"/>
  <c r="F1640" i="1"/>
  <c r="F1644" i="1"/>
  <c r="F1648" i="1"/>
  <c r="F1652" i="1"/>
  <c r="F1656" i="1"/>
  <c r="F1660" i="1"/>
  <c r="F1664" i="1"/>
  <c r="F1668" i="1"/>
  <c r="F1672" i="1"/>
  <c r="F1676" i="1"/>
  <c r="F1680" i="1"/>
  <c r="F1684" i="1"/>
  <c r="F1688" i="1"/>
  <c r="F1692" i="1"/>
  <c r="F1696" i="1"/>
  <c r="F1700" i="1"/>
  <c r="F1704" i="1"/>
  <c r="F1708" i="1"/>
  <c r="F1712" i="1"/>
  <c r="F1716" i="1"/>
  <c r="F1720" i="1"/>
  <c r="F1724" i="1"/>
  <c r="F1728" i="1"/>
  <c r="F1732" i="1"/>
  <c r="F1736" i="1"/>
  <c r="F1740" i="1"/>
  <c r="F1744" i="1"/>
  <c r="F1748" i="1"/>
  <c r="F1752" i="1"/>
  <c r="F1756" i="1"/>
  <c r="F1760" i="1"/>
  <c r="F1764" i="1"/>
  <c r="F1768" i="1"/>
  <c r="F1772" i="1"/>
  <c r="F1776" i="1"/>
  <c r="F1780" i="1"/>
  <c r="F1784" i="1"/>
  <c r="F1788" i="1"/>
  <c r="F1792" i="1"/>
  <c r="F1796" i="1"/>
  <c r="F1800" i="1"/>
  <c r="F1804" i="1"/>
  <c r="F1808" i="1"/>
  <c r="F1812" i="1"/>
  <c r="F1816" i="1"/>
  <c r="F1820" i="1"/>
  <c r="F1824" i="1"/>
  <c r="F1828" i="1"/>
  <c r="F1832" i="1"/>
  <c r="F1836" i="1"/>
  <c r="F1840" i="1"/>
  <c r="F1844" i="1"/>
  <c r="F1848" i="1"/>
  <c r="F1852" i="1"/>
  <c r="F1856" i="1"/>
  <c r="F1860" i="1"/>
  <c r="F1864" i="1"/>
  <c r="F1868" i="1"/>
  <c r="F1872" i="1"/>
  <c r="F1876" i="1"/>
  <c r="F1880" i="1"/>
  <c r="F1884" i="1"/>
  <c r="F1888" i="1"/>
  <c r="F1892" i="1"/>
  <c r="F1896" i="1"/>
  <c r="F1900" i="1"/>
  <c r="F1904" i="1"/>
  <c r="F1908" i="1"/>
  <c r="F1912" i="1"/>
  <c r="F1916" i="1"/>
  <c r="F1920" i="1"/>
  <c r="F1924" i="1"/>
  <c r="F1928" i="1"/>
  <c r="F1932" i="1"/>
  <c r="F1936" i="1"/>
  <c r="F1940" i="1"/>
  <c r="F1944" i="1"/>
  <c r="F1948" i="1"/>
  <c r="F557" i="1"/>
  <c r="F569" i="1"/>
  <c r="F577" i="1"/>
  <c r="F585" i="1"/>
  <c r="F593" i="1"/>
  <c r="F601" i="1"/>
  <c r="F609" i="1"/>
  <c r="F617" i="1"/>
  <c r="F625" i="1"/>
  <c r="F633" i="1"/>
  <c r="F641" i="1"/>
  <c r="F649" i="1"/>
  <c r="F657" i="1"/>
  <c r="F665" i="1"/>
  <c r="F673" i="1"/>
  <c r="F680" i="1"/>
  <c r="F685" i="1"/>
  <c r="F690" i="1"/>
  <c r="F696" i="1"/>
  <c r="F701" i="1"/>
  <c r="F706" i="1"/>
  <c r="F712" i="1"/>
  <c r="F717" i="1"/>
  <c r="F722" i="1"/>
  <c r="F728" i="1"/>
  <c r="F733" i="1"/>
  <c r="F738" i="1"/>
  <c r="F744" i="1"/>
  <c r="F749" i="1"/>
  <c r="F753" i="1"/>
  <c r="F757" i="1"/>
  <c r="F761" i="1"/>
  <c r="F765" i="1"/>
  <c r="F769" i="1"/>
  <c r="F773" i="1"/>
  <c r="F777" i="1"/>
  <c r="F781" i="1"/>
  <c r="F785" i="1"/>
  <c r="F789" i="1"/>
  <c r="F793" i="1"/>
  <c r="F797" i="1"/>
  <c r="F801" i="1"/>
  <c r="F805" i="1"/>
  <c r="F809" i="1"/>
  <c r="F813" i="1"/>
  <c r="F817" i="1"/>
  <c r="F821" i="1"/>
  <c r="F825" i="1"/>
  <c r="F829" i="1"/>
  <c r="F833" i="1"/>
  <c r="F837" i="1"/>
  <c r="F841" i="1"/>
  <c r="F845" i="1"/>
  <c r="F849" i="1"/>
  <c r="F853" i="1"/>
  <c r="F857" i="1"/>
  <c r="F861" i="1"/>
  <c r="F865" i="1"/>
  <c r="F869" i="1"/>
  <c r="F873" i="1"/>
  <c r="F877" i="1"/>
  <c r="F881" i="1"/>
  <c r="F885" i="1"/>
  <c r="F889" i="1"/>
  <c r="F893" i="1"/>
  <c r="F897" i="1"/>
  <c r="F901" i="1"/>
  <c r="F905" i="1"/>
  <c r="F909" i="1"/>
  <c r="F913" i="1"/>
  <c r="F917" i="1"/>
  <c r="F921" i="1"/>
  <c r="F925" i="1"/>
  <c r="F929" i="1"/>
  <c r="F933" i="1"/>
  <c r="F937" i="1"/>
  <c r="F941" i="1"/>
  <c r="F945" i="1"/>
  <c r="F949" i="1"/>
  <c r="F953" i="1"/>
  <c r="F957" i="1"/>
  <c r="F961" i="1"/>
  <c r="F965" i="1"/>
  <c r="F969" i="1"/>
  <c r="F973" i="1"/>
  <c r="F977" i="1"/>
  <c r="F981" i="1"/>
  <c r="F985" i="1"/>
  <c r="F989" i="1"/>
  <c r="F993" i="1"/>
  <c r="F997" i="1"/>
  <c r="F1001" i="1"/>
  <c r="F1005" i="1"/>
  <c r="F1009" i="1"/>
  <c r="F1013" i="1"/>
  <c r="F1017" i="1"/>
  <c r="F1021" i="1"/>
  <c r="F1025" i="1"/>
  <c r="F1029" i="1"/>
  <c r="F1033" i="1"/>
  <c r="F1037" i="1"/>
  <c r="F1041" i="1"/>
  <c r="F1045" i="1"/>
  <c r="F1049" i="1"/>
  <c r="F1053" i="1"/>
  <c r="F1057" i="1"/>
  <c r="F1061" i="1"/>
  <c r="F1065" i="1"/>
  <c r="F1069" i="1"/>
  <c r="F1073" i="1"/>
  <c r="F1077" i="1"/>
  <c r="F1081" i="1"/>
  <c r="F1085" i="1"/>
  <c r="F1089" i="1"/>
  <c r="F1093" i="1"/>
  <c r="F1097" i="1"/>
  <c r="F1101" i="1"/>
  <c r="F1105" i="1"/>
  <c r="F1109" i="1"/>
  <c r="F1113" i="1"/>
  <c r="F1117" i="1"/>
  <c r="F1121" i="1"/>
  <c r="F1125" i="1"/>
  <c r="F1129" i="1"/>
  <c r="F1133" i="1"/>
  <c r="F1137" i="1"/>
  <c r="F1141" i="1"/>
  <c r="F1145" i="1"/>
  <c r="F1149" i="1"/>
  <c r="F1153" i="1"/>
  <c r="F1157" i="1"/>
  <c r="F1161" i="1"/>
  <c r="F1165" i="1"/>
  <c r="F1169" i="1"/>
  <c r="F1173" i="1"/>
  <c r="F1177" i="1"/>
  <c r="F1181" i="1"/>
  <c r="F1185" i="1"/>
  <c r="F1189" i="1"/>
  <c r="F1193" i="1"/>
  <c r="F1197" i="1"/>
  <c r="F1201" i="1"/>
  <c r="F1205" i="1"/>
  <c r="F1209" i="1"/>
  <c r="F1213" i="1"/>
  <c r="F1217" i="1"/>
  <c r="F1221" i="1"/>
  <c r="F1225" i="1"/>
  <c r="F1229" i="1"/>
  <c r="F1233" i="1"/>
  <c r="F1237" i="1"/>
  <c r="F1241" i="1"/>
  <c r="F1245" i="1"/>
  <c r="F1249" i="1"/>
  <c r="F1253" i="1"/>
  <c r="F1257" i="1"/>
  <c r="F1261" i="1"/>
  <c r="F1265" i="1"/>
  <c r="F1269" i="1"/>
  <c r="F1273" i="1"/>
  <c r="F1277" i="1"/>
  <c r="F1281" i="1"/>
  <c r="F1285" i="1"/>
  <c r="F1289" i="1"/>
  <c r="F1293" i="1"/>
  <c r="F1297" i="1"/>
  <c r="F1301" i="1"/>
  <c r="F1305" i="1"/>
  <c r="F1309" i="1"/>
  <c r="F1313" i="1"/>
  <c r="F1317" i="1"/>
  <c r="F1321" i="1"/>
  <c r="F1325" i="1"/>
  <c r="F1329" i="1"/>
  <c r="F1333" i="1"/>
  <c r="F1337" i="1"/>
  <c r="F1341" i="1"/>
  <c r="F1345" i="1"/>
  <c r="F1349" i="1"/>
  <c r="F1353" i="1"/>
  <c r="F1357" i="1"/>
  <c r="F1361" i="1"/>
  <c r="F1365" i="1"/>
  <c r="F1369" i="1"/>
  <c r="F1373" i="1"/>
  <c r="F1377" i="1"/>
  <c r="F1381" i="1"/>
  <c r="F1385" i="1"/>
  <c r="F1389" i="1"/>
  <c r="F1393" i="1"/>
  <c r="F1397" i="1"/>
  <c r="F1401" i="1"/>
  <c r="F1405" i="1"/>
  <c r="F1409" i="1"/>
  <c r="F1413" i="1"/>
  <c r="F1417" i="1"/>
  <c r="F1421" i="1"/>
  <c r="F1425" i="1"/>
  <c r="F1429" i="1"/>
  <c r="F1433" i="1"/>
  <c r="F1437" i="1"/>
  <c r="F1441" i="1"/>
  <c r="F1445" i="1"/>
  <c r="F1449" i="1"/>
  <c r="F1453" i="1"/>
  <c r="F1457" i="1"/>
  <c r="F1461" i="1"/>
  <c r="F1465" i="1"/>
  <c r="F1469" i="1"/>
  <c r="F1473" i="1"/>
  <c r="F1477" i="1"/>
  <c r="F1481" i="1"/>
  <c r="F1485" i="1"/>
  <c r="F1489" i="1"/>
  <c r="F1493" i="1"/>
  <c r="F1497" i="1"/>
  <c r="F1501" i="1"/>
  <c r="F1505" i="1"/>
  <c r="F1509" i="1"/>
  <c r="F1513" i="1"/>
  <c r="F1517" i="1"/>
  <c r="F1521" i="1"/>
  <c r="F1525" i="1"/>
  <c r="F1529" i="1"/>
  <c r="F1533" i="1"/>
  <c r="F1537" i="1"/>
  <c r="F1541" i="1"/>
  <c r="F1545" i="1"/>
  <c r="F1549" i="1"/>
  <c r="F1553" i="1"/>
  <c r="F1557" i="1"/>
  <c r="F1561" i="1"/>
  <c r="F1565" i="1"/>
  <c r="F1569" i="1"/>
  <c r="F1573" i="1"/>
  <c r="F1577" i="1"/>
  <c r="F1581" i="1"/>
  <c r="F1585" i="1"/>
  <c r="F1589" i="1"/>
  <c r="F1593" i="1"/>
  <c r="F1597" i="1"/>
  <c r="F1601" i="1"/>
  <c r="F1605" i="1"/>
  <c r="F1609" i="1"/>
  <c r="F1613" i="1"/>
  <c r="F1617" i="1"/>
  <c r="F1621" i="1"/>
  <c r="F1625" i="1"/>
  <c r="F1629" i="1"/>
  <c r="F1633" i="1"/>
  <c r="F1637" i="1"/>
  <c r="F1641" i="1"/>
  <c r="F1645" i="1"/>
  <c r="F1649" i="1"/>
  <c r="F1653" i="1"/>
  <c r="F1657" i="1"/>
  <c r="F1661" i="1"/>
  <c r="F1665" i="1"/>
  <c r="F1669" i="1"/>
  <c r="F1673" i="1"/>
  <c r="F1677" i="1"/>
  <c r="F1681" i="1"/>
  <c r="F1685" i="1"/>
  <c r="F1689" i="1"/>
  <c r="F1693" i="1"/>
  <c r="F1697" i="1"/>
  <c r="F1701" i="1"/>
  <c r="F1705" i="1"/>
  <c r="F1709" i="1"/>
  <c r="F1713" i="1"/>
  <c r="F1717" i="1"/>
  <c r="F1721" i="1"/>
  <c r="F1725" i="1"/>
  <c r="F1729" i="1"/>
  <c r="F1733" i="1"/>
  <c r="F1737" i="1"/>
  <c r="F1741" i="1"/>
  <c r="F1745" i="1"/>
  <c r="F1749" i="1"/>
  <c r="F1753" i="1"/>
  <c r="F1757" i="1"/>
  <c r="F1761" i="1"/>
  <c r="F1765" i="1"/>
  <c r="F1769" i="1"/>
  <c r="F1773" i="1"/>
  <c r="F1777" i="1"/>
  <c r="F1781" i="1"/>
  <c r="F1785" i="1"/>
  <c r="F1789" i="1"/>
  <c r="F1793" i="1"/>
  <c r="F1797" i="1"/>
  <c r="F1801" i="1"/>
  <c r="F1805" i="1"/>
  <c r="F1809" i="1"/>
  <c r="F1813" i="1"/>
  <c r="F1817" i="1"/>
  <c r="F1821" i="1"/>
  <c r="F1825" i="1"/>
  <c r="F1829" i="1"/>
  <c r="F1833" i="1"/>
  <c r="F1837" i="1"/>
  <c r="F1841" i="1"/>
  <c r="F1845" i="1"/>
  <c r="F1849" i="1"/>
  <c r="F1853" i="1"/>
  <c r="F1857" i="1"/>
  <c r="F1861" i="1"/>
  <c r="F1865" i="1"/>
  <c r="F1869" i="1"/>
  <c r="F1873" i="1"/>
  <c r="F1877" i="1"/>
  <c r="F1881" i="1"/>
  <c r="F1885" i="1"/>
  <c r="F1889" i="1"/>
  <c r="F1893" i="1"/>
  <c r="F1897" i="1"/>
  <c r="F1901" i="1"/>
  <c r="F1905" i="1"/>
  <c r="F1909" i="1"/>
  <c r="F1913" i="1"/>
  <c r="F1917" i="1"/>
  <c r="F1921" i="1"/>
  <c r="F1925" i="1"/>
  <c r="F1929" i="1"/>
  <c r="F1933" i="1"/>
  <c r="F1937" i="1"/>
  <c r="F1941" i="1"/>
  <c r="F1945" i="1"/>
  <c r="F1949" i="1"/>
  <c r="F1953" i="1"/>
  <c r="F1957" i="1"/>
  <c r="F1961" i="1"/>
  <c r="F1965" i="1"/>
  <c r="F1969" i="1"/>
  <c r="F1973" i="1"/>
  <c r="F1977" i="1"/>
  <c r="F1981" i="1"/>
  <c r="F1985" i="1"/>
  <c r="F1989" i="1"/>
  <c r="F1993" i="1"/>
  <c r="F1997" i="1"/>
  <c r="F561" i="1"/>
  <c r="F572" i="1"/>
  <c r="F580" i="1"/>
  <c r="F588" i="1"/>
  <c r="F596" i="1"/>
  <c r="F604" i="1"/>
  <c r="F612" i="1"/>
  <c r="F620" i="1"/>
  <c r="F628" i="1"/>
  <c r="F636" i="1"/>
  <c r="F644" i="1"/>
  <c r="F652" i="1"/>
  <c r="F660" i="1"/>
  <c r="F668" i="1"/>
  <c r="F676" i="1"/>
  <c r="F681" i="1"/>
  <c r="F686" i="1"/>
  <c r="F692" i="1"/>
  <c r="F697" i="1"/>
  <c r="F702" i="1"/>
  <c r="F708" i="1"/>
  <c r="F713" i="1"/>
  <c r="F718" i="1"/>
  <c r="F724" i="1"/>
  <c r="F729" i="1"/>
  <c r="F734" i="1"/>
  <c r="F740" i="1"/>
  <c r="F745" i="1"/>
  <c r="F750" i="1"/>
  <c r="F754" i="1"/>
  <c r="F758" i="1"/>
  <c r="F762" i="1"/>
  <c r="F766" i="1"/>
  <c r="F770" i="1"/>
  <c r="F774" i="1"/>
  <c r="F778" i="1"/>
  <c r="F782" i="1"/>
  <c r="F786" i="1"/>
  <c r="F790" i="1"/>
  <c r="F794" i="1"/>
  <c r="F798" i="1"/>
  <c r="F802" i="1"/>
  <c r="F806" i="1"/>
  <c r="F810" i="1"/>
  <c r="F814" i="1"/>
  <c r="F818" i="1"/>
  <c r="F822" i="1"/>
  <c r="F826" i="1"/>
  <c r="F830" i="1"/>
  <c r="F834" i="1"/>
  <c r="F838" i="1"/>
  <c r="F842" i="1"/>
  <c r="F846" i="1"/>
  <c r="F850" i="1"/>
  <c r="F854" i="1"/>
  <c r="F858" i="1"/>
  <c r="F862" i="1"/>
  <c r="F866" i="1"/>
  <c r="F870" i="1"/>
  <c r="F874" i="1"/>
  <c r="F878" i="1"/>
  <c r="F882" i="1"/>
  <c r="F886" i="1"/>
  <c r="F890" i="1"/>
  <c r="F894" i="1"/>
  <c r="F898" i="1"/>
  <c r="F902" i="1"/>
  <c r="F906" i="1"/>
  <c r="F910" i="1"/>
  <c r="F914" i="1"/>
  <c r="F918" i="1"/>
  <c r="F922" i="1"/>
  <c r="F926" i="1"/>
  <c r="F930" i="1"/>
  <c r="F934" i="1"/>
  <c r="F938" i="1"/>
  <c r="F942" i="1"/>
  <c r="F946" i="1"/>
  <c r="F950" i="1"/>
  <c r="F954" i="1"/>
  <c r="F958" i="1"/>
  <c r="F962" i="1"/>
  <c r="F966" i="1"/>
  <c r="F970" i="1"/>
  <c r="F974" i="1"/>
  <c r="F978" i="1"/>
  <c r="F982" i="1"/>
  <c r="F986" i="1"/>
  <c r="F990" i="1"/>
  <c r="F994" i="1"/>
  <c r="F998" i="1"/>
  <c r="F1002" i="1"/>
  <c r="F1006" i="1"/>
  <c r="F1010" i="1"/>
  <c r="F1014" i="1"/>
  <c r="F1018" i="1"/>
  <c r="F1022" i="1"/>
  <c r="F1026" i="1"/>
  <c r="F1030" i="1"/>
  <c r="F1034" i="1"/>
  <c r="F1038" i="1"/>
  <c r="F1042" i="1"/>
  <c r="F1046" i="1"/>
  <c r="F1050" i="1"/>
  <c r="F1054" i="1"/>
  <c r="F1058" i="1"/>
  <c r="F1062" i="1"/>
  <c r="F1066" i="1"/>
  <c r="F1070" i="1"/>
  <c r="F1074" i="1"/>
  <c r="F1078" i="1"/>
  <c r="F1082" i="1"/>
  <c r="F1086" i="1"/>
  <c r="F1090" i="1"/>
  <c r="F1094" i="1"/>
  <c r="F1098" i="1"/>
  <c r="F1102" i="1"/>
  <c r="F1106" i="1"/>
  <c r="F1110" i="1"/>
  <c r="F1114" i="1"/>
  <c r="F1118" i="1"/>
  <c r="F1122" i="1"/>
  <c r="F1126" i="1"/>
  <c r="F1130" i="1"/>
  <c r="F1134" i="1"/>
  <c r="F1138" i="1"/>
  <c r="F1142" i="1"/>
  <c r="F1146" i="1"/>
  <c r="F1150" i="1"/>
  <c r="F1154" i="1"/>
  <c r="F1158" i="1"/>
  <c r="F1162" i="1"/>
  <c r="F1166" i="1"/>
  <c r="F1170" i="1"/>
  <c r="F1174" i="1"/>
  <c r="F1178" i="1"/>
  <c r="F1182" i="1"/>
  <c r="F1186" i="1"/>
  <c r="F1190" i="1"/>
  <c r="F1194" i="1"/>
  <c r="F1198" i="1"/>
  <c r="F1202" i="1"/>
  <c r="F1206" i="1"/>
  <c r="F1210" i="1"/>
  <c r="F1214" i="1"/>
  <c r="F1218" i="1"/>
  <c r="F1222" i="1"/>
  <c r="F1226" i="1"/>
  <c r="F1230" i="1"/>
  <c r="F1234" i="1"/>
  <c r="F1238" i="1"/>
  <c r="F1242" i="1"/>
  <c r="F1246" i="1"/>
  <c r="F1250" i="1"/>
  <c r="F1254" i="1"/>
  <c r="F1258" i="1"/>
  <c r="F1262" i="1"/>
  <c r="F1266" i="1"/>
  <c r="F1270" i="1"/>
  <c r="F1274" i="1"/>
  <c r="F1278" i="1"/>
  <c r="F1282" i="1"/>
  <c r="F1286" i="1"/>
  <c r="F1290" i="1"/>
  <c r="F1294" i="1"/>
  <c r="F1298" i="1"/>
  <c r="F1302" i="1"/>
  <c r="F1306" i="1"/>
  <c r="F1310" i="1"/>
  <c r="F1314" i="1"/>
  <c r="F1318" i="1"/>
  <c r="F1322" i="1"/>
  <c r="F1326" i="1"/>
  <c r="F1330" i="1"/>
  <c r="F1334" i="1"/>
  <c r="F1338" i="1"/>
  <c r="F1342" i="1"/>
  <c r="F1346" i="1"/>
  <c r="F1350" i="1"/>
  <c r="F1354" i="1"/>
  <c r="F1358" i="1"/>
  <c r="F1362" i="1"/>
  <c r="F1366" i="1"/>
  <c r="F1370" i="1"/>
  <c r="F1374" i="1"/>
  <c r="F1378" i="1"/>
  <c r="F1382" i="1"/>
  <c r="F1386" i="1"/>
  <c r="F1390" i="1"/>
  <c r="F1394" i="1"/>
  <c r="F1398" i="1"/>
  <c r="F1402" i="1"/>
  <c r="F1406" i="1"/>
  <c r="F1410" i="1"/>
  <c r="F1414" i="1"/>
  <c r="F1418" i="1"/>
  <c r="F1422" i="1"/>
  <c r="F1426" i="1"/>
  <c r="F1430" i="1"/>
  <c r="F1434" i="1"/>
  <c r="F1438" i="1"/>
  <c r="F1442" i="1"/>
  <c r="F1446" i="1"/>
  <c r="F1450" i="1"/>
  <c r="F1454" i="1"/>
  <c r="F1458" i="1"/>
  <c r="F1462" i="1"/>
  <c r="F1466" i="1"/>
  <c r="F1470" i="1"/>
  <c r="F1474" i="1"/>
  <c r="F1478" i="1"/>
  <c r="F1482" i="1"/>
  <c r="F1486" i="1"/>
  <c r="F1490" i="1"/>
  <c r="F1494" i="1"/>
  <c r="F1498" i="1"/>
  <c r="F1502" i="1"/>
  <c r="F1506" i="1"/>
  <c r="F1510" i="1"/>
  <c r="F1514" i="1"/>
  <c r="F1518" i="1"/>
  <c r="F1522" i="1"/>
  <c r="F1526" i="1"/>
  <c r="F1530" i="1"/>
  <c r="F1534" i="1"/>
  <c r="F1538" i="1"/>
  <c r="F1542" i="1"/>
  <c r="F1546" i="1"/>
  <c r="F1550" i="1"/>
  <c r="F1554" i="1"/>
  <c r="F1558" i="1"/>
  <c r="F1562" i="1"/>
  <c r="F1566" i="1"/>
  <c r="F1570" i="1"/>
  <c r="F1574" i="1"/>
  <c r="F1578" i="1"/>
  <c r="F1582" i="1"/>
  <c r="F1586" i="1"/>
  <c r="F1590" i="1"/>
  <c r="F1594" i="1"/>
  <c r="F1598" i="1"/>
  <c r="F1602" i="1"/>
  <c r="F1606" i="1"/>
  <c r="F1610" i="1"/>
  <c r="F1614" i="1"/>
  <c r="F1618" i="1"/>
  <c r="F1622" i="1"/>
  <c r="F1626" i="1"/>
  <c r="F1630" i="1"/>
  <c r="F1634" i="1"/>
  <c r="F1638" i="1"/>
  <c r="F1642" i="1"/>
  <c r="F1646" i="1"/>
  <c r="F1650" i="1"/>
  <c r="F1654" i="1"/>
  <c r="F1658" i="1"/>
  <c r="F1662" i="1"/>
  <c r="F1666" i="1"/>
  <c r="F1670" i="1"/>
  <c r="F1674" i="1"/>
  <c r="F1678" i="1"/>
  <c r="F1682" i="1"/>
  <c r="F1686" i="1"/>
  <c r="F1690" i="1"/>
  <c r="F1694" i="1"/>
  <c r="F1698" i="1"/>
  <c r="F1702" i="1"/>
  <c r="F1706" i="1"/>
  <c r="F1710" i="1"/>
  <c r="F1714" i="1"/>
  <c r="F1718" i="1"/>
  <c r="F1722" i="1"/>
  <c r="F1726" i="1"/>
  <c r="F1730" i="1"/>
  <c r="F1734" i="1"/>
  <c r="F1738" i="1"/>
  <c r="F1742" i="1"/>
  <c r="F1746" i="1"/>
  <c r="F1750" i="1"/>
  <c r="F1754" i="1"/>
  <c r="F1758" i="1"/>
  <c r="F1762" i="1"/>
  <c r="F1766" i="1"/>
  <c r="F1770" i="1"/>
  <c r="F1774" i="1"/>
  <c r="F1778" i="1"/>
  <c r="F1782" i="1"/>
  <c r="F1786" i="1"/>
  <c r="F1790" i="1"/>
  <c r="F1794" i="1"/>
  <c r="F1798" i="1"/>
  <c r="F1802" i="1"/>
  <c r="F1806" i="1"/>
  <c r="F1810" i="1"/>
  <c r="F1814" i="1"/>
  <c r="F1818" i="1"/>
  <c r="F1822" i="1"/>
  <c r="F1826" i="1"/>
  <c r="F1830" i="1"/>
  <c r="F1834" i="1"/>
  <c r="F1838" i="1"/>
  <c r="F1842" i="1"/>
  <c r="F1846" i="1"/>
  <c r="F1850" i="1"/>
  <c r="F1854" i="1"/>
  <c r="F1858" i="1"/>
  <c r="F1862" i="1"/>
  <c r="F1866" i="1"/>
  <c r="F1870" i="1"/>
  <c r="F1874" i="1"/>
  <c r="F1878" i="1"/>
  <c r="F1882" i="1"/>
  <c r="F1886" i="1"/>
  <c r="F1890" i="1"/>
  <c r="F1894" i="1"/>
  <c r="F1898" i="1"/>
  <c r="F1902" i="1"/>
  <c r="F1906" i="1"/>
  <c r="F1910" i="1"/>
  <c r="F1914" i="1"/>
  <c r="F1918" i="1"/>
  <c r="F1922" i="1"/>
  <c r="F1926" i="1"/>
  <c r="F1930" i="1"/>
  <c r="F1934" i="1"/>
  <c r="F1938" i="1"/>
  <c r="F1942" i="1"/>
  <c r="F1946" i="1"/>
  <c r="F565" i="1"/>
  <c r="F573" i="1"/>
  <c r="F581" i="1"/>
  <c r="F589" i="1"/>
  <c r="F597" i="1"/>
  <c r="F605" i="1"/>
  <c r="F613" i="1"/>
  <c r="F621" i="1"/>
  <c r="F629" i="1"/>
  <c r="F637" i="1"/>
  <c r="F645" i="1"/>
  <c r="F653" i="1"/>
  <c r="F661" i="1"/>
  <c r="F669" i="1"/>
  <c r="F677" i="1"/>
  <c r="F682" i="1"/>
  <c r="F688" i="1"/>
  <c r="F693" i="1"/>
  <c r="F698" i="1"/>
  <c r="F704" i="1"/>
  <c r="F709" i="1"/>
  <c r="F714" i="1"/>
  <c r="F720" i="1"/>
  <c r="F725" i="1"/>
  <c r="F730" i="1"/>
  <c r="F736" i="1"/>
  <c r="F741" i="1"/>
  <c r="F746" i="1"/>
  <c r="F751" i="1"/>
  <c r="F755" i="1"/>
  <c r="F759" i="1"/>
  <c r="F763" i="1"/>
  <c r="F767" i="1"/>
  <c r="F771" i="1"/>
  <c r="F775" i="1"/>
  <c r="F779" i="1"/>
  <c r="F783" i="1"/>
  <c r="F787" i="1"/>
  <c r="F791" i="1"/>
  <c r="F795" i="1"/>
  <c r="F799" i="1"/>
  <c r="F803" i="1"/>
  <c r="F807" i="1"/>
  <c r="F811" i="1"/>
  <c r="F815" i="1"/>
  <c r="F819" i="1"/>
  <c r="F823" i="1"/>
  <c r="F827" i="1"/>
  <c r="F831" i="1"/>
  <c r="F835" i="1"/>
  <c r="F839" i="1"/>
  <c r="F843" i="1"/>
  <c r="F847" i="1"/>
  <c r="F851" i="1"/>
  <c r="F855" i="1"/>
  <c r="F859" i="1"/>
  <c r="F863" i="1"/>
  <c r="F867" i="1"/>
  <c r="F871" i="1"/>
  <c r="F875" i="1"/>
  <c r="F879" i="1"/>
  <c r="F883" i="1"/>
  <c r="F887" i="1"/>
  <c r="F891" i="1"/>
  <c r="F895" i="1"/>
  <c r="F899" i="1"/>
  <c r="F903" i="1"/>
  <c r="F907" i="1"/>
  <c r="F911" i="1"/>
  <c r="F915" i="1"/>
  <c r="F919" i="1"/>
  <c r="F923" i="1"/>
  <c r="F927" i="1"/>
  <c r="F931" i="1"/>
  <c r="F935" i="1"/>
  <c r="F939" i="1"/>
  <c r="F943" i="1"/>
  <c r="F947" i="1"/>
  <c r="F951" i="1"/>
  <c r="F955" i="1"/>
  <c r="F959" i="1"/>
  <c r="F963" i="1"/>
  <c r="F967" i="1"/>
  <c r="F971" i="1"/>
  <c r="F975" i="1"/>
  <c r="F979" i="1"/>
  <c r="F983" i="1"/>
  <c r="F987" i="1"/>
  <c r="F991" i="1"/>
  <c r="F995" i="1"/>
  <c r="F999" i="1"/>
  <c r="F1003" i="1"/>
  <c r="F1007" i="1"/>
  <c r="F1011" i="1"/>
  <c r="F1015" i="1"/>
  <c r="F1019" i="1"/>
  <c r="F1023" i="1"/>
  <c r="F1027" i="1"/>
  <c r="F1031" i="1"/>
  <c r="F1035" i="1"/>
  <c r="F1039" i="1"/>
  <c r="F1043" i="1"/>
  <c r="F1047" i="1"/>
  <c r="F1051" i="1"/>
  <c r="F1055" i="1"/>
  <c r="F1059" i="1"/>
  <c r="F1063" i="1"/>
  <c r="F1067" i="1"/>
  <c r="F1071" i="1"/>
  <c r="F1075" i="1"/>
  <c r="F1079" i="1"/>
  <c r="F1083" i="1"/>
  <c r="F1087" i="1"/>
  <c r="F1091" i="1"/>
  <c r="F1095" i="1"/>
  <c r="F1099" i="1"/>
  <c r="F1103" i="1"/>
  <c r="F1107" i="1"/>
  <c r="F1111" i="1"/>
  <c r="F1115" i="1"/>
  <c r="F1119" i="1"/>
  <c r="F1123" i="1"/>
  <c r="F1127" i="1"/>
  <c r="F1131" i="1"/>
  <c r="F1135" i="1"/>
  <c r="F1139" i="1"/>
  <c r="F1143" i="1"/>
  <c r="F1147" i="1"/>
  <c r="F1151" i="1"/>
  <c r="F1155" i="1"/>
  <c r="F1159" i="1"/>
  <c r="F1163" i="1"/>
  <c r="F1167" i="1"/>
  <c r="F1171" i="1"/>
  <c r="F1175" i="1"/>
  <c r="F1179" i="1"/>
  <c r="F1183" i="1"/>
  <c r="F1187" i="1"/>
  <c r="F1191" i="1"/>
  <c r="F1195" i="1"/>
  <c r="F1199" i="1"/>
  <c r="F1203" i="1"/>
  <c r="F1207" i="1"/>
  <c r="F1211" i="1"/>
  <c r="F1215" i="1"/>
  <c r="F1219" i="1"/>
  <c r="F1223" i="1"/>
  <c r="F1227" i="1"/>
  <c r="F1231" i="1"/>
  <c r="F1235" i="1"/>
  <c r="F1239" i="1"/>
  <c r="F1243" i="1"/>
  <c r="F1247" i="1"/>
  <c r="F1251" i="1"/>
  <c r="F1255" i="1"/>
  <c r="F1259" i="1"/>
  <c r="F1263" i="1"/>
  <c r="F1267" i="1"/>
  <c r="F1271" i="1"/>
  <c r="F1275" i="1"/>
  <c r="F1279" i="1"/>
  <c r="F1283" i="1"/>
  <c r="F1287" i="1"/>
  <c r="F1291" i="1"/>
  <c r="F1295" i="1"/>
  <c r="F1299" i="1"/>
  <c r="F1303" i="1"/>
  <c r="F1307" i="1"/>
  <c r="F1311" i="1"/>
  <c r="F1315" i="1"/>
  <c r="F1319" i="1"/>
  <c r="F1323" i="1"/>
  <c r="F1327" i="1"/>
  <c r="F1331" i="1"/>
  <c r="F1335" i="1"/>
  <c r="F1339" i="1"/>
  <c r="F1343" i="1"/>
  <c r="F1347" i="1"/>
  <c r="F1351" i="1"/>
  <c r="F1355" i="1"/>
  <c r="F1359" i="1"/>
  <c r="F1363" i="1"/>
  <c r="F1367" i="1"/>
  <c r="F1371" i="1"/>
  <c r="F1375" i="1"/>
  <c r="F1379" i="1"/>
  <c r="F1383" i="1"/>
  <c r="F1387" i="1"/>
  <c r="F1391" i="1"/>
  <c r="F1395" i="1"/>
  <c r="F1399" i="1"/>
  <c r="F1403" i="1"/>
  <c r="F1407" i="1"/>
  <c r="F1411" i="1"/>
  <c r="F1415" i="1"/>
  <c r="F1419" i="1"/>
  <c r="F1423" i="1"/>
  <c r="F1427" i="1"/>
  <c r="F1431" i="1"/>
  <c r="F1435" i="1"/>
  <c r="F1439" i="1"/>
  <c r="F1443" i="1"/>
  <c r="F1447" i="1"/>
  <c r="F1451" i="1"/>
  <c r="F1455" i="1"/>
  <c r="F1459" i="1"/>
  <c r="F1463" i="1"/>
  <c r="F1467" i="1"/>
  <c r="F1471" i="1"/>
  <c r="F1475" i="1"/>
  <c r="F1479" i="1"/>
  <c r="F1483" i="1"/>
  <c r="F1487" i="1"/>
  <c r="F1491" i="1"/>
  <c r="F1495" i="1"/>
  <c r="F1499" i="1"/>
  <c r="F1503" i="1"/>
  <c r="F1507" i="1"/>
  <c r="F1511" i="1"/>
  <c r="F1515" i="1"/>
  <c r="F1519" i="1"/>
  <c r="F1523" i="1"/>
  <c r="F1527" i="1"/>
  <c r="F1531" i="1"/>
  <c r="F1535" i="1"/>
  <c r="F1539" i="1"/>
  <c r="F1543" i="1"/>
  <c r="F1547" i="1"/>
  <c r="F1551" i="1"/>
  <c r="F1555" i="1"/>
  <c r="F1559" i="1"/>
  <c r="F1563" i="1"/>
  <c r="F1567" i="1"/>
  <c r="F1571" i="1"/>
  <c r="F1575" i="1"/>
  <c r="F1579" i="1"/>
  <c r="F1583" i="1"/>
  <c r="F1587" i="1"/>
  <c r="F1591" i="1"/>
  <c r="F1595" i="1"/>
  <c r="F1599" i="1"/>
  <c r="F1603" i="1"/>
  <c r="F1607" i="1"/>
  <c r="F1611" i="1"/>
  <c r="F1615" i="1"/>
  <c r="F1619" i="1"/>
  <c r="F1623" i="1"/>
  <c r="F1627" i="1"/>
  <c r="F1631" i="1"/>
  <c r="F1635" i="1"/>
  <c r="F1639" i="1"/>
  <c r="F1643" i="1"/>
  <c r="F1647" i="1"/>
  <c r="F1651" i="1"/>
  <c r="F1655" i="1"/>
  <c r="F1659" i="1"/>
  <c r="F1663" i="1"/>
  <c r="F1667" i="1"/>
  <c r="F1671" i="1"/>
  <c r="F1675" i="1"/>
  <c r="F1679" i="1"/>
  <c r="F1683" i="1"/>
  <c r="F1687" i="1"/>
  <c r="F1691" i="1"/>
  <c r="F1695" i="1"/>
  <c r="F1699" i="1"/>
  <c r="F1703" i="1"/>
  <c r="F1707" i="1"/>
  <c r="F1711" i="1"/>
  <c r="F1715" i="1"/>
  <c r="F1719" i="1"/>
  <c r="F1723" i="1"/>
  <c r="F1727" i="1"/>
  <c r="F1731" i="1"/>
  <c r="F1735" i="1"/>
  <c r="F1739" i="1"/>
  <c r="F1743" i="1"/>
  <c r="F1747" i="1"/>
  <c r="F1751" i="1"/>
  <c r="F1755" i="1"/>
  <c r="F1759" i="1"/>
  <c r="F1763" i="1"/>
  <c r="F1767" i="1"/>
  <c r="F1771" i="1"/>
  <c r="F1775" i="1"/>
  <c r="F1779" i="1"/>
  <c r="F1783" i="1"/>
  <c r="F1787" i="1"/>
  <c r="F1791" i="1"/>
  <c r="F1795" i="1"/>
  <c r="F1799" i="1"/>
  <c r="F1803" i="1"/>
  <c r="F1807" i="1"/>
  <c r="F1811" i="1"/>
  <c r="F1815" i="1"/>
  <c r="F1819" i="1"/>
  <c r="F1823" i="1"/>
  <c r="F1827" i="1"/>
  <c r="F1831" i="1"/>
  <c r="F1835" i="1"/>
  <c r="F1839" i="1"/>
  <c r="F1843" i="1"/>
  <c r="F1847" i="1"/>
  <c r="F1851" i="1"/>
  <c r="F1855" i="1"/>
  <c r="F1859" i="1"/>
  <c r="F1863" i="1"/>
  <c r="F1867" i="1"/>
  <c r="F1871" i="1"/>
  <c r="F1875" i="1"/>
  <c r="F1879" i="1"/>
  <c r="F1883" i="1"/>
  <c r="F1887" i="1"/>
  <c r="F1891" i="1"/>
  <c r="F1895" i="1"/>
  <c r="F1899" i="1"/>
  <c r="F1903" i="1"/>
  <c r="F1907" i="1"/>
  <c r="F1911" i="1"/>
  <c r="F1915" i="1"/>
  <c r="F1919" i="1"/>
  <c r="F1923" i="1"/>
  <c r="F1927" i="1"/>
  <c r="F1931" i="1"/>
  <c r="F1935" i="1"/>
  <c r="F1939" i="1"/>
  <c r="F1943" i="1"/>
  <c r="F1947" i="1"/>
  <c r="F1950" i="1"/>
  <c r="F1955" i="1"/>
  <c r="F1960" i="1"/>
  <c r="F1966" i="1"/>
  <c r="F1971" i="1"/>
  <c r="F1976" i="1"/>
  <c r="F1982" i="1"/>
  <c r="F1987" i="1"/>
  <c r="F1992" i="1"/>
  <c r="F1998" i="1"/>
  <c r="F2002" i="1"/>
  <c r="F2006" i="1"/>
  <c r="F2010" i="1"/>
  <c r="F2014" i="1"/>
  <c r="F2018" i="1"/>
  <c r="F2022" i="1"/>
  <c r="F2026" i="1"/>
  <c r="F2030" i="1"/>
  <c r="F2034" i="1"/>
  <c r="F2038" i="1"/>
  <c r="F2042" i="1"/>
  <c r="F2046" i="1"/>
  <c r="F2050" i="1"/>
  <c r="F2054" i="1"/>
  <c r="F2058" i="1"/>
  <c r="F2062" i="1"/>
  <c r="F2066" i="1"/>
  <c r="F2070" i="1"/>
  <c r="F2074" i="1"/>
  <c r="F2078" i="1"/>
  <c r="F2082" i="1"/>
  <c r="F2086" i="1"/>
  <c r="F2090" i="1"/>
  <c r="F2094" i="1"/>
  <c r="F2098" i="1"/>
  <c r="F2102" i="1"/>
  <c r="F2106" i="1"/>
  <c r="F2110" i="1"/>
  <c r="F2114" i="1"/>
  <c r="F2118" i="1"/>
  <c r="F2122" i="1"/>
  <c r="F2126" i="1"/>
  <c r="F2130" i="1"/>
  <c r="F2134" i="1"/>
  <c r="F2138" i="1"/>
  <c r="F2142" i="1"/>
  <c r="F2146" i="1"/>
  <c r="F2150" i="1"/>
  <c r="F2154" i="1"/>
  <c r="F2158" i="1"/>
  <c r="F2162" i="1"/>
  <c r="F2166" i="1"/>
  <c r="F2170" i="1"/>
  <c r="F2174" i="1"/>
  <c r="F2178" i="1"/>
  <c r="F2182" i="1"/>
  <c r="F2186" i="1"/>
  <c r="F2190" i="1"/>
  <c r="F2194" i="1"/>
  <c r="F2198" i="1"/>
  <c r="F2202" i="1"/>
  <c r="F2206" i="1"/>
  <c r="F2210" i="1"/>
  <c r="F2214" i="1"/>
  <c r="F2218" i="1"/>
  <c r="F2222" i="1"/>
  <c r="F2226" i="1"/>
  <c r="F2230" i="1"/>
  <c r="F2234" i="1"/>
  <c r="F2238" i="1"/>
  <c r="F2242" i="1"/>
  <c r="F2246" i="1"/>
  <c r="F2250" i="1"/>
  <c r="F2254" i="1"/>
  <c r="F2258" i="1"/>
  <c r="F2262" i="1"/>
  <c r="F2266" i="1"/>
  <c r="F2270" i="1"/>
  <c r="F2274" i="1"/>
  <c r="F2278" i="1"/>
  <c r="F2282" i="1"/>
  <c r="F2286" i="1"/>
  <c r="F2290" i="1"/>
  <c r="F2294" i="1"/>
  <c r="F2298" i="1"/>
  <c r="F2302" i="1"/>
  <c r="F2306" i="1"/>
  <c r="F2310" i="1"/>
  <c r="F2314" i="1"/>
  <c r="F2318" i="1"/>
  <c r="F2322" i="1"/>
  <c r="F2326" i="1"/>
  <c r="F2330" i="1"/>
  <c r="F2334" i="1"/>
  <c r="F2338" i="1"/>
  <c r="F2342" i="1"/>
  <c r="F2346" i="1"/>
  <c r="F2350" i="1"/>
  <c r="F2354" i="1"/>
  <c r="F2358" i="1"/>
  <c r="F2362" i="1"/>
  <c r="F2366" i="1"/>
  <c r="F2370" i="1"/>
  <c r="F2374" i="1"/>
  <c r="F2378" i="1"/>
  <c r="F2382" i="1"/>
  <c r="F2386" i="1"/>
  <c r="F2390" i="1"/>
  <c r="F2394" i="1"/>
  <c r="F2398" i="1"/>
  <c r="F2402" i="1"/>
  <c r="F2406" i="1"/>
  <c r="F2410" i="1"/>
  <c r="F2414" i="1"/>
  <c r="F2418" i="1"/>
  <c r="F2422" i="1"/>
  <c r="F2426" i="1"/>
  <c r="F2430" i="1"/>
  <c r="F2434" i="1"/>
  <c r="F2438" i="1"/>
  <c r="F2442" i="1"/>
  <c r="F2446" i="1"/>
  <c r="F2450" i="1"/>
  <c r="F2454" i="1"/>
  <c r="F2458" i="1"/>
  <c r="F2462" i="1"/>
  <c r="F2466" i="1"/>
  <c r="F2470" i="1"/>
  <c r="F2474" i="1"/>
  <c r="F2478" i="1"/>
  <c r="F2482" i="1"/>
  <c r="F2486" i="1"/>
  <c r="F2490" i="1"/>
  <c r="F2494" i="1"/>
  <c r="F2498" i="1"/>
  <c r="F2502" i="1"/>
  <c r="F2506" i="1"/>
  <c r="F2510" i="1"/>
  <c r="F2514" i="1"/>
  <c r="F2518" i="1"/>
  <c r="F2522" i="1"/>
  <c r="F2526" i="1"/>
  <c r="F2530" i="1"/>
  <c r="F2534" i="1"/>
  <c r="F2538" i="1"/>
  <c r="F2542" i="1"/>
  <c r="F2546" i="1"/>
  <c r="F2550" i="1"/>
  <c r="F2554" i="1"/>
  <c r="F2558" i="1"/>
  <c r="F2562" i="1"/>
  <c r="F2566" i="1"/>
  <c r="F2570" i="1"/>
  <c r="F2574" i="1"/>
  <c r="F2578" i="1"/>
  <c r="F2582" i="1"/>
  <c r="F2586" i="1"/>
  <c r="F2590" i="1"/>
  <c r="F2594" i="1"/>
  <c r="F2598" i="1"/>
  <c r="F2602" i="1"/>
  <c r="F2606" i="1"/>
  <c r="F2610" i="1"/>
  <c r="F2614" i="1"/>
  <c r="F2618" i="1"/>
  <c r="F2622" i="1"/>
  <c r="F2626" i="1"/>
  <c r="F2630" i="1"/>
  <c r="F2634" i="1"/>
  <c r="F2638" i="1"/>
  <c r="F2642" i="1"/>
  <c r="F2646" i="1"/>
  <c r="F2650" i="1"/>
  <c r="F2654" i="1"/>
  <c r="F2658" i="1"/>
  <c r="F2662" i="1"/>
  <c r="F2666" i="1"/>
  <c r="F2670" i="1"/>
  <c r="F2674" i="1"/>
  <c r="F2678" i="1"/>
  <c r="F2682" i="1"/>
  <c r="F2686" i="1"/>
  <c r="F2690" i="1"/>
  <c r="F2694" i="1"/>
  <c r="F2698" i="1"/>
  <c r="F2702" i="1"/>
  <c r="F2706" i="1"/>
  <c r="F2710" i="1"/>
  <c r="F2714" i="1"/>
  <c r="F2718" i="1"/>
  <c r="F2722" i="1"/>
  <c r="F2726" i="1"/>
  <c r="F2730" i="1"/>
  <c r="F2734" i="1"/>
  <c r="F2738" i="1"/>
  <c r="F2742" i="1"/>
  <c r="F2746" i="1"/>
  <c r="F2750" i="1"/>
  <c r="F2754" i="1"/>
  <c r="F2758" i="1"/>
  <c r="F2762" i="1"/>
  <c r="F2766" i="1"/>
  <c r="F2770" i="1"/>
  <c r="F2774" i="1"/>
  <c r="F2778" i="1"/>
  <c r="F2782" i="1"/>
  <c r="F2786" i="1"/>
  <c r="F2790" i="1"/>
  <c r="F2794" i="1"/>
  <c r="F2798" i="1"/>
  <c r="F2802" i="1"/>
  <c r="F2806" i="1"/>
  <c r="F2810" i="1"/>
  <c r="F2814" i="1"/>
  <c r="F2818" i="1"/>
  <c r="F2822" i="1"/>
  <c r="F2826" i="1"/>
  <c r="F2830" i="1"/>
  <c r="F2834" i="1"/>
  <c r="F2838" i="1"/>
  <c r="F2842" i="1"/>
  <c r="F2846" i="1"/>
  <c r="F2850" i="1"/>
  <c r="F2854" i="1"/>
  <c r="F2858" i="1"/>
  <c r="F2862" i="1"/>
  <c r="F2866" i="1"/>
  <c r="F2870" i="1"/>
  <c r="F2874" i="1"/>
  <c r="F2878" i="1"/>
  <c r="F2882" i="1"/>
  <c r="F2886" i="1"/>
  <c r="F2890" i="1"/>
  <c r="F2894" i="1"/>
  <c r="F2898" i="1"/>
  <c r="F2902" i="1"/>
  <c r="F2906" i="1"/>
  <c r="F2910" i="1"/>
  <c r="F2914" i="1"/>
  <c r="F2918" i="1"/>
  <c r="F2922" i="1"/>
  <c r="F2926" i="1"/>
  <c r="F2930" i="1"/>
  <c r="F2934" i="1"/>
  <c r="F2938" i="1"/>
  <c r="F2942" i="1"/>
  <c r="F2946" i="1"/>
  <c r="F2950" i="1"/>
  <c r="F2954" i="1"/>
  <c r="F2958" i="1"/>
  <c r="F2962" i="1"/>
  <c r="F2966" i="1"/>
  <c r="F2970" i="1"/>
  <c r="F2974" i="1"/>
  <c r="F2978" i="1"/>
  <c r="F2982" i="1"/>
  <c r="F2986" i="1"/>
  <c r="F2990" i="1"/>
  <c r="F2994" i="1"/>
  <c r="F2998" i="1"/>
  <c r="F3002" i="1"/>
  <c r="F3006" i="1"/>
  <c r="F3010" i="1"/>
  <c r="F3014" i="1"/>
  <c r="F3018" i="1"/>
  <c r="F3022" i="1"/>
  <c r="F3026" i="1"/>
  <c r="F3030" i="1"/>
  <c r="F3034" i="1"/>
  <c r="F1951" i="1"/>
  <c r="F1956" i="1"/>
  <c r="F1962" i="1"/>
  <c r="F1967" i="1"/>
  <c r="F1972" i="1"/>
  <c r="F1978" i="1"/>
  <c r="F1983" i="1"/>
  <c r="F1988" i="1"/>
  <c r="F1994" i="1"/>
  <c r="F1999" i="1"/>
  <c r="F2003" i="1"/>
  <c r="F2007" i="1"/>
  <c r="F2011" i="1"/>
  <c r="F2015" i="1"/>
  <c r="F2019" i="1"/>
  <c r="F2023" i="1"/>
  <c r="F2027" i="1"/>
  <c r="F2031" i="1"/>
  <c r="F2035" i="1"/>
  <c r="F2039" i="1"/>
  <c r="F2043" i="1"/>
  <c r="F2047" i="1"/>
  <c r="F2051" i="1"/>
  <c r="F2055" i="1"/>
  <c r="F2059" i="1"/>
  <c r="F2063" i="1"/>
  <c r="F2067" i="1"/>
  <c r="F2071" i="1"/>
  <c r="F2075" i="1"/>
  <c r="F2079" i="1"/>
  <c r="F2083" i="1"/>
  <c r="F2087" i="1"/>
  <c r="F2091" i="1"/>
  <c r="F2095" i="1"/>
  <c r="F2099" i="1"/>
  <c r="F2103" i="1"/>
  <c r="F2107" i="1"/>
  <c r="F2111" i="1"/>
  <c r="F2115" i="1"/>
  <c r="F2119" i="1"/>
  <c r="F2123" i="1"/>
  <c r="F2127" i="1"/>
  <c r="F2131" i="1"/>
  <c r="F2135" i="1"/>
  <c r="F2139" i="1"/>
  <c r="F2143" i="1"/>
  <c r="F2147" i="1"/>
  <c r="F2151" i="1"/>
  <c r="F2155" i="1"/>
  <c r="F2159" i="1"/>
  <c r="F2163" i="1"/>
  <c r="F2167" i="1"/>
  <c r="F2171" i="1"/>
  <c r="F2175" i="1"/>
  <c r="F2179" i="1"/>
  <c r="F2183" i="1"/>
  <c r="F2187" i="1"/>
  <c r="F2191" i="1"/>
  <c r="F2195" i="1"/>
  <c r="F2199" i="1"/>
  <c r="F2203" i="1"/>
  <c r="F2207" i="1"/>
  <c r="F2211" i="1"/>
  <c r="F2215" i="1"/>
  <c r="F2219" i="1"/>
  <c r="F2223" i="1"/>
  <c r="F2227" i="1"/>
  <c r="F2231" i="1"/>
  <c r="F2235" i="1"/>
  <c r="F2239" i="1"/>
  <c r="F2243" i="1"/>
  <c r="F2247" i="1"/>
  <c r="F2251" i="1"/>
  <c r="F2255" i="1"/>
  <c r="F2259" i="1"/>
  <c r="F2263" i="1"/>
  <c r="F2267" i="1"/>
  <c r="F2271" i="1"/>
  <c r="F2275" i="1"/>
  <c r="F2279" i="1"/>
  <c r="F2283" i="1"/>
  <c r="F2287" i="1"/>
  <c r="F2291" i="1"/>
  <c r="F2295" i="1"/>
  <c r="F2299" i="1"/>
  <c r="F2303" i="1"/>
  <c r="F2307" i="1"/>
  <c r="F2311" i="1"/>
  <c r="F2315" i="1"/>
  <c r="F2319" i="1"/>
  <c r="F2323" i="1"/>
  <c r="F2327" i="1"/>
  <c r="F2331" i="1"/>
  <c r="F2335" i="1"/>
  <c r="F2339" i="1"/>
  <c r="F2343" i="1"/>
  <c r="F2347" i="1"/>
  <c r="F2351" i="1"/>
  <c r="F2355" i="1"/>
  <c r="F2359" i="1"/>
  <c r="F2363" i="1"/>
  <c r="F2367" i="1"/>
  <c r="F2371" i="1"/>
  <c r="F2375" i="1"/>
  <c r="F2379" i="1"/>
  <c r="F2383" i="1"/>
  <c r="F2387" i="1"/>
  <c r="F2391" i="1"/>
  <c r="F2395" i="1"/>
  <c r="F2399" i="1"/>
  <c r="F2403" i="1"/>
  <c r="F2407" i="1"/>
  <c r="F2411" i="1"/>
  <c r="F2415" i="1"/>
  <c r="F2419" i="1"/>
  <c r="F2423" i="1"/>
  <c r="F2427" i="1"/>
  <c r="F2431" i="1"/>
  <c r="F2435" i="1"/>
  <c r="F2439" i="1"/>
  <c r="F2443" i="1"/>
  <c r="F2447" i="1"/>
  <c r="F2451" i="1"/>
  <c r="F2455" i="1"/>
  <c r="F2459" i="1"/>
  <c r="F2463" i="1"/>
  <c r="F2467" i="1"/>
  <c r="F2471" i="1"/>
  <c r="F2475" i="1"/>
  <c r="F2479" i="1"/>
  <c r="F2483" i="1"/>
  <c r="F2487" i="1"/>
  <c r="F2491" i="1"/>
  <c r="F2495" i="1"/>
  <c r="F2499" i="1"/>
  <c r="F2503" i="1"/>
  <c r="F2507" i="1"/>
  <c r="F2511" i="1"/>
  <c r="F2515" i="1"/>
  <c r="F2519" i="1"/>
  <c r="F2523" i="1"/>
  <c r="F2527" i="1"/>
  <c r="F2531" i="1"/>
  <c r="F2535" i="1"/>
  <c r="F2539" i="1"/>
  <c r="F2543" i="1"/>
  <c r="F2547" i="1"/>
  <c r="F2551" i="1"/>
  <c r="F2555" i="1"/>
  <c r="F2559" i="1"/>
  <c r="F2563" i="1"/>
  <c r="F2567" i="1"/>
  <c r="F2571" i="1"/>
  <c r="F2575" i="1"/>
  <c r="F2579" i="1"/>
  <c r="F2583" i="1"/>
  <c r="F2587" i="1"/>
  <c r="F2591" i="1"/>
  <c r="F2595" i="1"/>
  <c r="F2599" i="1"/>
  <c r="F2603" i="1"/>
  <c r="F2607" i="1"/>
  <c r="F2611" i="1"/>
  <c r="F2615" i="1"/>
  <c r="F2619" i="1"/>
  <c r="F2623" i="1"/>
  <c r="F2627" i="1"/>
  <c r="F2631" i="1"/>
  <c r="F2635" i="1"/>
  <c r="F2639" i="1"/>
  <c r="F2643" i="1"/>
  <c r="F2647" i="1"/>
  <c r="F2651" i="1"/>
  <c r="F2655" i="1"/>
  <c r="F2659" i="1"/>
  <c r="F2663" i="1"/>
  <c r="F2667" i="1"/>
  <c r="F2671" i="1"/>
  <c r="F2675" i="1"/>
  <c r="F2679" i="1"/>
  <c r="F2683" i="1"/>
  <c r="F2687" i="1"/>
  <c r="F2691" i="1"/>
  <c r="F2695" i="1"/>
  <c r="F2699" i="1"/>
  <c r="F2703" i="1"/>
  <c r="F2707" i="1"/>
  <c r="F2711" i="1"/>
  <c r="F2715" i="1"/>
  <c r="F2719" i="1"/>
  <c r="F2723" i="1"/>
  <c r="F2727" i="1"/>
  <c r="F2731" i="1"/>
  <c r="F2735" i="1"/>
  <c r="F2739" i="1"/>
  <c r="F2743" i="1"/>
  <c r="F2747" i="1"/>
  <c r="F2751" i="1"/>
  <c r="F2755" i="1"/>
  <c r="F2759" i="1"/>
  <c r="F2763" i="1"/>
  <c r="F2767" i="1"/>
  <c r="F2771" i="1"/>
  <c r="F2775" i="1"/>
  <c r="F2779" i="1"/>
  <c r="F2783" i="1"/>
  <c r="F2787" i="1"/>
  <c r="F2791" i="1"/>
  <c r="F2795" i="1"/>
  <c r="F2799" i="1"/>
  <c r="F2803" i="1"/>
  <c r="F2807" i="1"/>
  <c r="F2811" i="1"/>
  <c r="F2815" i="1"/>
  <c r="F2819" i="1"/>
  <c r="F2823" i="1"/>
  <c r="F2827" i="1"/>
  <c r="F2831" i="1"/>
  <c r="F2835" i="1"/>
  <c r="F2839" i="1"/>
  <c r="F2843" i="1"/>
  <c r="F2847" i="1"/>
  <c r="F2851" i="1"/>
  <c r="F2855" i="1"/>
  <c r="F2859" i="1"/>
  <c r="F2863" i="1"/>
  <c r="F2867" i="1"/>
  <c r="F2871" i="1"/>
  <c r="F2875" i="1"/>
  <c r="F2879" i="1"/>
  <c r="F2883" i="1"/>
  <c r="F2887" i="1"/>
  <c r="F2891" i="1"/>
  <c r="F2895" i="1"/>
  <c r="F2899" i="1"/>
  <c r="F2903" i="1"/>
  <c r="F2907" i="1"/>
  <c r="F2911" i="1"/>
  <c r="F2915" i="1"/>
  <c r="F2919" i="1"/>
  <c r="F2923" i="1"/>
  <c r="F2927" i="1"/>
  <c r="F2931" i="1"/>
  <c r="F2935" i="1"/>
  <c r="F2939" i="1"/>
  <c r="F2943" i="1"/>
  <c r="F2947" i="1"/>
  <c r="F2951" i="1"/>
  <c r="F2955" i="1"/>
  <c r="F2959" i="1"/>
  <c r="F2963" i="1"/>
  <c r="F2967" i="1"/>
  <c r="F2971" i="1"/>
  <c r="F2975" i="1"/>
  <c r="F2979" i="1"/>
  <c r="F2983" i="1"/>
  <c r="F2987" i="1"/>
  <c r="F2991" i="1"/>
  <c r="F2995" i="1"/>
  <c r="F2999" i="1"/>
  <c r="F3003" i="1"/>
  <c r="F3007" i="1"/>
  <c r="F3011" i="1"/>
  <c r="F3015" i="1"/>
  <c r="F3019" i="1"/>
  <c r="F3023" i="1"/>
  <c r="F3027" i="1"/>
  <c r="F3031" i="1"/>
  <c r="F3035" i="1"/>
  <c r="F1952" i="1"/>
  <c r="F1958" i="1"/>
  <c r="F1963" i="1"/>
  <c r="F1968" i="1"/>
  <c r="F1974" i="1"/>
  <c r="F1979" i="1"/>
  <c r="F1984" i="1"/>
  <c r="F1990" i="1"/>
  <c r="F1995" i="1"/>
  <c r="F2000" i="1"/>
  <c r="F2004" i="1"/>
  <c r="F2008" i="1"/>
  <c r="F2012" i="1"/>
  <c r="F2016" i="1"/>
  <c r="F2020" i="1"/>
  <c r="F2024" i="1"/>
  <c r="F2028" i="1"/>
  <c r="F2032" i="1"/>
  <c r="F2036" i="1"/>
  <c r="F2040" i="1"/>
  <c r="F2044" i="1"/>
  <c r="F2048" i="1"/>
  <c r="F2052" i="1"/>
  <c r="F2056" i="1"/>
  <c r="F2060" i="1"/>
  <c r="F2064" i="1"/>
  <c r="F2068" i="1"/>
  <c r="F2072" i="1"/>
  <c r="F2076" i="1"/>
  <c r="F2080" i="1"/>
  <c r="F2084" i="1"/>
  <c r="F2088" i="1"/>
  <c r="F2092" i="1"/>
  <c r="F2096" i="1"/>
  <c r="F2100" i="1"/>
  <c r="F2104" i="1"/>
  <c r="F2108" i="1"/>
  <c r="F2112" i="1"/>
  <c r="F2116" i="1"/>
  <c r="F2120" i="1"/>
  <c r="F2124" i="1"/>
  <c r="F2128" i="1"/>
  <c r="F2132" i="1"/>
  <c r="F2136" i="1"/>
  <c r="F2140" i="1"/>
  <c r="F2144" i="1"/>
  <c r="F2148" i="1"/>
  <c r="F2152" i="1"/>
  <c r="F2156" i="1"/>
  <c r="F2160" i="1"/>
  <c r="F2164" i="1"/>
  <c r="F2168" i="1"/>
  <c r="F2172" i="1"/>
  <c r="F2176" i="1"/>
  <c r="F2180" i="1"/>
  <c r="F2184" i="1"/>
  <c r="F2188" i="1"/>
  <c r="F2192" i="1"/>
  <c r="F2196" i="1"/>
  <c r="F2200" i="1"/>
  <c r="F2204" i="1"/>
  <c r="F2208" i="1"/>
  <c r="F2212" i="1"/>
  <c r="F2216" i="1"/>
  <c r="F2220" i="1"/>
  <c r="F2224" i="1"/>
  <c r="F2228" i="1"/>
  <c r="F2232" i="1"/>
  <c r="F2236" i="1"/>
  <c r="F2240" i="1"/>
  <c r="F2244" i="1"/>
  <c r="F2248" i="1"/>
  <c r="F2252" i="1"/>
  <c r="F2256" i="1"/>
  <c r="F2260" i="1"/>
  <c r="F2264" i="1"/>
  <c r="F2268" i="1"/>
  <c r="F2272" i="1"/>
  <c r="F2276" i="1"/>
  <c r="F2280" i="1"/>
  <c r="F2284" i="1"/>
  <c r="F2288" i="1"/>
  <c r="F2292" i="1"/>
  <c r="F2296" i="1"/>
  <c r="F2300" i="1"/>
  <c r="F2304" i="1"/>
  <c r="F2308" i="1"/>
  <c r="F2312" i="1"/>
  <c r="F2316" i="1"/>
  <c r="F2320" i="1"/>
  <c r="F2324" i="1"/>
  <c r="F2328" i="1"/>
  <c r="F2332" i="1"/>
  <c r="F2336" i="1"/>
  <c r="F2340" i="1"/>
  <c r="F2344" i="1"/>
  <c r="F2348" i="1"/>
  <c r="F2352" i="1"/>
  <c r="F2356" i="1"/>
  <c r="F2360" i="1"/>
  <c r="F2364" i="1"/>
  <c r="F2368" i="1"/>
  <c r="F2372" i="1"/>
  <c r="F2376" i="1"/>
  <c r="F2380" i="1"/>
  <c r="F2384" i="1"/>
  <c r="F2388" i="1"/>
  <c r="F2392" i="1"/>
  <c r="F2396" i="1"/>
  <c r="F2400" i="1"/>
  <c r="F2404" i="1"/>
  <c r="F2408" i="1"/>
  <c r="F2412" i="1"/>
  <c r="F2416" i="1"/>
  <c r="F2420" i="1"/>
  <c r="F2424" i="1"/>
  <c r="F2428" i="1"/>
  <c r="F2432" i="1"/>
  <c r="F2436" i="1"/>
  <c r="F2440" i="1"/>
  <c r="F2444" i="1"/>
  <c r="F2448" i="1"/>
  <c r="F2452" i="1"/>
  <c r="F2456" i="1"/>
  <c r="F2460" i="1"/>
  <c r="F2464" i="1"/>
  <c r="F2468" i="1"/>
  <c r="F2472" i="1"/>
  <c r="F2476" i="1"/>
  <c r="F2480" i="1"/>
  <c r="F2484" i="1"/>
  <c r="F2488" i="1"/>
  <c r="F2492" i="1"/>
  <c r="F2496" i="1"/>
  <c r="F2500" i="1"/>
  <c r="F2504" i="1"/>
  <c r="F2508" i="1"/>
  <c r="F2512" i="1"/>
  <c r="F2516" i="1"/>
  <c r="F2520" i="1"/>
  <c r="F2524" i="1"/>
  <c r="F2528" i="1"/>
  <c r="F2532" i="1"/>
  <c r="F2536" i="1"/>
  <c r="F2540" i="1"/>
  <c r="F2544" i="1"/>
  <c r="F2548" i="1"/>
  <c r="F2552" i="1"/>
  <c r="F2556" i="1"/>
  <c r="F2560" i="1"/>
  <c r="F2564" i="1"/>
  <c r="F2568" i="1"/>
  <c r="F2572" i="1"/>
  <c r="F2576" i="1"/>
  <c r="F2580" i="1"/>
  <c r="F2584" i="1"/>
  <c r="F2588" i="1"/>
  <c r="F2592" i="1"/>
  <c r="F2596" i="1"/>
  <c r="F2600" i="1"/>
  <c r="F2604" i="1"/>
  <c r="F2608" i="1"/>
  <c r="F2612" i="1"/>
  <c r="F2616" i="1"/>
  <c r="F2620" i="1"/>
  <c r="F2624" i="1"/>
  <c r="F2628" i="1"/>
  <c r="F2632" i="1"/>
  <c r="F2636" i="1"/>
  <c r="F2640" i="1"/>
  <c r="F2644" i="1"/>
  <c r="F2648" i="1"/>
  <c r="F2652" i="1"/>
  <c r="F2656" i="1"/>
  <c r="F2660" i="1"/>
  <c r="F2664" i="1"/>
  <c r="F2668" i="1"/>
  <c r="F2672" i="1"/>
  <c r="F2676" i="1"/>
  <c r="F2680" i="1"/>
  <c r="F2684" i="1"/>
  <c r="F2688" i="1"/>
  <c r="F2692" i="1"/>
  <c r="F2696" i="1"/>
  <c r="F2700" i="1"/>
  <c r="F2704" i="1"/>
  <c r="F2708" i="1"/>
  <c r="F2712" i="1"/>
  <c r="F2716" i="1"/>
  <c r="F2720" i="1"/>
  <c r="F2724" i="1"/>
  <c r="F2728" i="1"/>
  <c r="F2732" i="1"/>
  <c r="F2736" i="1"/>
  <c r="F2740" i="1"/>
  <c r="F2744" i="1"/>
  <c r="F2748" i="1"/>
  <c r="F2752" i="1"/>
  <c r="F2756" i="1"/>
  <c r="F2760" i="1"/>
  <c r="F2764" i="1"/>
  <c r="F2768" i="1"/>
  <c r="F2772" i="1"/>
  <c r="F2776" i="1"/>
  <c r="F2780" i="1"/>
  <c r="F2784" i="1"/>
  <c r="F2788" i="1"/>
  <c r="F2792" i="1"/>
  <c r="F2796" i="1"/>
  <c r="F2800" i="1"/>
  <c r="F2804" i="1"/>
  <c r="F2808" i="1"/>
  <c r="F2812" i="1"/>
  <c r="F2816" i="1"/>
  <c r="F2820" i="1"/>
  <c r="F2824" i="1"/>
  <c r="F2828" i="1"/>
  <c r="F2832" i="1"/>
  <c r="F2836" i="1"/>
  <c r="F2840" i="1"/>
  <c r="F2844" i="1"/>
  <c r="F2848" i="1"/>
  <c r="F2852" i="1"/>
  <c r="F2856" i="1"/>
  <c r="F2860" i="1"/>
  <c r="F2864" i="1"/>
  <c r="F2868" i="1"/>
  <c r="F2872" i="1"/>
  <c r="F2876" i="1"/>
  <c r="F2880" i="1"/>
  <c r="F2884" i="1"/>
  <c r="F2888" i="1"/>
  <c r="F2892" i="1"/>
  <c r="F2896" i="1"/>
  <c r="F2900" i="1"/>
  <c r="F2904" i="1"/>
  <c r="F2908" i="1"/>
  <c r="F2912" i="1"/>
  <c r="F2916" i="1"/>
  <c r="F2920" i="1"/>
  <c r="F2924" i="1"/>
  <c r="F2928" i="1"/>
  <c r="F2932" i="1"/>
  <c r="F2936" i="1"/>
  <c r="F2940" i="1"/>
  <c r="F2944" i="1"/>
  <c r="F2948" i="1"/>
  <c r="F2952" i="1"/>
  <c r="F2956" i="1"/>
  <c r="F2960" i="1"/>
  <c r="F2964" i="1"/>
  <c r="F2968" i="1"/>
  <c r="F2972" i="1"/>
  <c r="F2976" i="1"/>
  <c r="F2980" i="1"/>
  <c r="F2984" i="1"/>
  <c r="F2988" i="1"/>
  <c r="F2992" i="1"/>
  <c r="F2996" i="1"/>
  <c r="F3000" i="1"/>
  <c r="F3004" i="1"/>
  <c r="F3008" i="1"/>
  <c r="F3012" i="1"/>
  <c r="F3016" i="1"/>
  <c r="F3020" i="1"/>
  <c r="F3024" i="1"/>
  <c r="F3028" i="1"/>
  <c r="F3032" i="1"/>
  <c r="F1954" i="1"/>
  <c r="F1959" i="1"/>
  <c r="F1964" i="1"/>
  <c r="F1970" i="1"/>
  <c r="F1975" i="1"/>
  <c r="F1980" i="1"/>
  <c r="F1986" i="1"/>
  <c r="F1991" i="1"/>
  <c r="F1996" i="1"/>
  <c r="F2001" i="1"/>
  <c r="F2005" i="1"/>
  <c r="F2009" i="1"/>
  <c r="F2013" i="1"/>
  <c r="F2017" i="1"/>
  <c r="F2021" i="1"/>
  <c r="F2025" i="1"/>
  <c r="F2029" i="1"/>
  <c r="F2033" i="1"/>
  <c r="F2037" i="1"/>
  <c r="F2041" i="1"/>
  <c r="F2045" i="1"/>
  <c r="F2049" i="1"/>
  <c r="F2053" i="1"/>
  <c r="F2057" i="1"/>
  <c r="F2061" i="1"/>
  <c r="F2065" i="1"/>
  <c r="F2069" i="1"/>
  <c r="F2073" i="1"/>
  <c r="F2077" i="1"/>
  <c r="F2081" i="1"/>
  <c r="F2085" i="1"/>
  <c r="F2089" i="1"/>
  <c r="F2093" i="1"/>
  <c r="F2097" i="1"/>
  <c r="F2101" i="1"/>
  <c r="F2105" i="1"/>
  <c r="F2109" i="1"/>
  <c r="F2113" i="1"/>
  <c r="F2117" i="1"/>
  <c r="F2121" i="1"/>
  <c r="F2125" i="1"/>
  <c r="F2129" i="1"/>
  <c r="F2133" i="1"/>
  <c r="F2137" i="1"/>
  <c r="F2141" i="1"/>
  <c r="F2145" i="1"/>
  <c r="F2149" i="1"/>
  <c r="F2153" i="1"/>
  <c r="F2157" i="1"/>
  <c r="F2161" i="1"/>
  <c r="F2165" i="1"/>
  <c r="F2169" i="1"/>
  <c r="F2173" i="1"/>
  <c r="F2177" i="1"/>
  <c r="F2181" i="1"/>
  <c r="F2185" i="1"/>
  <c r="F2189" i="1"/>
  <c r="F2193" i="1"/>
  <c r="F2197" i="1"/>
  <c r="F2201" i="1"/>
  <c r="F2205" i="1"/>
  <c r="F2209" i="1"/>
  <c r="F2213" i="1"/>
  <c r="F2217" i="1"/>
  <c r="F2221" i="1"/>
  <c r="F2225" i="1"/>
  <c r="F2229" i="1"/>
  <c r="F2233" i="1"/>
  <c r="F2237" i="1"/>
  <c r="F2241" i="1"/>
  <c r="F2245" i="1"/>
  <c r="F2249" i="1"/>
  <c r="F2253" i="1"/>
  <c r="F2257" i="1"/>
  <c r="F2261" i="1"/>
  <c r="F2265" i="1"/>
  <c r="F2269" i="1"/>
  <c r="F2273" i="1"/>
  <c r="F2277" i="1"/>
  <c r="F2281" i="1"/>
  <c r="F2285" i="1"/>
  <c r="F2289" i="1"/>
  <c r="F2293" i="1"/>
  <c r="F2297" i="1"/>
  <c r="F2301" i="1"/>
  <c r="F2305" i="1"/>
  <c r="F2309" i="1"/>
  <c r="F2313" i="1"/>
  <c r="F2317" i="1"/>
  <c r="F2321" i="1"/>
  <c r="F2325" i="1"/>
  <c r="F2329" i="1"/>
  <c r="F2333" i="1"/>
  <c r="F2337" i="1"/>
  <c r="F2341" i="1"/>
  <c r="F2345" i="1"/>
  <c r="F2349" i="1"/>
  <c r="F2353" i="1"/>
  <c r="F2357" i="1"/>
  <c r="F2361" i="1"/>
  <c r="F2365" i="1"/>
  <c r="F2369" i="1"/>
  <c r="F2373" i="1"/>
  <c r="F2377" i="1"/>
  <c r="F2381" i="1"/>
  <c r="F2385" i="1"/>
  <c r="F2389" i="1"/>
  <c r="F2393" i="1"/>
  <c r="F2397" i="1"/>
  <c r="F2401" i="1"/>
  <c r="F2405" i="1"/>
  <c r="F2409" i="1"/>
  <c r="F2413" i="1"/>
  <c r="F2417" i="1"/>
  <c r="F2421" i="1"/>
  <c r="F2425" i="1"/>
  <c r="F2429" i="1"/>
  <c r="F2433" i="1"/>
  <c r="F2437" i="1"/>
  <c r="F2441" i="1"/>
  <c r="F2445" i="1"/>
  <c r="F2449" i="1"/>
  <c r="F2453" i="1"/>
  <c r="F2457" i="1"/>
  <c r="F2461" i="1"/>
  <c r="F2465" i="1"/>
  <c r="F2469" i="1"/>
  <c r="F2473" i="1"/>
  <c r="F2477" i="1"/>
  <c r="F2481" i="1"/>
  <c r="F2485" i="1"/>
  <c r="F2489" i="1"/>
  <c r="F2493" i="1"/>
  <c r="F2497" i="1"/>
  <c r="F2501" i="1"/>
  <c r="F2505" i="1"/>
  <c r="F2509" i="1"/>
  <c r="F2513" i="1"/>
  <c r="F2517" i="1"/>
  <c r="F2521" i="1"/>
  <c r="F2525" i="1"/>
  <c r="F2529" i="1"/>
  <c r="F2533" i="1"/>
  <c r="F2537" i="1"/>
  <c r="F2541" i="1"/>
  <c r="F2545" i="1"/>
  <c r="F2549" i="1"/>
  <c r="F2553" i="1"/>
  <c r="F2557" i="1"/>
  <c r="F2561" i="1"/>
  <c r="F2565" i="1"/>
  <c r="F2569" i="1"/>
  <c r="F2573" i="1"/>
  <c r="F2577" i="1"/>
  <c r="F2581" i="1"/>
  <c r="F2585" i="1"/>
  <c r="F2589" i="1"/>
  <c r="F2593" i="1"/>
  <c r="F2597" i="1"/>
  <c r="F2601" i="1"/>
  <c r="F2605" i="1"/>
  <c r="F2609" i="1"/>
  <c r="F2613" i="1"/>
  <c r="F2617" i="1"/>
  <c r="F2621" i="1"/>
  <c r="F2625" i="1"/>
  <c r="F2629" i="1"/>
  <c r="F2633" i="1"/>
  <c r="F2637" i="1"/>
  <c r="F2641" i="1"/>
  <c r="F2645" i="1"/>
  <c r="F2649" i="1"/>
  <c r="F2653" i="1"/>
  <c r="F2657" i="1"/>
  <c r="F2661" i="1"/>
  <c r="F2665" i="1"/>
  <c r="F2669" i="1"/>
  <c r="F2673" i="1"/>
  <c r="F2677" i="1"/>
  <c r="F2681" i="1"/>
  <c r="F2685" i="1"/>
  <c r="F2689" i="1"/>
  <c r="F2693" i="1"/>
  <c r="F2697" i="1"/>
  <c r="F2701" i="1"/>
  <c r="F2705" i="1"/>
  <c r="F2709" i="1"/>
  <c r="F2713" i="1"/>
  <c r="F2717" i="1"/>
  <c r="F2721" i="1"/>
  <c r="F2725" i="1"/>
  <c r="F2729" i="1"/>
  <c r="F2733" i="1"/>
  <c r="F2737" i="1"/>
  <c r="F2741" i="1"/>
  <c r="F2745" i="1"/>
  <c r="F2749" i="1"/>
  <c r="F2753" i="1"/>
  <c r="F2757" i="1"/>
  <c r="F2761" i="1"/>
  <c r="F2765" i="1"/>
  <c r="F2769" i="1"/>
  <c r="F2773" i="1"/>
  <c r="F2777" i="1"/>
  <c r="F2781" i="1"/>
  <c r="F2785" i="1"/>
  <c r="F2789" i="1"/>
  <c r="F2793" i="1"/>
  <c r="F2797" i="1"/>
  <c r="F2801" i="1"/>
  <c r="F2805" i="1"/>
  <c r="F2809" i="1"/>
  <c r="F2813" i="1"/>
  <c r="F2817" i="1"/>
  <c r="F2821" i="1"/>
  <c r="F2825" i="1"/>
  <c r="F2829" i="1"/>
  <c r="F2833" i="1"/>
  <c r="F2837" i="1"/>
  <c r="F2841" i="1"/>
  <c r="F2845" i="1"/>
  <c r="F2849" i="1"/>
  <c r="F2853" i="1"/>
  <c r="F2857" i="1"/>
  <c r="F2861" i="1"/>
  <c r="F2865" i="1"/>
  <c r="F2869" i="1"/>
  <c r="F2873" i="1"/>
  <c r="F2877" i="1"/>
  <c r="F2881" i="1"/>
  <c r="F2885" i="1"/>
  <c r="F2889" i="1"/>
  <c r="F2893" i="1"/>
  <c r="F2897" i="1"/>
  <c r="F2901" i="1"/>
  <c r="F2905" i="1"/>
  <c r="F2909" i="1"/>
  <c r="F2913" i="1"/>
  <c r="F2917" i="1"/>
  <c r="F2921" i="1"/>
  <c r="F2925" i="1"/>
  <c r="F2929" i="1"/>
  <c r="F2933" i="1"/>
  <c r="F2937" i="1"/>
  <c r="F2941" i="1"/>
  <c r="F2945" i="1"/>
  <c r="F2949" i="1"/>
  <c r="F2953" i="1"/>
  <c r="F2957" i="1"/>
  <c r="F2961" i="1"/>
  <c r="F2965" i="1"/>
  <c r="F2969" i="1"/>
  <c r="F2973" i="1"/>
  <c r="F2977" i="1"/>
  <c r="F2981" i="1"/>
  <c r="F2985" i="1"/>
  <c r="F2989" i="1"/>
  <c r="F2993" i="1"/>
  <c r="F2997" i="1"/>
  <c r="F3001" i="1"/>
  <c r="F3005" i="1"/>
  <c r="F3009" i="1"/>
  <c r="F3013" i="1"/>
  <c r="F3017" i="1"/>
  <c r="F3021" i="1"/>
  <c r="F3025" i="1"/>
  <c r="F3029" i="1"/>
  <c r="F3033" i="1"/>
</calcChain>
</file>

<file path=xl/sharedStrings.xml><?xml version="1.0" encoding="utf-8"?>
<sst xmlns="http://schemas.openxmlformats.org/spreadsheetml/2006/main" count="21203" uniqueCount="2290">
  <si>
    <t>MandNr</t>
  </si>
  <si>
    <t>art</t>
  </si>
  <si>
    <t>BezeichnungHHST</t>
  </si>
  <si>
    <t>Planansatz</t>
  </si>
  <si>
    <t xml:space="preserve">Ersätze und ähnliche Einnahmen  </t>
  </si>
  <si>
    <t xml:space="preserve">Erstattungen von kommunalen Sonderrechnungen (EigBSER/BTB GmbH)  </t>
  </si>
  <si>
    <t xml:space="preserve">Erstattung für Prüfungen von Zweckverbänden  </t>
  </si>
  <si>
    <t xml:space="preserve">Erstattungen von kommunalen Sonderrechnungen (EigB SER/BTB GmbH)  </t>
  </si>
  <si>
    <t xml:space="preserve">Verwaltungsgebühren   </t>
  </si>
  <si>
    <t xml:space="preserve">Erstattungen vom Land   </t>
  </si>
  <si>
    <t xml:space="preserve">Erstattungen von kommunalen Sonderrechnungen (BTB GmbH/KuK)  </t>
  </si>
  <si>
    <t xml:space="preserve">Innere Verrechnungen   </t>
  </si>
  <si>
    <t xml:space="preserve">Vermischte Einnahmen   </t>
  </si>
  <si>
    <t xml:space="preserve">Erstattungen von Zweckverbänden   </t>
  </si>
  <si>
    <t xml:space="preserve">Mahngebühren, Säumniszuschläge und ähnliche Nebenforderungen  </t>
  </si>
  <si>
    <t xml:space="preserve">Ersätze und ähnliche Einnahmen   </t>
  </si>
  <si>
    <t xml:space="preserve">Ersatz von Schäden an Gebäuden u.ä. Einrichtungen (Deckungskreis 1)  </t>
  </si>
  <si>
    <t xml:space="preserve">Erstattung für Photovoltaikanlage   </t>
  </si>
  <si>
    <t xml:space="preserve">Verwaltungsgebühren untere Verwaltungsbehörde  </t>
  </si>
  <si>
    <t xml:space="preserve">Verwaltungsgeb. Ausländerbehörde   </t>
  </si>
  <si>
    <t xml:space="preserve">Erstattung Bestattungskosten   </t>
  </si>
  <si>
    <t xml:space="preserve">Bußgelder   </t>
  </si>
  <si>
    <t xml:space="preserve">Zuweisungen und Zuschüsse vom Land  </t>
  </si>
  <si>
    <t xml:space="preserve">Spenden   </t>
  </si>
  <si>
    <t xml:space="preserve">Auflösung von Beiträgen und ähnlichen Entgelten  </t>
  </si>
  <si>
    <t xml:space="preserve">Erstattungen vom Bund   </t>
  </si>
  <si>
    <t xml:space="preserve">Einnahmen aus Raumbelegungen   </t>
  </si>
  <si>
    <t xml:space="preserve">Erstattungen für Eingliederungshilfe   </t>
  </si>
  <si>
    <t xml:space="preserve">Landeszuschüsse für Jugendbegleiter   </t>
  </si>
  <si>
    <t xml:space="preserve">Erstattung Landkreis für Schulbeförderungskosten  </t>
  </si>
  <si>
    <t xml:space="preserve">Erstattungen von Gemeinden   </t>
  </si>
  <si>
    <t xml:space="preserve">Zuweisungen und Zuschüsse vom Land   </t>
  </si>
  <si>
    <t xml:space="preserve">Elternbeiträge   </t>
  </si>
  <si>
    <t xml:space="preserve">Essensgeld   </t>
  </si>
  <si>
    <t xml:space="preserve">Landeszuschuss Schulsozialarbeit   </t>
  </si>
  <si>
    <t xml:space="preserve">Zuschüsse des Landkreises zur Schulsozialarbeit  </t>
  </si>
  <si>
    <t xml:space="preserve">Einnahmen aus Verkauf/Eintrittsgelder   </t>
  </si>
  <si>
    <t xml:space="preserve">Spenden / Sponsoring   </t>
  </si>
  <si>
    <t xml:space="preserve">Einnahmen aus Veranstaltungen   </t>
  </si>
  <si>
    <t xml:space="preserve">Eintrittsgelder für Seniorenveranstaltungen  </t>
  </si>
  <si>
    <t xml:space="preserve">Einnahmen aus Verkauf (Heimatbücher)  </t>
  </si>
  <si>
    <t xml:space="preserve">Benutzungsgebühren und ähnliche Entgelte  </t>
  </si>
  <si>
    <t xml:space="preserve">Benutzungsgebühren Wasserschloß   </t>
  </si>
  <si>
    <t xml:space="preserve">Mieten und Pachten   </t>
  </si>
  <si>
    <t xml:space="preserve">Benutzungsgebühren Obdachlosenunterkunft   </t>
  </si>
  <si>
    <t xml:space="preserve">Zuschüsse vom Land   </t>
  </si>
  <si>
    <t xml:space="preserve">Spenden für Flüchtlingsarbeit   </t>
  </si>
  <si>
    <t xml:space="preserve">Kostenersatz Sommerferienprogramm   </t>
  </si>
  <si>
    <t xml:space="preserve">Kindergartengebühren   </t>
  </si>
  <si>
    <t xml:space="preserve">Erstattungen von Gemeinden für Betreuungsplätze  </t>
  </si>
  <si>
    <t xml:space="preserve">Landeszuschuss für Kindergärten   </t>
  </si>
  <si>
    <t xml:space="preserve">Landeszuschuss Kleinkindbetreuung   </t>
  </si>
  <si>
    <t xml:space="preserve">vermischte Einnahmen   </t>
  </si>
  <si>
    <t xml:space="preserve">Benutzungsgebühren Sporthalle  </t>
  </si>
  <si>
    <t xml:space="preserve">Erstattung für Photovoltaikanlage Kraichgauhalle  </t>
  </si>
  <si>
    <t xml:space="preserve">Innere Verrechnung   </t>
  </si>
  <si>
    <t xml:space="preserve">Benutzungsgebühren   </t>
  </si>
  <si>
    <t xml:space="preserve">Eintrittsgelder   </t>
  </si>
  <si>
    <t xml:space="preserve">Ersatz von Schäden an Außenanlagen u.ä. Einrichtungen (Deckungskreis 3)  </t>
  </si>
  <si>
    <t xml:space="preserve">Baugenehmigungsgebühren   </t>
  </si>
  <si>
    <t xml:space="preserve">Kostenerstattung Wärmegesetz   </t>
  </si>
  <si>
    <t xml:space="preserve">Buß- und Zwangsgelder   </t>
  </si>
  <si>
    <t xml:space="preserve">Parkgebühren   </t>
  </si>
  <si>
    <t xml:space="preserve">Erstattungen vom Landkreis   </t>
  </si>
  <si>
    <t xml:space="preserve">Standgebühren   </t>
  </si>
  <si>
    <t xml:space="preserve">Bestattungsgebühren   </t>
  </si>
  <si>
    <t xml:space="preserve">Landeszuschuss für Betreuung der jüdischen Friedhöfe  </t>
  </si>
  <si>
    <t xml:space="preserve">Toilettengebühren   </t>
  </si>
  <si>
    <t xml:space="preserve">Benutzungsgebühren Bürgerhäuser   </t>
  </si>
  <si>
    <t xml:space="preserve">Mieten Fahrradboxen   </t>
  </si>
  <si>
    <t xml:space="preserve">Konzessionsabgaben   </t>
  </si>
  <si>
    <t xml:space="preserve">Vermischte Einnahmen Steuerfrei  </t>
  </si>
  <si>
    <t xml:space="preserve">Mieten und Pachten (Mehrwertsteuerpflichtig)  </t>
  </si>
  <si>
    <t xml:space="preserve">Mietnebenkosten (Mehrwertsteuerpflichtig)  </t>
  </si>
  <si>
    <t xml:space="preserve">Kurtaxen   </t>
  </si>
  <si>
    <t xml:space="preserve">Pacht Wohnmobilstellplatz   </t>
  </si>
  <si>
    <t xml:space="preserve">Dividende EnBW   </t>
  </si>
  <si>
    <t xml:space="preserve">Erlöse Soleverkauf   </t>
  </si>
  <si>
    <t xml:space="preserve">Mietnebenkosten   </t>
  </si>
  <si>
    <t xml:space="preserve">Einnahmen aus Verkauf   </t>
  </si>
  <si>
    <t xml:space="preserve">Pachten   </t>
  </si>
  <si>
    <t xml:space="preserve">Grundsteuer A   </t>
  </si>
  <si>
    <t xml:space="preserve">Grundsteuer B   </t>
  </si>
  <si>
    <t xml:space="preserve">Gewerbesteuer   </t>
  </si>
  <si>
    <t xml:space="preserve">Gemeindeanteil an der Einkommensteuer  </t>
  </si>
  <si>
    <t xml:space="preserve">Gemeindeanteil Umsatzsteuer   </t>
  </si>
  <si>
    <t xml:space="preserve">Vergnügungssteuer   </t>
  </si>
  <si>
    <t xml:space="preserve">Hundesteuer   </t>
  </si>
  <si>
    <t xml:space="preserve">Fremdenverkehrsbeiträge   </t>
  </si>
  <si>
    <t xml:space="preserve">Jagdpacht   </t>
  </si>
  <si>
    <t xml:space="preserve">Fischereipacht   </t>
  </si>
  <si>
    <t xml:space="preserve">Schlüsselzuweisungen vom Land  </t>
  </si>
  <si>
    <t xml:space="preserve">Zuweisung für Große Kreisstädte   </t>
  </si>
  <si>
    <t xml:space="preserve">Familienleistungsausgleich   </t>
  </si>
  <si>
    <t xml:space="preserve">Zinseinnahmen von kommunalen Sonderrechnungen (Kuk)  </t>
  </si>
  <si>
    <t xml:space="preserve">Zinseinnahmen Eigenbetrieb aus Darlehen und Kassenkrediten  </t>
  </si>
  <si>
    <t xml:space="preserve">sonstige Zinseinnahmen   </t>
  </si>
  <si>
    <t xml:space="preserve">Gewinnanteile von wirtschaftlichen Unternehmen und aus Beteiligungen  </t>
  </si>
  <si>
    <t xml:space="preserve">Abschreibungen   </t>
  </si>
  <si>
    <t xml:space="preserve">Verzinsung des Anlagekapitals  </t>
  </si>
  <si>
    <t xml:space="preserve">Aufwendungen für Ehrenamtl. Tätigkeit  </t>
  </si>
  <si>
    <t xml:space="preserve">Besoldung der Beamten  </t>
  </si>
  <si>
    <t xml:space="preserve">Vergütungen der Beschäftigten  bis 2005 nur Angestellte </t>
  </si>
  <si>
    <t xml:space="preserve">Beiträge Versorgungskasse   </t>
  </si>
  <si>
    <t xml:space="preserve">Beiträge Versorgungskasse  bis 2005 nur Angestellte </t>
  </si>
  <si>
    <t xml:space="preserve">Beiträge zur gesetzlichen Sozialversicherung bis 2005 nur Angestellte </t>
  </si>
  <si>
    <t xml:space="preserve">Beihilfen, Unterstützung und dgl.  </t>
  </si>
  <si>
    <t xml:space="preserve">Personalnebenausgaben   </t>
  </si>
  <si>
    <t xml:space="preserve">Betriebsausflug   </t>
  </si>
  <si>
    <t xml:space="preserve">Geräte, Ausstattung, Einrichtung   </t>
  </si>
  <si>
    <t xml:space="preserve">Druck- und Kopierkosten   </t>
  </si>
  <si>
    <t xml:space="preserve">Haltung von Fahrzeugen  </t>
  </si>
  <si>
    <t xml:space="preserve">Repräsentation, Tagungen, Besichtigungen  </t>
  </si>
  <si>
    <t xml:space="preserve">Partnerschaften, Auslandsbeziehungen  </t>
  </si>
  <si>
    <t xml:space="preserve">Ehrungen, Jubiläen und dgl.  </t>
  </si>
  <si>
    <t xml:space="preserve">Altersjubiläen   </t>
  </si>
  <si>
    <t xml:space="preserve">Blutspenderehrungen   </t>
  </si>
  <si>
    <t xml:space="preserve">EDV-Kosten   </t>
  </si>
  <si>
    <t xml:space="preserve">Steuern, Versicherung, Schadensfälle, Sonderabgaben  </t>
  </si>
  <si>
    <t xml:space="preserve">Bürobedarf   </t>
  </si>
  <si>
    <t xml:space="preserve">Verfügungsmittel OB   </t>
  </si>
  <si>
    <t xml:space="preserve">Vermischte Ausgaben   </t>
  </si>
  <si>
    <t xml:space="preserve">Besoldung der Beamten   </t>
  </si>
  <si>
    <t xml:space="preserve">Beiträge zur gesetzlichen Sozialvers. f  bis 2005 nur Angestellte </t>
  </si>
  <si>
    <t xml:space="preserve">Beihilfen, Unterstützung   </t>
  </si>
  <si>
    <t xml:space="preserve">Geräte, Ausstattungs- und Einrichtungsgegenstände  </t>
  </si>
  <si>
    <t xml:space="preserve">Aus- und Fortbildung   </t>
  </si>
  <si>
    <t xml:space="preserve">Vergütungen der Beschäftigten bis 2005 nur Angestellte </t>
  </si>
  <si>
    <t xml:space="preserve">Beiträge zur gesetzlichen Sozialversicherung für Angest. bis 2005 nur Angestellte </t>
  </si>
  <si>
    <t xml:space="preserve">Aus- und Fortbildung, Umschulung  </t>
  </si>
  <si>
    <t xml:space="preserve">Geräte, Ausstattungs- und Einrichtungsgegenständen  </t>
  </si>
  <si>
    <t xml:space="preserve">Aus- und Fortbildung Umschulung  </t>
  </si>
  <si>
    <t xml:space="preserve">Sachverständigen- und Gerichtskosten, Gerichtsvollzieher  </t>
  </si>
  <si>
    <t xml:space="preserve">Gebäudeunterhaltung   </t>
  </si>
  <si>
    <t xml:space="preserve">Unterhaltung des sonstigen unbeweglichen Vermögens  </t>
  </si>
  <si>
    <t xml:space="preserve">Strom   </t>
  </si>
  <si>
    <t xml:space="preserve">Wasser / Abwasser   </t>
  </si>
  <si>
    <t xml:space="preserve">Heizungskosten   </t>
  </si>
  <si>
    <t xml:space="preserve">Abfallgebühren   </t>
  </si>
  <si>
    <t xml:space="preserve">Reinigungskosten   </t>
  </si>
  <si>
    <t xml:space="preserve">Steuern und Gebäudeversicherungen   </t>
  </si>
  <si>
    <t xml:space="preserve">sonstige Bewirtschaftungskosten (z.B. Schornsteinfeger, Feuerlöschgeräte) </t>
  </si>
  <si>
    <t xml:space="preserve">Aus- und Fortbildung,   </t>
  </si>
  <si>
    <t xml:space="preserve">Geografisches Informationsprogramm   </t>
  </si>
  <si>
    <t xml:space="preserve">Steuern, Versicherung. , Schadensfälle, Sonderabgaben  </t>
  </si>
  <si>
    <t xml:space="preserve">Mitgliedsbeiträge an Verbände und Vereine  </t>
  </si>
  <si>
    <t xml:space="preserve">Dienst- und Schutzkleidung  </t>
  </si>
  <si>
    <t xml:space="preserve">Fundtiere/Tierheim   </t>
  </si>
  <si>
    <t xml:space="preserve">Leistungsvergütung an Unternehmen  </t>
  </si>
  <si>
    <t xml:space="preserve">Bestattung Verstorbener durch die Ortspolizeibehörde  </t>
  </si>
  <si>
    <t xml:space="preserve">Wahlen   </t>
  </si>
  <si>
    <t xml:space="preserve">Bundesdruckerei: Pässe/Ausweise   </t>
  </si>
  <si>
    <t xml:space="preserve">Geräte, Ausstattung, Einrichtungsgegenstände  </t>
  </si>
  <si>
    <t xml:space="preserve">Geräte, Ausstattung, Einrichtungsegenstände  </t>
  </si>
  <si>
    <t xml:space="preserve">Besoldung Der Beamten  </t>
  </si>
  <si>
    <t xml:space="preserve">Vergütungen der Beschäftigten  bis 2005 Angestellte </t>
  </si>
  <si>
    <t xml:space="preserve">Beschäftigungsentgelte und dgl.  </t>
  </si>
  <si>
    <t xml:space="preserve">Beiträge Versorgungskasse  bis 2005 Angestellte </t>
  </si>
  <si>
    <t xml:space="preserve">Beiträge zur gesetzlichen Sozialversicherung für bis 2005 Angestellte </t>
  </si>
  <si>
    <t xml:space="preserve">Geräte und Ausstattungen   </t>
  </si>
  <si>
    <t xml:space="preserve">Brandfälle, Einsätze   </t>
  </si>
  <si>
    <t xml:space="preserve">Zuschuss Kameradschaftskasse   </t>
  </si>
  <si>
    <t xml:space="preserve">Zuweisungen an Musikzüge   </t>
  </si>
  <si>
    <t xml:space="preserve">Beschäftigungsentgelte u. dgl.  </t>
  </si>
  <si>
    <t xml:space="preserve">Geräte und Ausstattungen (Fachamt)   </t>
  </si>
  <si>
    <t xml:space="preserve">Verzinsung des Anlagekapitals   </t>
  </si>
  <si>
    <t xml:space="preserve">Zuweisungen Kameradschaftskasse   </t>
  </si>
  <si>
    <t xml:space="preserve">Beschäftigungsentgelte U. Dgl.  </t>
  </si>
  <si>
    <t xml:space="preserve">Unterhaltung Sirenenanlagen   </t>
  </si>
  <si>
    <t xml:space="preserve">Gebäudeausstattung   </t>
  </si>
  <si>
    <t xml:space="preserve">sonstige Bewirtschaftungskosten (z.B. Schornsteinfeger, Feuerlöschgeräte, HV) </t>
  </si>
  <si>
    <t xml:space="preserve">Lehr- und Unterrichtsmittel  </t>
  </si>
  <si>
    <t xml:space="preserve">Lernmittel   </t>
  </si>
  <si>
    <t xml:space="preserve">Schülerbücherei   </t>
  </si>
  <si>
    <t xml:space="preserve">sonstiger Schulaufwand   </t>
  </si>
  <si>
    <t xml:space="preserve">Schulveranstaltungen   </t>
  </si>
  <si>
    <t xml:space="preserve">Musikalische Bildung durch Musikschule   </t>
  </si>
  <si>
    <t xml:space="preserve">Steuern, Versicherung., Schadensfälle, Sonderabgaben  </t>
  </si>
  <si>
    <t xml:space="preserve">Schullastenausgleich an Nachbarkommunen  </t>
  </si>
  <si>
    <t xml:space="preserve">Beförderungskosten für Schüler  </t>
  </si>
  <si>
    <t xml:space="preserve">Ausgaben für Eingliederungshilfen   </t>
  </si>
  <si>
    <t xml:space="preserve">Aufwand für Jugendbegleiter   </t>
  </si>
  <si>
    <t xml:space="preserve">Zuschuss Förderverein   </t>
  </si>
  <si>
    <t xml:space="preserve">Beihilfen, Unterstützung und dgl..  </t>
  </si>
  <si>
    <t xml:space="preserve">Zuschüsse an Verbände u.Vereine  </t>
  </si>
  <si>
    <t xml:space="preserve">Beförderungskosten   </t>
  </si>
  <si>
    <t xml:space="preserve">Steuern, Versicherung. , Schadensfälle , Sonderabgaben  </t>
  </si>
  <si>
    <t xml:space="preserve">Schulübergreifendes Nachmittagsangebot   </t>
  </si>
  <si>
    <t xml:space="preserve">Bes. Aufwendung für Unterrichtsgebiete  </t>
  </si>
  <si>
    <t xml:space="preserve">Schulveranstaltungen Schülerauszeichnung  </t>
  </si>
  <si>
    <t xml:space="preserve">Vergütungen der Beschäftigten   </t>
  </si>
  <si>
    <t xml:space="preserve">Beiträge zur gesetzlichen Sozialversicherung für  </t>
  </si>
  <si>
    <t xml:space="preserve">Bewirtschaftung der Grundstücke und baulichen Anlagen  </t>
  </si>
  <si>
    <t xml:space="preserve">Steuern, Versicherungen, Schadensfälle, Sonderabgaben  </t>
  </si>
  <si>
    <t xml:space="preserve">Gebäudeunterhaltung Heinsheimer Str. 20   </t>
  </si>
  <si>
    <t xml:space="preserve">Gebäudeunterhaltung Wagnerstr. 5   </t>
  </si>
  <si>
    <t xml:space="preserve">sonstige sächliche Zweckausgaben  </t>
  </si>
  <si>
    <t xml:space="preserve">Verpflegungskosten   </t>
  </si>
  <si>
    <t xml:space="preserve">Geräte, Ausstattungs- und  Einrichtungsgegenstände  </t>
  </si>
  <si>
    <t xml:space="preserve">Zuschuss für Schulsozialarbeit   </t>
  </si>
  <si>
    <t xml:space="preserve">sonstige Zweckausgaben   </t>
  </si>
  <si>
    <t xml:space="preserve">Ergänzung, Unterhaltung von Sammlungen  </t>
  </si>
  <si>
    <t xml:space="preserve">Beiträge zur gesetzlichen Sozialversicherung für bis 2005 nur Angestellte </t>
  </si>
  <si>
    <t xml:space="preserve">Ausstellungen   </t>
  </si>
  <si>
    <t xml:space="preserve">Zuschüsse f. lfd. Zwecke   </t>
  </si>
  <si>
    <t xml:space="preserve">Zuschüsse für Musikschule Unterer Neckar   </t>
  </si>
  <si>
    <t xml:space="preserve">Strom Schlossbeleuchtung und Festplatz   </t>
  </si>
  <si>
    <t xml:space="preserve">sächliche Zweckausgaben   </t>
  </si>
  <si>
    <t xml:space="preserve">Veranstaltungen für Senioren   </t>
  </si>
  <si>
    <t xml:space="preserve">Zuschuesse An Verbaende U.Vereine  </t>
  </si>
  <si>
    <t xml:space="preserve">Zuweisungen und Zuschüsse an Dritte zur Durchführung von Veranstaltungen  </t>
  </si>
  <si>
    <t xml:space="preserve">Zuschüsse an VHS Unterland   </t>
  </si>
  <si>
    <t xml:space="preserve">Bücherbeschaffung, Buchpflege  </t>
  </si>
  <si>
    <t xml:space="preserve">Betriebskosten Online Bibliothek   </t>
  </si>
  <si>
    <t xml:space="preserve">Zuschüsse an kirchliche Kassen   </t>
  </si>
  <si>
    <t xml:space="preserve">Zuweisungen für IAV-Stelle   </t>
  </si>
  <si>
    <t xml:space="preserve">Zweckausgaben Flüchtlingsarbeit   </t>
  </si>
  <si>
    <t xml:space="preserve">Geräte, Ausstattungs-, und Einrichtungsgegenstände  </t>
  </si>
  <si>
    <t xml:space="preserve">Aus- und Fortbildung,  Umschulung  </t>
  </si>
  <si>
    <t xml:space="preserve">Honorarkosten Hausaufgabenbetreuung   </t>
  </si>
  <si>
    <t xml:space="preserve">Sommerferienprogramm   </t>
  </si>
  <si>
    <t xml:space="preserve">Gebäudeunterhaltung Kindergarten Gartenstraße  </t>
  </si>
  <si>
    <t xml:space="preserve">Gebäudeunterhaltung Käferle   </t>
  </si>
  <si>
    <t xml:space="preserve">Strom Käferle   </t>
  </si>
  <si>
    <t xml:space="preserve">Wasser / Abwasser Käferle   </t>
  </si>
  <si>
    <t xml:space="preserve">Heizungskosten Käferle   </t>
  </si>
  <si>
    <t xml:space="preserve">sonstige Bewirtschaftungskosten (z.B. Schornsteinfeger, Feuerlöschgeräte) Käferle </t>
  </si>
  <si>
    <t xml:space="preserve">Kosten für Betreuungsplätze an Gemeinden   </t>
  </si>
  <si>
    <t xml:space="preserve">Zuschüsse an konf. Kindergärten   </t>
  </si>
  <si>
    <t xml:space="preserve">Zuweisungen an freie Träger   </t>
  </si>
  <si>
    <t xml:space="preserve">Mehrkindregelung nicht städtische Kindergärten und Sozialermäßigungen  </t>
  </si>
  <si>
    <t xml:space="preserve">Abschreibungen Kindergarten Heinsheim  </t>
  </si>
  <si>
    <t xml:space="preserve">Verzinsung des Anlagekapitals Kindergarten Heinsheim  </t>
  </si>
  <si>
    <t xml:space="preserve">Gebäudeunterhaltung Ehrenbergstr. 21   </t>
  </si>
  <si>
    <t xml:space="preserve">Gebäudeunterhaltung Ehrenbergstr. 26  </t>
  </si>
  <si>
    <t xml:space="preserve">Zuschüsse an Vereine und Organisationen   </t>
  </si>
  <si>
    <t xml:space="preserve">Zuschüsse an Vereine  </t>
  </si>
  <si>
    <t xml:space="preserve">Gebäudeunterhaltung Mühltalhalle  </t>
  </si>
  <si>
    <t xml:space="preserve">Gebäudeunterhaltung Kraichgauhalle  </t>
  </si>
  <si>
    <t xml:space="preserve">Gebäudeunterhaltung Schulsporthalle  </t>
  </si>
  <si>
    <t xml:space="preserve">Unterhaltung Grünanlagen   </t>
  </si>
  <si>
    <t xml:space="preserve">Unterhaltung von Kinderspielplätzen   </t>
  </si>
  <si>
    <t xml:space="preserve">Unterhaltung von Parkbänken   </t>
  </si>
  <si>
    <t xml:space="preserve">Steuern, Versicherung , Schadensfälle, Sonderabgaben  </t>
  </si>
  <si>
    <t xml:space="preserve">Sachverständigen-, Gerichts-und ähnliche Kosten  </t>
  </si>
  <si>
    <t xml:space="preserve">sächlicher Aufwand der Bauleitplanung  </t>
  </si>
  <si>
    <t xml:space="preserve">sächlicher Aufwand für Umlegungen  </t>
  </si>
  <si>
    <t xml:space="preserve">sächlicher Aufwand Vermessung   </t>
  </si>
  <si>
    <t xml:space="preserve">Inanspruchnahme aus Bürgschaften   </t>
  </si>
  <si>
    <t xml:space="preserve">Straßenunterhaltung   </t>
  </si>
  <si>
    <t xml:space="preserve">Unterhaltung von Aufzügen   </t>
  </si>
  <si>
    <t xml:space="preserve">Winterdienst (Salz, Leistungsvergütungen)  </t>
  </si>
  <si>
    <t xml:space="preserve">Straßenentwässerungsanteil   </t>
  </si>
  <si>
    <t xml:space="preserve">Unterhaltung Straßenbeleuchtung   </t>
  </si>
  <si>
    <t xml:space="preserve">Betriebsstrom   </t>
  </si>
  <si>
    <t xml:space="preserve">Unterhaltung Wasserläufe   </t>
  </si>
  <si>
    <t xml:space="preserve">Zuweisungen und Zuschüsse an Hochwasserzweckverbände  </t>
  </si>
  <si>
    <t xml:space="preserve">spezielle Zweckausgaben   </t>
  </si>
  <si>
    <t xml:space="preserve">Unterhaltung Judenfriedhöfe   </t>
  </si>
  <si>
    <t xml:space="preserve">sonstige Bewirtschaftungskosten   </t>
  </si>
  <si>
    <t xml:space="preserve">Steuern und Versicherungen   </t>
  </si>
  <si>
    <t xml:space="preserve">Entschädigung "Freundliche Toilette"   </t>
  </si>
  <si>
    <t xml:space="preserve">Vergütung der Beschäftigten  bis 2005 nur Angestellte </t>
  </si>
  <si>
    <t xml:space="preserve">Baumaterial, Lager- und Werkstättenbedarf  </t>
  </si>
  <si>
    <t xml:space="preserve">Feldwegunterhaltung   </t>
  </si>
  <si>
    <t xml:space="preserve">Sanierung Drainagesysteme   </t>
  </si>
  <si>
    <t xml:space="preserve">Zuschüsse an BTB   </t>
  </si>
  <si>
    <t xml:space="preserve">Zuschüsse an KUK   </t>
  </si>
  <si>
    <t xml:space="preserve">sonstige spezielle Zweckausgaben (Anzeigen und sontiges Werbematerial)  </t>
  </si>
  <si>
    <t xml:space="preserve">Sachverständigen-, Berater- und Gutachterkosten  </t>
  </si>
  <si>
    <t xml:space="preserve">Unterhaltung Bushaltestellen und Fahrradboxen  </t>
  </si>
  <si>
    <t xml:space="preserve">Betriebskostenszuschuss Stadtbahn Heilbronn Nord  </t>
  </si>
  <si>
    <t xml:space="preserve">Zuschüsse an Zweckverbände   </t>
  </si>
  <si>
    <t xml:space="preserve">Zuschuss an private Unternehmen   </t>
  </si>
  <si>
    <t xml:space="preserve">Straßen- und Wegeunterhaltung   </t>
  </si>
  <si>
    <t xml:space="preserve">Unterhaltung von Erholungseinrichtungen  </t>
  </si>
  <si>
    <t xml:space="preserve">Holzfällung und -aufbereitung   </t>
  </si>
  <si>
    <t xml:space="preserve">Waldkulturkosten   </t>
  </si>
  <si>
    <t xml:space="preserve">Forstverwaltungsbeitrag   </t>
  </si>
  <si>
    <t xml:space="preserve">Unterhaltung von Brunnen, Wasserspielen und Seen  </t>
  </si>
  <si>
    <t xml:space="preserve">Unterhaltung Gradierwerk   </t>
  </si>
  <si>
    <t xml:space="preserve">Kostenerstattung an BTB   </t>
  </si>
  <si>
    <t xml:space="preserve">Kosten für Steuerberatung   </t>
  </si>
  <si>
    <t xml:space="preserve">Personalausgaben   </t>
  </si>
  <si>
    <t xml:space="preserve">Unterhaltung der Grundstücke und baulichen Anlagen  </t>
  </si>
  <si>
    <t xml:space="preserve">Gewerbesteuerumlage   </t>
  </si>
  <si>
    <t xml:space="preserve">Finanzausgleichsumlage   </t>
  </si>
  <si>
    <t xml:space="preserve">Kreisumlage   </t>
  </si>
  <si>
    <t xml:space="preserve">Auflösung passivierter Ertragszuschüsse   </t>
  </si>
  <si>
    <t xml:space="preserve">Zinsen für Kredite von sonstigen öffentlichen Sonderrechnungen (Landesbanken etc.) </t>
  </si>
  <si>
    <t xml:space="preserve">Zinsen für Kredite von Privaten Unternehmen (Banken)  </t>
  </si>
  <si>
    <t xml:space="preserve">Zinsen für Kassenkredite   </t>
  </si>
  <si>
    <t xml:space="preserve">Zuweisungen, Zuschüsse für Investitionen vom Land  </t>
  </si>
  <si>
    <t xml:space="preserve">Landeszuschuss Umbau und Einrichtung Verbundschule  </t>
  </si>
  <si>
    <t xml:space="preserve">Landeszuschuss Sanierung Bonfeld   </t>
  </si>
  <si>
    <t xml:space="preserve">Landeszuschuss Dorfentwicklung Heinsheim   </t>
  </si>
  <si>
    <t xml:space="preserve">Landeszuschuss Dorfentwicklung Obergimpern  </t>
  </si>
  <si>
    <t xml:space="preserve">Erschließungsbeiträge "Am Schafgarten"   </t>
  </si>
  <si>
    <t xml:space="preserve">Erschließungsbeiträge "Gromberg II"   </t>
  </si>
  <si>
    <t xml:space="preserve">Erschließungsbeiträge "Waldäcker" 1. BA   </t>
  </si>
  <si>
    <t xml:space="preserve">Erschließungsbeiträge "Gewerbegebiet Berg", Bonfeld  </t>
  </si>
  <si>
    <t xml:space="preserve">Erschließungsbeitrag Mühlwiesen Fürfeld  </t>
  </si>
  <si>
    <t xml:space="preserve">Erschließungsbeiträge "Kreuz- Obern-Tor", Grombach  </t>
  </si>
  <si>
    <t xml:space="preserve">Erschließungsbeiträge 1. BA Geisberg, Obergimpern  </t>
  </si>
  <si>
    <t xml:space="preserve">Landeszuschuss Modernisierung Straßenbeleuchtung  </t>
  </si>
  <si>
    <t xml:space="preserve">Darlehensrückflüsse von kommunalen Beteiligungen  </t>
  </si>
  <si>
    <t xml:space="preserve">Landeszuschuss Modernisierung Freibad   </t>
  </si>
  <si>
    <t xml:space="preserve">Grundstückserlöse   </t>
  </si>
  <si>
    <t xml:space="preserve">Entnahmen aus Rücklagen  </t>
  </si>
  <si>
    <t xml:space="preserve">Einnahmen aus Krediten vom Kreditmarkt, Ordentliche Kreditaufnahme </t>
  </si>
  <si>
    <t xml:space="preserve">Erwerb von beweglichen Sachen des Anlagevermögens  </t>
  </si>
  <si>
    <t xml:space="preserve">Anschaffung von EDV Geräten und Programmen  </t>
  </si>
  <si>
    <t xml:space="preserve">Erwerb von beweglichen Sachen des  Anlagevermögens  </t>
  </si>
  <si>
    <t xml:space="preserve">Tilgungsumlage Neubau Tierheim Heilbronn   </t>
  </si>
  <si>
    <t xml:space="preserve">Neubau Feuerwehrhaus Bonfeld/Fürfeld/ Treschklingen  </t>
  </si>
  <si>
    <t xml:space="preserve">Umbau Feuerwehrhaus Obergimpern   </t>
  </si>
  <si>
    <t xml:space="preserve">Grundschule Bad Rappenau Erwerb von beweglichen Sachen des  Anlagevermögens </t>
  </si>
  <si>
    <t xml:space="preserve">Grundschule Babstadt Erwerb von beweglichen Sachen des  Anlagevermögens </t>
  </si>
  <si>
    <t xml:space="preserve">Grundschule Bonfeld Erwerb von beweglichen Sachen des  Anlagevermögens </t>
  </si>
  <si>
    <t xml:space="preserve">Grundschule Fürfeld Erwerb von beweglichen Sachen des  Anlagevermögens </t>
  </si>
  <si>
    <t xml:space="preserve">Grundschule Grombach Erwerb von beweglichen Sachen des  Anlagevermögens </t>
  </si>
  <si>
    <t xml:space="preserve">Grundschule Heinsheim Erwerb von beweglichen Sachen des  Anlagevermögens </t>
  </si>
  <si>
    <t xml:space="preserve">Grundschule Obergimpern Erwerb von beweglichen Sachen des  Anlagevermögens </t>
  </si>
  <si>
    <t xml:space="preserve">Grundschule Zimmerhof Erwerb von beweglichen Sachen des  Anlagevermögens </t>
  </si>
  <si>
    <t xml:space="preserve">Anschaffung von EDV-Geräten und Programmen  </t>
  </si>
  <si>
    <t xml:space="preserve">Umbau und Einrichtung Verbundschule   </t>
  </si>
  <si>
    <t xml:space="preserve">Zuweisungen und Zuschüsse an Sportvereine  </t>
  </si>
  <si>
    <t xml:space="preserve">Sporthallen Bad Rappenau Erwerb von beweglichen Sachen des Anlagevermögens </t>
  </si>
  <si>
    <t xml:space="preserve">Ausbau von Spielplätzen   </t>
  </si>
  <si>
    <t xml:space="preserve">Erwerb von beweglichen Sachen des Anlage vermögens  </t>
  </si>
  <si>
    <t xml:space="preserve">Erwerb von bew. Sachen des Anl.vermögens   </t>
  </si>
  <si>
    <t xml:space="preserve">Sanierung Raiffeisenstr.   </t>
  </si>
  <si>
    <t xml:space="preserve">Sanierung Bonfeld   </t>
  </si>
  <si>
    <t xml:space="preserve">Dorfentwicklung Heinsheim   </t>
  </si>
  <si>
    <t xml:space="preserve">Dorfentwicklung Obergimpern   </t>
  </si>
  <si>
    <t xml:space="preserve">Bahnunterführung Hinter dem Schloß   </t>
  </si>
  <si>
    <t xml:space="preserve">Straßensanierung Baugebiet "Rohräcker" Bad Rappenau Maßnahme aufgeteilt </t>
  </si>
  <si>
    <t xml:space="preserve">Erschließung Wohngebiet "Kandel", BR   </t>
  </si>
  <si>
    <t xml:space="preserve">Erweiterung des Radwegenetzes  </t>
  </si>
  <si>
    <t xml:space="preserve">Erschließung Waldäcker 1. BA, Babstadt   </t>
  </si>
  <si>
    <t xml:space="preserve">Gewerbegebiet Buchäcker-Erweiterung   </t>
  </si>
  <si>
    <t xml:space="preserve">Kobach III Grombach  </t>
  </si>
  <si>
    <t xml:space="preserve">Erweiterung/Modernisierung der Straßenbeleuchtung  </t>
  </si>
  <si>
    <t xml:space="preserve">Zuweisungen für Investitionen an Hochwasserzweckverbände  </t>
  </si>
  <si>
    <t xml:space="preserve">Tiefbaumaßnahmen   </t>
  </si>
  <si>
    <t xml:space="preserve">Darlehensgewährung KuK Modernisierung Freibad  </t>
  </si>
  <si>
    <t xml:space="preserve">Erhöhung Stammkapital KuK Modernisierung Freibad  </t>
  </si>
  <si>
    <t xml:space="preserve">Investitionskostenzuschuß Stadtbahn   </t>
  </si>
  <si>
    <t xml:space="preserve">Erwerb von Bew. Sachen des Anl.vermögens   </t>
  </si>
  <si>
    <t xml:space="preserve">Notariatsgebäude   </t>
  </si>
  <si>
    <t xml:space="preserve">Erwerb von Grundstücken  </t>
  </si>
  <si>
    <t xml:space="preserve">Tilgung von Krediten von sonst. öffentl. Sonderrechnungen  </t>
  </si>
  <si>
    <t xml:space="preserve">Tilgung von sonst. Krediten   </t>
  </si>
  <si>
    <t>Spalte1</t>
  </si>
  <si>
    <t>mandant</t>
  </si>
  <si>
    <t>gliedenr_</t>
  </si>
  <si>
    <t>text_1</t>
  </si>
  <si>
    <t>text_2</t>
  </si>
  <si>
    <t>Allgemeine Verwaltung</t>
  </si>
  <si>
    <t>Gemeindeorgane</t>
  </si>
  <si>
    <t>Rechnungsprüfung</t>
  </si>
  <si>
    <t>Rechnungsprüfungsamt</t>
  </si>
  <si>
    <t>Hauptverwaltung</t>
  </si>
  <si>
    <t>Organisationsamt</t>
  </si>
  <si>
    <t>Personalamt</t>
  </si>
  <si>
    <t>Rechtsamt</t>
  </si>
  <si>
    <t>Öffentlichkeitsarbeit</t>
  </si>
  <si>
    <t>Angelegenheiten d. unteren staatl.</t>
  </si>
  <si>
    <t>Verwaltungsbehörde</t>
  </si>
  <si>
    <t>Finanzverwaltung</t>
  </si>
  <si>
    <t>Vorgänge aus Kasse/</t>
  </si>
  <si>
    <t>Beitreibung/Steueramt</t>
  </si>
  <si>
    <t>Steuerverwaltung</t>
  </si>
  <si>
    <t>Liegenschaftsverwaltung</t>
  </si>
  <si>
    <t>besondere Dienststellen der allgemeinen</t>
  </si>
  <si>
    <t>Verwaltung</t>
  </si>
  <si>
    <t>Statistik</t>
  </si>
  <si>
    <t>Mikrozensus 2011</t>
  </si>
  <si>
    <t>Wahlen</t>
  </si>
  <si>
    <t>Frauen- und Ausländer- Beauftragte</t>
  </si>
  <si>
    <t>Einrichtungen für die gesamte Verwaltung</t>
  </si>
  <si>
    <t>allgemeine Verwaltung</t>
  </si>
  <si>
    <t>Einrichtungen für Verwaltungsangehörige</t>
  </si>
  <si>
    <t>öffentliche Ordnung</t>
  </si>
  <si>
    <t>Polizei</t>
  </si>
  <si>
    <t>Ordnungsamt und zentrales Bürgerbüro</t>
  </si>
  <si>
    <t>Bürgerbüro Babstadt</t>
  </si>
  <si>
    <t>Bürgerbüro Bonfeld</t>
  </si>
  <si>
    <t>Bürgerbüro Fürfeld</t>
  </si>
  <si>
    <t>Bürgerbüro Grombach</t>
  </si>
  <si>
    <t>Bürgerbüro Heinsheim</t>
  </si>
  <si>
    <t>Bürgerbüro Obergimpern</t>
  </si>
  <si>
    <t>Bürgerbüro Treschklingen</t>
  </si>
  <si>
    <t>Bürgerbüro Wollenberg</t>
  </si>
  <si>
    <t>Bürgerbüro Zimmerhof</t>
  </si>
  <si>
    <t>Öffentliche Sicherheit und</t>
  </si>
  <si>
    <t>Umweltamt</t>
  </si>
  <si>
    <t>Feuerschutz</t>
  </si>
  <si>
    <t>Feuerwehren</t>
  </si>
  <si>
    <t>Feuerwehr Bad Rappenau</t>
  </si>
  <si>
    <t>Abteilung Babstadt</t>
  </si>
  <si>
    <t>Abteilung Bonfeld</t>
  </si>
  <si>
    <t>Abteilung Fürfeld</t>
  </si>
  <si>
    <t>Abteilung Grombach</t>
  </si>
  <si>
    <t>Abteilung Heinsheim</t>
  </si>
  <si>
    <t>Abteilung Obergimpern</t>
  </si>
  <si>
    <t>Abteilung Treschklingen</t>
  </si>
  <si>
    <t>Abteilung Wollenberg</t>
  </si>
  <si>
    <t>Feuerwehr und andere Aufgaben des</t>
  </si>
  <si>
    <t>Brandschutzes</t>
  </si>
  <si>
    <t>Zentrale Atemschutzwerk Stätten</t>
  </si>
  <si>
    <t>Zentrale Schlauchwerk Stätten</t>
  </si>
  <si>
    <t>Leitstellen</t>
  </si>
  <si>
    <t>Katastrophenschutz</t>
  </si>
  <si>
    <t>Verteidigungslasten- Verwaltung</t>
  </si>
  <si>
    <t>Schulen</t>
  </si>
  <si>
    <t>Schulverwaltung</t>
  </si>
  <si>
    <t>Grund - Hauptschulen,</t>
  </si>
  <si>
    <t xml:space="preserve"> Grundschulförderklassen</t>
  </si>
  <si>
    <t>Grundschulen</t>
  </si>
  <si>
    <t>Grundschule Bad Rappenau</t>
  </si>
  <si>
    <t>Grundschule Babstadt</t>
  </si>
  <si>
    <t>Grundschule Bonfeld</t>
  </si>
  <si>
    <t>Grundschule Fürfeld</t>
  </si>
  <si>
    <t>Grundschule Grombach</t>
  </si>
  <si>
    <t>Grundschule Heinsheim</t>
  </si>
  <si>
    <t>Grundschule Obergimpern</t>
  </si>
  <si>
    <t>Grundschule Zimmerhof</t>
  </si>
  <si>
    <t>Hauptschulen</t>
  </si>
  <si>
    <t>Werkrealschule</t>
  </si>
  <si>
    <t>Kombinierte Grund- und Hauptschulen</t>
  </si>
  <si>
    <t>Grundschulförderklassen</t>
  </si>
  <si>
    <t>Realschulen</t>
  </si>
  <si>
    <t>Realschule</t>
  </si>
  <si>
    <t>Kombinierte Haupt- und Realschulen</t>
  </si>
  <si>
    <t>Gymnasien Kollegs o. Berufl. Gymnasien</t>
  </si>
  <si>
    <t>Gymnasien</t>
  </si>
  <si>
    <t>Berufliche Schulen</t>
  </si>
  <si>
    <t>Sonderschulen</t>
  </si>
  <si>
    <t>Albert-Schweitzer-Schule</t>
  </si>
  <si>
    <t xml:space="preserve"> (Förderschule)</t>
  </si>
  <si>
    <t>So. Schulen, So. Schulkinderg. für</t>
  </si>
  <si>
    <t>geistigbehinderte</t>
  </si>
  <si>
    <t>blinde u. sehbeh.</t>
  </si>
  <si>
    <t>Gehörl. u. Schw.Hör.</t>
  </si>
  <si>
    <t>Sprachbehinderte</t>
  </si>
  <si>
    <t>Körperbehinderte</t>
  </si>
  <si>
    <t>So. Schulen, So. Schulkiga. für</t>
  </si>
  <si>
    <t>ErziehungshiIlfe</t>
  </si>
  <si>
    <t>So. Schulen, So. Schulkiga. für Kranke</t>
  </si>
  <si>
    <t>i. Krank. Hausbeh.</t>
  </si>
  <si>
    <t>Gesamtschulen u. dgl.</t>
  </si>
  <si>
    <t>Gesamtschulen Integrierte u. Additive</t>
  </si>
  <si>
    <t>Gemeinschaftsschule Bad Rappenau</t>
  </si>
  <si>
    <t>Freie Waldorfschulen</t>
  </si>
  <si>
    <t>Übrige schulische Aufgaben</t>
  </si>
  <si>
    <t>Schülerbeförderung</t>
  </si>
  <si>
    <t>Betreuungsangebote An Schulen</t>
  </si>
  <si>
    <t>Hortbetreuung, Verläßliche Grundschulen</t>
  </si>
  <si>
    <t>übrige schulische Aufgaben -</t>
  </si>
  <si>
    <t>Fördermaßnahmen für Schüler</t>
  </si>
  <si>
    <t>Sachkostenbeiträge</t>
  </si>
  <si>
    <t>sonstige schulische Aufgaben</t>
  </si>
  <si>
    <t>Schulzentrum Bad Rappenau</t>
  </si>
  <si>
    <t>Schulsozialarbeit</t>
  </si>
  <si>
    <t>Mensa</t>
  </si>
  <si>
    <t>Wissenschaft, Forschung, Kulturpflege</t>
  </si>
  <si>
    <t>Verwaltung Kultureller Angelegenheiten</t>
  </si>
  <si>
    <t>Wissenschaft und Forschung</t>
  </si>
  <si>
    <t>Museen, Sammlungen, Ausstellungen</t>
  </si>
  <si>
    <t>Museen, Sammlungen,</t>
  </si>
  <si>
    <t xml:space="preserve"> Ausstellungen</t>
  </si>
  <si>
    <t>Nichtwissenschaftliche Museen,</t>
  </si>
  <si>
    <t>Sammlungen</t>
  </si>
  <si>
    <t>Zentrales Stadtarchiv</t>
  </si>
  <si>
    <t>Ausstellungen</t>
  </si>
  <si>
    <t>Zoologische u. Botanische Gärten,</t>
  </si>
  <si>
    <t>Theater, Musikpflege</t>
  </si>
  <si>
    <t>Theater und Musikpflege</t>
  </si>
  <si>
    <t>Theater</t>
  </si>
  <si>
    <t>Theaterpflege (Zuschüsse u.ä.)</t>
  </si>
  <si>
    <t>Musikpflege</t>
  </si>
  <si>
    <t>Musikpflege  (Zuschüsse u.ä.)</t>
  </si>
  <si>
    <t>Musikschulen</t>
  </si>
  <si>
    <t>Musikschule Unterer Neckar</t>
  </si>
  <si>
    <t>Jugendmusikschulen und</t>
  </si>
  <si>
    <t xml:space="preserve"> sonstige Musikpflege</t>
  </si>
  <si>
    <t>Heimat u. sonstige Kunstpflege</t>
  </si>
  <si>
    <t>Heimat- und sonstige Kulturpflege</t>
  </si>
  <si>
    <t xml:space="preserve"> (Veranstaltungen, Stadtfest u.ä.)</t>
  </si>
  <si>
    <t>Volksbildung/Volkshochschulen</t>
  </si>
  <si>
    <t>Volkshochschule</t>
  </si>
  <si>
    <t>Büchereien</t>
  </si>
  <si>
    <t>Stadt- und Kurbücherei</t>
  </si>
  <si>
    <t>sonstige Volksbildung</t>
  </si>
  <si>
    <t>Denkmalschutz und -pflege</t>
  </si>
  <si>
    <t>Denkmalschutz- und Pflege</t>
  </si>
  <si>
    <t>Wasserschloss</t>
  </si>
  <si>
    <t>kirchliche Angelegenheiten</t>
  </si>
  <si>
    <t>soziale Sicherung</t>
  </si>
  <si>
    <t>Verwaltung der Sozialen Angelegenheiten</t>
  </si>
  <si>
    <t>Verwaltung der Ausbildungsförderung</t>
  </si>
  <si>
    <t>Verwaltung der Jugendhilfe</t>
  </si>
  <si>
    <t>(Ohne Eigene Einr.)</t>
  </si>
  <si>
    <t>Versicherungsamt</t>
  </si>
  <si>
    <t>Lastenausgleichsverwaltung</t>
  </si>
  <si>
    <t>Leistungen nach dem</t>
  </si>
  <si>
    <t>Bundessozialhilfegesetz</t>
  </si>
  <si>
    <t>Sh Hi. Zum Lebensunt. / mit Erst'Ansp</t>
  </si>
  <si>
    <t>an and.Tr</t>
  </si>
  <si>
    <t>§103 Bsh</t>
  </si>
  <si>
    <t>§108 Bsh</t>
  </si>
  <si>
    <t>Sh Hi. Zum Lebensunt. / Aufw. f. As</t>
  </si>
  <si>
    <t>Erechtigte</t>
  </si>
  <si>
    <t>Sh Hi. Zum Lebensunt. / Aufw. f.</t>
  </si>
  <si>
    <t>De-FaCto-Flü.</t>
  </si>
  <si>
    <t>Sh Hilfe zur Pflege / Ohne Erst'Anspr.</t>
  </si>
  <si>
    <t>Sh Hilfe zur Pflege / Mit Erst'Ansp.</t>
  </si>
  <si>
    <t>Sh Hilfe zur Pflege / Mit Erst'Anspr.</t>
  </si>
  <si>
    <t>§103 BSGH</t>
  </si>
  <si>
    <t>§108 BSGH</t>
  </si>
  <si>
    <t>Sh Hilfe zur Pflege / Aufw. für Asylbe</t>
  </si>
  <si>
    <t>Rechtigte</t>
  </si>
  <si>
    <t>Sh Hilfe zur Pflege / Aufw. für "De-Fa</t>
  </si>
  <si>
    <t>Cto-Flü."</t>
  </si>
  <si>
    <t>Sh Eingl'Hilfe Behind. / Ohne Erst'Ans</t>
  </si>
  <si>
    <t>Pr.</t>
  </si>
  <si>
    <t>Sh Eingl'Hi. Behind. / Mit Erst'Ansp.</t>
  </si>
  <si>
    <t>an and.Tr.</t>
  </si>
  <si>
    <t>Sh Eingl'Hi. Behind. / Mit Erst'Anspr</t>
  </si>
  <si>
    <t>Sh Eingl'Hi. Behind. / Aufw. für</t>
  </si>
  <si>
    <t>De-Facto-Flü.</t>
  </si>
  <si>
    <t>Sh Krankenhilfe u. Ä. / Ohne Erst'Ans</t>
  </si>
  <si>
    <t>R.</t>
  </si>
  <si>
    <t>Sh Krankenhilfe u. Ä. / Mit Erst'Ansp</t>
  </si>
  <si>
    <t xml:space="preserve"> An And.Tr</t>
  </si>
  <si>
    <t>Sh Krankenhilfe u. Ä. / Aufw. für As</t>
  </si>
  <si>
    <t>Berechtigt</t>
  </si>
  <si>
    <t>Sh Krankenhilfe u. Ä. / Aufw. für</t>
  </si>
  <si>
    <t>Sh sonstige Hbl / Ohne Erst'Anspr.</t>
  </si>
  <si>
    <t>Sh sonstige Hbl / Mit Erst'Ansp. an an</t>
  </si>
  <si>
    <t>d.Tr.</t>
  </si>
  <si>
    <t>Sh sonstige Hbl / Mit Erst'Anspr. §103</t>
  </si>
  <si>
    <t>BSGH</t>
  </si>
  <si>
    <t>Sh sonstige Hbl / Mit Erst'Anspr. §108</t>
  </si>
  <si>
    <t>Sh sonstige Hbl / Aufw. für</t>
  </si>
  <si>
    <t xml:space="preserve"> Asylberechtigte</t>
  </si>
  <si>
    <t>Durchführung des Asylbewerberleistungs</t>
  </si>
  <si>
    <t>Gesetzes</t>
  </si>
  <si>
    <t>Sh Asylblg Bü'Kri'Flü. Leist. In Bes.</t>
  </si>
  <si>
    <t xml:space="preserve"> Fällen(§2)</t>
  </si>
  <si>
    <t>Sh Asylblg sonstiger Pers. Leist. In</t>
  </si>
  <si>
    <t xml:space="preserve"> Fällen(§2</t>
  </si>
  <si>
    <t>Sh Asylblg Asylbewerb.</t>
  </si>
  <si>
    <t>Grundleistungen (§3)</t>
  </si>
  <si>
    <t>Sh Asylblg Bü'Kri'Flü.</t>
  </si>
  <si>
    <t>Sh Asylblg sonstiger Pers.</t>
  </si>
  <si>
    <t>Sh Asylblg Asylbewerb. Le. Bei Krankh</t>
  </si>
  <si>
    <t>. u.Ä. (§4</t>
  </si>
  <si>
    <t>Sh Asylblg sonstiger Pers. Le. Bei Kr</t>
  </si>
  <si>
    <t xml:space="preserve"> Arbeitsgelegenheiten (§4)</t>
  </si>
  <si>
    <t>Sh Asylblg sonstiger Pers. Arbeitsgele</t>
  </si>
  <si>
    <t>H. (§5 Ii)</t>
  </si>
  <si>
    <t>Sh Asylblg Asylbewerb. sonstige</t>
  </si>
  <si>
    <t>Leistungen (§6)</t>
  </si>
  <si>
    <t>Sh Asylblg sonstiger Pers. sonstige</t>
  </si>
  <si>
    <t>soziale Einrichtungen</t>
  </si>
  <si>
    <t xml:space="preserve"> (ohne Einrichtungen der Jugendhilfe)</t>
  </si>
  <si>
    <t>soziale Einrichtungen für ältere</t>
  </si>
  <si>
    <t>soziale Einrichtunge f. pflegebedürftige</t>
  </si>
  <si>
    <t>Menschen</t>
  </si>
  <si>
    <t>soziale Einrichtungen für</t>
  </si>
  <si>
    <t xml:space="preserve"> Pflegebedürftige</t>
  </si>
  <si>
    <t>soziale Einrichtungen für behinderte</t>
  </si>
  <si>
    <t>soziale Einrichtungen für wohnungslose</t>
  </si>
  <si>
    <t>soziale Einrichtungen Aussiedler und</t>
  </si>
  <si>
    <t>Ausländer</t>
  </si>
  <si>
    <t>Unterbringung Asylbewerber/Obdachlose</t>
  </si>
  <si>
    <t>andere soziale Einrichtungen</t>
  </si>
  <si>
    <t>Kof n. d. BVG Ohne Erst'Ans. an and. T</t>
  </si>
  <si>
    <t>Kof n. d. BVG Mit Erst'Ansp. an and. T</t>
  </si>
  <si>
    <t>Kind. /Jug'Hilfe SGB VIII</t>
  </si>
  <si>
    <t>Jugendarbeit (Auch Mit Erst'Ans. )</t>
  </si>
  <si>
    <t>Jugendsozialarbeit (Auch Mit Erst'Ans. )</t>
  </si>
  <si>
    <t>Förd. d. Erz. In der Fam. / Aufw. Ohn</t>
  </si>
  <si>
    <t>Erst'Anspruch</t>
  </si>
  <si>
    <t>Förd. d. Erz. In der Fam. mt Erst'An</t>
  </si>
  <si>
    <t>an and. Tr</t>
  </si>
  <si>
    <t>Förd. d. Erz. In der Fam. Erst'Ans.</t>
  </si>
  <si>
    <t>LWV oh. §89</t>
  </si>
  <si>
    <t>LWV na. §89</t>
  </si>
  <si>
    <t>Förd. Tageseinr. /Tagespfl. Aufw. Ohne</t>
  </si>
  <si>
    <t>T'Anpr.</t>
  </si>
  <si>
    <t>Förd. Tageseinr. /Tagespfl. Mit Erst'An</t>
  </si>
  <si>
    <t>an andere Träger</t>
  </si>
  <si>
    <t>Förd. Tageseinr. /Tagespfl. Erst'Ans.</t>
  </si>
  <si>
    <t>Lwv,na. §89</t>
  </si>
  <si>
    <t>Hilfe zur Erziehung Aufw. Ohne Erst'Ans</t>
  </si>
  <si>
    <t>Hilfe zur Erziehung Mit Erst'Ansp. An A</t>
  </si>
  <si>
    <t>Hilfe zur Erziehung Erst'Ans. Eig. LWV</t>
  </si>
  <si>
    <t>.§89d</t>
  </si>
  <si>
    <t>Hilfe zur Erziehung Aufw. für Asylberec</t>
  </si>
  <si>
    <t>Tigte</t>
  </si>
  <si>
    <t>Hilfe zur Erziehung Aufw. für</t>
  </si>
  <si>
    <t>Hilfe für Junge Volljähr. Aufw. ohne E</t>
  </si>
  <si>
    <t>T'Anspr.</t>
  </si>
  <si>
    <t>Hilfe für Junge Volljähr. mit Erst'Ans.</t>
  </si>
  <si>
    <t>Hilfe für Junge Volljähr. Erst'Ans. Ei</t>
  </si>
  <si>
    <t>Hilfe für Junge Volljähr. Aufw. für As</t>
  </si>
  <si>
    <t>Hilfe für Junge Volljähr. Aufw. für Ko</t>
  </si>
  <si>
    <t>Ingent-Flü</t>
  </si>
  <si>
    <t>Adoptionsvermittlung usw. Aufw. (Auch M</t>
  </si>
  <si>
    <t xml:space="preserve"> Erst'Ans.</t>
  </si>
  <si>
    <t>Kind. /Jug. Hi. - Übrige Hi. Aufw. ohn</t>
  </si>
  <si>
    <t>Kind. /Jug'Hi. - Übrige Hi. mit Erst'An</t>
  </si>
  <si>
    <t>Kind. /Jug'Hi. - Übrige Hi. Erst'Ans.</t>
  </si>
  <si>
    <t>Kind. /Jug'Hi. - Übrige Hi. Aufw. für</t>
  </si>
  <si>
    <t>Facto-Flü.</t>
  </si>
  <si>
    <t>Einrichtungen der Jugendhilfe,</t>
  </si>
  <si>
    <t xml:space="preserve"> Jugendarbeit</t>
  </si>
  <si>
    <t>Einrichtungen der Jugendarbeit,</t>
  </si>
  <si>
    <t>Jugendhaus</t>
  </si>
  <si>
    <t>Einrichtungen der Jugend- Sozialarbeit</t>
  </si>
  <si>
    <t>Einrichtungen der Familienförderung</t>
  </si>
  <si>
    <t>Einr. für Werd. Mütter u. Mütter o.</t>
  </si>
  <si>
    <t>Väter mit Kind</t>
  </si>
  <si>
    <t>Tageseinrichtungen für Kinder</t>
  </si>
  <si>
    <t>Kindergarten Babstadt</t>
  </si>
  <si>
    <t>Kindergarten Bonfeld</t>
  </si>
  <si>
    <t>Kindergarten Fürfeld</t>
  </si>
  <si>
    <t>Kindergarten Grombach</t>
  </si>
  <si>
    <t>Kindergarten Heinsheim</t>
  </si>
  <si>
    <t>Kindergarten Zimmerhof</t>
  </si>
  <si>
    <t>Erziehungs-, Jugend- und</t>
  </si>
  <si>
    <t>Familienberatungsstellen</t>
  </si>
  <si>
    <t>Einr. f. Hilfe Z. Erziehung, Hilfe f. J</t>
  </si>
  <si>
    <t>volljährig</t>
  </si>
  <si>
    <t>Einrichtungen der Mitarbeiterfortbildung</t>
  </si>
  <si>
    <t>sonstige Einrichtungen</t>
  </si>
  <si>
    <t>Förderung von anderen Trägern der</t>
  </si>
  <si>
    <t xml:space="preserve"> Wohlfahrtspflege</t>
  </si>
  <si>
    <t>Förderung anderer Träger der</t>
  </si>
  <si>
    <t>Förderung der Altenarbeit</t>
  </si>
  <si>
    <t>Förderung von Tageseinrichtungen für</t>
  </si>
  <si>
    <t>Kinder</t>
  </si>
  <si>
    <t>sonstige Förderung der Jugendhilfe</t>
  </si>
  <si>
    <t>weitere soziale Bereiche</t>
  </si>
  <si>
    <t>Vollzug des Betreuungsgesetzes</t>
  </si>
  <si>
    <t>sonstige soziale Angelegenheiten</t>
  </si>
  <si>
    <t>Krankenvers. N. § 276 Lag -Örtl. Tr. -Au</t>
  </si>
  <si>
    <t>.d.Flühg</t>
  </si>
  <si>
    <t>.d.Repg</t>
  </si>
  <si>
    <t>Krankenvers. N. § 276 Lag -Ö. Tr. -N. §1</t>
  </si>
  <si>
    <t>4.Äg-Lag</t>
  </si>
  <si>
    <t>Kr. Vers. N. § 276 Lag f. Dt. I. Ausl.</t>
  </si>
  <si>
    <t>Ber.n.d.La</t>
  </si>
  <si>
    <t>sonstiger soz. Angel. -über örtl. Träger</t>
  </si>
  <si>
    <t>-feiwillige Hilfen-</t>
  </si>
  <si>
    <t>Erstattung durch LRA</t>
  </si>
  <si>
    <t>Sozialleistungen</t>
  </si>
  <si>
    <t>Landesblindenhilfe</t>
  </si>
  <si>
    <t>allgemeine Wohlfahrtsmaßnahmen</t>
  </si>
  <si>
    <t>sonstige soz. Angel. -örtl. Träger</t>
  </si>
  <si>
    <t xml:space="preserve"> -Spenden- und Stiftungsmi.-</t>
  </si>
  <si>
    <t xml:space="preserve"> -Freiwillige Hilfen-</t>
  </si>
  <si>
    <t xml:space="preserve"> -Maßnahmen bei Naturkat.-</t>
  </si>
  <si>
    <t>Leistungen nach dem BKGG</t>
  </si>
  <si>
    <t>sonstige soz. Angel. -Bund- Leistungen</t>
  </si>
  <si>
    <t>nach dem BKGG</t>
  </si>
  <si>
    <t>Bundeskindergeldgesetz</t>
  </si>
  <si>
    <t>Gesundheit, Sport, Erholung</t>
  </si>
  <si>
    <t>Gesundheitsverwaltung Gesundheitsämter</t>
  </si>
  <si>
    <t>Gesundheitsverwaltung,</t>
  </si>
  <si>
    <t>Gesundheitsämter</t>
  </si>
  <si>
    <t>Krankenhäuser</t>
  </si>
  <si>
    <t>sonstiger Einrichtungen und Maßnahmen</t>
  </si>
  <si>
    <t>der Gesundheitspflege</t>
  </si>
  <si>
    <t>Rettungsdienst</t>
  </si>
  <si>
    <t>Förd. V. Trägern d. Gesund- Heitspflege,</t>
  </si>
  <si>
    <t>Hebammen</t>
  </si>
  <si>
    <t>bakteriologische und chemische</t>
  </si>
  <si>
    <t>Untersuchungsanstalten</t>
  </si>
  <si>
    <t>Veterinärämter und Fleischbeschau</t>
  </si>
  <si>
    <t>Förderung des Sports</t>
  </si>
  <si>
    <t>Eigene Sportstätten</t>
  </si>
  <si>
    <t>Sporthallen</t>
  </si>
  <si>
    <t>Sporthallen Bad Rappenau</t>
  </si>
  <si>
    <t>Sporthalle Babstadt</t>
  </si>
  <si>
    <t>Sporthalle Bonfeld</t>
  </si>
  <si>
    <t>Sporthalle Fürfeld</t>
  </si>
  <si>
    <t>Sporthalle Grombach</t>
  </si>
  <si>
    <t>Sporthalle  Heinsheim</t>
  </si>
  <si>
    <t>Sporthalle Obergimpern</t>
  </si>
  <si>
    <t>Sporthalle Treschklingen</t>
  </si>
  <si>
    <t>Sporthalle Zimmerhof</t>
  </si>
  <si>
    <t>Stadien und Sportplätze</t>
  </si>
  <si>
    <t>Waldstadion Bad Rappenau</t>
  </si>
  <si>
    <t>Sportplatz Babstadt</t>
  </si>
  <si>
    <t>Sportplatz Bonfeld</t>
  </si>
  <si>
    <t>Sportplatz Fürfeld</t>
  </si>
  <si>
    <t>Sportplatz Grombach</t>
  </si>
  <si>
    <t>Sportplatz Heinsheim</t>
  </si>
  <si>
    <t>Sportplatz Obergimpern</t>
  </si>
  <si>
    <t>Sportplatz Treschklingen</t>
  </si>
  <si>
    <t>Bolzplatz Wollenberg</t>
  </si>
  <si>
    <t>Badeanstalten</t>
  </si>
  <si>
    <t>Freibäder</t>
  </si>
  <si>
    <t>Hallenbäder</t>
  </si>
  <si>
    <t>Bewegungsbad Obergimpern</t>
  </si>
  <si>
    <t>Park- und Gartenanlagen</t>
  </si>
  <si>
    <t>sonstige Erholungseinrichtungen</t>
  </si>
  <si>
    <t>Unterhaltung Gradierwerk</t>
  </si>
  <si>
    <t>Bau- und Wohnungswesen, Verkehr</t>
  </si>
  <si>
    <t>Bauverwaltung</t>
  </si>
  <si>
    <t>Hochbauverwaltung</t>
  </si>
  <si>
    <t>Gebäudeverwaltung</t>
  </si>
  <si>
    <t>Tiefbauverwaltung</t>
  </si>
  <si>
    <t>Brückenbauverwaltung</t>
  </si>
  <si>
    <t>Wasserbauverwaltung</t>
  </si>
  <si>
    <t>Städteplanung, Vermessung, Bauordnung</t>
  </si>
  <si>
    <t>Katasterverwaltung</t>
  </si>
  <si>
    <t>Vermessung</t>
  </si>
  <si>
    <t>Bauordnung</t>
  </si>
  <si>
    <t>Umlegung von Grundstücken</t>
  </si>
  <si>
    <t>Sanier. u. Entwickl. Maßn. nach d.</t>
  </si>
  <si>
    <t>Städtebauföges.</t>
  </si>
  <si>
    <t>Abwicklung Treuhandkonto Buchäcker</t>
  </si>
  <si>
    <t>Verbesserung des Stadtbildes,</t>
  </si>
  <si>
    <t xml:space="preserve"> Straßenraumgestaltung</t>
  </si>
  <si>
    <t>Wohnungsbauförderung und</t>
  </si>
  <si>
    <t>Wohnungsfürsorge</t>
  </si>
  <si>
    <t>Wohnbauförderung</t>
  </si>
  <si>
    <t>Gemeindestraßen</t>
  </si>
  <si>
    <t>Kreisstrassen</t>
  </si>
  <si>
    <t>Bundes- und Landesstraßen</t>
  </si>
  <si>
    <t>Landesstraßen</t>
  </si>
  <si>
    <t>Straßenbeleuchtung und Reinigung</t>
  </si>
  <si>
    <t>Straßenbeleuchtung</t>
  </si>
  <si>
    <t>Strassenreinigung</t>
  </si>
  <si>
    <t>Straßenreinigung</t>
  </si>
  <si>
    <t>Einrichtungen für den Ruhenden Verkehr</t>
  </si>
  <si>
    <t>Wasserläufe, Wasserbau</t>
  </si>
  <si>
    <t>öffentliche Einrichtungen,</t>
  </si>
  <si>
    <t xml:space="preserve"> Wirtschaftsförderung</t>
  </si>
  <si>
    <t>Abwasserbeseitigung</t>
  </si>
  <si>
    <t>Kläranlagen</t>
  </si>
  <si>
    <t>Kanalisation Einschl. Sonderbauwerke</t>
  </si>
  <si>
    <t>Abfallbeseitigung</t>
  </si>
  <si>
    <t>Müll- und Fäkalienabfuhr -</t>
  </si>
  <si>
    <t>Müllverwertungs- und</t>
  </si>
  <si>
    <t>Beseitigungsanlagen</t>
  </si>
  <si>
    <t>Mülldeponien, Erddeponien</t>
  </si>
  <si>
    <t>Altlastenbeseitigung</t>
  </si>
  <si>
    <t>Märkte</t>
  </si>
  <si>
    <t>Jahr- und Wochenmärkte, Tiermärkte</t>
  </si>
  <si>
    <t>Weihnachtsmärkte</t>
  </si>
  <si>
    <t>Markthallen</t>
  </si>
  <si>
    <t>Schlacht- und Viehhöfe</t>
  </si>
  <si>
    <t>Schlachtt. -u. Fleischbeschau, Freibank</t>
  </si>
  <si>
    <t>u. a.</t>
  </si>
  <si>
    <t>Bestattungswesen</t>
  </si>
  <si>
    <t>Friedhofsverwaltung,</t>
  </si>
  <si>
    <t xml:space="preserve"> Friedhof Bad Rappenau</t>
  </si>
  <si>
    <t>Friedhof Babstadt</t>
  </si>
  <si>
    <t>Friedhof Bonfeld</t>
  </si>
  <si>
    <t>Friedhof Fürfeld</t>
  </si>
  <si>
    <t>Friedhof Grombach</t>
  </si>
  <si>
    <t>Friedhof Heinsheim</t>
  </si>
  <si>
    <t>Friedhof Obergimpern</t>
  </si>
  <si>
    <t>Friedhof Treschklingen</t>
  </si>
  <si>
    <t>Friedhof Wollenberg</t>
  </si>
  <si>
    <t>Friedhof Zimmerhof</t>
  </si>
  <si>
    <t>Friedhöfe, Leichenhäuser, Krematorien</t>
  </si>
  <si>
    <t>dgl.</t>
  </si>
  <si>
    <t>Aufg. n. d. Ges. ü. d. Erhal. d. Gräber</t>
  </si>
  <si>
    <t>.Krieg u. a.</t>
  </si>
  <si>
    <t>Friedhofsgärtnereien</t>
  </si>
  <si>
    <t>sonstige öffentliche Einrichtungen</t>
  </si>
  <si>
    <t>Gemeinschaftsantennenanlagen,</t>
  </si>
  <si>
    <t>Kabelanlagen</t>
  </si>
  <si>
    <t>Glocken, Uhrenanlagen, öffentliche</t>
  </si>
  <si>
    <t>Waagen</t>
  </si>
  <si>
    <t>Glocken, Uhrenanlagen</t>
  </si>
  <si>
    <t>Anschlagsäulen, Plakattafeln u. so.</t>
  </si>
  <si>
    <t>Werbeeinr.</t>
  </si>
  <si>
    <t>Anschlagsäulen, Plakattafeln,</t>
  </si>
  <si>
    <t xml:space="preserve"> sonst. Werbeeinrichtungen</t>
  </si>
  <si>
    <t>öffentliche Bedürfnisanstalten</t>
  </si>
  <si>
    <t>öffentl. Bedürfnisanstalt</t>
  </si>
  <si>
    <t>Tierkörperbeseitigung</t>
  </si>
  <si>
    <t>Dorfgemeinschaftshäuser, Stadthallen</t>
  </si>
  <si>
    <t>Bürgerhaus Bad Rappenau</t>
  </si>
  <si>
    <t>Bürgerhaus Fürfeld</t>
  </si>
  <si>
    <t>Bürgerhaus Grombach</t>
  </si>
  <si>
    <t>Bürgerhaus Heinsheim</t>
  </si>
  <si>
    <t>Bürgerhaus Treschklingen</t>
  </si>
  <si>
    <t>Bürgertreff Zimmerhof</t>
  </si>
  <si>
    <t>sonstige öffentliche Gemeinschafts-</t>
  </si>
  <si>
    <t>einricht.</t>
  </si>
  <si>
    <t>Geschirrmobil, Toilettenwagen</t>
  </si>
  <si>
    <t>Hilfsbetriebe der Verwaltung</t>
  </si>
  <si>
    <t>Bauhof</t>
  </si>
  <si>
    <t>Förderung der Land- u. Forstwirtschaft</t>
  </si>
  <si>
    <t>Förderung der Viehzucht</t>
  </si>
  <si>
    <t>Förderung der Landwirtschaft</t>
  </si>
  <si>
    <t>sonstiger Förderung der</t>
  </si>
  <si>
    <t>Landwirtschaft</t>
  </si>
  <si>
    <t>Fremdenverkehr, Sonst. Förderung von</t>
  </si>
  <si>
    <t xml:space="preserve"> Wirtschaft und Verkehr</t>
  </si>
  <si>
    <t>Fremdenverkehr</t>
  </si>
  <si>
    <t>sonstige Förderung von Wirtschaft und</t>
  </si>
  <si>
    <t>Verkehr</t>
  </si>
  <si>
    <t>Wirtschaftsförderung</t>
  </si>
  <si>
    <t>Förderung des Öffentl.</t>
  </si>
  <si>
    <t>Personennahverkehrs</t>
  </si>
  <si>
    <t>Förderung des öffentlichen</t>
  </si>
  <si>
    <t>Wirtschaftl. Unternehmen,  allg. Grund-</t>
  </si>
  <si>
    <t>und Sondervermögen</t>
  </si>
  <si>
    <t>Verwaltung der wirtschaftlichen</t>
  </si>
  <si>
    <t>Unternehmen</t>
  </si>
  <si>
    <t>Versorgungsunternehmen</t>
  </si>
  <si>
    <t>Gasversorgung</t>
  </si>
  <si>
    <t>Wasserversorgung</t>
  </si>
  <si>
    <t>Fernwärmeversorgung</t>
  </si>
  <si>
    <t>Kombinierte Versorgungsunternehmen</t>
  </si>
  <si>
    <t>Verkehrsunternehmen</t>
  </si>
  <si>
    <t>Komb. Versorgungs-u. Verkehrsunternehme</t>
  </si>
  <si>
    <t>Unternehmen der Wirtschaftsförderung</t>
  </si>
  <si>
    <t>Land- und forstwirtschaftliche</t>
  </si>
  <si>
    <t xml:space="preserve"> Unternehmen</t>
  </si>
  <si>
    <t>Forstwirtschaftliche Unternehmen</t>
  </si>
  <si>
    <t>Stadtwald</t>
  </si>
  <si>
    <t>Kur-u. Badebetriebe</t>
  </si>
  <si>
    <t>Kurhaus</t>
  </si>
  <si>
    <t>Kureinrichtungen</t>
  </si>
  <si>
    <t>RappSoDie</t>
  </si>
  <si>
    <t>sonstige wirtschaftliche Unternehmen</t>
  </si>
  <si>
    <t>Tiefgarage Rathaus</t>
  </si>
  <si>
    <t>Soleförderung</t>
  </si>
  <si>
    <t>allgemeines Grundvermögen</t>
  </si>
  <si>
    <t>Wohn- und Geschäftsgebäude</t>
  </si>
  <si>
    <t>sonstiges Grundvermögen</t>
  </si>
  <si>
    <t>allgemeines Sondervermögen</t>
  </si>
  <si>
    <t>allgemeine Finanzwirtschaft</t>
  </si>
  <si>
    <t>Steuern, allg. Zuweis. und allg. Umlagen</t>
  </si>
  <si>
    <t>sonstige allgemeine Finanzwirtschaft</t>
  </si>
  <si>
    <t>sonstige allgemeine</t>
  </si>
  <si>
    <t xml:space="preserve"> Finanzwirtschaft</t>
  </si>
  <si>
    <t>Abwicklung der Vorjahre</t>
  </si>
  <si>
    <t>Geldanlagen</t>
  </si>
  <si>
    <t>allgemeine Rücklage</t>
  </si>
  <si>
    <t>Kassenkredite vom</t>
  </si>
  <si>
    <t>Kreditmarkt</t>
  </si>
  <si>
    <t>Kassenkredite Vom</t>
  </si>
  <si>
    <t>Sammelnachweis</t>
  </si>
  <si>
    <t>Kassenüberschüsse/</t>
  </si>
  <si>
    <t>Fehlbeträge</t>
  </si>
  <si>
    <t>Kassenbestand</t>
  </si>
  <si>
    <t>Kassenvorgriff</t>
  </si>
  <si>
    <t>Gebühren und Straßen-entwässerungsanteil</t>
  </si>
  <si>
    <t>Betriebskostenanteil Siegelsbach</t>
  </si>
  <si>
    <t>Auflösungen</t>
  </si>
  <si>
    <t>Sonstige Einnahmen</t>
  </si>
  <si>
    <t>Bewirtschaftung</t>
  </si>
  <si>
    <t>Unterhaltungen und Betriebsstoffe</t>
  </si>
  <si>
    <t>Löhne</t>
  </si>
  <si>
    <t>Arbeitgeberanteile</t>
  </si>
  <si>
    <t>Zusatzversorgung</t>
  </si>
  <si>
    <t>Sonstige Personalkosten</t>
  </si>
  <si>
    <t>Abschreibungen</t>
  </si>
  <si>
    <t>Abwasserabgabe</t>
  </si>
  <si>
    <t>Erstattungen an Stadt und Zweckverbände</t>
  </si>
  <si>
    <t>Versicherungen und Steuern</t>
  </si>
  <si>
    <t>Bürobedarf</t>
  </si>
  <si>
    <t>Post- und Fernmeldegebühren</t>
  </si>
  <si>
    <t>Dienstreisen</t>
  </si>
  <si>
    <t>Sachverst.-, Gerichts- und ähnl. Kosten</t>
  </si>
  <si>
    <t>Sonstige Ausgaben</t>
  </si>
  <si>
    <t>Säumniszuschläge</t>
  </si>
  <si>
    <t>Zinsen</t>
  </si>
  <si>
    <t>Jahresverlust</t>
  </si>
  <si>
    <t>Zuschüsse</t>
  </si>
  <si>
    <t>Kanalbeiträge</t>
  </si>
  <si>
    <t>Klärbeiträge</t>
  </si>
  <si>
    <t>Kredite</t>
  </si>
  <si>
    <t>Verminderung von Vorräten</t>
  </si>
  <si>
    <t>Kläranlagen und Regenbecken</t>
  </si>
  <si>
    <t>Kläranlagen, Regenbecken und Pumpwerk</t>
  </si>
  <si>
    <t>Kanäle und Sammler</t>
  </si>
  <si>
    <t>Grundstücke u. grundstücksgleiche Rechte</t>
  </si>
  <si>
    <t>Erwerb beweglicher Sachen</t>
  </si>
  <si>
    <t>Baukosten- und Tilgungsumlagen an AZV</t>
  </si>
  <si>
    <t>Erwerb von Vorräten</t>
  </si>
  <si>
    <t>Auflösung</t>
  </si>
  <si>
    <t>Tilgungsleistung an Gemeinde</t>
  </si>
  <si>
    <t>Tilgungsleistungen an Kreditinstitute</t>
  </si>
  <si>
    <t>Verbandsorgane</t>
  </si>
  <si>
    <t>Bürgermeisteramt</t>
  </si>
  <si>
    <t>Bürgermeister</t>
  </si>
  <si>
    <t>Verbandsverwaltung</t>
  </si>
  <si>
    <t>Kämmerei</t>
  </si>
  <si>
    <t>Bes. Dienststellen der Allg. Verwaltung</t>
  </si>
  <si>
    <t>Standesamt</t>
  </si>
  <si>
    <t>Wahlen und Volkszählung</t>
  </si>
  <si>
    <t>Einrichtungen für die ges. Verwaltung</t>
  </si>
  <si>
    <t>Elektronische Datenverarbeitung</t>
  </si>
  <si>
    <t>EDV</t>
  </si>
  <si>
    <t>Zentrale Dienste</t>
  </si>
  <si>
    <t>Zentrale, Amtsbote, Kopierer</t>
  </si>
  <si>
    <t>Öffentliche Sicherheit und Ordnung</t>
  </si>
  <si>
    <t>Öffentliche Ordnung</t>
  </si>
  <si>
    <t>Bussgeldstelle</t>
  </si>
  <si>
    <t>Gewerbeamt</t>
  </si>
  <si>
    <t>Brandschutz</t>
  </si>
  <si>
    <t>Feuerlöschwesen</t>
  </si>
  <si>
    <t>Grund- und Hauptschulen</t>
  </si>
  <si>
    <t>Grundschule Musterstadt</t>
  </si>
  <si>
    <t>Mittelschulen</t>
  </si>
  <si>
    <t>Mittelschule  Musterstadt</t>
  </si>
  <si>
    <t>Förderschule</t>
  </si>
  <si>
    <t>Förderschule Musterstadt</t>
  </si>
  <si>
    <t>Sonstiges</t>
  </si>
  <si>
    <t>Volksbildung</t>
  </si>
  <si>
    <t>Öffentliche Büchereien</t>
  </si>
  <si>
    <t>Naturschutz und Landschaftspflege</t>
  </si>
  <si>
    <t>Soziale Sicherung</t>
  </si>
  <si>
    <t>Allgemeine Sozialverwaltung</t>
  </si>
  <si>
    <t>(ohne Verwaltung der Jugendhilfe, des</t>
  </si>
  <si>
    <t>Leistungen n. d. Bundessozialhilfegesetz</t>
  </si>
  <si>
    <t>Hilfe zum Lebensunterhalt</t>
  </si>
  <si>
    <t>Örtliche Sozialhilfe</t>
  </si>
  <si>
    <t>Ortliche Sozialhilfe</t>
  </si>
  <si>
    <t>Hilfe zur Pflege</t>
  </si>
  <si>
    <t>Eingliederungshilfen für Behinderte</t>
  </si>
  <si>
    <t>Asylbewerberleistungsgesetz</t>
  </si>
  <si>
    <t>Soziale Einrichtungen u. Dienste</t>
  </si>
  <si>
    <t xml:space="preserve"> (Nur Eig. Einr.)</t>
  </si>
  <si>
    <t>Soziale Einrichtungen für Altenpflege</t>
  </si>
  <si>
    <t>Einrichtungen der Altenpflege</t>
  </si>
  <si>
    <t>Hilfe n. d. Kinder- u. Jugendhilfegesetz</t>
  </si>
  <si>
    <t>Jugendarbeit</t>
  </si>
  <si>
    <t>Einrichtungen der Jugendhilfe</t>
  </si>
  <si>
    <t>Einrichtungen der Jugendarbeit</t>
  </si>
  <si>
    <t>Jugendhaus Musterstadt</t>
  </si>
  <si>
    <t>Kindergarten Pfingstweide</t>
  </si>
  <si>
    <t>Weitere Soziale Bereiche</t>
  </si>
  <si>
    <t>Vollzug des Unterhaltsvorschussgesetz</t>
  </si>
  <si>
    <t>Hilfe für Heimkehrer</t>
  </si>
  <si>
    <t>Sonstige soziale Angelegenheiten</t>
  </si>
  <si>
    <t>Krankenversorgung</t>
  </si>
  <si>
    <t>Sportplätze</t>
  </si>
  <si>
    <t>Fussballplatz</t>
  </si>
  <si>
    <t>Eislaubfahn</t>
  </si>
  <si>
    <t>Sporthalle Am Seelhausweg</t>
  </si>
  <si>
    <t>Stadtbad</t>
  </si>
  <si>
    <t>Allgemeine Bauverwaltung</t>
  </si>
  <si>
    <t>Orts- und Regionalplanung</t>
  </si>
  <si>
    <t>Orts- und Regianalplanung</t>
  </si>
  <si>
    <t>Sanierungs- u. Entwicklungsmaßn. (BaugB)</t>
  </si>
  <si>
    <t>Nach dem Baugesetzbuch</t>
  </si>
  <si>
    <t>Stadterneuerung</t>
  </si>
  <si>
    <t>Brücken</t>
  </si>
  <si>
    <t>Brückenbau</t>
  </si>
  <si>
    <t>Fusswege</t>
  </si>
  <si>
    <t>Strassenbeleuchtung und -Reinigung</t>
  </si>
  <si>
    <t>Hochwasserrückhaltebecken</t>
  </si>
  <si>
    <t>HRBs -allgemein-</t>
  </si>
  <si>
    <t>HRB Halmesäcker, Fürfeld - HRB 9</t>
  </si>
  <si>
    <t>HRB Koppenäcker, Fürfeld - HRB 10</t>
  </si>
  <si>
    <t>HRB Treschklingen - HRB 20</t>
  </si>
  <si>
    <t>HRB Untere Mühle, Biberach - HRB 1B</t>
  </si>
  <si>
    <t>HRB Erkenteich, Biberach - HRB 24</t>
  </si>
  <si>
    <t>HRB Lechhecke, Biberach - HRB 25</t>
  </si>
  <si>
    <t>HRB Lehlesbach, Fürfeld - HRB 15</t>
  </si>
  <si>
    <t>HRB Benzengraben, Fürfeld - HRB 34</t>
  </si>
  <si>
    <t>Öff. Einrichtungen, Wirtschaftsförderung</t>
  </si>
  <si>
    <t>Abwassserbeseitigung</t>
  </si>
  <si>
    <t>Kanalstation</t>
  </si>
  <si>
    <t>Kanalisation Musterstadt</t>
  </si>
  <si>
    <t>Friedhöfe</t>
  </si>
  <si>
    <t>Städtischer Friedhof</t>
  </si>
  <si>
    <t>Fremdenverkehr, So. Wirtschaftsförderung</t>
  </si>
  <si>
    <t>Wirtsch. Untern., Grund-, Sondervermögen</t>
  </si>
  <si>
    <t>Sonstige wirtschaftliche Unternehmen</t>
  </si>
  <si>
    <t>Kiesgruben</t>
  </si>
  <si>
    <t>Allgemeines Grundvermögen</t>
  </si>
  <si>
    <t>Wohn- und Geschäftsgrundstücke</t>
  </si>
  <si>
    <t>Allgemeine Finanzverwaltung</t>
  </si>
  <si>
    <t>Steuern, allgemeine Zuweisungen</t>
  </si>
  <si>
    <t xml:space="preserve"> und allgemeine Umlagen</t>
  </si>
  <si>
    <t>Steuern, Allg. Zuweisungen, Umlagen</t>
  </si>
  <si>
    <t>Sonstige allgemeine Finanzwirtschaft</t>
  </si>
  <si>
    <t>Jahresabschlussarbeiten</t>
  </si>
  <si>
    <t>1</t>
  </si>
  <si>
    <t>0</t>
  </si>
  <si>
    <t>00</t>
  </si>
  <si>
    <t>0000</t>
  </si>
  <si>
    <t>01</t>
  </si>
  <si>
    <t>0100</t>
  </si>
  <si>
    <t>02</t>
  </si>
  <si>
    <t>0200</t>
  </si>
  <si>
    <t>021</t>
  </si>
  <si>
    <t>022</t>
  </si>
  <si>
    <t>0220</t>
  </si>
  <si>
    <t>023</t>
  </si>
  <si>
    <t>024</t>
  </si>
  <si>
    <t>028</t>
  </si>
  <si>
    <t>03</t>
  </si>
  <si>
    <t>0300</t>
  </si>
  <si>
    <t>0310</t>
  </si>
  <si>
    <t>0320</t>
  </si>
  <si>
    <t>0330</t>
  </si>
  <si>
    <t>034</t>
  </si>
  <si>
    <t>0340</t>
  </si>
  <si>
    <t>035</t>
  </si>
  <si>
    <t>0399</t>
  </si>
  <si>
    <t>05</t>
  </si>
  <si>
    <t>051</t>
  </si>
  <si>
    <t>0510</t>
  </si>
  <si>
    <t>052</t>
  </si>
  <si>
    <t>055</t>
  </si>
  <si>
    <t>06</t>
  </si>
  <si>
    <t>0600</t>
  </si>
  <si>
    <t>08</t>
  </si>
  <si>
    <t>10</t>
  </si>
  <si>
    <t>11</t>
  </si>
  <si>
    <t>1100</t>
  </si>
  <si>
    <t>1101</t>
  </si>
  <si>
    <t>1102</t>
  </si>
  <si>
    <t>1103</t>
  </si>
  <si>
    <t>1104</t>
  </si>
  <si>
    <t>1105</t>
  </si>
  <si>
    <t>1106</t>
  </si>
  <si>
    <t>1107</t>
  </si>
  <si>
    <t>1108</t>
  </si>
  <si>
    <t>1109</t>
  </si>
  <si>
    <t>1110</t>
  </si>
  <si>
    <t>12</t>
  </si>
  <si>
    <t>1200</t>
  </si>
  <si>
    <t>13</t>
  </si>
  <si>
    <t>130</t>
  </si>
  <si>
    <t>1300</t>
  </si>
  <si>
    <t>1301</t>
  </si>
  <si>
    <t>1302</t>
  </si>
  <si>
    <t>1303</t>
  </si>
  <si>
    <t>1304</t>
  </si>
  <si>
    <t>1305</t>
  </si>
  <si>
    <t>1306</t>
  </si>
  <si>
    <t>1307</t>
  </si>
  <si>
    <t>1308</t>
  </si>
  <si>
    <t>131</t>
  </si>
  <si>
    <t>132</t>
  </si>
  <si>
    <t>133</t>
  </si>
  <si>
    <t>134</t>
  </si>
  <si>
    <t>14</t>
  </si>
  <si>
    <t>1400</t>
  </si>
  <si>
    <t>15</t>
  </si>
  <si>
    <t>2</t>
  </si>
  <si>
    <t>20</t>
  </si>
  <si>
    <t>21</t>
  </si>
  <si>
    <t>211</t>
  </si>
  <si>
    <t>2110</t>
  </si>
  <si>
    <t>2111</t>
  </si>
  <si>
    <t>2112</t>
  </si>
  <si>
    <t>2113</t>
  </si>
  <si>
    <t>2114</t>
  </si>
  <si>
    <t>2115</t>
  </si>
  <si>
    <t>2116</t>
  </si>
  <si>
    <t>2117</t>
  </si>
  <si>
    <t>2119</t>
  </si>
  <si>
    <t>213</t>
  </si>
  <si>
    <t>2130</t>
  </si>
  <si>
    <t>215</t>
  </si>
  <si>
    <t>218</t>
  </si>
  <si>
    <t>22</t>
  </si>
  <si>
    <t>221</t>
  </si>
  <si>
    <t>2210</t>
  </si>
  <si>
    <t>225</t>
  </si>
  <si>
    <t>23</t>
  </si>
  <si>
    <t>2300</t>
  </si>
  <si>
    <t>231</t>
  </si>
  <si>
    <t>238</t>
  </si>
  <si>
    <t>24</t>
  </si>
  <si>
    <t>245</t>
  </si>
  <si>
    <t>25</t>
  </si>
  <si>
    <t>27</t>
  </si>
  <si>
    <t>2700</t>
  </si>
  <si>
    <t>271</t>
  </si>
  <si>
    <t>272</t>
  </si>
  <si>
    <t>273</t>
  </si>
  <si>
    <t>274</t>
  </si>
  <si>
    <t>275</t>
  </si>
  <si>
    <t>276</t>
  </si>
  <si>
    <t>277</t>
  </si>
  <si>
    <t>28</t>
  </si>
  <si>
    <t>281</t>
  </si>
  <si>
    <t>2810</t>
  </si>
  <si>
    <t>2820</t>
  </si>
  <si>
    <t>285</t>
  </si>
  <si>
    <t>29</t>
  </si>
  <si>
    <t>2900</t>
  </si>
  <si>
    <t>291</t>
  </si>
  <si>
    <t>2910</t>
  </si>
  <si>
    <t>292</t>
  </si>
  <si>
    <t>293</t>
  </si>
  <si>
    <t>294</t>
  </si>
  <si>
    <t>295</t>
  </si>
  <si>
    <t>2950</t>
  </si>
  <si>
    <t>2951</t>
  </si>
  <si>
    <t>2952</t>
  </si>
  <si>
    <t>3</t>
  </si>
  <si>
    <t>30</t>
  </si>
  <si>
    <t>31</t>
  </si>
  <si>
    <t>311</t>
  </si>
  <si>
    <t>312</t>
  </si>
  <si>
    <t>32</t>
  </si>
  <si>
    <t>3200</t>
  </si>
  <si>
    <t>321</t>
  </si>
  <si>
    <t>3210</t>
  </si>
  <si>
    <t>3211</t>
  </si>
  <si>
    <t>323</t>
  </si>
  <si>
    <t>33</t>
  </si>
  <si>
    <t>3300</t>
  </si>
  <si>
    <t>331</t>
  </si>
  <si>
    <t>3310</t>
  </si>
  <si>
    <t>332</t>
  </si>
  <si>
    <t>3320</t>
  </si>
  <si>
    <t>333</t>
  </si>
  <si>
    <t>3330</t>
  </si>
  <si>
    <t>335</t>
  </si>
  <si>
    <t>3350</t>
  </si>
  <si>
    <t>34</t>
  </si>
  <si>
    <t>3400</t>
  </si>
  <si>
    <t>35</t>
  </si>
  <si>
    <t>3500</t>
  </si>
  <si>
    <t>352</t>
  </si>
  <si>
    <t>3520</t>
  </si>
  <si>
    <t>355</t>
  </si>
  <si>
    <t>36</t>
  </si>
  <si>
    <t>365</t>
  </si>
  <si>
    <t>3650</t>
  </si>
  <si>
    <t>366</t>
  </si>
  <si>
    <t>37</t>
  </si>
  <si>
    <t>3700</t>
  </si>
  <si>
    <t>4</t>
  </si>
  <si>
    <t>40</t>
  </si>
  <si>
    <t>405</t>
  </si>
  <si>
    <t>407</t>
  </si>
  <si>
    <t>408</t>
  </si>
  <si>
    <t>409</t>
  </si>
  <si>
    <t>41</t>
  </si>
  <si>
    <t>4101</t>
  </si>
  <si>
    <t>4102</t>
  </si>
  <si>
    <t>4103</t>
  </si>
  <si>
    <t>4104</t>
  </si>
  <si>
    <t>4105</t>
  </si>
  <si>
    <t>411</t>
  </si>
  <si>
    <t>4111</t>
  </si>
  <si>
    <t>4112</t>
  </si>
  <si>
    <t>4113</t>
  </si>
  <si>
    <t>4114</t>
  </si>
  <si>
    <t>4115</t>
  </si>
  <si>
    <t>412</t>
  </si>
  <si>
    <t>4121</t>
  </si>
  <si>
    <t>4122</t>
  </si>
  <si>
    <t>4123</t>
  </si>
  <si>
    <t>4124</t>
  </si>
  <si>
    <t>4125</t>
  </si>
  <si>
    <t>413</t>
  </si>
  <si>
    <t>4131</t>
  </si>
  <si>
    <t>4132</t>
  </si>
  <si>
    <t>4133</t>
  </si>
  <si>
    <t>4134</t>
  </si>
  <si>
    <t>4135</t>
  </si>
  <si>
    <t>414</t>
  </si>
  <si>
    <t>4141</t>
  </si>
  <si>
    <t>4142</t>
  </si>
  <si>
    <t>4143</t>
  </si>
  <si>
    <t>4144</t>
  </si>
  <si>
    <t>4145</t>
  </si>
  <si>
    <t>42</t>
  </si>
  <si>
    <t>4201</t>
  </si>
  <si>
    <t>4202</t>
  </si>
  <si>
    <t>421</t>
  </si>
  <si>
    <t>4211</t>
  </si>
  <si>
    <t>4212</t>
  </si>
  <si>
    <t>422</t>
  </si>
  <si>
    <t>4222</t>
  </si>
  <si>
    <t>423</t>
  </si>
  <si>
    <t>4232</t>
  </si>
  <si>
    <t>424</t>
  </si>
  <si>
    <t>4242</t>
  </si>
  <si>
    <t>43</t>
  </si>
  <si>
    <t>431</t>
  </si>
  <si>
    <t>432</t>
  </si>
  <si>
    <t>4320</t>
  </si>
  <si>
    <t>433</t>
  </si>
  <si>
    <t>435</t>
  </si>
  <si>
    <t>436</t>
  </si>
  <si>
    <t>4360</t>
  </si>
  <si>
    <t>439</t>
  </si>
  <si>
    <t>44</t>
  </si>
  <si>
    <t>4401</t>
  </si>
  <si>
    <t>45</t>
  </si>
  <si>
    <t>451</t>
  </si>
  <si>
    <t>452</t>
  </si>
  <si>
    <t>453</t>
  </si>
  <si>
    <t>4531</t>
  </si>
  <si>
    <t>4532</t>
  </si>
  <si>
    <t>4533</t>
  </si>
  <si>
    <t>454</t>
  </si>
  <si>
    <t>4541</t>
  </si>
  <si>
    <t>4542</t>
  </si>
  <si>
    <t>4543</t>
  </si>
  <si>
    <t>455</t>
  </si>
  <si>
    <t>4551</t>
  </si>
  <si>
    <t>4552</t>
  </si>
  <si>
    <t>4553</t>
  </si>
  <si>
    <t>4554</t>
  </si>
  <si>
    <t>4555</t>
  </si>
  <si>
    <t>456</t>
  </si>
  <si>
    <t>4561</t>
  </si>
  <si>
    <t>4562</t>
  </si>
  <si>
    <t>4563</t>
  </si>
  <si>
    <t>4564</t>
  </si>
  <si>
    <t>4565</t>
  </si>
  <si>
    <t>457</t>
  </si>
  <si>
    <t>458</t>
  </si>
  <si>
    <t>4581</t>
  </si>
  <si>
    <t>4582</t>
  </si>
  <si>
    <t>4583</t>
  </si>
  <si>
    <t>4584</t>
  </si>
  <si>
    <t>4585</t>
  </si>
  <si>
    <t>46</t>
  </si>
  <si>
    <t>4600</t>
  </si>
  <si>
    <t>461</t>
  </si>
  <si>
    <t>462</t>
  </si>
  <si>
    <t>463</t>
  </si>
  <si>
    <t>464</t>
  </si>
  <si>
    <t>4640</t>
  </si>
  <si>
    <t>4641</t>
  </si>
  <si>
    <t>4642</t>
  </si>
  <si>
    <t>4643</t>
  </si>
  <si>
    <t>4644</t>
  </si>
  <si>
    <t>4645</t>
  </si>
  <si>
    <t>4649</t>
  </si>
  <si>
    <t>465</t>
  </si>
  <si>
    <t>466</t>
  </si>
  <si>
    <t>467</t>
  </si>
  <si>
    <t>468</t>
  </si>
  <si>
    <t>469</t>
  </si>
  <si>
    <t>47</t>
  </si>
  <si>
    <t>4700</t>
  </si>
  <si>
    <t>472</t>
  </si>
  <si>
    <t>475</t>
  </si>
  <si>
    <t>478</t>
  </si>
  <si>
    <t>48</t>
  </si>
  <si>
    <t>486</t>
  </si>
  <si>
    <t>49</t>
  </si>
  <si>
    <t>4902</t>
  </si>
  <si>
    <t>4903</t>
  </si>
  <si>
    <t>4904</t>
  </si>
  <si>
    <t>4915</t>
  </si>
  <si>
    <t>4917</t>
  </si>
  <si>
    <t>4918</t>
  </si>
  <si>
    <t>4919</t>
  </si>
  <si>
    <t>494</t>
  </si>
  <si>
    <t>495</t>
  </si>
  <si>
    <t>4951</t>
  </si>
  <si>
    <t>4954</t>
  </si>
  <si>
    <t>4956</t>
  </si>
  <si>
    <t>4958</t>
  </si>
  <si>
    <t>4960</t>
  </si>
  <si>
    <t>4970</t>
  </si>
  <si>
    <t>4971</t>
  </si>
  <si>
    <t>4980</t>
  </si>
  <si>
    <t>4986</t>
  </si>
  <si>
    <t>4988</t>
  </si>
  <si>
    <t>4989</t>
  </si>
  <si>
    <t>499</t>
  </si>
  <si>
    <t>4995</t>
  </si>
  <si>
    <t>4999</t>
  </si>
  <si>
    <t>5</t>
  </si>
  <si>
    <t>50</t>
  </si>
  <si>
    <t>5000</t>
  </si>
  <si>
    <t>51</t>
  </si>
  <si>
    <t>54</t>
  </si>
  <si>
    <t>541</t>
  </si>
  <si>
    <t>5410</t>
  </si>
  <si>
    <t>542</t>
  </si>
  <si>
    <t>543</t>
  </si>
  <si>
    <t>544</t>
  </si>
  <si>
    <t>545</t>
  </si>
  <si>
    <t>546</t>
  </si>
  <si>
    <t>547</t>
  </si>
  <si>
    <t>55</t>
  </si>
  <si>
    <t>5500</t>
  </si>
  <si>
    <t>56</t>
  </si>
  <si>
    <t>561</t>
  </si>
  <si>
    <t>5610</t>
  </si>
  <si>
    <t>5611</t>
  </si>
  <si>
    <t>5612</t>
  </si>
  <si>
    <t>5613</t>
  </si>
  <si>
    <t>5614</t>
  </si>
  <si>
    <t>5615</t>
  </si>
  <si>
    <t>5616</t>
  </si>
  <si>
    <t>5617</t>
  </si>
  <si>
    <t>5619</t>
  </si>
  <si>
    <t>562</t>
  </si>
  <si>
    <t>5620</t>
  </si>
  <si>
    <t>5621</t>
  </si>
  <si>
    <t>5622</t>
  </si>
  <si>
    <t>5623</t>
  </si>
  <si>
    <t>5624</t>
  </si>
  <si>
    <t>5625</t>
  </si>
  <si>
    <t>5626</t>
  </si>
  <si>
    <t>5627</t>
  </si>
  <si>
    <t>5628</t>
  </si>
  <si>
    <t>57</t>
  </si>
  <si>
    <t>571</t>
  </si>
  <si>
    <t>572</t>
  </si>
  <si>
    <t>5720</t>
  </si>
  <si>
    <t>58</t>
  </si>
  <si>
    <t>5800</t>
  </si>
  <si>
    <t>59</t>
  </si>
  <si>
    <t>5910</t>
  </si>
  <si>
    <t>6</t>
  </si>
  <si>
    <t>60</t>
  </si>
  <si>
    <t>6000</t>
  </si>
  <si>
    <t>601</t>
  </si>
  <si>
    <t>6010</t>
  </si>
  <si>
    <t>6011</t>
  </si>
  <si>
    <t>602</t>
  </si>
  <si>
    <t>6020</t>
  </si>
  <si>
    <t>603</t>
  </si>
  <si>
    <t>604</t>
  </si>
  <si>
    <t>61</t>
  </si>
  <si>
    <t>6100</t>
  </si>
  <si>
    <t>611</t>
  </si>
  <si>
    <t>612</t>
  </si>
  <si>
    <t>613</t>
  </si>
  <si>
    <t>614</t>
  </si>
  <si>
    <t>615</t>
  </si>
  <si>
    <t>6151</t>
  </si>
  <si>
    <t>616</t>
  </si>
  <si>
    <t>62</t>
  </si>
  <si>
    <t>6200</t>
  </si>
  <si>
    <t>63</t>
  </si>
  <si>
    <t>6300</t>
  </si>
  <si>
    <t>65</t>
  </si>
  <si>
    <t>66</t>
  </si>
  <si>
    <t>665</t>
  </si>
  <si>
    <t>67</t>
  </si>
  <si>
    <t>6700</t>
  </si>
  <si>
    <t>675</t>
  </si>
  <si>
    <t>6750</t>
  </si>
  <si>
    <t>68</t>
  </si>
  <si>
    <t>69</t>
  </si>
  <si>
    <t>6900</t>
  </si>
  <si>
    <t>7</t>
  </si>
  <si>
    <t>70</t>
  </si>
  <si>
    <t>701</t>
  </si>
  <si>
    <t>705</t>
  </si>
  <si>
    <t>72</t>
  </si>
  <si>
    <t>7200</t>
  </si>
  <si>
    <t>721</t>
  </si>
  <si>
    <t>722</t>
  </si>
  <si>
    <t>723</t>
  </si>
  <si>
    <t>724</t>
  </si>
  <si>
    <t>73</t>
  </si>
  <si>
    <t>7300</t>
  </si>
  <si>
    <t>731</t>
  </si>
  <si>
    <t>732</t>
  </si>
  <si>
    <t>735</t>
  </si>
  <si>
    <t>74</t>
  </si>
  <si>
    <t>741</t>
  </si>
  <si>
    <t>742</t>
  </si>
  <si>
    <t>75</t>
  </si>
  <si>
    <t>750</t>
  </si>
  <si>
    <t>7500</t>
  </si>
  <si>
    <t>7501</t>
  </si>
  <si>
    <t>7502</t>
  </si>
  <si>
    <t>7503</t>
  </si>
  <si>
    <t>7504</t>
  </si>
  <si>
    <t>7505</t>
  </si>
  <si>
    <t>7506</t>
  </si>
  <si>
    <t>7507</t>
  </si>
  <si>
    <t>7508</t>
  </si>
  <si>
    <t>7509</t>
  </si>
  <si>
    <t>751</t>
  </si>
  <si>
    <t>755</t>
  </si>
  <si>
    <t>756</t>
  </si>
  <si>
    <t>76</t>
  </si>
  <si>
    <t>761</t>
  </si>
  <si>
    <t>762</t>
  </si>
  <si>
    <t>7620</t>
  </si>
  <si>
    <t>763</t>
  </si>
  <si>
    <t>7630</t>
  </si>
  <si>
    <t>765</t>
  </si>
  <si>
    <t>7650</t>
  </si>
  <si>
    <t>766</t>
  </si>
  <si>
    <t>767</t>
  </si>
  <si>
    <t>7670</t>
  </si>
  <si>
    <t>7673</t>
  </si>
  <si>
    <t>7674</t>
  </si>
  <si>
    <t>7675</t>
  </si>
  <si>
    <t>7677</t>
  </si>
  <si>
    <t>7679</t>
  </si>
  <si>
    <t>769</t>
  </si>
  <si>
    <t>7690</t>
  </si>
  <si>
    <t>77</t>
  </si>
  <si>
    <t>771</t>
  </si>
  <si>
    <t>7710</t>
  </si>
  <si>
    <t>78</t>
  </si>
  <si>
    <t>7820</t>
  </si>
  <si>
    <t>7850</t>
  </si>
  <si>
    <t>7880</t>
  </si>
  <si>
    <t>79</t>
  </si>
  <si>
    <t>7900</t>
  </si>
  <si>
    <t>791</t>
  </si>
  <si>
    <t>7910</t>
  </si>
  <si>
    <t>792</t>
  </si>
  <si>
    <t>7920</t>
  </si>
  <si>
    <t>797</t>
  </si>
  <si>
    <t>8</t>
  </si>
  <si>
    <t>80</t>
  </si>
  <si>
    <t>81</t>
  </si>
  <si>
    <t>8100</t>
  </si>
  <si>
    <t>813</t>
  </si>
  <si>
    <t>815</t>
  </si>
  <si>
    <t>816</t>
  </si>
  <si>
    <t>817</t>
  </si>
  <si>
    <t>82</t>
  </si>
  <si>
    <t>83</t>
  </si>
  <si>
    <t>84</t>
  </si>
  <si>
    <t>85</t>
  </si>
  <si>
    <t>855</t>
  </si>
  <si>
    <t>8550</t>
  </si>
  <si>
    <t>86</t>
  </si>
  <si>
    <t>8610</t>
  </si>
  <si>
    <t>8620</t>
  </si>
  <si>
    <t>8630</t>
  </si>
  <si>
    <t>87</t>
  </si>
  <si>
    <t>8700</t>
  </si>
  <si>
    <t>8750</t>
  </si>
  <si>
    <t>88</t>
  </si>
  <si>
    <t>8810</t>
  </si>
  <si>
    <t>8830</t>
  </si>
  <si>
    <t>89</t>
  </si>
  <si>
    <t>8900</t>
  </si>
  <si>
    <t>9</t>
  </si>
  <si>
    <t>90</t>
  </si>
  <si>
    <t>9000</t>
  </si>
  <si>
    <t>91</t>
  </si>
  <si>
    <t>9100</t>
  </si>
  <si>
    <t>92</t>
  </si>
  <si>
    <t>9220</t>
  </si>
  <si>
    <t>9250</t>
  </si>
  <si>
    <t>95</t>
  </si>
  <si>
    <t>9510</t>
  </si>
  <si>
    <t>97</t>
  </si>
  <si>
    <t>9700</t>
  </si>
  <si>
    <t>99</t>
  </si>
  <si>
    <t>9900</t>
  </si>
  <si>
    <t>9910</t>
  </si>
  <si>
    <t>9920</t>
  </si>
  <si>
    <t>7010</t>
  </si>
  <si>
    <t>7020</t>
  </si>
  <si>
    <t>7022</t>
  </si>
  <si>
    <t>7030</t>
  </si>
  <si>
    <t>7040</t>
  </si>
  <si>
    <t>7050</t>
  </si>
  <si>
    <t>7060</t>
  </si>
  <si>
    <t>7071</t>
  </si>
  <si>
    <t>7081</t>
  </si>
  <si>
    <t>7090</t>
  </si>
  <si>
    <t>71</t>
  </si>
  <si>
    <t>7110</t>
  </si>
  <si>
    <t>7120</t>
  </si>
  <si>
    <t>7121</t>
  </si>
  <si>
    <t>7122</t>
  </si>
  <si>
    <t>7141</t>
  </si>
  <si>
    <t>7150</t>
  </si>
  <si>
    <t>7180</t>
  </si>
  <si>
    <t>7182</t>
  </si>
  <si>
    <t>7231</t>
  </si>
  <si>
    <t>7240</t>
  </si>
  <si>
    <t>7260</t>
  </si>
  <si>
    <t>7306</t>
  </si>
  <si>
    <t>7330</t>
  </si>
  <si>
    <t>7360</t>
  </si>
  <si>
    <t>7380</t>
  </si>
  <si>
    <t>7431</t>
  </si>
  <si>
    <t>7434</t>
  </si>
  <si>
    <t>7438</t>
  </si>
  <si>
    <t>7439</t>
  </si>
  <si>
    <t>7540</t>
  </si>
  <si>
    <t>7543</t>
  </si>
  <si>
    <t>7550</t>
  </si>
  <si>
    <t>7560</t>
  </si>
  <si>
    <t>7565</t>
  </si>
  <si>
    <t>7566</t>
  </si>
  <si>
    <t>7571</t>
  </si>
  <si>
    <t>7574</t>
  </si>
  <si>
    <t>7590</t>
  </si>
  <si>
    <t>7591</t>
  </si>
  <si>
    <t>7592</t>
  </si>
  <si>
    <t>7593</t>
  </si>
  <si>
    <t>7594</t>
  </si>
  <si>
    <t>7596</t>
  </si>
  <si>
    <t>7597</t>
  </si>
  <si>
    <t>7599</t>
  </si>
  <si>
    <t>7621</t>
  </si>
  <si>
    <t>7651</t>
  </si>
  <si>
    <t>7660</t>
  </si>
  <si>
    <t>7760</t>
  </si>
  <si>
    <t>7761</t>
  </si>
  <si>
    <t>7777</t>
  </si>
  <si>
    <t>7778</t>
  </si>
  <si>
    <t>7780</t>
  </si>
  <si>
    <t>7781</t>
  </si>
  <si>
    <t>7788</t>
  </si>
  <si>
    <t>7789</t>
  </si>
  <si>
    <t>7800</t>
  </si>
  <si>
    <t>7810</t>
  </si>
  <si>
    <t>7811</t>
  </si>
  <si>
    <t>7821</t>
  </si>
  <si>
    <t>7831</t>
  </si>
  <si>
    <t>7832</t>
  </si>
  <si>
    <t>7851</t>
  </si>
  <si>
    <t>7852</t>
  </si>
  <si>
    <t>7861</t>
  </si>
  <si>
    <t>7862</t>
  </si>
  <si>
    <t>7885</t>
  </si>
  <si>
    <t>7895</t>
  </si>
  <si>
    <t>7899</t>
  </si>
  <si>
    <t>7906</t>
  </si>
  <si>
    <t>7907</t>
  </si>
  <si>
    <t>7908</t>
  </si>
  <si>
    <t>7909</t>
  </si>
  <si>
    <t>7919</t>
  </si>
  <si>
    <t>7936</t>
  </si>
  <si>
    <t>7940</t>
  </si>
  <si>
    <t>7951</t>
  </si>
  <si>
    <t>7952</t>
  </si>
  <si>
    <t>7999</t>
  </si>
  <si>
    <t>000</t>
  </si>
  <si>
    <t>001</t>
  </si>
  <si>
    <t>0010</t>
  </si>
  <si>
    <t>002</t>
  </si>
  <si>
    <t>0020</t>
  </si>
  <si>
    <t>020</t>
  </si>
  <si>
    <t>030</t>
  </si>
  <si>
    <t>033</t>
  </si>
  <si>
    <t>0350</t>
  </si>
  <si>
    <t>050</t>
  </si>
  <si>
    <t>0500</t>
  </si>
  <si>
    <t>0520</t>
  </si>
  <si>
    <t>061</t>
  </si>
  <si>
    <t>0610</t>
  </si>
  <si>
    <t>062</t>
  </si>
  <si>
    <t>0620</t>
  </si>
  <si>
    <t>110</t>
  </si>
  <si>
    <t>111</t>
  </si>
  <si>
    <t>207</t>
  </si>
  <si>
    <t>2070</t>
  </si>
  <si>
    <t>210</t>
  </si>
  <si>
    <t>2100</t>
  </si>
  <si>
    <t>212</t>
  </si>
  <si>
    <t>2120</t>
  </si>
  <si>
    <t>290</t>
  </si>
  <si>
    <t>2920</t>
  </si>
  <si>
    <t>300</t>
  </si>
  <si>
    <t>3000</t>
  </si>
  <si>
    <t>360</t>
  </si>
  <si>
    <t>3600</t>
  </si>
  <si>
    <t>400</t>
  </si>
  <si>
    <t>4050</t>
  </si>
  <si>
    <t>410</t>
  </si>
  <si>
    <t>4100</t>
  </si>
  <si>
    <t>4110</t>
  </si>
  <si>
    <t>4120</t>
  </si>
  <si>
    <t>4220</t>
  </si>
  <si>
    <t>438</t>
  </si>
  <si>
    <t>4380</t>
  </si>
  <si>
    <t>4510</t>
  </si>
  <si>
    <t>460</t>
  </si>
  <si>
    <t>480</t>
  </si>
  <si>
    <t>4800</t>
  </si>
  <si>
    <t>482</t>
  </si>
  <si>
    <t>4820</t>
  </si>
  <si>
    <t>485</t>
  </si>
  <si>
    <t>4850</t>
  </si>
  <si>
    <t>496</t>
  </si>
  <si>
    <t>560</t>
  </si>
  <si>
    <t>5600</t>
  </si>
  <si>
    <t>5601</t>
  </si>
  <si>
    <t>570</t>
  </si>
  <si>
    <t>5700</t>
  </si>
  <si>
    <t>580</t>
  </si>
  <si>
    <t>600</t>
  </si>
  <si>
    <t>610</t>
  </si>
  <si>
    <t>6150</t>
  </si>
  <si>
    <t>630</t>
  </si>
  <si>
    <t>631</t>
  </si>
  <si>
    <t>6310</t>
  </si>
  <si>
    <t>636</t>
  </si>
  <si>
    <t>6360</t>
  </si>
  <si>
    <t>670</t>
  </si>
  <si>
    <t>690</t>
  </si>
  <si>
    <t>6901</t>
  </si>
  <si>
    <t>6902</t>
  </si>
  <si>
    <t>6903</t>
  </si>
  <si>
    <t>6904</t>
  </si>
  <si>
    <t>6905</t>
  </si>
  <si>
    <t>6906</t>
  </si>
  <si>
    <t>6907</t>
  </si>
  <si>
    <t>6908</t>
  </si>
  <si>
    <t>6909</t>
  </si>
  <si>
    <t>700</t>
  </si>
  <si>
    <t>7000</t>
  </si>
  <si>
    <t>706</t>
  </si>
  <si>
    <t>720</t>
  </si>
  <si>
    <t>730</t>
  </si>
  <si>
    <t>790</t>
  </si>
  <si>
    <t>8170</t>
  </si>
  <si>
    <t>870</t>
  </si>
  <si>
    <t>880</t>
  </si>
  <si>
    <t>8800</t>
  </si>
  <si>
    <t>881</t>
  </si>
  <si>
    <t>900</t>
  </si>
  <si>
    <t>905</t>
  </si>
  <si>
    <t>9050</t>
  </si>
  <si>
    <t>910</t>
  </si>
  <si>
    <t>920</t>
  </si>
  <si>
    <t>9200</t>
  </si>
  <si>
    <t>Gliederungstexte</t>
  </si>
  <si>
    <t>E   Steuern, allgemeine Zuweisungen</t>
  </si>
  <si>
    <t>E   Einnahmen aus Verwaltung und Betrieb</t>
  </si>
  <si>
    <t>E   Sonstige Finanzeinnahmen</t>
  </si>
  <si>
    <t>E   Einnahmen des Vermögenshaushalts</t>
  </si>
  <si>
    <t>A   Personalausgaben</t>
  </si>
  <si>
    <t>A   Sächlicher Verwaltungs- und Betriebsaufwand</t>
  </si>
  <si>
    <t>A   Zuweisungen und Zuschüsse (nicht für Investitionen)</t>
  </si>
  <si>
    <t>A   Sonstige Finanzausgaben</t>
  </si>
  <si>
    <t>A   Ausgaben des Vermögenshaushalts</t>
  </si>
  <si>
    <t>Gruppierung</t>
  </si>
  <si>
    <t>Gruppierungstexte</t>
  </si>
  <si>
    <t>Kontenart</t>
  </si>
  <si>
    <t>Haushaltsart</t>
  </si>
  <si>
    <t>Mandant</t>
  </si>
  <si>
    <t>HH-Art</t>
  </si>
  <si>
    <t>Kontoart</t>
  </si>
  <si>
    <t>151000</t>
  </si>
  <si>
    <t>165000</t>
  </si>
  <si>
    <t>162000</t>
  </si>
  <si>
    <t>100000</t>
  </si>
  <si>
    <t>161000</t>
  </si>
  <si>
    <t>169000</t>
  </si>
  <si>
    <t>157500</t>
  </si>
  <si>
    <t>261000</t>
  </si>
  <si>
    <t>152000</t>
  </si>
  <si>
    <t>154000</t>
  </si>
  <si>
    <t>100100</t>
  </si>
  <si>
    <t>100200</t>
  </si>
  <si>
    <t>168000</t>
  </si>
  <si>
    <t>260000</t>
  </si>
  <si>
    <t>171000</t>
  </si>
  <si>
    <t>178000</t>
  </si>
  <si>
    <t>276000</t>
  </si>
  <si>
    <t>160000</t>
  </si>
  <si>
    <t>140000</t>
  </si>
  <si>
    <t>153000</t>
  </si>
  <si>
    <t>171200</t>
  </si>
  <si>
    <t>110000</t>
  </si>
  <si>
    <t>172000</t>
  </si>
  <si>
    <t>130000</t>
  </si>
  <si>
    <t>110006</t>
  </si>
  <si>
    <t>111000</t>
  </si>
  <si>
    <t>171100</t>
  </si>
  <si>
    <t>155000</t>
  </si>
  <si>
    <t>220000</t>
  </si>
  <si>
    <t>140100</t>
  </si>
  <si>
    <t>157600</t>
  </si>
  <si>
    <t>122000</t>
  </si>
  <si>
    <t>157000</t>
  </si>
  <si>
    <t>210000</t>
  </si>
  <si>
    <t>000100</t>
  </si>
  <si>
    <t>001000</t>
  </si>
  <si>
    <t>003000</t>
  </si>
  <si>
    <t>010000</t>
  </si>
  <si>
    <t>012000</t>
  </si>
  <si>
    <t>020000</t>
  </si>
  <si>
    <t>022000</t>
  </si>
  <si>
    <t>030000</t>
  </si>
  <si>
    <t>032100</t>
  </si>
  <si>
    <t>032300</t>
  </si>
  <si>
    <t>041000</t>
  </si>
  <si>
    <t>061000</t>
  </si>
  <si>
    <t>091000</t>
  </si>
  <si>
    <t>205000</t>
  </si>
  <si>
    <t>205100</t>
  </si>
  <si>
    <t>207000</t>
  </si>
  <si>
    <t>270000</t>
  </si>
  <si>
    <t>275000</t>
  </si>
  <si>
    <t>401000</t>
  </si>
  <si>
    <t>410000</t>
  </si>
  <si>
    <t>414000</t>
  </si>
  <si>
    <t>430000</t>
  </si>
  <si>
    <t>434000</t>
  </si>
  <si>
    <t>444000</t>
  </si>
  <si>
    <t>450000</t>
  </si>
  <si>
    <t>460000</t>
  </si>
  <si>
    <t>462000</t>
  </si>
  <si>
    <t>520000</t>
  </si>
  <si>
    <t>522000</t>
  </si>
  <si>
    <t>550000</t>
  </si>
  <si>
    <t>581000</t>
  </si>
  <si>
    <t>582000</t>
  </si>
  <si>
    <t>583000</t>
  </si>
  <si>
    <t>583100</t>
  </si>
  <si>
    <t>583200</t>
  </si>
  <si>
    <t>638000</t>
  </si>
  <si>
    <t>640000</t>
  </si>
  <si>
    <t>650000</t>
  </si>
  <si>
    <t>660000</t>
  </si>
  <si>
    <t>668000</t>
  </si>
  <si>
    <t>562000</t>
  </si>
  <si>
    <t>679000</t>
  </si>
  <si>
    <t>655000</t>
  </si>
  <si>
    <t>501000</t>
  </si>
  <si>
    <t>510000</t>
  </si>
  <si>
    <t>541000</t>
  </si>
  <si>
    <t>542000</t>
  </si>
  <si>
    <t>543000</t>
  </si>
  <si>
    <t>544000</t>
  </si>
  <si>
    <t>545000</t>
  </si>
  <si>
    <t>546000</t>
  </si>
  <si>
    <t>549000</t>
  </si>
  <si>
    <t>636000</t>
  </si>
  <si>
    <t>638100</t>
  </si>
  <si>
    <t>661000</t>
  </si>
  <si>
    <t>560000</t>
  </si>
  <si>
    <t>633000</t>
  </si>
  <si>
    <t>634000</t>
  </si>
  <si>
    <t>635000</t>
  </si>
  <si>
    <t>637000</t>
  </si>
  <si>
    <t>670000</t>
  </si>
  <si>
    <t>531000</t>
  </si>
  <si>
    <t>416000</t>
  </si>
  <si>
    <t>521000</t>
  </si>
  <si>
    <t>605000</t>
  </si>
  <si>
    <t>680000</t>
  </si>
  <si>
    <t>685000</t>
  </si>
  <si>
    <t>715000</t>
  </si>
  <si>
    <t>715100</t>
  </si>
  <si>
    <t>523000</t>
  </si>
  <si>
    <t>591000</t>
  </si>
  <si>
    <t>592000</t>
  </si>
  <si>
    <t>593000</t>
  </si>
  <si>
    <t>594000</t>
  </si>
  <si>
    <t>595000</t>
  </si>
  <si>
    <t>596000</t>
  </si>
  <si>
    <t>672000</t>
  </si>
  <si>
    <t>597000</t>
  </si>
  <si>
    <t>632000</t>
  </si>
  <si>
    <t>700000</t>
  </si>
  <si>
    <t>639000</t>
  </si>
  <si>
    <t>501100</t>
  </si>
  <si>
    <t>501200</t>
  </si>
  <si>
    <t>585000</t>
  </si>
  <si>
    <t>700100</t>
  </si>
  <si>
    <t>718000</t>
  </si>
  <si>
    <t>587000</t>
  </si>
  <si>
    <t>587100</t>
  </si>
  <si>
    <t>540000</t>
  </si>
  <si>
    <t>700200</t>
  </si>
  <si>
    <t>512000</t>
  </si>
  <si>
    <t>513000</t>
  </si>
  <si>
    <t>514000</t>
  </si>
  <si>
    <t>601000</t>
  </si>
  <si>
    <t>602000</t>
  </si>
  <si>
    <t>603000</t>
  </si>
  <si>
    <t>841000</t>
  </si>
  <si>
    <t>510100</t>
  </si>
  <si>
    <t>571000</t>
  </si>
  <si>
    <t>675000</t>
  </si>
  <si>
    <t>573000</t>
  </si>
  <si>
    <t>713000</t>
  </si>
  <si>
    <t>511000</t>
  </si>
  <si>
    <t>715200</t>
  </si>
  <si>
    <t>712000</t>
  </si>
  <si>
    <t>717000</t>
  </si>
  <si>
    <t>627000</t>
  </si>
  <si>
    <t>628000</t>
  </si>
  <si>
    <t>671000</t>
  </si>
  <si>
    <t>515000</t>
  </si>
  <si>
    <t>500000</t>
  </si>
  <si>
    <t>810000</t>
  </si>
  <si>
    <t>831000</t>
  </si>
  <si>
    <t>832000</t>
  </si>
  <si>
    <t>686000</t>
  </si>
  <si>
    <t>806000</t>
  </si>
  <si>
    <t>807000</t>
  </si>
  <si>
    <t>807100</t>
  </si>
  <si>
    <t>004</t>
  </si>
  <si>
    <t>361000</t>
  </si>
  <si>
    <t>299</t>
  </si>
  <si>
    <t>361500</t>
  </si>
  <si>
    <t>304</t>
  </si>
  <si>
    <t>010</t>
  </si>
  <si>
    <t>200</t>
  </si>
  <si>
    <t>500</t>
  </si>
  <si>
    <t>350000</t>
  </si>
  <si>
    <t>040</t>
  </si>
  <si>
    <t>079</t>
  </si>
  <si>
    <t>089</t>
  </si>
  <si>
    <t>170</t>
  </si>
  <si>
    <t>341</t>
  </si>
  <si>
    <t>680</t>
  </si>
  <si>
    <t>095</t>
  </si>
  <si>
    <t>367000</t>
  </si>
  <si>
    <t>325000</t>
  </si>
  <si>
    <t>015</t>
  </si>
  <si>
    <t>340000</t>
  </si>
  <si>
    <t>310000</t>
  </si>
  <si>
    <t>006</t>
  </si>
  <si>
    <t>377100</t>
  </si>
  <si>
    <t>935000</t>
  </si>
  <si>
    <t>934000</t>
  </si>
  <si>
    <t>930000</t>
  </si>
  <si>
    <t>940000</t>
  </si>
  <si>
    <t>988000</t>
  </si>
  <si>
    <t>104</t>
  </si>
  <si>
    <t>204</t>
  </si>
  <si>
    <t>404</t>
  </si>
  <si>
    <t>504</t>
  </si>
  <si>
    <t>904</t>
  </si>
  <si>
    <t>950000</t>
  </si>
  <si>
    <t>220</t>
  </si>
  <si>
    <t>013</t>
  </si>
  <si>
    <t>987000</t>
  </si>
  <si>
    <t>060</t>
  </si>
  <si>
    <t>036</t>
  </si>
  <si>
    <t>983000</t>
  </si>
  <si>
    <t>925000</t>
  </si>
  <si>
    <t>986000</t>
  </si>
  <si>
    <t>932000</t>
  </si>
  <si>
    <t>027</t>
  </si>
  <si>
    <t>976100</t>
  </si>
  <si>
    <t>977100</t>
  </si>
  <si>
    <t>Hilfsspalte</t>
  </si>
  <si>
    <t>E   Entnahmen aus Rücklagen</t>
  </si>
  <si>
    <t>E   Rückzahlungen gewährter Darlehen</t>
  </si>
  <si>
    <t>E   Einnahmen aus dem Verkauf von Vermögen</t>
  </si>
  <si>
    <t>E   Beiträge und Ähnliche Entgelte</t>
  </si>
  <si>
    <t>E   Kreditaufnahmen</t>
  </si>
  <si>
    <t>A   Zuführung zum Verwaltungshaushalt</t>
  </si>
  <si>
    <t>E   Zuführung vom Verwaltungshaushalt</t>
  </si>
  <si>
    <t>A   Zuführung an Rücklagen</t>
  </si>
  <si>
    <t>A   Gewährung von Darlehen</t>
  </si>
  <si>
    <t>93</t>
  </si>
  <si>
    <t>A   Vermögenserwerb</t>
  </si>
  <si>
    <t>94</t>
  </si>
  <si>
    <t>A   Baumaßnahmen</t>
  </si>
  <si>
    <t>96</t>
  </si>
  <si>
    <t>A   Tilgungen</t>
  </si>
  <si>
    <t>98</t>
  </si>
  <si>
    <t>A   Gewährte Zuweisungen und Zuschüsse für Investitionen</t>
  </si>
  <si>
    <t>E   Erhaltene Zuweisungen und Zuschüsse für Investitionen</t>
  </si>
  <si>
    <t>A   Sonstige Ausgaben des Vermögenshaushalts</t>
  </si>
  <si>
    <t>HHST</t>
  </si>
  <si>
    <t>GrpKurz</t>
  </si>
  <si>
    <t>Gesamtergebnis</t>
  </si>
  <si>
    <t>Werte</t>
  </si>
  <si>
    <t>Plan</t>
  </si>
  <si>
    <t>Plan Gewertet</t>
  </si>
  <si>
    <t>Rechnung</t>
  </si>
  <si>
    <t>Rechnung Gewertet</t>
  </si>
  <si>
    <t>Gld</t>
  </si>
  <si>
    <t>Grp</t>
  </si>
  <si>
    <t>obj</t>
  </si>
  <si>
    <t>Einzelplan</t>
  </si>
  <si>
    <t>Abschnitt</t>
  </si>
  <si>
    <t>Unterabschnitt</t>
  </si>
  <si>
    <t>Gliederung</t>
  </si>
  <si>
    <t>860000</t>
  </si>
  <si>
    <t xml:space="preserve">allgemeine Zuführung zum Vermögenshaushalt  </t>
  </si>
  <si>
    <t>300000</t>
  </si>
  <si>
    <t xml:space="preserve">allgemeine Zuführung vom Verwaltungshaushalt  </t>
  </si>
  <si>
    <t xml:space="preserve">Erstellung Straßenkataster   </t>
  </si>
  <si>
    <t xml:space="preserve">"Gromberg II", BR   </t>
  </si>
  <si>
    <t>910000</t>
  </si>
  <si>
    <t xml:space="preserve">Zuführung an Rücklagen  </t>
  </si>
  <si>
    <t xml:space="preserve">Privatrechtliche Ersätze und ähnliche Einnahmen  </t>
  </si>
  <si>
    <t xml:space="preserve">Melde/Passamt   </t>
  </si>
  <si>
    <t xml:space="preserve">Gewerberecht und Ä.   </t>
  </si>
  <si>
    <t xml:space="preserve">Auskunft Gewerbezentralregister   </t>
  </si>
  <si>
    <t>04</t>
  </si>
  <si>
    <t xml:space="preserve">Geb. Polizeiliches Führungszeugnis  </t>
  </si>
  <si>
    <t xml:space="preserve">Geb. Fischereischein   </t>
  </si>
  <si>
    <t xml:space="preserve">Standesamtsgebühren   </t>
  </si>
  <si>
    <t xml:space="preserve">Verw. Geb. Untere Verkehrsrechtbehörde   </t>
  </si>
  <si>
    <t xml:space="preserve">Verw. Geb. Untere Waffenrechtbehörde   </t>
  </si>
  <si>
    <t xml:space="preserve">Öffentlichrechtliche Ersätze und ähnliche Einnahmen  </t>
  </si>
  <si>
    <t xml:space="preserve">Einnahmen Ausstellungen Schloss   </t>
  </si>
  <si>
    <t xml:space="preserve">Einnahmen Stadtfest   </t>
  </si>
  <si>
    <t xml:space="preserve">Einnahmen Neckar 2000 / Mittelalter  </t>
  </si>
  <si>
    <t xml:space="preserve">Einnahmen Kunst und Kultur im Schloss  </t>
  </si>
  <si>
    <t xml:space="preserve">Einnahmen aus Vermietung der Grillhütte   </t>
  </si>
  <si>
    <t xml:space="preserve">Genehmigungen   </t>
  </si>
  <si>
    <t xml:space="preserve">Auslagen u.ä.   </t>
  </si>
  <si>
    <t xml:space="preserve">Pauschale Jahreskurtaxe   </t>
  </si>
  <si>
    <t xml:space="preserve">Kurtaxe je Übernachtung   </t>
  </si>
  <si>
    <t xml:space="preserve">Fremdenverkehrsbeitrag   </t>
  </si>
  <si>
    <t xml:space="preserve">Fremdenverkehrsbeitrag Übernachtungsbeträge  </t>
  </si>
  <si>
    <t xml:space="preserve">Jagdpacht Eigenjagd mit MwSt   </t>
  </si>
  <si>
    <t xml:space="preserve">Jagdpacht Genossenschaft ohne MwSt   </t>
  </si>
  <si>
    <t xml:space="preserve">Treibstoffe   </t>
  </si>
  <si>
    <t xml:space="preserve">Bücher und Zeitschriften   </t>
  </si>
  <si>
    <t xml:space="preserve">Post- und Fernmeldegebühren   </t>
  </si>
  <si>
    <t xml:space="preserve">sonstige Geschäftsausgaben   </t>
  </si>
  <si>
    <t xml:space="preserve">Dienstreisen   </t>
  </si>
  <si>
    <t xml:space="preserve">Sachverständigen-, Gerichts- und ähnliche Kosten  </t>
  </si>
  <si>
    <t xml:space="preserve">Bauhof   </t>
  </si>
  <si>
    <t xml:space="preserve">Gebäudenutzung (Sporthallen u.ä.)   </t>
  </si>
  <si>
    <t xml:space="preserve">Instandhaltung/Reparaturen   </t>
  </si>
  <si>
    <t xml:space="preserve">Telefongebühren   </t>
  </si>
  <si>
    <t xml:space="preserve">Fahrtkosten   </t>
  </si>
  <si>
    <t xml:space="preserve">Ausstellungen Schloss   </t>
  </si>
  <si>
    <t xml:space="preserve">Ausstellungen Kulturhaus   </t>
  </si>
  <si>
    <t xml:space="preserve">Ausstellungen Rathaus   </t>
  </si>
  <si>
    <t xml:space="preserve">Stadtfest   </t>
  </si>
  <si>
    <t xml:space="preserve">Kulinarissimo   </t>
  </si>
  <si>
    <t xml:space="preserve">Kunst und Kultur im Schloss   </t>
  </si>
  <si>
    <t xml:space="preserve">Babstadter Str. 52   </t>
  </si>
  <si>
    <t xml:space="preserve">Eisenbahnstr. 4   </t>
  </si>
  <si>
    <t xml:space="preserve">Babstadter Str. 29   </t>
  </si>
  <si>
    <t xml:space="preserve">Wilhelmstr. 12   </t>
  </si>
  <si>
    <t xml:space="preserve">Verwaltungskosten (Personal + Sachkosten)  </t>
  </si>
  <si>
    <t xml:space="preserve">Strom Mühltalhalle   </t>
  </si>
  <si>
    <t xml:space="preserve">Strom Kraichgauhalle   </t>
  </si>
  <si>
    <t xml:space="preserve">Wasser / Abwasser Mühltalhalle  </t>
  </si>
  <si>
    <t xml:space="preserve">Wasser / Abwasser Kraichgauhalle  </t>
  </si>
  <si>
    <t xml:space="preserve">Wasser / Abwasser Schulsporthalle  </t>
  </si>
  <si>
    <t xml:space="preserve">Heizungskosten Mühltalhalle  </t>
  </si>
  <si>
    <t xml:space="preserve">Heizungskosten Kraichgauhalle  </t>
  </si>
  <si>
    <t xml:space="preserve">Heizungskosten Schulsporthalle  </t>
  </si>
  <si>
    <t xml:space="preserve">Abfallgebühren Mühltalhalle  </t>
  </si>
  <si>
    <t xml:space="preserve">Abfallgebühren Kraichgauhalle  </t>
  </si>
  <si>
    <t xml:space="preserve">Reinigungskosten Mühltalhalle  </t>
  </si>
  <si>
    <t xml:space="preserve">Reinigungskosten Kraichgauhalle  </t>
  </si>
  <si>
    <t xml:space="preserve">Reinigungskosten Schulsporthalle  </t>
  </si>
  <si>
    <t xml:space="preserve">Steuern und Gebäudeversicherungen Mühltalhalle  </t>
  </si>
  <si>
    <t xml:space="preserve">Steuern und Gebäudeversicherungen Kraichgauhalle  </t>
  </si>
  <si>
    <t xml:space="preserve">sonstige Bewirtschaftungskosten Mühltalhalle  </t>
  </si>
  <si>
    <t xml:space="preserve">sonstige Bewirtschaftungskosten Kraichgauhalle  </t>
  </si>
  <si>
    <t xml:space="preserve">Proto und Telefongebühren   </t>
  </si>
  <si>
    <t xml:space="preserve">Sonstiger Geschäftsbedarf   </t>
  </si>
  <si>
    <t xml:space="preserve">Prof. Meisinger Weg 9   </t>
  </si>
  <si>
    <t xml:space="preserve">Bahnhofstr. 13 (Gewerbliche Flächen) Mehrwertsteuerpflichtig!!!  </t>
  </si>
  <si>
    <t xml:space="preserve">Heinsheimer Str. 23   </t>
  </si>
  <si>
    <t>09</t>
  </si>
  <si>
    <t xml:space="preserve">Bahnhofstr. 13   </t>
  </si>
  <si>
    <t xml:space="preserve">Heinsheimer Str. 1   </t>
  </si>
  <si>
    <t>16</t>
  </si>
  <si>
    <t xml:space="preserve">Raiffeisenstr. 14   </t>
  </si>
  <si>
    <t>18</t>
  </si>
  <si>
    <t xml:space="preserve">Kirchplatz 4 (BTB)   </t>
  </si>
  <si>
    <t>19</t>
  </si>
  <si>
    <t xml:space="preserve">Salinenstr. 35   </t>
  </si>
  <si>
    <t xml:space="preserve">Siegelsbacher Str. 2   </t>
  </si>
  <si>
    <t xml:space="preserve">Heinsheimer Str. 26   </t>
  </si>
  <si>
    <t>26</t>
  </si>
  <si>
    <t xml:space="preserve">Kirchplatz 4   </t>
  </si>
  <si>
    <t xml:space="preserve">Babstadter Str. 39   </t>
  </si>
  <si>
    <t xml:space="preserve">Adersbacher Str. 22   </t>
  </si>
  <si>
    <t xml:space="preserve">Adersbacher Str. 26   </t>
  </si>
  <si>
    <t xml:space="preserve">Dammstr. 19   </t>
  </si>
  <si>
    <t xml:space="preserve">Linsenbergstr. 9   </t>
  </si>
  <si>
    <t xml:space="preserve">Saline 1 + 3   </t>
  </si>
  <si>
    <t xml:space="preserve">Saline 4   </t>
  </si>
  <si>
    <t>38</t>
  </si>
  <si>
    <t xml:space="preserve">Saline 5   </t>
  </si>
  <si>
    <t xml:space="preserve">Fürfelder Str. 14   </t>
  </si>
  <si>
    <t xml:space="preserve">Im Bisland 3   </t>
  </si>
  <si>
    <t xml:space="preserve">Rappenauer Str. 2   </t>
  </si>
  <si>
    <t xml:space="preserve">Treschklinger Str. 1   </t>
  </si>
  <si>
    <t>53</t>
  </si>
  <si>
    <t xml:space="preserve">Sinsheimer Str. 12   </t>
  </si>
  <si>
    <t xml:space="preserve">Untere Torstr. 12   </t>
  </si>
  <si>
    <t xml:space="preserve">Ortsstr. 21   </t>
  </si>
  <si>
    <t>64</t>
  </si>
  <si>
    <t xml:space="preserve">Seewiesenweg 5   </t>
  </si>
  <si>
    <t xml:space="preserve">Am Dreschplatz 6-8 Obergimpern  </t>
  </si>
  <si>
    <t xml:space="preserve">Neckarstr. 20   </t>
  </si>
  <si>
    <t xml:space="preserve">Neckarstr. 36 EG   </t>
  </si>
  <si>
    <t xml:space="preserve">Zimmersteige 10   </t>
  </si>
  <si>
    <t xml:space="preserve">Obere Kirchstr. 1   </t>
  </si>
  <si>
    <t xml:space="preserve">Dorfstr. 21   </t>
  </si>
  <si>
    <t xml:space="preserve">Raiffeisenstr. 7   </t>
  </si>
  <si>
    <t xml:space="preserve">Heinsheimer Str. 33   </t>
  </si>
  <si>
    <t xml:space="preserve">Heinsheimer Str. 31   </t>
  </si>
  <si>
    <t xml:space="preserve">Piaweg 15 (Minigolfplatzhütte)   </t>
  </si>
  <si>
    <t xml:space="preserve">Eisenbahnstr. 10   </t>
  </si>
  <si>
    <t xml:space="preserve">Am Dreschplatz 6-8 Übergangswohnheim Obergimpern  </t>
  </si>
  <si>
    <t xml:space="preserve">Ausgleichzahlungen aus Umlegungsverfahren  </t>
  </si>
  <si>
    <t>UK</t>
  </si>
  <si>
    <t xml:space="preserve">sonstige Bewirtschaftungskosten (z.B. Schornsteinfeger, Feuerlöschgeräte)  </t>
  </si>
  <si>
    <t xml:space="preserve">Landeszuschuss Feuerwehrgerätehaus Bonfeld/Fürfeld/Treschklingen  </t>
  </si>
  <si>
    <t>065</t>
  </si>
  <si>
    <t xml:space="preserve">Erschließungsbeitrag Wohngebiet "Kandel"   </t>
  </si>
  <si>
    <t xml:space="preserve">Erschließungsbeiträge Buchäcker-Erweiterung  </t>
  </si>
  <si>
    <t xml:space="preserve">Erschließungsbeiträge Kobach III   </t>
  </si>
  <si>
    <t>415</t>
  </si>
  <si>
    <t xml:space="preserve">Umbau Feuerwehrhaus Grombach   </t>
  </si>
  <si>
    <t>520</t>
  </si>
  <si>
    <t xml:space="preserve">Umbau Feuerwehrhaus Heinsheim   </t>
  </si>
  <si>
    <t xml:space="preserve">Grundschule Bad Rappenau Anschaffung von EDV-Geräten u. Progr.  </t>
  </si>
  <si>
    <t xml:space="preserve">Grundschule Obergimpern Verschiedene Baumaßnahmen  </t>
  </si>
  <si>
    <t xml:space="preserve">Erweiterung Gymnasiale Oberstufe   </t>
  </si>
  <si>
    <t>083</t>
  </si>
  <si>
    <t>085</t>
  </si>
  <si>
    <t xml:space="preserve">Neubau Sophie-Luisen-Parkplatz   </t>
  </si>
  <si>
    <t xml:space="preserve">Neubau Hochwasserschutzmaßnahmen   </t>
  </si>
  <si>
    <t>GrpBez</t>
  </si>
  <si>
    <t>Ergebnis</t>
  </si>
  <si>
    <t>Zusammen</t>
  </si>
  <si>
    <t xml:space="preserve">0    Allgemeine Verwaltung </t>
  </si>
  <si>
    <t xml:space="preserve">1    öffentliche Ordnung </t>
  </si>
  <si>
    <t xml:space="preserve">2    Schulen </t>
  </si>
  <si>
    <t xml:space="preserve">3    Wissenschaft, Forschung, Kulturpflege </t>
  </si>
  <si>
    <t xml:space="preserve">4    soziale Sicherung </t>
  </si>
  <si>
    <t xml:space="preserve">5    Gesundheit, Sport, Erholung </t>
  </si>
  <si>
    <t xml:space="preserve">6    Bau- und Wohnungswesen, Verkehr </t>
  </si>
  <si>
    <t>7    öffentliche Einrichtungen,  Wirtschaftsförderung</t>
  </si>
  <si>
    <t>8    Wirtschaftl. Unternehmen,  allg. Grund- und Sondervermögen</t>
  </si>
  <si>
    <t xml:space="preserve">9    allgemeine Finanzwirtschaft </t>
  </si>
  <si>
    <t>Hilfsfelder</t>
  </si>
  <si>
    <t>Datenfelder</t>
  </si>
  <si>
    <t xml:space="preserve">Unterhaltung von Brunnen, Wasserspielen und Kneippbecken  </t>
  </si>
  <si>
    <t>Bezeichnung</t>
  </si>
  <si>
    <t xml:space="preserve">Eigenanteile Jobticket   </t>
  </si>
  <si>
    <t>150000</t>
  </si>
  <si>
    <t xml:space="preserve">Nebenkosten Anschlussunterbringung   </t>
  </si>
  <si>
    <t xml:space="preserve">Vermischte Einnahmen Flüchtlingsarbeit   </t>
  </si>
  <si>
    <t xml:space="preserve">Kostenerstattung vom Land für die Anschlussunterbringung  </t>
  </si>
  <si>
    <t>170000</t>
  </si>
  <si>
    <t xml:space="preserve">Zuweisungen und Zuschüsse vom Bund für Bundesfreiwilligendienst  </t>
  </si>
  <si>
    <t>112000</t>
  </si>
  <si>
    <t xml:space="preserve">Gebühren Kleinkindbetreuung   </t>
  </si>
  <si>
    <t xml:space="preserve">Rückforderung Ausfallhaftung   </t>
  </si>
  <si>
    <t xml:space="preserve">Jobticket   </t>
  </si>
  <si>
    <t xml:space="preserve">Private Wachdienste   </t>
  </si>
  <si>
    <t xml:space="preserve">Gebäudeunterhaltung Heinsheimer Str. 24   </t>
  </si>
  <si>
    <t>501300</t>
  </si>
  <si>
    <t xml:space="preserve">Gebäudeunterhaltung Ortstr. 22/1   </t>
  </si>
  <si>
    <t>808000</t>
  </si>
  <si>
    <t xml:space="preserve">Zinsen aus Leasing und Leibrenten   </t>
  </si>
  <si>
    <t>368000</t>
  </si>
  <si>
    <t xml:space="preserve">Landeszuschuss Erweiterung Gymnasiale Oberstufe  </t>
  </si>
  <si>
    <t xml:space="preserve">Ausgleichsstock Fassadensanierung Gemeinschaftsschule  </t>
  </si>
  <si>
    <t xml:space="preserve">Landeszuschuss Neu-/Umbau Mensa   </t>
  </si>
  <si>
    <t xml:space="preserve">Ausgleichstock Neu-/Umbau Mensa   </t>
  </si>
  <si>
    <t>350100</t>
  </si>
  <si>
    <t xml:space="preserve">Ausgleichsbeiträge Sanierung   </t>
  </si>
  <si>
    <t xml:space="preserve">Zuw. und Zuschüsse von Privaten  </t>
  </si>
  <si>
    <t xml:space="preserve">Rückfluss Darlehen Eigenbetrieb   </t>
  </si>
  <si>
    <t xml:space="preserve">Fassadensanierung Gemeinschaftsschule   </t>
  </si>
  <si>
    <t xml:space="preserve">Neu-/Umbau Mensa   </t>
  </si>
  <si>
    <t xml:space="preserve">Zuschüsse für die Anschaffung von Vermögen konf. Kindergärten  </t>
  </si>
  <si>
    <t>041</t>
  </si>
  <si>
    <t xml:space="preserve">Sanierung Schillerstraße Bad Rappenau  </t>
  </si>
  <si>
    <t>042</t>
  </si>
  <si>
    <t xml:space="preserve">Sanierung Oststraße Bad Rappenau  </t>
  </si>
  <si>
    <t>043</t>
  </si>
  <si>
    <t xml:space="preserve">Sanierung Herderstraße Bad Rappenau  </t>
  </si>
  <si>
    <t>086</t>
  </si>
  <si>
    <t xml:space="preserve">Sanierung Salinenstraße   </t>
  </si>
  <si>
    <t xml:space="preserve">Lärmschutzwall A6 Treschklingen   </t>
  </si>
  <si>
    <t>933000</t>
  </si>
  <si>
    <t xml:space="preserve">Leasing- u. Leibrentenzahlungen im Zu- sammenhang mit Grunderwerben  </t>
  </si>
  <si>
    <t xml:space="preserve">Hort Bad Rappenau   </t>
  </si>
  <si>
    <t xml:space="preserve">Kernzeit Bad Rappenau Heinsheimer Str. 20  </t>
  </si>
  <si>
    <t xml:space="preserve">Kernzeit Bonfeld   </t>
  </si>
  <si>
    <t xml:space="preserve">Kernzeit Fürfeld   </t>
  </si>
  <si>
    <t xml:space="preserve">Kernzeit Grombach   </t>
  </si>
  <si>
    <t xml:space="preserve">Kernzeit Obergimpern   </t>
  </si>
  <si>
    <t xml:space="preserve">Kernzeit Bad Rappenau Heinsheimer Str. 24  </t>
  </si>
  <si>
    <t xml:space="preserve">Kernzeit Heinsheim   </t>
  </si>
  <si>
    <t xml:space="preserve">Kernzeit Zimmerhof   </t>
  </si>
  <si>
    <t xml:space="preserve">Heinsheimer Str. 35   </t>
  </si>
  <si>
    <t xml:space="preserve">Am Dreschplatz 8 OG   </t>
  </si>
  <si>
    <t xml:space="preserve">Projekt Gemeinsam in Vielfalt   </t>
  </si>
  <si>
    <t xml:space="preserve">Über Spenden finanziert   </t>
  </si>
  <si>
    <t xml:space="preserve">Städtische Mittel   </t>
  </si>
  <si>
    <t xml:space="preserve">Salinenstr. 27/1   </t>
  </si>
  <si>
    <t xml:space="preserve">Reisekosten   </t>
  </si>
  <si>
    <t>Art des Haushalts:</t>
  </si>
  <si>
    <t>Große Kreisstadt Bad Rappenau</t>
  </si>
  <si>
    <t>Landkreis Heilbronn</t>
  </si>
  <si>
    <t>Haushaltsstelle</t>
  </si>
  <si>
    <t>Planansätze und Rechnungsergebnisse in tabellarischer Darstellung</t>
  </si>
  <si>
    <t>Rohdaten Finanz+ sowie Hilfsspalten</t>
  </si>
  <si>
    <t>Abschnitt / Unterabschnitt</t>
  </si>
  <si>
    <t>0 Verwaltungshaushalt</t>
  </si>
  <si>
    <t>Filterfunktion für Detailinformationen</t>
  </si>
  <si>
    <t>Kurzanleitung zur Bedienung der Detailfunktionen des Diagramms</t>
  </si>
  <si>
    <t xml:space="preserve">Die jeweiligen Filter greifen ineinander über, so dass in den nach folgenden Ebenen nur die Optionen auswählbar sind, welche der vorhergehenden Eingrenzung entsprechen. </t>
  </si>
  <si>
    <t>Mittels der Großschreibtaste sowie der STRG-Taste können, wie in Windows üblich, mehrere Filterfunktionen bzw. Filterbereiche ausgewählt werden.</t>
  </si>
  <si>
    <t>Durch anklicken des Löschsymbols                 erfolgt die Rücksetzung des jeweiligen Filters.</t>
  </si>
  <si>
    <t>Die der genaue Wert eines Diagrammbalkens kann über die Positionierung des Mauszeigers auf dem jeweiligen Balken angezeigt werden.</t>
  </si>
  <si>
    <t>Kurzanleitung zur Bedienung der Detailfunktionen der Tabelle</t>
  </si>
  <si>
    <t>Die Tabelle kann bis zur Darstellung der Einzelergebnisse auf der Ebene der Haushaltsstellen (Buchungskonten)  heruntergebrochen werden.</t>
  </si>
  <si>
    <r>
      <t xml:space="preserve">Die auf die oberste Ebene (Einzelplan) des Haushaltsplanes summierte Tabelle kann durch anklicken des  </t>
    </r>
    <r>
      <rPr>
        <b/>
        <sz val="11"/>
        <color rgb="FFFF0000"/>
        <rFont val="Arial"/>
        <family val="2"/>
      </rPr>
      <t>+</t>
    </r>
    <r>
      <rPr>
        <sz val="10"/>
        <color theme="1"/>
        <rFont val="Arial"/>
        <family val="2"/>
      </rPr>
      <t xml:space="preserve">  Symboles auf die nachfolgende Ebene aufgeklappt werden. Der Aufbau einer Haushaltsstelle ist im Haushaltsplan der Stadt Bad Rappenau kurz erläutert.</t>
    </r>
  </si>
  <si>
    <r>
      <t xml:space="preserve">Über die  </t>
    </r>
    <r>
      <rPr>
        <b/>
        <sz val="16"/>
        <color rgb="FFFF0000"/>
        <rFont val="Arial"/>
        <family val="2"/>
      </rPr>
      <t>-</t>
    </r>
    <r>
      <rPr>
        <sz val="10"/>
        <color theme="1"/>
        <rFont val="Arial"/>
        <family val="2"/>
      </rPr>
      <t xml:space="preserve">  Schaltfläche können die Ebenen reduziert werden.</t>
    </r>
  </si>
  <si>
    <t>Der Detailgrad des Diagramms kann über die seitlich angebrachten Auswahlmöglichkeiten vertieft werden.</t>
  </si>
  <si>
    <t>00 Einnahmen VerwaltungsHH</t>
  </si>
  <si>
    <t>01 Ausgaben VerwaltungsHH</t>
  </si>
  <si>
    <t>10 Einnahmen VermögensHH</t>
  </si>
  <si>
    <t>11 Ausgaben VermögenshHH</t>
  </si>
  <si>
    <t>(Alle)</t>
  </si>
  <si>
    <t>171300</t>
  </si>
  <si>
    <t xml:space="preserve">Zuweisungen für Inklusion   </t>
  </si>
  <si>
    <t xml:space="preserve">Integrationslastenausgleich   </t>
  </si>
  <si>
    <t xml:space="preserve">Kostenerstattungen von Gemeinden und Gemeindeverbänden  </t>
  </si>
  <si>
    <t>263000</t>
  </si>
  <si>
    <t>130100</t>
  </si>
  <si>
    <t xml:space="preserve">Holzverkauf (Nettoertrag nach Umstellung auf Regelbesteuerung zum 01.01.2017) </t>
  </si>
  <si>
    <t xml:space="preserve">Vermischte Einnahmen Mehrwehrtsteuerpflichtig  </t>
  </si>
  <si>
    <t xml:space="preserve">sonstige spezielle Zweckausgaben  </t>
  </si>
  <si>
    <t>635200</t>
  </si>
  <si>
    <t xml:space="preserve">Weihnachtsbeleuchtung   </t>
  </si>
  <si>
    <t xml:space="preserve">Erwerb von Ökopunkten   </t>
  </si>
  <si>
    <t xml:space="preserve">Gebäudeunterhaltung Grillhütte   </t>
  </si>
  <si>
    <t xml:space="preserve">Zuweisungen und Zuschüsse Wohnungsbauförderprogramm  </t>
  </si>
  <si>
    <t xml:space="preserve">Zuweisungen und Zuschüsse für die Förderung der Wirtschaft  </t>
  </si>
  <si>
    <t xml:space="preserve">Kostenerstattungsbeiträge für Ausgleichsmaßnahmen  </t>
  </si>
  <si>
    <t xml:space="preserve">Landeszuschuss Neubau   </t>
  </si>
  <si>
    <t xml:space="preserve">Zuweisungen Zuschüsse für Invest. vom Land  </t>
  </si>
  <si>
    <t xml:space="preserve">Landeszuschuss Kindergarten Zimmerhof  </t>
  </si>
  <si>
    <t>171</t>
  </si>
  <si>
    <t xml:space="preserve">Erschließungsbeiträge "Waldäcker" 2. BA   </t>
  </si>
  <si>
    <t>681</t>
  </si>
  <si>
    <t xml:space="preserve">Erschließungsbeiträge 2.+3. BA Geisberg, Obergimpern  </t>
  </si>
  <si>
    <t xml:space="preserve">Landeszuschus HRB Zehn Morgen Babstadt  </t>
  </si>
  <si>
    <t>420</t>
  </si>
  <si>
    <t xml:space="preserve">Landeszuschuss HRB Langengraben Grombach  </t>
  </si>
  <si>
    <t>330000</t>
  </si>
  <si>
    <t xml:space="preserve">Einnahmen aus Veräußerung von Beteiligungen  </t>
  </si>
  <si>
    <t>005</t>
  </si>
  <si>
    <t xml:space="preserve">Umstellung Telefonanschlüsse ALL-IP Zentrale Veranschlagung  </t>
  </si>
  <si>
    <t>205</t>
  </si>
  <si>
    <t xml:space="preserve">Umstellung All IP. Gesamtmaßnahme unter 0600-935000.005 geplant  </t>
  </si>
  <si>
    <t xml:space="preserve">Neubau Feuerwehrgerätehaus Bad Rappenau  </t>
  </si>
  <si>
    <t>305</t>
  </si>
  <si>
    <t>505</t>
  </si>
  <si>
    <t>935100</t>
  </si>
  <si>
    <t>016</t>
  </si>
  <si>
    <t xml:space="preserve">Grundschule Bad Rappenau Verschiedene Baumaßnahmen  </t>
  </si>
  <si>
    <t xml:space="preserve">Grundschule Bonfeld Erweiterung und Brandschutzmaßnahmen  </t>
  </si>
  <si>
    <t xml:space="preserve">Grundschule Fürfeld Verschiedene Baumaßnahmen  </t>
  </si>
  <si>
    <t xml:space="preserve">Grundschule Grombach Verschiedene Baumaßnahmen  </t>
  </si>
  <si>
    <t>012</t>
  </si>
  <si>
    <t xml:space="preserve">Realschule Verschiedene Baumaßnahmen  </t>
  </si>
  <si>
    <t xml:space="preserve">Neubau Kindergarten "Kandel" Bad Rappenau  </t>
  </si>
  <si>
    <t>025</t>
  </si>
  <si>
    <t xml:space="preserve">Brandschutz- und Umbaumaßnahmen Gartenstr. 11  </t>
  </si>
  <si>
    <t xml:space="preserve">Außenspielgeräte Kita Babstadt  </t>
  </si>
  <si>
    <t xml:space="preserve">Außenspielgeräte Kita Fürfeld  </t>
  </si>
  <si>
    <t xml:space="preserve">Kindergarten Fürfeld Gebäudeanbau  </t>
  </si>
  <si>
    <t xml:space="preserve">Außenspielgeräte Kita Zimmerhof  </t>
  </si>
  <si>
    <t xml:space="preserve">Erstellung Baum- und Grünflächenkataster   </t>
  </si>
  <si>
    <t xml:space="preserve">Außenspielgeräte   </t>
  </si>
  <si>
    <t xml:space="preserve">Kreisverkehr Wagnerstr./Schubertstr. Bad Rappenau  </t>
  </si>
  <si>
    <t xml:space="preserve">Rosentrittstraße/Waldstraße (Optimierung Parkplatz)  </t>
  </si>
  <si>
    <t xml:space="preserve">Erschließung Waldäcker 2. BA, Babstadt   </t>
  </si>
  <si>
    <t>262</t>
  </si>
  <si>
    <t xml:space="preserve">Wohngebiet Boppengrund, Bonfeld   </t>
  </si>
  <si>
    <t>390</t>
  </si>
  <si>
    <t xml:space="preserve">Erschließung Baugebiet Halmesäcker   </t>
  </si>
  <si>
    <t>510</t>
  </si>
  <si>
    <t xml:space="preserve">Wohngebiet Neckarblick, Heinsheim   </t>
  </si>
  <si>
    <t xml:space="preserve">Wohngebiet Geisberg 2+3. BA, Obergimpern   </t>
  </si>
  <si>
    <t xml:space="preserve">Hochwasserrückhaltebecken Langengraben Grombach  </t>
  </si>
  <si>
    <t xml:space="preserve">Leitsystem / Begrüßungs- und Haltestellen  </t>
  </si>
  <si>
    <t xml:space="preserve">Sanierung Musikmuschel   </t>
  </si>
  <si>
    <t xml:space="preserve">Errichtung Wohnmobilstellplatz   </t>
  </si>
  <si>
    <t xml:space="preserve">Kernzeit Babstadt   </t>
  </si>
  <si>
    <t xml:space="preserve">Nikolausmarkt   </t>
  </si>
  <si>
    <t xml:space="preserve">Sonnenstraße 2   </t>
  </si>
  <si>
    <t xml:space="preserve">Neckarstr. 36 OG/DG   </t>
  </si>
  <si>
    <t>07</t>
  </si>
  <si>
    <t xml:space="preserve">Am Schafbaum 3   </t>
  </si>
  <si>
    <t xml:space="preserve">Projekt schöne Ferienwochen   </t>
  </si>
  <si>
    <t xml:space="preserve">Garagen Babstadter Str. 39 (BTB BGA)   </t>
  </si>
  <si>
    <t xml:space="preserve">Mühlgärten 1   </t>
  </si>
  <si>
    <t xml:space="preserve">Innere Erschließung   </t>
  </si>
  <si>
    <t xml:space="preserve">Äußere Erschließung   </t>
  </si>
  <si>
    <t>Jahresrechnung 2018</t>
  </si>
  <si>
    <t xml:space="preserve">Konventionalstrafen aus Lieferverzug   </t>
  </si>
  <si>
    <t xml:space="preserve">Landeszuschüsse für Jugendbegleiter und Integrationshelfer  </t>
  </si>
  <si>
    <t xml:space="preserve">Erstattungen für Straßenunterhaltungen im Rahmen der Verwaltungsgemeinschaft  </t>
  </si>
  <si>
    <t>174000</t>
  </si>
  <si>
    <t xml:space="preserve">Zuweisungen und Zuschüsse lfd. Zwecke von Sozialversicherungen  </t>
  </si>
  <si>
    <t xml:space="preserve">Feuerwehrbedarfsplan   </t>
  </si>
  <si>
    <t xml:space="preserve">Aufwand für Jugendbegleiter und Integrationshelfer  </t>
  </si>
  <si>
    <t xml:space="preserve">Städtebauliche Entwicklungskonzepte und Beratungen  </t>
  </si>
  <si>
    <t>519000</t>
  </si>
  <si>
    <t xml:space="preserve">Straßenunterhaltungen im Rahmen der Verwaltungsgemeinschaft  </t>
  </si>
  <si>
    <t xml:space="preserve">Mieten und Pachten für Liegenschaften   </t>
  </si>
  <si>
    <t>630000</t>
  </si>
  <si>
    <t xml:space="preserve">Jungbestandspflege   </t>
  </si>
  <si>
    <t xml:space="preserve">Spenden für die Anschaffung von beweglichen Sachanlagen des VmH  </t>
  </si>
  <si>
    <t xml:space="preserve">Erschließungsbeiträge Gewerbegebiet "Auf der Höhe"  </t>
  </si>
  <si>
    <t xml:space="preserve">Erschließungsbeitrag Wohngebiet Boppengrund Bonfeld  </t>
  </si>
  <si>
    <t>313</t>
  </si>
  <si>
    <t xml:space="preserve">Erschließungsbeiträge "Kühäcker", Fürfeld  </t>
  </si>
  <si>
    <t xml:space="preserve">Erschließungsbeiträge "Halmesäcker", Fürfeld  </t>
  </si>
  <si>
    <t xml:space="preserve">Erschließungsbeitrag Wohngebiet Neckarblick Heinsheim  </t>
  </si>
  <si>
    <t xml:space="preserve">Erschließungsbeiträge "Zum Forst", Wollenberg  </t>
  </si>
  <si>
    <t>361100</t>
  </si>
  <si>
    <t xml:space="preserve">Rückzahlung überzahlter Investitionskostenzuschüsse  </t>
  </si>
  <si>
    <t xml:space="preserve">Erwerb von  Beteiligungen (BGV)   </t>
  </si>
  <si>
    <t xml:space="preserve">Einbau Markiesen Glaslamellen Rathaus BR  </t>
  </si>
  <si>
    <t>105</t>
  </si>
  <si>
    <t>605</t>
  </si>
  <si>
    <t xml:space="preserve">Umstellung Telefonanschlüsse ALL-IP   </t>
  </si>
  <si>
    <t>018</t>
  </si>
  <si>
    <t xml:space="preserve">Außenspielgeräte Grundschule Grombach   </t>
  </si>
  <si>
    <t xml:space="preserve">Grundschule Bad Rappenau Erweiterung  </t>
  </si>
  <si>
    <t xml:space="preserve">Grundschule Babstadt Verschiedene Baumaßnahmen  </t>
  </si>
  <si>
    <t>981100</t>
  </si>
  <si>
    <t xml:space="preserve">Rückzahlung zuviel erhaltener Landeszuschüsse/Ausgleichsstockmittel  </t>
  </si>
  <si>
    <t xml:space="preserve">Außenspielgeräte Kernzeitbetreuung   </t>
  </si>
  <si>
    <t xml:space="preserve">Bau von Versorgungseinrichtungen für Veranstaltungen (Stadtfest u.ä.)  </t>
  </si>
  <si>
    <t xml:space="preserve">Verschiedene Baumaßnahmen   </t>
  </si>
  <si>
    <t xml:space="preserve">Brandschutzmaßnahmen Fränkischer Hof   </t>
  </si>
  <si>
    <t xml:space="preserve">Ausgleichsmaßnahmen Baugebiet Waldäcker   </t>
  </si>
  <si>
    <t xml:space="preserve">Ausgleichmaßnahmen Erweiterung GE Buchäcker  </t>
  </si>
  <si>
    <t xml:space="preserve">Außenanlagen Kita Zimmerhof   </t>
  </si>
  <si>
    <t xml:space="preserve">Breitbandanschluss Stadtteile   </t>
  </si>
  <si>
    <t xml:space="preserve">Kleinere investive Sanierungs- und Erweiterungsmaßnahmen im Straßen- und Wegebau </t>
  </si>
  <si>
    <t xml:space="preserve">Ersatz von Straßenzubehör   </t>
  </si>
  <si>
    <t xml:space="preserve">Anschluss K 2120 an L 530   </t>
  </si>
  <si>
    <t xml:space="preserve">Am Schafgarten   </t>
  </si>
  <si>
    <t>044</t>
  </si>
  <si>
    <t xml:space="preserve">Sanierung Goethestraße Bad Rappenau  </t>
  </si>
  <si>
    <t>077</t>
  </si>
  <si>
    <t xml:space="preserve">Rad- und Fußweg Siegelsbacher Straße - Waldstadion  </t>
  </si>
  <si>
    <t xml:space="preserve">Fürfelder Str. Nord   </t>
  </si>
  <si>
    <t xml:space="preserve">Gew. Gebiet Buchäcker - Resterschließung   </t>
  </si>
  <si>
    <t>222</t>
  </si>
  <si>
    <t xml:space="preserve">Gewerbegebiet Buchäcker Norderweiterung   </t>
  </si>
  <si>
    <t>223</t>
  </si>
  <si>
    <t xml:space="preserve">Gewerbegebiet Buchäcker Westerweiterung   </t>
  </si>
  <si>
    <t xml:space="preserve">Gewerbegebiet Berg, Bonfeld   </t>
  </si>
  <si>
    <t>314</t>
  </si>
  <si>
    <t xml:space="preserve">Gehwegerneuerung Bonfelder Straße (B39) in Fürfeld  </t>
  </si>
  <si>
    <t>315</t>
  </si>
  <si>
    <t xml:space="preserve">Straßenerneuerung Mörikestraße, Fürfeld   </t>
  </si>
  <si>
    <t xml:space="preserve">Erschließung Mühlwiesen Fürfeld  </t>
  </si>
  <si>
    <t xml:space="preserve">Wohngebiet Gaisberg 1. BA, Obergimpern   </t>
  </si>
  <si>
    <t xml:space="preserve">Beleuchtungskataster bisher auf 6700-950000.004 geplant  </t>
  </si>
  <si>
    <t xml:space="preserve">Hochwasserschutzmaßnahmen Babstadt  </t>
  </si>
  <si>
    <t xml:space="preserve">Feldweganhebung Dreschplatz Obergimpern   </t>
  </si>
  <si>
    <t xml:space="preserve">HRB "Bei der Ziegelhütte", Obergimpern   </t>
  </si>
  <si>
    <t xml:space="preserve">Ausweichbuchten Feuerwehrzufahrt Richtung Bonfeld  </t>
  </si>
  <si>
    <t>950100</t>
  </si>
  <si>
    <t xml:space="preserve">Ausweichbuchten / Feldweganschluss Feuerwehrzufahrt Richtung K2041 </t>
  </si>
  <si>
    <t xml:space="preserve">Um- und Ausbau von Bushaltestellen   </t>
  </si>
  <si>
    <t xml:space="preserve">Investitionskostenzuschuss Elektrifizierung  </t>
  </si>
  <si>
    <t xml:space="preserve">Gerätehaus für Außenbestuhlung   </t>
  </si>
  <si>
    <t xml:space="preserve">Außenspielgeräte Kur- und Salinenpark   </t>
  </si>
  <si>
    <t xml:space="preserve">Generalsanierung Bohrtürme Saline 3 + 4   </t>
  </si>
  <si>
    <t xml:space="preserve">Privat rechtliche Ersätze und ähnliche Einnahmen  </t>
  </si>
  <si>
    <t xml:space="preserve">Verwaltungsgebühren Ortspolizeibehörde (Hausverbote etc.)  </t>
  </si>
  <si>
    <t xml:space="preserve">Einnahmen Ausstellungen Rathaus   </t>
  </si>
  <si>
    <t xml:space="preserve">Einnahmen Nikolausmarkt   </t>
  </si>
  <si>
    <t xml:space="preserve">Wagnerstr. 7   </t>
  </si>
  <si>
    <t xml:space="preserve">Neckar 2000 / Mittelalter   </t>
  </si>
  <si>
    <t xml:space="preserve">Faschingsumzüge   </t>
  </si>
  <si>
    <t xml:space="preserve">Stadtradeln   </t>
  </si>
  <si>
    <t xml:space="preserve">Making Friends   </t>
  </si>
  <si>
    <t xml:space="preserve">Wir Demokratisch Projekt   </t>
  </si>
  <si>
    <t xml:space="preserve">Kirchplatz 24   </t>
  </si>
  <si>
    <t xml:space="preserve">Babstadter Str. 39 (BTB BGA)   </t>
  </si>
  <si>
    <t>39</t>
  </si>
  <si>
    <t xml:space="preserve">Ehrenbergstr. 21 (Bürgerverein)   </t>
  </si>
  <si>
    <t xml:space="preserve">Fachliteratur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</si>
</sst>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8" formatCode="#,##0.00\ &quot;€&quot;;[Red]\-#,##0.00\ &quot;€&quot;"/>
  </numFmts>
  <fonts count="18" x14ac:knownFonts="1">
    <font>
      <sz val="10"/>
      <color theme="1"/>
      <name val="Arial"/>
      <family val="2"/>
    </font>
    <font>
      <sz val="10"/>
      <color theme="1"/>
      <name val="Arial"/>
      <family val="2"/>
    </font>
    <font>
      <sz val="8"/>
      <color rgb="FF989898"/>
      <name val="Tahoma"/>
      <family val="2"/>
    </font>
    <font>
      <sz val="10"/>
      <name val="Arial"/>
      <family val="2"/>
    </font>
    <font>
      <sz val="10"/>
      <color theme="0" tint="-0.499984740745262"/>
      <name val="Arial"/>
      <family val="2"/>
    </font>
    <font>
      <sz val="10"/>
      <color theme="0" tint="-0.499984740745262"/>
      <name val="Arial"/>
      <family val="2"/>
    </font>
    <font>
      <sz val="10"/>
      <color theme="4" tint="0.79998168889431442"/>
      <name val="Arial"/>
      <family val="2"/>
    </font>
    <font>
      <b/>
      <sz val="10"/>
      <color theme="0" tint="-0.499984740745262"/>
      <name val="Arial"/>
      <family val="2"/>
    </font>
    <font>
      <b/>
      <sz val="10"/>
      <name val="Arial"/>
      <family val="2"/>
    </font>
    <font>
      <b/>
      <sz val="12"/>
      <color theme="1"/>
      <name val="Arial"/>
      <family val="2"/>
    </font>
    <font>
      <sz val="12"/>
      <color theme="1"/>
      <name val="Arial"/>
      <family val="2"/>
    </font>
    <font>
      <b/>
      <sz val="12"/>
      <color rgb="FFFF0000"/>
      <name val="Arial"/>
      <family val="2"/>
    </font>
    <font>
      <b/>
      <sz val="11"/>
      <color theme="1"/>
      <name val="Arial"/>
      <family val="2"/>
    </font>
    <font>
      <b/>
      <sz val="10"/>
      <color rgb="FFFF0000"/>
      <name val="Arial"/>
      <family val="2"/>
    </font>
    <font>
      <b/>
      <sz val="16"/>
      <color rgb="FFFF0000"/>
      <name val="Arial"/>
      <family val="2"/>
    </font>
    <font>
      <b/>
      <sz val="11"/>
      <color rgb="FFFF0000"/>
      <name val="Arial"/>
      <family val="2"/>
    </font>
    <font>
      <sz val="10"/>
      <color theme="0" tint="-0.499984740745262"/>
      <name val="Arial"/>
      <family val="2"/>
    </font>
    <font>
      <sz val="10"/>
      <color theme="0" tint="-0.499984740745262"/>
      <name val="Arial"/>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3">
    <xf numFmtId="0" fontId="0" fillId="0" borderId="0"/>
    <xf numFmtId="0" fontId="2" fillId="0" borderId="0"/>
    <xf numFmtId="0" fontId="1" fillId="0" borderId="0"/>
  </cellStyleXfs>
  <cellXfs count="53">
    <xf numFmtId="0" fontId="0" fillId="0" borderId="0" xfId="0"/>
    <xf numFmtId="0" fontId="0" fillId="2" borderId="0" xfId="0" applyFill="1"/>
    <xf numFmtId="6" fontId="0" fillId="2" borderId="0" xfId="0" applyNumberFormat="1" applyFill="1" applyAlignment="1">
      <alignment horizontal="right"/>
    </xf>
    <xf numFmtId="8" fontId="0" fillId="2" borderId="0" xfId="0" applyNumberFormat="1" applyFill="1" applyAlignment="1">
      <alignment horizontal="right"/>
    </xf>
    <xf numFmtId="6" fontId="0" fillId="2" borderId="0" xfId="0" applyNumberFormat="1" applyFill="1"/>
    <xf numFmtId="8" fontId="0" fillId="2" borderId="0" xfId="0" applyNumberFormat="1" applyFill="1"/>
    <xf numFmtId="0" fontId="9"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0" borderId="0" xfId="0" applyProtection="1">
      <protection hidden="1"/>
    </xf>
    <xf numFmtId="0" fontId="6" fillId="0" borderId="0" xfId="0" pivotButton="1" applyFont="1" applyAlignment="1" applyProtection="1">
      <alignment vertical="top" wrapText="1"/>
      <protection hidden="1"/>
    </xf>
    <xf numFmtId="0" fontId="0" fillId="0" borderId="0" xfId="0" pivotButton="1" applyAlignment="1" applyProtection="1">
      <alignment horizontal="center" vertical="top" wrapText="1"/>
      <protection hidden="1"/>
    </xf>
    <xf numFmtId="0" fontId="0" fillId="0" borderId="0" xfId="0" applyAlignment="1" applyProtection="1">
      <alignment horizontal="center" vertical="top" wrapText="1"/>
      <protection hidden="1"/>
    </xf>
    <xf numFmtId="6" fontId="0" fillId="0" borderId="0" xfId="0" applyNumberFormat="1" applyAlignment="1" applyProtection="1">
      <alignment vertical="top" wrapText="1"/>
      <protection hidden="1"/>
    </xf>
    <xf numFmtId="8" fontId="0" fillId="0" borderId="0" xfId="0" applyNumberFormat="1" applyAlignment="1" applyProtection="1">
      <alignment vertical="top" wrapText="1"/>
      <protection hidden="1"/>
    </xf>
    <xf numFmtId="0" fontId="4" fillId="0" borderId="0" xfId="0" applyFont="1" applyProtection="1">
      <protection hidden="1"/>
    </xf>
    <xf numFmtId="49" fontId="0" fillId="0" borderId="0" xfId="0" applyNumberFormat="1" applyProtection="1">
      <protection hidden="1"/>
    </xf>
    <xf numFmtId="49" fontId="4" fillId="0" borderId="0" xfId="0" applyNumberFormat="1" applyFont="1" applyProtection="1">
      <protection hidden="1"/>
    </xf>
    <xf numFmtId="6" fontId="4" fillId="0" borderId="0" xfId="0" applyNumberFormat="1" applyFont="1" applyProtection="1">
      <protection hidden="1"/>
    </xf>
    <xf numFmtId="8" fontId="4" fillId="0" borderId="0" xfId="0" applyNumberFormat="1" applyFont="1" applyProtection="1">
      <protection hidden="1"/>
    </xf>
    <xf numFmtId="0" fontId="5" fillId="0" borderId="0" xfId="0" applyNumberFormat="1" applyFont="1" applyProtection="1">
      <protection hidden="1"/>
    </xf>
    <xf numFmtId="6" fontId="5" fillId="0" borderId="0" xfId="0" applyNumberFormat="1" applyFont="1" applyProtection="1">
      <protection hidden="1"/>
    </xf>
    <xf numFmtId="8" fontId="5" fillId="0" borderId="0" xfId="0" applyNumberFormat="1" applyFont="1" applyProtection="1">
      <protection hidden="1"/>
    </xf>
    <xf numFmtId="0" fontId="4" fillId="0" borderId="0" xfId="0" applyNumberFormat="1" applyFont="1" applyProtection="1">
      <protection hidden="1"/>
    </xf>
    <xf numFmtId="0" fontId="10" fillId="0" borderId="0" xfId="0" pivotButton="1" applyFont="1" applyAlignment="1" applyProtection="1">
      <alignment vertical="top" wrapText="1"/>
      <protection hidden="1"/>
    </xf>
    <xf numFmtId="0" fontId="10" fillId="0" borderId="0" xfId="0" applyFont="1" applyAlignment="1" applyProtection="1">
      <alignment vertical="top" wrapText="1"/>
      <protection hidden="1"/>
    </xf>
    <xf numFmtId="0" fontId="10" fillId="0" borderId="0" xfId="0" applyFont="1" applyProtection="1">
      <protection hidden="1"/>
    </xf>
    <xf numFmtId="0" fontId="0" fillId="0" borderId="0" xfId="0" applyNumberFormat="1" applyProtection="1">
      <protection hidden="1"/>
    </xf>
    <xf numFmtId="49" fontId="3" fillId="0" borderId="0" xfId="1" applyNumberFormat="1" applyFont="1" applyProtection="1">
      <protection hidden="1"/>
    </xf>
    <xf numFmtId="0" fontId="3" fillId="0" borderId="0" xfId="1" applyFont="1" applyProtection="1">
      <protection hidden="1"/>
    </xf>
    <xf numFmtId="49" fontId="3" fillId="0" borderId="0" xfId="1" applyNumberFormat="1" applyFont="1" applyFill="1" applyProtection="1">
      <protection hidden="1"/>
    </xf>
    <xf numFmtId="0" fontId="3" fillId="0" borderId="0" xfId="1" applyFont="1" applyFill="1" applyProtection="1">
      <protection hidden="1"/>
    </xf>
    <xf numFmtId="0" fontId="2" fillId="0" borderId="0" xfId="1" applyProtection="1">
      <protection hidden="1"/>
    </xf>
    <xf numFmtId="49" fontId="3" fillId="0" borderId="0" xfId="1" applyNumberFormat="1" applyFont="1" applyAlignment="1" applyProtection="1">
      <alignment horizontal="left"/>
      <protection hidden="1"/>
    </xf>
    <xf numFmtId="49" fontId="3" fillId="0" borderId="0" xfId="1" applyNumberFormat="1" applyFont="1" applyAlignment="1" applyProtection="1">
      <alignment horizontal="right"/>
      <protection hidden="1"/>
    </xf>
    <xf numFmtId="0" fontId="11" fillId="0" borderId="0" xfId="0" applyFont="1" applyProtection="1">
      <protection hidden="1"/>
    </xf>
    <xf numFmtId="0" fontId="12" fillId="0" borderId="0" xfId="0" applyFont="1" applyAlignment="1" applyProtection="1">
      <alignment vertical="top" wrapText="1"/>
      <protection hidden="1"/>
    </xf>
    <xf numFmtId="0" fontId="0" fillId="0" borderId="0" xfId="0" applyFill="1" applyAlignment="1" applyProtection="1">
      <alignment vertical="top" wrapText="1"/>
      <protection hidden="1"/>
    </xf>
    <xf numFmtId="0" fontId="0" fillId="0" borderId="0" xfId="0" applyFill="1" applyProtection="1">
      <protection hidden="1"/>
    </xf>
    <xf numFmtId="0" fontId="10" fillId="0" borderId="0" xfId="0" applyFont="1" applyFill="1" applyAlignment="1" applyProtection="1">
      <alignment vertical="top" wrapText="1"/>
      <protection hidden="1"/>
    </xf>
    <xf numFmtId="0" fontId="10" fillId="0" borderId="0" xfId="0" applyFont="1" applyFill="1" applyProtection="1">
      <protection hidden="1"/>
    </xf>
    <xf numFmtId="0" fontId="0" fillId="0" borderId="0" xfId="0" pivotButton="1" applyAlignment="1" applyProtection="1">
      <alignment vertical="top" wrapText="1"/>
      <protection hidden="1"/>
    </xf>
    <xf numFmtId="0" fontId="16" fillId="0" borderId="0" xfId="0" applyNumberFormat="1" applyFont="1" applyProtection="1">
      <protection hidden="1"/>
    </xf>
    <xf numFmtId="6" fontId="16" fillId="0" borderId="0" xfId="0" applyNumberFormat="1" applyFont="1" applyProtection="1">
      <protection hidden="1"/>
    </xf>
    <xf numFmtId="8" fontId="16" fillId="0" borderId="0" xfId="0" applyNumberFormat="1" applyFont="1" applyProtection="1">
      <protection hidden="1"/>
    </xf>
    <xf numFmtId="0" fontId="3" fillId="0" borderId="0" xfId="0" applyFont="1" applyProtection="1">
      <protection hidden="1"/>
    </xf>
    <xf numFmtId="49" fontId="3" fillId="0" borderId="0" xfId="0" applyNumberFormat="1" applyFont="1" applyProtection="1">
      <protection hidden="1"/>
    </xf>
    <xf numFmtId="8" fontId="3" fillId="0" borderId="0" xfId="0" applyNumberFormat="1" applyFont="1" applyProtection="1">
      <protection hidden="1"/>
    </xf>
    <xf numFmtId="0" fontId="17" fillId="0" borderId="0" xfId="0" applyNumberFormat="1" applyFont="1" applyProtection="1">
      <protection hidden="1"/>
    </xf>
    <xf numFmtId="0" fontId="13" fillId="2" borderId="0" xfId="0" applyFont="1" applyFill="1" applyAlignment="1">
      <alignment horizontal="center"/>
    </xf>
    <xf numFmtId="0" fontId="7" fillId="0" borderId="0" xfId="0" applyFont="1" applyAlignment="1" applyProtection="1">
      <alignment horizontal="center"/>
      <protection hidden="1"/>
    </xf>
    <xf numFmtId="0" fontId="8" fillId="0" borderId="0" xfId="0" applyFont="1" applyAlignment="1" applyProtection="1">
      <alignment horizontal="center"/>
      <protection hidden="1"/>
    </xf>
    <xf numFmtId="0" fontId="9" fillId="2" borderId="0" xfId="0" applyFont="1" applyFill="1" applyAlignment="1">
      <alignment horizontal="center"/>
    </xf>
    <xf numFmtId="0" fontId="0" fillId="2" borderId="0" xfId="0" applyFill="1" applyAlignment="1">
      <alignment horizontal="left" wrapText="1"/>
    </xf>
  </cellXfs>
  <cellStyles count="3">
    <cellStyle name="Standard" xfId="0" builtinId="0"/>
    <cellStyle name="Standard 2" xfId="2" xr:uid="{00000000-0005-0000-0000-000001000000}"/>
    <cellStyle name="Standard 3" xfId="1" xr:uid="{00000000-0005-0000-0000-000002000000}"/>
  </cellStyles>
  <dxfs count="64">
    <dxf>
      <alignment horizontal="right" readingOrder="0"/>
    </dxf>
    <dxf>
      <numFmt numFmtId="10" formatCode="#,##0\ &quot;€&quot;;[Red]\-#,##0\ &quot;€&quot;"/>
    </dxf>
    <dxf>
      <fill>
        <patternFill patternType="solid">
          <bgColor theme="0"/>
        </patternFill>
      </fill>
    </dxf>
    <dxf>
      <alignment horizontal="right" readingOrder="0"/>
    </dxf>
    <dxf>
      <numFmt numFmtId="10" formatCode="#,##0\ &quot;€&quot;;[Red]\-#,##0\ &quot;€&quot;"/>
    </dxf>
    <dxf>
      <fill>
        <patternFill patternType="solid">
          <bgColor theme="0"/>
        </patternFill>
      </fill>
    </dxf>
    <dxf>
      <font>
        <b val="0"/>
        <i val="0"/>
        <strike val="0"/>
        <condense val="0"/>
        <extend val="0"/>
        <outline val="0"/>
        <shadow val="0"/>
        <u val="none"/>
        <vertAlign val="baseline"/>
        <sz val="10"/>
        <color auto="1"/>
        <name val="Arial"/>
        <scheme val="none"/>
      </font>
      <protection locked="1" hidden="1"/>
    </dxf>
    <dxf>
      <font>
        <b val="0"/>
        <i val="0"/>
        <strike val="0"/>
        <condense val="0"/>
        <extend val="0"/>
        <outline val="0"/>
        <shadow val="0"/>
        <u val="none"/>
        <vertAlign val="baseline"/>
        <sz val="10"/>
        <color auto="1"/>
        <name val="Arial"/>
        <scheme val="none"/>
      </font>
      <numFmt numFmtId="30" formatCode="@"/>
      <protection locked="1" hidden="1"/>
    </dxf>
    <dxf>
      <protection locked="1" hidden="1"/>
    </dxf>
    <dxf>
      <protection locked="1" hidden="1"/>
    </dxf>
    <dxf>
      <font>
        <b val="0"/>
        <i val="0"/>
        <strike val="0"/>
        <condense val="0"/>
        <extend val="0"/>
        <outline val="0"/>
        <shadow val="0"/>
        <u val="none"/>
        <vertAlign val="baseline"/>
        <sz val="10"/>
        <color auto="1"/>
        <name val="Arial"/>
        <scheme val="none"/>
      </font>
      <protection locked="1" hidden="1"/>
    </dxf>
    <dxf>
      <font>
        <b val="0"/>
        <i val="0"/>
        <strike val="0"/>
        <condense val="0"/>
        <extend val="0"/>
        <outline val="0"/>
        <shadow val="0"/>
        <u val="none"/>
        <vertAlign val="baseline"/>
        <sz val="10"/>
        <color auto="1"/>
        <name val="Arial"/>
        <scheme val="none"/>
      </font>
      <numFmt numFmtId="30" formatCode="@"/>
      <protection locked="1" hidden="1"/>
    </dxf>
    <dxf>
      <protection locked="1" hidden="1"/>
    </dxf>
    <dxf>
      <protection locked="1" hidden="1"/>
    </dxf>
    <dxf>
      <numFmt numFmtId="30" formatCode="@"/>
      <protection locked="1" hidden="1"/>
    </dxf>
    <dxf>
      <numFmt numFmtId="30" formatCode="@"/>
      <protection locked="1" hidden="1"/>
    </dxf>
    <dxf>
      <numFmt numFmtId="30" formatCode="@"/>
      <protection locked="1" hidden="1"/>
    </dxf>
    <dxf>
      <numFmt numFmtId="30" formatCode="@"/>
      <protection locked="1" hidden="1"/>
    </dxf>
    <dxf>
      <font>
        <b val="0"/>
        <i val="0"/>
        <strike val="0"/>
        <condense val="0"/>
        <extend val="0"/>
        <outline val="0"/>
        <shadow val="0"/>
        <u val="none"/>
        <vertAlign val="baseline"/>
        <sz val="10"/>
        <color theme="0" tint="-0.499984740745262"/>
        <name val="Arial"/>
        <scheme val="none"/>
      </font>
      <numFmt numFmtId="0" formatCode="General"/>
      <protection locked="1" hidden="1"/>
    </dxf>
    <dxf>
      <font>
        <strike val="0"/>
        <outline val="0"/>
        <shadow val="0"/>
        <u val="none"/>
        <vertAlign val="baseline"/>
        <sz val="10"/>
        <color theme="0" tint="-0.499984740745262"/>
        <name val="Arial"/>
        <scheme val="none"/>
      </font>
      <numFmt numFmtId="0" formatCode="General"/>
      <protection locked="1" hidden="1"/>
    </dxf>
    <dxf>
      <protection locked="1" hidden="1"/>
    </dxf>
    <dxf>
      <numFmt numFmtId="30" formatCode="@"/>
      <protection locked="1" hidden="1"/>
    </dxf>
    <dxf>
      <font>
        <strike val="0"/>
        <outline val="0"/>
        <shadow val="0"/>
        <u val="none"/>
        <vertAlign val="baseline"/>
        <sz val="10"/>
        <color auto="1"/>
        <name val="Arial"/>
        <scheme val="none"/>
      </font>
      <numFmt numFmtId="12" formatCode="#,##0.00\ &quot;€&quot;;[Red]\-#,##0.00\ &quot;€&quot;"/>
      <protection locked="1" hidden="1"/>
    </dxf>
    <dxf>
      <font>
        <strike val="0"/>
        <outline val="0"/>
        <shadow val="0"/>
        <u val="none"/>
        <vertAlign val="baseline"/>
        <sz val="10"/>
        <color auto="1"/>
        <name val="Arial"/>
        <scheme val="none"/>
      </font>
      <numFmt numFmtId="12" formatCode="#,##0.00\ &quot;€&quot;;[Red]\-#,##0.00\ &quot;€&quot;"/>
      <protection locked="1" hidden="1"/>
    </dxf>
    <dxf>
      <font>
        <strike val="0"/>
        <outline val="0"/>
        <shadow val="0"/>
        <u val="none"/>
        <vertAlign val="baseline"/>
        <sz val="10"/>
        <color auto="1"/>
        <name val="Arial"/>
        <scheme val="none"/>
      </font>
      <protection locked="1" hidden="1"/>
    </dxf>
    <dxf>
      <font>
        <strike val="0"/>
        <outline val="0"/>
        <shadow val="0"/>
        <u val="none"/>
        <vertAlign val="baseline"/>
        <sz val="10"/>
        <color auto="1"/>
        <name val="Arial"/>
        <scheme val="none"/>
      </font>
      <numFmt numFmtId="30" formatCode="@"/>
      <protection locked="1" hidden="1"/>
    </dxf>
    <dxf>
      <font>
        <strike val="0"/>
        <outline val="0"/>
        <shadow val="0"/>
        <u val="none"/>
        <vertAlign val="baseline"/>
        <sz val="10"/>
        <color auto="1"/>
        <name val="Arial"/>
        <scheme val="none"/>
      </font>
      <numFmt numFmtId="30" formatCode="@"/>
      <protection locked="1" hidden="1"/>
    </dxf>
    <dxf>
      <font>
        <strike val="0"/>
        <outline val="0"/>
        <shadow val="0"/>
        <u val="none"/>
        <vertAlign val="baseline"/>
        <sz val="10"/>
        <color auto="1"/>
        <name val="Arial"/>
        <scheme val="none"/>
      </font>
      <numFmt numFmtId="30" formatCode="@"/>
      <protection locked="1" hidden="1"/>
    </dxf>
    <dxf>
      <font>
        <strike val="0"/>
        <outline val="0"/>
        <shadow val="0"/>
        <u val="none"/>
        <vertAlign val="baseline"/>
        <sz val="10"/>
        <color auto="1"/>
        <name val="Arial"/>
        <scheme val="none"/>
      </font>
      <numFmt numFmtId="30" formatCode="@"/>
      <protection locked="1" hidden="1"/>
    </dxf>
    <dxf>
      <font>
        <strike val="0"/>
        <outline val="0"/>
        <shadow val="0"/>
        <u val="none"/>
        <vertAlign val="baseline"/>
        <sz val="10"/>
        <color auto="1"/>
        <name val="Arial"/>
        <scheme val="none"/>
      </font>
      <numFmt numFmtId="30" formatCode="@"/>
      <protection locked="1" hidden="1"/>
    </dxf>
    <dxf>
      <font>
        <strike val="0"/>
        <outline val="0"/>
        <shadow val="0"/>
        <u val="none"/>
        <vertAlign val="baseline"/>
        <sz val="10"/>
        <color auto="1"/>
        <name val="Arial"/>
        <scheme val="none"/>
      </font>
      <protection locked="1" hidden="1"/>
    </dxf>
    <dxf>
      <font>
        <b val="0"/>
        <i val="0"/>
        <strike val="0"/>
        <condense val="0"/>
        <extend val="0"/>
        <outline val="0"/>
        <shadow val="0"/>
        <u val="none"/>
        <vertAlign val="baseline"/>
        <sz val="10"/>
        <color theme="0" tint="-0.499984740745262"/>
        <name val="Arial"/>
        <scheme val="none"/>
      </font>
      <numFmt numFmtId="12" formatCode="#,##0.00\ &quot;€&quot;;[Red]\-#,##0.00\ &quot;€&quot;"/>
      <protection locked="1" hidden="1"/>
    </dxf>
    <dxf>
      <font>
        <b val="0"/>
        <i val="0"/>
        <strike val="0"/>
        <condense val="0"/>
        <extend val="0"/>
        <outline val="0"/>
        <shadow val="0"/>
        <u val="none"/>
        <vertAlign val="baseline"/>
        <sz val="10"/>
        <color theme="0" tint="-0.499984740745262"/>
        <name val="Arial"/>
        <scheme val="none"/>
      </font>
      <numFmt numFmtId="10" formatCode="#,##0\ &quot;€&quot;;[Red]\-#,##0\ &quot;€&quot;"/>
      <protection locked="1" hidden="1"/>
    </dxf>
    <dxf>
      <font>
        <b val="0"/>
        <i val="0"/>
        <strike val="0"/>
        <condense val="0"/>
        <extend val="0"/>
        <outline val="0"/>
        <shadow val="0"/>
        <u val="none"/>
        <vertAlign val="baseline"/>
        <sz val="10"/>
        <color theme="0" tint="-0.499984740745262"/>
        <name val="Arial"/>
        <scheme val="none"/>
      </font>
      <numFmt numFmtId="0" formatCode="General"/>
      <protection locked="1" hidden="1"/>
    </dxf>
    <dxf>
      <font>
        <b val="0"/>
        <i val="0"/>
        <strike val="0"/>
        <condense val="0"/>
        <extend val="0"/>
        <outline val="0"/>
        <shadow val="0"/>
        <u val="none"/>
        <vertAlign val="baseline"/>
        <sz val="10"/>
        <color theme="0" tint="-0.499984740745262"/>
        <name val="Arial"/>
        <scheme val="none"/>
      </font>
      <numFmt numFmtId="0" formatCode="General"/>
      <protection locked="1" hidden="1"/>
    </dxf>
    <dxf>
      <font>
        <b val="0"/>
        <i val="0"/>
        <strike val="0"/>
        <condense val="0"/>
        <extend val="0"/>
        <outline val="0"/>
        <shadow val="0"/>
        <u val="none"/>
        <vertAlign val="baseline"/>
        <sz val="10"/>
        <color theme="0" tint="-0.499984740745262"/>
        <name val="Arial"/>
        <scheme val="none"/>
      </font>
      <numFmt numFmtId="0" formatCode="General"/>
      <protection locked="1" hidden="1"/>
    </dxf>
    <dxf>
      <font>
        <strike val="0"/>
        <outline val="0"/>
        <shadow val="0"/>
        <u val="none"/>
        <vertAlign val="baseline"/>
        <sz val="10"/>
        <color theme="0" tint="-0.499984740745262"/>
        <name val="Arial"/>
        <scheme val="none"/>
      </font>
      <numFmt numFmtId="0" formatCode="General"/>
      <protection locked="1" hidden="1"/>
    </dxf>
    <dxf>
      <font>
        <strike val="0"/>
        <outline val="0"/>
        <shadow val="0"/>
        <u val="none"/>
        <vertAlign val="baseline"/>
        <sz val="10"/>
        <color theme="0" tint="-0.499984740745262"/>
        <name val="Arial"/>
        <scheme val="none"/>
      </font>
      <numFmt numFmtId="0" formatCode="General"/>
      <protection locked="1" hidden="1"/>
    </dxf>
    <dxf>
      <font>
        <strike val="0"/>
        <outline val="0"/>
        <shadow val="0"/>
        <u val="none"/>
        <vertAlign val="baseline"/>
        <sz val="10"/>
        <color theme="0" tint="-0.499984740745262"/>
        <name val="Arial"/>
        <scheme val="none"/>
      </font>
      <numFmt numFmtId="0" formatCode="General"/>
      <protection locked="1" hidden="1"/>
    </dxf>
    <dxf>
      <font>
        <strike val="0"/>
        <outline val="0"/>
        <shadow val="0"/>
        <u val="none"/>
        <vertAlign val="baseline"/>
        <sz val="10"/>
        <color theme="0" tint="-0.499984740745262"/>
        <name val="Arial"/>
        <scheme val="none"/>
      </font>
      <numFmt numFmtId="0" formatCode="General"/>
      <protection locked="1" hidden="1"/>
    </dxf>
    <dxf>
      <font>
        <strike val="0"/>
        <outline val="0"/>
        <shadow val="0"/>
        <u val="none"/>
        <vertAlign val="baseline"/>
        <sz val="10"/>
        <color theme="0" tint="-0.499984740745262"/>
        <name val="Arial"/>
        <scheme val="none"/>
      </font>
      <numFmt numFmtId="0" formatCode="General"/>
      <protection locked="1" hidden="1"/>
    </dxf>
    <dxf>
      <font>
        <strike val="0"/>
        <outline val="0"/>
        <shadow val="0"/>
        <u val="none"/>
        <vertAlign val="baseline"/>
        <sz val="10"/>
        <color theme="0" tint="-0.499984740745262"/>
        <name val="Arial"/>
        <scheme val="none"/>
      </font>
      <numFmt numFmtId="0" formatCode="General"/>
      <protection locked="1" hidden="1"/>
    </dxf>
    <dxf>
      <font>
        <strike val="0"/>
        <outline val="0"/>
        <shadow val="0"/>
        <u val="none"/>
        <vertAlign val="baseline"/>
        <sz val="10"/>
        <color theme="0" tint="-0.499984740745262"/>
        <name val="Arial"/>
        <scheme val="none"/>
      </font>
      <numFmt numFmtId="0" formatCode="General"/>
      <protection locked="1" hidden="1"/>
    </dxf>
    <dxf>
      <protection locked="1" hidden="1"/>
    </dxf>
    <dxf>
      <protection locked="1" hidden="1"/>
    </dxf>
    <dxf>
      <font>
        <sz val="12"/>
      </font>
    </dxf>
    <dxf>
      <font>
        <sz val="12"/>
      </font>
    </dxf>
    <dxf>
      <alignment horizontal="center" readingOrder="0"/>
    </dxf>
    <dxf>
      <protection hidden="1"/>
    </dxf>
    <dxf>
      <alignment vertical="top"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4" tint="0.79998168889431442"/>
      </font>
    </dxf>
    <dxf>
      <alignment vertical="top" readingOrder="0"/>
    </dxf>
    <dxf>
      <alignment wrapText="1" readingOrder="0"/>
    </dxf>
    <dxf>
      <fill>
        <patternFill patternType="solid">
          <bgColor theme="0"/>
        </patternFill>
      </fill>
    </dxf>
    <dxf>
      <alignment horizontal="right" readingOrder="0"/>
    </dxf>
    <dxf>
      <fill>
        <patternFill patternType="solid">
          <bgColor theme="0"/>
        </patternFill>
      </fill>
    </dxf>
    <dxf>
      <numFmt numFmtId="10" formatCode="#,##0\ &quot;€&quot;;[Red]\-#,##0\ &quot;€&quot;"/>
    </dxf>
    <dxf>
      <alignment horizontal="right"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microsoft.com/office/2007/relationships/slicerCache" Target="slicerCaches/slicerCache10.xml"/><Relationship Id="rId2" Type="http://schemas.openxmlformats.org/officeDocument/2006/relationships/worksheet" Target="worksheets/sheet2.xml"/><Relationship Id="rId16" Type="http://schemas.microsoft.com/office/2007/relationships/slicerCache" Target="slicerCaches/slicerCache9.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microsoft.com/office/2007/relationships/slicerCache" Target="slicerCaches/slicerCache8.xml"/><Relationship Id="rId10" Type="http://schemas.microsoft.com/office/2007/relationships/slicerCache" Target="slicerCaches/slicerCache3.xml"/><Relationship Id="rId19" Type="http://schemas.openxmlformats.org/officeDocument/2006/relationships/styles" Target="styles.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s>
</file>

<file path=xl/charts/_rels/chart1.xml.rels><?xml version="1.0" encoding="UTF-8" standalone="yes"?>
<Relationships xmlns="http://schemas.openxmlformats.org/package/2006/relationships"><Relationship Id="rId1" Type="http://schemas.openxmlformats.org/officeDocument/2006/relationships/image" Target="../media/image1.jpg"/></Relationships>
</file>

<file path=xl/charts/_rels/chart2.xml.rels><?xml version="1.0" encoding="UTF-8" standalone="yes"?>
<Relationships xmlns="http://schemas.openxmlformats.org/package/2006/relationships"><Relationship Id="rId1" Type="http://schemas.openxmlformats.org/officeDocument/2006/relationships/image" Target="../media/image2.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[Jahresrechnung 2018.xlsx]Diagramm Planvergleich!pivDiagramm</c:name>
    <c:fmtId val="0"/>
  </c:pivotSource>
  <c:chart>
    <c:title>
      <c:tx>
        <c:rich>
          <a:bodyPr/>
          <a:lstStyle/>
          <a:p>
            <a:pPr>
              <a:defRPr/>
            </a:pPr>
            <a:r>
              <a:rPr lang="de-DE"/>
              <a:t>Jahresrechnung 2018 </a:t>
            </a:r>
          </a:p>
          <a:p>
            <a:pPr>
              <a:defRPr/>
            </a:pPr>
            <a:r>
              <a:rPr lang="de-DE"/>
              <a:t>Planansatz und Ergebnis nach Einnahme</a:t>
            </a:r>
            <a:r>
              <a:rPr lang="de-DE" baseline="0"/>
              <a:t>- / Ausgabenarten</a:t>
            </a:r>
            <a:endParaRPr lang="de-DE"/>
          </a:p>
        </c:rich>
      </c:tx>
      <c:overlay val="0"/>
    </c:title>
    <c:autoTitleDeleted val="0"/>
    <c:pivotFmts>
      <c:pivotFmt>
        <c:idx val="0"/>
        <c:spPr>
          <a:scene3d>
            <a:camera prst="orthographicFront"/>
            <a:lightRig rig="threePt" dir="t"/>
          </a:scene3d>
          <a:sp3d>
            <a:bevelT/>
          </a:sp3d>
        </c:spPr>
        <c:marker>
          <c:symbol val="none"/>
        </c:marker>
      </c:pivotFmt>
      <c:pivotFmt>
        <c:idx val="1"/>
        <c:spPr>
          <a:scene3d>
            <a:camera prst="orthographicFront"/>
            <a:lightRig rig="threePt" dir="t"/>
          </a:scene3d>
          <a:sp3d>
            <a:bevelT/>
          </a:sp3d>
        </c:spPr>
        <c:marker>
          <c:symbol val="none"/>
        </c:marker>
      </c:pivotFmt>
    </c:pivotFmts>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'Diagramm Planvergleich'!$C$8:$C$9</c:f>
              <c:strCache>
                <c:ptCount val="1"/>
                <c:pt idx="0">
                  <c:v>Planansatz</c:v>
                </c:pt>
              </c:strCache>
            </c:strRef>
          </c:tx>
          <c:spPr>
            <a:scene3d>
              <a:camera prst="orthographicFront"/>
              <a:lightRig rig="threePt" dir="t"/>
            </a:scene3d>
            <a:sp3d>
              <a:bevelT/>
            </a:sp3d>
          </c:spPr>
          <c:invertIfNegative val="0"/>
          <c:cat>
            <c:strRef>
              <c:f>'Diagramm Planvergleich'!$B$10:$B$17</c:f>
              <c:strCache>
                <c:ptCount val="7"/>
                <c:pt idx="0">
                  <c:v>E   Steuern, allgemeine Zuweisungen</c:v>
                </c:pt>
                <c:pt idx="1">
                  <c:v>E   Sonstige Finanzeinnahmen</c:v>
                </c:pt>
                <c:pt idx="2">
                  <c:v>E   Einnahmen aus Verwaltung und Betrieb</c:v>
                </c:pt>
                <c:pt idx="3">
                  <c:v>A   Zuweisungen und Zuschüsse (nicht für Investitionen)</c:v>
                </c:pt>
                <c:pt idx="4">
                  <c:v>A   Sonstige Finanzausgaben</c:v>
                </c:pt>
                <c:pt idx="5">
                  <c:v>A   Sächlicher Verwaltungs- und Betriebsaufwand</c:v>
                </c:pt>
                <c:pt idx="6">
                  <c:v>A   Personalausgaben</c:v>
                </c:pt>
              </c:strCache>
            </c:strRef>
          </c:cat>
          <c:val>
            <c:numRef>
              <c:f>'Diagramm Planvergleich'!$C$10:$C$17</c:f>
              <c:numCache>
                <c:formatCode>"€"#,##0_);[Red]\("€"#,##0\)</c:formatCode>
                <c:ptCount val="7"/>
                <c:pt idx="0">
                  <c:v>37715400</c:v>
                </c:pt>
                <c:pt idx="1">
                  <c:v>5167600</c:v>
                </c:pt>
                <c:pt idx="2">
                  <c:v>12629400</c:v>
                </c:pt>
                <c:pt idx="3">
                  <c:v>-7092900</c:v>
                </c:pt>
                <c:pt idx="4">
                  <c:v>-17817000</c:v>
                </c:pt>
                <c:pt idx="5">
                  <c:v>-18767800</c:v>
                </c:pt>
                <c:pt idx="6">
                  <c:v>-11834700</c:v>
                </c:pt>
              </c:numCache>
            </c:numRef>
          </c:val>
          <c:extLst>
            <c:ext xmlns:c16="http://schemas.microsoft.com/office/drawing/2014/chart" uri="{C3380CC4-5D6E-409C-BE32-E72D297353CC}">
              <c16:uniqueId val="{00000000-A758-43C5-BDD7-6281D31A7178}"/>
            </c:ext>
          </c:extLst>
        </c:ser>
        <c:ser>
          <c:idx val="1"/>
          <c:order val="1"/>
          <c:tx>
            <c:strRef>
              <c:f>'Diagramm Planvergleich'!$D$8:$D$9</c:f>
              <c:strCache>
                <c:ptCount val="1"/>
                <c:pt idx="0">
                  <c:v>Ergebnis</c:v>
                </c:pt>
              </c:strCache>
            </c:strRef>
          </c:tx>
          <c:spPr>
            <a:scene3d>
              <a:camera prst="orthographicFront"/>
              <a:lightRig rig="threePt" dir="t"/>
            </a:scene3d>
            <a:sp3d>
              <a:bevelT/>
            </a:sp3d>
          </c:spPr>
          <c:invertIfNegative val="0"/>
          <c:cat>
            <c:strRef>
              <c:f>'Diagramm Planvergleich'!$B$10:$B$17</c:f>
              <c:strCache>
                <c:ptCount val="7"/>
                <c:pt idx="0">
                  <c:v>E   Steuern, allgemeine Zuweisungen</c:v>
                </c:pt>
                <c:pt idx="1">
                  <c:v>E   Sonstige Finanzeinnahmen</c:v>
                </c:pt>
                <c:pt idx="2">
                  <c:v>E   Einnahmen aus Verwaltung und Betrieb</c:v>
                </c:pt>
                <c:pt idx="3">
                  <c:v>A   Zuweisungen und Zuschüsse (nicht für Investitionen)</c:v>
                </c:pt>
                <c:pt idx="4">
                  <c:v>A   Sonstige Finanzausgaben</c:v>
                </c:pt>
                <c:pt idx="5">
                  <c:v>A   Sächlicher Verwaltungs- und Betriebsaufwand</c:v>
                </c:pt>
                <c:pt idx="6">
                  <c:v>A   Personalausgaben</c:v>
                </c:pt>
              </c:strCache>
            </c:strRef>
          </c:cat>
          <c:val>
            <c:numRef>
              <c:f>'Diagramm Planvergleich'!$D$10:$D$17</c:f>
              <c:numCache>
                <c:formatCode>"€"#,##0.00_);[Red]\("€"#,##0.00\)</c:formatCode>
                <c:ptCount val="7"/>
                <c:pt idx="0">
                  <c:v>40050405.799999997</c:v>
                </c:pt>
                <c:pt idx="1">
                  <c:v>5410426.96</c:v>
                </c:pt>
                <c:pt idx="2">
                  <c:v>13420713.720000001</c:v>
                </c:pt>
                <c:pt idx="3">
                  <c:v>-6805611.8800000008</c:v>
                </c:pt>
                <c:pt idx="4">
                  <c:v>-23113114.48</c:v>
                </c:pt>
                <c:pt idx="5">
                  <c:v>-17127594.070000004</c:v>
                </c:pt>
                <c:pt idx="6">
                  <c:v>-11835226.049999999</c:v>
                </c:pt>
              </c:numCache>
            </c:numRef>
          </c:val>
          <c:extLst>
            <c:ext xmlns:c16="http://schemas.microsoft.com/office/drawing/2014/chart" uri="{C3380CC4-5D6E-409C-BE32-E72D297353CC}">
              <c16:uniqueId val="{00000001-A758-43C5-BDD7-6281D31A7178}"/>
            </c:ext>
          </c:extLst>
        </c:ser>
        <c:dLbls>
          <c:showLegendKey val="0"/>
          <c:showVal val="0"/>
          <c:showCatName val="0"/>
          <c:showSerName val="0"/>
          <c:showPercent val="0"/>
          <c:showBubbleSize val="0"/>
        </c:dLbls>
        <c:gapWidth val="150"/>
        <c:shape val="box"/>
        <c:axId val="98587776"/>
        <c:axId val="98589312"/>
        <c:axId val="0"/>
      </c:bar3DChart>
      <c:catAx>
        <c:axId val="98587776"/>
        <c:scaling>
          <c:orientation val="minMax"/>
        </c:scaling>
        <c:delete val="0"/>
        <c:axPos val="b"/>
        <c:numFmt formatCode="General" sourceLinked="0"/>
        <c:majorTickMark val="out"/>
        <c:minorTickMark val="none"/>
        <c:tickLblPos val="low"/>
        <c:crossAx val="98589312"/>
        <c:crosses val="autoZero"/>
        <c:auto val="1"/>
        <c:lblAlgn val="ctr"/>
        <c:lblOffset val="100"/>
        <c:noMultiLvlLbl val="0"/>
      </c:catAx>
      <c:valAx>
        <c:axId val="98589312"/>
        <c:scaling>
          <c:orientation val="minMax"/>
        </c:scaling>
        <c:delete val="0"/>
        <c:axPos val="l"/>
        <c:majorGridlines/>
        <c:numFmt formatCode="&quot;€&quot;#,##0_);[Red]\(&quot;€&quot;#,##0\)" sourceLinked="1"/>
        <c:majorTickMark val="out"/>
        <c:minorTickMark val="none"/>
        <c:tickLblPos val="nextTo"/>
        <c:crossAx val="98587776"/>
        <c:crosses val="autoZero"/>
        <c:crossBetween val="between"/>
      </c:valAx>
      <c:spPr>
        <a:noFill/>
        <a:ln w="25400">
          <a:noFill/>
        </a:ln>
      </c:spPr>
    </c:plotArea>
    <c:legend>
      <c:legendPos val="r"/>
      <c:overlay val="0"/>
    </c:legend>
    <c:plotVisOnly val="1"/>
    <c:dispBlanksAs val="gap"/>
    <c:showDLblsOverMax val="0"/>
  </c:chart>
  <c:spPr>
    <a:blipFill dpi="0" rotWithShape="1">
      <a:blip xmlns:r="http://schemas.openxmlformats.org/officeDocument/2006/relationships" r:embed="rId1"/>
      <a:srcRect/>
      <a:stretch>
        <a:fillRect/>
      </a:stretch>
    </a:blipFill>
  </c:spPr>
  <c:printSettings>
    <c:headerFooter/>
    <c:pageMargins b="0.78740157499999996" l="0.7" r="0.7" t="0.78740157499999996" header="0.3" footer="0.3"/>
    <c:pageSetup paperSize="9" orientation="landscape" verticalDpi="0"/>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[Jahresrechnung 2018.xlsx]Diagramm Einnahme-Ausgabearten!pivDiagramm</c:name>
    <c:fmtId val="1"/>
  </c:pivotSource>
  <c:chart>
    <c:title>
      <c:tx>
        <c:rich>
          <a:bodyPr/>
          <a:lstStyle/>
          <a:p>
            <a:pPr>
              <a:defRPr/>
            </a:pPr>
            <a:r>
              <a:rPr lang="de-DE"/>
              <a:t>Jahresrechnung 2018 </a:t>
            </a:r>
          </a:p>
          <a:p>
            <a:pPr>
              <a:defRPr/>
            </a:pPr>
            <a:r>
              <a:rPr lang="de-DE"/>
              <a:t>Ergebnis nach Einnahme</a:t>
            </a:r>
            <a:r>
              <a:rPr lang="de-DE" baseline="0"/>
              <a:t>- / Ausgabenarten</a:t>
            </a:r>
            <a:endParaRPr lang="de-DE"/>
          </a:p>
        </c:rich>
      </c:tx>
      <c:overlay val="0"/>
    </c:title>
    <c:autoTitleDeleted val="0"/>
    <c:pivotFmts>
      <c:pivotFmt>
        <c:idx val="0"/>
        <c:spPr>
          <a:scene3d>
            <a:camera prst="orthographicFront"/>
            <a:lightRig rig="threePt" dir="t"/>
          </a:scene3d>
          <a:sp3d>
            <a:bevelT/>
          </a:sp3d>
        </c:spPr>
        <c:marker>
          <c:symbol val="none"/>
        </c:marker>
      </c:pivotFmt>
      <c:pivotFmt>
        <c:idx val="1"/>
        <c:spPr>
          <a:scene3d>
            <a:camera prst="orthographicFront"/>
            <a:lightRig rig="threePt" dir="t"/>
          </a:scene3d>
          <a:sp3d>
            <a:bevelT/>
          </a:sp3d>
        </c:spPr>
        <c:marker>
          <c:symbol val="none"/>
        </c:marker>
      </c:pivotFmt>
      <c:pivotFmt>
        <c:idx val="2"/>
        <c:spPr>
          <a:scene3d>
            <a:camera prst="orthographicFront"/>
            <a:lightRig rig="threePt" dir="t"/>
          </a:scene3d>
          <a:sp3d>
            <a:bevelT/>
          </a:sp3d>
        </c:spPr>
        <c:marker>
          <c:symbol val="none"/>
        </c:marker>
      </c:pivotFmt>
      <c:pivotFmt>
        <c:idx val="3"/>
        <c:spPr>
          <a:scene3d>
            <a:camera prst="orthographicFront"/>
            <a:lightRig rig="threePt" dir="t"/>
          </a:scene3d>
          <a:sp3d>
            <a:bevelT/>
          </a:sp3d>
        </c:spPr>
        <c:marker>
          <c:symbol val="none"/>
        </c:marker>
        <c:dLbl>
          <c:idx val="0"/>
          <c:numFmt formatCode="0.00%" sourceLinked="0"/>
          <c:spPr/>
          <c:txPr>
            <a:bodyPr/>
            <a:lstStyle/>
            <a:p>
              <a:pPr>
                <a:defRPr sz="1100" b="1"/>
              </a:pPr>
              <a:endParaRPr lang="de-DE"/>
            </a:p>
          </c:txPr>
          <c:dLblPos val="bestFit"/>
          <c:showLegendKey val="0"/>
          <c:showVal val="1"/>
          <c:showCatName val="0"/>
          <c:showSerName val="0"/>
          <c:showPercent val="1"/>
          <c:showBubbleSize val="0"/>
          <c:extLst>
            <c:ext xmlns:c15="http://schemas.microsoft.com/office/drawing/2012/chart" uri="{CE6537A1-D6FC-4f65-9D91-7224C49458BB}"/>
          </c:extLst>
        </c:dLbl>
      </c:pivotFmt>
    </c:pivotFmts>
    <c:view3D>
      <c:rotX val="30"/>
      <c:rotY val="0"/>
      <c:rAngAx val="1"/>
    </c:view3D>
    <c:floor>
      <c:thickness val="0"/>
    </c:floor>
    <c:sideWall>
      <c:thickness val="0"/>
    </c:sideWall>
    <c:backWall>
      <c:thickness val="0"/>
    </c:backWall>
    <c:plotArea>
      <c:layout/>
      <c:pie3DChart>
        <c:varyColors val="1"/>
        <c:ser>
          <c:idx val="0"/>
          <c:order val="0"/>
          <c:tx>
            <c:strRef>
              <c:f>'Diagramm Einnahme-Ausgabearten'!$C$8:$C$9</c:f>
              <c:strCache>
                <c:ptCount val="1"/>
                <c:pt idx="0">
                  <c:v>Ergebnis</c:v>
                </c:pt>
              </c:strCache>
            </c:strRef>
          </c:tx>
          <c:spPr>
            <a:scene3d>
              <a:camera prst="orthographicFront"/>
              <a:lightRig rig="threePt" dir="t"/>
            </a:scene3d>
            <a:sp3d>
              <a:bevelT/>
            </a:sp3d>
          </c:spPr>
          <c:dLbls>
            <c:numFmt formatCode="0.00%" sourceLinked="0"/>
            <c:spPr/>
            <c:txPr>
              <a:bodyPr/>
              <a:lstStyle/>
              <a:p>
                <a:pPr>
                  <a:defRPr sz="1100" b="1"/>
                </a:pPr>
                <a:endParaRPr lang="de-DE"/>
              </a:p>
            </c:txPr>
            <c:dLblPos val="bestFit"/>
            <c:showLegendKey val="0"/>
            <c:showVal val="1"/>
            <c:showCatName val="0"/>
            <c:showSerName val="0"/>
            <c:showPercent val="1"/>
            <c:showBubbleSize val="0"/>
            <c:showLeaderLines val="1"/>
            <c:extLst>
              <c:ext xmlns:c15="http://schemas.microsoft.com/office/drawing/2012/chart" uri="{CE6537A1-D6FC-4f65-9D91-7224C49458BB}"/>
            </c:extLst>
          </c:dLbls>
          <c:cat>
            <c:strRef>
              <c:f>'Diagramm Einnahme-Ausgabearten'!$B$10:$B$17</c:f>
              <c:strCache>
                <c:ptCount val="7"/>
                <c:pt idx="0">
                  <c:v>E   Steuern, allgemeine Zuweisungen</c:v>
                </c:pt>
                <c:pt idx="1">
                  <c:v>E   Sonstige Finanzeinnahmen</c:v>
                </c:pt>
                <c:pt idx="2">
                  <c:v>E   Einnahmen aus Verwaltung und Betrieb</c:v>
                </c:pt>
                <c:pt idx="3">
                  <c:v>A   Zuweisungen und Zuschüsse (nicht für Investitionen)</c:v>
                </c:pt>
                <c:pt idx="4">
                  <c:v>A   Sonstige Finanzausgaben</c:v>
                </c:pt>
                <c:pt idx="5">
                  <c:v>A   Sächlicher Verwaltungs- und Betriebsaufwand</c:v>
                </c:pt>
                <c:pt idx="6">
                  <c:v>A   Personalausgaben</c:v>
                </c:pt>
              </c:strCache>
            </c:strRef>
          </c:cat>
          <c:val>
            <c:numRef>
              <c:f>'Diagramm Einnahme-Ausgabearten'!$C$10:$C$17</c:f>
              <c:numCache>
                <c:formatCode>"€"#,##0.00_);[Red]\("€"#,##0.00\)</c:formatCode>
                <c:ptCount val="7"/>
                <c:pt idx="0">
                  <c:v>40050405.799999997</c:v>
                </c:pt>
                <c:pt idx="1">
                  <c:v>5410426.96</c:v>
                </c:pt>
                <c:pt idx="2">
                  <c:v>13420713.720000001</c:v>
                </c:pt>
                <c:pt idx="3">
                  <c:v>-6805611.8800000008</c:v>
                </c:pt>
                <c:pt idx="4">
                  <c:v>-23113114.48</c:v>
                </c:pt>
                <c:pt idx="5">
                  <c:v>-17127594.070000004</c:v>
                </c:pt>
                <c:pt idx="6">
                  <c:v>-11835226.049999999</c:v>
                </c:pt>
              </c:numCache>
            </c:numRef>
          </c:val>
          <c:extLst>
            <c:ext xmlns:c16="http://schemas.microsoft.com/office/drawing/2014/chart" uri="{C3380CC4-5D6E-409C-BE32-E72D297353CC}">
              <c16:uniqueId val="{00000000-8D94-40A5-B35F-8AF3AC4163D5}"/>
            </c:ext>
          </c:extLst>
        </c:ser>
        <c:dLbls>
          <c:dLblPos val="bestFit"/>
          <c:showLegendKey val="0"/>
          <c:showVal val="1"/>
          <c:showCatName val="0"/>
          <c:showSerName val="0"/>
          <c:showPercent val="0"/>
          <c:showBubbleSize val="0"/>
          <c:showLeaderLines val="1"/>
        </c:dLbls>
      </c:pie3DChart>
      <c:spPr>
        <a:noFill/>
        <a:ln w="25400">
          <a:noFill/>
        </a:ln>
      </c:spPr>
    </c:plotArea>
    <c:legend>
      <c:legendPos val="r"/>
      <c:overlay val="0"/>
    </c:legend>
    <c:plotVisOnly val="1"/>
    <c:dispBlanksAs val="gap"/>
    <c:showDLblsOverMax val="0"/>
  </c:chart>
  <c:spPr>
    <a:blipFill dpi="0" rotWithShape="1">
      <a:blip xmlns:r="http://schemas.openxmlformats.org/officeDocument/2006/relationships" r:embed="rId1"/>
      <a:srcRect/>
      <a:stretch>
        <a:fillRect l="72000" b="72000"/>
      </a:stretch>
    </a:blipFill>
  </c:spPr>
  <c:printSettings>
    <c:headerFooter/>
    <c:pageMargins b="0.78740157499999996" l="0.7" r="0.7" t="0.78740157499999996" header="0.3" footer="0.3"/>
    <c:pageSetup paperSize="9" orientation="landscape" verticalDpi="0"/>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76614</xdr:colOff>
      <xdr:row>0</xdr:row>
      <xdr:rowOff>33131</xdr:rowOff>
    </xdr:from>
    <xdr:to>
      <xdr:col>5</xdr:col>
      <xdr:colOff>10195891</xdr:colOff>
      <xdr:row>40</xdr:row>
      <xdr:rowOff>126032</xdr:rowOff>
    </xdr:to>
    <xdr:graphicFrame macro="">
      <xdr:nvGraphicFramePr>
        <xdr:cNvPr id="2" name="Diagramm 1">
          <a:extLst>
            <a:ext uri="{FF2B5EF4-FFF2-40B4-BE49-F238E27FC236}">
              <a16:creationId xmlns:a16="http://schemas.microsoft.com/office/drawing/2014/main" id="{00000000-0008-0000-00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110435</xdr:colOff>
      <xdr:row>1</xdr:row>
      <xdr:rowOff>89454</xdr:rowOff>
    </xdr:from>
    <xdr:to>
      <xdr:col>11</xdr:col>
      <xdr:colOff>477749</xdr:colOff>
      <xdr:row>40</xdr:row>
      <xdr:rowOff>66261</xdr:rowOff>
    </xdr:to>
    <xdr:grpSp>
      <xdr:nvGrpSpPr>
        <xdr:cNvPr id="9" name="Gruppieren 8">
          <a:extLst>
            <a:ext uri="{FF2B5EF4-FFF2-40B4-BE49-F238E27FC236}">
              <a16:creationId xmlns:a16="http://schemas.microsoft.com/office/drawing/2014/main" id="{00000000-0008-0000-0000-000009000000}"/>
            </a:ext>
          </a:extLst>
        </xdr:cNvPr>
        <xdr:cNvGrpSpPr/>
      </xdr:nvGrpSpPr>
      <xdr:grpSpPr>
        <a:xfrm>
          <a:off x="10645085" y="251379"/>
          <a:ext cx="4177314" cy="6291882"/>
          <a:chOff x="11126304" y="147432"/>
          <a:chExt cx="4177314" cy="6437242"/>
        </a:xfrm>
      </xdr:grpSpPr>
      <mc:AlternateContent xmlns:mc="http://schemas.openxmlformats.org/markup-compatibility/2006" xmlns:a14="http://schemas.microsoft.com/office/drawing/2010/main">
        <mc:Choice Requires="a14">
          <xdr:graphicFrame macro="">
            <xdr:nvGraphicFramePr>
              <xdr:cNvPr id="4" name="Einzelplan">
                <a:extLst>
                  <a:ext uri="{FF2B5EF4-FFF2-40B4-BE49-F238E27FC236}">
                    <a16:creationId xmlns:a16="http://schemas.microsoft.com/office/drawing/2014/main" id="{00000000-0008-0000-0000-000004000000}"/>
                  </a:ext>
                </a:extLst>
              </xdr:cNvPr>
              <xdr:cNvGraphicFramePr/>
            </xdr:nvGraphicFramePr>
            <xdr:xfrm>
              <a:off x="11126304" y="1108095"/>
              <a:ext cx="2080007" cy="2834427"/>
            </xdr:xfrm>
            <a:graphic>
              <a:graphicData uri="http://schemas.microsoft.com/office/drawing/2010/slicer">
                <sle:slicer xmlns:sle="http://schemas.microsoft.com/office/drawing/2010/slicer" name="Einzelplan"/>
              </a:graphicData>
            </a:graphic>
          </xdr:graphicFrame>
        </mc:Choice>
        <mc:Fallback xmlns="">
          <xdr:sp macro="" textlink="">
            <xdr:nvSpPr>
              <xdr:cNvPr id="0" name=""/>
              <xdr:cNvSpPr>
                <a:spLocks noTextEdit="1"/>
              </xdr:cNvSpPr>
            </xdr:nvSpPr>
            <xdr:spPr>
              <a:xfrm>
                <a:off x="11109739" y="1215769"/>
                <a:ext cx="2080007" cy="283442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mc:AlternateContent xmlns:mc="http://schemas.openxmlformats.org/markup-compatibility/2006" xmlns:a14="http://schemas.microsoft.com/office/drawing/2010/main">
        <mc:Choice Requires="a14">
          <xdr:graphicFrame macro="">
            <xdr:nvGraphicFramePr>
              <xdr:cNvPr id="3" name="HH-Art">
                <a:extLst>
                  <a:ext uri="{FF2B5EF4-FFF2-40B4-BE49-F238E27FC236}">
                    <a16:creationId xmlns:a16="http://schemas.microsoft.com/office/drawing/2014/main" id="{00000000-0008-0000-0000-000003000000}"/>
                  </a:ext>
                </a:extLst>
              </xdr:cNvPr>
              <xdr:cNvGraphicFramePr/>
            </xdr:nvGraphicFramePr>
            <xdr:xfrm>
              <a:off x="11126304" y="154333"/>
              <a:ext cx="2080007" cy="942995"/>
            </xdr:xfrm>
            <a:graphic>
              <a:graphicData uri="http://schemas.microsoft.com/office/drawing/2010/slicer">
                <sle:slicer xmlns:sle="http://schemas.microsoft.com/office/drawing/2010/slicer" name="HH-Art"/>
              </a:graphicData>
            </a:graphic>
          </xdr:graphicFrame>
        </mc:Choice>
        <mc:Fallback xmlns="">
          <xdr:sp macro="" textlink="">
            <xdr:nvSpPr>
              <xdr:cNvPr id="0" name=""/>
              <xdr:cNvSpPr>
                <a:spLocks noTextEdit="1"/>
              </xdr:cNvSpPr>
            </xdr:nvSpPr>
            <xdr:spPr>
              <a:xfrm>
                <a:off x="10645085" y="258124"/>
                <a:ext cx="2080007" cy="92170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mc:AlternateContent xmlns:mc="http://schemas.openxmlformats.org/markup-compatibility/2006" xmlns:a14="http://schemas.microsoft.com/office/drawing/2010/main">
        <mc:Choice Requires="a14">
          <xdr:graphicFrame macro="">
            <xdr:nvGraphicFramePr>
              <xdr:cNvPr id="6" name="Unterabschnitt">
                <a:extLst>
                  <a:ext uri="{FF2B5EF4-FFF2-40B4-BE49-F238E27FC236}">
                    <a16:creationId xmlns:a16="http://schemas.microsoft.com/office/drawing/2014/main" id="{00000000-0008-0000-0000-000006000000}"/>
                  </a:ext>
                </a:extLst>
              </xdr:cNvPr>
              <xdr:cNvGraphicFramePr/>
            </xdr:nvGraphicFramePr>
            <xdr:xfrm>
              <a:off x="11126304" y="3980898"/>
              <a:ext cx="2080008" cy="2603776"/>
            </xdr:xfrm>
            <a:graphic>
              <a:graphicData uri="http://schemas.microsoft.com/office/drawing/2010/slicer">
                <sle:slicer xmlns:sle="http://schemas.microsoft.com/office/drawing/2010/slicer" name="Unterabschnitt"/>
              </a:graphicData>
            </a:graphic>
          </xdr:graphicFrame>
        </mc:Choice>
        <mc:Fallback xmlns="">
          <xdr:sp macro="" textlink="">
            <xdr:nvSpPr>
              <xdr:cNvPr id="0" name=""/>
              <xdr:cNvSpPr>
                <a:spLocks noTextEdit="1"/>
              </xdr:cNvSpPr>
            </xdr:nvSpPr>
            <xdr:spPr>
              <a:xfrm>
                <a:off x="11109739" y="4088572"/>
                <a:ext cx="2080008" cy="260377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mc:AlternateContent xmlns:mc="http://schemas.openxmlformats.org/markup-compatibility/2006" xmlns:a14="http://schemas.microsoft.com/office/drawing/2010/main">
        <mc:Choice Requires="a14">
          <xdr:graphicFrame macro="">
            <xdr:nvGraphicFramePr>
              <xdr:cNvPr id="7" name="Gliederung">
                <a:extLst>
                  <a:ext uri="{FF2B5EF4-FFF2-40B4-BE49-F238E27FC236}">
                    <a16:creationId xmlns:a16="http://schemas.microsoft.com/office/drawing/2014/main" id="{00000000-0008-0000-0000-000007000000}"/>
                  </a:ext>
                </a:extLst>
              </xdr:cNvPr>
              <xdr:cNvGraphicFramePr/>
            </xdr:nvGraphicFramePr>
            <xdr:xfrm>
              <a:off x="13222818" y="1515717"/>
              <a:ext cx="2080007" cy="5068957"/>
            </xdr:xfrm>
            <a:graphic>
              <a:graphicData uri="http://schemas.microsoft.com/office/drawing/2010/slicer">
                <sle:slicer xmlns:sle="http://schemas.microsoft.com/office/drawing/2010/slicer" name="Gliederung"/>
              </a:graphicData>
            </a:graphic>
          </xdr:graphicFrame>
        </mc:Choice>
        <mc:Fallback xmlns="">
          <xdr:sp macro="" textlink="">
            <xdr:nvSpPr>
              <xdr:cNvPr id="0" name=""/>
              <xdr:cNvSpPr>
                <a:spLocks noTextEdit="1"/>
              </xdr:cNvSpPr>
            </xdr:nvSpPr>
            <xdr:spPr>
              <a:xfrm>
                <a:off x="13206253" y="1623391"/>
                <a:ext cx="2080007" cy="5068957"/>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mc:AlternateContent xmlns:mc="http://schemas.openxmlformats.org/markup-compatibility/2006" xmlns:a14="http://schemas.microsoft.com/office/drawing/2010/main">
        <mc:Choice Requires="a14">
          <xdr:graphicFrame macro="">
            <xdr:nvGraphicFramePr>
              <xdr:cNvPr id="5" name="Kontoart">
                <a:extLst>
                  <a:ext uri="{FF2B5EF4-FFF2-40B4-BE49-F238E27FC236}">
                    <a16:creationId xmlns:a16="http://schemas.microsoft.com/office/drawing/2014/main" id="{00000000-0008-0000-0000-000005000000}"/>
                  </a:ext>
                </a:extLst>
              </xdr:cNvPr>
              <xdr:cNvGraphicFramePr/>
            </xdr:nvGraphicFramePr>
            <xdr:xfrm>
              <a:off x="13222818" y="147432"/>
              <a:ext cx="2080800" cy="1343438"/>
            </xdr:xfrm>
            <a:graphic>
              <a:graphicData uri="http://schemas.microsoft.com/office/drawing/2010/slicer">
                <sle:slicer xmlns:sle="http://schemas.microsoft.com/office/drawing/2010/slicer" name="Kontoart"/>
              </a:graphicData>
            </a:graphic>
          </xdr:graphicFrame>
        </mc:Choice>
        <mc:Fallback xmlns="">
          <xdr:sp macro="" textlink="">
            <xdr:nvSpPr>
              <xdr:cNvPr id="0" name=""/>
              <xdr:cNvSpPr>
                <a:spLocks noTextEdit="1"/>
              </xdr:cNvSpPr>
            </xdr:nvSpPr>
            <xdr:spPr>
              <a:xfrm>
                <a:off x="13206253" y="255106"/>
                <a:ext cx="2080800" cy="1343438"/>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xdr:grpSp>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5</xdr:col>
      <xdr:colOff>76614</xdr:colOff>
      <xdr:row>0</xdr:row>
      <xdr:rowOff>33131</xdr:rowOff>
    </xdr:from>
    <xdr:to>
      <xdr:col>5</xdr:col>
      <xdr:colOff>10195891</xdr:colOff>
      <xdr:row>40</xdr:row>
      <xdr:rowOff>126032</xdr:rowOff>
    </xdr:to>
    <xdr:graphicFrame macro="">
      <xdr:nvGraphicFramePr>
        <xdr:cNvPr id="2" name="Diagramm 1">
          <a:extLst>
            <a:ext uri="{FF2B5EF4-FFF2-40B4-BE49-F238E27FC236}">
              <a16:creationId xmlns:a16="http://schemas.microsoft.com/office/drawing/2014/main" id="{00000000-0008-0000-01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110435</xdr:colOff>
      <xdr:row>1</xdr:row>
      <xdr:rowOff>89454</xdr:rowOff>
    </xdr:from>
    <xdr:to>
      <xdr:col>11</xdr:col>
      <xdr:colOff>477749</xdr:colOff>
      <xdr:row>40</xdr:row>
      <xdr:rowOff>66261</xdr:rowOff>
    </xdr:to>
    <xdr:grpSp>
      <xdr:nvGrpSpPr>
        <xdr:cNvPr id="9" name="Gruppieren 8">
          <a:extLst>
            <a:ext uri="{FF2B5EF4-FFF2-40B4-BE49-F238E27FC236}">
              <a16:creationId xmlns:a16="http://schemas.microsoft.com/office/drawing/2014/main" id="{00000000-0008-0000-0100-000009000000}"/>
            </a:ext>
          </a:extLst>
        </xdr:cNvPr>
        <xdr:cNvGrpSpPr/>
      </xdr:nvGrpSpPr>
      <xdr:grpSpPr>
        <a:xfrm>
          <a:off x="10645085" y="251379"/>
          <a:ext cx="4177314" cy="6291882"/>
          <a:chOff x="10645085" y="251379"/>
          <a:chExt cx="4177314" cy="6291882"/>
        </a:xfrm>
      </xdr:grpSpPr>
      <mc:AlternateContent xmlns:mc="http://schemas.openxmlformats.org/markup-compatibility/2006" xmlns:a14="http://schemas.microsoft.com/office/drawing/2010/main">
        <mc:Choice Requires="a14">
          <xdr:graphicFrame macro="">
            <xdr:nvGraphicFramePr>
              <xdr:cNvPr id="4" name="Einzelplan 1">
                <a:extLst>
                  <a:ext uri="{FF2B5EF4-FFF2-40B4-BE49-F238E27FC236}">
                    <a16:creationId xmlns:a16="http://schemas.microsoft.com/office/drawing/2014/main" id="{00000000-0008-0000-0100-000004000000}"/>
                  </a:ext>
                </a:extLst>
              </xdr:cNvPr>
              <xdr:cNvGraphicFramePr/>
            </xdr:nvGraphicFramePr>
            <xdr:xfrm>
              <a:off x="10645085" y="1190349"/>
              <a:ext cx="2080007" cy="2770423"/>
            </xdr:xfrm>
            <a:graphic>
              <a:graphicData uri="http://schemas.microsoft.com/office/drawing/2010/slicer">
                <sle:slicer xmlns:sle="http://schemas.microsoft.com/office/drawing/2010/slicer" name="Einzelplan 1"/>
              </a:graphicData>
            </a:graphic>
          </xdr:graphicFrame>
        </mc:Choice>
        <mc:Fallback xmlns="">
          <xdr:sp macro="" textlink="">
            <xdr:nvSpPr>
              <xdr:cNvPr id="0" name=""/>
              <xdr:cNvSpPr>
                <a:spLocks noTextEdit="1"/>
              </xdr:cNvSpPr>
            </xdr:nvSpPr>
            <xdr:spPr>
              <a:xfrm>
                <a:off x="10645085" y="1190349"/>
                <a:ext cx="2080007" cy="277042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mc:AlternateContent xmlns:mc="http://schemas.openxmlformats.org/markup-compatibility/2006" xmlns:a14="http://schemas.microsoft.com/office/drawing/2010/main">
        <mc:Choice Requires="a14">
          <xdr:graphicFrame macro="">
            <xdr:nvGraphicFramePr>
              <xdr:cNvPr id="5" name="HH-Art 1">
                <a:extLst>
                  <a:ext uri="{FF2B5EF4-FFF2-40B4-BE49-F238E27FC236}">
                    <a16:creationId xmlns:a16="http://schemas.microsoft.com/office/drawing/2014/main" id="{00000000-0008-0000-0100-000005000000}"/>
                  </a:ext>
                </a:extLst>
              </xdr:cNvPr>
              <xdr:cNvGraphicFramePr/>
            </xdr:nvGraphicFramePr>
            <xdr:xfrm>
              <a:off x="10645085" y="258124"/>
              <a:ext cx="2080007" cy="921701"/>
            </xdr:xfrm>
            <a:graphic>
              <a:graphicData uri="http://schemas.microsoft.com/office/drawing/2010/slicer">
                <sle:slicer xmlns:sle="http://schemas.microsoft.com/office/drawing/2010/slicer" name="HH-Art 1"/>
              </a:graphicData>
            </a:graphic>
          </xdr:graphicFrame>
        </mc:Choice>
        <mc:Fallback xmlns="">
          <xdr:sp macro="" textlink="">
            <xdr:nvSpPr>
              <xdr:cNvPr id="0" name=""/>
              <xdr:cNvSpPr>
                <a:spLocks noTextEdit="1"/>
              </xdr:cNvSpPr>
            </xdr:nvSpPr>
            <xdr:spPr>
              <a:xfrm>
                <a:off x="10645085" y="258124"/>
                <a:ext cx="2080007" cy="92170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mc:AlternateContent xmlns:mc="http://schemas.openxmlformats.org/markup-compatibility/2006" xmlns:a14="http://schemas.microsoft.com/office/drawing/2010/main">
        <mc:Choice Requires="a14">
          <xdr:graphicFrame macro="">
            <xdr:nvGraphicFramePr>
              <xdr:cNvPr id="6" name="Unterabschnitt 1">
                <a:extLst>
                  <a:ext uri="{FF2B5EF4-FFF2-40B4-BE49-F238E27FC236}">
                    <a16:creationId xmlns:a16="http://schemas.microsoft.com/office/drawing/2014/main" id="{00000000-0008-0000-0100-000006000000}"/>
                  </a:ext>
                </a:extLst>
              </xdr:cNvPr>
              <xdr:cNvGraphicFramePr/>
            </xdr:nvGraphicFramePr>
            <xdr:xfrm>
              <a:off x="10645085" y="3998281"/>
              <a:ext cx="2080008" cy="2544980"/>
            </xdr:xfrm>
            <a:graphic>
              <a:graphicData uri="http://schemas.microsoft.com/office/drawing/2010/slicer">
                <sle:slicer xmlns:sle="http://schemas.microsoft.com/office/drawing/2010/slicer" name="Unterabschnitt 1"/>
              </a:graphicData>
            </a:graphic>
          </xdr:graphicFrame>
        </mc:Choice>
        <mc:Fallback xmlns="">
          <xdr:sp macro="" textlink="">
            <xdr:nvSpPr>
              <xdr:cNvPr id="0" name=""/>
              <xdr:cNvSpPr>
                <a:spLocks noTextEdit="1"/>
              </xdr:cNvSpPr>
            </xdr:nvSpPr>
            <xdr:spPr>
              <a:xfrm>
                <a:off x="10645085" y="3998281"/>
                <a:ext cx="2080008" cy="2544980"/>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mc:AlternateContent xmlns:mc="http://schemas.openxmlformats.org/markup-compatibility/2006" xmlns:a14="http://schemas.microsoft.com/office/drawing/2010/main">
        <mc:Choice Requires="a14">
          <xdr:graphicFrame macro="">
            <xdr:nvGraphicFramePr>
              <xdr:cNvPr id="7" name="Gliederung 1">
                <a:extLst>
                  <a:ext uri="{FF2B5EF4-FFF2-40B4-BE49-F238E27FC236}">
                    <a16:creationId xmlns:a16="http://schemas.microsoft.com/office/drawing/2014/main" id="{00000000-0008-0000-0100-000007000000}"/>
                  </a:ext>
                </a:extLst>
              </xdr:cNvPr>
              <xdr:cNvGraphicFramePr/>
            </xdr:nvGraphicFramePr>
            <xdr:xfrm>
              <a:off x="12741599" y="1588767"/>
              <a:ext cx="2080007" cy="4954494"/>
            </xdr:xfrm>
            <a:graphic>
              <a:graphicData uri="http://schemas.microsoft.com/office/drawing/2010/slicer">
                <sle:slicer xmlns:sle="http://schemas.microsoft.com/office/drawing/2010/slicer" name="Gliederung 1"/>
              </a:graphicData>
            </a:graphic>
          </xdr:graphicFrame>
        </mc:Choice>
        <mc:Fallback xmlns="">
          <xdr:sp macro="" textlink="">
            <xdr:nvSpPr>
              <xdr:cNvPr id="0" name=""/>
              <xdr:cNvSpPr>
                <a:spLocks noTextEdit="1"/>
              </xdr:cNvSpPr>
            </xdr:nvSpPr>
            <xdr:spPr>
              <a:xfrm>
                <a:off x="12741599" y="1588767"/>
                <a:ext cx="2080007" cy="4954494"/>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mc:AlternateContent xmlns:mc="http://schemas.openxmlformats.org/markup-compatibility/2006" xmlns:a14="http://schemas.microsoft.com/office/drawing/2010/main">
        <mc:Choice Requires="a14">
          <xdr:graphicFrame macro="">
            <xdr:nvGraphicFramePr>
              <xdr:cNvPr id="8" name="Kontoart 1">
                <a:extLst>
                  <a:ext uri="{FF2B5EF4-FFF2-40B4-BE49-F238E27FC236}">
                    <a16:creationId xmlns:a16="http://schemas.microsoft.com/office/drawing/2014/main" id="{00000000-0008-0000-0100-000008000000}"/>
                  </a:ext>
                </a:extLst>
              </xdr:cNvPr>
              <xdr:cNvGraphicFramePr/>
            </xdr:nvGraphicFramePr>
            <xdr:xfrm>
              <a:off x="12741599" y="251379"/>
              <a:ext cx="2080800" cy="1313102"/>
            </xdr:xfrm>
            <a:graphic>
              <a:graphicData uri="http://schemas.microsoft.com/office/drawing/2010/slicer">
                <sle:slicer xmlns:sle="http://schemas.microsoft.com/office/drawing/2010/slicer" name="Kontoart 1"/>
              </a:graphicData>
            </a:graphic>
          </xdr:graphicFrame>
        </mc:Choice>
        <mc:Fallback xmlns="">
          <xdr:sp macro="" textlink="">
            <xdr:nvSpPr>
              <xdr:cNvPr id="0" name=""/>
              <xdr:cNvSpPr>
                <a:spLocks noTextEdit="1"/>
              </xdr:cNvSpPr>
            </xdr:nvSpPr>
            <xdr:spPr>
              <a:xfrm>
                <a:off x="12741599" y="251379"/>
                <a:ext cx="2080800" cy="131310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können spätestens mit Excel 2010 verwendet werden.
Wenn die Form in einer früheren Version von Excel geändert oder die Arbeitsmappe in Excel 2003 oder früher gespeichert wurde, kann der Datenschnitt nicht verwendet werden.</a:t>
                </a:r>
              </a:p>
            </xdr:txBody>
          </xdr:sp>
        </mc:Fallback>
      </mc:AlternateContent>
    </xdr:grpSp>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145680</xdr:colOff>
      <xdr:row>0</xdr:row>
      <xdr:rowOff>33616</xdr:rowOff>
    </xdr:from>
    <xdr:to>
      <xdr:col>6</xdr:col>
      <xdr:colOff>1140763</xdr:colOff>
      <xdr:row>7</xdr:row>
      <xdr:rowOff>118332</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13445" y="33616"/>
          <a:ext cx="1981200" cy="1463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489912</xdr:colOff>
      <xdr:row>46</xdr:row>
      <xdr:rowOff>133350</xdr:rowOff>
    </xdr:from>
    <xdr:to>
      <xdr:col>3</xdr:col>
      <xdr:colOff>137436</xdr:colOff>
      <xdr:row>48</xdr:row>
      <xdr:rowOff>57111</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2013912" y="8258589"/>
          <a:ext cx="409524" cy="321326"/>
        </a:xfrm>
        <a:prstGeom prst="rect">
          <a:avLst/>
        </a:prstGeom>
      </xdr:spPr>
    </xdr:pic>
    <xdr:clientData/>
  </xdr:twoCellAnchor>
  <xdr:twoCellAnchor editAs="oneCell">
    <xdr:from>
      <xdr:col>0</xdr:col>
      <xdr:colOff>219075</xdr:colOff>
      <xdr:row>50</xdr:row>
      <xdr:rowOff>47625</xdr:rowOff>
    </xdr:from>
    <xdr:to>
      <xdr:col>5</xdr:col>
      <xdr:colOff>675742</xdr:colOff>
      <xdr:row>53</xdr:row>
      <xdr:rowOff>133278</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219075" y="8696325"/>
          <a:ext cx="4266667" cy="571429"/>
        </a:xfrm>
        <a:prstGeom prst="rect">
          <a:avLst/>
        </a:prstGeom>
      </xdr:spPr>
    </xdr:pic>
    <xdr:clientData/>
  </xdr:twoCellAnchor>
  <xdr:twoCellAnchor editAs="oneCell">
    <xdr:from>
      <xdr:col>0</xdr:col>
      <xdr:colOff>28575</xdr:colOff>
      <xdr:row>75</xdr:row>
      <xdr:rowOff>104776</xdr:rowOff>
    </xdr:from>
    <xdr:to>
      <xdr:col>6</xdr:col>
      <xdr:colOff>600075</xdr:colOff>
      <xdr:row>78</xdr:row>
      <xdr:rowOff>152982</xdr:rowOff>
    </xdr:to>
    <xdr:pic>
      <xdr:nvPicPr>
        <xdr:cNvPr id="13" name="Grafik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3"/>
        <a:stretch>
          <a:fillRect/>
        </a:stretch>
      </xdr:blipFill>
      <xdr:spPr>
        <a:xfrm>
          <a:off x="28575" y="13525501"/>
          <a:ext cx="5143500" cy="533982"/>
        </a:xfrm>
        <a:prstGeom prst="rect">
          <a:avLst/>
        </a:prstGeom>
      </xdr:spPr>
    </xdr:pic>
    <xdr:clientData/>
  </xdr:twoCellAnchor>
  <xdr:twoCellAnchor editAs="oneCell">
    <xdr:from>
      <xdr:col>0</xdr:col>
      <xdr:colOff>0</xdr:colOff>
      <xdr:row>4</xdr:row>
      <xdr:rowOff>0</xdr:rowOff>
    </xdr:from>
    <xdr:to>
      <xdr:col>4</xdr:col>
      <xdr:colOff>298859</xdr:colOff>
      <xdr:row>22</xdr:row>
      <xdr:rowOff>91108</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a:stretch>
          <a:fillRect/>
        </a:stretch>
      </xdr:blipFill>
      <xdr:spPr>
        <a:xfrm>
          <a:off x="0" y="853109"/>
          <a:ext cx="3346859" cy="3072847"/>
        </a:xfrm>
        <a:prstGeom prst="rect">
          <a:avLst/>
        </a:prstGeom>
      </xdr:spPr>
    </xdr:pic>
    <xdr:clientData/>
  </xdr:twoCellAnchor>
  <xdr:twoCellAnchor editAs="oneCell">
    <xdr:from>
      <xdr:col>0</xdr:col>
      <xdr:colOff>0</xdr:colOff>
      <xdr:row>25</xdr:row>
      <xdr:rowOff>0</xdr:rowOff>
    </xdr:from>
    <xdr:to>
      <xdr:col>4</xdr:col>
      <xdr:colOff>326261</xdr:colOff>
      <xdr:row>43</xdr:row>
      <xdr:rowOff>99391</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0" y="4489174"/>
          <a:ext cx="3374261" cy="3081130"/>
        </a:xfrm>
        <a:prstGeom prst="rect">
          <a:avLst/>
        </a:prstGeom>
      </xdr:spPr>
    </xdr:pic>
    <xdr:clientData/>
  </xdr:twoCellAnchor>
  <xdr:twoCellAnchor editAs="oneCell">
    <xdr:from>
      <xdr:col>0</xdr:col>
      <xdr:colOff>0</xdr:colOff>
      <xdr:row>60</xdr:row>
      <xdr:rowOff>0</xdr:rowOff>
    </xdr:from>
    <xdr:to>
      <xdr:col>6</xdr:col>
      <xdr:colOff>452331</xdr:colOff>
      <xdr:row>73</xdr:row>
      <xdr:rowOff>57979</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0" y="11024152"/>
          <a:ext cx="5024331" cy="221145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hrig, Sven" refreshedDate="43969.540207175924" missingItemsLimit="0" createdVersion="4" refreshedVersion="6" minRefreshableVersion="3" recordCount="3112" xr:uid="{00000000-000A-0000-FFFF-FFFF1E000000}">
  <cacheSource type="worksheet">
    <worksheetSource name="tabDaten"/>
  </cacheSource>
  <cacheFields count="21">
    <cacheField name="Mandant" numFmtId="0">
      <sharedItems/>
    </cacheField>
    <cacheField name="HH-Art" numFmtId="0">
      <sharedItems count="2">
        <s v="0 Verwaltungshaushalt"/>
        <s v="1 Vermögenshaushalt"/>
      </sharedItems>
    </cacheField>
    <cacheField name="Kontoart" numFmtId="0">
      <sharedItems count="4">
        <s v="00 Einnahmen VerwaltungsHH"/>
        <s v="01 Ausgaben VerwaltungsHH"/>
        <s v="10 Einnahmen VermögensHH"/>
        <s v="11 Ausgaben VermögenshHH"/>
      </sharedItems>
    </cacheField>
    <cacheField name="Einzelplan" numFmtId="0">
      <sharedItems count="10">
        <s v="0    Allgemeine Verwaltung "/>
        <s v="1    öffentliche Ordnung "/>
        <s v="2    Schulen "/>
        <s v="3    Wissenschaft, Forschung, Kulturpflege "/>
        <s v="4    soziale Sicherung "/>
        <s v="5    Gesundheit, Sport, Erholung "/>
        <s v="6    Bau- und Wohnungswesen, Verkehr "/>
        <s v="7    öffentliche Einrichtungen,  Wirtschaftsförderung"/>
        <s v="8    Wirtschaftl. Unternehmen,  allg. Grund- und Sondervermögen"/>
        <s v="9    allgemeine Finanzwirtschaft "/>
      </sharedItems>
    </cacheField>
    <cacheField name="Abschnitt" numFmtId="0">
      <sharedItems count="46">
        <s v="00    Gemeindeorgane "/>
        <s v="01    Rechnungsprüfung "/>
        <s v="02    Hauptverwaltung "/>
        <s v="03    Finanzverwaltung "/>
        <s v="06    Einrichtungen für die gesamte Verwaltung "/>
        <s v="11    öffentliche Ordnung "/>
        <s v="13    Feuerschutz "/>
        <s v="14    Katastrophenschutz "/>
        <s v="21    Grund - Hauptschulen,  Grundschulförderklassen"/>
        <s v="22    Realschulen "/>
        <s v="27    Sonderschulen "/>
        <s v="28    Gesamtschulen u. dgl. "/>
        <s v="29    Übrige schulische Aufgaben "/>
        <s v="32    Museen, Sammlungen, Ausstellungen "/>
        <s v="34    Heimat u. sonstige Kunstpflege "/>
        <s v="35    Volksbildung/Volkshochschulen "/>
        <s v="36    Denkmalschutz und -pflege "/>
        <s v="43    soziale Einrichtungen  (ohne Einrichtungen der Jugendhilfe)"/>
        <s v="46    Einrichtungen der Jugendhilfe,  Jugendarbeit"/>
        <s v="56    Eigene Sportstätten "/>
        <s v="57    Badeanstalten "/>
        <s v="58    Park- und Gartenanlagen "/>
        <s v="60    Bauverwaltung "/>
        <s v="61    Städteplanung, Vermessung, Bauordnung "/>
        <s v="62    Wohnungsbauförderung und Wohnungsfürsorge"/>
        <s v="63    Gemeindestraßen "/>
        <s v="67    Straßenbeleuchtung und Reinigung "/>
        <s v="69    Wasserläufe, Wasserbau "/>
        <s v="72    Abfallbeseitigung "/>
        <s v="73    Märkte "/>
        <s v="75    Bestattungswesen "/>
        <s v="76    sonstige öffentliche Einrichtungen "/>
        <s v="77    Hilfsbetriebe der Verwaltung "/>
        <s v="79    Fremdenverkehr, Sonst. Förderung von  Wirtschaft und Verkehr"/>
        <s v="81    Versorgungsunternehmen "/>
        <s v="85    Land- und forstwirtschaftliche  Unternehmen"/>
        <s v="86    Kur-u. Badebetriebe "/>
        <s v="87    sonstige wirtschaftliche Unternehmen "/>
        <s v="88    allgemeines Grundvermögen "/>
        <s v="90    Steuern, allg. Zuweis. und allg. Umlagen "/>
        <s v="91    sonstige allgemeine Finanzwirtschaft "/>
        <s v="33    Theater, Musikpflege "/>
        <s v="37    kirchliche Angelegenheiten "/>
        <s v="47    Förderung von anderen Trägern der  Wohlfahrtspflege"/>
        <s v="55    Förderung des Sports "/>
        <s v="78    Förderung der Land- u. Forstwirtschaft "/>
      </sharedItems>
    </cacheField>
    <cacheField name="Unterabschnitt" numFmtId="0">
      <sharedItems count="63">
        <s v="00    Gemeindeorgane "/>
        <s v="01    Rechnungsprüfung "/>
        <s v="02    Hauptverwaltung "/>
        <s v="03    Finanzverwaltung "/>
        <s v="06    Einrichtungen für die gesamte Verwaltung "/>
        <s v="11    öffentliche Ordnung "/>
        <s v="130    Feuerwehren "/>
        <s v="14    Katastrophenschutz "/>
        <s v="211    Grundschulen "/>
        <s v="213    Hauptschulen "/>
        <s v="221    Realschulen "/>
        <s v="27    Sonderschulen "/>
        <s v="28    Gesamtschulen u. dgl. "/>
        <s v="291    Betreuungsangebote An Schulen "/>
        <s v="295    sonstige schulische Aufgaben "/>
        <s v="321    Nichtwissenschaftliche Museen, Sammlungen"/>
        <s v="34    Heimat u. sonstige Kunstpflege "/>
        <s v="35    Volksbildung/Volkshochschulen "/>
        <s v="352    Büchereien "/>
        <s v="365    Denkmalschutz- und Pflege "/>
        <s v="436    soziale Einrichtungen Aussiedler und Ausländer"/>
        <s v="46    Einrichtungen der Jugendhilfe,  Jugendarbeit"/>
        <s v="464    Tageseinrichtungen für Kinder "/>
        <s v="561    Sporthallen "/>
        <s v="562    Stadien und Sportplätze "/>
        <s v="572    Hallenbäder "/>
        <s v="58    Park- und Gartenanlagen "/>
        <s v="60    Bauverwaltung "/>
        <s v="601    Hochbauverwaltung "/>
        <s v="602    Tiefbauverwaltung "/>
        <s v="61    Städteplanung, Vermessung, Bauordnung "/>
        <s v="62    Wohnungsbauförderung und Wohnungsfürsorge"/>
        <s v="63    Gemeindestraßen "/>
        <s v="67    Straßenbeleuchtung und Reinigung "/>
        <s v="69    Wasserläufe, Wasserbau "/>
        <s v="72    Abfallbeseitigung "/>
        <s v="73    Märkte "/>
        <s v="750    Bestattungswesen "/>
        <s v="763    Anschlagsäulen, Plakattafeln u. so. Werbeeinr."/>
        <s v="765    öffentliche Bedürfnisanstalten "/>
        <s v="767    Dorfgemeinschaftshäuser, Stadthallen "/>
        <s v="771    Bauhof "/>
        <s v="79    Fremdenverkehr, Sonst. Förderung von  Wirtschaft und Verkehr"/>
        <s v="792    Förderung des Öffentl. Personennahverkehrs"/>
        <s v="81    Versorgungsunternehmen "/>
        <s v="855    Forstwirtschaftliche Unternehmen "/>
        <s v="86    Kur-u. Badebetriebe "/>
        <s v="87    sonstige wirtschaftliche Unternehmen "/>
        <s v="88    allgemeines Grundvermögen "/>
        <s v="90    Steuern, allg. Zuweis. und allg. Umlagen "/>
        <s v="91    sonstige allgemeine Finanzwirtschaft "/>
        <s v="331    Theater "/>
        <s v="332    Musikpflege "/>
        <s v="333    Musikschulen "/>
        <s v="36    Denkmalschutz und -pflege "/>
        <s v="37    kirchliche Angelegenheiten "/>
        <s v="432    soziale Einrichtunge f. pflegebedürftige Menschen"/>
        <s v="47    Förderung von anderen Trägern der  Wohlfahrtspflege"/>
        <s v="55    Förderung des Sports "/>
        <s v="675    Strassenreinigung "/>
        <s v="762    Glocken, Uhrenanlagen, öffentliche Waagen"/>
        <s v="78    Förderung der Land- u. Forstwirtschaft "/>
        <s v="791    sonstige Förderung von Wirtschaft und Verkehr"/>
      </sharedItems>
    </cacheField>
    <cacheField name="Gliederung" numFmtId="0">
      <sharedItems count="127">
        <s v="0000    Gemeindeorgane "/>
        <s v="0100    Rechnungsprüfungsamt "/>
        <s v="0200    Hauptverwaltung "/>
        <s v="0300    Finanzverwaltung "/>
        <s v="0600    allgemeine Verwaltung "/>
        <s v="1100    Ordnungsamt und zentrales Bürgerbüro "/>
        <s v="1101    Bürgerbüro Babstadt "/>
        <s v="1102    Bürgerbüro Bonfeld "/>
        <s v="1103    Bürgerbüro Fürfeld "/>
        <s v="1104    Bürgerbüro Grombach "/>
        <s v="1105    Bürgerbüro Heinsheim "/>
        <s v="1106    Bürgerbüro Obergimpern "/>
        <s v="1107    Bürgerbüro Treschklingen "/>
        <s v="1108    Bürgerbüro Wollenberg "/>
        <s v="1109    Bürgerbüro Zimmerhof "/>
        <s v="1300    Feuerwehr Bad Rappenau "/>
        <s v="1302    Abteilung Bonfeld "/>
        <s v="1303    Abteilung Fürfeld "/>
        <s v="1305    Abteilung Heinsheim "/>
        <s v="1306    Abteilung Obergimpern "/>
        <s v="1307    Abteilung Treschklingen "/>
        <s v="1308    Abteilung Wollenberg "/>
        <s v="1400    Katastrophenschutz "/>
        <s v="2110    Grundschule Bad Rappenau "/>
        <s v="2111    Grundschule Babstadt "/>
        <s v="2112    Grundschule Bonfeld "/>
        <s v="2113    Grundschule Fürfeld "/>
        <s v="2114    Grundschule Grombach "/>
        <s v="2115    Grundschule Heinsheim "/>
        <s v="2116    Grundschule Obergimpern "/>
        <s v="2119    Grundschule Zimmerhof "/>
        <s v="2130    Werkrealschule "/>
        <s v="2210    Realschule "/>
        <s v="2700    Albert-Schweitzer-Schule  (Förderschule)"/>
        <s v="2820    Gemeinschaftsschule Bad Rappenau "/>
        <s v="2910    Hortbetreuung, Verläßliche Grundschulen "/>
        <s v="2951    Schulsozialarbeit "/>
        <s v="3211    Ausstellungen "/>
        <s v="3400    Heimat- und sonstige Kulturpflege  (Veranstaltungen, Stadtfest u.ä.)"/>
        <s v="3500    Volkshochschule "/>
        <s v="3520    Stadt- und Kurbücherei "/>
        <s v="3650    Wasserschloss "/>
        <s v="4360    Unterbringung Asylbewerber/Obdachlose "/>
        <s v="4600    Einrichtungen der Jugendarbeit, Jugendhaus"/>
        <s v="4640    Tageseinrichtungen für Kinder "/>
        <s v="4641    Kindergarten Babstadt "/>
        <s v="4642    Kindergarten Bonfeld "/>
        <s v="4643    Kindergarten Fürfeld "/>
        <s v="4645    Kindergarten Heinsheim "/>
        <s v="4649    Kindergarten Zimmerhof "/>
        <s v="5610    Sporthallen Bad Rappenau "/>
        <s v="5611    Sporthalle Babstadt "/>
        <s v="5612    Sporthalle Bonfeld "/>
        <s v="5613    Sporthalle Fürfeld "/>
        <s v="5614    Sporthalle Grombach "/>
        <s v="5615    Sporthalle  Heinsheim "/>
        <s v="5616    Sporthalle Obergimpern "/>
        <s v="5617    Sporthalle Treschklingen "/>
        <s v="5619    Sporthalle Zimmerhof "/>
        <s v="5621    Sportplatz Babstadt "/>
        <s v="5622    Sportplatz Bonfeld "/>
        <s v="5623    Sportplatz Fürfeld "/>
        <s v="5624    Sportplatz Grombach "/>
        <s v="5625    Sportplatz Heinsheim "/>
        <s v="5626    Sportplatz Obergimpern "/>
        <s v="5627    Sportplatz Treschklingen "/>
        <s v="5720    Bewegungsbad Obergimpern "/>
        <s v="5800    Park- und Gartenanlagen "/>
        <s v="6000    Bauverwaltung "/>
        <s v="6010    Hochbauverwaltung "/>
        <s v="6011    Gebäudeverwaltung "/>
        <s v="6020    Tiefbauverwaltung "/>
        <s v="6100    Städteplanung, Vermessung, Bauordnung "/>
        <s v="6200    Wohnbauförderung "/>
        <s v="6300    Gemeindestraßen "/>
        <s v="6700    Straßenbeleuchtung "/>
        <s v="6900    Wasserläufe, Wasserbau "/>
        <s v="7200    Abfallbeseitigung "/>
        <s v="7300    Märkte "/>
        <s v="7500    Friedhofsverwaltung,  Friedhof Bad Rappenau"/>
        <s v="7501    Friedhof Babstadt "/>
        <s v="7502    Friedhof Bonfeld "/>
        <s v="7503    Friedhof Fürfeld "/>
        <s v="7504    Friedhof Grombach "/>
        <s v="7505    Friedhof Heinsheim "/>
        <s v="7506    Friedhof Obergimpern "/>
        <s v="7507    Friedhof Treschklingen "/>
        <s v="7508    Friedhof Wollenberg "/>
        <s v="7509    Friedhof Zimmerhof "/>
        <s v="7630    Anschlagsäulen, Plakattafeln,  sonst. Werbeeinrichtungen"/>
        <s v="7650    öffentl. Bedürfnisanstalt "/>
        <s v="7670    Bürgerhaus Bad Rappenau "/>
        <s v="7673    Bürgerhaus Fürfeld "/>
        <s v="7674    Bürgerhaus Grombach "/>
        <s v="7677    Bürgerhaus Treschklingen "/>
        <s v="7679    Bürgertreff Zimmerhof "/>
        <s v="7710    Bauhof "/>
        <s v="7900    Fremdenverkehr "/>
        <s v="7920    Förderung des öffentlichen Personennahverkehrs"/>
        <s v="8100    Versorgungsunternehmen "/>
        <s v="8550    Stadtwald "/>
        <s v="8610    Kurhaus "/>
        <s v="8620    Kureinrichtungen "/>
        <s v="8700    Tiefgarage Rathaus "/>
        <s v="8750    Soleförderung "/>
        <s v="8810    Wohn- und Geschäftsgebäude "/>
        <s v="8830    sonstiges Grundvermögen "/>
        <s v="9000    Steuern, allg. Zuweis. und allg. Umlagen "/>
        <s v="9100    sonstige allgemeine  Finanzwirtschaft"/>
        <s v="1301    Abteilung Babstadt "/>
        <s v="1304    Abteilung Grombach "/>
        <s v="2952    Mensa "/>
        <s v="3210    Zentrales Stadtarchiv "/>
        <s v="3310    Theaterpflege (Zuschüsse u.ä.) "/>
        <s v="3320    Musikpflege  (Zuschüsse u.ä.) "/>
        <s v="3330    Musikschule Unterer Neckar "/>
        <s v="3600    Naturschutz und Landschaftspflege "/>
        <s v="3700    kirchliche Angelegenheiten "/>
        <s v="4320    soziale Einrichtungen für  Pflegebedürftige"/>
        <s v="4700    Förderung anderer Träger der  Wohlfahrtspflege"/>
        <s v="5500    Förderung des Sports "/>
        <s v="5620    Waldstadion Bad Rappenau "/>
        <s v="6750    Straßenreinigung "/>
        <s v="7620    Glocken, Uhrenanlagen "/>
        <s v="7850    Förderung der Landwirtschaft "/>
        <s v="7910    Wirtschaftsförderung "/>
        <s v="2950    Schulzentrum Bad Rappenau "/>
      </sharedItems>
    </cacheField>
    <cacheField name="GrpKurz" numFmtId="0">
      <sharedItems/>
    </cacheField>
    <cacheField name="GrpBez" numFmtId="0">
      <sharedItems count="20">
        <s v="E   Einnahmen aus Verwaltung und Betrieb"/>
        <s v="E   Sonstige Finanzeinnahmen"/>
        <s v="E   Steuern, allgemeine Zuweisungen"/>
        <s v="A   Personalausgaben"/>
        <s v="A   Sächlicher Verwaltungs- und Betriebsaufwand"/>
        <s v="A   Zuweisungen und Zuschüsse (nicht für Investitionen)"/>
        <s v="A   Sonstige Finanzausgaben"/>
        <s v="E   Erhaltene Zuweisungen und Zuschüsse für Investitionen"/>
        <s v="E   Beiträge und Ähnliche Entgelte"/>
        <s v="E   Rückzahlungen gewährter Darlehen"/>
        <s v="E   Einnahmen aus dem Verkauf von Vermögen"/>
        <s v="E   Zuführung vom Verwaltungshaushalt"/>
        <s v="E   Entnahmen aus Rücklagen"/>
        <s v="E   Kreditaufnahmen"/>
        <s v="A   Vermögenserwerb"/>
        <s v="A   Baumaßnahmen"/>
        <s v="A   Gewährte Zuweisungen und Zuschüsse für Investitionen"/>
        <s v="A   Gewährung von Darlehen"/>
        <s v="A   Zuführung an Rücklagen"/>
        <s v="A   Tilgungen"/>
      </sharedItems>
    </cacheField>
    <cacheField name="HHST" numFmtId="0">
      <sharedItems count="3112">
        <s v="0000-151000    Ersätze und ähnliche Einnahmen  "/>
        <s v="0000-165000    Erstattungen von kommunalen Sonderrechnungen (EigBSER/BTB GmbH)  "/>
        <s v="0100-162000    Erstattung für Prüfungen von Zweckverbänden  "/>
        <s v="0100-165000    Erstattungen von kommunalen Sonderrechnungen (EigB SER/BTB GmbH)  "/>
        <s v="0200-161000    Erstattungen vom Land   "/>
        <s v="0200-165000    Erstattungen von kommunalen Sonderrechnungen (BTB GmbH/KuK)  "/>
        <s v="0200-169000    Innere Verrechnungen   "/>
        <s v="0300-100000    Verwaltungsgebühren   "/>
        <s v="0300-151000    Ersätze und ähnliche Einnahmen  "/>
        <s v="0300-157500    Vermischte Einnahmen   "/>
        <s v="0300-162000    Erstattungen von Zweckverbänden   "/>
        <s v="0300-165000    Erstattungen von kommunalen Sonderrechnungen (EigB SER/BTB GmbH)  "/>
        <s v="0300-169000    Innere Verrechnungen   "/>
        <s v="0300-261000    Mahngebühren, Säumniszuschläge und ähnliche Nebenforderungen  "/>
        <s v="0600-151000    Ersätze und ähnliche Einnahmen   "/>
        <s v="0600-154000    Erstattung für Photovoltaikanlage   "/>
        <s v="0600-157500    Eigenanteile Jobticket   "/>
        <s v="0600-169000    Innere Verrechnungen   "/>
        <s v="1100-100000    Verwaltungsgebühren   "/>
        <s v="1100-100100    Verwaltungsgebühren untere Verwaltungsbehörde  "/>
        <s v="1100-100200    Verwaltungsgeb. Ausländerbehörde   "/>
        <s v="1100-151000    Ersätze und ähnliche Einnahmen  "/>
        <s v="1100-157500    Vermischte Einnahmen   "/>
        <s v="1100-168000    Erstattung Bestattungskosten   "/>
        <s v="1100-169000    Innere Verrechnungen   "/>
        <s v="1100-260000    Bußgelder   "/>
        <s v="1101-100000    Verwaltungsgebühren   "/>
        <s v="1102-100000    Verwaltungsgebühren   "/>
        <s v="1102-151000    Ersätze und ähnliche Einnahmen  "/>
        <s v="1103-100000    Verwaltungsgebühren   "/>
        <s v="1103-151000    Ersätze und ähnliche Einnahmen  "/>
        <s v="1104-100000    Verwaltungsgebühren   "/>
        <s v="1104-151000    Ersätze und ähnliche Einnahmen  "/>
        <s v="1104-154000    Erstattung für Photovoltaikanlage   "/>
        <s v="1105-100000    Verwaltungsgebühren   "/>
        <s v="1105-151000    Ersätze und ähnliche Einnahmen  "/>
        <s v="1106-100000    Verwaltungsgebühren   "/>
        <s v="1106-151000    Ersätze und ähnliche Einnahmen  "/>
        <s v="1107-100000    Verwaltungsgebühren   "/>
        <s v="1108-100000    Verwaltungsgebühren   "/>
        <s v="1108-151000    Ersätze und ähnliche Einnahmen  "/>
        <s v="1109-100000    Verwaltungsgebühren   "/>
        <s v="1109-151000    Ersätze und ähnliche Einnahmen  "/>
        <s v="1300-151000    Ersätze und ähnliche Einnahmen  "/>
        <s v="1300-157500    Vermischte Einnahmen   "/>
        <s v="1300-171000    Zuweisungen und Zuschüsse vom Land  "/>
        <s v="1300-263000    Konventionalstrafen aus Lieferverzug   "/>
        <s v="1300-276000    Auflösung von Beiträgen und ähnlichen Entgelten  "/>
        <s v="1302-276000    Auflösung von Beiträgen und ähnlichen Entgelten  "/>
        <s v="1303-276000    Auflösung von Beiträgen und ähnlichen Entgelten  "/>
        <s v="1305-276000    Auflösung von Beiträgen und ähnlichen Entgelten  "/>
        <s v="1306-276000    Auflösung von Beiträgen und ähnlichen Entgelten  "/>
        <s v="1307-276000    Auflösung von Beiträgen und ähnlichen Entgelten  "/>
        <s v="1308-276000    Auflösung von Beiträgen und ähnlichen Entgelten  "/>
        <s v="1400-160000    Erstattungen vom Bund   "/>
        <s v="2110-140000    Einnahmen aus Raumbelegungen   "/>
        <s v="2110-151000    Ersätze und ähnliche Einnahmen  "/>
        <s v="2110-152000    Ersatz von Schäden an Gebäuden u.ä. Einrichtungen (Deckungskreis 1)  "/>
        <s v="2110-154000    Erstattung für Photovoltaikanlage   "/>
        <s v="2110-157500    Vermischte Einnahmen   "/>
        <s v="2110-171200    Landeszuschüsse für Jugendbegleiter   "/>
        <s v="2110-171300    Zuweisungen für Inklusion   "/>
        <s v="2111-140000    Einnahmen aus Raumbelegungen   "/>
        <s v="2111-151000    Ersätze und ähnliche Einnahmen   "/>
        <s v="2111-153000    Erstattungen für Eingliederungshilfe   "/>
        <s v="2111-171200    Landeszuschüsse für Jugendbegleiter   "/>
        <s v="2112-140000    Einnahmen aus Raumbelegungen   "/>
        <s v="2112-151000    Ersätze und ähnliche Einnahmen   "/>
        <s v="2112-154000    Erstattung für Photovoltaikanlage   "/>
        <s v="2112-171000    Zuweisungen und Zuschüsse vom Land  "/>
        <s v="2113-151000    Ersätze und ähnliche Einnahmen   "/>
        <s v="2113-153000    Erstattungen für Eingliederungshilfe   "/>
        <s v="2113-171200    Landeszuschüsse für Jugendbegleiter   "/>
        <s v="2114-140000    Einnahmen aus Raumbelegungen   "/>
        <s v="2114-151000    Ersätze und ähnliche Einnahmen   "/>
        <s v="2115-140000    Einnahmen aus Raumbelegungen   "/>
        <s v="2115-151000    Ersätze und ähnliche Einnahmen   "/>
        <s v="2115-157500    Vermischte Einnahmen   "/>
        <s v="2115-171200    Landeszuschüsse für Jugendbegleiter   "/>
        <s v="2115-171300    Zuweisungen für Inklusion   "/>
        <s v="2116-140000    Einnahmen aus Raumbelegungen   "/>
        <s v="2116-151000    Ersätze und ähnliche Einnahmen   "/>
        <s v="2116-171200    Landeszuschüsse für Jugendbegleiter   "/>
        <s v="2116-171300    Zuweisungen für Inklusion   "/>
        <s v="2116-178000    Spenden   "/>
        <s v="2119-140000    Einnahmen aus Raumbelegungen   "/>
        <s v="2119-151000    Ersätze und ähnliche Einnahmen   "/>
        <s v="2119-152000    Ersatz von Schäden an Gebäuden u.ä. Einrichtungen (Deckungskreis 1)  "/>
        <s v="2119-171200    Landeszuschüsse für Jugendbegleiter   "/>
        <s v="2119-171300    Zuweisungen für Inklusion   "/>
        <s v="2130-151000    Ersätze und ähnliche Einnahmen  "/>
        <s v="2130-171000    Zuweisungen und Zuschüsse vom Land  "/>
        <s v="2210-140000    Einnahmen aus Raumbelegungen   "/>
        <s v="2210-151000    Ersätze und ähnliche Einnahmen  "/>
        <s v="2210-152000    Ersatz von Schäden an Gebäuden u.ä. Einrichtungen (Deckungskreis 1)  "/>
        <s v="2210-153000    Erstattungen für Eingliederungshilfe   "/>
        <s v="2210-154000    Erstattung für Photovoltaikanlage   "/>
        <s v="2210-157500    Vermischte Einnahmen   "/>
        <s v="2210-162000    Erstattung Landkreis für Schulbeförderungskosten  "/>
        <s v="2210-171000    Zuweisungen und Zuschüsse vom Land  "/>
        <s v="2210-171200    Landeszuschüsse für Jugendbegleiter   "/>
        <s v="2210-171300    Zuweisungen für Inklusion   "/>
        <s v="2210-178000    Spenden   "/>
        <s v="2700-140000    Einnahmen aus Raumbelegungen   "/>
        <s v="2700-151000    Ersätze und ähnliche Einnahmen  "/>
        <s v="2700-162000    Erstattungen von Gemeinden   "/>
        <s v="2700-171000    Zuweisungen und Zuschüsse vom Land  "/>
        <s v="2700-171200    Landeszuschüsse für Jugendbegleiter und Integrationshelfer  "/>
        <s v="2820-151000    Ersätze und ähnliche Einnahmen  "/>
        <s v="2820-153000    Erstattungen für Eingliederungshilfe   "/>
        <s v="2820-171000    Zuweisungen und Zuschüsse vom Land   "/>
        <s v="2820-171300    Zuweisungen für Inklusion   "/>
        <s v="2820-178000    Spenden   "/>
        <s v="2910-110000    Elternbeiträge   "/>
        <s v="2910-151000    Essensgeld   "/>
        <s v="2910-154000    Erstattung für Photovoltaikanlage   "/>
        <s v="2910-157500    Vermischte Einnahmen   "/>
        <s v="2910-171000    Zuweisungen und Zuschüsse vom Land  "/>
        <s v="2910-178000    Spenden   "/>
        <s v="2910-276000    Auflösung von Beiträgen und ähnlichen Entgelten  "/>
        <s v="2951-171000    Landeszuschuss Schulsozialarbeit   "/>
        <s v="2951-172000    Zuschüsse des Landkreises zur Schulsozialarbeit  "/>
        <s v="3211-130000    Einnahmen aus Verkauf/Eintrittsgelder   "/>
        <s v="3211-151000    Ersätze und ähnliche Einnahmen  "/>
        <s v="3211-178000    Spenden / Sponsoring   "/>
        <s v="3400-110000    Einnahmen aus Veranstaltungen   "/>
        <s v="3400-110006    Eintrittsgelder für Seniorenveranstaltungen  "/>
        <s v="3400-130000    Einnahmen aus Verkauf (Heimatbücher)  "/>
        <s v="3400-157500    Vermischte Einnahmen   "/>
        <s v="3400-178000    Spenden   "/>
        <s v="3500-140000    Einnahmen aus Raumbelegungen   "/>
        <s v="3500-151000    Ersätze und ähnliche Einnahmen  "/>
        <s v="3520-110000    Benutzungsgebühren und ähnliche Entgelte  "/>
        <s v="3520-151000    Ersätze und ähnliche Einnahmen  "/>
        <s v="3650-110000    Benutzungsgebühren Wasserschloß   "/>
        <s v="3650-140000    Mieten und Pachten   "/>
        <s v="3650-151000    Ersätze und ähnliche Einnahmen   "/>
        <s v="4360-110000    Benutzungsgebühren Obdachlosenunterkunft   "/>
        <s v="4360-140000    Mieten und Pachten   "/>
        <s v="4360-150000    Nebenkosten Anschlussunterbringung   "/>
        <s v="4360-151000    Ersätze und ähnliche Einnahmen   "/>
        <s v="4360-152000    Ersatz von Schäden an Gebäuden u.ä. Einrichtungen (Deckungskreis 1)  "/>
        <s v="4360-157500    Vermischte Einnahmen Flüchtlingsarbeit   "/>
        <s v="4360-161000    Kostenerstattung vom Land für die Anschlussunterbringung  "/>
        <s v="4360-170000    Zuweisungen und Zuschüsse vom Bund für Bundesfreiwilligendienst  "/>
        <s v="4360-171000    Zuschüsse vom Land   "/>
        <s v="4360-171100    Integrationslastenausgleich   "/>
        <s v="4360-178000    Spenden für Flüchtlingsarbeit   "/>
        <s v="4600-110000    Benutzungsgebühren und ähnliche Entgelte  "/>
        <s v="4600-111000    Kostenersatz Sommerferienprogramm   "/>
        <s v="4600-157500    Vermischte Einnahmen   "/>
        <s v="4600-171000    Zuschüsse vom Land   "/>
        <s v="4600-178000    Spenden   "/>
        <s v="4640-110000    Kindergartengebühren   "/>
        <s v="4640-152000    Ersatz von Schäden an Gebäuden u.ä. Einrichtungen (Deckungskreis 1)  "/>
        <s v="4640-162000    Erstattungen von Gemeinden für Betreuungsplätze  "/>
        <s v="4640-171000    Landeszuschuss für Kindergärten   "/>
        <s v="4640-171100    Landeszuschuss Kleinkindbetreuung   "/>
        <s v="4640-276000    Auflösung von Beiträgen und ähnlichen Entgelten  "/>
        <s v="4641-110000    Kindergartengebühren   "/>
        <s v="4641-112000    Gebühren Kleinkindbetreuung   "/>
        <s v="4641-140000    Einnahmen aus Raumbelegungen   "/>
        <s v="4641-151000    Essensgeld   "/>
        <s v="4641-153000    Erstattungen für Eingliederungshilfe   "/>
        <s v="4641-157500    vermischte Einnahmen   "/>
        <s v="4641-171000    Landeszuschuss für Kindergärten   "/>
        <s v="4641-171100    Landeszuschuss Kleinkindbetreuung   "/>
        <s v="4641-178000    Spenden   "/>
        <s v="4642-276000    Auflösung von Beiträgen und ähnlichen Entgelten  "/>
        <s v="4643-110000    Kindergartengebühren   "/>
        <s v="4643-112000    Gebühren Kleinkindbetreuung   "/>
        <s v="4643-151000    Essensgeld   "/>
        <s v="4643-153000    Erstattungen für Eingliederungshilfe   "/>
        <s v="4643-157500    vermischte Einnahmen   "/>
        <s v="4643-171000    Landeszuschuss für Kindergärten   "/>
        <s v="4643-171100    Landeszuschuss Kleinkindbetreuung   "/>
        <s v="4643-178000    Spenden   "/>
        <s v="4643-276000    Auflösung von Beiträgen und ähnlichen Entgelten  "/>
        <s v="4645-276000    Auflösung von Beiträgen und ähnlichen Entgelten  "/>
        <s v="4649-110000    Kindergartengebühren   "/>
        <s v="4649-112000    Gebühren Kleinkindbetreuung   "/>
        <s v="4649-151000    Essensgeld   "/>
        <s v="4649-153000    Erstattungen für Eingliederungshilfe   "/>
        <s v="4649-154000    Erstattung für Photovoltaikanlage   "/>
        <s v="4649-157500    vermischte Einnahmen   "/>
        <s v="4649-171000    Landeszuschuss für Kindergärten   "/>
        <s v="4649-171100    Landeszuschuss Kleinkindbetreuung   "/>
        <s v="4649-276000    Auflösung von Beiträgen und ähnlichen Entgelten  "/>
        <s v="5610-110000    Benutzungsgebühren Sporthalle  "/>
        <s v="5610-151000    Ersätze und ähnliche Einnahmen  "/>
        <s v="5610-152000    Ersatz von Schäden an Gebäuden u.ä. Einrichtungen (Deckungskreis 1)  "/>
        <s v="5610-154000    Erstattung für Photovoltaikanlage Kraichgauhalle  "/>
        <s v="5610-157500    Vermischte Einnahmen   "/>
        <s v="5610-169000    Innere Verrechnungen   "/>
        <s v="5610-276000    Auflösung von Beiträgen und ähnlichen Entgelten  "/>
        <s v="5611-110000    Benutzungsgebühren Sporthalle  "/>
        <s v="5611-151000    Ersätze und ähnliche Einnahmen  "/>
        <s v="5611-154000    Erstattung für Photovoltaikanlage   "/>
        <s v="5611-169000    Innere Verrechnung   "/>
        <s v="5611-276000    Auflösung von Beiträgen und ähnlichen Entgelten  "/>
        <s v="5612-110000    Benutzungsgebühren Sporthalle  "/>
        <s v="5612-151000    Ersätze und ähnliche Einnahmen  "/>
        <s v="5612-169000    Innere Verrechnung   "/>
        <s v="5612-276000    Auflösung von Beiträgen und ähnlichen Entgelten  "/>
        <s v="5613-110000    Benutzungsgebühren Sporthalle  "/>
        <s v="5613-151000    Ersätze und ähnliche Einnahmen  "/>
        <s v="5613-169000    Innere Verrechnung   "/>
        <s v="5613-276000    Auflösung von Beiträgen und ähnlichen Entgelten  "/>
        <s v="5614-110000    Benutzungsgebühren Sporthalle  "/>
        <s v="5614-151000    Ersätze und ähnliche Einnahmen  "/>
        <s v="5614-154000    Erstattung für Photovoltaikanlage   "/>
        <s v="5614-169000    Innere Verrechnung   "/>
        <s v="5614-276000    Auflösung von Beiträgen und ähnlichen Entgelten  "/>
        <s v="5615-110000    Benutzungsgebühren Sporthalle  "/>
        <s v="5615-151000    Ersätze und ähnliche Einnahmen  "/>
        <s v="5615-154000    Erstattung für Photovoltaikanlage   "/>
        <s v="5615-169000    Innere Verrechnung   "/>
        <s v="5615-276000    Auflösung von Beiträgen und ähnlichen Entgelten  "/>
        <s v="5616-110000    Benutzungsgebühren Sporthalle  "/>
        <s v="5616-151000    Ersätze und ähnliche Einnahmen  "/>
        <s v="5616-154000    Erstattung für Photovoltaikanlage   "/>
        <s v="5616-169000    Innere Verrechnung   "/>
        <s v="5616-276000    Auflösung von Beiträgen und ähnlichen Entgelten  "/>
        <s v="5617-110000    Benutzungsgebühren Sporthalle  "/>
        <s v="5617-151000    Ersätze und ähnliche Einnahmen  "/>
        <s v="5617-154000    Erstattung für Photovoltaikanlage   "/>
        <s v="5617-169000    Innere Verrechnung   "/>
        <s v="5617-276000    Auflösung von Beiträgen und ähnlichen Entgelten  "/>
        <s v="5619-110000    Benutzungsgebühren Sporthalle  "/>
        <s v="5619-151000    Ersätze und ähnliche Einnahmen  "/>
        <s v="5619-154000    Erstattung für Photovoltaikanlage   "/>
        <s v="5619-169000    Innere Verrechnung   "/>
        <s v="5619-276000    Auflösung von Beiträgen und ähnlichen Entgelten  "/>
        <s v="5621-110000    Benutzungsgebühren   "/>
        <s v="5622-110000    Benutzungsgebühren   "/>
        <s v="5623-110000    Benutzungsgebühren   "/>
        <s v="5624-110000    Benutzungsgebühren   "/>
        <s v="5625-110000    Benutzungsgebühren   "/>
        <s v="5626-110000    Benutzungsgebühren   "/>
        <s v="5627-110000    Benutzungsgebühren   "/>
        <s v="5720-110000    Eintrittsgelder   "/>
        <s v="5720-157500    Vermischte Einnahmen   "/>
        <s v="5800-157500    Vermischte Einnahmen   "/>
        <s v="6000-157500    Vermischte Einnahmen   "/>
        <s v="6010-151000    Ersätze und ähnliche Einnahmen   "/>
        <s v="6010-169000    Innere Verrechnungen   "/>
        <s v="6011-151000    Ersätze und ähnliche Einnahmen   "/>
        <s v="6011-169000    Innere Verrechnungen   "/>
        <s v="6020-151000    Ersätze und ähnliche Einnahmen   "/>
        <s v="6020-157500    Vermischte Einnahmen   "/>
        <s v="6020-165000    Erstattungen von kommunalen Sonderrechnungen (EigB SER/BTB GmbH)  "/>
        <s v="6020-169000    Innere Verrechnungen   "/>
        <s v="6100-100000    Verwaltungsgebühren   "/>
        <s v="6100-100100    Baugenehmigungsgebühren   "/>
        <s v="6100-151000    Ersätze und ähnliche Einnahmen  "/>
        <s v="6100-161000    Kostenerstattung Wärmegesetz   "/>
        <s v="6100-162000    Kostenerstattungen von Gemeinden und Gemeindeverbänden  "/>
        <s v="6100-260000    Buß- und Zwangsgelder   "/>
        <s v="6200-151000    Rückforderung Ausfallhaftung   "/>
        <s v="6300-110000    Parkgebühren   "/>
        <s v="6300-151000    Ersätze und ähnliche Einnahmen  "/>
        <s v="6300-155000    Ersatz von Schäden an Außenanlagen u.ä. Einrichtungen (Deckungskreis 3)  "/>
        <s v="6300-157500    Vermischte Einnahmen   "/>
        <s v="6300-162000    Erstattungen für Straßenunterhaltungen im Rahmen der Verwaltungsgemeinschaft  "/>
        <s v="6300-171000    Zuweisungen und Zuschüsse vom Land  "/>
        <s v="6700-151000    Ersätze und ähnliche Einnahmen  "/>
        <s v="6700-157500    Vermischte Einnahmen   "/>
        <s v="6900-155000    Ersatz von Schäden an Außenanlagen u.ä. Einrichtungen (Deckungskreis 3)  "/>
        <s v="7200-162000    Erstattungen vom Landkreis   "/>
        <s v="7300-110000    Standgebühren   "/>
        <s v="7300-157500    Vermischte Einnahmen   "/>
        <s v="7500-110000    Bestattungsgebühren   "/>
        <s v="7500-151000    Ersätze und ähnliche Einnahmen  "/>
        <s v="7500-157500    Vermischte Einnahmen   "/>
        <s v="7500-171000    Landeszuschuss für Betreuung der jüdischen Friedhöfe  "/>
        <s v="7500-276000    Auflösung von Beiträgen und ähnlichen Entgelten  "/>
        <s v="7501-110000    Bestattungsgebühren   "/>
        <s v="7501-276000    Auflösung von Beiträgen und ähnlichen Entgelten  "/>
        <s v="7502-110000    Bestattungsgebühren   "/>
        <s v="7502-276000    Auflösung von Beiträgen und ähnlichen Entgelten  "/>
        <s v="7503-110000    Bestattungsgebühren   "/>
        <s v="7503-276000    Auflösung von Beiträgen und ähnlichen Entgelten  "/>
        <s v="7504-110000    Bestattungsgebühren   "/>
        <s v="7504-276000    Auflösung von Beiträgen und ähnlichen Entgelten  "/>
        <s v="7505-110000    Bestattungsgebühren   "/>
        <s v="7505-276000    Auflösung von Beiträgen und ähnlichen Entgelten  "/>
        <s v="7506-110000    Bestattungsgebühren   "/>
        <s v="7506-276000    Auflösung von Beiträgen und ähnlichen Entgelten  "/>
        <s v="7507-110000    Bestattungsgebühren   "/>
        <s v="7507-276000    Auflösung von Beiträgen und ähnlichen Entgelten  "/>
        <s v="7508-110000    Bestattungsgebühren   "/>
        <s v="7508-276000    Auflösung von Beiträgen und ähnlichen Entgelten  "/>
        <s v="7509-110000    Bestattungsgebühren   "/>
        <s v="7509-276000    Auflösung von Beiträgen und ähnlichen Entgelten  "/>
        <s v="7630-140000    Mieten und Pachten   "/>
        <s v="7630-151000    Ersätze und ähnliche Einnahmen   "/>
        <s v="7650-110000    Toilettengebühren   "/>
        <s v="7670-110000    Benutzungsgebühren Bürgerhäuser   "/>
        <s v="7670-151000    Ersätze und ähnliche Einnahmen   "/>
        <s v="7673-110000    Benutzungsgebühren   "/>
        <s v="7673-151000    Ersätze und ähnliche Einnahmen   "/>
        <s v="7674-110000    Benutzungsgebühren   "/>
        <s v="7674-151000    Ersätze und ähnliche Einnahmen   "/>
        <s v="7677-110000    Benutzungsgebühren   "/>
        <s v="7677-151000    Ersätze und ähnliche Einnahmen   "/>
        <s v="7679-151000    Ersätze und ähnliche Einnahmen   "/>
        <s v="7710-151000    Ersätze und ähnliche Einnahmen  "/>
        <s v="7710-154000    Erstattung für Photovoltaikanlage   "/>
        <s v="7710-157500    Vermischte Einnahmen   "/>
        <s v="7710-165000    Erstattungen von kommunalen Sonderrechnungen (BTB GmbH/KuK)  "/>
        <s v="7710-169000    Innere Verrechnungen   "/>
        <s v="7710-174000    Zuweisungen und Zuschüsse lfd. Zwecke von Sozialversicherungen  "/>
        <s v="7900-151000    Ersätze und ähnliche Einnahmen   "/>
        <s v="7900-171000    Zuweisungen und Zuschüsse vom Land  "/>
        <s v="7920-140000    Mieten Fahrradboxen   "/>
        <s v="8100-220000    Konzessionsabgaben   "/>
        <s v="8550-130100    Holzverkauf (Nettoertrag nach Umstellung auf Regelbesteuerung zum 01.01.2017) "/>
        <s v="8550-157500    Vermischte Einnahmen Steuerfrei  "/>
        <s v="8550-157600    Vermischte Einnahmen Mehrwehrtsteuerpflichtig  "/>
        <s v="8610-140100    Mieten und Pachten (Mehrwertsteuerpflichtig)  "/>
        <s v="8610-152000    Ersatz von Schäden an Gebäuden u.ä. Einrichtungen (Deckungskreis 1)  "/>
        <s v="8610-157600    Mietnebenkosten (Mehrwertsteuerpflichtig)  "/>
        <s v="8610-165000    Erstattungen von kommunalen Sonderrechnungen (BTB GmbH/KuK)  "/>
        <s v="8610-276000    Auflösung von Beiträgen und ähnlichen Entgelten  "/>
        <s v="8620-122000    Kurtaxen   "/>
        <s v="8620-140100    Pacht Wohnmobilstellplatz   "/>
        <s v="8620-276000    Auflösung von Beiträgen und ähnlichen Entgelten  "/>
        <s v="8700-110000    Parkgebühren   "/>
        <s v="8700-157000    Vermischte Einnahmen   "/>
        <s v="8700-210000    Dividende EnBW   "/>
        <s v="8750-130000    Erlöse Soleverkauf   "/>
        <s v="8750-276000    Auflösung von Beiträgen und ähnlichen Entgelten  "/>
        <s v="8810-140000    Mieten und Pachten   "/>
        <s v="8810-140100    Mieten und Pachten (Mehrwertsteuerpflichtig)  "/>
        <s v="8810-151000    Ersätze und ähnliche Einnahmen  "/>
        <s v="8810-152000    Ersatz von Schäden an Gebäuden u.ä. Einrichtungen (Deckungskreis 1)  "/>
        <s v="8810-157500    Mietnebenkosten   "/>
        <s v="8810-157600    Mietnebenkosten (Mehrwertsteuerpflichtig)  "/>
        <s v="8810-161000    Erstattungen vom Land   "/>
        <s v="8830-130000    Einnahmen aus Verkauf   "/>
        <s v="8830-140000    Pachten   "/>
        <s v="8830-151000    Ersätze und ähnliche Einnahmen  "/>
        <s v="8830-157500    Vermischte Einnahmen   "/>
        <s v="9000-000100    Grundsteuer A   "/>
        <s v="9000-001000    Grundsteuer B   "/>
        <s v="9000-003000    Gewerbesteuer   "/>
        <s v="9000-010000    Gemeindeanteil an der Einkommensteuer  "/>
        <s v="9000-012000    Gemeindeanteil Umsatzsteuer   "/>
        <s v="9000-020000    Vergnügungssteuer   "/>
        <s v="9000-022000    Hundesteuer   "/>
        <s v="9000-030000    Fremdenverkehrsbeiträge   "/>
        <s v="9000-032100    Jagdpacht   "/>
        <s v="9000-032300    Fischereipacht   "/>
        <s v="9000-041000    Schlüsselzuweisungen vom Land  "/>
        <s v="9000-061000    Zuweisung für Große Kreisstädte   "/>
        <s v="9000-091000    Familienleistungsausgleich   "/>
        <s v="9100-205000    Zinseinnahmen von kommunalen Sonderrechnungen (Kuk)  "/>
        <s v="9100-205100    Zinseinnahmen Eigenbetrieb aus Darlehen und Kassenkrediten  "/>
        <s v="9100-207000    sonstige Zinseinnahmen   "/>
        <s v="9100-210000    Gewinnanteile von wirtschaftlichen Unternehmen und aus Beteiligungen  "/>
        <s v="9100-270000    Abschreibungen   "/>
        <s v="9100-275000    Verzinsung des Anlagekapitals  "/>
        <s v="0000-401000    Aufwendungen für Ehrenamtl. Tätigkeit  "/>
        <s v="0000-410000    Besoldung der Beamten  "/>
        <s v="0000-414000    Vergütungen der Beschäftigten  bis 2005 nur Angestellte "/>
        <s v="0000-430000    Beiträge Versorgungskasse   "/>
        <s v="0000-434000    Beiträge Versorgungskasse  bis 2005 nur Angestellte "/>
        <s v="0000-444000    Beiträge zur gesetzlichen Sozialversicherung bis 2005 nur Angestellte "/>
        <s v="0000-450000    Beihilfen, Unterstützung und dgl.  "/>
        <s v="0000-460000    Personalnebenausgaben   "/>
        <s v="0000-462000    Betriebsausflug   "/>
        <s v="0000-520000    Geräte, Ausstattung, Einrichtung   "/>
        <s v="0000-522000    Druck- und Kopierkosten   "/>
        <s v="0000-550000    Haltung von Fahrzeugen  "/>
        <s v="0000-562000    Aus- und Fortbildung,   "/>
        <s v="0000-581000    Repräsentation, Tagungen, Besichtigungen  "/>
        <s v="0000-582000    Partnerschaften, Auslandsbeziehungen  "/>
        <s v="0000-583000    Ehrungen, Jubiläen und dgl.  "/>
        <s v="0000-583100    Altersjubiläen   "/>
        <s v="0000-583200    Blutspenderehrungen   "/>
        <s v="0000-638000    EDV-Kosten   "/>
        <s v="0000-640000    Steuern, Versicherung, Schadensfälle, Sonderabgaben  "/>
        <s v="0000-650000    Bürobedarf   "/>
        <s v="0000-660000    Verfügungsmittel OB   "/>
        <s v="0000-668000    Vermischte Ausgaben   "/>
        <s v="0100-410000    Besoldung der Beamten   "/>
        <s v="0100-414000    Vergütungen der Beschäftigten  bis 2005 nur Angestellte "/>
        <s v="0100-430000    Beiträge Versorgungskasse   "/>
        <s v="0100-434000    Beiträge Versorgungskasse  bis 2005 nur Angestellte "/>
        <s v="0100-444000    Beiträge zur gesetzlichen Sozialvers. f  bis 2005 nur Angestellte "/>
        <s v="0100-450000    Beihilfen, Unterstützung   "/>
        <s v="0100-460000    Personalnebenausgaben   "/>
        <s v="0100-462000    Betriebsausflug   "/>
        <s v="0100-520000    Geräte, Ausstattungs- und Einrichtungsgegenstände  "/>
        <s v="0100-522000    Druck- und Kopierkosten   "/>
        <s v="0100-562000    Aus- und Fortbildung   "/>
        <s v="0100-638000    EDV-Kosten   "/>
        <s v="0100-650000    Bürobedarf   "/>
        <s v="0100-668000    Vermischte Ausgaben   "/>
        <s v="0200-410000    Besoldung der Beamten  "/>
        <s v="0200-414000    Vergütungen der Beschäftigten bis 2005 nur Angestellte "/>
        <s v="0200-430000    Beiträge Versorgungskasse   "/>
        <s v="0200-434000    Beiträge Versorgungskasse  bis 2005 nur Angestellte "/>
        <s v="0200-444000    Beiträge zur gesetzlichen Sozialversicherung für Angest. bis 2005 nur Angestellte "/>
        <s v="0200-450000    Beihilfen, Unterstützung und dgl.  "/>
        <s v="0200-460000    Personalnebenausgaben   "/>
        <s v="0200-462000    Betriebsausflug   "/>
        <s v="0200-520000    Geräte, Ausstattungs- und Einrichtungsgegenstände  "/>
        <s v="0200-522000    Druck- und Kopierkosten   "/>
        <s v="0200-562000    Aus- und Fortbildung, Umschulung  "/>
        <s v="0200-638000    EDV-Kosten   "/>
        <s v="0200-650000    Bürobedarf   "/>
        <s v="0200-655000    Sachverständigen-, Gerichts-und ähnliche Kosten  "/>
        <s v="0200-668000    Vermischte Ausgaben   "/>
        <s v="0200-679000    Innere Verrechnungen   "/>
        <s v="0300-410000    Besoldung der Beamten  "/>
        <s v="0300-414000    Vergütungen der Beschäftigten bis 2005 nur Angestellte "/>
        <s v="0300-430000    Beiträge Versorgungskasse   "/>
        <s v="0300-434000    Beiträge Versorgungskasse  bis 2005 nur Angestellte "/>
        <s v="0300-444000    Beiträge zur gesetzlichen Sozialversicherung für Angest. bis 2005 nur Angestellte "/>
        <s v="0300-450000    Beihilfen, Unterstützung und dgl.  "/>
        <s v="0300-460000    Personalnebenausgaben   "/>
        <s v="0300-462000    Betriebsausflug   "/>
        <s v="0300-520000    Geräte, Ausstattungs- und Einrichtungsgegenständen  "/>
        <s v="0300-522000    Druck- und Kopierkosten   "/>
        <s v="0300-562000    Aus- und Fortbildung Umschulung  "/>
        <s v="0300-638000    EDV-Kosten   "/>
        <s v="0300-650000    Bürobedarf   "/>
        <s v="0300-655000    Sachverständigen- und Gerichtskosten, Gerichtsvollzieher  "/>
        <s v="0300-668000    Vermischte Ausgaben   "/>
        <s v="0600-414000    Vergütungen der Beschäftigten bis 2005 nur Angestellte "/>
        <s v="0600-434000    Beiträge Versorgungskasse  bis 2005 nur Angestellte "/>
        <s v="0600-444000    Beiträge zur gesetzlichen Sozialversicherung für Angest. bis 2005 nur Angestellte "/>
        <s v="0600-450000    Beihilfen, Unterstützung   "/>
        <s v="0600-460000    Personalnebenausgaben   "/>
        <s v="0600-462000    Betriebsausflug   "/>
        <s v="0600-501000    Gebäudeunterhaltung   "/>
        <s v="0600-510000    Unterhaltung des sonstigen unbeweglichen Vermögens  "/>
        <s v="0600-520000    Geräte, Ausstattungs- und Einrichtungsgegenstände  "/>
        <s v="0600-522000    Druck- und Kopierkosten   "/>
        <s v="0600-541000    Strom   "/>
        <s v="0600-542000    Wasser / Abwasser   "/>
        <s v="0600-543000    Heizungskosten   "/>
        <s v="0600-544000    Abfallgebühren   "/>
        <s v="0600-545000    Reinigungskosten   "/>
        <s v="0600-546000    Steuern und Gebäudeversicherungen   "/>
        <s v="0600-549000    sonstige Bewirtschaftungskosten (z.B. Schornsteinfeger, Feuerlöschgeräte) "/>
        <s v="0600-550000    Haltung von Fahrzeugen  "/>
        <s v="0600-562000    Aus- und Fortbildung,   "/>
        <s v="0600-636000    Jobticket   "/>
        <s v="0600-638000    EDV-Kosten   "/>
        <s v="0600-638100    Geografisches Informationsprogramm   "/>
        <s v="0600-640000    Steuern, Versicherung. , Schadensfälle, Sonderabgaben  "/>
        <s v="0600-650000    Bürobedarf   "/>
        <s v="0600-661000    Mitgliedsbeiträge an Verbände und Vereine  "/>
        <s v="0600-668000    Vermischte Ausgaben   "/>
        <s v="0600-679000    Innere Verrechnungen   "/>
        <s v="1100-410000    Besoldung der Beamten  "/>
        <s v="1100-414000    Vergütungen der Beschäftigten bis 2005 nur Angestellte "/>
        <s v="1100-430000    Beiträge Versorgungskasse   "/>
        <s v="1100-434000    Beiträge Versorgungskasse  bis 2005 nur Angestellte "/>
        <s v="1100-444000    Beiträge zur gesetzlichen Sozialversicherung für Angest. bis 2005 nur Angestellte "/>
        <s v="1100-450000    Beihilfen, Unterstützung und dgl.  "/>
        <s v="1100-460000    Personalnebenausgaben   "/>
        <s v="1100-462000    Betriebsausflug   "/>
        <s v="1100-520000    Geräte, Ausstattungs- und Einrichtungsgegenstände  "/>
        <s v="1100-522000    Druck- und Kopierkosten   "/>
        <s v="1100-550000    Haltung von Fahrzeugen  "/>
        <s v="1100-560000    Dienst- und Schutzkleidung  "/>
        <s v="1100-562000    Aus- und Fortbildung, Umschulung  "/>
        <s v="1100-633000    Fundtiere/Tierheim   "/>
        <s v="1100-634000    Leistungsvergütung an Unternehmen  "/>
        <s v="1100-635000    Private Wachdienste   "/>
        <s v="1100-636000    Bestattung Verstorbener durch die Ortspolizeibehörde  "/>
        <s v="1100-637000    Wahlen   "/>
        <s v="1100-638000    EDV-Kosten   "/>
        <s v="1100-640000    Steuern, Versicherung. , Schadensfälle, Sonderabgaben  "/>
        <s v="1100-650000    Bürobedarf   "/>
        <s v="1100-668000    Vermischte Ausgaben   "/>
        <s v="1100-670000    Bundesdruckerei: Pässe/Ausweise   "/>
        <s v="1100-679000    Innere Verrechnungen   "/>
        <s v="1101-414000    Vergütungen der Beschäftigten bis 2005 nur Angestellte "/>
        <s v="1101-434000    Beiträge Versorgungskasse  bis 2005 nur Angestellte "/>
        <s v="1101-444000    Beiträge zur gesetzlichen Sozialversicherung für Angest. bis 2005 nur Angestellte "/>
        <s v="1101-450000    Beihilfen, Unterstützung und dgl.  "/>
        <s v="1101-460000    Personalnebenausgaben   "/>
        <s v="1101-462000    Betriebsausflug   "/>
        <s v="1101-501000    Gebäudeunterhaltung   "/>
        <s v="1101-520000    Geräte, Ausstattung, Einrichtungsgegenstände  "/>
        <s v="1101-522000    Druck- und Kopierkosten   "/>
        <s v="1101-531000    Mieten und Pachten   "/>
        <s v="1101-541000    Strom   "/>
        <s v="1101-542000    Wasser / Abwasser   "/>
        <s v="1101-543000    Heizungskosten   "/>
        <s v="1101-545000    Reinigungskosten   "/>
        <s v="1101-546000    Steuern und Gebäudeversicherungen   "/>
        <s v="1101-549000    sonstige Bewirtschaftungskosten (z.B. Schornsteinfeger, Feuerlöschgeräte) "/>
        <s v="1101-638000    EDV-Kosten   "/>
        <s v="1101-650000    Bürobedarf   "/>
        <s v="1102-414000    Vergütungen der Beschäftigten bis 2005 nur Angestellte "/>
        <s v="1102-434000    Beiträge Versorgungskasse  bis 2005 nur Angestellte "/>
        <s v="1102-444000    Beiträge zur gesetzlichen Sozialversicherung für Angest. bis 2005 nur Angestellte "/>
        <s v="1102-450000    Beihilfen, Unterstützung und dgl.  "/>
        <s v="1102-460000    Personalnebenausgaben   "/>
        <s v="1102-462000    Betriebsausflug   "/>
        <s v="1102-501000    Gebäudeunterhaltung   "/>
        <s v="1102-520000    Geräte, Ausstattung, Einrichtungsgegenstände  "/>
        <s v="1102-522000    Druck- und Kopierkosten   "/>
        <s v="1102-541000    Strom   "/>
        <s v="1102-542000    Wasser / Abwasser   "/>
        <s v="1102-543000    Heizungskosten   "/>
        <s v="1102-544000    Abfallgebühren   "/>
        <s v="1102-545000    Reinigungskosten   "/>
        <s v="1102-546000    Steuern und Gebäudeversicherungen   "/>
        <s v="1102-549000    sonstige Bewirtschaftungskosten (z.B. Schornsteinfeger, Feuerlöschgeräte) "/>
        <s v="1102-638000    EDV-Kosten   "/>
        <s v="1102-650000    Bürobedarf   "/>
        <s v="1102-679000    Innere Verrechnungen   "/>
        <s v="1103-414000    Vergütungen der Beschäftigten bis 2005 nur Angestellte "/>
        <s v="1103-434000    Beiträge Versorgungskasse  bis 2005 nur Angestellte "/>
        <s v="1103-444000    Beiträge zur gesetzlichen Sozialversicherung für Angest. bis 2005 nur Angestellte "/>
        <s v="1103-450000    Beihilfen, Unterstützung und dgl.  "/>
        <s v="1103-460000    Personalnebenausgaben   "/>
        <s v="1103-462000    Betriebsausflug   "/>
        <s v="1103-501000    Gebäudeunterhaltung   "/>
        <s v="1103-520000    Geräte, Ausstattung, Einrichtungsegenstände  "/>
        <s v="1103-522000    Druck- und Kopierkosten   "/>
        <s v="1103-541000    Strom   "/>
        <s v="1103-542000    Wasser / Abwasser   "/>
        <s v="1103-543000    Heizungskosten   "/>
        <s v="1103-544000    Abfallgebühren   "/>
        <s v="1103-545000    Reinigungskosten   "/>
        <s v="1103-546000    Steuern und Gebäudeversicherungen   "/>
        <s v="1103-549000    sonstige Bewirtschaftungskosten (z.B. Schornsteinfeger, Feuerlöschgeräte) "/>
        <s v="1103-638000    EDV-Kosten   "/>
        <s v="1103-650000    Bürobedarf   "/>
        <s v="1104-414000    Vergütungen der Beschäftigten bis 2005 nur Angestellte "/>
        <s v="1104-434000    Beiträge Versorgungskasse  bis 2005 nur Angestellte "/>
        <s v="1104-444000    Beiträge zur gesetzlichen Sozialversicherung für Angest. bis 2005 nur Angestellte "/>
        <s v="1104-450000    Beihilfen, Unterstützung und dgl.  "/>
        <s v="1104-460000    Personalnebenausgaben   "/>
        <s v="1104-462000    Betriebsausflug   "/>
        <s v="1104-501000    Gebäudeunterhaltung   "/>
        <s v="1104-520000    Geräte, Ausstattung, Einrichtungsgegenstände  "/>
        <s v="1104-522000    Druck- und Kopierkosten   "/>
        <s v="1104-541000    Strom   "/>
        <s v="1104-542000    Wasser / Abwasser   "/>
        <s v="1104-543000    Heizungskosten   "/>
        <s v="1104-544000    Abfallgebühren   "/>
        <s v="1104-545000    Reinigungskosten   "/>
        <s v="1104-546000    Steuern und Gebäudeversicherungen   "/>
        <s v="1104-549000    sonstige Bewirtschaftungskosten (z.B. Schornsteinfeger, Feuerlöschgeräte) "/>
        <s v="1104-638000    EDV-Kosten   "/>
        <s v="1104-650000    Bürobedarf   "/>
        <s v="1104-679000    Innere Verrechnungen   "/>
        <s v="1105-414000    Vergütungen der Beschäftigten bis 2005 nur Angestellte "/>
        <s v="1105-434000    Beiträge Versorgungskasse  bis 2005 nur Angestellte "/>
        <s v="1105-444000    Beiträge zur gesetzlichen Sozialversicherung für Angest. bis 2005 nur Angestellte "/>
        <s v="1105-450000    Beihilfen, Unterstützung und dgl.  "/>
        <s v="1105-460000    Personalnebenausgaben   "/>
        <s v="1105-462000    Betriebsausflug   "/>
        <s v="1105-501000    Gebäudeunterhaltung   "/>
        <s v="1105-520000    Geräte, Ausstattung, Einrichtungsgegenstände  "/>
        <s v="1105-522000    Druck- und Kopierkosten   "/>
        <s v="1105-541000    Strom   "/>
        <s v="1105-542000    Wasser / Abwasser   "/>
        <s v="1105-543000    Heizungskosten   "/>
        <s v="1105-544000    Abfallgebühren   "/>
        <s v="1105-545000    Reinigungskosten   "/>
        <s v="1105-546000    Steuern und Gebäudeversicherungen   "/>
        <s v="1105-549000    sonstige Bewirtschaftungskosten (z.B. Schornsteinfeger, Feuerlöschgeräte) "/>
        <s v="1105-638000    EDV-Kosten   "/>
        <s v="1105-650000    Bürobedarf   "/>
        <s v="1105-679000    Innere Verrechnungen   "/>
        <s v="1106-414000    Vergütungen der Beschäftigten bis 2005 nur Angestellte "/>
        <s v="1106-434000    Beiträge Versorgungskasse  bis 2005 nur Angestellte "/>
        <s v="1106-444000    Beiträge zur gesetzlichen Sozialversicherung für Angest. bis 2005 nur Angestellte "/>
        <s v="1106-450000    Beihilfen, Unterstützung und dgl.  "/>
        <s v="1106-460000    Personalnebenausgaben   "/>
        <s v="1106-462000    Betriebsausflug   "/>
        <s v="1106-501000    Gebäudeunterhaltung   "/>
        <s v="1106-520000    Geräte, Ausstattung, Einrichtungsgegenstände  "/>
        <s v="1106-522000    Druck- und Kopierkosten   "/>
        <s v="1106-541000    Strom   "/>
        <s v="1106-542000    Wasser / Abwasser   "/>
        <s v="1106-543000    Heizungskosten   "/>
        <s v="1106-544000    Abfallgebühren   "/>
        <s v="1106-545000    Reinigungskosten   "/>
        <s v="1106-546000    Steuern und Gebäudeversicherungen   "/>
        <s v="1106-549000    sonstige Bewirtschaftungskosten (z.B. Schornsteinfeger, Feuerlöschgeräte) "/>
        <s v="1106-638000    EDV-Kosten   "/>
        <s v="1106-650000    Bürobedarf   "/>
        <s v="1106-679000    Innere Verrechnungen   "/>
        <s v="1107-414000    Vergütungen der Beschäftigten bis 2005 nur Angestellte "/>
        <s v="1107-434000    Beiträge Versorgungskasse  bis 2005 nur Angestellte "/>
        <s v="1107-444000    Beiträge zur gesetzlichen Sozialversicherung für Angest. bis 2005 nur Angestellte "/>
        <s v="1107-450000    Beihilfen, Unterstützung und dgl.  "/>
        <s v="1107-460000    Personalnebenausgaben   "/>
        <s v="1107-462000    Betriebsausflug   "/>
        <s v="1107-501000    Gebäudeunterhaltung   "/>
        <s v="1107-520000    Geräte, Ausstattung, Einrichtungsgegenstände  "/>
        <s v="1107-522000    Druck- und Kopierkosten   "/>
        <s v="1107-541000    Strom   "/>
        <s v="1107-542000    Wasser / Abwasser   "/>
        <s v="1107-543000    Heizungskosten   "/>
        <s v="1107-544000    Abfallgebühren   "/>
        <s v="1107-545000    Reinigungskosten   "/>
        <s v="1107-546000    Steuern und Gebäudeversicherungen   "/>
        <s v="1107-549000    sonstige Bewirtschaftungskosten (z.B. Schornsteinfeger, Feuerlöschgeräte) "/>
        <s v="1107-638000    EDV-Kosten   "/>
        <s v="1107-650000    Bürobedarf   "/>
        <s v="1107-679000    Innere Verrechnungen   "/>
        <s v="1108-414000    Vergütungen der Beschäftigten bis 2005 nur Angestellte "/>
        <s v="1108-434000    Beiträge Versorgungskasse  bis 2005 nur Angestellte "/>
        <s v="1108-444000    Beiträge zur gesetzlichen Sozialversicherung für Angest. bis 2005 nur Angestellte "/>
        <s v="1108-450000    Beihilfen, Unterstützung und dgl.  "/>
        <s v="1108-460000    Personalnebenausgaben   "/>
        <s v="1108-462000    Betriebsausflug   "/>
        <s v="1108-501000    Gebäudeunterhaltung   "/>
        <s v="1108-510000    Unterhaltung des sonstigen unbeweglichen Vermögens  "/>
        <s v="1108-520000    Geräte, Ausstattung, Einrichtungsgegenstände  "/>
        <s v="1108-522000    Druck- und Kopierkosten   "/>
        <s v="1108-541000    Strom   "/>
        <s v="1108-542000    Wasser / Abwasser   "/>
        <s v="1108-543000    Heizungskosten   "/>
        <s v="1108-544000    Abfallgebühren   "/>
        <s v="1108-545000    Reinigungskosten   "/>
        <s v="1108-546000    Steuern und Gebäudeversicherungen   "/>
        <s v="1108-549000    sonstige Bewirtschaftungskosten (z.B. Schornsteinfeger, Feuerlöschgeräte) "/>
        <s v="1108-638000    EDV-Kosten   "/>
        <s v="1108-650000    Bürobedarf   "/>
        <s v="1108-679000    Innere Verrechnungen   "/>
        <s v="1109-414000    Vergütungen der Beschäftigten bis 2005 nur Angestellte "/>
        <s v="1109-434000    Beiträge Versorgungskasse  bis 2005 nur Angestellte "/>
        <s v="1109-444000    Beiträge zur gesetzlichen Sozialversicherung für Angest. bis 2005 nur Angestellte "/>
        <s v="1109-450000    Beihilfen, Unterstützung und dgl.  "/>
        <s v="1109-460000    Personalnebenausgaben   "/>
        <s v="1109-462000    Betriebsausflug   "/>
        <s v="1109-501000    Gebäudeunterhaltung   "/>
        <s v="1109-520000    Geräte, Ausstattung, Einrichtungsgegenstände  "/>
        <s v="1109-522000    Druck- und Kopierkosten   "/>
        <s v="1109-541000    Strom   "/>
        <s v="1109-542000    Wasser / Abwasser   "/>
        <s v="1109-543000    Heizungskosten   "/>
        <s v="1109-545000    Reinigungskosten   "/>
        <s v="1109-546000    Steuern und Gebäudeversicherungen   "/>
        <s v="1109-549000    sonstige Bewirtschaftungskosten (z.B. Schornsteinfeger, Feuerlöschgeräte) "/>
        <s v="1109-638000    EDV-Kosten   "/>
        <s v="1109-650000    Bürobedarf   "/>
        <s v="1109-679000    Innere Verrechnungen   "/>
        <s v="1300-410000    Besoldung Der Beamten  "/>
        <s v="1300-414000    Vergütungen der Beschäftigten  bis 2005 Angestellte "/>
        <s v="1300-416000    Beschäftigungsentgelte und dgl.  "/>
        <s v="1300-430000    Beiträge Versorgungskasse   "/>
        <s v="1300-434000    Beiträge Versorgungskasse  bis 2005 Angestellte "/>
        <s v="1300-444000    Beiträge zur gesetzlichen Sozialversicherung für bis 2005 Angestellte "/>
        <s v="1300-450000    Beihilfen, Unterstützung und dgl.  "/>
        <s v="1300-460000    Personalnebenausgaben   "/>
        <s v="1300-462000    Betriebsausflug   "/>
        <s v="1300-501000    Gebäudeunterhaltung   "/>
        <s v="1300-510000    Unterhaltung des sonstigen unbeweglichen Vermögens  "/>
        <s v="1300-521000    Geräte und Ausstattungen   "/>
        <s v="1300-522000    Druck- und Kopierkosten   "/>
        <s v="1300-541000    Strom   "/>
        <s v="1300-542000    Wasser / Abwasser   "/>
        <s v="1300-543000    Heizungskosten   "/>
        <s v="1300-545000    Reinigungskosten   "/>
        <s v="1300-546000    Steuern und Gebäudeversicherungen   "/>
        <s v="1300-549000    sonstige Bewirtschaftungskosten (z.B. Schornsteinfeger, Feuerlöschgeräte) "/>
        <s v="1300-550000    Haltung von Fahrzeugen  "/>
        <s v="1300-560000    Dienst- und Schutzkleidung  "/>
        <s v="1300-562000    Aus- und Fortbildung, Umschulung  "/>
        <s v="1300-583000    Ehrungen, Jubiläen und dgl.  "/>
        <s v="1300-605000    Brandfälle, Einsätze   "/>
        <s v="1300-638000    EDV-Kosten   "/>
        <s v="1300-640000    Steuern, Versicherung. , Schadensfälle, Sonderabgaben  "/>
        <s v="1300-650000    Bürobedarf   "/>
        <s v="1300-655000    Feuerwehrbedarfsplan   "/>
        <s v="1300-661000    Mitgliedsbeiträge an Verbände und Vereine  "/>
        <s v="1300-668000    Vermischte Ausgaben   "/>
        <s v="1300-679000    Innere Verrechnungen   "/>
        <s v="1300-680000    Abschreibungen   "/>
        <s v="1300-685000    Verzinsung des Anlagekapitals  "/>
        <s v="1300-715000    Zuschuss Kameradschaftskasse   "/>
        <s v="1301-416000    Beschäftigungsentgelte u. dgl.  "/>
        <s v="1301-501000    Gebäudeunterhaltung   "/>
        <s v="1301-521000    Geräte und Ausstattungen (Fachamt)   "/>
        <s v="1301-522000    Druck- und Kopierkosten   "/>
        <s v="1301-541000    Strom   "/>
        <s v="1301-542000    Wasser / Abwasser   "/>
        <s v="1301-543000    Heizungskosten   "/>
        <s v="1301-545000    Reinigungskosten   "/>
        <s v="1301-546000    Steuern und Gebäudeversicherungen   "/>
        <s v="1301-549000    sonstige Bewirtschaftungskosten (z.B. Schornsteinfeger, Feuerlöschgeräte) "/>
        <s v="1301-550000    Haltung von Fahrzeugen  "/>
        <s v="1301-560000    Dienst- und Schutzkleidung  "/>
        <s v="1301-562000    Aus- und Fortbildung, Umschulung  "/>
        <s v="1301-583000    Ehrungen, Jubiläen und dgl.  "/>
        <s v="1301-605000    Brandfälle, Einsätze   "/>
        <s v="1301-640000    Steuern, Versicherung. , Schadensfälle, Sonderabgaben  "/>
        <s v="1301-650000    Bürobedarf   "/>
        <s v="1301-661000    Mitgliedsbeiträge an Verbände und Vereine  "/>
        <s v="1301-668000    Vermischte Ausgaben   "/>
        <s v="1301-679000    Innere Verrechnungen   "/>
        <s v="1301-680000    Abschreibungen   "/>
        <s v="1301-685000    Verzinsung des Anlagekapitals   "/>
        <s v="1301-715000    Zuschuss Kameradschaftskasse   "/>
        <s v="1302-416000    Beschäftigungsentgelte u. dgl.  "/>
        <s v="1302-501000    Gebäudeunterhaltung   "/>
        <s v="1302-521000    Geräte und Ausstattungen (Fachamt)   "/>
        <s v="1302-522000    Druck- und Kopierkosten   "/>
        <s v="1302-541000    Strom   "/>
        <s v="1302-542000    Wasser / Abwasser   "/>
        <s v="1302-543000    Heizungskosten   "/>
        <s v="1302-544000    Abfallgebühren   "/>
        <s v="1302-545000    Reinigungskosten   "/>
        <s v="1302-546000    Steuern und Gebäudeversicherungen   "/>
        <s v="1302-549000    sonstige Bewirtschaftungskosten (z.B. Schornsteinfeger, Feuerlöschgeräte) "/>
        <s v="1302-550000    Haltung von Fahrzeugen  "/>
        <s v="1302-560000    Dienst- und Schutzkleidung  "/>
        <s v="1302-562000    Aus- und Fortbildung Umschulung  "/>
        <s v="1302-583000    Ehrungen, Jubiläen und dgl.  "/>
        <s v="1302-605000    Brandfälle, Einsätze   "/>
        <s v="1302-638000    EDV-Kosten   "/>
        <s v="1302-640000    Steuern, Versicherung. , Schadensfälle, Sonderabgaben  "/>
        <s v="1302-650000    Bürobedarf   "/>
        <s v="1302-661000    Mitgliedsbeiträge an Verbände und Vereine  "/>
        <s v="1302-668000    Vermischte Ausgaben   "/>
        <s v="1302-679000    Innere Verrechnungen   "/>
        <s v="1302-680000    Abschreibungen   "/>
        <s v="1302-685000    Verzinsung des Anlagekapitals   "/>
        <s v="1302-715000    Zuweisungen Kameradschaftskasse   "/>
        <s v="1303-416000    Beschäftigungsentgelte u. dgl.  "/>
        <s v="1303-501000    Gebäudeunterhaltung   "/>
        <s v="1303-521000    Geräte und Ausstattungen (Fachamt)   "/>
        <s v="1303-522000    Druck- und Kopierkosten   "/>
        <s v="1303-541000    Strom   "/>
        <s v="1303-542000    Wasser / Abwasser   "/>
        <s v="1303-543000    Heizungskosten   "/>
        <s v="1303-545000    Reinigungskosten   "/>
        <s v="1303-546000    Steuern und Gebäudeversicherungen   "/>
        <s v="1303-549000    sonstige Bewirtschaftungskosten (z.B. Schornsteinfeger, Feuerlöschgeräte) "/>
        <s v="1303-550000    Haltung von Fahrzeugen  "/>
        <s v="1303-560000    Dienst- und Schutzkleidung  "/>
        <s v="1303-562000    Aus- und Fortbildung Umschulung  "/>
        <s v="1303-583000    Ehrungen, Jubiläen und dgl.  "/>
        <s v="1303-605000    Brandfälle, Einsätze   "/>
        <s v="1303-640000    Steuern, Versicherung. , Schadensfälle, Sonderabgaben  "/>
        <s v="1303-650000    Bürobedarf   "/>
        <s v="1303-661000    Mitgliedsbeiträge an Verbände und Vereine  "/>
        <s v="1303-668000    Vermischte Ausgaben   "/>
        <s v="1303-679000    Innere Verrechnungen   "/>
        <s v="1303-680000    Abschreibungen   "/>
        <s v="1303-685000    Verzinsung des Anlagekapitals   "/>
        <s v="1303-715000    Zuweisungen Kameradschaftskasse   "/>
        <s v="1304-416000    Beschäftigungsentgelte u. dgl.  "/>
        <s v="1304-501000    Gebäudeunterhaltung   "/>
        <s v="1304-521000    Geräte und Ausstattungen (Fachamt)   "/>
        <s v="1304-522000    Druck- und Kopierkosten   "/>
        <s v="1304-541000    Strom   "/>
        <s v="1304-542000    Wasser / Abwasser   "/>
        <s v="1304-543000    Heizungskosten   "/>
        <s v="1304-545000    Reinigungskosten   "/>
        <s v="1304-546000    Steuern und Gebäudeversicherungen   "/>
        <s v="1304-549000    sonstige Bewirtschaftungskosten (z.B. Schornsteinfeger, Feuerlöschgeräte) "/>
        <s v="1304-550000    Haltung von Fahrzeugen  "/>
        <s v="1304-560000    Dienst- und Schutzkleidung  "/>
        <s v="1304-562000    Aus- und Fortbildung Umschulung  "/>
        <s v="1304-583000    Ehrungen, Jubiläen und dgl.  "/>
        <s v="1304-605000    Brandfälle, Einsätze   "/>
        <s v="1304-640000    Steuern, Versicherung. , Schadensfälle, Sonderabgaben  "/>
        <s v="1304-650000    Bürobedarf   "/>
        <s v="1304-661000    Mitgliedsbeiträge an Verbände und Vereine  "/>
        <s v="1304-668000    Vermischte Ausgaben   "/>
        <s v="1304-679000    Innere Verrechnungen   "/>
        <s v="1304-680000    Abschreibungen   "/>
        <s v="1304-685000    Verzinsung des Anlagekapitals   "/>
        <s v="1304-715000    Zuweisungen Kameradschaftskasse   "/>
        <s v="1305-416000    Beschäftigungsentgelte u. dgl.  "/>
        <s v="1305-501000    Gebäudeunterhaltung   "/>
        <s v="1305-521000    Geräte und Ausstattungen (Fachamt)   "/>
        <s v="1305-522000    Druck- und Kopierkosten   "/>
        <s v="1305-541000    Strom   "/>
        <s v="1305-542000    Wasser / Abwasser   "/>
        <s v="1305-543000    Heizungskosten   "/>
        <s v="1305-544000    Abfallgebühren   "/>
        <s v="1305-545000    Reinigungskosten   "/>
        <s v="1305-546000    Steuern und Gebäudeversicherungen   "/>
        <s v="1305-549000    sonstige Bewirtschaftungskosten (z.B. Schornsteinfeger, Feuerlöschgeräte) "/>
        <s v="1305-550000    Haltung von Fahrzeugen  "/>
        <s v="1305-560000    Dienst- und Schutzkleidung  "/>
        <s v="1305-562000    Aus- und Fortbildung Umschulung  "/>
        <s v="1305-583000    Ehrungen, Jubiläen und dgl.  "/>
        <s v="1305-605000    Brandfälle, Einsätze   "/>
        <s v="1305-640000    Steuern, Versicherung. , Schadensfälle, Sonderabgaben  "/>
        <s v="1305-650000    Bürobedarf   "/>
        <s v="1305-661000    Mitgliedsbeiträge an Verbände und Vereine  "/>
        <s v="1305-668000    Vermischte Ausgaben   "/>
        <s v="1305-679000    Innere Verrechnungen   "/>
        <s v="1305-680000    Abschreibungen   "/>
        <s v="1305-685000    Verzinsung des Anlagekapitals   "/>
        <s v="1305-715000    Zuweisungen Kameradschaftskasse   "/>
        <s v="1305-715100    Zuweisungen an Musikzüge   "/>
        <s v="1306-416000    Beschäftigungsentgelte u. dgl.  "/>
        <s v="1306-501000    Gebäudeunterhaltung   "/>
        <s v="1306-521000    Geräte und Ausstattungen (Fachamt)   "/>
        <s v="1306-522000    Druck- und Kopierkosten   "/>
        <s v="1306-541000    Strom   "/>
        <s v="1306-542000    Wasser / Abwasser   "/>
        <s v="1306-543000    Heizungskosten   "/>
        <s v="1306-545000    Reinigungskosten   "/>
        <s v="1306-546000    Steuern und Gebäudeversicherungen   "/>
        <s v="1306-549000    sonstige Bewirtschaftungskosten (z.B. Schornsteinfeger, Feuerlöschgeräte) "/>
        <s v="1306-550000    Haltung von Fahrzeugen  "/>
        <s v="1306-560000    Dienst- und Schutzkleidung  "/>
        <s v="1306-562000    Aus- und Fortbildung Umschulung  "/>
        <s v="1306-583000    Ehrungen, Jubiläen und dgl.  "/>
        <s v="1306-605000    Brandfälle, Einsätze   "/>
        <s v="1306-640000    Steuern, Versicherung. , Schadensfälle, Sonderabgaben  "/>
        <s v="1306-650000    Bürobedarf   "/>
        <s v="1306-661000    Mitgliedsbeiträge an Verbände und Vereine  "/>
        <s v="1306-668000    Vermischte Ausgaben   "/>
        <s v="1306-679000    Innere Verrechnungen   "/>
        <s v="1306-680000    Abschreibungen   "/>
        <s v="1306-685000    Verzinsung des Anlagekapitals   "/>
        <s v="1306-715000    Zuweisungen Kameradschaftskasse   "/>
        <s v="1307-416000    Beschäftigungsentgelte u. dgl.  "/>
        <s v="1307-501000    Gebäudeunterhaltung   "/>
        <s v="1307-521000    Geräte und Ausstattungen (Fachamt)   "/>
        <s v="1307-522000    Druck- und Kopierkosten   "/>
        <s v="1307-541000    Strom   "/>
        <s v="1307-542000    Wasser / Abwasser   "/>
        <s v="1307-543000    Heizungskosten   "/>
        <s v="1307-544000    Abfallgebühren   "/>
        <s v="1307-545000    Reinigungskosten   "/>
        <s v="1307-546000    Steuern und Gebäudeversicherungen   "/>
        <s v="1307-549000    sonstige Bewirtschaftungskosten (z.B. Schornsteinfeger, Feuerlöschgeräte) "/>
        <s v="1307-550000    Haltung von Fahrzeugen  "/>
        <s v="1307-560000    Dienst- und Schutzkleidung  "/>
        <s v="1307-562000    Aus- und Fortbildung Umschulung  "/>
        <s v="1307-583000    Ehrungen, Jubiläen und dgl.  "/>
        <s v="1307-605000    Brandfälle, Einsätze   "/>
        <s v="1307-640000    Steuern, Versicherung. , Schadensfälle, Sonderabgaben  "/>
        <s v="1307-650000    Bürobedarf   "/>
        <s v="1307-661000    Mitgliedsbeiträge an Verbände und Vereine  "/>
        <s v="1307-668000    Vermischte Ausgaben   "/>
        <s v="1307-679000    Innere Verrechnungen   "/>
        <s v="1307-680000    Abschreibungen   "/>
        <s v="1307-685000    Verzinsung des Anlagekapitals   "/>
        <s v="1307-715000    Zuweisungen Kameradschaftskasse   "/>
        <s v="1308-416000    Beschäftigungsentgelte U. Dgl.  "/>
        <s v="1308-501000    Gebäudeunterhaltung   "/>
        <s v="1308-521000    Geräte und Ausstattungen (Fachamt)   "/>
        <s v="1308-522000    Druck- und Kopierkosten   "/>
        <s v="1308-541000    Strom   "/>
        <s v="1308-542000    Wasser / Abwasser   "/>
        <s v="1308-543000    Heizungskosten   "/>
        <s v="1308-545000    Reinigungskosten   "/>
        <s v="1308-546000    Steuern und Gebäudeversicherungen   "/>
        <s v="1308-549000    sonstige Bewirtschaftungskosten (z.B. Schornsteinfeger, Feuerlöschgeräte) "/>
        <s v="1308-550000    Haltung von Fahrzeugen  "/>
        <s v="1308-560000    Dienst- und Schutzkleidung  "/>
        <s v="1308-562000    Aus- und Fortbildung Umschulung  "/>
        <s v="1308-583000    Ehrungen, Jubiläen und dgl.  "/>
        <s v="1308-605000    Brandfälle, Einsätze   "/>
        <s v="1308-640000    Steuern, Versicherung. , Schadensfälle, Sonderabgaben  "/>
        <s v="1308-650000    Bürobedarf   "/>
        <s v="1308-661000    Mitgliedsbeiträge an Verbände und Vereine  "/>
        <s v="1308-668000    Vermischte Ausgaben   "/>
        <s v="1308-679000    Innere Verrechnungen   "/>
        <s v="1308-680000    Abschreibungen   "/>
        <s v="1308-685000    Verzinsung des Anlagekapitals   "/>
        <s v="1308-715000    Zuweisungen Kameradschaftskasse   "/>
        <s v="1400-501000    Unterhaltung Sirenenanlagen   "/>
        <s v="1400-636000    sonstige spezielle Zweckausgaben  "/>
        <s v="2110-414000    Vergütungen der Beschäftigten bis 2005 nur Angestellte "/>
        <s v="2110-434000    Beiträge Versorgungskasse  bis 2005 nur Angestellte "/>
        <s v="2110-444000    Beiträge zur gesetzlichen Sozialversicherung für Angest. bis 2005 nur Angestellte "/>
        <s v="2110-450000    Beihilfen, Unterstützung und dgl.  "/>
        <s v="2110-460000    Personalnebenausgaben   "/>
        <s v="2110-462000    Betriebsausflug   "/>
        <s v="2110-501000    Gebäudeunterhaltung   "/>
        <s v="2110-510000    Unterhaltung des sonstigen unbeweglichen Vermögens  "/>
        <s v="2110-521000    Geräte, Ausstattungs- und Einrichtungsgegenstände  "/>
        <s v="2110-522000    Druck- und Kopierkosten   "/>
        <s v="2110-523000    Gebäudeausstattung   "/>
        <s v="2110-541000    Strom   "/>
        <s v="2110-542000    Wasser / Abwasser   "/>
        <s v="2110-543000    Heizungskosten   "/>
        <s v="2110-544000    Abfallgebühren   "/>
        <s v="2110-545000    Reinigungskosten   "/>
        <s v="2110-546000    Steuern und Gebäudeversicherungen   "/>
        <s v="2110-549000    sonstige Bewirtschaftungskosten (z.B. Schornsteinfeger, Feuerlöschgeräte, HV) "/>
        <s v="2110-562000    Aus- und Fortbildung,   "/>
        <s v="2110-591000    Lehr- und Unterrichtsmittel  "/>
        <s v="2110-592000    Lernmittel   "/>
        <s v="2110-593000    Schülerbücherei   "/>
        <s v="2110-594000    sonstiger Schulaufwand   "/>
        <s v="2110-595000    Schulveranstaltungen   "/>
        <s v="2110-596000    Musikalische Bildung durch Musikschule   "/>
        <s v="2110-634000    Aufwand für Jugendbegleiter   "/>
        <s v="2110-638000    EDV-Kosten   "/>
        <s v="2110-640000    Steuern, Versicherung., Schadensfälle, Sonderabgaben  "/>
        <s v="2110-650000    Bürobedarf   "/>
        <s v="2110-668000    Vermischte Ausgaben   "/>
        <s v="2110-672000    Schullastenausgleich an Nachbarkommunen  "/>
        <s v="2110-679000    Innere Verrechnungen   "/>
        <s v="2111-414000    Vergütungen der Beschäftigten bis 2005 nur Angestellte "/>
        <s v="2111-434000    Beiträge Versorgungskasse  bis 2005 nur Angestellte "/>
        <s v="2111-444000    Beiträge zur gesetzlichen Sozialversicherung für Angest. bis 2005 nur Angestellte "/>
        <s v="2111-450000    Beihilfen, Unterstützung und dgl.  "/>
        <s v="2111-460000    Personalnebenausgaben   "/>
        <s v="2111-501000    Gebäudeunterhaltung   "/>
        <s v="2111-510000    Unterhaltung des sonstigen unbeweglichen Vermögens  "/>
        <s v="2111-521000    Geräte, Ausstattungs- und Einrichtungsgegenstände  "/>
        <s v="2111-522000    Druck- und Kopierkosten   "/>
        <s v="2111-523000    Gebäudeausstattung   "/>
        <s v="2111-541000    Strom   "/>
        <s v="2111-542000    Wasser / Abwasser   "/>
        <s v="2111-543000    Heizungskosten   "/>
        <s v="2111-544000    Abfallgebühren   "/>
        <s v="2111-545000    Reinigungskosten   "/>
        <s v="2111-546000    Steuern und Gebäudeversicherungen   "/>
        <s v="2111-549000    sonstige Bewirtschaftungskosten (z.B. Schornsteinfeger, Feuerlöschgeräte) "/>
        <s v="2111-591000    Lehr- und Unterrichtsmittel  "/>
        <s v="2111-592000    Lernmittel   "/>
        <s v="2111-593000    Schülerbücherei   "/>
        <s v="2111-594000    sonstiger Schulaufwand   "/>
        <s v="2111-595000    Schulveranstaltungen   "/>
        <s v="2111-596000    Musikalische Bildung durch Musikschule   "/>
        <s v="2111-597000    Beförderungskosten für Schüler  "/>
        <s v="2111-632000    Ausgaben für Eingliederungshilfen   "/>
        <s v="2111-634000    Aufwand für Jugendbegleiter   "/>
        <s v="2111-638000    EDV-Kosten   "/>
        <s v="2111-640000    Steuern, Versicherung, Schadensfälle, Sonderabgaben  "/>
        <s v="2111-650000    Bürobedarf   "/>
        <s v="2111-668000    Vermischte Ausgaben   "/>
        <s v="2111-679000    Innere Verrechnungen   "/>
        <s v="2111-700000    Zuschuss Förderverein   "/>
        <s v="2112-414000    Vergütungen der Beschäftigten bis 2005 nur Angestellte "/>
        <s v="2112-434000    Beiträge Versorgungskasse  bis 2005 nur Angestellte "/>
        <s v="2112-444000    Beiträge zur gesetzlichen Sozialversicherung für Angest. bis 2005 nur Angestellte "/>
        <s v="2112-450000    Beihilfen, Unterstützung und dgl.  "/>
        <s v="2112-460000    Personalnebenausgaben   "/>
        <s v="2112-462000    Betriebsausflug   "/>
        <s v="2112-501000    Gebäudeunterhaltung   "/>
        <s v="2112-510000    Unterhaltung des sonstigen unbeweglichen Vermögens  "/>
        <s v="2112-521000    Geräte, Ausstattungs- und Einrichtungsgegenstände  "/>
        <s v="2112-522000    Druck- und Kopierkosten   "/>
        <s v="2112-523000    Gebäudeausstattung   "/>
        <s v="2112-541000    Strom   "/>
        <s v="2112-542000    Wasser / Abwasser   "/>
        <s v="2112-543000    Heizungskosten   "/>
        <s v="2112-544000    Abfallgebühren   "/>
        <s v="2112-545000    Reinigungskosten   "/>
        <s v="2112-546000    Steuern und Gebäudeversicherungen   "/>
        <s v="2112-549000    sonstige Bewirtschaftungskosten (z.B. Schornsteinfeger, Feuerlöschgeräte) "/>
        <s v="2112-562000    Aus- und Fortbildung,   "/>
        <s v="2112-591000    Lehr- und Unterrichtsmittel  "/>
        <s v="2112-592000    Lernmittel   "/>
        <s v="2112-593000    Schülerbücherei   "/>
        <s v="2112-594000    sonstiger Schulaufwand   "/>
        <s v="2112-595000    Schulveranstaltungen   "/>
        <s v="2112-596000    Musikalische Bildung durch Musikschule   "/>
        <s v="2112-597000    Beförderungskosten für Schüler  "/>
        <s v="2112-638000    EDV-Kosten   "/>
        <s v="2112-640000    Steuern, Versicherung, Schadensfälle, Sonderabgaben  "/>
        <s v="2112-650000    Bürobedarf   "/>
        <s v="2112-668000    Vermischte Ausgaben   "/>
        <s v="2112-679000    Innere Verrechnungen   "/>
        <s v="2112-700000    Zuschuss Förderverein   "/>
        <s v="2113-414000    Vergütungen der Beschäftigten bis 2005 nur Angestellte "/>
        <s v="2113-434000    Beiträge Versorgungskasse  bis 2005 nur Angestellte "/>
        <s v="2113-444000    Beiträge zur gesetzlichen Sozialversicherung für Angest. bis 2005 nur Angestellte "/>
        <s v="2113-450000    Beihilfen, Unterstützung und dgl.  "/>
        <s v="2113-460000    Personalnebenausgaben   "/>
        <s v="2113-501000    Gebäudeunterhaltung   "/>
        <s v="2113-510000    Unterhaltung des sonstigen unbeweglichen Vermögens  "/>
        <s v="2113-521000    Geräte, Ausstattungs- und Einrichtungsgegenstände  "/>
        <s v="2113-522000    Druck- und Kopierkosten   "/>
        <s v="2113-523000    Gebäudeausstattung   "/>
        <s v="2113-541000    Strom   "/>
        <s v="2113-542000    Wasser / Abwasser   "/>
        <s v="2113-543000    Heizungskosten   "/>
        <s v="2113-544000    Abfallgebühren   "/>
        <s v="2113-545000    Reinigungskosten   "/>
        <s v="2113-546000    Steuern und Gebäudeversicherungen   "/>
        <s v="2113-549000    sonstige Bewirtschaftungskosten (z.B. Schornsteinfeger, Feuerlöschgeräte) "/>
        <s v="2113-562000    Aus- und Fortbildung,   "/>
        <s v="2113-591000    Lehr- und Unterrichtsmittel  "/>
        <s v="2113-592000    Lernmittel   "/>
        <s v="2113-593000    Schülerbücherei   "/>
        <s v="2113-594000    sonstiger Schulaufwand   "/>
        <s v="2113-595000    Schulveranstaltungen   "/>
        <s v="2113-596000    Musikalische Bildung durch Musikschule   "/>
        <s v="2113-597000    Beförderungskosten für Schüler  "/>
        <s v="2113-632000    Ausgaben für Eingliederungshilfen   "/>
        <s v="2113-634000    Aufwand für Jugendbegleiter   "/>
        <s v="2113-638000    EDV-Kosten   "/>
        <s v="2113-640000    Steuern, Versicherung, Schadensfälle, Sonderabgaben  "/>
        <s v="2113-650000    Bürobedarf   "/>
        <s v="2113-668000    Vermischte Ausgaben   "/>
        <s v="2113-679000    Innere Verrechnungen   "/>
        <s v="2113-700000    Zuschuss Förderverein   "/>
        <s v="2114-414000    Vergütungen der Beschäftigten bis 2005 nur Angestellte "/>
        <s v="2114-434000    Beiträge Versorgungskasse  bis 2005 nur Angestellte "/>
        <s v="2114-444000    Beiträge zur gesetzlichen Sozialversicherung für Angest. bis 2005 nur Angestellte "/>
        <s v="2114-450000    Beihilfen, Unterstützung und dgl..  "/>
        <s v="2114-460000    Personalnebenausgaben   "/>
        <s v="2114-462000    Betriebsausflug   "/>
        <s v="2114-501000    Gebäudeunterhaltung   "/>
        <s v="2114-510000    Unterhaltung des sonstigen unbeweglichen Vermögens  "/>
        <s v="2114-521000    Geräte, Ausstattungs- und Einrichtungsgegenstände  "/>
        <s v="2114-522000    Druck- und Kopierkosten   "/>
        <s v="2114-523000    Gebäudeausstattung   "/>
        <s v="2114-541000    Strom   "/>
        <s v="2114-542000    Wasser / Abwasser   "/>
        <s v="2114-543000    Heizungskosten   "/>
        <s v="2114-544000    Abfallgebühren   "/>
        <s v="2114-545000    Reinigungskosten   "/>
        <s v="2114-546000    Steuern und Gebäudeversicherungen   "/>
        <s v="2114-549000    sonstige Bewirtschaftungskosten (z.B. Schornsteinfeger, Feuerlöschgeräte) "/>
        <s v="2114-591000    Lehr- und Unterrichtsmittel  "/>
        <s v="2114-592000    Lernmittel   "/>
        <s v="2114-593000    Schülerbücherei   "/>
        <s v="2114-594000    sonstiger Schulaufwand   "/>
        <s v="2114-595000    Schulveranstaltungen   "/>
        <s v="2114-597000    Beförderungskosten für Schüler  "/>
        <s v="2114-634000    Aufwand für Jugendbegleiter   "/>
        <s v="2114-638000    EDV-Kosten   "/>
        <s v="2114-640000    Steuern, Versicherung., Schadensfälle, Sonderabgaben  "/>
        <s v="2114-650000    Bürobedarf   "/>
        <s v="2114-668000    Vermischte Ausgaben   "/>
        <s v="2114-679000    Innere Verrechnungen   "/>
        <s v="2114-700000    Zuschuss Förderverein   "/>
        <s v="2115-414000    Vergütungen der Beschäftigten bis 2005 nur Angestellte "/>
        <s v="2115-434000    Beiträge Versorgungskasse  bis 2005 nur Angestellte "/>
        <s v="2115-444000    Beiträge zur gesetzlichen Sozialversicherung für Angest. bis 2005 nur Angestellte "/>
        <s v="2115-450000    Beihilfen, Unterstützung und dgl.  "/>
        <s v="2115-460000    Personalnebenausgaben   "/>
        <s v="2115-501000    Gebäudeunterhaltung   "/>
        <s v="2115-510000    Unterhaltung des sonstigen unbeweglichen Vermögens  "/>
        <s v="2115-521000    Geräte, Ausstattungs- und Einrichtungsgegenstände  "/>
        <s v="2115-522000    Druck- und Kopierkosten   "/>
        <s v="2115-523000    Gebäudeausstattung   "/>
        <s v="2115-541000    Strom   "/>
        <s v="2115-542000    Wasser / Abwasser   "/>
        <s v="2115-543000    Heizungskosten   "/>
        <s v="2115-544000    Abfallgebühren   "/>
        <s v="2115-545000    Reinigungskosten   "/>
        <s v="2115-546000    Steuern und Gebäudeversicherungen   "/>
        <s v="2115-549000    sonstige Bewirtschaftungskosten (z.B. Schornsteinfeger, Feuerlöschgeräte) "/>
        <s v="2115-562000    Aus- und Fortbildung,   "/>
        <s v="2115-591000    Lehr- und Unterrichtsmittel  "/>
        <s v="2115-592000    Lernmittel   "/>
        <s v="2115-593000    Schülerbücherei   "/>
        <s v="2115-594000    sonstiger Schulaufwand   "/>
        <s v="2115-595000    Schulveranstaltungen   "/>
        <s v="2115-596000    Musikalische Bildung durch Musikschule   "/>
        <s v="2115-597000    Beförderungskosten für Schüler  "/>
        <s v="2115-634000    Aufwand für Jugendbegleiter   "/>
        <s v="2115-638000    EDV-Kosten   "/>
        <s v="2115-640000    Steuern, Versicherung, Schadensfälle, Sonderabgaben  "/>
        <s v="2115-650000    Bürobedarf   "/>
        <s v="2115-668000    Vermischte Ausgaben   "/>
        <s v="2115-679000    Innere Verrechnungen   "/>
        <s v="2115-700000    Zuschüsse an Verbände u.Vereine  "/>
        <s v="2116-414000    Vergütungen der Beschäftigten bis 2005 nur Angestellte "/>
        <s v="2116-434000    Beiträge Versorgungskasse  bis 2005 nur Angestellte "/>
        <s v="2116-444000    Beiträge zur gesetzlichen Sozialversicherung für Angest. bis 2005 nur Angestellte "/>
        <s v="2116-450000    Beihilfen, Unterstützung und dgl.  "/>
        <s v="2116-460000    Personalnebenausgaben   "/>
        <s v="2116-501000    Gebäudeunterhaltung   "/>
        <s v="2116-510000    Unterhaltung des sonstigen unbeweglichen Vermögens  "/>
        <s v="2116-521000    Geräte, Ausstattungs- und Einrichtungsgegenstände  "/>
        <s v="2116-522000    Druck- und Kopierkosten   "/>
        <s v="2116-523000    Gebäudeausstattung   "/>
        <s v="2116-541000    Strom   "/>
        <s v="2116-542000    Wasser / Abwasser   "/>
        <s v="2116-543000    Heizungskosten   "/>
        <s v="2116-544000    Abfallgebühren   "/>
        <s v="2116-545000    Reinigungskosten   "/>
        <s v="2116-546000    Steuern und Gebäudeversicherungen   "/>
        <s v="2116-549000    sonstige Bewirtschaftungskosten (z.B. Schornsteinfeger, Feuerlöschgeräte) "/>
        <s v="2116-562000    Aus- und Fortbildung,   "/>
        <s v="2116-591000    Lehr- und Unterrichtsmittel  "/>
        <s v="2116-592000    Lernmittel   "/>
        <s v="2116-593000    Schülerbücherei   "/>
        <s v="2116-594000    sonstiger Schulaufwand   "/>
        <s v="2116-595000    Schulveranstaltungen   "/>
        <s v="2116-596000    Musikalische Bildung durch Musikschule   "/>
        <s v="2116-597000    Beförderungskosten für Schüler  "/>
        <s v="2116-634000    Aufwand für Jugendbegleiter   "/>
        <s v="2116-638000    EDV-Kosten   "/>
        <s v="2116-640000    Steuern, Versicherung, Schadensfälle, Sonderabgaben  "/>
        <s v="2116-650000    Bürobedarf   "/>
        <s v="2116-668000    Vermischte Ausgaben   "/>
        <s v="2116-679000    Innere Verrechnungen   "/>
        <s v="2116-700000    Zuschuss Förderverein   "/>
        <s v="2119-414000    Vergütungen der Beschäftigten bis 2005 nur Angestellte "/>
        <s v="2119-434000    Beiträge Versorgungskasse  bis 2005 nur Angestellte "/>
        <s v="2119-444000    Beiträge zur gesetzlichen Sozialversicherung für Angest. bis 2005 nur Angestellte "/>
        <s v="2119-450000    Beihilfen, Unterstützung und dgl.  "/>
        <s v="2119-460000    Personalnebenausgaben   "/>
        <s v="2119-462000    Betriebsausflug   "/>
        <s v="2119-501000    Gebäudeunterhaltung   "/>
        <s v="2119-510000    Unterhaltung des sonstigen unbeweglichen Vermögens  "/>
        <s v="2119-521000    Geräte, Ausstattungs- und Einrichtungsgegenstände  "/>
        <s v="2119-522000    Druck- und Kopierkosten   "/>
        <s v="2119-523000    Gebäudeausstattung   "/>
        <s v="2119-541000    Strom   "/>
        <s v="2119-542000    Wasser / Abwasser   "/>
        <s v="2119-543000    Heizungskosten   "/>
        <s v="2119-544000    Abfallgebühren   "/>
        <s v="2119-545000    Reinigungskosten   "/>
        <s v="2119-546000    Steuern und Gebäudeversicherungen   "/>
        <s v="2119-549000    sonstige Bewirtschaftungskosten (z.B. Schornsteinfeger, Feuerlöschgeräte) "/>
        <s v="2119-562000    Aus- und Fortbildung,   "/>
        <s v="2119-591000    Lehr- und Unterrichtsmittel  "/>
        <s v="2119-592000    Lernmittel   "/>
        <s v="2119-593000    Schülerbücherei   "/>
        <s v="2119-594000    sonstiger Schulaufwand   "/>
        <s v="2119-595000    Schulveranstaltungen   "/>
        <s v="2119-596000    Musikalische Bildung durch Musikschule   "/>
        <s v="2119-597000    Beförderungskosten für Schüler  "/>
        <s v="2119-634000    Aufwand für Jugendbegleiter   "/>
        <s v="2119-638000    EDV-Kosten   "/>
        <s v="2119-640000    Steuern, Versicherung, Schadensfälle, Sonderabgaben  "/>
        <s v="2119-650000    Bürobedarf   "/>
        <s v="2119-668000    Vermischte Ausgaben   "/>
        <s v="2119-679000    Innere Verrechnungen   "/>
        <s v="2119-700000    Zuschuss Förderverein   "/>
        <s v="2130-414000    Vergütungen der Beschäftigten bis 2005 nur Angestellte "/>
        <s v="2130-434000    Beiträge Versorgungskasse  bis 2005 nur Angestellte "/>
        <s v="2130-444000    Beiträge zur gesetzlichen Sozialversicherung für Angest. bis 2005 nur Angestellte "/>
        <s v="2130-450000    Beihilfen, Unterstützung und dgl.  "/>
        <s v="2130-460000    Personalnebenausgaben   "/>
        <s v="2130-462000    Betriebsausflug   "/>
        <s v="2130-501000    Gebäudeunterhaltung   "/>
        <s v="2130-521000    Geräte, Ausstattungs- und Einrichtungsgegenstände  "/>
        <s v="2130-522000    Druck- und Kopierkosten   "/>
        <s v="2130-523000    Gebäudeausstattung   "/>
        <s v="2130-541000    Strom   "/>
        <s v="2130-542000    Wasser / Abwasser   "/>
        <s v="2130-543000    Heizungskosten   "/>
        <s v="2130-544000    Abfallgebühren   "/>
        <s v="2130-545000    Reinigungskosten   "/>
        <s v="2130-546000    Steuern und Gebäudeversicherungen   "/>
        <s v="2130-549000    sonstige Bewirtschaftungskosten (z.B. Schornsteinfeger, Feuerlöschgeräte) "/>
        <s v="2130-591000    Lehr- und Unterrichtsmittel  "/>
        <s v="2130-592000    Lernmittel   "/>
        <s v="2130-594000    sonstiger Schulaufwand   "/>
        <s v="2130-595000    Schulveranstaltungen   "/>
        <s v="2130-597000    Beförderungskosten für Schüler  "/>
        <s v="2130-638000    EDV-Kosten   "/>
        <s v="2130-639000    Beförderungskosten   "/>
        <s v="2130-640000    Steuern, Versicherung. , Schadensfälle , Sonderabgaben  "/>
        <s v="2130-650000    Bürobedarf   "/>
        <s v="2130-668000    Vermischte Ausgaben   "/>
        <s v="2130-679000    Innere Verrechnungen   "/>
        <s v="2130-700000    Zuschuss Förderverein   "/>
        <s v="2210-414000    Vergütungen der Beschäftigten bis 2005 nur Angestellte "/>
        <s v="2210-434000    Beiträge Versorgungskasse  bis 2005 nur Angestellte "/>
        <s v="2210-444000    Beiträge zur gesetzlichen Sozialversicherung für Angest. bis 2005 nur Angestellte "/>
        <s v="2210-450000    Beihilfen, Unterstützung und dgl.  "/>
        <s v="2210-460000    Personalnebenausgaben   "/>
        <s v="2210-462000    Betriebsausflug   "/>
        <s v="2210-501000    Gebäudeunterhaltung   "/>
        <s v="2210-510000    Unterhaltung des sonstigen unbeweglichen Vermögens  "/>
        <s v="2210-521000    Geräte, Ausstattungs- und Einrichtungsgegenstände  "/>
        <s v="2210-522000    Druck- und Kopierkosten   "/>
        <s v="2210-523000    Gebäudeausstattung   "/>
        <s v="2210-541000    Strom   "/>
        <s v="2210-542000    Wasser / Abwasser   "/>
        <s v="2210-543000    Heizungskosten   "/>
        <s v="2210-544000    Abfallgebühren   "/>
        <s v="2210-545000    Reinigungskosten   "/>
        <s v="2210-546000    Steuern und Gebäudeversicherungen   "/>
        <s v="2210-549000    sonstige Bewirtschaftungskosten (z.B. Schornsteinfeger, Feuerlöschgeräte) "/>
        <s v="2210-591000    Lehr- und Unterrichtsmittel  "/>
        <s v="2210-592000    Lernmittel   "/>
        <s v="2210-594000    sonstiger Schulaufwand   "/>
        <s v="2210-595000    Schulveranstaltungen   "/>
        <s v="2210-597000    Beförderungskosten für Schüler  "/>
        <s v="2210-632000    Ausgaben für Eingliederungshilfen   "/>
        <s v="2210-634000    Aufwand für Jugendbegleiter   "/>
        <s v="2210-636000    Schulübergreifendes Nachmittagsangebot   "/>
        <s v="2210-638000    EDV-Kosten   "/>
        <s v="2210-639000    Beförderungskosten   "/>
        <s v="2210-640000    Steuern, Versicherung. , Schadensfälle, Sonderabgaben  "/>
        <s v="2210-650000    Bürobedarf   "/>
        <s v="2210-668000    Vermischte Ausgaben   "/>
        <s v="2210-679000    Innere Verrechnungen   "/>
        <s v="2210-700000    Zuschuss Förderverein   "/>
        <s v="2700-414000    Vergütungen der Beschäftigten bis 2005 nur Angestellte "/>
        <s v="2700-434000    Beiträge Versorgungskasse  bis 2005 nur Angestellte "/>
        <s v="2700-444000    Beiträge zur gesetzlichen Sozialversicherung für Angest. bis 2005 nur Angestellte "/>
        <s v="2700-450000    Beihilfen, Unterstützung und dgl.  "/>
        <s v="2700-460000    Personalnebenausgaben   "/>
        <s v="2700-462000    Betriebsausflug   "/>
        <s v="2700-501000    Gebäudeunterhaltung   "/>
        <s v="2700-510000    Unterhaltung des sonstigen unbeweglichen Vermögens  "/>
        <s v="2700-521000    Geräte, Ausstattungs- und Einrichtungsgegenstände  "/>
        <s v="2700-522000    Druck- und Kopierkosten   "/>
        <s v="2700-523000    Gebäudeausstattung   "/>
        <s v="2700-541000    Strom   "/>
        <s v="2700-542000    Wasser / Abwasser   "/>
        <s v="2700-543000    Heizungskosten   "/>
        <s v="2700-544000    Abfallgebühren   "/>
        <s v="2700-545000    Reinigungskosten   "/>
        <s v="2700-546000    Steuern und Gebäudeversicherungen   "/>
        <s v="2700-549000    sonstige Bewirtschaftungskosten (z.B. Schornsteinfeger, Feuerlöschgeräte) "/>
        <s v="2700-562000    Aus- und Fortbildung,   "/>
        <s v="2700-591000    Lehr- und Unterrichtsmittel  "/>
        <s v="2700-592000    Lernmittel   "/>
        <s v="2700-594000    Bes. Aufwendung für Unterrichtsgebiete  "/>
        <s v="2700-595000    Schulveranstaltungen Schülerauszeichnung  "/>
        <s v="2700-597000    Beförderungskosten für Schüler  "/>
        <s v="2700-634000    Aufwand für Jugendbegleiter und Integrationshelfer  "/>
        <s v="2700-638000    EDV-Kosten   "/>
        <s v="2700-640000    Steuern, Versicherung. , Schadensfälle , Sonderabgaben  "/>
        <s v="2700-650000    Bürobedarf   "/>
        <s v="2700-668000    Vermischte Ausgaben   "/>
        <s v="2700-679000    Innere Verrechnungen   "/>
        <s v="2700-700000    Zuschuss Förderverein   "/>
        <s v="2820-414000    Vergütungen der Beschäftigten   "/>
        <s v="2820-434000    Beiträge Versorgungskasse  bis 2005 Angestellte "/>
        <s v="2820-444000    Beiträge zur gesetzlichen Sozialversicherung für  "/>
        <s v="2820-450000    Beihilfen, Unterstützung und dgl..  "/>
        <s v="2820-460000    Personalnebenausgaben   "/>
        <s v="2820-462000    Betriebsausflug   "/>
        <s v="2820-501000    Gebäudeunterhaltung   "/>
        <s v="2820-521000    Geräte, Ausstattungs- und Einrichtungsgegenstände  "/>
        <s v="2820-522000    Druck- und Kopierkosten   "/>
        <s v="2820-523000    Gebäudeausstattung   "/>
        <s v="2820-541000    Strom   "/>
        <s v="2820-542000    Wasser / Abwasser   "/>
        <s v="2820-543000    Heizungskosten   "/>
        <s v="2820-544000    Abfallgebühren   "/>
        <s v="2820-545000    Reinigungskosten   "/>
        <s v="2820-546000    Steuern und Gebäudeversicherungen   "/>
        <s v="2820-549000    Bewirtschaftung der Grundstücke und baulichen Anlagen  "/>
        <s v="2820-562000    Aus- und Fortbildung, Umschulung  "/>
        <s v="2820-591000    Lehr- und Unterrichtsmittel  "/>
        <s v="2820-592000    Lernmittel   "/>
        <s v="2820-594000    sonstiger Schulaufwand   "/>
        <s v="2820-595000    Schulveranstaltungen   "/>
        <s v="2820-632000    Ausgaben für Eingliederungshilfen   "/>
        <s v="2820-638000    EDV-Kosten   "/>
        <s v="2820-640000    Steuern, Versicherungen, Schadensfälle, Sonderabgaben  "/>
        <s v="2820-650000    Bürobedarf   "/>
        <s v="2820-668000    Vermischte Ausgaben   "/>
        <s v="2820-679000    Innere Verrechnungen   "/>
        <s v="2910-414000    Vergütungen der Beschäftigten bis 2005 nur Angestellte "/>
        <s v="2910-434000    Beiträge Versorgungskasse  bis 2005 nur Angestellte "/>
        <s v="2910-444000    Beiträge zur gesetzlichen Sozialversicherung für Angest. bis 2005 nur Angestellte "/>
        <s v="2910-450000    Beihilfen, Unterstützung und dgl.  "/>
        <s v="2910-460000    Personalnebenausgaben   "/>
        <s v="2910-462000    Betriebsausflug   "/>
        <s v="2910-501000    Gebäudeunterhaltung Heinsheimer Str. 20   "/>
        <s v="2910-501100    Gebäudeunterhaltung Wagnerstr. 5   "/>
        <s v="2910-501200    Gebäudeunterhaltung Heinsheimer Str. 24   "/>
        <s v="2910-501300    Gebäudeunterhaltung Ortstr. 22/1   "/>
        <s v="2910-510000    Unterhaltung des sonstigen unbeweglichen Vermögens  "/>
        <s v="2910-521000    Geräte, Ausstattungs- und Einrichtungsgegenstände  "/>
        <s v="2910-522000    Druck- und Kopierkosten   "/>
        <s v="2910-523000    Gebäudeausstattung   "/>
        <s v="2910-541000    Strom   "/>
        <s v="2910-542000    Wasser / Abwasser   "/>
        <s v="2910-543000    Heizungskosten   "/>
        <s v="2910-544000    Abfallgebühren   "/>
        <s v="2910-545000    Reinigungskosten   "/>
        <s v="2910-546000    Steuern und Gebäudeversicherungen   "/>
        <s v="2910-549000    sonstige Bewirtschaftungskosten (z.B. Schornsteinfeger, Feuerlöschgeräte) "/>
        <s v="2910-562000    Aus- und Fortbildung, Umschulung  "/>
        <s v="2910-636000    sonstige sächliche Zweckausgaben  "/>
        <s v="2910-637000    Verpflegungskosten   "/>
        <s v="2910-638000    EDV-Kosten   "/>
        <s v="2910-650000    Bürobedarf   "/>
        <s v="2910-655000    Sachverständigen-, Gerichts-und ähnliche Kosten  "/>
        <s v="2910-668000    Vermischte Ausgaben   "/>
        <s v="2910-679000    Innere Verrechnungen   "/>
        <s v="2910-680000    Abschreibungen   "/>
        <s v="2910-685000    Verzinsung des Anlagekapitals  "/>
        <s v="2951-521000    Geräte, Ausstattungs- und  Einrichtungsgegenstände  "/>
        <s v="2951-522000    Druck- und Kopierkosten   "/>
        <s v="2951-638000    EDV-Kosten   "/>
        <s v="2951-650000    Bürobedarf   "/>
        <s v="2951-700000    Zuschuss für Schulsozialarbeit   "/>
        <s v="2952-521000    Geräte, Ausstattungs- und Einrichtungsgegenstände  "/>
        <s v="2952-544000    Abfallgebühren   "/>
        <s v="2952-545000    Reinigungskosten   "/>
        <s v="2952-636000    sonstige Zweckausgaben   "/>
        <s v="2952-637000    Verpflegungskosten   "/>
        <s v="2952-655000    Sachverständigen-, Gerichts-und ähnliche Kosten  "/>
        <s v="3210-414000    Vergütungen der Beschäftigten bis 2005 nur Angestellte "/>
        <s v="3210-430000    Beiträge Versorgungskasse   "/>
        <s v="3210-434000    Beiträge Versorgungskasse  bis 2005 nur Angestellte "/>
        <s v="3210-444000    Beiträge zur gesetzlichen Sozialversicherung für Angest. bis 2005 nur Angestellte "/>
        <s v="3210-450000    Beihilfen, Unterstützung und dgl.  "/>
        <s v="3210-460000    Personalnebenausgaben   "/>
        <s v="3210-520000    Geräte, Ausstattungs- und Einrichtungsgegenstände  "/>
        <s v="3210-522000    Druck- und Kopierkosten   "/>
        <s v="3210-562000    Aus- und Fortbildung,   "/>
        <s v="3210-585000    Ergänzung, Unterhaltung von Sammlungen  "/>
        <s v="3210-638000    EDV-Kosten   "/>
        <s v="3210-650000    Bürobedarf   "/>
        <s v="3210-668000    Vermischte Ausgaben   "/>
        <s v="3211-414000    Vergütungen der Beschäftigten  bis 2005 nur Angestellte "/>
        <s v="3211-434000    Beiträge Versorgungskasse  bis 2005 nur Angestellte "/>
        <s v="3211-444000    Beiträge zur gesetzlichen Sozialversicherung für bis 2005 nur Angestellte "/>
        <s v="3211-450000    Beihilfen, Unterstützung und dgl..  "/>
        <s v="3211-460000    Personalnebenausgaben   "/>
        <s v="3211-462000    Betriebsausflug   "/>
        <s v="3211-501000    Gebäudeunterhaltung   "/>
        <s v="3211-521000    Geräte, Ausstattungs- und Einrichtungsgegenstände  "/>
        <s v="3211-541000    Strom   "/>
        <s v="3211-543000    Heizungskosten   "/>
        <s v="3211-544000    Abfallgebühren   "/>
        <s v="3211-545000    Reinigungskosten   "/>
        <s v="3211-546000    Steuern und Gebäudeversicherungen   "/>
        <s v="3211-549000    sonstige Bewirtschaftungskosten (z.B. Schornsteinfeger, Feuerlöschgeräte) "/>
        <s v="3211-585000    Ergänzung, Unterhaltung von Sammlungen  "/>
        <s v="3211-637000    Ausstellungen   "/>
        <s v="3211-638000    EDV-Kosten   "/>
        <s v="3211-640000    Steuern, Versicherungen, Schadensfälle, Sonderabgaben  "/>
        <s v="3211-650000    Bürobedarf   "/>
        <s v="3211-668000    Vermischte Ausgaben   "/>
        <s v="3211-679000    Innere Verrechnungen   "/>
        <s v="3310-668000    Vermischte Ausgaben   "/>
        <s v="3310-700000    Zuschüsse an Verbände u.Vereine  "/>
        <s v="3320-668000    Vermischte Ausgaben   "/>
        <s v="3320-679000    Innere Verrechnungen   "/>
        <s v="3320-700100    Zuschüsse f. lfd. Zwecke   "/>
        <s v="3330-501000    Gebäudeunterhaltung   "/>
        <s v="3330-541000    Strom   "/>
        <s v="3330-542000    Wasser / Abwasser   "/>
        <s v="3330-543000    Heizungskosten   "/>
        <s v="3330-544000    Abfallgebühren   "/>
        <s v="3330-545000    Reinigungskosten   "/>
        <s v="3330-546000    Steuern und Gebäudeversicherungen   "/>
        <s v="3330-549000    sonstige Bewirtschaftungskosten (z.B. Schornsteinfeger, Feuerlöschgeräte) "/>
        <s v="3330-668000    Vermischte Ausgaben   "/>
        <s v="3330-679000    Innere Verrechnungen   "/>
        <s v="3330-700000    Zuschüsse für Musikschule Unterer Neckar   "/>
        <s v="3400-414000    Vergütungen der Beschäftigten bis 2005 nur Angestellte "/>
        <s v="3400-434000    Beiträge Versorgungskasse  bis 2005 Angestellte "/>
        <s v="3400-444000    Beiträge zur gesetzlichen Sozialversicherung für Angest. bis 2005 nur Angestellte "/>
        <s v="3400-450000    Beihilfen, Unterstützung und dgl.  "/>
        <s v="3400-521000    Geräte, Ausstattungs- und Einrichtungsgegenstände  "/>
        <s v="3400-541000    Strom Schlossbeleuchtung und Festplatz   "/>
        <s v="3400-542000    Wasser / Abwasser   "/>
        <s v="3400-549000    sonstige Bewirtschaftungskosten (z.B. Schornsteinfeger, Feuerlöschgeräte) "/>
        <s v="3400-635000    sächliche Zweckausgaben   "/>
        <s v="3400-635200    Weihnachtsbeleuchtung   "/>
        <s v="3400-636000    Veranstaltungen für Senioren   "/>
        <s v="3400-640000    Steuern, Versicherung. , Schadensfälle, Sonderabgaben  "/>
        <s v="3400-650000    Bürobedarf   "/>
        <s v="3400-679000    Innere Verrechnungen   "/>
        <s v="3400-700000    Zuschuesse An Verbaende U.Vereine  "/>
        <s v="3400-718000    Zuweisungen und Zuschüsse an Dritte zur Durchführung von Veranstaltungen  "/>
        <s v="3500-501000    Gebäudeunterhaltung   "/>
        <s v="3500-521000    Geräte, Ausstattungs- und Einrichtungsgegenstände  "/>
        <s v="3500-522000    Druck- und Kopierkosten   "/>
        <s v="3500-541000    Strom   "/>
        <s v="3500-542000    Wasser / Abwasser   "/>
        <s v="3500-543000    Heizungskosten   "/>
        <s v="3500-544000    Abfallgebühren   "/>
        <s v="3500-545000    Reinigungskosten   "/>
        <s v="3500-546000    Steuern und Gebäudeversicherungen   "/>
        <s v="3500-549000    sonstige Bewirtschaftungskosten (z.B. Schornsteinfeger, Feuerlöschgeräte) "/>
        <s v="3500-638000    EDV-Kosten   "/>
        <s v="3500-650000    Bürobedarf   "/>
        <s v="3500-668000    Vermischte Ausgaben   "/>
        <s v="3500-679000    Innere Verrechnungen   "/>
        <s v="3500-700000    Zuschüsse an VHS Unterland   "/>
        <s v="3520-414000    Vergütungen der Beschäftigten bis 2005 nur Angestellte "/>
        <s v="3520-434000    Beiträge Versorgungskasse  bis 2005 nur Angestellte "/>
        <s v="3520-444000    Beiträge zur gesetzlichen Sozialversicherung für Angest. bis 2005 nur Angestellte "/>
        <s v="3520-450000    Beihilfen, Unterstützung und dgl.  "/>
        <s v="3520-460000    Personalnebenausgaben   "/>
        <s v="3520-462000    Betriebsausflug   "/>
        <s v="3520-501000    Gebäudeunterhaltung   "/>
        <s v="3520-521000    Geräte, Ausstattungs- und  Einrichtungsgegenstände  "/>
        <s v="3520-522000    Druck- und Kopierkosten   "/>
        <s v="3520-541000    Strom   "/>
        <s v="3520-542000    Wasser / Abwasser   "/>
        <s v="3520-543000    Heizungskosten   "/>
        <s v="3520-544000    Abfallgebühren   "/>
        <s v="3520-545000    Reinigungskosten   "/>
        <s v="3520-546000    Steuern und Gebäudeversicherungen   "/>
        <s v="3520-549000    sonstige Bewirtschaftungskosten (z.B. Schornsteinfeger, Feuerlöschgeräte) "/>
        <s v="3520-562000    Aus- und Fortbildung   "/>
        <s v="3520-587000    Bücherbeschaffung, Buchpflege  "/>
        <s v="3520-587100    Betriebskosten Online Bibliothek   "/>
        <s v="3520-636000    sonstige sächliche Zweckausgaben  "/>
        <s v="3520-638000    EDV-Kosten   "/>
        <s v="3520-650000    Bürobedarf   "/>
        <s v="3520-668000    Vermischte Ausgaben   "/>
        <s v="3600-510000    Unterhaltung des sonstigen unbeweglichen Vermögens  "/>
        <s v="3600-601000    Erwerb von Ökopunkten   "/>
        <s v="3650-414000    Vergütungen der Beschäftigten  bis 2005 nur Angestellte "/>
        <s v="3650-434000    Beiträge Versorgungskasse  bis 2005 nur Angestellte "/>
        <s v="3650-444000    Beiträge zur gesetzlichen Sozialversicherung für bis 2005 nur Angestellte "/>
        <s v="3650-450000    Beihilfen, Unterstützung und dgl..  "/>
        <s v="3650-460000    Personalnebenausgaben   "/>
        <s v="3650-501000    Gebäudeunterhaltung   "/>
        <s v="3650-521000    Geräte, Ausstattungs- und  Einrichtungsgegenstände  "/>
        <s v="3650-541000    Strom   "/>
        <s v="3650-542000    Wasser / Abwasser   "/>
        <s v="3650-543000    Heizungskosten   "/>
        <s v="3650-545000    Reinigungskosten   "/>
        <s v="3650-546000    Steuern und Gebäudeversicherungen   "/>
        <s v="3650-549000    sonstige Bewirtschaftungskosten (z.B. Schornsteinfeger, Feuerlöschgeräte) "/>
        <s v="3650-562000    Aus- und Fortbildung,   "/>
        <s v="3650-650000    Bürobedarf   "/>
        <s v="3650-668000    Vermischte Ausgaben   "/>
        <s v="3650-679000    Innere Verrechnungen   "/>
        <s v="3700-635000    sächliche Zweckausgaben   "/>
        <s v="3700-679000    Innere Verrechnungen   "/>
        <s v="3700-700000    Zuschüsse an kirchliche Kassen   "/>
        <s v="4320-700000    Zuweisungen für IAV-Stelle   "/>
        <s v="4360-414000    Vergütungen der Beschäftigten  bis 2005 Angestellte "/>
        <s v="4360-434000    Beiträge Versorgungskasse  bis 2005 Angestellte "/>
        <s v="4360-444000    Beiträge zur gesetzlichen Sozialversicherung für bis 2005 Angestellte "/>
        <s v="4360-450000    Beihilfen, Unterstützung und dgl..  "/>
        <s v="4360-460000    Personalnebenausgaben   "/>
        <s v="4360-501000    Gebäudeunterhaltung   "/>
        <s v="4360-521000    Geräte, Ausstattungs- und  Einrichtungsgegenstände  "/>
        <s v="4360-522000    Druck- und Kopierkosten   "/>
        <s v="4360-531000    Mieten und Pachten   "/>
        <s v="4360-540000    Bewirtschaftung der Grundstücke und baulichen Anlagen  "/>
        <s v="4360-562000    Aus- und Fortbildung,   "/>
        <s v="4360-637000    Zweckausgaben Flüchtlingsarbeit   "/>
        <s v="4360-638000    EDV-Kosten   "/>
        <s v="4360-668000    Vermischte Ausgaben   "/>
        <s v="4360-679000    Innere Verrechnungen   "/>
        <s v="4600-414000    Vergütungen der Beschäftigten bis 2005 nur Angestellte "/>
        <s v="4600-434000    Beiträge Versorgungskasse  bis 2005 nur Angestellte "/>
        <s v="4600-444000    Beiträge zur gesetzlichen Sozialversicherung für Angest. bis 2005 nur Angestellte "/>
        <s v="4600-450000    Beihilfen, Unterstützung   "/>
        <s v="4600-460000    Personalnebenausgaben   "/>
        <s v="4600-462000    Betriebsausflug   "/>
        <s v="4600-501000    Gebäudeunterhaltung   "/>
        <s v="4600-521000    Geräte, Ausstattungs-, und Einrichtungsgegenstände  "/>
        <s v="4600-522000    Druck- und Kopierkosten   "/>
        <s v="4600-541000    Strom   "/>
        <s v="4600-542000    Wasser / Abwasser   "/>
        <s v="4600-543000    Heizungskosten   "/>
        <s v="4600-544000    Abfallgebühren   "/>
        <s v="4600-545000    Reinigungskosten   "/>
        <s v="4600-546000    Steuern und Gebäudeversicherungen   "/>
        <s v="4600-549000    sonstige Bewirtschaftungskosten (z.B. Schornsteinfeger, Feuerlöschgeräte) "/>
        <s v="4600-562000    Aus- und Fortbildung,  Umschulung  "/>
        <s v="4600-634000    Honorarkosten Hausaufgabenbetreuung   "/>
        <s v="4600-635000    sächliche Zweckausgaben   "/>
        <s v="4600-636000    Sommerferienprogramm   "/>
        <s v="4600-638000    EDV-Kosten   "/>
        <s v="4600-650000    Bürobedarf   "/>
        <s v="4600-668000    Vermischte Ausgaben   "/>
        <s v="4600-679000    Innere Verrechnungen   "/>
        <s v="4640-414000    Vergütungen der Beschäftigten bis 2005 nur Angestellte "/>
        <s v="4640-434000    Beiträge Versorgungskasse  bis 2005 nur Angestellte "/>
        <s v="4640-444000    Beiträge zur gesetzlichen Sozialversicherung für Angest. bis 2005 nur Angestellte "/>
        <s v="4640-450000    Beihilfen, Unterstützung und dgl.  "/>
        <s v="4640-501000    Gebäudeunterhaltung Kindergarten Gartenstraße  "/>
        <s v="4640-501100    Gebäudeunterhaltung Käferle   "/>
        <s v="4640-510000    Unterhaltung des sonstigen unbeweglichen Vermögens  "/>
        <s v="4640-521000    Geräte, Ausstattungs- und Einrichtungsgegenstände  "/>
        <s v="4640-541000    Strom Käferle   "/>
        <s v="4640-542000    Wasser / Abwasser Käferle   "/>
        <s v="4640-543000    Heizungskosten Käferle   "/>
        <s v="4640-546000    Steuern und Gebäudeversicherungen   "/>
        <s v="4640-549000    sonstige Bewirtschaftungskosten (z.B. Schornsteinfeger, Feuerlöschgeräte) Käferle "/>
        <s v="4640-634000    Beförderungskosten   "/>
        <s v="4640-640000    Steuern, Versicherung. , Schadensfälle, Sonderabgaben  "/>
        <s v="4640-668000    Vermischte Ausgaben   "/>
        <s v="4640-672000    Kosten für Betreuungsplätze an Gemeinden   "/>
        <s v="4640-679000    Innere Verrechnungen   "/>
        <s v="4640-680000    Abschreibungen   "/>
        <s v="4640-685000    Verzinsung des Anlagekapitals  "/>
        <s v="4640-700000    Zuschüsse an konf. Kindergärten   "/>
        <s v="4640-700200    Zuweisungen an freie Träger   "/>
        <s v="4640-718000    Mehrkindregelung nicht städtische Kindergärten und Sozialermäßigungen  "/>
        <s v="4641-414000    Vergütungen der Beschäftigten bis 2005 nur Angestellte "/>
        <s v="4641-434000    Beiträge Versorgungskasse  bis 2005 nur Angestellte "/>
        <s v="4641-444000    Beiträge zur gesetzlichen Sozialversicherung für Angest. bis 2005 nur Angestellte "/>
        <s v="4641-450000    Beihilfen, Unterstützung und dgl.  "/>
        <s v="4641-460000    Personalnebenausgaben   "/>
        <s v="4641-462000    Betriebsausflug   "/>
        <s v="4641-501000    Gebäudeunterhaltung   "/>
        <s v="4641-510000    Unterhaltung des sonstigen unbeweglichen Vermögens  "/>
        <s v="4641-521000    Geräte, Ausstattungs- und Einrichtungsgegenstände  "/>
        <s v="4641-522000    Druck- und Kopierkosten   "/>
        <s v="4641-541000    Strom   "/>
        <s v="4641-542000    Wasser / Abwasser   "/>
        <s v="4641-543000    Heizungskosten   "/>
        <s v="4641-544000    Abfallgebühren   "/>
        <s v="4641-545000    Reinigungskosten   "/>
        <s v="4641-546000    Steuern und Gebäudeversicherungen   "/>
        <s v="4641-549000    sonstige Bewirtschaftungskosten (z.B. Schornsteinfeger, Feuerlöschgeräte) "/>
        <s v="4641-562000    Aus- und Fortbildung Umschulung  "/>
        <s v="4641-632000    Ausgaben für Eingliederungshilfen   "/>
        <s v="4641-636000    sonstige sächliche Zweckausgaben  "/>
        <s v="4641-637000    Verpflegungskosten   "/>
        <s v="4641-638000    EDV-Kosten   "/>
        <s v="4641-650000    Bürobedarf   "/>
        <s v="4641-655000    Sachverständigen-, Gerichts-und ähnliche Kosten  "/>
        <s v="4641-668000    Vermischte Ausgaben   "/>
        <s v="4641-679000    Innere Verrechnung   "/>
        <s v="4641-680000    Abschreibungen   "/>
        <s v="4641-685000    Verzinsung des Anlagekapitals   "/>
        <s v="4641-700000    Zuschuss Förderverein   "/>
        <s v="4642-501000    Gebäudeunterhaltung   "/>
        <s v="4642-510000    Unterhaltung des sonstigen unbeweglichen Vermögens  "/>
        <s v="4642-542000    Wasser / Abwasser   "/>
        <s v="4642-543000    Heizungskosten   "/>
        <s v="4642-546000    Steuern und Gebäudeversicherungen   "/>
        <s v="4642-549000    sonstige Bewirtschaftungskosten (z.B. Schornsteinfeger, Feuerlöschgeräte) "/>
        <s v="4642-679000    Innere Verrechnungen   "/>
        <s v="4642-680000    Abschreibungen   "/>
        <s v="4642-685000    Verzinsung des Anlagekapitals   "/>
        <s v="4643-414000    Vergütungen der Beschäftigten bis 2005 nur Angestellte "/>
        <s v="4643-434000    Beiträge Versorgungskasse  bis 2005 nur Angestellte "/>
        <s v="4643-444000    Beiträge zur gesetzlichen Sozialversicherung für Angest. bis 2005 nur Angestellte "/>
        <s v="4643-450000    Beihilfen, Unterstützung und dgl.  "/>
        <s v="4643-460000    Personalnebenausgaben   "/>
        <s v="4643-462000    Betriebsausflug   "/>
        <s v="4643-501000    Gebäudeunterhaltung   "/>
        <s v="4643-510000    Unterhaltung des sonstigen unbeweglichen Vermögens  "/>
        <s v="4643-521000    Geräte, Ausstattungs- und Einrichtungsgegenstände  "/>
        <s v="4643-522000    Druck- und Kopierkosten   "/>
        <s v="4643-541000    Strom   "/>
        <s v="4643-542000    Wasser / Abwasser   "/>
        <s v="4643-543000    Heizungskosten   "/>
        <s v="4643-544000    Abfallgebühren   "/>
        <s v="4643-545000    Reinigungskosten   "/>
        <s v="4643-546000    Steuern und Gebäudeversicherungen   "/>
        <s v="4643-549000    sonstige Bewirtschaftungskosten (z.B. Schornsteinfeger, Feuerlöschgeräte) "/>
        <s v="4643-562000    Aus- und Fortbildung Umschulung  "/>
        <s v="4643-632000    Ausgaben für Eingliederungshilfen   "/>
        <s v="4643-636000    sonstige sächliche Zweckausgaben  "/>
        <s v="4643-637000    Verpflegungskosten   "/>
        <s v="4643-638000    EDV-Kosten   "/>
        <s v="4643-640000    Steuern, Versicherung. , Schadensfälle , Sonderabgaben  "/>
        <s v="4643-650000    Bürobedarf   "/>
        <s v="4643-655000    Sachverständigen-, Gerichts-und ähnliche Kosten  "/>
        <s v="4643-668000    Vermischte Ausgaben   "/>
        <s v="4643-679000    Innere Verrechnungen   "/>
        <s v="4643-680000    Abschreibungen   "/>
        <s v="4643-685000    Verzinsung des Anlagekapitals   "/>
        <s v="4645-501000    Gebäudeunterhaltung   "/>
        <s v="4645-510000    Unterhaltung des sonstigen unbeweglichen Vermögens  "/>
        <s v="4645-679000    Innere Verrechnungen   "/>
        <s v="4645-680000    Abschreibungen Kindergarten Heinsheim  "/>
        <s v="4645-685000    Verzinsung des Anlagekapitals Kindergarten Heinsheim  "/>
        <s v="4649-414000    Vergütungen der Beschäftigten bis 2005 nur Angestellte "/>
        <s v="4649-434000    Beiträge Versorgungskasse  bis 2005 nur Angestellte "/>
        <s v="4649-444000    Beiträge zur gesetzlichen Sozialversicherung für Angest. bis 2005 nur Angestellte "/>
        <s v="4649-450000    Beihilfen, Unterstützung und dgl.  "/>
        <s v="4649-460000    Personalnebenausgaben   "/>
        <s v="4649-462000    Betriebsausflug   "/>
        <s v="4649-501000    Gebäudeunterhaltung Ehrenbergstr. 21   "/>
        <s v="4649-501100    Gebäudeunterhaltung Ehrenbergstr. 26  "/>
        <s v="4649-510000    Unterhaltung des sonstigen unbeweglichen Vermögens  "/>
        <s v="4649-521000    Geräte, Ausstattungs- und Einrichtungsgegenstände  "/>
        <s v="4649-522000    Druck- und Kopierkosten   "/>
        <s v="4649-541000    Strom   "/>
        <s v="4649-542000    Wasser / Abwasser   "/>
        <s v="4649-543000    Heizungskosten   "/>
        <s v="4649-544000    Abfallgebühren   "/>
        <s v="4649-545000    Reinigungskosten   "/>
        <s v="4649-546000    Steuern und Gebäudeversicherungen   "/>
        <s v="4649-549000    sonstige Bewirtschaftungskosten (z.B. Schornsteinfeger, Feuerlöschgeräte) "/>
        <s v="4649-562000    Aus- und Fortbildung Umschulung  "/>
        <s v="4649-632000    Ausgaben für Eingliederungshilfen   "/>
        <s v="4649-636000    sonstige sächliche Zweckausgaben  "/>
        <s v="4649-637000    Verpflegungskosten   "/>
        <s v="4649-638000    EDV-Kosten   "/>
        <s v="4649-650000    Bürobedarf   "/>
        <s v="4649-668000    Vermischte Ausgaben   "/>
        <s v="4649-679000    Innere Verrechnungen   "/>
        <s v="4649-680000    Abschreibungen   "/>
        <s v="4649-685000    Verzinsung des Anlagekapitals   "/>
        <s v="4700-700000    Zuschüsse an Vereine und Organisationen   "/>
        <s v="5500-635000    sächliche Zweckausgaben   "/>
        <s v="5500-679000    Innere Verrechnungen   "/>
        <s v="5500-700000    Zuschüsse an Vereine  "/>
        <s v="5610-414000    Vergütungen der Beschäftigten bis 2005 nur Angestellte "/>
        <s v="5610-434000    Beiträge Versorgungskasse  bis 2005 nur Angestellte "/>
        <s v="5610-444000    Beiträge zur gesetzlichen Sozialversicherung für Angest. bis 2005 nur Angestellte "/>
        <s v="5610-450000    Beihilfen, Unterstützung und dgl.  "/>
        <s v="5610-501000    Gebäudeunterhaltung Mühltalhalle  "/>
        <s v="5610-501100    Gebäudeunterhaltung Kraichgauhalle  "/>
        <s v="5610-501200    Gebäudeunterhaltung Schulsporthalle  "/>
        <s v="5610-521000    Geräte, Ausstattungs- und Einrichtungsgegenstände  "/>
        <s v="5610-541000    Strom   "/>
        <s v="5610-542000    Wasser / Abwasser   "/>
        <s v="5610-543000    Heizungskosten   "/>
        <s v="5610-544000    Abfallgebühren   "/>
        <s v="5610-545000    Reinigungskosten   "/>
        <s v="5610-546000    Steuern und Gebäudeversicherungen   "/>
        <s v="5610-549000    sonstige Bewirtschaftungskosten (z.B. Schornsteinfeger, Feuerlöschgeräte) "/>
        <s v="5610-650000    Bürobedarf   "/>
        <s v="5610-668000    Vermischte Ausgaben   "/>
        <s v="5610-679000    Innere Verrechnungen   "/>
        <s v="5610-680000    Abschreibungen   "/>
        <s v="5610-685000    Verzinsung des Anlagekapitals  "/>
        <s v="5611-501000    Gebäudeunterhaltung   "/>
        <s v="5611-510000    Unterhaltung des sonstigen unbeweglichen Vermögens  "/>
        <s v="5611-521000    Geräte, Ausstattungs- und Einrichtungsgegenstände  "/>
        <s v="5611-541000    Strom   "/>
        <s v="5611-542000    Wasser / Abwasser   "/>
        <s v="5611-543000    Heizungskosten   "/>
        <s v="5611-544000    Abfallgebühren   "/>
        <s v="5611-545000    Reinigungskosten   "/>
        <s v="5611-546000    Steuern und Gebäudeversicherungen   "/>
        <s v="5611-549000    sonstige Bewirtschaftungskosten (z.B. Schornsteinfeger, Feuerlöschgeräte) "/>
        <s v="5611-650000    Bürobedarf   "/>
        <s v="5611-668000    Vermischte Ausgaben   "/>
        <s v="5611-679000    Innere Verrechnungen   "/>
        <s v="5611-680000    Abschreibungen   "/>
        <s v="5611-685000    Verzinsung des Anlagekapitals   "/>
        <s v="5612-414000    Vergütungen der Beschäftigten  bis 2005 nur Angestellte "/>
        <s v="5612-434000    Beiträge Versorgungskasse  bis 2005 nur Angestellte "/>
        <s v="5612-444000    Beiträge zur gesetzlichen Sozialversicherung für Angest. bis 2005 nur Angestellte "/>
        <s v="5612-450000    Beihilfen, Unterstützung und dgl.  "/>
        <s v="5612-460000    Personalnebenausgaben   "/>
        <s v="5612-501000    Gebäudeunterhaltung   "/>
        <s v="5612-521000    Geräte, Ausstattungs- und Einrichtungsgegenstände  "/>
        <s v="5612-541000    Strom   "/>
        <s v="5612-542000    Wasser / Abwasser   "/>
        <s v="5612-543000    Heizungskosten   "/>
        <s v="5612-544000    Abfallgebühren   "/>
        <s v="5612-545000    Reinigungskosten   "/>
        <s v="5612-546000    Steuern und Gebäudeversicherungen   "/>
        <s v="5612-549000    sonstige Bewirtschaftungskosten (z.B. Schornsteinfeger, Feuerlöschgeräte) "/>
        <s v="5612-650000    Bürobedarf   "/>
        <s v="5612-668000    Vermischte Ausgaben   "/>
        <s v="5612-679000    Innere Verrechnungen   "/>
        <s v="5612-680000    Abschreibungen   "/>
        <s v="5612-685000    Verzinsung des Anlagekapitals   "/>
        <s v="5613-501000    Gebäudeunterhaltung   "/>
        <s v="5613-521000    Geräte, Ausstattungs- und Einrichtungsgegenstände  "/>
        <s v="5613-541000    Strom   "/>
        <s v="5613-542000    Wasser / Abwasser   "/>
        <s v="5613-543000    Heizungskosten   "/>
        <s v="5613-544000    Abfallgebühren   "/>
        <s v="5613-545000    Reinigungskosten   "/>
        <s v="5613-546000    Steuern und Gebäudeversicherungen   "/>
        <s v="5613-549000    sonstige Bewirtschaftungskosten (z.B. Schornsteinfeger, Feuerlöschgeräte) "/>
        <s v="5613-650000    Bürobedarf   "/>
        <s v="5613-668000    Vermischte Ausgaben   "/>
        <s v="5613-679000    Innere Verrechnungen   "/>
        <s v="5613-680000    Abschreibungen   "/>
        <s v="5613-685000    Verzinsung des Anlagekapitals   "/>
        <s v="5614-501000    Gebäudeunterhaltung   "/>
        <s v="5614-521000    Geräte, Ausstattungs- und  Einrichtungsgegenstände  "/>
        <s v="5614-541000    Strom   "/>
        <s v="5614-542000    Wasser / Abwasser   "/>
        <s v="5614-543000    Heizungskosten   "/>
        <s v="5614-544000    Abfallgebühren   "/>
        <s v="5614-545000    Reinigungskosten   "/>
        <s v="5614-546000    Steuern und Gebäudeversicherungen   "/>
        <s v="5614-549000    sonstige Bewirtschaftungskosten (z.B. Schornsteinfeger, Feuerlöschgeräte) "/>
        <s v="5614-650000    Bürobedarf   "/>
        <s v="5614-668000    Vermischte Ausgaben   "/>
        <s v="5614-679000    Innere Verrechnungen   "/>
        <s v="5614-680000    Abschreibungen   "/>
        <s v="5614-685000    Verzinsung des Anlagekapitals   "/>
        <s v="5615-501000    Gebäudeunterhaltung   "/>
        <s v="5615-521000    Geräte, Ausstattungs- und Einrichtungsgegenstände  "/>
        <s v="5615-541000    Strom   "/>
        <s v="5615-542000    Wasser / Abwasser   "/>
        <s v="5615-543000    Heizungskosten   "/>
        <s v="5615-544000    Abfallgebühren   "/>
        <s v="5615-545000    Reinigungskosten   "/>
        <s v="5615-546000    Steuern und Gebäudeversicherungen   "/>
        <s v="5615-549000    sonstige Bewirtschaftungskosten (z.B. Schornsteinfeger, Feuerlöschgeräte) "/>
        <s v="5615-650000    Bürobedarf   "/>
        <s v="5615-668000    Vermischte Ausgaben   "/>
        <s v="5615-679000    Innere Verrechnungen   "/>
        <s v="5615-680000    Abschreibungen   "/>
        <s v="5615-685000    Verzinsung des Anlagekapitals   "/>
        <s v="5616-501000    Gebäudeunterhaltung   "/>
        <s v="5616-521000    Geräte, Ausstattungs- und Einrichtungsgegenstände  "/>
        <s v="5616-541000    Strom   "/>
        <s v="5616-542000    Wasser / Abwasser   "/>
        <s v="5616-543000    Heizungskosten   "/>
        <s v="5616-544000    Abfallgebühren   "/>
        <s v="5616-545000    Reinigungskosten   "/>
        <s v="5616-546000    Steuern und Gebäudeversicherungen   "/>
        <s v="5616-549000    sonstige Bewirtschaftungskosten (z.B. Schornsteinfeger, Feuerlöschgeräte) "/>
        <s v="5616-650000    Bürobedarf   "/>
        <s v="5616-668000    Vermischte Ausgaben   "/>
        <s v="5616-679000    Innere Verrechnungen   "/>
        <s v="5616-680000    Abschreibungen   "/>
        <s v="5616-685000    Verzinsung des Anlagekapitals   "/>
        <s v="5617-501000    Gebäudeunterhaltung   "/>
        <s v="5617-521000    Geräte, Ausstattungs- und Einrichtungsgegenstände  "/>
        <s v="5617-541000    Strom   "/>
        <s v="5617-542000    Wasser / Abwasser   "/>
        <s v="5617-543000    Heizungskosten   "/>
        <s v="5617-544000    Abfallgebühren   "/>
        <s v="5617-545000    Reinigungskosten   "/>
        <s v="5617-546000    Steuern und Gebäudeversicherungen   "/>
        <s v="5617-549000    sonstige Bewirtschaftungskosten (z.B. Schornsteinfeger, Feuerlöschgeräte) "/>
        <s v="5617-650000    Bürobedarf   "/>
        <s v="5617-668000    Vermischte Ausgaben   "/>
        <s v="5617-679000    Innere Verrechnungen   "/>
        <s v="5617-680000    Abschreibungen   "/>
        <s v="5617-685000    Verzinsung des Anlagekapitals   "/>
        <s v="5619-414000    Vergütungen der Beschäftigten  bis 2005 nur Angestellte "/>
        <s v="5619-434000    Beiträge Versorgungskasse  bis 2005 nur Angestellte "/>
        <s v="5619-444000    Beiträge zur gesetzlichen Sozialversicherung für Angest. bis 2005 nur Angestellte "/>
        <s v="5619-450000    Beihilfen, Unterstützung und dgl.  "/>
        <s v="5619-460000    Personalnebenausgaben   "/>
        <s v="5619-501000    Gebäudeunterhaltung   "/>
        <s v="5619-521000    Geräte, Ausstattungs- und Einrichtungsgegenstände  "/>
        <s v="5619-541000    Strom   "/>
        <s v="5619-542000    Wasser / Abwasser   "/>
        <s v="5619-543000    Heizungskosten   "/>
        <s v="5619-544000    Abfallgebühren   "/>
        <s v="5619-545000    Reinigungskosten   "/>
        <s v="5619-546000    Steuern und Gebäudeversicherungen   "/>
        <s v="5619-549000    sonstige Bewirtschaftungskosten (z.B. Schornsteinfeger, Feuerlöschgeräte) "/>
        <s v="5619-668000    Vermischte Ausgaben   "/>
        <s v="5619-679000    Innere Verrechnungen   "/>
        <s v="5619-680000    Abschreibungen   "/>
        <s v="5619-685000    Verzinsung des Anlagekapitals   "/>
        <s v="5620-510000    Unterhaltung des sonstigen unbeweglichen Vermögens  "/>
        <s v="5620-521000    Geräte, Ausstattungs- und Einrichtungsgegenstände  "/>
        <s v="5620-541000    Strom   "/>
        <s v="5620-542000    Wasser / Abwasser   "/>
        <s v="5620-668000    Vermischte Ausgaben   "/>
        <s v="5620-679000    Innere Verrechnungen   "/>
        <s v="5621-510000    Unterhaltung des sonstigen unbeweglichen Vermögens  "/>
        <s v="5621-521000    Geräte, Ausstattungs- und Einrichtungsgegenstände  "/>
        <s v="5621-541000    Strom   "/>
        <s v="5621-546000    Steuern und Gebäudeversicherungen   "/>
        <s v="5621-640000    Steuern, Versicherungen, Schadensfälle, Sonderabgaben  "/>
        <s v="5621-679000    Innere Verrechnungen   "/>
        <s v="5622-510000    Unterhaltung des sonstigen unbeweglichen Vermögens  "/>
        <s v="5622-521000    Geräte, Ausstattungs- und Einrichtungsgegenstände  "/>
        <s v="5622-679000    Innere Verrechnungen   "/>
        <s v="5623-510000    Unterhaltung des sonstigen unbeweglichen Vermögens  "/>
        <s v="5623-521000    Geräte, Ausstattungs- und Einrichtungsgegenstände  "/>
        <s v="5623-542000    Wasser / Abwasser   "/>
        <s v="5623-679000    Innere Verrechnungen   "/>
        <s v="5624-510000    Unterhaltung des sonstigen unbeweglichen Vermögens  "/>
        <s v="5624-521000    Geräte, Ausstattungs- und Einrichtungsgegenstände  "/>
        <s v="5624-542000    Wasser / Abwasser   "/>
        <s v="5624-679000    Innere Verrechnungen   "/>
        <s v="5625-510000    Unterhaltung des sonstigen unbeweglichen Vermögens  "/>
        <s v="5625-521000    Geräte, Ausstattungs- und Einrichtungsgegenstände  "/>
        <s v="5625-542000    Wasser / Abwasser   "/>
        <s v="5625-679000    Innere Verrechnungen   "/>
        <s v="5626-510000    Unterhaltung des sonstigen unbeweglichen Vermögens  "/>
        <s v="5626-521000    Geräte, Ausstattungs- und Einrichtungsgegenstände  "/>
        <s v="5626-541000    Strom   "/>
        <s v="5626-679000    Innere Verrechnungen   "/>
        <s v="5627-510000    Unterhaltung des sonstigen unbeweglichen Vermögens  "/>
        <s v="5627-521000    Geräte, Ausstattungs- und Einrichtungsgegenstände  "/>
        <s v="5627-542000    Wasser / Abwasser   "/>
        <s v="5627-679000    Innere Verrechnungen   "/>
        <s v="5720-414000    Vergütungen der Beschäftigten  bis 2005 Angestellte "/>
        <s v="5720-444000    Beiträge zur gesetzlichen Sozialversicherung für bis 2005 Angestellte "/>
        <s v="5720-501000    Gebäudeunterhaltung   "/>
        <s v="5720-520000    Geräte, Ausstattungs- und Einrichtungsgegenstände  "/>
        <s v="5720-541000    Strom   "/>
        <s v="5720-542000    Wasser / Abwasser   "/>
        <s v="5720-543000    Heizungskosten   "/>
        <s v="5720-545000    Reinigungskosten   "/>
        <s v="5720-549000    sonstige Bewirtschaftungskosten (z.B. Schornsteinfeger, Feuerlöschgeräte) "/>
        <s v="5720-668000    Vermischte Ausgaben   "/>
        <s v="5720-679000    Innere Verrechnungen   "/>
        <s v="5800-501000    Gebäudeunterhaltung Grillhütte   "/>
        <s v="5800-510000    Unterhaltung Grünanlagen   "/>
        <s v="5800-512000    Unterhaltung von Kinderspielplätzen   "/>
        <s v="5800-513000    Unterhaltung von Parkbänken   "/>
        <s v="5800-514000    Unterhaltung von Brunnen, Wasserspielen und Kneippbecken  "/>
        <s v="5800-521000    Geräte, Ausstattungs- und Einrichtungsgegenstände  "/>
        <s v="5800-531000    Mieten und Pachten   "/>
        <s v="5800-541000    Strom   "/>
        <s v="5800-542000    Wasser / Abwasser   "/>
        <s v="5800-636000    sonstige sächliche Zweckausgaben  "/>
        <s v="5800-638000    EDV-Kosten   "/>
        <s v="5800-638100    Geografisches Informationsprogramm   "/>
        <s v="5800-640000    Steuern, Versicherung , Schadensfälle, Sonderabgaben  "/>
        <s v="5800-668000    Vermischte Ausgaben   "/>
        <s v="5800-679000    Innere Verrechnungen   "/>
        <s v="6000-410000    Besoldung der Beamten  "/>
        <s v="6000-414000    Vergütungen der Beschäftigten bis 2005 nur Angestellte "/>
        <s v="6000-430000    Beiträge Versorgungskasse   "/>
        <s v="6000-434000    Beiträge Versorgungskasse  bis 2005 nur Angestellte "/>
        <s v="6000-444000    Beiträge zur gesetzlichen Sozialversicherung für Angest. bis 2005 nur Angestellte "/>
        <s v="6000-450000    Beihilfen, Unterstützung und dgl.  "/>
        <s v="6000-460000    Personalnebenausgaben   "/>
        <s v="6000-462000    Betriebsausflug   "/>
        <s v="6000-520000    Geräte, Ausstattungs- und Einrichtungsgegenstände  "/>
        <s v="6000-522000    Druck- und Kopierkosten   "/>
        <s v="6000-562000    Aus- und Fortbildung, Umschulung  "/>
        <s v="6000-638000    EDV-Kosten   "/>
        <s v="6000-650000    Bürobedarf   "/>
        <s v="6000-655000    Sachverständigen-, Gerichts-und ähnliche Kosten  "/>
        <s v="6010-410000    Besoldung der Beamten  "/>
        <s v="6010-414000    Vergütungen der Beschäftigten bis 2005 nur Angestellte "/>
        <s v="6010-430000    Beiträge Versorgungskasse   "/>
        <s v="6010-434000    Beiträge Versorgungskasse  bis 2005 nur Angestellte "/>
        <s v="6010-444000    Beiträge zur gesetzlichen Sozialversicherung für Angest. bis 2005 nur Angestellte "/>
        <s v="6010-450000    Beihilfen, Unterstützung und dgl.  "/>
        <s v="6010-460000    Personalnebenausgaben   "/>
        <s v="6010-462000    Betriebsausflug   "/>
        <s v="6010-520000    Geräte, Ausstattungs- und Einrichtungsgegenstände  "/>
        <s v="6010-522000    Druck- und Kopierkosten   "/>
        <s v="6010-550000    Haltung von Fahrzeugen  "/>
        <s v="6010-562000    Aus- und Fortbildung, Umschulung  "/>
        <s v="6010-638000    EDV-Kosten   "/>
        <s v="6010-650000    Bürobedarf   "/>
        <s v="6010-655000    Sachverständigen-, Gerichts-und ähnliche Kosten  "/>
        <s v="6010-668000    Vermischte Ausgaben   "/>
        <s v="6011-414000    Vergütungen der Beschäftigten bis 2005 nur Angestellte "/>
        <s v="6011-434000    Beiträge Versorgungskasse  bis 2005 nur Angestellte "/>
        <s v="6011-444000    Beiträge zur gesetzlichen Sozialversicherung für Angest. bis 2005 nur Angestellte "/>
        <s v="6011-450000    Beihilfen, Unterstützung und dgl.  "/>
        <s v="6011-460000    Personalnebenausgaben   "/>
        <s v="6011-462000    Betriebsausflug   "/>
        <s v="6011-520000    Geräte, Ausstattungs- und Einrichtungsgegenstände  "/>
        <s v="6011-522000    Druck- und Kopierkosten   "/>
        <s v="6011-562000    Aus- und Fortbildung, Umschulung  "/>
        <s v="6011-638000    EDV-Kosten   "/>
        <s v="6011-650000    Bürobedarf   "/>
        <s v="6011-679000    Innere Verrechnungen   "/>
        <s v="6020-414000    Vergütungen der Beschäftigten bis 2005 nur Angestellte "/>
        <s v="6020-430000    Beiträge Versorgungskasse   "/>
        <s v="6020-434000    Beiträge Versorgungskasse  bis 2005 nur Angestellte "/>
        <s v="6020-444000    Beiträge zur gesetzlichen Sozialversicherung für Angest. bis 2005 nur Angestellte "/>
        <s v="6020-450000    Beihilfen, Unterstützung und dgl.  "/>
        <s v="6020-460000    Personalnebenausgaben   "/>
        <s v="6020-462000    Betriebsausflug   "/>
        <s v="6020-520000    Geräte, Ausstattungs- und Einrichtungsgegenstände  "/>
        <s v="6020-522000    Druck- und Kopierkosten   "/>
        <s v="6020-550000    Haltung von Fahrzeugen  "/>
        <s v="6020-562000    Aus- und Fortbildung, Umschulung  "/>
        <s v="6020-638000    EDV-Kosten   "/>
        <s v="6020-650000    Bürobedarf   "/>
        <s v="6020-668000    Vermischte Ausgaben   "/>
        <s v="6020-679000    Innere Verrechnungen   "/>
        <s v="6100-410000    Besoldung der Beamten  "/>
        <s v="6100-414000    Vergütungen der Beschäftigten bis 2005 nur Angestellte "/>
        <s v="6100-430000    Beiträge Versorgungskasse   "/>
        <s v="6100-434000    Beiträge Versorgungskasse  bis 2005 nur Angestellte "/>
        <s v="6100-444000    Beiträge zur gesetzlichen Sozialversicherung für Angest. bis 2005 nur Angestellte "/>
        <s v="6100-450000    Beihilfen, Unterstützung und dgl.  "/>
        <s v="6100-460000    Personalnebenausgaben   "/>
        <s v="6100-462000    Betriebsausflug   "/>
        <s v="6100-520000    Geräte, Ausstattungs- und Einrichtungsgegenstände  "/>
        <s v="6100-522000    Druck- und Kopierkosten   "/>
        <s v="6100-550000    Haltung von Fahrzeugen  "/>
        <s v="6100-562000    Aus- und Fortbildung Umschulung  "/>
        <s v="6100-601000    sächlicher Aufwand der Bauleitplanung  "/>
        <s v="6100-602000    sächlicher Aufwand für Umlegungen  "/>
        <s v="6100-603000    sächlicher Aufwand Vermessung   "/>
        <s v="6100-605000    Städtebauliche Entwicklungskonzepte und Beratungen  "/>
        <s v="6100-638000    EDV-Kosten   "/>
        <s v="6100-650000    Bürobedarf   "/>
        <s v="6100-655000    Sachverständigen-, Gerichts-und ähnliche Kosten  "/>
        <s v="6100-668000    Vermischte Ausgaben   "/>
        <s v="6200-718000    Zuweisungen und Zuschüsse Wohnungsbauförderprogramm  "/>
        <s v="6200-841000    Inanspruchnahme aus Bürgschaften   "/>
        <s v="6300-510000    Straßenunterhaltung   "/>
        <s v="6300-510100    Unterhaltung von Aufzügen   "/>
        <s v="6300-519000    Straßenunterhaltungen im Rahmen der Verwaltungsgemeinschaft  "/>
        <s v="6300-521000    Geräte, Ausstattungs- und Einrichtungsgegenstände  "/>
        <s v="6300-540000    Bewirtschaftung der Grundstücke und baulichen Anlagen  "/>
        <s v="6300-541000    Strom   "/>
        <s v="6300-571000    Winterdienst (Salz, Leistungsvergütungen)  "/>
        <s v="6300-675000    Straßenentwässerungsanteil   "/>
        <s v="6300-679000    Innere Verrechnungen   "/>
        <s v="6700-510000    Unterhaltung Straßenbeleuchtung   "/>
        <s v="6700-573000    Betriebsstrom   "/>
        <s v="6700-679000    Innere Verrechnungen   "/>
        <s v="6750-521000    Geräte, Ausstattungs- und Einrichtungsgegenstände  "/>
        <s v="6750-634000    Leistungsvergütung an Unternehmen  "/>
        <s v="6750-679000    Innere Verrechnungen   "/>
        <s v="6900-510000    Unterhaltung Wasserläufe   "/>
        <s v="6900-573000    Betriebsstrom   "/>
        <s v="6900-655000    Sachverständigen-, Gerichts-und ähnliche Kosten  "/>
        <s v="6900-679000    Innere Verrechnungen   "/>
        <s v="6900-713000    Zuweisungen und Zuschüsse an Hochwasserzweckverbände  "/>
        <s v="7200-637000    spezielle Zweckausgaben   "/>
        <s v="7200-679000    Innere Verrechnung   "/>
        <s v="7300-636000    sonstige sächliche Zweckausgaben  "/>
        <s v="7500-501000    Gebäudeunterhaltung   "/>
        <s v="7500-510000    Unterhaltung des sonstigen unbeweglichen Vermögens  "/>
        <s v="7500-521000    Geräte, Ausstattungs- und  Einrichtungsgegenstände  "/>
        <s v="7500-541000    Strom   "/>
        <s v="7500-542000    Wasser / Abwasser   "/>
        <s v="7500-544000    Abfallgebühren   "/>
        <s v="7500-545000    Reinigungskosten   "/>
        <s v="7500-546000    Steuern und Gebäudeversicherungen   "/>
        <s v="7500-549000    sonstige Bewirtschaftungskosten (z.B. Schornsteinfeger, Feuerlöschgeräte) "/>
        <s v="7500-560000    Dienst- und Schutzkleidung  "/>
        <s v="7500-634000    Leistungsvergütung an Unternehmen  "/>
        <s v="7500-637000    Unterhaltung Judenfriedhöfe   "/>
        <s v="7500-638000    EDV-Kosten   "/>
        <s v="7500-640000    Steuern, Versicherung. , Schadensfälle, Sonderabgaben  "/>
        <s v="7500-650000    Bürobedarf   "/>
        <s v="7500-668000    Vermischte Ausgaben   "/>
        <s v="7500-679000    Innere Verrechnungen   "/>
        <s v="7500-680000    Abschreibungen   "/>
        <s v="7500-685000    Verzinsung des Anlagekapitals  "/>
        <s v="7501-501000    Gebäudeunterhaltung   "/>
        <s v="7501-510000    Unterhaltung des sonstigen unbeweglichen Vermögens  "/>
        <s v="7501-521000    Geräte, Ausstattungs- und Einrichtungsgegenstände  "/>
        <s v="7501-541000    Strom   "/>
        <s v="7501-542000    Wasser / Abwasser   "/>
        <s v="7501-544000    Abfallgebühren   "/>
        <s v="7501-545000    Reinigungskosten   "/>
        <s v="7501-546000    Steuern und Gebäudeversicherungen   "/>
        <s v="7501-549000    sonstige Bewirtschaftungskosten (z.B. Schornsteinfeger, Feuerlöschgeräte) "/>
        <s v="7501-634000    Leistungsvergütung an Unternehmen  "/>
        <s v="7501-679000    Innere Verrechnung   "/>
        <s v="7501-680000    Abschreibungen   "/>
        <s v="7501-685000    Verzinsung des Anlagekapitals   "/>
        <s v="7502-414000    Vergütungen der Beschäftigten bis 2005 nur Angestellte "/>
        <s v="7502-434000    Beiträge Versorgungskasse  bis 2005 nur Angestellte "/>
        <s v="7502-444000    Beiträge zur gesetzlichen Sozialversicherung für Angest. bis 2005 nur Angestellte "/>
        <s v="7502-450000    Beihilfen, Unterstützung und dgl.  "/>
        <s v="7502-501000    Gebäudeunterhaltung   "/>
        <s v="7502-510000    Unterhaltung des sonstigen unbeweglichen Vermögens  "/>
        <s v="7502-521000    Geräte, Ausstattungs- und Einrichtungsgegenstände  "/>
        <s v="7502-541000    Strom   "/>
        <s v="7502-542000    Wasser / Abwasser   "/>
        <s v="7502-544000    Abfallgebühren   "/>
        <s v="7502-546000    Steuern und Gebäudeversicherungen   "/>
        <s v="7502-549000    sonstige Bewirtschaftungskosten (z.B. Schornsteinfeger, Feuerlöschgeräte) "/>
        <s v="7502-634000    Leistungsvergütung an Unternehmen  "/>
        <s v="7502-679000    Innere Verrechnung   "/>
        <s v="7502-680000    Abschreibungen   "/>
        <s v="7502-685000    Verzinsung des Anlagekapitals   "/>
        <s v="7503-501000    Gebäudeunterhaltung   "/>
        <s v="7503-510000    Unterhaltung des sonstigen unbeweglichen Vermögens  "/>
        <s v="7503-521000    Geräte, Ausstattungs- und Einrichtungsgegenstände  "/>
        <s v="7503-541000    Strom   "/>
        <s v="7503-542000    Wasser / Abwasser   "/>
        <s v="7503-544000    Abfallgebühren   "/>
        <s v="7503-545000    Reinigungskosten   "/>
        <s v="7503-546000    Steuern und Gebäudeversicherungen   "/>
        <s v="7503-549000    sonstige Bewirtschaftungskosten (z.B. Schornsteinfeger, Feuerlöschgeräte) "/>
        <s v="7503-634000    Leistungsvergütung an Unternehmen  "/>
        <s v="7503-679000    Innere Verrechnung   "/>
        <s v="7503-680000    Abschreibungen   "/>
        <s v="7503-685000    Verzinsung des Anlagekapitals   "/>
        <s v="7504-501000    Gebäudeunterhaltung   "/>
        <s v="7504-510000    Unterhaltung des sonstigen unbeweglichen Vermögens  "/>
        <s v="7504-521000    Geräte, Ausstattungs- und Einrichtungsgegenstände  "/>
        <s v="7504-541000    Strom   "/>
        <s v="7504-542000    Wasser / Abwasser   "/>
        <s v="7504-544000    Abfallgebühren   "/>
        <s v="7504-545000    Reinigungskosten   "/>
        <s v="7504-546000    Steuern und Gebäudeversicherungen   "/>
        <s v="7504-549000    sonstige Bewirtschaftungskosten (z.B. Schornsteinfeger, Feuerlöschgeräte) "/>
        <s v="7504-634000    Leistungsvergütung an Unternehmen  "/>
        <s v="7504-640000    Steuern, Versicherung , Schadensfälle, Sonderabgaben  "/>
        <s v="7504-679000    Innere Verrechnung   "/>
        <s v="7504-680000    Abschreibungen   "/>
        <s v="7504-685000    Verzinsung des Anlagekapitals   "/>
        <s v="7505-414000    Vergütungen der Beschäftigten bis 2005 nur Angestellte "/>
        <s v="7505-434000    Beiträge Versorgungskasse  bis 2005 nur Angestellte "/>
        <s v="7505-444000    Beiträge zur gesetzlichen Sozialversicherung für Angest. bis 2005 nur Angestellte "/>
        <s v="7505-450000    Beihilfen, Unterstützung und dgl.  "/>
        <s v="7505-501000    Gebäudeunterhaltung   "/>
        <s v="7505-510000    Unterhaltung des sonstigen unbeweglichen Vermögens  "/>
        <s v="7505-521000    Geräte, Ausstattungs- und Einrichtungsgegenstände  "/>
        <s v="7505-541000    Strom   "/>
        <s v="7505-542000    Wasser / Abwasser   "/>
        <s v="7505-544000    Abfallgebühren   "/>
        <s v="7505-545000    Reinigungskosten   "/>
        <s v="7505-546000    Steuern und Gebäudeversicherungen   "/>
        <s v="7505-549000    sonstige Bewirtschaftungskosten (z.B. Schornsteinfeger, Feuerlöschgeräte) "/>
        <s v="7505-634000    Leistungsvergütung an Unternehmen  "/>
        <s v="7505-668000    Vermischte Ausgaben   "/>
        <s v="7505-679000    Innere Verrechnung   "/>
        <s v="7505-680000    Abschreibungen   "/>
        <s v="7505-685000    Verzinsung des Anlagekapitals   "/>
        <s v="7506-501000    Gebäudeunterhaltung   "/>
        <s v="7506-510000    Unterhaltung des sonstigen unbeweglichen Vermögens  "/>
        <s v="7506-521000    Geräte, Ausstattungs- und Einrichtungsgegenstände  "/>
        <s v="7506-541000    Strom   "/>
        <s v="7506-542000    Wasser / Abwasser   "/>
        <s v="7506-544000    Abfallgebühren   "/>
        <s v="7506-545000    Reinigungskosten   "/>
        <s v="7506-546000    Steuern und Gebäudeversicherungen   "/>
        <s v="7506-549000    sonstige Bewirtschaftungskosten (z.B. Schornsteinfeger, Feuerlöschgeräte) "/>
        <s v="7506-634000    Leistungsvergütung an Unternehmen  "/>
        <s v="7506-679000    Innere Verrechnung   "/>
        <s v="7506-680000    Abschreibungen   "/>
        <s v="7506-685000    Verzinsung des Anlagekapitals   "/>
        <s v="7507-501000    Gebäudeunterhaltung   "/>
        <s v="7507-510000    Unterhaltung des sonstigen unbeweglichen Vermögens  "/>
        <s v="7507-521000    Geräte, Ausstattungs- und Einrichtungsgegenstände  "/>
        <s v="7507-541000    Strom   "/>
        <s v="7507-542000    Wasser / Abwasser   "/>
        <s v="7507-544000    Abfallgebühren   "/>
        <s v="7507-545000    Reinigungskosten   "/>
        <s v="7507-546000    Steuern und Gebäudeversicherungen   "/>
        <s v="7507-549000    sonstige Bewirtschaftungskosten (z.B. Schornsteinfeger, Feuerlöschgeräte) "/>
        <s v="7507-634000    Leistungsvergütung an Unternehmen  "/>
        <s v="7507-668000    Vermischte Ausgaben   "/>
        <s v="7507-679000    Innere Verrechnung   "/>
        <s v="7507-680000    Abschreibungen   "/>
        <s v="7507-685000    Verzinsung des Anlagekapitals   "/>
        <s v="7508-501000    Gebäudeunterhaltung   "/>
        <s v="7508-510000    Unterhaltung des sonstigen unbeweglichen Vermögens  "/>
        <s v="7508-521000    Geräte, Ausstattungs- und Einrichtungsgegenstände  "/>
        <s v="7508-541000    Strom   "/>
        <s v="7508-542000    Wasser / Abwasser   "/>
        <s v="7508-544000    Abfallgebühren   "/>
        <s v="7508-545000    Reinigungskosten   "/>
        <s v="7508-546000    Steuern und Gebäudeversicherungen   "/>
        <s v="7508-549000    sonstige Bewirtschaftungskosten (z.B. Schornsteinfeger, Feuerlöschgeräte) "/>
        <s v="7508-634000    Leistungsvergütung an Unternehmen  "/>
        <s v="7508-679000    Innere Verrechnung   "/>
        <s v="7508-680000    Abschreibungen   "/>
        <s v="7508-685000    Verzinsung des Anlagekapitals   "/>
        <s v="7509-501000    Gebäudeunterhaltung   "/>
        <s v="7509-510000    Unterhaltung des sonstigen unbeweglichen Vermögens  "/>
        <s v="7509-521000    Geräte, Ausstattungs- und Einrichtungsgegenstände  "/>
        <s v="7509-542000    Wasser / Abwasser   "/>
        <s v="7509-544000    Abfallgebühren   "/>
        <s v="7509-546000    Steuern und Gebäudeversicherungen   "/>
        <s v="7509-634000    Leistungsvergütung an Unternehmen  "/>
        <s v="7509-679000    Innere Verrechnung   "/>
        <s v="7509-680000    Abschreibungen   "/>
        <s v="7509-685000    Verzinsung des Anlagekapitals   "/>
        <s v="7620-501000    Gebäudeunterhaltung   "/>
        <s v="7620-546000    Steuern und Gebäudeversicherungen   "/>
        <s v="7620-549000    sonstige Bewirtschaftungskosten   "/>
        <s v="7620-640000    Steuern, Versicherung. , Schadensfälle, Sonderabgaben  "/>
        <s v="7630-546000    Steuern und Versicherungen   "/>
        <s v="7630-635000    sächliche Zweckausgaben   "/>
        <s v="7650-501000    Gebäudeunterhaltung   "/>
        <s v="7650-531000    Mieten und Pachten   "/>
        <s v="7650-541000    Strom   "/>
        <s v="7650-542000    Wasser / Abwasser   "/>
        <s v="7650-545000    Reinigungskosten   "/>
        <s v="7650-546000    Steuern und Gebäudeversicherungen   "/>
        <s v="7650-549000    sonstige Bewirtschaftungskosten (z.B. Schornsteinfeger, Feuerlöschgeräte) "/>
        <s v="7650-637000    Entschädigung &quot;Freundliche Toilette&quot;   "/>
        <s v="7670-414000    Vergütungen der Beschäftigten  bis 2005 Angestellte "/>
        <s v="7670-434000    Beiträge Versorgungskasse  bis 2005 nur Angestellte "/>
        <s v="7670-444000    Beiträge zur gesetzlichen Sozialversicherung für bis 2005 nur Angestellte "/>
        <s v="7670-450000    Beihilfen, Unterstützung und dgl..  "/>
        <s v="7670-501000    Gebäudeunterhaltung   "/>
        <s v="7670-521000    Geräte, Ausstattungs- und Einrichtungsgegenstände  "/>
        <s v="7670-541000    Strom   "/>
        <s v="7670-542000    Wasser / Abwasser   "/>
        <s v="7670-543000    Heizungskosten   "/>
        <s v="7670-544000    Abfallgebühren   "/>
        <s v="7670-545000    Reinigungskosten   "/>
        <s v="7670-546000    Steuern und Gebäudeversicherungen   "/>
        <s v="7670-549000    sonstige Bewirtschaftungskosten (z.B. Schornsteinfeger, Feuerlöschgeräte) "/>
        <s v="7670-650000    Bürobedarf   "/>
        <s v="7670-668000    Vermischte Ausgaben   "/>
        <s v="7670-679000    Innere Verrechnungen   "/>
        <s v="7673-501000    Gebäudeunterhaltung   "/>
        <s v="7673-521000    Geräte, Ausstattungs- und Einrichtungsgegenstände  "/>
        <s v="7673-541000    Strom   "/>
        <s v="7673-542000    Wasser / Abwasser   "/>
        <s v="7673-543000    Heizungskosten   "/>
        <s v="7673-545000    Reinigungskosten   "/>
        <s v="7673-546000    Steuern und Gebäudeversicherungen   "/>
        <s v="7673-549000    sonstige Bewirtschaftungskosten (z.B. Schornsteinfeger, Feuerlöschgeräte) "/>
        <s v="7673-668000    Vermischte Ausgaben   "/>
        <s v="7673-679000    Innere Verrechnungen   "/>
        <s v="7674-501000    Gebäudeunterhaltung   "/>
        <s v="7674-521000    Geräte, Ausstattungs- und Einrichtungsgegenstände  "/>
        <s v="7674-541000    Strom   "/>
        <s v="7674-542000    Wasser / Abwasser   "/>
        <s v="7674-543000    Heizungskosten   "/>
        <s v="7674-545000    Reinigungskosten   "/>
        <s v="7674-546000    Steuern und Gebäudeversicherungen   "/>
        <s v="7674-549000    sonstige Bewirtschaftungskosten (z.B. Schornsteinfeger, Feuerlöschgeräte) "/>
        <s v="7674-668000    Vermischte Ausgaben   "/>
        <s v="7674-679000    Innere Verrechnungen   "/>
        <s v="7677-501000    Gebäudeunterhaltung   "/>
        <s v="7677-521000    Geräte, Ausstattungs- und Einrichtungsgegenstände  "/>
        <s v="7677-541000    Strom   "/>
        <s v="7677-542000    Wasser / Abwasser   "/>
        <s v="7677-543000    Heizungskosten   "/>
        <s v="7677-545000    Reinigungskosten   "/>
        <s v="7677-546000    Steuern und Gebäudeversicherungen   "/>
        <s v="7677-549000    sonstige Bewirtschaftungskosten (z.B. Schornsteinfeger, Feuerlöschgeräte) "/>
        <s v="7677-668000    Vermischte Ausgaben   "/>
        <s v="7677-679000    Innere Verrechnungen   "/>
        <s v="7679-501000    Gebäudeunterhaltung   "/>
        <s v="7679-541000    Strom   "/>
        <s v="7679-542000    Wasser / Abwasser   "/>
        <s v="7679-543000    Heizungskosten   "/>
        <s v="7679-544000    Abfallgebühren   "/>
        <s v="7679-546000    Steuern und Gebäudeversicherungen   "/>
        <s v="7679-549000    sonstige Bewirtschaftungskosten (z.B. Schornsteinfeger, Feuerlöschgeräte)  "/>
        <s v="7710-414000    Vergütung der Beschäftigten  bis 2005 nur Angestellte "/>
        <s v="7710-434000    Beiträge Versorgungskasse  bis 2005 nur Angestellte "/>
        <s v="7710-444000    Beiträge zur gesetzlichen Sozialversicherung für Angest. bis 2005 nur Angestellte "/>
        <s v="7710-450000    Beihilfen, Unterstützung und dgl.  "/>
        <s v="7710-460000    Personalnebenausgaben   "/>
        <s v="7710-462000    Betriebsausflug   "/>
        <s v="7710-501000    Gebäudeunterhaltung   "/>
        <s v="7710-521000    Geräte und Ausstattungen (Fachamt)   "/>
        <s v="7710-522000    Druck- und Kopierkosten   "/>
        <s v="7710-531000    Mieten und Pachten   "/>
        <s v="7710-541000    Strom   "/>
        <s v="7710-542000    Wasser / Abwasser   "/>
        <s v="7710-543000    Heizungskosten   "/>
        <s v="7710-544000    Abfallgebühren   "/>
        <s v="7710-545000    Reinigungskosten   "/>
        <s v="7710-546000    Steuern und Gebäudeversicherungen   "/>
        <s v="7710-549000    sonstige Bewirtschaftungskosten (z.B. Schornsteinfeger, Feuerlöschgeräte) "/>
        <s v="7710-550000    Haltung von Fahrzeugen  "/>
        <s v="7710-560000    Dienst- und Schutzkleidung  "/>
        <s v="7710-562000    Aus- und Fortbildung Umschulung  "/>
        <s v="7710-571000    Baumaterial, Lager- und Werkstättenbedarf  "/>
        <s v="7710-638000    EDV-Kosten   "/>
        <s v="7710-640000    Steuern, Versicherung, Schadensfälle, Sonderabgaben  "/>
        <s v="7710-650000    Bürobedarf   "/>
        <s v="7710-655000    Sachverständigen-, Gerichts-und ähnliche Kosten  "/>
        <s v="7710-668000    Vermischte Ausgaben   "/>
        <s v="7710-679000    Innere Verrechnungen   "/>
        <s v="7710-680000    Abschreibungen   "/>
        <s v="7710-685000    Verzinsung des Anlagekapitals  "/>
        <s v="7850-510000    Feldwegunterhaltung   "/>
        <s v="7850-511000    Sanierung Drainagesysteme   "/>
        <s v="7850-531000    Mieten und Pachten für Liegenschaften   "/>
        <s v="7850-679000    Innere Verrechnungen   "/>
        <s v="7850-700000    Zuschüsse an Vereine  "/>
        <s v="7900-520000    Geräte, Ausstattungs- und Einrichtungsgegenstände  "/>
        <s v="7900-638000    EDV-Kosten   "/>
        <s v="7900-640000    Steuern, Versicherung. , Schadensfälle, Sonderabgaben  "/>
        <s v="7900-679000    Innere Verrechnungen   "/>
        <s v="7900-715000    Zuschüsse an BTB   "/>
        <s v="7900-715200    Zuschüsse an KUK   "/>
        <s v="7910-410000    Besoldung der Beamten   "/>
        <s v="7910-430000    Beiträge Versorgungskasse   "/>
        <s v="7910-450000    Beihilfen, Unterstützung und dgl.  "/>
        <s v="7910-460000    Personalnebenausgaben   "/>
        <s v="7910-462000    Betriebsausflug   "/>
        <s v="7910-562000    Aus- und Fortbildung Umschulung  "/>
        <s v="7910-636000    sonstige spezielle Zweckausgaben (Anzeigen und sontiges Werbematerial)  "/>
        <s v="7910-650000    Bürobedarf   "/>
        <s v="7910-655000    Sachverständigen-, Berater- und Gutachterkosten  "/>
        <s v="7910-661000    Mitgliedsbeiträge an Verbände und Vereine  "/>
        <s v="7910-718000    Zuweisungen und Zuschüsse für die Förderung der Wirtschaft  "/>
        <s v="7920-501000    Unterhaltung Bushaltestellen und Fahrradboxen  "/>
        <s v="7920-640000    Steuern, Versicherungen, Schadensfälle, Sonderabgaben  "/>
        <s v="7920-661000    Mitgliedsbeiträge an Verbände und Vereine  "/>
        <s v="7920-679000    Innere Verrechnungen   "/>
        <s v="7920-712000    Betriebskostenszuschuss Stadtbahn Heilbronn Nord  "/>
        <s v="7920-713000    Zuschüsse an Zweckverbände   "/>
        <s v="7920-717000    Zuschuss an private Unternehmen   "/>
        <s v="8550-501000    Gebäudeunterhaltung   "/>
        <s v="8550-511000    Straßen- und Wegeunterhaltung   "/>
        <s v="8550-512000    Unterhaltung von Erholungseinrichtungen  "/>
        <s v="8550-521000    Geräte, Ausstattungs- und Einrichtungsgegenstände  "/>
        <s v="8550-627000    Holzfällung und -aufbereitung   "/>
        <s v="8550-628000    Waldkulturkosten   "/>
        <s v="8550-630000    Jungbestandspflege   "/>
        <s v="8550-640000    Steuern, Versicherungen, Schadensfälle, Sonderabgaben  "/>
        <s v="8550-661000    Mitgliedsbeiträge an Verbände und Vereine  "/>
        <s v="8550-668000    Vermischte Ausgaben   "/>
        <s v="8550-671000    Forstverwaltungsbeitrag   "/>
        <s v="8550-679000    Innere Verrechnungen   "/>
        <s v="8610-501000    Gebäudeunterhaltung   "/>
        <s v="8610-521000    Geräte, Ausstattungs- und Einrichtungsgegenstände  "/>
        <s v="8610-522000    Druck- und Kopierkosten   "/>
        <s v="8610-546000    Steuern und Gebäudeversicherungen   "/>
        <s v="8610-549000    sonstige Bewirtschaftungskosten (z.B. Schornsteinfeger, Feuerlöschgeräte) "/>
        <s v="8610-638000    EDV-Kosten   "/>
        <s v="8610-650000    Bürobedarf   "/>
        <s v="8610-655000    Sachverständigen-, Gerichts-und ähnliche Kosten  "/>
        <s v="8610-679000    Innere Verrechnungen   "/>
        <s v="8610-680000    Abschreibungen   "/>
        <s v="8610-685000    Verzinsung des Anlagekapitals   "/>
        <s v="8620-501000    Gebäudeunterhaltung   "/>
        <s v="8620-510000    Unterhaltung des sonstigen unbeweglichen Vermögens  "/>
        <s v="8620-510100    Unterhaltung von Aufzügen   "/>
        <s v="8620-512000    Unterhaltung von Kinderspielplätzen   "/>
        <s v="8620-513000    Unterhaltung von Parkbänken   "/>
        <s v="8620-514000    Unterhaltung von Brunnen, Wasserspielen und Seen  "/>
        <s v="8620-515000    Unterhaltung Gradierwerk   "/>
        <s v="8620-521000    Geräte, Ausstattungs- und Einrichtungsgegenstände  "/>
        <s v="8620-541000    Strom   "/>
        <s v="8620-542000    Wasser / Abwasser   "/>
        <s v="8620-545000    Reinigungskosten   "/>
        <s v="8620-546000    Steuern und Gebäudeversicherungen   "/>
        <s v="8620-549000    sonstige Bewirtschaftungskosten (z.B. Schornsteinfeger, Feuerlöschgeräte) "/>
        <s v="8620-636000    sonstige sächliche Zweckausgaben  "/>
        <s v="8620-640000    Steuern, Versicherungen, Schadensfälle, Sonderabgaben  "/>
        <s v="8620-655000    Sachverständigen-, Gerichts-und ähnliche Kosten  "/>
        <s v="8620-675000    Kostenerstattung an BTB   "/>
        <s v="8620-679000    Innere Verrechnungen   "/>
        <s v="8620-680000    Abschreibungen   "/>
        <s v="8620-685000    Verzinsung des Anlagekapitals  "/>
        <s v="8700-501000    Gebäudeunterhaltung   "/>
        <s v="8700-521000    Geräte, Ausstattungs- und Einrichtungsgegenstände  "/>
        <s v="8700-540000    Bewirtschaftung der Grundstücke und baulichen Anlagen  "/>
        <s v="8700-640000    Steuern, Versicherungen, Schadensfälle, Sonderabgaben  "/>
        <s v="8700-655000    Kosten für Steuerberatung   "/>
        <s v="8700-668000    Vermischte Ausgaben   "/>
        <s v="8700-679000    Innere Verrechnungen   "/>
        <s v="8700-680000    Abschreibungen   "/>
        <s v="8700-685000    Verzinsung des Anlagekapitals  "/>
        <s v="8750-510000    Unterhaltung des sonstigen unbeweglichen Vermögens  "/>
        <s v="8750-521000    Geräte, Ausstattungs- und Einrichtungsgegenstände  "/>
        <s v="8750-541000    Strom   "/>
        <s v="8750-546000    Steuern und Gebäudeversicherungen   "/>
        <s v="8750-549000    Bewirtschaftung der Grundstücke und baulichen Anlagen  "/>
        <s v="8750-679000    Innere Verrechnungen   "/>
        <s v="8750-680000    Abschreibungen   "/>
        <s v="8750-685000    Verzinsung des Anlagekapitals   "/>
        <s v="8810-414000    Vergütung der Beschäftigten  bis 2005 nur Angestellte "/>
        <s v="8810-434000    Beiträge Versorgungskasse  bis 2005 nur Angestellte "/>
        <s v="8810-444000    Beiträge zur gesetzlichen Sozialversicherung für Angest. bis 2005 nur Angestellte "/>
        <s v="8810-450000    Beihilfen, Unterstützung und dgl.  "/>
        <s v="8810-460000    Personalnebenausgaben   "/>
        <s v="8810-462000    Betriebsausflug   "/>
        <s v="8810-501000    Gebäudeunterhaltung   "/>
        <s v="8810-521000    Geräte, Ausstattungs- und Einrichtungsgegenstände  "/>
        <s v="8810-540000    Bewirtschaftung der Grundstücke und baulichen Anlagen  "/>
        <s v="8810-668000    Vermischte Ausgaben   "/>
        <s v="8810-679000    Innere Verrechnungen   "/>
        <s v="8810-680000    Abschreibungen   "/>
        <s v="8810-685000    Verzinsung des Anlagekapitals   "/>
        <s v="8830-410000    Besoldung der Beamten   "/>
        <s v="8830-414000    Vergütung der Beschäftigten  bis 2005 nur Angestellte "/>
        <s v="8830-430000    Beiträge Versorgungskasse   "/>
        <s v="8830-434000    Beiträge Versorgungskasse  bis 2005 nur Angestellte "/>
        <s v="8830-444000    Beiträge zur gesetzlichen Sozialversicherung für Angest. bis 2005 nur Angestellte "/>
        <s v="8830-450000    Personalausgaben   "/>
        <s v="8830-460000    Personalnebenausgaben   "/>
        <s v="8830-462000    Betriebsausflug   "/>
        <s v="8830-500000    Unterhaltung der Grundstücke und baulichen Anlagen  "/>
        <s v="8830-522000    Druck- und Kopierkosten   "/>
        <s v="8830-531000    Mieten und Pachten   "/>
        <s v="8830-546000    Steuern und Gebäudeversicherungen   "/>
        <s v="8830-562000    Aus- und Fortbildung,   "/>
        <s v="8830-636000    sonstige sächliche Zweckausgaben  "/>
        <s v="8830-638000    EDV-Kosten   "/>
        <s v="8830-640000    Steuern, Versicherung. , Schadensfälle, Sonderabgaben  "/>
        <s v="8830-650000    Bürobedarf   "/>
        <s v="8830-679000    Innere Verrechnungen   "/>
        <s v="9000-810000    Gewerbesteuerumlage   "/>
        <s v="9000-831000    Finanzausgleichsumlage   "/>
        <s v="9000-832000    Kreisumlage   "/>
        <s v="9100-686000    Auflösung passivierter Ertragszuschüsse   "/>
        <s v="9100-806000    Zinsen für Kredite von sonstigen öffentlichen Sonderrechnungen (Landesbanken etc.) "/>
        <s v="9100-807000    Zinsen für Kredite von Privaten Unternehmen (Banken)  "/>
        <s v="9100-807100    Zinsen für Kassenkredite   "/>
        <s v="9100-808000    Zinsen aus Leasing und Leibrenten   "/>
        <s v="9100-860000    allgemeine Zuführung zum Vermögenshaushalt  "/>
        <s v="1300-361000.004    Zuweisungen, Zuschüsse für Investitionen vom Land  "/>
        <s v="1300-361000.299    Landeszuschuss Feuerwehrgerätehaus Bonfeld/Fürfeld/Treschklingen  "/>
        <s v="2110-361000.210    Zuweisungen Zuschüsse für Invest. vom Land  "/>
        <s v="2110-368000.004    Spenden für die Anschaffung von beweglichen Sachanlagen des VmH  "/>
        <s v="2820-361000.010    Landeszuschuss Umbau und Einrichtung Verbundschule  "/>
        <s v="2820-361000.020    Landeszuschuss Erweiterung Gymnasiale Oberstufe  "/>
        <s v="2820-361500.030    Ausgleichsstock Fassadensanierung Gemeinschaftsschule  "/>
        <s v="2950-361000.021    Landeszuschuss Neu-/Umbau Mensa   "/>
        <s v="2950-361500.021    Ausgleichstock Neu-/Umbau Mensa   "/>
        <s v="3600-368000.004    Kostenerstattungsbeiträge für Ausgleichsmaßnahmen  "/>
        <s v="4640-361000.010    Landeszuschuss Neubau   "/>
        <s v="4649-361000.050    Landeszuschuss Kindergarten Zimmerhof  "/>
        <s v="6100-350100.060    Ausgleichsbeiträge Sanierung   "/>
        <s v="6100-361000.200    Landeszuschuss Sanierung Bonfeld   "/>
        <s v="6100-361000.500    Landeszuschuss Dorfentwicklung Heinsheim   "/>
        <s v="6100-361000.600    Landeszuschuss Dorfentwicklung Obergimpern  "/>
        <s v="6300-350000.040    Erschließungsbeiträge &quot;Am Schafgarten&quot;   "/>
        <s v="6300-350000.065    Erschließungsbeiträge Gewerbegebiet &quot;Auf der Höhe&quot;  "/>
        <s v="6300-350000.079    Erschließungsbeiträge &quot;Gromberg II&quot;   "/>
        <s v="6300-350000.089    Erschließungsbeitrag Wohngebiet &quot;Kandel&quot;   "/>
        <s v="6300-350000.170    Erschließungsbeiträge &quot;Waldäcker&quot; 1. BA   "/>
        <s v="6300-350000.171    Erschließungsbeiträge &quot;Waldäcker&quot; 2. BA   "/>
        <s v="6300-350000.221    Erschließungsbeiträge Buchäcker-Erweiterung  "/>
        <s v="6300-350000.225    Erschließungsbeiträge &quot;Gewerbegebiet Berg&quot;, Bonfeld  "/>
        <s v="6300-350000.262    Erschließungsbeitrag Wohngebiet Boppengrund Bonfeld  "/>
        <s v="6300-350000.313    Erschließungsbeiträge &quot;Kühäcker&quot;, Fürfeld  "/>
        <s v="6300-350000.341    Erschließungsbeitrag Mühlwiesen Fürfeld  "/>
        <s v="6300-350000.390    Erschließungsbeiträge &quot;Halmesäcker&quot;, Fürfeld  "/>
        <s v="6300-350000.405    Erschließungsbeiträge &quot;Kreuz- Obern-Tor&quot;, Grombach  "/>
        <s v="6300-350000.482    Erschließungsbeiträge Kobach III   "/>
        <s v="6300-350000.510    Erschließungsbeitrag Wohngebiet Neckarblick Heinsheim  "/>
        <s v="6300-350000.680    Erschließungsbeiträge 1. BA Geisberg, Obergimpern  "/>
        <s v="6300-350000.681    Erschließungsbeiträge 2.+3. BA Geisberg, Obergimpern  "/>
        <s v="6300-350000.900    Erschließungsbeiträge &quot;Zum Forst&quot;, Wollenberg  "/>
        <s v="6700-361000.004    Landeszuschuss Modernisierung Straßenbeleuchtung  "/>
        <s v="6700-367000.004    Zuw. und Zuschüsse von Privaten  "/>
        <s v="6900-361000.110    Landeszuschus HRB Zehn Morgen Babstadt  "/>
        <s v="6900-361000.420    Landeszuschuss HRB Langengraben Grombach  "/>
        <s v="7900-325000.001    Darlehensrückflüsse von kommunalen Beteiligungen  "/>
        <s v="7900-330000.001    Einnahmen aus Veräußerung von Beteiligungen  "/>
        <s v="7900-361000.015    Landeszuschuss Modernisierung Freibad   "/>
        <s v="7920-361100.020    Rückzahlung überzahlter Investitionskostenzuschüsse  "/>
        <s v="8620-340000.001    Grundstückserlöse   "/>
        <s v="8830-340000.001    Grundstückserlöse   "/>
        <s v="9100-300000.001    allgemeine Zuführung vom Verwaltungshaushalt  "/>
        <s v="9100-310000.001    Entnahmen aus Rücklagen  "/>
        <s v="9100-325000.006    Rückfluss Darlehen Eigenbetrieb   "/>
        <s v="9100-377100.001    Einnahmen aus Krediten vom Kreditmarkt, Ordentliche Kreditaufnahme "/>
        <s v="0000-934000.004    Anschaffung von EDV Geräten und Programmen  "/>
        <s v="0200-934000.004    Anschaffung von EDV Geräten und Programmen  "/>
        <s v="0200-935000.004    Erwerb von beweglichen Sachen des Anlagevermögens  "/>
        <s v="0300-934000.004    Anschaffung von EDV Geräten und Programmen  "/>
        <s v="0300-935000.004    Erwerb von beweglichen Sachen des Anlagevermögens  "/>
        <s v="0600-930000.004    Erwerb von  Beteiligungen (BGV)   "/>
        <s v="0600-934000.004    Anschaffung von EDV Geräten und Programmen  "/>
        <s v="0600-935000.004    Erwerb von beweglichen Sachen des Anlagevermögens  "/>
        <s v="0600-935000.005    Umstellung Telefonanschlüsse ALL-IP Zentrale Veranschlagung  "/>
        <s v="0600-940000.015    Einbau Markiesen Glaslamellen Rathaus BR  "/>
        <s v="1100-934000.004    Anschaffung von EDV Geräten und Programmen  "/>
        <s v="1100-935000.004    Erwerb von beweglichen Sachen des  Anlagevermögens  "/>
        <s v="1100-935000.105    Umstellung All IP. Gesamtmaßnahme unter 0600-935000.005 geplant  "/>
        <s v="1100-935000.205    Umstellung All IP. Gesamtmaßnahme unter 0600-935000.005 geplant  "/>
        <s v="1100-935000.305    Umstellung All IP. Gesamtmaßnahme unter 0600-935000.005 geplant  "/>
        <s v="1100-935000.405    Umstellung All IP. Gesamtmaßnahme unter 0600-935000.005 geplant  "/>
        <s v="1100-935000.505    Umstellung All IP. Gesamtmaßnahme unter 0600-935000.005 geplant  "/>
        <s v="1100-935000.605    Umstellung All IP. Gesamtmaßnahme unter 0600-935000.005 geplant  "/>
        <s v="1100-935000.705    Umstellung Telefonanschlüsse ALL-IP   "/>
        <s v="1100-935000.905    Umstellung All IP. Gesamtmaßnahme unter 0600-935000.005 geplant  "/>
        <s v="1100-988000.004    Tilgungsumlage Neubau Tierheim Heilbronn   "/>
        <s v="1300-934000.004    Anschaffung von EDV Geräten und Programmen  "/>
        <s v="1300-934000.299    Anschaffung von EDV Geräten und Programmen  "/>
        <s v="1300-935000.004    Erwerb von beweglichen Sachen des Anlagevermögens  "/>
        <s v="1300-935000.105    Umstellung All IP. Gesamtmaßnahme unter 0600-935000.005 geplant  "/>
        <s v="1300-935000.299    Erwerb von beweglichen Sachen des Anlagevermögens  "/>
        <s v="1300-935000.505    Umstellung All IP. Gesamtmaßnahme unter 0600-935000.005 geplant  "/>
        <s v="1300-935000.520    Erwerb von beweglichen Sachen des Anlagevermögens  "/>
        <s v="1300-935000.605    Umstellung All IP. Gesamtmaßnahme unter 0600-935000.005 geplant  "/>
        <s v="1300-940000.010    Neubau Feuerwehrgerätehaus Bad Rappenau  "/>
        <s v="1300-940000.299    Neubau Feuerwehrhaus Bonfeld/Fürfeld/ Treschklingen  "/>
        <s v="1300-940000.415    Umbau Feuerwehrhaus Grombach   "/>
        <s v="1300-940000.520    Umbau Feuerwehrhaus Heinsheim   "/>
        <s v="1300-940000.615    Umbau Feuerwehrhaus Obergimpern   "/>
        <s v="2110-934000.004    Grundschule Bad Rappenau Anschaffung von EDV-Geräten u. Progr.  "/>
        <s v="2110-934000.104    Anschaffung von EDV Geräten und Programmen  "/>
        <s v="2110-934000.204    Anschaffung von EDV Geräten und Programmen  "/>
        <s v="2110-934000.304    Anschaffung von EDV Geräten und Programmen  "/>
        <s v="2110-934000.404    Anschaffung von EDV Geräten und Programmen  "/>
        <s v="2110-934000.504    Anschaffung von EDV Geräten und Programmen  "/>
        <s v="2110-934000.604    Anschaffung von EDV Geräten und Programmen  "/>
        <s v="2110-934000.904    Anschaffung von EDV Geräten und Programmen  "/>
        <s v="2110-935000.004    Grundschule Bad Rappenau Erwerb von beweglichen Sachen des  Anlagevermögens "/>
        <s v="2110-935000.005    Umstellung All IP. Gesamtmaßnahme unter 0600-935000.005 geplant  "/>
        <s v="2110-935000.018    Erwerb von beweglichen Sachen des Anlagevermögens  "/>
        <s v="2110-935000.104    Grundschule Babstadt Erwerb von beweglichen Sachen des  Anlagevermögens "/>
        <s v="2110-935000.105    Umstellung All IP. Gesamtmaßnahme unter 0600-935000.005 geplant  "/>
        <s v="2110-935000.204    Grundschule Bonfeld Erwerb von beweglichen Sachen des  Anlagevermögens "/>
        <s v="2110-935000.304    Grundschule Fürfeld Erwerb von beweglichen Sachen des  Anlagevermögens "/>
        <s v="2110-935000.305    Umstellung All IP. Gesamtmaßnahme unter 0600-935000.005 geplant  "/>
        <s v="2110-935000.404    Grundschule Grombach Erwerb von beweglichen Sachen des  Anlagevermögens "/>
        <s v="2110-935000.405    Umstellung All IP. Gesamtmaßnahme unter 0600-935000.005 geplant  "/>
        <s v="2110-935000.504    Grundschule Heinsheim Erwerb von beweglichen Sachen des  Anlagevermögens "/>
        <s v="2110-935000.505    Umstellung All IP. Gesamtmaßnahme unter 0600-935000.005 geplant  "/>
        <s v="2110-935000.604    Grundschule Obergimpern Erwerb von beweglichen Sachen des  Anlagevermögens "/>
        <s v="2110-935000.904    Grundschule Zimmerhof Erwerb von beweglichen Sachen des  Anlagevermögens "/>
        <s v="2110-935000.905    Umstellung All IP. Gesamtmaßnahme unter 0600-935000.005 geplant  "/>
        <s v="2110-935100.404    Außenspielgeräte Grundschule Grombach   "/>
        <s v="2110-940000.016    Grundschule Bad Rappenau Verschiedene Baumaßnahmen  "/>
        <s v="2110-940000.018    Grundschule Bad Rappenau Erweiterung  "/>
        <s v="2110-940000.110    Grundschule Babstadt Verschiedene Baumaßnahmen  "/>
        <s v="2110-940000.210    Grundschule Bonfeld Erweiterung und Brandschutzmaßnahmen  "/>
        <s v="2110-940000.300    Grundschule Fürfeld Verschiedene Baumaßnahmen  "/>
        <s v="2110-940000.400    Grundschule Grombach Verschiedene Baumaßnahmen  "/>
        <s v="2110-940000.610    Grundschule Obergimpern Verschiedene Baumaßnahmen  "/>
        <s v="2210-934000.004    Anschaffung von EDV Geräten und Programmen  "/>
        <s v="2210-935000.004    Erwerb von beweglichen Sachen des  Anlagevermögens  "/>
        <s v="2210-940000.012    Realschule Verschiedene Baumaßnahmen  "/>
        <s v="2700-934000.004    Anschaffung von EDV Geräten und Programmen  "/>
        <s v="2700-935000.005    Umstellung All IP. Gesamtmaßnahme unter 0600-935000.005 geplant  "/>
        <s v="2700-935000.010    Erwerb von beweglichen Sachen des Anlagevermögens  "/>
        <s v="2820-934000.004    Anschaffung von EDV-Geräten und Programmen  "/>
        <s v="2820-935000.004    Erwerb von beweglichen Sachen des Anlagevermögens  "/>
        <s v="2820-935000.005    Umstellung All IP. Gesamtmaßnahme unter 0600-935000.005 geplant  "/>
        <s v="2820-940000.010    Umbau und Einrichtung Verbundschule   "/>
        <s v="2820-940000.020    Erweiterung Gymnasiale Oberstufe   "/>
        <s v="2820-940000.030    Fassadensanierung Gemeinschaftsschule   "/>
        <s v="2820-981100.010    Rückzahlung zuviel erhaltener Landeszuschüsse/Ausgleichsstockmittel  "/>
        <s v="2910-935000.005    Umstellung All IP. Gesamtmaßnahme unter 0600-935000.005 geplant  "/>
        <s v="2910-935000.020    Erwerb von beweglichen Sachen des Anlagevermögens  "/>
        <s v="2910-935100.020    Außenspielgeräte Kernzeitbetreuung   "/>
        <s v="2950-934000.021    Anschaffung von EDV Geräten und Programmen  "/>
        <s v="2950-940000.021    Neu-/Umbau Mensa   "/>
        <s v="2951-935000.004    Erwerb von beweglichen Sachen des Anlagevermögens  "/>
        <s v="3210-934000.004    Anschaffung von EDV Geräten und Programmen  "/>
        <s v="3211-935000.004    Erwerb von beweglichen Sachen des Anlagevermögens  "/>
        <s v="3330-935000.004    Erwerb von beweglichen Sachen des Anlagevermögens  "/>
        <s v="3400-935000.001    Erwerb von beweglichen Sachen des  Anlagevermögens  "/>
        <s v="3400-950000.010    Bau von Versorgungseinrichtungen für Veranstaltungen (Stadtfest u.ä.)  "/>
        <s v="3500-934000.004    Anschaffung von EDV Geräten und Programmen  "/>
        <s v="3500-935000.004    Erwerb von beweglichen Sachen des Anlagevermögens  "/>
        <s v="3520-934000.004    Anschaffung von EDV Geräten und Programmen  "/>
        <s v="3520-935000.004    Erwerb von beweglichen Sachen des Anlagevermögens  "/>
        <s v="3520-935000.005    Umstellung All IP. Gesamtmaßnahme unter 0600-935000.005 geplant  "/>
        <s v="3520-940000.004    Verschiedene Baumaßnahmen   "/>
        <s v="3520-940000.013    Brandschutzmaßnahmen Fränkischer Hof   "/>
        <s v="3600-950000.171    Ausgleichsmaßnahmen Baugebiet Waldäcker   "/>
        <s v="3600-950000.221    Ausgleichmaßnahmen Erweiterung GE Buchäcker  "/>
        <s v="3650-935000.004    Erwerb von beweglichen Sachen des Anlagevermögens  "/>
        <s v="4600-934000.004    Anschaffung von EDV Geräten und Programmen  "/>
        <s v="4600-935000.001    Erwerb von beweglichen Sachen des Anlagevermögens  "/>
        <s v="4600-935000.005    Umstellung All IP. Gesamtmaßnahme unter 0600-935000.005 geplant  "/>
        <s v="4640-940000.010    Neubau Kindergarten &quot;Kandel&quot; Bad Rappenau  "/>
        <s v="4640-940000.025    Brandschutz- und Umbaumaßnahmen Gartenstr. 11  "/>
        <s v="4640-988000.004    Zuschüsse für die Anschaffung von Vermögen konf. Kindergärten  "/>
        <s v="4641-935000.004    Erwerb von beweglichen Sachen des Anlagevermögens  "/>
        <s v="4641-935100.004    Außenspielgeräte Kita Babstadt  "/>
        <s v="4643-935000.004    Erwerb von beweglichen Sachen des Anlagevermögens  "/>
        <s v="4643-935100.004    Außenspielgeräte Kita Fürfeld  "/>
        <s v="4643-940000.300    Kindergarten Fürfeld Gebäudeanbau  "/>
        <s v="4649-934000.004    Anschaffung von EDV Geräten und Programmen  "/>
        <s v="4649-935000.004    Erwerb von beweglichen Sachen des Anlagevermögens  "/>
        <s v="4649-935000.005    Umstellung All IP. Gesamtmaßnahme unter 0600-935000.005 geplant  "/>
        <s v="4649-935100.004    Außenspielgeräte Kita Zimmerhof  "/>
        <s v="4649-950000.004    Außenanlagen Kita Zimmerhof   "/>
        <s v="5500-987000.001    Zuweisungen und Zuschüsse an Sportvereine  "/>
        <s v="5610-935000.004    Sporthallen Bad Rappenau Erwerb von beweglichen Sachen des Anlagevermögens "/>
        <s v="5610-935000.005    Umstellung Telefonanschlüsse ALL-IP Zentrale Veranschlagung  "/>
        <s v="5620-935000.004    Erwerb von beweglichen Sachen des Anlagevermögens  "/>
        <s v="5800-935000.004    Erstellung Baum- und Grünflächenkataster   "/>
        <s v="5800-935000.010    Erwerb von beweglichen Sachen des Anlagevermögens  "/>
        <s v="5800-935100.006    Außenspielgeräte   "/>
        <s v="5800-950000.006    Ausbau von Spielplätzen   "/>
        <s v="6000-934000.004    Anschaffung von EDV Geräten und Programmen  "/>
        <s v="6000-935000.004    Erwerb von beweglichen Sachen des Anlagevermögens  "/>
        <s v="6010-934000.004    Anschaffung von EDV Geräten und Programmen  "/>
        <s v="6010-935000.004    Erwerb von beweglichen Sachen des Anlagevermögens  "/>
        <s v="6011-935000.004    Erwerb von beweglichen Sachen des Anlage vermögens  "/>
        <s v="6020-934000.004    Anschaffung von EDV Geräten und Programmen  "/>
        <s v="6020-935000.004    Erwerb von beweglichen Sachen des Anlagevermögens  "/>
        <s v="6100-935000.004    Erwerb von bew. Sachen des Anl.vermögens   "/>
        <s v="6100-950000.060    Sanierung Raiffeisenstr.   "/>
        <s v="6100-950000.200    Sanierung Bonfeld   "/>
        <s v="6100-950000.500    Dorfentwicklung Heinsheim   "/>
        <s v="6100-950000.600    Dorfentwicklung Obergimpern   "/>
        <s v="6200-950000.010    Breitbandanschluss Stadtteile   "/>
        <s v="6300-935000.010    Erstellung Straßenkataster   "/>
        <s v="6300-950000.004    Kleinere investive Sanierungs- und Erweiterungsmaßnahmen im Straßen- und Wegebau "/>
        <s v="6300-950000.010    Ersatz von Straßenzubehör   "/>
        <s v="6300-950000.013    Bahnunterführung Hinter dem Schloß   "/>
        <s v="6300-950000.020    Kreisverkehr Wagnerstr./Schubertstr. Bad Rappenau  "/>
        <s v="6300-950000.024    Anschluss K 2120 an L 530   "/>
        <s v="6300-950000.036    Straßensanierung Baugebiet &quot;Rohräcker&quot; Bad Rappenau Maßnahme aufgeteilt "/>
        <s v="6300-950000.040    Am Schafgarten   "/>
        <s v="6300-950000.041    Sanierung Schillerstraße Bad Rappenau  "/>
        <s v="6300-950000.042    Sanierung Oststraße Bad Rappenau  "/>
        <s v="6300-950000.043    Sanierung Herderstraße Bad Rappenau  "/>
        <s v="6300-950000.044    Sanierung Goethestraße Bad Rappenau  "/>
        <s v="6300-950000.077    Rad- und Fußweg Siegelsbacher Straße - Waldstadion  "/>
        <s v="6300-950000.079    &quot;Gromberg II&quot;, BR   "/>
        <s v="6300-950000.083    Rosentrittstraße/Waldstraße (Optimierung Parkplatz)  "/>
        <s v="6300-950000.085    Neubau Sophie-Luisen-Parkplatz   "/>
        <s v="6300-950000.086    Sanierung Salinenstraße   "/>
        <s v="6300-950000.089    Erschließung Wohngebiet &quot;Kandel&quot;, BR   "/>
        <s v="6300-950000.095    Erweiterung des Radwegenetzes  "/>
        <s v="6300-950000.170    Erschließung Waldäcker 1. BA, Babstadt   "/>
        <s v="6300-950000.171    Erschließung Waldäcker 2. BA, Babstadt   "/>
        <s v="6300-950000.213    Fürfelder Str. Nord   "/>
        <s v="6300-950000.220    Gew. Gebiet Buchäcker - Resterschließung   "/>
        <s v="6300-950000.221    Gewerbegebiet Buchäcker-Erweiterung   "/>
        <s v="6300-950000.222    Gewerbegebiet Buchäcker Norderweiterung   "/>
        <s v="6300-950000.223    Gewerbegebiet Buchäcker Westerweiterung   "/>
        <s v="6300-950000.225    Gewerbegebiet Berg, Bonfeld   "/>
        <s v="6300-950000.262    Wohngebiet Boppengrund, Bonfeld   "/>
        <s v="6300-950000.314    Gehwegerneuerung Bonfelder Straße (B39) in Fürfeld  "/>
        <s v="6300-950000.315    Straßenerneuerung Mörikestraße, Fürfeld   "/>
        <s v="6300-950000.341    Erschließung Mühlwiesen Fürfeld  "/>
        <s v="6300-950000.390    Erschließung Baugebiet Halmesäcker   "/>
        <s v="6300-950000.482    Kobach III Grombach  "/>
        <s v="6300-950000.510    Wohngebiet Neckarblick, Heinsheim   "/>
        <s v="6300-950000.680    Wohngebiet Gaisberg 1. BA, Obergimpern   "/>
        <s v="6300-950000.681    Wohngebiet Geisberg 2+3. BA, Obergimpern   "/>
        <s v="6300-950000.870    Lärmschutzwall A6 Treschklingen   "/>
        <s v="6700-935000.004    Beleuchtungskataster bisher auf 6700-950000.004 geplant  "/>
        <s v="6700-950000.004    Erweiterung/Modernisierung der Straßenbeleuchtung  "/>
        <s v="6900-950000.010    Neubau Hochwasserschutzmaßnahmen   "/>
        <s v="6900-950000.110    Hochwasserschutzmaßnahmen Babstadt  "/>
        <s v="6900-950000.420    Hochwasserrückhaltebecken Langengraben Grombach  "/>
        <s v="6900-950000.601    Feldweganhebung Dreschplatz Obergimpern   "/>
        <s v="6900-950000.602    HRB &quot;Bei der Ziegelhütte&quot;, Obergimpern   "/>
        <s v="6900-983000.004    Zuweisungen für Investitionen an Hochwasserzweckverbände  "/>
        <s v="7500-935000.004    Erwerb von beweglichen Sachen des Anlagevermögens  "/>
        <s v="7500-950000.004    Tiefbaumaßnahmen   "/>
        <s v="7670-935000.004    Erwerb von beweglichen Sachen des Anlagevermögens  "/>
        <s v="7710-935000.004    Erwerb von beweglichen Sachen des Anlagevermögens  "/>
        <s v="7710-935000.005    Umstellung All IP. Gesamtmaßnahme unter 0600-935000.005 geplant  "/>
        <s v="7850-950000.299    Ausweichbuchten Feuerwehrzufahrt Richtung Bonfeld  "/>
        <s v="7850-950100.299    Ausweichbuchten / Feldweganschluss Feuerwehrzufahrt Richtung K2041 "/>
        <s v="7900-925000.015    Darlehensgewährung KuK Modernisierung Freibad  "/>
        <s v="7900-930000.015    Erhöhung Stammkapital KuK Modernisierung Freibad  "/>
        <s v="7900-940000.004    Leitsystem / Begrüßungs- und Haltestellen  "/>
        <s v="7920-950000.004    Um- und Ausbau von Bushaltestellen   "/>
        <s v="7920-986000.010    Investitionskostenzuschuss Elektrifizierung  "/>
        <s v="7920-986000.020    Investitionskostenzuschuß Stadtbahn   "/>
        <s v="8610-935000.004    Erwerb von beweglichen Sachen des Anlagevermögens  "/>
        <s v="8610-940000.020    Sanierung Musikmuschel   "/>
        <s v="8610-940000.030    Gerätehaus für Außenbestuhlung   "/>
        <s v="8620-932000.004    Erwerb von Grundstücken  "/>
        <s v="8620-935000.005    Umstellung All IP. Gesamtmaßnahme unter 0600-935000.005 geplant  "/>
        <s v="8620-935100.004    Außenspielgeräte Kur- und Salinenpark   "/>
        <s v="8620-940000.018    Generalsanierung Bohrtürme Saline 3 + 4   "/>
        <s v="8620-950000.004    Tiefbaumaßnahmen   "/>
        <s v="8620-950000.015    Errichtung Wohnmobilstellplatz   "/>
        <s v="8810-935000.004    Erwerb von Bew. Sachen des Anl.vermögens   "/>
        <s v="8810-940000.027    Notariatsgebäude   "/>
        <s v="8830-932000.004    Erwerb von Grundstücken  "/>
        <s v="8830-933000.004    Leasing- u. Leibrentenzahlungen im Zu- sammenhang mit Grunderwerben  "/>
        <s v="9100-910000.004    Zuführung an Rücklagen  "/>
        <s v="9100-976100.004    Tilgung von Krediten von sonst. öffentl. Sonderrechnungen  "/>
        <s v="9100-977100.004    Tilgung von sonst. Krediten   "/>
        <s v="0000-151000/20    Privat rechtliche Ersätze und ähnliche Einnahmen  "/>
        <s v="0600-151000/20    Privatrechtliche Ersätze und ähnliche Einnahmen  "/>
        <s v="1100-100000/01    Melde/Passamt   "/>
        <s v="1100-100000/02    Gewerberecht und Ä.   "/>
        <s v="1100-100000/03    Auskunft Gewerbezentralregister   "/>
        <s v="1100-100000/04    Geb. Polizeiliches Führungszeugnis  "/>
        <s v="1100-100000/05    Geb. Fischereischein   "/>
        <s v="1100-100000/06    Standesamtsgebühren   "/>
        <s v="1100-100000/07    Verwaltungsgebühren Ortspolizeibehörde (Hausverbote etc.)  "/>
        <s v="1100-100100/01    Verw. Geb. Untere Verkehrsrechtbehörde   "/>
        <s v="1100-100100/02    Verw. Geb. Untere Waffenrechtbehörde   "/>
        <s v="1100-151000/10    Öffentlichrechtliche Ersätze und ähnliche Einnahmen  "/>
        <s v="1100-151000/20    Privatrechtliche Ersätze und ähnliche Einnahmen  "/>
        <s v="1101-100000/01    Melde/Passamt   "/>
        <s v="1101-100000/02    Gewerberecht und Ä.   "/>
        <s v="1101-100000/04    Geb. Polizeiliches Führungszeugnis  "/>
        <s v="1102-100000/01    Melde/Passamt   "/>
        <s v="1102-100000/02    Gewerberecht und Ä.   "/>
        <s v="1102-100000/03    Auskunft Gewerbezentralregister   "/>
        <s v="1102-100000/04    Geb. Polizeiliches Führungszeugnis  "/>
        <s v="1103-100000/01    Melde/Passamt   "/>
        <s v="1103-100000/02    Gewerberecht und Ä.   "/>
        <s v="1103-100000/04    Geb. Polizeiliches Führungszeugnis  "/>
        <s v="1104-100000/01    Melde/Passamt   "/>
        <s v="1104-100000/02    Gewerberecht und Ä.   "/>
        <s v="1104-100000/03    Auskunft Gewerbezentralregister   "/>
        <s v="1104-100000/04    Geb. Polizeiliches Führungszeugnis  "/>
        <s v="1105-100000/01    Melde/Passamt   "/>
        <s v="1105-100000/02    Gewerberecht und Ä.   "/>
        <s v="1105-100000/04    Geb. Polizeiliches Führungszeugnis  "/>
        <s v="1105-100000/05    Geb. Fischereischein   "/>
        <s v="1106-100000/01    Melde/Passamt   "/>
        <s v="1106-100000/02    Gewerberecht und Ä.   "/>
        <s v="1106-100000/04    Geb. Polizeiliches Führungszeugnis  "/>
        <s v="1107-100000/01    Melde/Passamt   "/>
        <s v="1107-100000/02    Gewerberecht und Ä.   "/>
        <s v="1108-100000/01    Melde/Passamt   "/>
        <s v="1108-100000/02    Gewerberecht und Ä.   "/>
        <s v="1108-100000/04    Geb. Polizeiliches Führungszeugnis  "/>
        <s v="1109-100000/01    Melde/Passamt   "/>
        <s v="1109-100000/02    Gewerberecht und Ä.   "/>
        <s v="1109-100000/04    Geb. Polizeiliches Führungszeugnis  "/>
        <s v="1109-151000/20    Privatrechtliche Ersätze und ähnliche Einnahmen  "/>
        <s v="1300-151000/10    Öffentlichrechtliche Ersätze und ähnliche Einnahmen  "/>
        <s v="1300-151000/20    Privatrechtliche Ersätze und ähnliche Einnahmen  "/>
        <s v="2116-151000/20    Privatrechtliche Ersätze und ähnliche Einnahmen  "/>
        <s v="2130-151000/10    Öffentlichrechtliche Ersätze und ähnliche Einnahmen  "/>
        <s v="3211-130000/10    Einnahmen Ausstellungen Schloss   "/>
        <s v="3211-130000/30    Einnahmen Ausstellungen Rathaus   "/>
        <s v="3400-110000/10    Einnahmen Stadtfest   "/>
        <s v="3400-110000/30    Einnahmen Neckar 2000 / Mittelalter  "/>
        <s v="3400-110000/40    Einnahmen Kunst und Kultur im Schloss  "/>
        <s v="3400-110000/50    Einnahmen Nikolausmarkt   "/>
        <s v="4360-151000/20    Privatrechtliche Ersätze und ähnliche Einnahmen  "/>
        <s v="5610-151000/20    Privatrechtliche Ersätze und ähnliche Einnahmen  "/>
        <s v="5800-157500/10    Einnahmen aus Vermietung der Grillhütte   "/>
        <s v="6100-151000/20    Privatrechtliche Ersätze und ähnliche Einnahmen  "/>
        <s v="6700-151000/10    Öffentlichrechtliche Ersätze und ähnliche Einnahmen  "/>
        <s v="7500-110000/10    Bestattungsgebühren   "/>
        <s v="7500-110000/20    Benutzungsgebühren   "/>
        <s v="7500-110000/30    Genehmigungen   "/>
        <s v="7500-110000/40    Auslagen u.ä.   "/>
        <s v="7501-110000/10    Bestattungsgebühren   "/>
        <s v="7501-110000/20    Benutzungsgebühren   "/>
        <s v="7501-110000/30    Genehmigungen   "/>
        <s v="7501-110000/40    Auslagen u.ä.   "/>
        <s v="7502-110000/10    Bestattungsgebühren   "/>
        <s v="7502-110000/20    Benutzungsgebühren   "/>
        <s v="7502-110000/30    Genehmigungen   "/>
        <s v="7503-110000/10    Bestattungsgebühren   "/>
        <s v="7503-110000/20    Benutzungsgebühren   "/>
        <s v="7503-110000/30    Genehmigungen   "/>
        <s v="7504-110000/10    Bestattungsgebühren   "/>
        <s v="7504-110000/20    Benutzungsgebühren   "/>
        <s v="7504-110000/30    Genehmigungen   "/>
        <s v="7505-110000/10    Bestattungsgebühren   "/>
        <s v="7505-110000/20    Benutzungsgebühren   "/>
        <s v="7505-110000/30    Genehmigungen   "/>
        <s v="7506-110000/10    Bestattungsgebühren   "/>
        <s v="7506-110000/20    Benutzungsgebühren   "/>
        <s v="7506-110000/30    Genehmigungen   "/>
        <s v="7506-110000/40    Auslagen u.ä.   "/>
        <s v="7507-110000/10    Bestattungsgebühren   "/>
        <s v="7507-110000/20    Benutzungsgebühren   "/>
        <s v="7507-110000/30    Genehmigungen   "/>
        <s v="7508-110000/10    Bestattungsgebühren   "/>
        <s v="7508-110000/20    Benutzungsgebühren   "/>
        <s v="7508-110000/30    Genehmigungen   "/>
        <s v="7509-110000/10    Bestattungsgebühren   "/>
        <s v="7509-110000/20    Benutzungsgebühren   "/>
        <s v="7509-110000/30    Genehmigungen   "/>
        <s v="7673-151000/20    Privatrechtliche Ersätze und ähnliche Einnahmen  "/>
        <s v="7674-151000/20    Privatrechtliche Ersätze und ähnliche Einnahmen  "/>
        <s v="7710-151000/20    Privatrechtliche Ersätze und ähnliche Einnahmen  "/>
        <s v="8620-122000/01    Pauschale Jahreskurtaxe   "/>
        <s v="8620-122000/02    Kurtaxe je Übernachtung   "/>
        <s v="9000-030000/01    Fremdenverkehrsbeitrag   "/>
        <s v="9000-030000/02    Fremdenverkehrsbeitrag Übernachtungsbeträge  "/>
        <s v="9000-032100/10    Jagdpacht Eigenjagd mit MwSt   "/>
        <s v="9000-032100/20    Jagdpacht Genossenschaft ohne MwSt   "/>
        <s v="0000-550000/10    Treibstoffe   "/>
        <s v="0000-550000/20    Instandhaltung/Reparaturen   "/>
        <s v="0000-550000/30    Steuern und Versicherungen   "/>
        <s v="0000-650000/10    Bücher und Zeitschriften   "/>
        <s v="0000-650000/20    Post- und Fernmeldegebühren   "/>
        <s v="0000-650000/40    Dienstreisen   "/>
        <s v="0000-650000/80    sonstige Geschäftsausgaben   "/>
        <s v="0100-650000/40    Dienstreisen   "/>
        <s v="0200-650000/10    Bücher und Zeitschriften   "/>
        <s v="0200-650000/20    Post- und Fernmeldegebühren   "/>
        <s v="0200-650000/40    Dienstreisen   "/>
        <s v="0200-650000/80    sonstige Geschäftsausgaben   "/>
        <s v="0200-679000/10    Bauhof   "/>
        <s v="0200-679000/20    Gebäudenutzung (Sporthallen u.ä.)   "/>
        <s v="0300-650000/10    Bücher und Zeitschriften   "/>
        <s v="0300-650000/40    Dienstreisen   "/>
        <s v="0300-650000/80    sonstige Geschäftsausgaben   "/>
        <s v="0600-550000/10    Treibstoffe   "/>
        <s v="0600-550000/20    Instandhaltung/Reparaturen   "/>
        <s v="0600-550000/30    Steuern und Versicherungen   "/>
        <s v="0600-650000/10    Bücher und Zeitschriften   "/>
        <s v="0600-650000/20    Post- und Fernmeldegebühren   "/>
        <s v="0600-650000/40    Dienstreisen   "/>
        <s v="0600-650000/80    sonstige Geschäftsausgaben   "/>
        <s v="1100-550000/10    Treibstoffe   "/>
        <s v="1100-550000/20    Instandhaltung/Reparaturen   "/>
        <s v="1100-550000/30    Steuern und Versicherungen   "/>
        <s v="1100-650000/10    Bücher und Zeitschriften   "/>
        <s v="1100-650000/20    Telefongebühren   "/>
        <s v="1100-650000/40    Dienstreisen   "/>
        <s v="1100-650000/50    Sachverständigen-, Gerichts- und ähnliche Kosten  "/>
        <s v="1100-650000/80    sonstige Geschäftsausgaben   "/>
        <s v="1101-650000/40    Dienstreisen   "/>
        <s v="1102-650000/20    Post- und Fernmeldegebühren   "/>
        <s v="1102-650000/40    Dienstreisen   "/>
        <s v="1102-679000/10    Bauhof   "/>
        <s v="1103-650000/20    Post- und Fernmeldegebühren   "/>
        <s v="1103-650000/40    Dienstreisen   "/>
        <s v="1103-679000/10    Bauhof   "/>
        <s v="1104-650000/20    Post- und Fernmeldegebühren   "/>
        <s v="1104-650000/40    Dienstreisen   "/>
        <s v="1104-679000/10    Bauhof   "/>
        <s v="1105-650000/20    Post- und Fernmeldegebühren   "/>
        <s v="1105-650000/40    Dienstreisen   "/>
        <s v="1105-679000/10    Bauhof   "/>
        <s v="1106-650000/20    Post- und Fernmeldegebühren   "/>
        <s v="1106-650000/40    Dienstreisen   "/>
        <s v="1106-679000/10    Bauhof   "/>
        <s v="1107-650000/20    Post- und Fernmeldegebühren   "/>
        <s v="1107-650000/40    Dienstreisen   "/>
        <s v="1108-650000/20    Post- und Fernmeldegebühren   "/>
        <s v="1108-650000/40    Dienstreisen   "/>
        <s v="1108-679000/10    Bauhof   "/>
        <s v="1109-650000/20    Post- und Fernmeldegebühren   "/>
        <s v="1109-650000/40    Dienstreisen   "/>
        <s v="1109-679000/10    Bauhof   "/>
        <s v="1300-550000/10    Treibstoffe   "/>
        <s v="1300-550000/20    Instandhaltung/Reparaturen   "/>
        <s v="1300-550000/30    Steuern und Versicherungen   "/>
        <s v="1300-650000/10    Bücher und Zeitschriften   "/>
        <s v="1300-650000/20    Post- und Fernmeldegebühren   "/>
        <s v="1300-650000/40    Dienstreisen   "/>
        <s v="1300-650000/80    sonstige Geschäftsausgaben   "/>
        <s v="1300-679000/10    Bauhof   "/>
        <s v="1301-550000/10    Treibstoffe   "/>
        <s v="1301-550000/20    Instandhaltung/Reparaturen   "/>
        <s v="1301-550000/30    Steuern und Versicherungen   "/>
        <s v="1301-650000/10    Bücher und Zeitschriften   "/>
        <s v="1301-650000/20    Post- und Fernmeldegebühren   "/>
        <s v="1301-679000/10    Bauhof   "/>
        <s v="1301-679000/20    Gebäudenutzung (Sporthallen u.ä.)   "/>
        <s v="1302-550000/10    Treibstoffe   "/>
        <s v="1302-550000/20    Instandhaltung/Reparaturen   "/>
        <s v="1302-550000/30    Steuern und Versicherungen   "/>
        <s v="1302-650000/10    Bücher und Zeitschriften   "/>
        <s v="1302-650000/20    Post- und Fernmeldegebühren   "/>
        <s v="1302-679000/10    Bauhof   "/>
        <s v="1303-550000/10    Treibstoffe   "/>
        <s v="1303-550000/20    Instandhaltung/Reparaturen   "/>
        <s v="1303-550000/30    Steuern und Versicherungen   "/>
        <s v="1303-650000/10    Bücher und Zeitschriften   "/>
        <s v="1303-650000/20    Post- und Fernmeldegebühren   "/>
        <s v="1303-679000/10    Bauhof   "/>
        <s v="1304-550000/10    Treibstoffe   "/>
        <s v="1304-550000/20    Instandhaltung/Reparaturen   "/>
        <s v="1304-550000/30    Steuern und Versicherungen   "/>
        <s v="1304-650000/10    Bücher und Zeitschriften   "/>
        <s v="1304-650000/20    Post- und Fernmeldegebühren   "/>
        <s v="1304-679000/10    Bauhof   "/>
        <s v="1305-550000/10    Treibstoffe   "/>
        <s v="1305-550000/20    Instandhaltung/Reparaturen   "/>
        <s v="1305-550000/30    Steuern und Versicherungen   "/>
        <s v="1305-650000/10    Bücher und Zeitschriften   "/>
        <s v="1305-650000/20    Post- und Fernmeldegebühren   "/>
        <s v="1305-679000/10    Bauhof   "/>
        <s v="1306-550000/10    Treibstoffe   "/>
        <s v="1306-550000/20    Instandhaltung/Reparaturen   "/>
        <s v="1306-550000/30    Steuern und Versicherungen   "/>
        <s v="1306-650000/10    Bücher und Zeitschriften   "/>
        <s v="1306-650000/20    Post- und Fernmeldegebühren   "/>
        <s v="1306-679000/10    Bauhof   "/>
        <s v="1307-550000/10    Treibstoffe   "/>
        <s v="1307-550000/20    Instandhaltung/Reparaturen   "/>
        <s v="1307-550000/30    Steuern und Versicherungen   "/>
        <s v="1307-650000/10    Bücher und Zeitschriften   "/>
        <s v="1308-550000/10    Treibstoffe   "/>
        <s v="1308-550000/20    Instandhaltung/Reparaturen   "/>
        <s v="1308-550000/30    Steuern und Versicherungen   "/>
        <s v="1308-650000/10    Bücher und Zeitschriften   "/>
        <s v="1308-679000/10    Bauhof   "/>
        <s v="2110-650000/10    Bücher und Zeitschriften   "/>
        <s v="2110-650000/20    Post- und Fernmeldegebühren   "/>
        <s v="2110-650000/40    Dienstreisen   "/>
        <s v="2110-650000/80    sonstige Geschäftsausgaben   "/>
        <s v="2110-679000/10    Bauhof   "/>
        <s v="2110-679000/20    Gebäudenutzung (Sporthallen u.ä.)   "/>
        <s v="2111-650000/10    Bücher und Zeitschriften   "/>
        <s v="2111-650000/20    Post- und Fernmeldegebühren   "/>
        <s v="2111-650000/40    Dienstreisen   "/>
        <s v="2111-650000/80    sonstige Geschäftsausgaben   "/>
        <s v="2111-679000/10    Bauhof   "/>
        <s v="2111-679000/20    Gebäudenutzung (Sporthallen u.ä.)   "/>
        <s v="2112-650000/10    Bücher und Zeitschriften   "/>
        <s v="2112-650000/20    Post- und Fernmeldegebühren   "/>
        <s v="2112-650000/40    Dienstreisen   "/>
        <s v="2112-679000/10    Bauhof   "/>
        <s v="2112-679000/20    Gebäudenutzung (Sporthallen u.ä.)   "/>
        <s v="2113-650000/10    Bücher und Zeitschriften   "/>
        <s v="2113-650000/20    Post- und Fernmeldegebühren   "/>
        <s v="2113-650000/40    Dienstreisen   "/>
        <s v="2113-650000/80    sonstige Geschäftsausgaben   "/>
        <s v="2113-679000/10    Bauhof   "/>
        <s v="2113-679000/20    Gebäudenutzung (Sporthallen u.ä.)   "/>
        <s v="2114-650000/10    Bücher und Zeitschriften   "/>
        <s v="2114-650000/20    Post- und Fernmeldegebühren   "/>
        <s v="2114-650000/40    Dienstreisen   "/>
        <s v="2114-650000/80    sonstige Geschäftsausgaben   "/>
        <s v="2114-679000/10    Bauhof   "/>
        <s v="2114-679000/20    Gebäudenutzung (Sporthallen u.ä.)   "/>
        <s v="2115-650000/10    Bücher und Zeitschriften   "/>
        <s v="2115-650000/20    Post- und Fernmeldegebühren   "/>
        <s v="2115-650000/40    Dienstreisen   "/>
        <s v="2115-650000/80    sonstige Geschäftsausgaben   "/>
        <s v="2115-679000/10    Bauhof   "/>
        <s v="2115-679000/20    Gebäudenutzung (Sporthallen u.ä.)   "/>
        <s v="2116-650000/10    Bücher und Zeitschriften   "/>
        <s v="2116-650000/20    Post- und Fernmeldegebühren   "/>
        <s v="2116-650000/40    Dienstreisen   "/>
        <s v="2116-650000/80    sonstige Geschäftsausgaben   "/>
        <s v="2116-679000/10    Bauhof   "/>
        <s v="2116-679000/20    Gebäudenutzung (Sporthallen u.ä.)   "/>
        <s v="2119-650000/10    Bücher und Zeitschriften   "/>
        <s v="2119-650000/20    Post- und Fernmeldegebühren   "/>
        <s v="2119-650000/40    Dienstreisen   "/>
        <s v="2119-650000/80    sonstige Geschäftsausgaben   "/>
        <s v="2119-679000/10    Bauhof   "/>
        <s v="2119-679000/20    Gebäudenutzung (Sporthallen u.ä.)   "/>
        <s v="2130-650000/20    Post- und Fernmeldegebühren   "/>
        <s v="2130-679000/10    Bauhof   "/>
        <s v="2130-679000/20    Gebäudenutzung (Sporthallen u.ä.)   "/>
        <s v="2210-650000/10    Bücher und Zeitschriften   "/>
        <s v="2210-650000/20    Post- und Fernmeldegebühren   "/>
        <s v="2210-650000/40    Dienstreisen   "/>
        <s v="2210-650000/80    sonstige Geschäftsausgaben   "/>
        <s v="2210-679000/10    Bauhof   "/>
        <s v="2210-679000/20    Gebäudenutzung (Sporthallen u.ä.)   "/>
        <s v="2700-650000/10    Bücher und Zeitschriften   "/>
        <s v="2700-650000/20    Post- und Fernmeldegebühren   "/>
        <s v="2700-650000/40    Dienstreisen   "/>
        <s v="2700-650000/80    sonstige Geschäftsausgaben   "/>
        <s v="2700-679000/10    Bauhof   "/>
        <s v="2700-679000/20    Gebäudenutzung (Sporthallen u.ä.)   "/>
        <s v="2820-650000/10    Bücher und Zeitschriften   "/>
        <s v="2820-650000/20    Post- und Fernmeldegebühren   "/>
        <s v="2820-650000/40    Dienstreisen   "/>
        <s v="2820-650000/80    sonstige Geschäftsausgaben   "/>
        <s v="2820-679000/20    Gebäudenutzung (Sporthallen u.ä.)   "/>
        <s v="2910-521000/01    Hort Bad Rappenau   "/>
        <s v="2910-521000/02    Kernzeit Bad Rappenau Heinsheimer Str. 20  "/>
        <s v="2910-521000/03    Kernzeit Bad Rappenau Heinsheimer Str. 24  "/>
        <s v="2910-521000/04    Wagnerstr. 7   "/>
        <s v="2910-521000/10    Kernzeit Babstadt   "/>
        <s v="2910-521000/30    Kernzeit Fürfeld   "/>
        <s v="2910-521000/40    Kernzeit Grombach   "/>
        <s v="2910-521000/50    Kernzeit Heinsheim   "/>
        <s v="2910-521000/60    Kernzeit Obergimpern   "/>
        <s v="2910-636000/01    Hort Bad Rappenau   "/>
        <s v="2910-636000/02    Kernzeit Bad Rappenau Heinsheimer Str. 20  "/>
        <s v="2910-636000/03    Kernzeit Bad Rappenau Heinsheimer Str. 24  "/>
        <s v="2910-636000/04    Wagnerstr. 7   "/>
        <s v="2910-636000/10    Kernzeit Babstadt   "/>
        <s v="2910-636000/20    Kernzeit Bonfeld   "/>
        <s v="2910-636000/30    Kernzeit Fürfeld   "/>
        <s v="2910-636000/40    Kernzeit Grombach   "/>
        <s v="2910-636000/50    Kernzeit Heinsheim   "/>
        <s v="2910-636000/60    Kernzeit Obergimpern   "/>
        <s v="2910-636000/90    Kernzeit Zimmerhof   "/>
        <s v="2910-650000/10    Bücher und Zeitschriften   "/>
        <s v="2910-650000/20    Post- und Fernmeldegebühren   "/>
        <s v="2910-650000/40    Fahrtkosten   "/>
        <s v="2910-650000/80    sonstige Geschäftsausgaben   "/>
        <s v="2910-679000/10    Bauhof   "/>
        <s v="2910-679000/20    Gebäudenutzung (Sporthallen u.ä.)   "/>
        <s v="3210-650000/10    Bücher und Zeitschriften   "/>
        <s v="3210-650000/20    Post- und Fernmeldegebühren   "/>
        <s v="3210-650000/40    Fahrtkosten   "/>
        <s v="3211-637000/10    Ausstellungen Schloss   "/>
        <s v="3211-637000/20    Ausstellungen Kulturhaus   "/>
        <s v="3211-637000/30    Ausstellungen Rathaus   "/>
        <s v="3211-650000/40    Dienstreisen   "/>
        <s v="3211-679000/10    Bauhof   "/>
        <s v="3320-679000/20    Gebäudenutzung (Sporthallen u.ä.)   "/>
        <s v="3330-679000/20    Gebäudenutzung (Sporthallen u.ä.)   "/>
        <s v="3400-635000/10    Stadtfest   "/>
        <s v="3400-635000/20    Kulinarissimo   "/>
        <s v="3400-635000/30    Neckar 2000 / Mittelalter   "/>
        <s v="3400-635000/40    Kunst und Kultur im Schloss   "/>
        <s v="3400-635000/50    Nikolausmarkt   "/>
        <s v="3400-635000/60    Faschingsumzüge   "/>
        <s v="3400-635000/83    Stadtradeln   "/>
        <s v="3400-650000/40    Dienstreisen   "/>
        <s v="3400-679000/10    Bauhof   "/>
        <s v="3400-679000/20    Gebäudenutzung (Sporthallen u.ä.)   "/>
        <s v="3500-650000/20    Post- und Fernmeldegebühren   "/>
        <s v="3500-679000/20    Gebäudenutzung (Sporthallen u.ä.)   "/>
        <s v="3520-650000/10    Bücher und Zeitschriften   "/>
        <s v="3520-650000/20    Post- und Fernmeldegebühren   "/>
        <s v="3520-650000/40    Dienstreisen   "/>
        <s v="3520-650000/80    sonstige Geschäftsausgaben   "/>
        <s v="3520-679000/10    Bauhof   "/>
        <s v="3650-650000/20    Post- und Fernmeldegebühren   "/>
        <s v="3650-679000/10    Bauhof   "/>
        <s v="3700-679000/20    Gebäudenutzung (Sporthallen u.ä.)   "/>
        <s v="4360-501000/02    Babstadter Str. 29   "/>
        <s v="4360-501000/15    Sonnenstraße 2   "/>
        <s v="4360-501000/20    Wilhelmstr. 12   "/>
        <s v="4360-501000/40    Eisenbahnstr. 4   "/>
        <s v="4360-501000/41    Fürfelder Str. 14   "/>
        <s v="4360-501000/45    Rappenauer Str. 2   "/>
        <s v="4360-501000/46    Treschklinger Str. 1   "/>
        <s v="4360-501000/68    Am Dreschplatz 8 OG   "/>
        <s v="4360-501000/76    Neckarstr. 36 OG/DG   "/>
        <s v="4360-540000/02    Babstadter Str. 29   "/>
        <s v="4360-540000/03    Babstadter Str. 52   "/>
        <s v="4360-540000/06    Heinsheimer Str. 33   "/>
        <s v="4360-540000/07    Am Schafbaum 3   "/>
        <s v="4360-540000/08    Heinsheimer Str. 35   "/>
        <s v="4360-540000/15    Sonnenstraße 2   "/>
        <s v="4360-540000/20    Wilhelmstr. 12   "/>
        <s v="4360-540000/40    Eisenbahnstr. 4   "/>
        <s v="4360-540000/41    Fürfelder Str. 14   "/>
        <s v="4360-540000/45    Rappenauer Str. 2   "/>
        <s v="4360-540000/46    Treschklinger Str. 1   "/>
        <s v="4360-540000/68    Am Dreschplatz 8 OG   "/>
        <s v="4360-540000/76    Neckarstr. 36 OG/DG   "/>
        <s v="4360-637000/10    Projekt Gemeinsam in Vielfalt   "/>
        <s v="4360-637000/20    Über Spenden finanziert   "/>
        <s v="4360-637000/30    Städtische Mittel   "/>
        <s v="4360-679000/10    Bauhof   "/>
        <s v="4360-679000/30    Verwaltungskosten (Personal + Sachkosten)  "/>
        <s v="4600-635000/10    Projekt schöne Ferienwochen   "/>
        <s v="4600-635000/20    Making Friends   "/>
        <s v="4600-635000/30    Wir Demokratisch Projekt   "/>
        <s v="4600-650000/10    Bücher und Zeitschriften   "/>
        <s v="4600-650000/20    Post- und Fernmeldegebühren   "/>
        <s v="4600-650000/40    Dienstreisen   "/>
        <s v="4600-650000/80    sonstige Geschäftsausgaben   "/>
        <s v="4600-679000/10    Bauhof   "/>
        <s v="4600-679000/20    Gebäudenutzung (Sporthallen u.ä.)   "/>
        <s v="4640-679000/10    Bauhof   "/>
        <s v="4640-679000/20    Gebäudenutzung (Sporthallen u.ä.)   "/>
        <s v="4641-650000/10    Bücher und Zeitschriften   "/>
        <s v="4641-650000/20    Post- und Fernmeldegebühren   "/>
        <s v="4641-650000/40    Dienstreisen   "/>
        <s v="4641-650000/80    sonstige Geschäftsausgaben   "/>
        <s v="4641-679000/10    Bauhof   "/>
        <s v="4641-679000/20    Gebäudenutzung (Sporthallen u.ä.)   "/>
        <s v="4642-679000/10    Bauhof   "/>
        <s v="4642-679000/20    Bauhof   "/>
        <s v="4643-650000/10    Bücher und Zeitschriften   "/>
        <s v="4643-650000/20    Post- und Fernmeldegebühren   "/>
        <s v="4643-650000/40    Dienstreisen   "/>
        <s v="4643-650000/80    sonstige Geschäftsausgaben   "/>
        <s v="4643-679000/10    Bauhof   "/>
        <s v="4649-650000/10    Bücher und Zeitschriften   "/>
        <s v="4649-650000/20    Post- und Fernmeldegebühren   "/>
        <s v="4649-650000/40    Dienstreisen   "/>
        <s v="4649-650000/80    sonstige Geschäftsausgaben   "/>
        <s v="4649-679000/10    Bauhof   "/>
        <s v="4649-679000/20    Gebäudenutzung (Sporthallen u.ä.)   "/>
        <s v="5500-679000/10    Bauhof   "/>
        <s v="5500-679000/20    Gebäudenutzung (Sporthallen u.ä.)   "/>
        <s v="5610-541000/10    Strom Mühltalhalle   "/>
        <s v="5610-541000/20    Strom Kraichgauhalle   "/>
        <s v="5610-542000/10    Wasser / Abwasser Mühltalhalle  "/>
        <s v="5610-542000/20    Wasser / Abwasser Kraichgauhalle  "/>
        <s v="5610-542000/30    Wasser / Abwasser Schulsporthalle  "/>
        <s v="5610-543000/10    Heizungskosten Mühltalhalle  "/>
        <s v="5610-543000/20    Heizungskosten Kraichgauhalle  "/>
        <s v="5610-543000/30    Heizungskosten Schulsporthalle  "/>
        <s v="5610-544000/10    Abfallgebühren Mühltalhalle  "/>
        <s v="5610-544000/20    Abfallgebühren Kraichgauhalle  "/>
        <s v="5610-545000/10    Reinigungskosten Mühltalhalle  "/>
        <s v="5610-545000/20    Reinigungskosten Kraichgauhalle  "/>
        <s v="5610-545000/30    Reinigungskosten Schulsporthalle  "/>
        <s v="5610-546000/10    Steuern und Gebäudeversicherungen Mühltalhalle  "/>
        <s v="5610-546000/20    Steuern und Gebäudeversicherungen Kraichgauhalle  "/>
        <s v="5610-549000/10    sonstige Bewirtschaftungskosten Mühltalhalle  "/>
        <s v="5610-549000/20    sonstige Bewirtschaftungskosten Kraichgauhalle  "/>
        <s v="5610-650000/20    Post- und Fernmeldegebühren   "/>
        <s v="5610-679000/10    Bauhof   "/>
        <s v="5611-650000/20    Post- und Fernmeldegebühren   "/>
        <s v="5611-679000/10    Bauhof   "/>
        <s v="5612-650000/20    Post- und Fernmeldegebühren   "/>
        <s v="5612-679000/10    Bauhof   "/>
        <s v="5613-650000/20    Post- und Fernmeldegebühren   "/>
        <s v="5613-679000/10    Bauhof   "/>
        <s v="5614-650000/20    Post- und Fernmeldegebühren   "/>
        <s v="5614-679000/10    Bauhof   "/>
        <s v="5615-650000/20    Post- und Fernmeldegebühren   "/>
        <s v="5615-679000/10    Bauhof   "/>
        <s v="5616-650000/20    Post- und Fernmeldegebühren   "/>
        <s v="5616-679000/10    Bauhof   "/>
        <s v="5617-650000/20    Post- und Fernmeldegebühren   "/>
        <s v="5617-679000/10    Bauhof   "/>
        <s v="5619-679000/10    Bauhof   "/>
        <s v="5620-679000/10    Bauhof   "/>
        <s v="5621-679000/10    Bauhof   "/>
        <s v="5622-679000/10    Bauhof   "/>
        <s v="5623-679000/10    Bauhof   "/>
        <s v="5624-679000/10    Bauhof   "/>
        <s v="5625-679000/10    Bauhof   "/>
        <s v="5626-679000/10    Bauhof   "/>
        <s v="5627-679000/10    Bauhof   "/>
        <s v="5720-679000/10    Bauhof   "/>
        <s v="5800-679000/10    Bauhof   "/>
        <s v="6000-650000/10    Bücher und Zeitschriften   "/>
        <s v="6000-650000/40    Dienstreisen   "/>
        <s v="6010-550000/10    Treibstoffe   "/>
        <s v="6010-550000/20    Instandhaltung/Reparaturen   "/>
        <s v="6010-550000/30    Steuern und Versicherungen   "/>
        <s v="6010-650000/10    Bücher und Zeitschriften   "/>
        <s v="6010-650000/20    Proto und Telefongebühren   "/>
        <s v="6010-650000/40    Dienstreisen   "/>
        <s v="6010-650000/80    sonstige Geschäftsausgaben   "/>
        <s v="6010-679000/10    Bauhof   "/>
        <s v="6011-650000/10    Bücher und Zeitschriften   "/>
        <s v="6011-650000/40    Dienstreisen   "/>
        <s v="6011-650000/50    Sachverständigen-, Gerichts- und ähnliche Kosten  "/>
        <s v="6011-650000/80    sonstige Geschäftsausgaben   "/>
        <s v="6011-679000/10    Bauhof   "/>
        <s v="6020-550000/10    Treibstoffe   "/>
        <s v="6020-550000/20    Instandhaltung/Reparaturen   "/>
        <s v="6020-550000/30    Steuern und Versicherungen   "/>
        <s v="6020-650000/10    Bücher und Zeitschriften   "/>
        <s v="6020-650000/20    Post- und Fernmeldegebühren   "/>
        <s v="6020-650000/40    Dienstreisen   "/>
        <s v="6020-650000/80    sonstige Geschäftsausgaben   "/>
        <s v="6020-679000/10    Bauhof   "/>
        <s v="6100-550000/10    Treibstoffe   "/>
        <s v="6100-550000/20    Instandhaltung/Reparaturen   "/>
        <s v="6100-550000/30    Steuern und Versicherungen   "/>
        <s v="6100-650000/10    Bücher und Zeitschriften   "/>
        <s v="6100-650000/40    Dienstreisen   "/>
        <s v="6100-650000/80    sonstige Geschäftsausgaben   "/>
        <s v="6300-679000/10    Bauhof   "/>
        <s v="6700-679000/10    Bauhof   "/>
        <s v="6750-679000/10    Bauhof   "/>
        <s v="6900-679000/10    Bauhof   "/>
        <s v="7200-679000/10    Bauhof   "/>
        <s v="7500-650000/20    Post- und Fernmeldegebühren   "/>
        <s v="7500-650000/80    sonstige Geschäftsausgaben   "/>
        <s v="7500-679000/10    Bauhof   "/>
        <s v="7500-679000/30    Verwaltungskosten (Personal + Sachkosten)  "/>
        <s v="7501-679000/10    Bauhof   "/>
        <s v="7501-679000/30    Verwaltungskosten (Personal + Sachkosten)  "/>
        <s v="7502-679000/10    Bauhof   "/>
        <s v="7502-679000/30    Verwaltungskosten (Personal + Sachkosten)  "/>
        <s v="7503-679000/10    Bauhof   "/>
        <s v="7503-679000/30    Verwaltungskosten (Personal + Sachkosten)  "/>
        <s v="7504-679000/10    Bauhof   "/>
        <s v="7504-679000/30    Verwaltungskosten (Personal + Sachkosten)  "/>
        <s v="7505-679000/10    Bauhof   "/>
        <s v="7505-679000/30    Verwaltungskosten (Personal + Sachkosten)  "/>
        <s v="7506-679000/10    Bauhof   "/>
        <s v="7506-679000/30    Verwaltungskosten (Personal + Sachkosten)  "/>
        <s v="7507-679000/10    Bauhof   "/>
        <s v="7507-679000/30    Verwaltungskosten (Personal + Sachkosten)  "/>
        <s v="7508-679000/10    Bauhof   "/>
        <s v="7508-679000/30    Verwaltungskosten (Personal + Sachkosten)  "/>
        <s v="7509-679000/10    Bauhof   "/>
        <s v="7509-679000/30    Verwaltungskosten (Personal + Sachkosten)  "/>
        <s v="7670-650000/20    Post- und Fernmeldegebühren   "/>
        <s v="7670-650000/40    Dienstreisen   "/>
        <s v="7670-679000/10    Bauhof   "/>
        <s v="7673-679000/10    Bauhof   "/>
        <s v="7674-679000/10    Bauhof   "/>
        <s v="7677-679000/10    Bauhof   "/>
        <s v="7710-550000/10    Treibstoffe   "/>
        <s v="7710-550000/20    Instandhaltung/Reparaturen   "/>
        <s v="7710-550000/30    Steuern und Versicherungen   "/>
        <s v="7710-650000/10    Bücher und Zeitschriften   "/>
        <s v="7710-650000/20    Post- und Fernmeldegebühren   "/>
        <s v="7710-650000/40    Dienstreisen   "/>
        <s v="7710-650000/80    Sonstiger Geschäftsbedarf   "/>
        <s v="7710-679000/30    Verwaltungskosten (Personal + Sachkosten)  "/>
        <s v="7850-679000/10    Bauhof   "/>
        <s v="7900-679000/10    Bauhof   "/>
        <s v="7920-679000/10    Bauhof   "/>
        <s v="8550-679000/10    Bauhof   "/>
        <s v="8610-650000/20    Post- und Fernmeldegebühren   "/>
        <s v="8610-679000/10    Bauhof   "/>
        <s v="8610-679000/30    Verwaltungskosten (Personal + Sachkosten)  "/>
        <s v="8620-679000/10    Bauhof   "/>
        <s v="8620-679000/30    Verwaltungskosten (Personal + Sachkosten)  "/>
        <s v="8700-679000/30    Verwaltungskosten (Personal + Sachkosten)  "/>
        <s v="8750-679000/10    Bauhof   "/>
        <s v="8750-679000/30    Verwaltungskosten (Personal + Sachkosten)  "/>
        <s v="8810-501000/01    Prof. Meisinger Weg 9   "/>
        <s v="8810-501000/02    Bahnhofstr. 13 (Gewerbliche Flächen) Mehrwertsteuerpflichtig!!!  "/>
        <s v="8810-501000/09    Bahnhofstr. 13   "/>
        <s v="8810-501000/10    Heinsheimer Str. 1   "/>
        <s v="8810-501000/14    Garagen Babstadter Str. 39 (BTB BGA)   "/>
        <s v="8810-501000/16    Raiffeisenstr. 14   "/>
        <s v="8810-501000/20    Siegelsbacher Str. 2   "/>
        <s v="8810-501000/24    Heinsheimer Str. 26   "/>
        <s v="8810-501000/26    Kirchplatz 4   "/>
        <s v="8810-501000/27    Babstadter Str. 39   "/>
        <s v="8810-501000/29    Kirchplatz 24   "/>
        <s v="8810-501000/30    Adersbacher Str. 22   "/>
        <s v="8810-501000/32    Dammstr. 19   "/>
        <s v="8810-501000/36    Saline 1 + 3   "/>
        <s v="8810-501000/37    Saline 4   "/>
        <s v="8810-501000/38    Saline 5   "/>
        <s v="8810-501000/41    Fürfelder Str. 14   "/>
        <s v="8810-501000/44    Im Bisland 3   "/>
        <s v="8810-501000/46    Treschklinger Str. 1   "/>
        <s v="8810-501000/53    Sinsheimer Str. 12   "/>
        <s v="8810-501000/60    Ortsstr. 21   "/>
        <s v="8810-501000/63    Eisenbahnstr. 10   "/>
        <s v="8810-501000/68    Am Dreschplatz 6-8 Obergimpern  "/>
        <s v="8810-501000/76    Neckarstr. 36 EG   "/>
        <s v="8810-501000/78    Zimmersteige 10   "/>
        <s v="8810-540000/01    Prof. Meisinger Weg 9   "/>
        <s v="8810-540000/02    Bahnhofstr. 13 (Gewerbliche Flächen) Mehrwertsteuerpflichtig!!!  "/>
        <s v="8810-540000/03    Raiffeisenstr. 7   "/>
        <s v="8810-540000/05    Heinsheimer Str. 23   "/>
        <s v="8810-540000/09    Bahnhofstr. 13   "/>
        <s v="8810-540000/10    Heinsheimer Str. 1   "/>
        <s v="8810-540000/12    Heinsheimer Str. 31   "/>
        <s v="8810-540000/14    Babstadter Str. 39 (BTB BGA)   "/>
        <s v="8810-540000/16    Raiffeisenstr. 14   "/>
        <s v="8810-540000/18    Kirchplatz 4 (BTB)   "/>
        <s v="8810-540000/19    Salinenstr. 35   "/>
        <s v="8810-540000/20    Siegelsbacher Str. 2   "/>
        <s v="8810-540000/22    Piaweg 15 (Minigolfplatzhütte)   "/>
        <s v="8810-540000/24    Heinsheimer Str. 26   "/>
        <s v="8810-540000/26    Kirchplatz 4   "/>
        <s v="8810-540000/27    Babstadter Str. 39   "/>
        <s v="8810-540000/29    Kirchplatz 24   "/>
        <s v="8810-540000/30    Adersbacher Str. 22   "/>
        <s v="8810-540000/31    Adersbacher Str. 26   "/>
        <s v="8810-540000/32    Dammstr. 19   "/>
        <s v="8810-540000/33    Linsenbergstr. 9   "/>
        <s v="8810-540000/36    Saline 1 + 3   "/>
        <s v="8810-540000/37    Saline 4   "/>
        <s v="8810-540000/38    Saline 5   "/>
        <s v="8810-540000/39    Ehrenbergstr. 21 (Bürgerverein)   "/>
        <s v="8810-540000/41    Fürfelder Str. 14   "/>
        <s v="8810-540000/44    Im Bisland 3   "/>
        <s v="8810-540000/46    Treschklinger Str. 1   "/>
        <s v="8810-540000/47    Salinenstr. 27/1   "/>
        <s v="8810-540000/51    Mühlgärten 1   "/>
        <s v="8810-540000/53    Sinsheimer Str. 12   "/>
        <s v="8810-540000/55    Untere Torstr. 12   "/>
        <s v="8810-540000/60    Ortsstr. 21   "/>
        <s v="8810-540000/63    Eisenbahnstr. 10   "/>
        <s v="8810-540000/64    Seewiesenweg 5   "/>
        <s v="8810-540000/68    Am Dreschplatz 6-8 Übergangswohnheim Obergimpern  "/>
        <s v="8810-540000/75    Neckarstr. 20   "/>
        <s v="8810-540000/76    Neckarstr. 36 EG   "/>
        <s v="8810-540000/78    Zimmersteige 10   "/>
        <s v="8810-540000/80    Obere Kirchstr. 1   "/>
        <s v="8810-540000/87    Dorfstr. 21   "/>
        <s v="8810-679000/10    Bauhof   "/>
        <s v="8810-679000/30    Verwaltungskosten (Personal + Sachkosten)  "/>
        <s v="8830-650000/10    Fachliteratur   "/>
        <s v="8830-650000/40    Reisekosten   "/>
        <s v="8830-679000/10    Bauhof   "/>
        <s v="8830-340000.001/10    Ausgleichzahlungen aus Umlegungsverfahren  "/>
        <s v="6300-950000.170/10    Innere Erschließung   "/>
        <s v="6300-950000.170/20    Äußere Erschließung   "/>
        <s v="6300-950000.171/10    Innere Erschließung   "/>
      </sharedItems>
    </cacheField>
    <cacheField name="Plan Gewertet" numFmtId="6">
      <sharedItems containsSemiMixedTypes="0" containsString="0" containsNumber="1" containsInteger="1" minValue="-8316100" maxValue="12780500"/>
    </cacheField>
    <cacheField name="Rechnung Gewertet" numFmtId="8">
      <sharedItems containsSemiMixedTypes="0" containsString="0" containsNumber="1" minValue="-8305240" maxValue="12619612.77"/>
    </cacheField>
    <cacheField name="MandNr" numFmtId="0">
      <sharedItems containsSemiMixedTypes="0" containsString="0" containsNumber="1" containsInteger="1" minValue="1" maxValue="1"/>
    </cacheField>
    <cacheField name="art" numFmtId="49">
      <sharedItems/>
    </cacheField>
    <cacheField name="Gld" numFmtId="49">
      <sharedItems/>
    </cacheField>
    <cacheField name="Grp" numFmtId="49">
      <sharedItems/>
    </cacheField>
    <cacheField name="UK" numFmtId="49">
      <sharedItems/>
    </cacheField>
    <cacheField name="obj" numFmtId="49">
      <sharedItems/>
    </cacheField>
    <cacheField name="BezeichnungHHST" numFmtId="0">
      <sharedItems/>
    </cacheField>
    <cacheField name="Plan" numFmtId="8">
      <sharedItems containsSemiMixedTypes="0" containsString="0" containsNumber="1" containsInteger="1" minValue="0" maxValue="12780500"/>
    </cacheField>
    <cacheField name="Rechnung" numFmtId="8">
      <sharedItems containsSemiMixedTypes="0" containsString="0" containsNumber="1" minValue="-549354.11" maxValue="12619612.77"/>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2">
  <r>
    <s v="1 Stadt Bad Rappenau"/>
    <x v="0"/>
    <x v="0"/>
    <x v="0"/>
    <x v="0"/>
    <x v="0"/>
    <x v="0"/>
    <s v="1"/>
    <x v="0"/>
    <x v="0"/>
    <n v="1500"/>
    <n v="1602.69"/>
    <n v="1"/>
    <s v="00"/>
    <s v="0000"/>
    <s v="151000"/>
    <s v="00"/>
    <s v="000"/>
    <s v="Ersätze und ähnliche Einnahmen  "/>
    <n v="1500"/>
    <n v="1602.69"/>
  </r>
  <r>
    <s v="1 Stadt Bad Rappenau"/>
    <x v="0"/>
    <x v="0"/>
    <x v="0"/>
    <x v="0"/>
    <x v="0"/>
    <x v="0"/>
    <s v="1"/>
    <x v="0"/>
    <x v="1"/>
    <n v="5000"/>
    <n v="4914.63"/>
    <n v="1"/>
    <s v="00"/>
    <s v="0000"/>
    <s v="165000"/>
    <s v="00"/>
    <s v="000"/>
    <s v="Erstattungen von kommunalen Sonderrechnungen (EigBSER/BTB GmbH)  "/>
    <n v="5000"/>
    <n v="4914.63"/>
  </r>
  <r>
    <s v="1 Stadt Bad Rappenau"/>
    <x v="0"/>
    <x v="0"/>
    <x v="0"/>
    <x v="1"/>
    <x v="1"/>
    <x v="1"/>
    <s v="1"/>
    <x v="0"/>
    <x v="2"/>
    <n v="800"/>
    <n v="850"/>
    <n v="1"/>
    <s v="00"/>
    <s v="0100"/>
    <s v="162000"/>
    <s v="00"/>
    <s v="000"/>
    <s v="Erstattung für Prüfungen von Zweckverbänden  "/>
    <n v="800"/>
    <n v="850"/>
  </r>
  <r>
    <s v="1 Stadt Bad Rappenau"/>
    <x v="0"/>
    <x v="0"/>
    <x v="0"/>
    <x v="1"/>
    <x v="1"/>
    <x v="1"/>
    <s v="1"/>
    <x v="0"/>
    <x v="3"/>
    <n v="15300"/>
    <n v="15236.68"/>
    <n v="1"/>
    <s v="00"/>
    <s v="0100"/>
    <s v="165000"/>
    <s v="00"/>
    <s v="000"/>
    <s v="Erstattungen von kommunalen Sonderrechnungen (EigB SER/BTB GmbH)  "/>
    <n v="15300"/>
    <n v="15236.68"/>
  </r>
  <r>
    <s v="1 Stadt Bad Rappenau"/>
    <x v="0"/>
    <x v="0"/>
    <x v="0"/>
    <x v="2"/>
    <x v="2"/>
    <x v="2"/>
    <s v="1"/>
    <x v="0"/>
    <x v="4"/>
    <n v="10000"/>
    <n v="11762"/>
    <n v="1"/>
    <s v="00"/>
    <s v="0200"/>
    <s v="161000"/>
    <s v="00"/>
    <s v="000"/>
    <s v="Erstattungen vom Land   "/>
    <n v="10000"/>
    <n v="11762"/>
  </r>
  <r>
    <s v="1 Stadt Bad Rappenau"/>
    <x v="0"/>
    <x v="0"/>
    <x v="0"/>
    <x v="2"/>
    <x v="2"/>
    <x v="2"/>
    <s v="1"/>
    <x v="0"/>
    <x v="5"/>
    <n v="4400"/>
    <n v="4370.8100000000004"/>
    <n v="1"/>
    <s v="00"/>
    <s v="0200"/>
    <s v="165000"/>
    <s v="00"/>
    <s v="000"/>
    <s v="Erstattungen von kommunalen Sonderrechnungen (BTB GmbH/KuK)  "/>
    <n v="4400"/>
    <n v="4370.8100000000004"/>
  </r>
  <r>
    <s v="1 Stadt Bad Rappenau"/>
    <x v="0"/>
    <x v="0"/>
    <x v="0"/>
    <x v="2"/>
    <x v="2"/>
    <x v="2"/>
    <s v="1"/>
    <x v="0"/>
    <x v="6"/>
    <n v="31400"/>
    <n v="31327.06"/>
    <n v="1"/>
    <s v="00"/>
    <s v="0200"/>
    <s v="169000"/>
    <s v="00"/>
    <s v="000"/>
    <s v="Innere Verrechnungen   "/>
    <n v="31400"/>
    <n v="31327.06"/>
  </r>
  <r>
    <s v="1 Stadt Bad Rappenau"/>
    <x v="0"/>
    <x v="0"/>
    <x v="0"/>
    <x v="3"/>
    <x v="3"/>
    <x v="3"/>
    <s v="1"/>
    <x v="0"/>
    <x v="7"/>
    <n v="200"/>
    <n v="85"/>
    <n v="1"/>
    <s v="00"/>
    <s v="0300"/>
    <s v="100000"/>
    <s v="00"/>
    <s v="000"/>
    <s v="Verwaltungsgebühren   "/>
    <n v="200"/>
    <n v="85"/>
  </r>
  <r>
    <s v="1 Stadt Bad Rappenau"/>
    <x v="0"/>
    <x v="0"/>
    <x v="0"/>
    <x v="3"/>
    <x v="3"/>
    <x v="3"/>
    <s v="1"/>
    <x v="0"/>
    <x v="8"/>
    <n v="200"/>
    <n v="0"/>
    <n v="1"/>
    <s v="00"/>
    <s v="0300"/>
    <s v="151000"/>
    <s v="00"/>
    <s v="000"/>
    <s v="Ersätze und ähnliche Einnahmen  "/>
    <n v="200"/>
    <n v="0"/>
  </r>
  <r>
    <s v="1 Stadt Bad Rappenau"/>
    <x v="0"/>
    <x v="0"/>
    <x v="0"/>
    <x v="3"/>
    <x v="3"/>
    <x v="3"/>
    <s v="1"/>
    <x v="0"/>
    <x v="9"/>
    <n v="200"/>
    <n v="71.069999999999993"/>
    <n v="1"/>
    <s v="00"/>
    <s v="0300"/>
    <s v="157500"/>
    <s v="00"/>
    <s v="000"/>
    <s v="Vermischte Einnahmen   "/>
    <n v="200"/>
    <n v="71.069999999999993"/>
  </r>
  <r>
    <s v="1 Stadt Bad Rappenau"/>
    <x v="0"/>
    <x v="0"/>
    <x v="0"/>
    <x v="3"/>
    <x v="3"/>
    <x v="3"/>
    <s v="1"/>
    <x v="0"/>
    <x v="10"/>
    <n v="2500"/>
    <n v="2530"/>
    <n v="1"/>
    <s v="00"/>
    <s v="0300"/>
    <s v="162000"/>
    <s v="00"/>
    <s v="000"/>
    <s v="Erstattungen von Zweckverbänden   "/>
    <n v="2500"/>
    <n v="2530"/>
  </r>
  <r>
    <s v="1 Stadt Bad Rappenau"/>
    <x v="0"/>
    <x v="0"/>
    <x v="0"/>
    <x v="3"/>
    <x v="3"/>
    <x v="3"/>
    <s v="1"/>
    <x v="0"/>
    <x v="11"/>
    <n v="95600"/>
    <n v="95550.96"/>
    <n v="1"/>
    <s v="00"/>
    <s v="0300"/>
    <s v="165000"/>
    <s v="00"/>
    <s v="000"/>
    <s v="Erstattungen von kommunalen Sonderrechnungen (EigB SER/BTB GmbH)  "/>
    <n v="95600"/>
    <n v="95550.96"/>
  </r>
  <r>
    <s v="1 Stadt Bad Rappenau"/>
    <x v="0"/>
    <x v="0"/>
    <x v="0"/>
    <x v="3"/>
    <x v="3"/>
    <x v="3"/>
    <s v="1"/>
    <x v="0"/>
    <x v="12"/>
    <n v="22700"/>
    <n v="33659.230000000003"/>
    <n v="1"/>
    <s v="00"/>
    <s v="0300"/>
    <s v="169000"/>
    <s v="00"/>
    <s v="000"/>
    <s v="Innere Verrechnungen   "/>
    <n v="22700"/>
    <n v="33659.230000000003"/>
  </r>
  <r>
    <s v="1 Stadt Bad Rappenau"/>
    <x v="0"/>
    <x v="0"/>
    <x v="0"/>
    <x v="3"/>
    <x v="3"/>
    <x v="3"/>
    <s v="2"/>
    <x v="1"/>
    <x v="13"/>
    <n v="50000"/>
    <n v="122908.7"/>
    <n v="1"/>
    <s v="00"/>
    <s v="0300"/>
    <s v="261000"/>
    <s v="00"/>
    <s v="000"/>
    <s v="Mahngebühren, Säumniszuschläge und ähnliche Nebenforderungen  "/>
    <n v="50000"/>
    <n v="122908.7"/>
  </r>
  <r>
    <s v="1 Stadt Bad Rappenau"/>
    <x v="0"/>
    <x v="0"/>
    <x v="0"/>
    <x v="4"/>
    <x v="4"/>
    <x v="4"/>
    <s v="1"/>
    <x v="0"/>
    <x v="14"/>
    <n v="5000"/>
    <n v="484.84"/>
    <n v="1"/>
    <s v="00"/>
    <s v="0600"/>
    <s v="151000"/>
    <s v="00"/>
    <s v="000"/>
    <s v="Ersätze und ähnliche Einnahmen   "/>
    <n v="5000"/>
    <n v="484.84"/>
  </r>
  <r>
    <s v="1 Stadt Bad Rappenau"/>
    <x v="0"/>
    <x v="0"/>
    <x v="0"/>
    <x v="4"/>
    <x v="4"/>
    <x v="4"/>
    <s v="1"/>
    <x v="0"/>
    <x v="15"/>
    <n v="1500"/>
    <n v="1416.05"/>
    <n v="1"/>
    <s v="00"/>
    <s v="0600"/>
    <s v="154000"/>
    <s v="00"/>
    <s v="000"/>
    <s v="Erstattung für Photovoltaikanlage   "/>
    <n v="1500"/>
    <n v="1416.05"/>
  </r>
  <r>
    <s v="1 Stadt Bad Rappenau"/>
    <x v="0"/>
    <x v="0"/>
    <x v="0"/>
    <x v="4"/>
    <x v="4"/>
    <x v="4"/>
    <s v="1"/>
    <x v="0"/>
    <x v="16"/>
    <n v="2000"/>
    <n v="1998.79"/>
    <n v="1"/>
    <s v="00"/>
    <s v="0600"/>
    <s v="157500"/>
    <s v="00"/>
    <s v="000"/>
    <s v="Eigenanteile Jobticket   "/>
    <n v="2000"/>
    <n v="1998.79"/>
  </r>
  <r>
    <s v="1 Stadt Bad Rappenau"/>
    <x v="0"/>
    <x v="0"/>
    <x v="0"/>
    <x v="4"/>
    <x v="4"/>
    <x v="4"/>
    <s v="1"/>
    <x v="0"/>
    <x v="17"/>
    <n v="5600"/>
    <n v="5640"/>
    <n v="1"/>
    <s v="00"/>
    <s v="0600"/>
    <s v="169000"/>
    <s v="00"/>
    <s v="000"/>
    <s v="Innere Verrechnungen   "/>
    <n v="5600"/>
    <n v="5640"/>
  </r>
  <r>
    <s v="1 Stadt Bad Rappenau"/>
    <x v="0"/>
    <x v="0"/>
    <x v="1"/>
    <x v="5"/>
    <x v="5"/>
    <x v="5"/>
    <s v="1"/>
    <x v="0"/>
    <x v="18"/>
    <n v="160000"/>
    <n v="0"/>
    <n v="1"/>
    <s v="00"/>
    <s v="1100"/>
    <s v="100000"/>
    <s v="00"/>
    <s v="000"/>
    <s v="Verwaltungsgebühren   "/>
    <n v="160000"/>
    <n v="0"/>
  </r>
  <r>
    <s v="1 Stadt Bad Rappenau"/>
    <x v="0"/>
    <x v="0"/>
    <x v="1"/>
    <x v="5"/>
    <x v="5"/>
    <x v="5"/>
    <s v="1"/>
    <x v="0"/>
    <x v="19"/>
    <n v="75000"/>
    <n v="0"/>
    <n v="1"/>
    <s v="00"/>
    <s v="1100"/>
    <s v="100100"/>
    <s v="00"/>
    <s v="000"/>
    <s v="Verwaltungsgebühren untere Verwaltungsbehörde  "/>
    <n v="75000"/>
    <n v="0"/>
  </r>
  <r>
    <s v="1 Stadt Bad Rappenau"/>
    <x v="0"/>
    <x v="0"/>
    <x v="1"/>
    <x v="5"/>
    <x v="5"/>
    <x v="5"/>
    <s v="1"/>
    <x v="0"/>
    <x v="20"/>
    <n v="30000"/>
    <n v="43950.8"/>
    <n v="1"/>
    <s v="00"/>
    <s v="1100"/>
    <s v="100200"/>
    <s v="00"/>
    <s v="000"/>
    <s v="Verwaltungsgeb. Ausländerbehörde   "/>
    <n v="30000"/>
    <n v="43950.8"/>
  </r>
  <r>
    <s v="1 Stadt Bad Rappenau"/>
    <x v="0"/>
    <x v="0"/>
    <x v="1"/>
    <x v="5"/>
    <x v="5"/>
    <x v="5"/>
    <s v="1"/>
    <x v="0"/>
    <x v="21"/>
    <n v="35000"/>
    <n v="42.6"/>
    <n v="1"/>
    <s v="00"/>
    <s v="1100"/>
    <s v="151000"/>
    <s v="00"/>
    <s v="000"/>
    <s v="Ersätze und ähnliche Einnahmen  "/>
    <n v="35000"/>
    <n v="42.6"/>
  </r>
  <r>
    <s v="1 Stadt Bad Rappenau"/>
    <x v="0"/>
    <x v="0"/>
    <x v="1"/>
    <x v="5"/>
    <x v="5"/>
    <x v="5"/>
    <s v="1"/>
    <x v="0"/>
    <x v="22"/>
    <n v="100"/>
    <n v="1534.57"/>
    <n v="1"/>
    <s v="00"/>
    <s v="1100"/>
    <s v="157500"/>
    <s v="00"/>
    <s v="000"/>
    <s v="Vermischte Einnahmen   "/>
    <n v="100"/>
    <n v="1534.57"/>
  </r>
  <r>
    <s v="1 Stadt Bad Rappenau"/>
    <x v="0"/>
    <x v="0"/>
    <x v="1"/>
    <x v="5"/>
    <x v="5"/>
    <x v="5"/>
    <s v="1"/>
    <x v="0"/>
    <x v="23"/>
    <n v="5000"/>
    <n v="-198.34"/>
    <n v="1"/>
    <s v="00"/>
    <s v="1100"/>
    <s v="168000"/>
    <s v="00"/>
    <s v="000"/>
    <s v="Erstattung Bestattungskosten   "/>
    <n v="5000"/>
    <n v="-198.34"/>
  </r>
  <r>
    <s v="1 Stadt Bad Rappenau"/>
    <x v="0"/>
    <x v="0"/>
    <x v="1"/>
    <x v="5"/>
    <x v="5"/>
    <x v="5"/>
    <s v="1"/>
    <x v="0"/>
    <x v="24"/>
    <n v="77100"/>
    <n v="77032.41"/>
    <n v="1"/>
    <s v="00"/>
    <s v="1100"/>
    <s v="169000"/>
    <s v="00"/>
    <s v="000"/>
    <s v="Innere Verrechnungen   "/>
    <n v="77100"/>
    <n v="77032.41"/>
  </r>
  <r>
    <s v="1 Stadt Bad Rappenau"/>
    <x v="0"/>
    <x v="0"/>
    <x v="1"/>
    <x v="5"/>
    <x v="5"/>
    <x v="5"/>
    <s v="2"/>
    <x v="1"/>
    <x v="25"/>
    <n v="210000"/>
    <n v="301766.38"/>
    <n v="1"/>
    <s v="00"/>
    <s v="1100"/>
    <s v="260000"/>
    <s v="00"/>
    <s v="000"/>
    <s v="Bußgelder   "/>
    <n v="210000"/>
    <n v="301766.38"/>
  </r>
  <r>
    <s v="1 Stadt Bad Rappenau"/>
    <x v="0"/>
    <x v="0"/>
    <x v="1"/>
    <x v="5"/>
    <x v="5"/>
    <x v="6"/>
    <s v="1"/>
    <x v="0"/>
    <x v="26"/>
    <n v="400"/>
    <n v="0"/>
    <n v="1"/>
    <s v="00"/>
    <s v="1101"/>
    <s v="100000"/>
    <s v="00"/>
    <s v="000"/>
    <s v="Verwaltungsgebühren   "/>
    <n v="400"/>
    <n v="0"/>
  </r>
  <r>
    <s v="1 Stadt Bad Rappenau"/>
    <x v="0"/>
    <x v="0"/>
    <x v="1"/>
    <x v="5"/>
    <x v="5"/>
    <x v="7"/>
    <s v="1"/>
    <x v="0"/>
    <x v="27"/>
    <n v="3000"/>
    <n v="0"/>
    <n v="1"/>
    <s v="00"/>
    <s v="1102"/>
    <s v="100000"/>
    <s v="00"/>
    <s v="000"/>
    <s v="Verwaltungsgebühren   "/>
    <n v="3000"/>
    <n v="0"/>
  </r>
  <r>
    <s v="1 Stadt Bad Rappenau"/>
    <x v="0"/>
    <x v="0"/>
    <x v="1"/>
    <x v="5"/>
    <x v="5"/>
    <x v="7"/>
    <s v="1"/>
    <x v="0"/>
    <x v="28"/>
    <n v="100"/>
    <n v="0"/>
    <n v="1"/>
    <s v="00"/>
    <s v="1102"/>
    <s v="151000"/>
    <s v="00"/>
    <s v="000"/>
    <s v="Ersätze und ähnliche Einnahmen  "/>
    <n v="100"/>
    <n v="0"/>
  </r>
  <r>
    <s v="1 Stadt Bad Rappenau"/>
    <x v="0"/>
    <x v="0"/>
    <x v="1"/>
    <x v="5"/>
    <x v="5"/>
    <x v="8"/>
    <s v="1"/>
    <x v="0"/>
    <x v="29"/>
    <n v="2800"/>
    <n v="0"/>
    <n v="1"/>
    <s v="00"/>
    <s v="1103"/>
    <s v="100000"/>
    <s v="00"/>
    <s v="000"/>
    <s v="Verwaltungsgebühren   "/>
    <n v="2800"/>
    <n v="0"/>
  </r>
  <r>
    <s v="1 Stadt Bad Rappenau"/>
    <x v="0"/>
    <x v="0"/>
    <x v="1"/>
    <x v="5"/>
    <x v="5"/>
    <x v="8"/>
    <s v="1"/>
    <x v="0"/>
    <x v="30"/>
    <n v="100"/>
    <n v="0"/>
    <n v="1"/>
    <s v="00"/>
    <s v="1103"/>
    <s v="151000"/>
    <s v="00"/>
    <s v="000"/>
    <s v="Ersätze und ähnliche Einnahmen  "/>
    <n v="100"/>
    <n v="0"/>
  </r>
  <r>
    <s v="1 Stadt Bad Rappenau"/>
    <x v="0"/>
    <x v="0"/>
    <x v="1"/>
    <x v="5"/>
    <x v="5"/>
    <x v="9"/>
    <s v="1"/>
    <x v="0"/>
    <x v="31"/>
    <n v="2700"/>
    <n v="0"/>
    <n v="1"/>
    <s v="00"/>
    <s v="1104"/>
    <s v="100000"/>
    <s v="00"/>
    <s v="000"/>
    <s v="Verwaltungsgebühren   "/>
    <n v="2700"/>
    <n v="0"/>
  </r>
  <r>
    <s v="1 Stadt Bad Rappenau"/>
    <x v="0"/>
    <x v="0"/>
    <x v="1"/>
    <x v="5"/>
    <x v="5"/>
    <x v="9"/>
    <s v="1"/>
    <x v="0"/>
    <x v="32"/>
    <n v="100"/>
    <n v="0"/>
    <n v="1"/>
    <s v="00"/>
    <s v="1104"/>
    <s v="151000"/>
    <s v="00"/>
    <s v="000"/>
    <s v="Ersätze und ähnliche Einnahmen  "/>
    <n v="100"/>
    <n v="0"/>
  </r>
  <r>
    <s v="1 Stadt Bad Rappenau"/>
    <x v="0"/>
    <x v="0"/>
    <x v="1"/>
    <x v="5"/>
    <x v="5"/>
    <x v="9"/>
    <s v="1"/>
    <x v="0"/>
    <x v="33"/>
    <n v="400"/>
    <n v="383.94"/>
    <n v="1"/>
    <s v="00"/>
    <s v="1104"/>
    <s v="154000"/>
    <s v="00"/>
    <s v="000"/>
    <s v="Erstattung für Photovoltaikanlage   "/>
    <n v="400"/>
    <n v="383.94"/>
  </r>
  <r>
    <s v="1 Stadt Bad Rappenau"/>
    <x v="0"/>
    <x v="0"/>
    <x v="1"/>
    <x v="5"/>
    <x v="5"/>
    <x v="10"/>
    <s v="1"/>
    <x v="0"/>
    <x v="34"/>
    <n v="3000"/>
    <n v="0"/>
    <n v="1"/>
    <s v="00"/>
    <s v="1105"/>
    <s v="100000"/>
    <s v="00"/>
    <s v="000"/>
    <s v="Verwaltungsgebühren   "/>
    <n v="3000"/>
    <n v="0"/>
  </r>
  <r>
    <s v="1 Stadt Bad Rappenau"/>
    <x v="0"/>
    <x v="0"/>
    <x v="1"/>
    <x v="5"/>
    <x v="5"/>
    <x v="10"/>
    <s v="1"/>
    <x v="0"/>
    <x v="35"/>
    <n v="100"/>
    <n v="28"/>
    <n v="1"/>
    <s v="00"/>
    <s v="1105"/>
    <s v="151000"/>
    <s v="00"/>
    <s v="000"/>
    <s v="Ersätze und ähnliche Einnahmen  "/>
    <n v="100"/>
    <n v="28"/>
  </r>
  <r>
    <s v="1 Stadt Bad Rappenau"/>
    <x v="0"/>
    <x v="0"/>
    <x v="1"/>
    <x v="5"/>
    <x v="5"/>
    <x v="11"/>
    <s v="1"/>
    <x v="0"/>
    <x v="36"/>
    <n v="2500"/>
    <n v="0"/>
    <n v="1"/>
    <s v="00"/>
    <s v="1106"/>
    <s v="100000"/>
    <s v="00"/>
    <s v="000"/>
    <s v="Verwaltungsgebühren   "/>
    <n v="2500"/>
    <n v="0"/>
  </r>
  <r>
    <s v="1 Stadt Bad Rappenau"/>
    <x v="0"/>
    <x v="0"/>
    <x v="1"/>
    <x v="5"/>
    <x v="5"/>
    <x v="11"/>
    <s v="1"/>
    <x v="0"/>
    <x v="37"/>
    <n v="500"/>
    <n v="0"/>
    <n v="1"/>
    <s v="00"/>
    <s v="1106"/>
    <s v="151000"/>
    <s v="00"/>
    <s v="000"/>
    <s v="Ersätze und ähnliche Einnahmen  "/>
    <n v="500"/>
    <n v="0"/>
  </r>
  <r>
    <s v="1 Stadt Bad Rappenau"/>
    <x v="0"/>
    <x v="0"/>
    <x v="1"/>
    <x v="5"/>
    <x v="5"/>
    <x v="12"/>
    <s v="1"/>
    <x v="0"/>
    <x v="38"/>
    <n v="400"/>
    <n v="0"/>
    <n v="1"/>
    <s v="00"/>
    <s v="1107"/>
    <s v="100000"/>
    <s v="00"/>
    <s v="000"/>
    <s v="Verwaltungsgebühren   "/>
    <n v="400"/>
    <n v="0"/>
  </r>
  <r>
    <s v="1 Stadt Bad Rappenau"/>
    <x v="0"/>
    <x v="0"/>
    <x v="1"/>
    <x v="5"/>
    <x v="5"/>
    <x v="13"/>
    <s v="1"/>
    <x v="0"/>
    <x v="39"/>
    <n v="200"/>
    <n v="0"/>
    <n v="1"/>
    <s v="00"/>
    <s v="1108"/>
    <s v="100000"/>
    <s v="00"/>
    <s v="000"/>
    <s v="Verwaltungsgebühren   "/>
    <n v="200"/>
    <n v="0"/>
  </r>
  <r>
    <s v="1 Stadt Bad Rappenau"/>
    <x v="0"/>
    <x v="0"/>
    <x v="1"/>
    <x v="5"/>
    <x v="5"/>
    <x v="13"/>
    <s v="1"/>
    <x v="0"/>
    <x v="40"/>
    <n v="100"/>
    <n v="255"/>
    <n v="1"/>
    <s v="00"/>
    <s v="1108"/>
    <s v="151000"/>
    <s v="00"/>
    <s v="000"/>
    <s v="Ersätze und ähnliche Einnahmen  "/>
    <n v="100"/>
    <n v="255"/>
  </r>
  <r>
    <s v="1 Stadt Bad Rappenau"/>
    <x v="0"/>
    <x v="0"/>
    <x v="1"/>
    <x v="5"/>
    <x v="5"/>
    <x v="14"/>
    <s v="1"/>
    <x v="0"/>
    <x v="41"/>
    <n v="200"/>
    <n v="0"/>
    <n v="1"/>
    <s v="00"/>
    <s v="1109"/>
    <s v="100000"/>
    <s v="00"/>
    <s v="000"/>
    <s v="Verwaltungsgebühren   "/>
    <n v="200"/>
    <n v="0"/>
  </r>
  <r>
    <s v="1 Stadt Bad Rappenau"/>
    <x v="0"/>
    <x v="0"/>
    <x v="1"/>
    <x v="5"/>
    <x v="5"/>
    <x v="14"/>
    <s v="1"/>
    <x v="0"/>
    <x v="42"/>
    <n v="100"/>
    <n v="0"/>
    <n v="1"/>
    <s v="00"/>
    <s v="1109"/>
    <s v="151000"/>
    <s v="00"/>
    <s v="000"/>
    <s v="Ersätze und ähnliche Einnahmen  "/>
    <n v="100"/>
    <n v="0"/>
  </r>
  <r>
    <s v="1 Stadt Bad Rappenau"/>
    <x v="0"/>
    <x v="0"/>
    <x v="1"/>
    <x v="6"/>
    <x v="6"/>
    <x v="15"/>
    <s v="1"/>
    <x v="0"/>
    <x v="43"/>
    <n v="80000"/>
    <n v="0"/>
    <n v="1"/>
    <s v="00"/>
    <s v="1300"/>
    <s v="151000"/>
    <s v="00"/>
    <s v="000"/>
    <s v="Ersätze und ähnliche Einnahmen  "/>
    <n v="80000"/>
    <n v="0"/>
  </r>
  <r>
    <s v="1 Stadt Bad Rappenau"/>
    <x v="0"/>
    <x v="0"/>
    <x v="1"/>
    <x v="6"/>
    <x v="6"/>
    <x v="15"/>
    <s v="1"/>
    <x v="0"/>
    <x v="44"/>
    <n v="1000"/>
    <n v="873.18"/>
    <n v="1"/>
    <s v="00"/>
    <s v="1300"/>
    <s v="157500"/>
    <s v="00"/>
    <s v="000"/>
    <s v="Vermischte Einnahmen   "/>
    <n v="1000"/>
    <n v="873.18"/>
  </r>
  <r>
    <s v="1 Stadt Bad Rappenau"/>
    <x v="0"/>
    <x v="0"/>
    <x v="1"/>
    <x v="6"/>
    <x v="6"/>
    <x v="15"/>
    <s v="1"/>
    <x v="0"/>
    <x v="45"/>
    <n v="60000"/>
    <n v="30000"/>
    <n v="1"/>
    <s v="00"/>
    <s v="1300"/>
    <s v="171000"/>
    <s v="00"/>
    <s v="000"/>
    <s v="Zuweisungen und Zuschüsse vom Land  "/>
    <n v="60000"/>
    <n v="30000"/>
  </r>
  <r>
    <s v="1 Stadt Bad Rappenau"/>
    <x v="0"/>
    <x v="0"/>
    <x v="1"/>
    <x v="6"/>
    <x v="6"/>
    <x v="15"/>
    <s v="2"/>
    <x v="1"/>
    <x v="46"/>
    <n v="0"/>
    <n v="14686.68"/>
    <n v="1"/>
    <s v="00"/>
    <s v="1300"/>
    <s v="263000"/>
    <s v="00"/>
    <s v="000"/>
    <s v="Konventionalstrafen aus Lieferverzug   "/>
    <n v="0"/>
    <n v="14686.68"/>
  </r>
  <r>
    <s v="1 Stadt Bad Rappenau"/>
    <x v="0"/>
    <x v="0"/>
    <x v="1"/>
    <x v="6"/>
    <x v="6"/>
    <x v="15"/>
    <s v="2"/>
    <x v="1"/>
    <x v="47"/>
    <n v="31600"/>
    <n v="41663.69"/>
    <n v="1"/>
    <s v="00"/>
    <s v="1300"/>
    <s v="276000"/>
    <s v="00"/>
    <s v="000"/>
    <s v="Auflösung von Beiträgen und ähnlichen Entgelten  "/>
    <n v="31600"/>
    <n v="41663.69"/>
  </r>
  <r>
    <s v="1 Stadt Bad Rappenau"/>
    <x v="0"/>
    <x v="0"/>
    <x v="1"/>
    <x v="6"/>
    <x v="6"/>
    <x v="16"/>
    <s v="2"/>
    <x v="1"/>
    <x v="48"/>
    <n v="16000"/>
    <n v="1415"/>
    <n v="1"/>
    <s v="00"/>
    <s v="1302"/>
    <s v="276000"/>
    <s v="00"/>
    <s v="000"/>
    <s v="Auflösung von Beiträgen und ähnlichen Entgelten  "/>
    <n v="16000"/>
    <n v="1415"/>
  </r>
  <r>
    <s v="1 Stadt Bad Rappenau"/>
    <x v="0"/>
    <x v="0"/>
    <x v="1"/>
    <x v="6"/>
    <x v="6"/>
    <x v="17"/>
    <s v="2"/>
    <x v="1"/>
    <x v="49"/>
    <n v="300"/>
    <n v="207.1"/>
    <n v="1"/>
    <s v="00"/>
    <s v="1303"/>
    <s v="276000"/>
    <s v="00"/>
    <s v="000"/>
    <s v="Auflösung von Beiträgen und ähnlichen Entgelten  "/>
    <n v="300"/>
    <n v="207.1"/>
  </r>
  <r>
    <s v="1 Stadt Bad Rappenau"/>
    <x v="0"/>
    <x v="0"/>
    <x v="1"/>
    <x v="6"/>
    <x v="6"/>
    <x v="18"/>
    <s v="2"/>
    <x v="1"/>
    <x v="50"/>
    <n v="1700"/>
    <n v="1615.38"/>
    <n v="1"/>
    <s v="00"/>
    <s v="1305"/>
    <s v="276000"/>
    <s v="00"/>
    <s v="000"/>
    <s v="Auflösung von Beiträgen und ähnlichen Entgelten  "/>
    <n v="1700"/>
    <n v="1615.38"/>
  </r>
  <r>
    <s v="1 Stadt Bad Rappenau"/>
    <x v="0"/>
    <x v="0"/>
    <x v="1"/>
    <x v="6"/>
    <x v="6"/>
    <x v="19"/>
    <s v="2"/>
    <x v="1"/>
    <x v="51"/>
    <n v="900"/>
    <n v="878.05"/>
    <n v="1"/>
    <s v="00"/>
    <s v="1306"/>
    <s v="276000"/>
    <s v="00"/>
    <s v="000"/>
    <s v="Auflösung von Beiträgen und ähnlichen Entgelten  "/>
    <n v="900"/>
    <n v="878.05"/>
  </r>
  <r>
    <s v="1 Stadt Bad Rappenau"/>
    <x v="0"/>
    <x v="0"/>
    <x v="1"/>
    <x v="6"/>
    <x v="6"/>
    <x v="20"/>
    <s v="2"/>
    <x v="1"/>
    <x v="52"/>
    <n v="1300"/>
    <n v="1247.77"/>
    <n v="1"/>
    <s v="00"/>
    <s v="1307"/>
    <s v="276000"/>
    <s v="00"/>
    <s v="000"/>
    <s v="Auflösung von Beiträgen und ähnlichen Entgelten  "/>
    <n v="1300"/>
    <n v="1247.77"/>
  </r>
  <r>
    <s v="1 Stadt Bad Rappenau"/>
    <x v="0"/>
    <x v="0"/>
    <x v="1"/>
    <x v="6"/>
    <x v="6"/>
    <x v="21"/>
    <s v="2"/>
    <x v="1"/>
    <x v="53"/>
    <n v="300"/>
    <n v="244.4"/>
    <n v="1"/>
    <s v="00"/>
    <s v="1308"/>
    <s v="276000"/>
    <s v="00"/>
    <s v="000"/>
    <s v="Auflösung von Beiträgen und ähnlichen Entgelten  "/>
    <n v="300"/>
    <n v="244.4"/>
  </r>
  <r>
    <s v="1 Stadt Bad Rappenau"/>
    <x v="0"/>
    <x v="0"/>
    <x v="1"/>
    <x v="7"/>
    <x v="7"/>
    <x v="22"/>
    <s v="1"/>
    <x v="0"/>
    <x v="54"/>
    <n v="700"/>
    <n v="2608.69"/>
    <n v="1"/>
    <s v="00"/>
    <s v="1400"/>
    <s v="160000"/>
    <s v="00"/>
    <s v="000"/>
    <s v="Erstattungen vom Bund   "/>
    <n v="700"/>
    <n v="2608.69"/>
  </r>
  <r>
    <s v="1 Stadt Bad Rappenau"/>
    <x v="0"/>
    <x v="0"/>
    <x v="2"/>
    <x v="8"/>
    <x v="8"/>
    <x v="23"/>
    <s v="1"/>
    <x v="0"/>
    <x v="55"/>
    <n v="1500"/>
    <n v="4185.4799999999996"/>
    <n v="1"/>
    <s v="00"/>
    <s v="2110"/>
    <s v="140000"/>
    <s v="00"/>
    <s v="000"/>
    <s v="Einnahmen aus Raumbelegungen   "/>
    <n v="1500"/>
    <n v="4185.4799999999996"/>
  </r>
  <r>
    <s v="1 Stadt Bad Rappenau"/>
    <x v="0"/>
    <x v="0"/>
    <x v="2"/>
    <x v="8"/>
    <x v="8"/>
    <x v="23"/>
    <s v="1"/>
    <x v="0"/>
    <x v="56"/>
    <n v="200"/>
    <n v="1080.75"/>
    <n v="1"/>
    <s v="00"/>
    <s v="2110"/>
    <s v="151000"/>
    <s v="00"/>
    <s v="000"/>
    <s v="Ersätze und ähnliche Einnahmen  "/>
    <n v="200"/>
    <n v="1080.75"/>
  </r>
  <r>
    <s v="1 Stadt Bad Rappenau"/>
    <x v="0"/>
    <x v="0"/>
    <x v="2"/>
    <x v="8"/>
    <x v="8"/>
    <x v="23"/>
    <s v="1"/>
    <x v="0"/>
    <x v="57"/>
    <n v="0"/>
    <n v="4455.37"/>
    <n v="1"/>
    <s v="00"/>
    <s v="2110"/>
    <s v="152000"/>
    <s v="00"/>
    <s v="000"/>
    <s v="Ersatz von Schäden an Gebäuden u.ä. Einrichtungen (Deckungskreis 1)  "/>
    <n v="0"/>
    <n v="4455.37"/>
  </r>
  <r>
    <s v="1 Stadt Bad Rappenau"/>
    <x v="0"/>
    <x v="0"/>
    <x v="2"/>
    <x v="8"/>
    <x v="8"/>
    <x v="23"/>
    <s v="1"/>
    <x v="0"/>
    <x v="58"/>
    <n v="1000"/>
    <n v="1066.5"/>
    <n v="1"/>
    <s v="00"/>
    <s v="2110"/>
    <s v="154000"/>
    <s v="00"/>
    <s v="000"/>
    <s v="Erstattung für Photovoltaikanlage   "/>
    <n v="1000"/>
    <n v="1066.5"/>
  </r>
  <r>
    <s v="1 Stadt Bad Rappenau"/>
    <x v="0"/>
    <x v="0"/>
    <x v="2"/>
    <x v="8"/>
    <x v="8"/>
    <x v="23"/>
    <s v="1"/>
    <x v="0"/>
    <x v="59"/>
    <n v="100"/>
    <n v="36"/>
    <n v="1"/>
    <s v="00"/>
    <s v="2110"/>
    <s v="157500"/>
    <s v="00"/>
    <s v="000"/>
    <s v="Vermischte Einnahmen   "/>
    <n v="100"/>
    <n v="36"/>
  </r>
  <r>
    <s v="1 Stadt Bad Rappenau"/>
    <x v="0"/>
    <x v="0"/>
    <x v="2"/>
    <x v="8"/>
    <x v="8"/>
    <x v="23"/>
    <s v="1"/>
    <x v="0"/>
    <x v="60"/>
    <n v="2700"/>
    <n v="3422.85"/>
    <n v="1"/>
    <s v="00"/>
    <s v="2110"/>
    <s v="171200"/>
    <s v="00"/>
    <s v="000"/>
    <s v="Landeszuschüsse für Jugendbegleiter   "/>
    <n v="2700"/>
    <n v="3422.85"/>
  </r>
  <r>
    <s v="1 Stadt Bad Rappenau"/>
    <x v="0"/>
    <x v="0"/>
    <x v="2"/>
    <x v="8"/>
    <x v="8"/>
    <x v="23"/>
    <s v="1"/>
    <x v="0"/>
    <x v="61"/>
    <n v="0"/>
    <n v="9397.5"/>
    <n v="1"/>
    <s v="00"/>
    <s v="2110"/>
    <s v="171300"/>
    <s v="00"/>
    <s v="000"/>
    <s v="Zuweisungen für Inklusion   "/>
    <n v="0"/>
    <n v="9397.5"/>
  </r>
  <r>
    <s v="1 Stadt Bad Rappenau"/>
    <x v="0"/>
    <x v="0"/>
    <x v="2"/>
    <x v="8"/>
    <x v="8"/>
    <x v="24"/>
    <s v="1"/>
    <x v="0"/>
    <x v="62"/>
    <n v="1000"/>
    <n v="1395.16"/>
    <n v="1"/>
    <s v="00"/>
    <s v="2111"/>
    <s v="140000"/>
    <s v="00"/>
    <s v="000"/>
    <s v="Einnahmen aus Raumbelegungen   "/>
    <n v="1000"/>
    <n v="1395.16"/>
  </r>
  <r>
    <s v="1 Stadt Bad Rappenau"/>
    <x v="0"/>
    <x v="0"/>
    <x v="2"/>
    <x v="8"/>
    <x v="8"/>
    <x v="24"/>
    <s v="1"/>
    <x v="0"/>
    <x v="63"/>
    <n v="100"/>
    <n v="0"/>
    <n v="1"/>
    <s v="00"/>
    <s v="2111"/>
    <s v="151000"/>
    <s v="00"/>
    <s v="000"/>
    <s v="Ersätze und ähnliche Einnahmen   "/>
    <n v="100"/>
    <n v="0"/>
  </r>
  <r>
    <s v="1 Stadt Bad Rappenau"/>
    <x v="0"/>
    <x v="0"/>
    <x v="2"/>
    <x v="8"/>
    <x v="8"/>
    <x v="24"/>
    <s v="1"/>
    <x v="0"/>
    <x v="64"/>
    <n v="12000"/>
    <n v="0"/>
    <n v="1"/>
    <s v="00"/>
    <s v="2111"/>
    <s v="153000"/>
    <s v="00"/>
    <s v="000"/>
    <s v="Erstattungen für Eingliederungshilfe   "/>
    <n v="12000"/>
    <n v="0"/>
  </r>
  <r>
    <s v="1 Stadt Bad Rappenau"/>
    <x v="0"/>
    <x v="0"/>
    <x v="2"/>
    <x v="8"/>
    <x v="8"/>
    <x v="24"/>
    <s v="1"/>
    <x v="0"/>
    <x v="65"/>
    <n v="4500"/>
    <n v="6300"/>
    <n v="1"/>
    <s v="00"/>
    <s v="2111"/>
    <s v="171200"/>
    <s v="00"/>
    <s v="000"/>
    <s v="Landeszuschüsse für Jugendbegleiter   "/>
    <n v="4500"/>
    <n v="6300"/>
  </r>
  <r>
    <s v="1 Stadt Bad Rappenau"/>
    <x v="0"/>
    <x v="0"/>
    <x v="2"/>
    <x v="8"/>
    <x v="8"/>
    <x v="25"/>
    <s v="1"/>
    <x v="0"/>
    <x v="66"/>
    <n v="500"/>
    <n v="350.48"/>
    <n v="1"/>
    <s v="00"/>
    <s v="2112"/>
    <s v="140000"/>
    <s v="00"/>
    <s v="000"/>
    <s v="Einnahmen aus Raumbelegungen   "/>
    <n v="500"/>
    <n v="350.48"/>
  </r>
  <r>
    <s v="1 Stadt Bad Rappenau"/>
    <x v="0"/>
    <x v="0"/>
    <x v="2"/>
    <x v="8"/>
    <x v="8"/>
    <x v="25"/>
    <s v="1"/>
    <x v="0"/>
    <x v="67"/>
    <n v="100"/>
    <n v="0"/>
    <n v="1"/>
    <s v="00"/>
    <s v="2112"/>
    <s v="151000"/>
    <s v="00"/>
    <s v="000"/>
    <s v="Ersätze und ähnliche Einnahmen   "/>
    <n v="100"/>
    <n v="0"/>
  </r>
  <r>
    <s v="1 Stadt Bad Rappenau"/>
    <x v="0"/>
    <x v="0"/>
    <x v="2"/>
    <x v="8"/>
    <x v="8"/>
    <x v="25"/>
    <s v="1"/>
    <x v="0"/>
    <x v="68"/>
    <n v="800"/>
    <n v="802.01"/>
    <n v="1"/>
    <s v="00"/>
    <s v="2112"/>
    <s v="154000"/>
    <s v="00"/>
    <s v="000"/>
    <s v="Erstattung für Photovoltaikanlage   "/>
    <n v="800"/>
    <n v="802.01"/>
  </r>
  <r>
    <s v="1 Stadt Bad Rappenau"/>
    <x v="0"/>
    <x v="0"/>
    <x v="2"/>
    <x v="8"/>
    <x v="8"/>
    <x v="25"/>
    <s v="1"/>
    <x v="0"/>
    <x v="69"/>
    <n v="0"/>
    <n v="1700"/>
    <n v="1"/>
    <s v="00"/>
    <s v="2112"/>
    <s v="171000"/>
    <s v="00"/>
    <s v="000"/>
    <s v="Zuweisungen und Zuschüsse vom Land  "/>
    <n v="0"/>
    <n v="1700"/>
  </r>
  <r>
    <s v="1 Stadt Bad Rappenau"/>
    <x v="0"/>
    <x v="0"/>
    <x v="2"/>
    <x v="8"/>
    <x v="8"/>
    <x v="26"/>
    <s v="1"/>
    <x v="0"/>
    <x v="70"/>
    <n v="100"/>
    <n v="0"/>
    <n v="1"/>
    <s v="00"/>
    <s v="2113"/>
    <s v="151000"/>
    <s v="00"/>
    <s v="000"/>
    <s v="Ersätze und ähnliche Einnahmen   "/>
    <n v="100"/>
    <n v="0"/>
  </r>
  <r>
    <s v="1 Stadt Bad Rappenau"/>
    <x v="0"/>
    <x v="0"/>
    <x v="2"/>
    <x v="8"/>
    <x v="8"/>
    <x v="26"/>
    <s v="1"/>
    <x v="0"/>
    <x v="71"/>
    <n v="0"/>
    <n v="2962.4"/>
    <n v="1"/>
    <s v="00"/>
    <s v="2113"/>
    <s v="153000"/>
    <s v="00"/>
    <s v="000"/>
    <s v="Erstattungen für Eingliederungshilfe   "/>
    <n v="0"/>
    <n v="2962.4"/>
  </r>
  <r>
    <s v="1 Stadt Bad Rappenau"/>
    <x v="0"/>
    <x v="0"/>
    <x v="2"/>
    <x v="8"/>
    <x v="8"/>
    <x v="26"/>
    <s v="1"/>
    <x v="0"/>
    <x v="72"/>
    <n v="2500"/>
    <n v="2500"/>
    <n v="1"/>
    <s v="00"/>
    <s v="2113"/>
    <s v="171200"/>
    <s v="00"/>
    <s v="000"/>
    <s v="Landeszuschüsse für Jugendbegleiter   "/>
    <n v="2500"/>
    <n v="2500"/>
  </r>
  <r>
    <s v="1 Stadt Bad Rappenau"/>
    <x v="0"/>
    <x v="0"/>
    <x v="2"/>
    <x v="8"/>
    <x v="8"/>
    <x v="27"/>
    <s v="1"/>
    <x v="0"/>
    <x v="73"/>
    <n v="0"/>
    <n v="398.84"/>
    <n v="1"/>
    <s v="00"/>
    <s v="2114"/>
    <s v="140000"/>
    <s v="00"/>
    <s v="000"/>
    <s v="Einnahmen aus Raumbelegungen   "/>
    <n v="0"/>
    <n v="398.84"/>
  </r>
  <r>
    <s v="1 Stadt Bad Rappenau"/>
    <x v="0"/>
    <x v="0"/>
    <x v="2"/>
    <x v="8"/>
    <x v="8"/>
    <x v="27"/>
    <s v="1"/>
    <x v="0"/>
    <x v="74"/>
    <n v="100"/>
    <n v="0"/>
    <n v="1"/>
    <s v="00"/>
    <s v="2114"/>
    <s v="151000"/>
    <s v="00"/>
    <s v="000"/>
    <s v="Ersätze und ähnliche Einnahmen   "/>
    <n v="100"/>
    <n v="0"/>
  </r>
  <r>
    <s v="1 Stadt Bad Rappenau"/>
    <x v="0"/>
    <x v="0"/>
    <x v="2"/>
    <x v="8"/>
    <x v="8"/>
    <x v="28"/>
    <s v="1"/>
    <x v="0"/>
    <x v="75"/>
    <n v="500"/>
    <n v="442"/>
    <n v="1"/>
    <s v="00"/>
    <s v="2115"/>
    <s v="140000"/>
    <s v="00"/>
    <s v="000"/>
    <s v="Einnahmen aus Raumbelegungen   "/>
    <n v="500"/>
    <n v="442"/>
  </r>
  <r>
    <s v="1 Stadt Bad Rappenau"/>
    <x v="0"/>
    <x v="0"/>
    <x v="2"/>
    <x v="8"/>
    <x v="8"/>
    <x v="28"/>
    <s v="1"/>
    <x v="0"/>
    <x v="76"/>
    <n v="100"/>
    <n v="0"/>
    <n v="1"/>
    <s v="00"/>
    <s v="2115"/>
    <s v="151000"/>
    <s v="00"/>
    <s v="000"/>
    <s v="Ersätze und ähnliche Einnahmen   "/>
    <n v="100"/>
    <n v="0"/>
  </r>
  <r>
    <s v="1 Stadt Bad Rappenau"/>
    <x v="0"/>
    <x v="0"/>
    <x v="2"/>
    <x v="8"/>
    <x v="8"/>
    <x v="28"/>
    <s v="1"/>
    <x v="0"/>
    <x v="77"/>
    <n v="0"/>
    <n v="49"/>
    <n v="1"/>
    <s v="00"/>
    <s v="2115"/>
    <s v="157500"/>
    <s v="00"/>
    <s v="000"/>
    <s v="Vermischte Einnahmen   "/>
    <n v="0"/>
    <n v="49"/>
  </r>
  <r>
    <s v="1 Stadt Bad Rappenau"/>
    <x v="0"/>
    <x v="0"/>
    <x v="2"/>
    <x v="8"/>
    <x v="8"/>
    <x v="28"/>
    <s v="1"/>
    <x v="0"/>
    <x v="78"/>
    <n v="4500"/>
    <n v="2657.02"/>
    <n v="1"/>
    <s v="00"/>
    <s v="2115"/>
    <s v="171200"/>
    <s v="00"/>
    <s v="000"/>
    <s v="Landeszuschüsse für Jugendbegleiter   "/>
    <n v="4500"/>
    <n v="2657.02"/>
  </r>
  <r>
    <s v="1 Stadt Bad Rappenau"/>
    <x v="0"/>
    <x v="0"/>
    <x v="2"/>
    <x v="8"/>
    <x v="8"/>
    <x v="28"/>
    <s v="1"/>
    <x v="0"/>
    <x v="79"/>
    <n v="0"/>
    <n v="537"/>
    <n v="1"/>
    <s v="00"/>
    <s v="2115"/>
    <s v="171300"/>
    <s v="00"/>
    <s v="000"/>
    <s v="Zuweisungen für Inklusion   "/>
    <n v="0"/>
    <n v="537"/>
  </r>
  <r>
    <s v="1 Stadt Bad Rappenau"/>
    <x v="0"/>
    <x v="0"/>
    <x v="2"/>
    <x v="8"/>
    <x v="8"/>
    <x v="29"/>
    <s v="1"/>
    <x v="0"/>
    <x v="80"/>
    <n v="500"/>
    <n v="1176"/>
    <n v="1"/>
    <s v="00"/>
    <s v="2116"/>
    <s v="140000"/>
    <s v="00"/>
    <s v="000"/>
    <s v="Einnahmen aus Raumbelegungen   "/>
    <n v="500"/>
    <n v="1176"/>
  </r>
  <r>
    <s v="1 Stadt Bad Rappenau"/>
    <x v="0"/>
    <x v="0"/>
    <x v="2"/>
    <x v="8"/>
    <x v="8"/>
    <x v="29"/>
    <s v="1"/>
    <x v="0"/>
    <x v="81"/>
    <n v="100"/>
    <n v="49.35"/>
    <n v="1"/>
    <s v="00"/>
    <s v="2116"/>
    <s v="151000"/>
    <s v="00"/>
    <s v="000"/>
    <s v="Ersätze und ähnliche Einnahmen   "/>
    <n v="100"/>
    <n v="49.35"/>
  </r>
  <r>
    <s v="1 Stadt Bad Rappenau"/>
    <x v="0"/>
    <x v="0"/>
    <x v="2"/>
    <x v="8"/>
    <x v="8"/>
    <x v="29"/>
    <s v="1"/>
    <x v="0"/>
    <x v="82"/>
    <n v="4500"/>
    <n v="4194.26"/>
    <n v="1"/>
    <s v="00"/>
    <s v="2116"/>
    <s v="171200"/>
    <s v="00"/>
    <s v="000"/>
    <s v="Landeszuschüsse für Jugendbegleiter   "/>
    <n v="4500"/>
    <n v="4194.26"/>
  </r>
  <r>
    <s v="1 Stadt Bad Rappenau"/>
    <x v="0"/>
    <x v="0"/>
    <x v="2"/>
    <x v="8"/>
    <x v="8"/>
    <x v="29"/>
    <s v="1"/>
    <x v="0"/>
    <x v="83"/>
    <n v="0"/>
    <n v="268.5"/>
    <n v="1"/>
    <s v="00"/>
    <s v="2116"/>
    <s v="171300"/>
    <s v="00"/>
    <s v="000"/>
    <s v="Zuweisungen für Inklusion   "/>
    <n v="0"/>
    <n v="268.5"/>
  </r>
  <r>
    <s v="1 Stadt Bad Rappenau"/>
    <x v="0"/>
    <x v="0"/>
    <x v="2"/>
    <x v="8"/>
    <x v="8"/>
    <x v="29"/>
    <s v="1"/>
    <x v="0"/>
    <x v="84"/>
    <n v="0"/>
    <n v="100"/>
    <n v="1"/>
    <s v="00"/>
    <s v="2116"/>
    <s v="178000"/>
    <s v="00"/>
    <s v="000"/>
    <s v="Spenden   "/>
    <n v="0"/>
    <n v="100"/>
  </r>
  <r>
    <s v="1 Stadt Bad Rappenau"/>
    <x v="0"/>
    <x v="0"/>
    <x v="2"/>
    <x v="8"/>
    <x v="8"/>
    <x v="30"/>
    <s v="1"/>
    <x v="0"/>
    <x v="85"/>
    <n v="1000"/>
    <n v="739"/>
    <n v="1"/>
    <s v="00"/>
    <s v="2119"/>
    <s v="140000"/>
    <s v="00"/>
    <s v="000"/>
    <s v="Einnahmen aus Raumbelegungen   "/>
    <n v="1000"/>
    <n v="739"/>
  </r>
  <r>
    <s v="1 Stadt Bad Rappenau"/>
    <x v="0"/>
    <x v="0"/>
    <x v="2"/>
    <x v="8"/>
    <x v="8"/>
    <x v="30"/>
    <s v="1"/>
    <x v="0"/>
    <x v="86"/>
    <n v="100"/>
    <n v="0"/>
    <n v="1"/>
    <s v="00"/>
    <s v="2119"/>
    <s v="151000"/>
    <s v="00"/>
    <s v="000"/>
    <s v="Ersätze und ähnliche Einnahmen   "/>
    <n v="100"/>
    <n v="0"/>
  </r>
  <r>
    <s v="1 Stadt Bad Rappenau"/>
    <x v="0"/>
    <x v="0"/>
    <x v="2"/>
    <x v="8"/>
    <x v="8"/>
    <x v="30"/>
    <s v="1"/>
    <x v="0"/>
    <x v="87"/>
    <n v="0"/>
    <n v="1022.96"/>
    <n v="1"/>
    <s v="00"/>
    <s v="2119"/>
    <s v="152000"/>
    <s v="00"/>
    <s v="000"/>
    <s v="Ersatz von Schäden an Gebäuden u.ä. Einrichtungen (Deckungskreis 1)  "/>
    <n v="0"/>
    <n v="1022.96"/>
  </r>
  <r>
    <s v="1 Stadt Bad Rappenau"/>
    <x v="0"/>
    <x v="0"/>
    <x v="2"/>
    <x v="8"/>
    <x v="8"/>
    <x v="30"/>
    <s v="1"/>
    <x v="0"/>
    <x v="88"/>
    <n v="0"/>
    <n v="2382.94"/>
    <n v="1"/>
    <s v="00"/>
    <s v="2119"/>
    <s v="171200"/>
    <s v="00"/>
    <s v="000"/>
    <s v="Landeszuschüsse für Jugendbegleiter   "/>
    <n v="0"/>
    <n v="2382.94"/>
  </r>
  <r>
    <s v="1 Stadt Bad Rappenau"/>
    <x v="0"/>
    <x v="0"/>
    <x v="2"/>
    <x v="8"/>
    <x v="8"/>
    <x v="30"/>
    <s v="1"/>
    <x v="0"/>
    <x v="89"/>
    <n v="0"/>
    <n v="805.5"/>
    <n v="1"/>
    <s v="00"/>
    <s v="2119"/>
    <s v="171300"/>
    <s v="00"/>
    <s v="000"/>
    <s v="Zuweisungen für Inklusion   "/>
    <n v="0"/>
    <n v="805.5"/>
  </r>
  <r>
    <s v="1 Stadt Bad Rappenau"/>
    <x v="0"/>
    <x v="0"/>
    <x v="2"/>
    <x v="8"/>
    <x v="9"/>
    <x v="31"/>
    <s v="1"/>
    <x v="0"/>
    <x v="90"/>
    <n v="500"/>
    <n v="84.5"/>
    <n v="1"/>
    <s v="00"/>
    <s v="2130"/>
    <s v="151000"/>
    <s v="00"/>
    <s v="000"/>
    <s v="Ersätze und ähnliche Einnahmen  "/>
    <n v="500"/>
    <n v="84.5"/>
  </r>
  <r>
    <s v="1 Stadt Bad Rappenau"/>
    <x v="0"/>
    <x v="0"/>
    <x v="2"/>
    <x v="8"/>
    <x v="9"/>
    <x v="31"/>
    <s v="1"/>
    <x v="0"/>
    <x v="91"/>
    <n v="26200"/>
    <n v="26208.52"/>
    <n v="1"/>
    <s v="00"/>
    <s v="2130"/>
    <s v="171000"/>
    <s v="00"/>
    <s v="000"/>
    <s v="Zuweisungen und Zuschüsse vom Land  "/>
    <n v="26200"/>
    <n v="26208.52"/>
  </r>
  <r>
    <s v="1 Stadt Bad Rappenau"/>
    <x v="0"/>
    <x v="0"/>
    <x v="2"/>
    <x v="9"/>
    <x v="10"/>
    <x v="32"/>
    <s v="1"/>
    <x v="0"/>
    <x v="92"/>
    <n v="5000"/>
    <n v="5038"/>
    <n v="1"/>
    <s v="00"/>
    <s v="2210"/>
    <s v="140000"/>
    <s v="00"/>
    <s v="000"/>
    <s v="Einnahmen aus Raumbelegungen   "/>
    <n v="5000"/>
    <n v="5038"/>
  </r>
  <r>
    <s v="1 Stadt Bad Rappenau"/>
    <x v="0"/>
    <x v="0"/>
    <x v="2"/>
    <x v="9"/>
    <x v="10"/>
    <x v="32"/>
    <s v="1"/>
    <x v="0"/>
    <x v="93"/>
    <n v="600"/>
    <n v="3312.7"/>
    <n v="1"/>
    <s v="00"/>
    <s v="2210"/>
    <s v="151000"/>
    <s v="00"/>
    <s v="000"/>
    <s v="Ersätze und ähnliche Einnahmen  "/>
    <n v="600"/>
    <n v="3312.7"/>
  </r>
  <r>
    <s v="1 Stadt Bad Rappenau"/>
    <x v="0"/>
    <x v="0"/>
    <x v="2"/>
    <x v="9"/>
    <x v="10"/>
    <x v="32"/>
    <s v="1"/>
    <x v="0"/>
    <x v="94"/>
    <n v="0"/>
    <n v="12446.72"/>
    <n v="1"/>
    <s v="00"/>
    <s v="2210"/>
    <s v="152000"/>
    <s v="00"/>
    <s v="000"/>
    <s v="Ersatz von Schäden an Gebäuden u.ä. Einrichtungen (Deckungskreis 1)  "/>
    <n v="0"/>
    <n v="12446.72"/>
  </r>
  <r>
    <s v="1 Stadt Bad Rappenau"/>
    <x v="0"/>
    <x v="0"/>
    <x v="2"/>
    <x v="9"/>
    <x v="10"/>
    <x v="32"/>
    <s v="1"/>
    <x v="0"/>
    <x v="95"/>
    <n v="2000"/>
    <n v="0"/>
    <n v="1"/>
    <s v="00"/>
    <s v="2210"/>
    <s v="153000"/>
    <s v="00"/>
    <s v="000"/>
    <s v="Erstattungen für Eingliederungshilfe   "/>
    <n v="2000"/>
    <n v="0"/>
  </r>
  <r>
    <s v="1 Stadt Bad Rappenau"/>
    <x v="0"/>
    <x v="0"/>
    <x v="2"/>
    <x v="9"/>
    <x v="10"/>
    <x v="32"/>
    <s v="1"/>
    <x v="0"/>
    <x v="96"/>
    <n v="1300"/>
    <n v="1344.6"/>
    <n v="1"/>
    <s v="00"/>
    <s v="2210"/>
    <s v="154000"/>
    <s v="00"/>
    <s v="000"/>
    <s v="Erstattung für Photovoltaikanlage   "/>
    <n v="1300"/>
    <n v="1344.6"/>
  </r>
  <r>
    <s v="1 Stadt Bad Rappenau"/>
    <x v="0"/>
    <x v="0"/>
    <x v="2"/>
    <x v="9"/>
    <x v="10"/>
    <x v="32"/>
    <s v="1"/>
    <x v="0"/>
    <x v="97"/>
    <n v="400"/>
    <n v="0"/>
    <n v="1"/>
    <s v="00"/>
    <s v="2210"/>
    <s v="157500"/>
    <s v="00"/>
    <s v="000"/>
    <s v="Vermischte Einnahmen   "/>
    <n v="400"/>
    <n v="0"/>
  </r>
  <r>
    <s v="1 Stadt Bad Rappenau"/>
    <x v="0"/>
    <x v="0"/>
    <x v="2"/>
    <x v="9"/>
    <x v="10"/>
    <x v="32"/>
    <s v="1"/>
    <x v="0"/>
    <x v="98"/>
    <n v="1000"/>
    <n v="754.8"/>
    <n v="1"/>
    <s v="00"/>
    <s v="2210"/>
    <s v="162000"/>
    <s v="00"/>
    <s v="000"/>
    <s v="Erstattung Landkreis für Schulbeförderungskosten  "/>
    <n v="1000"/>
    <n v="754.8"/>
  </r>
  <r>
    <s v="1 Stadt Bad Rappenau"/>
    <x v="0"/>
    <x v="0"/>
    <x v="2"/>
    <x v="9"/>
    <x v="10"/>
    <x v="32"/>
    <s v="1"/>
    <x v="0"/>
    <x v="99"/>
    <n v="325900"/>
    <n v="346832"/>
    <n v="1"/>
    <s v="00"/>
    <s v="2210"/>
    <s v="171000"/>
    <s v="00"/>
    <s v="000"/>
    <s v="Zuweisungen und Zuschüsse vom Land  "/>
    <n v="325900"/>
    <n v="346832"/>
  </r>
  <r>
    <s v="1 Stadt Bad Rappenau"/>
    <x v="0"/>
    <x v="0"/>
    <x v="2"/>
    <x v="9"/>
    <x v="10"/>
    <x v="32"/>
    <s v="1"/>
    <x v="0"/>
    <x v="100"/>
    <n v="7000"/>
    <n v="4754.5"/>
    <n v="1"/>
    <s v="00"/>
    <s v="2210"/>
    <s v="171200"/>
    <s v="00"/>
    <s v="000"/>
    <s v="Landeszuschüsse für Jugendbegleiter   "/>
    <n v="7000"/>
    <n v="4754.5"/>
  </r>
  <r>
    <s v="1 Stadt Bad Rappenau"/>
    <x v="0"/>
    <x v="0"/>
    <x v="2"/>
    <x v="9"/>
    <x v="10"/>
    <x v="32"/>
    <s v="1"/>
    <x v="0"/>
    <x v="101"/>
    <n v="0"/>
    <n v="1342.5"/>
    <n v="1"/>
    <s v="00"/>
    <s v="2210"/>
    <s v="171300"/>
    <s v="00"/>
    <s v="000"/>
    <s v="Zuweisungen für Inklusion   "/>
    <n v="0"/>
    <n v="1342.5"/>
  </r>
  <r>
    <s v="1 Stadt Bad Rappenau"/>
    <x v="0"/>
    <x v="0"/>
    <x v="2"/>
    <x v="9"/>
    <x v="10"/>
    <x v="32"/>
    <s v="1"/>
    <x v="0"/>
    <x v="102"/>
    <n v="0"/>
    <n v="142.69999999999999"/>
    <n v="1"/>
    <s v="00"/>
    <s v="2210"/>
    <s v="178000"/>
    <s v="00"/>
    <s v="000"/>
    <s v="Spenden   "/>
    <n v="0"/>
    <n v="142.69999999999999"/>
  </r>
  <r>
    <s v="1 Stadt Bad Rappenau"/>
    <x v="0"/>
    <x v="0"/>
    <x v="2"/>
    <x v="10"/>
    <x v="11"/>
    <x v="33"/>
    <s v="1"/>
    <x v="0"/>
    <x v="103"/>
    <n v="300"/>
    <n v="117"/>
    <n v="1"/>
    <s v="00"/>
    <s v="2700"/>
    <s v="140000"/>
    <s v="00"/>
    <s v="000"/>
    <s v="Einnahmen aus Raumbelegungen   "/>
    <n v="300"/>
    <n v="117"/>
  </r>
  <r>
    <s v="1 Stadt Bad Rappenau"/>
    <x v="0"/>
    <x v="0"/>
    <x v="2"/>
    <x v="10"/>
    <x v="11"/>
    <x v="33"/>
    <s v="1"/>
    <x v="0"/>
    <x v="104"/>
    <n v="500"/>
    <n v="3664.84"/>
    <n v="1"/>
    <s v="00"/>
    <s v="2700"/>
    <s v="151000"/>
    <s v="00"/>
    <s v="000"/>
    <s v="Ersätze und ähnliche Einnahmen  "/>
    <n v="500"/>
    <n v="3664.84"/>
  </r>
  <r>
    <s v="1 Stadt Bad Rappenau"/>
    <x v="0"/>
    <x v="0"/>
    <x v="2"/>
    <x v="10"/>
    <x v="11"/>
    <x v="33"/>
    <s v="1"/>
    <x v="0"/>
    <x v="105"/>
    <n v="30000"/>
    <n v="39572.61"/>
    <n v="1"/>
    <s v="00"/>
    <s v="2700"/>
    <s v="162000"/>
    <s v="00"/>
    <s v="000"/>
    <s v="Erstattungen von Gemeinden   "/>
    <n v="30000"/>
    <n v="39572.61"/>
  </r>
  <r>
    <s v="1 Stadt Bad Rappenau"/>
    <x v="0"/>
    <x v="0"/>
    <x v="2"/>
    <x v="10"/>
    <x v="11"/>
    <x v="33"/>
    <s v="1"/>
    <x v="0"/>
    <x v="106"/>
    <n v="128000"/>
    <n v="131880"/>
    <n v="1"/>
    <s v="00"/>
    <s v="2700"/>
    <s v="171000"/>
    <s v="00"/>
    <s v="000"/>
    <s v="Zuweisungen und Zuschüsse vom Land  "/>
    <n v="128000"/>
    <n v="131880"/>
  </r>
  <r>
    <s v="1 Stadt Bad Rappenau"/>
    <x v="0"/>
    <x v="0"/>
    <x v="2"/>
    <x v="10"/>
    <x v="11"/>
    <x v="33"/>
    <s v="1"/>
    <x v="0"/>
    <x v="107"/>
    <n v="5000"/>
    <n v="5698.42"/>
    <n v="1"/>
    <s v="00"/>
    <s v="2700"/>
    <s v="171200"/>
    <s v="00"/>
    <s v="000"/>
    <s v="Landeszuschüsse für Jugendbegleiter und Integrationshelfer  "/>
    <n v="5000"/>
    <n v="5698.42"/>
  </r>
  <r>
    <s v="1 Stadt Bad Rappenau"/>
    <x v="0"/>
    <x v="0"/>
    <x v="2"/>
    <x v="11"/>
    <x v="12"/>
    <x v="34"/>
    <s v="1"/>
    <x v="0"/>
    <x v="108"/>
    <n v="100"/>
    <n v="3167.2"/>
    <n v="1"/>
    <s v="00"/>
    <s v="2820"/>
    <s v="151000"/>
    <s v="00"/>
    <s v="000"/>
    <s v="Ersätze und ähnliche Einnahmen  "/>
    <n v="100"/>
    <n v="3167.2"/>
  </r>
  <r>
    <s v="1 Stadt Bad Rappenau"/>
    <x v="0"/>
    <x v="0"/>
    <x v="2"/>
    <x v="11"/>
    <x v="12"/>
    <x v="34"/>
    <s v="1"/>
    <x v="0"/>
    <x v="109"/>
    <n v="0"/>
    <n v="1304.7"/>
    <n v="1"/>
    <s v="00"/>
    <s v="2820"/>
    <s v="153000"/>
    <s v="00"/>
    <s v="000"/>
    <s v="Erstattungen für Eingliederungshilfe   "/>
    <n v="0"/>
    <n v="1304.7"/>
  </r>
  <r>
    <s v="1 Stadt Bad Rappenau"/>
    <x v="0"/>
    <x v="0"/>
    <x v="2"/>
    <x v="11"/>
    <x v="12"/>
    <x v="34"/>
    <s v="1"/>
    <x v="0"/>
    <x v="110"/>
    <n v="569400"/>
    <n v="569439.48"/>
    <n v="1"/>
    <s v="00"/>
    <s v="2820"/>
    <s v="171000"/>
    <s v="00"/>
    <s v="000"/>
    <s v="Zuweisungen und Zuschüsse vom Land   "/>
    <n v="569400"/>
    <n v="569439.48"/>
  </r>
  <r>
    <s v="1 Stadt Bad Rappenau"/>
    <x v="0"/>
    <x v="0"/>
    <x v="2"/>
    <x v="11"/>
    <x v="12"/>
    <x v="34"/>
    <s v="1"/>
    <x v="0"/>
    <x v="111"/>
    <n v="0"/>
    <n v="15573"/>
    <n v="1"/>
    <s v="00"/>
    <s v="2820"/>
    <s v="171300"/>
    <s v="00"/>
    <s v="000"/>
    <s v="Zuweisungen für Inklusion   "/>
    <n v="0"/>
    <n v="15573"/>
  </r>
  <r>
    <s v="1 Stadt Bad Rappenau"/>
    <x v="0"/>
    <x v="0"/>
    <x v="2"/>
    <x v="11"/>
    <x v="12"/>
    <x v="34"/>
    <s v="1"/>
    <x v="0"/>
    <x v="112"/>
    <n v="0"/>
    <n v="3142.7"/>
    <n v="1"/>
    <s v="00"/>
    <s v="2820"/>
    <s v="178000"/>
    <s v="00"/>
    <s v="000"/>
    <s v="Spenden   "/>
    <n v="0"/>
    <n v="3142.7"/>
  </r>
  <r>
    <s v="1 Stadt Bad Rappenau"/>
    <x v="0"/>
    <x v="0"/>
    <x v="2"/>
    <x v="12"/>
    <x v="13"/>
    <x v="35"/>
    <s v="1"/>
    <x v="0"/>
    <x v="113"/>
    <n v="247000"/>
    <n v="300057.37"/>
    <n v="1"/>
    <s v="00"/>
    <s v="2910"/>
    <s v="110000"/>
    <s v="00"/>
    <s v="000"/>
    <s v="Elternbeiträge   "/>
    <n v="247000"/>
    <n v="300057.37"/>
  </r>
  <r>
    <s v="1 Stadt Bad Rappenau"/>
    <x v="0"/>
    <x v="0"/>
    <x v="2"/>
    <x v="12"/>
    <x v="13"/>
    <x v="35"/>
    <s v="1"/>
    <x v="0"/>
    <x v="114"/>
    <n v="37800"/>
    <n v="53244.5"/>
    <n v="1"/>
    <s v="00"/>
    <s v="2910"/>
    <s v="151000"/>
    <s v="00"/>
    <s v="000"/>
    <s v="Essensgeld   "/>
    <n v="37800"/>
    <n v="53244.5"/>
  </r>
  <r>
    <s v="1 Stadt Bad Rappenau"/>
    <x v="0"/>
    <x v="0"/>
    <x v="2"/>
    <x v="12"/>
    <x v="13"/>
    <x v="35"/>
    <s v="1"/>
    <x v="0"/>
    <x v="115"/>
    <n v="300"/>
    <n v="401.76"/>
    <n v="1"/>
    <s v="00"/>
    <s v="2910"/>
    <s v="154000"/>
    <s v="00"/>
    <s v="000"/>
    <s v="Erstattung für Photovoltaikanlage   "/>
    <n v="300"/>
    <n v="401.76"/>
  </r>
  <r>
    <s v="1 Stadt Bad Rappenau"/>
    <x v="0"/>
    <x v="0"/>
    <x v="2"/>
    <x v="12"/>
    <x v="13"/>
    <x v="35"/>
    <s v="1"/>
    <x v="0"/>
    <x v="116"/>
    <n v="200"/>
    <n v="750"/>
    <n v="1"/>
    <s v="00"/>
    <s v="2910"/>
    <s v="157500"/>
    <s v="00"/>
    <s v="000"/>
    <s v="Vermischte Einnahmen   "/>
    <n v="200"/>
    <n v="750"/>
  </r>
  <r>
    <s v="1 Stadt Bad Rappenau"/>
    <x v="0"/>
    <x v="0"/>
    <x v="2"/>
    <x v="12"/>
    <x v="13"/>
    <x v="35"/>
    <s v="1"/>
    <x v="0"/>
    <x v="117"/>
    <n v="92000"/>
    <n v="90698"/>
    <n v="1"/>
    <s v="00"/>
    <s v="2910"/>
    <s v="171000"/>
    <s v="00"/>
    <s v="000"/>
    <s v="Zuweisungen und Zuschüsse vom Land  "/>
    <n v="92000"/>
    <n v="90698"/>
  </r>
  <r>
    <s v="1 Stadt Bad Rappenau"/>
    <x v="0"/>
    <x v="0"/>
    <x v="2"/>
    <x v="12"/>
    <x v="13"/>
    <x v="35"/>
    <s v="1"/>
    <x v="0"/>
    <x v="118"/>
    <n v="0"/>
    <n v="1530"/>
    <n v="1"/>
    <s v="00"/>
    <s v="2910"/>
    <s v="178000"/>
    <s v="00"/>
    <s v="000"/>
    <s v="Spenden   "/>
    <n v="0"/>
    <n v="1530"/>
  </r>
  <r>
    <s v="1 Stadt Bad Rappenau"/>
    <x v="0"/>
    <x v="0"/>
    <x v="2"/>
    <x v="12"/>
    <x v="13"/>
    <x v="35"/>
    <s v="2"/>
    <x v="1"/>
    <x v="119"/>
    <n v="5300"/>
    <n v="5449.96"/>
    <n v="1"/>
    <s v="00"/>
    <s v="2910"/>
    <s v="276000"/>
    <s v="00"/>
    <s v="000"/>
    <s v="Auflösung von Beiträgen und ähnlichen Entgelten  "/>
    <n v="5300"/>
    <n v="5449.96"/>
  </r>
  <r>
    <s v="1 Stadt Bad Rappenau"/>
    <x v="0"/>
    <x v="0"/>
    <x v="2"/>
    <x v="12"/>
    <x v="14"/>
    <x v="36"/>
    <s v="1"/>
    <x v="0"/>
    <x v="120"/>
    <n v="42000"/>
    <n v="40010.39"/>
    <n v="1"/>
    <s v="00"/>
    <s v="2951"/>
    <s v="171000"/>
    <s v="00"/>
    <s v="000"/>
    <s v="Landeszuschuss Schulsozialarbeit   "/>
    <n v="42000"/>
    <n v="40010.39"/>
  </r>
  <r>
    <s v="1 Stadt Bad Rappenau"/>
    <x v="0"/>
    <x v="0"/>
    <x v="2"/>
    <x v="12"/>
    <x v="14"/>
    <x v="36"/>
    <s v="1"/>
    <x v="0"/>
    <x v="121"/>
    <n v="37500"/>
    <n v="37882.79"/>
    <n v="1"/>
    <s v="00"/>
    <s v="2951"/>
    <s v="172000"/>
    <s v="00"/>
    <s v="000"/>
    <s v="Zuschüsse des Landkreises zur Schulsozialarbeit  "/>
    <n v="37500"/>
    <n v="37882.79"/>
  </r>
  <r>
    <s v="1 Stadt Bad Rappenau"/>
    <x v="0"/>
    <x v="0"/>
    <x v="3"/>
    <x v="13"/>
    <x v="15"/>
    <x v="37"/>
    <s v="1"/>
    <x v="0"/>
    <x v="122"/>
    <n v="3000"/>
    <n v="0"/>
    <n v="1"/>
    <s v="00"/>
    <s v="3211"/>
    <s v="130000"/>
    <s v="00"/>
    <s v="000"/>
    <s v="Einnahmen aus Verkauf/Eintrittsgelder   "/>
    <n v="3000"/>
    <n v="0"/>
  </r>
  <r>
    <s v="1 Stadt Bad Rappenau"/>
    <x v="0"/>
    <x v="0"/>
    <x v="3"/>
    <x v="13"/>
    <x v="15"/>
    <x v="37"/>
    <s v="1"/>
    <x v="0"/>
    <x v="123"/>
    <n v="200"/>
    <n v="0"/>
    <n v="1"/>
    <s v="00"/>
    <s v="3211"/>
    <s v="151000"/>
    <s v="00"/>
    <s v="000"/>
    <s v="Ersätze und ähnliche Einnahmen  "/>
    <n v="200"/>
    <n v="0"/>
  </r>
  <r>
    <s v="1 Stadt Bad Rappenau"/>
    <x v="0"/>
    <x v="0"/>
    <x v="3"/>
    <x v="13"/>
    <x v="15"/>
    <x v="37"/>
    <s v="1"/>
    <x v="0"/>
    <x v="124"/>
    <n v="500"/>
    <n v="0"/>
    <n v="1"/>
    <s v="00"/>
    <s v="3211"/>
    <s v="178000"/>
    <s v="00"/>
    <s v="000"/>
    <s v="Spenden / Sponsoring   "/>
    <n v="500"/>
    <n v="0"/>
  </r>
  <r>
    <s v="1 Stadt Bad Rappenau"/>
    <x v="0"/>
    <x v="0"/>
    <x v="3"/>
    <x v="14"/>
    <x v="16"/>
    <x v="38"/>
    <s v="1"/>
    <x v="0"/>
    <x v="125"/>
    <n v="43100"/>
    <n v="0"/>
    <n v="1"/>
    <s v="00"/>
    <s v="3400"/>
    <s v="110000"/>
    <s v="00"/>
    <s v="000"/>
    <s v="Einnahmen aus Veranstaltungen   "/>
    <n v="43100"/>
    <n v="0"/>
  </r>
  <r>
    <s v="1 Stadt Bad Rappenau"/>
    <x v="0"/>
    <x v="0"/>
    <x v="3"/>
    <x v="14"/>
    <x v="16"/>
    <x v="38"/>
    <s v="1"/>
    <x v="0"/>
    <x v="126"/>
    <n v="1000"/>
    <n v="628"/>
    <n v="1"/>
    <s v="00"/>
    <s v="3400"/>
    <s v="110006"/>
    <s v="00"/>
    <s v="000"/>
    <s v="Eintrittsgelder für Seniorenveranstaltungen  "/>
    <n v="1000"/>
    <n v="628"/>
  </r>
  <r>
    <s v="1 Stadt Bad Rappenau"/>
    <x v="0"/>
    <x v="0"/>
    <x v="3"/>
    <x v="14"/>
    <x v="16"/>
    <x v="38"/>
    <s v="1"/>
    <x v="0"/>
    <x v="127"/>
    <n v="1500"/>
    <n v="651.5"/>
    <n v="1"/>
    <s v="00"/>
    <s v="3400"/>
    <s v="130000"/>
    <s v="00"/>
    <s v="000"/>
    <s v="Einnahmen aus Verkauf (Heimatbücher)  "/>
    <n v="1500"/>
    <n v="651.5"/>
  </r>
  <r>
    <s v="1 Stadt Bad Rappenau"/>
    <x v="0"/>
    <x v="0"/>
    <x v="3"/>
    <x v="14"/>
    <x v="16"/>
    <x v="38"/>
    <s v="1"/>
    <x v="0"/>
    <x v="128"/>
    <n v="2500"/>
    <n v="2460.69"/>
    <n v="1"/>
    <s v="00"/>
    <s v="3400"/>
    <s v="157500"/>
    <s v="00"/>
    <s v="000"/>
    <s v="Vermischte Einnahmen   "/>
    <n v="2500"/>
    <n v="2460.69"/>
  </r>
  <r>
    <s v="1 Stadt Bad Rappenau"/>
    <x v="0"/>
    <x v="0"/>
    <x v="3"/>
    <x v="14"/>
    <x v="16"/>
    <x v="38"/>
    <s v="1"/>
    <x v="0"/>
    <x v="129"/>
    <n v="0"/>
    <n v="10"/>
    <n v="1"/>
    <s v="00"/>
    <s v="3400"/>
    <s v="178000"/>
    <s v="00"/>
    <s v="000"/>
    <s v="Spenden   "/>
    <n v="0"/>
    <n v="10"/>
  </r>
  <r>
    <s v="1 Stadt Bad Rappenau"/>
    <x v="0"/>
    <x v="0"/>
    <x v="3"/>
    <x v="15"/>
    <x v="17"/>
    <x v="39"/>
    <s v="1"/>
    <x v="0"/>
    <x v="130"/>
    <n v="1000"/>
    <n v="9079"/>
    <n v="1"/>
    <s v="00"/>
    <s v="3500"/>
    <s v="140000"/>
    <s v="00"/>
    <s v="000"/>
    <s v="Einnahmen aus Raumbelegungen   "/>
    <n v="1000"/>
    <n v="9079"/>
  </r>
  <r>
    <s v="1 Stadt Bad Rappenau"/>
    <x v="0"/>
    <x v="0"/>
    <x v="3"/>
    <x v="15"/>
    <x v="17"/>
    <x v="39"/>
    <s v="1"/>
    <x v="0"/>
    <x v="131"/>
    <n v="1500"/>
    <n v="240"/>
    <n v="1"/>
    <s v="00"/>
    <s v="3500"/>
    <s v="151000"/>
    <s v="00"/>
    <s v="000"/>
    <s v="Ersätze und ähnliche Einnahmen  "/>
    <n v="1500"/>
    <n v="240"/>
  </r>
  <r>
    <s v="1 Stadt Bad Rappenau"/>
    <x v="0"/>
    <x v="0"/>
    <x v="3"/>
    <x v="15"/>
    <x v="18"/>
    <x v="40"/>
    <s v="1"/>
    <x v="0"/>
    <x v="132"/>
    <n v="13000"/>
    <n v="13215.4"/>
    <n v="1"/>
    <s v="00"/>
    <s v="3520"/>
    <s v="110000"/>
    <s v="00"/>
    <s v="000"/>
    <s v="Benutzungsgebühren und ähnliche Entgelte  "/>
    <n v="13000"/>
    <n v="13215.4"/>
  </r>
  <r>
    <s v="1 Stadt Bad Rappenau"/>
    <x v="0"/>
    <x v="0"/>
    <x v="3"/>
    <x v="15"/>
    <x v="18"/>
    <x v="40"/>
    <s v="1"/>
    <x v="0"/>
    <x v="133"/>
    <n v="500"/>
    <n v="375.31"/>
    <n v="1"/>
    <s v="00"/>
    <s v="3520"/>
    <s v="151000"/>
    <s v="00"/>
    <s v="000"/>
    <s v="Ersätze und ähnliche Einnahmen  "/>
    <n v="500"/>
    <n v="375.31"/>
  </r>
  <r>
    <s v="1 Stadt Bad Rappenau"/>
    <x v="0"/>
    <x v="0"/>
    <x v="3"/>
    <x v="16"/>
    <x v="19"/>
    <x v="41"/>
    <s v="1"/>
    <x v="0"/>
    <x v="134"/>
    <n v="4000"/>
    <n v="6816"/>
    <n v="1"/>
    <s v="00"/>
    <s v="3650"/>
    <s v="110000"/>
    <s v="00"/>
    <s v="000"/>
    <s v="Benutzungsgebühren Wasserschloß   "/>
    <n v="4000"/>
    <n v="6816"/>
  </r>
  <r>
    <s v="1 Stadt Bad Rappenau"/>
    <x v="0"/>
    <x v="0"/>
    <x v="3"/>
    <x v="16"/>
    <x v="19"/>
    <x v="41"/>
    <s v="1"/>
    <x v="0"/>
    <x v="135"/>
    <n v="1000"/>
    <n v="0"/>
    <n v="1"/>
    <s v="00"/>
    <s v="3650"/>
    <s v="140000"/>
    <s v="00"/>
    <s v="000"/>
    <s v="Mieten und Pachten   "/>
    <n v="1000"/>
    <n v="0"/>
  </r>
  <r>
    <s v="1 Stadt Bad Rappenau"/>
    <x v="0"/>
    <x v="0"/>
    <x v="3"/>
    <x v="16"/>
    <x v="19"/>
    <x v="41"/>
    <s v="1"/>
    <x v="0"/>
    <x v="136"/>
    <n v="100"/>
    <n v="45.25"/>
    <n v="1"/>
    <s v="00"/>
    <s v="3650"/>
    <s v="151000"/>
    <s v="00"/>
    <s v="000"/>
    <s v="Ersätze und ähnliche Einnahmen   "/>
    <n v="100"/>
    <n v="45.25"/>
  </r>
  <r>
    <s v="1 Stadt Bad Rappenau"/>
    <x v="0"/>
    <x v="0"/>
    <x v="4"/>
    <x v="17"/>
    <x v="20"/>
    <x v="42"/>
    <s v="1"/>
    <x v="0"/>
    <x v="137"/>
    <n v="80000"/>
    <n v="183464.89"/>
    <n v="1"/>
    <s v="00"/>
    <s v="4360"/>
    <s v="110000"/>
    <s v="00"/>
    <s v="000"/>
    <s v="Benutzungsgebühren Obdachlosenunterkunft   "/>
    <n v="80000"/>
    <n v="183464.89"/>
  </r>
  <r>
    <s v="1 Stadt Bad Rappenau"/>
    <x v="0"/>
    <x v="0"/>
    <x v="4"/>
    <x v="17"/>
    <x v="20"/>
    <x v="42"/>
    <s v="1"/>
    <x v="0"/>
    <x v="138"/>
    <n v="30000"/>
    <n v="23666.92"/>
    <n v="1"/>
    <s v="00"/>
    <s v="4360"/>
    <s v="140000"/>
    <s v="00"/>
    <s v="000"/>
    <s v="Mieten und Pachten   "/>
    <n v="30000"/>
    <n v="23666.92"/>
  </r>
  <r>
    <s v="1 Stadt Bad Rappenau"/>
    <x v="0"/>
    <x v="0"/>
    <x v="4"/>
    <x v="17"/>
    <x v="20"/>
    <x v="42"/>
    <s v="1"/>
    <x v="0"/>
    <x v="139"/>
    <n v="0"/>
    <n v="7963.53"/>
    <n v="1"/>
    <s v="00"/>
    <s v="4360"/>
    <s v="150000"/>
    <s v="00"/>
    <s v="000"/>
    <s v="Nebenkosten Anschlussunterbringung   "/>
    <n v="0"/>
    <n v="7963.53"/>
  </r>
  <r>
    <s v="1 Stadt Bad Rappenau"/>
    <x v="0"/>
    <x v="0"/>
    <x v="4"/>
    <x v="17"/>
    <x v="20"/>
    <x v="42"/>
    <s v="1"/>
    <x v="0"/>
    <x v="140"/>
    <n v="500"/>
    <n v="49.5"/>
    <n v="1"/>
    <s v="00"/>
    <s v="4360"/>
    <s v="151000"/>
    <s v="00"/>
    <s v="000"/>
    <s v="Ersätze und ähnliche Einnahmen   "/>
    <n v="500"/>
    <n v="49.5"/>
  </r>
  <r>
    <s v="1 Stadt Bad Rappenau"/>
    <x v="0"/>
    <x v="0"/>
    <x v="4"/>
    <x v="17"/>
    <x v="20"/>
    <x v="42"/>
    <s v="1"/>
    <x v="0"/>
    <x v="141"/>
    <n v="0"/>
    <n v="4980.7299999999996"/>
    <n v="1"/>
    <s v="00"/>
    <s v="4360"/>
    <s v="152000"/>
    <s v="00"/>
    <s v="000"/>
    <s v="Ersatz von Schäden an Gebäuden u.ä. Einrichtungen (Deckungskreis 1)  "/>
    <n v="0"/>
    <n v="4980.7299999999996"/>
  </r>
  <r>
    <s v="1 Stadt Bad Rappenau"/>
    <x v="0"/>
    <x v="0"/>
    <x v="4"/>
    <x v="17"/>
    <x v="20"/>
    <x v="42"/>
    <s v="1"/>
    <x v="0"/>
    <x v="142"/>
    <n v="0"/>
    <n v="155.51"/>
    <n v="1"/>
    <s v="00"/>
    <s v="4360"/>
    <s v="157500"/>
    <s v="00"/>
    <s v="000"/>
    <s v="Vermischte Einnahmen Flüchtlingsarbeit   "/>
    <n v="0"/>
    <n v="155.51"/>
  </r>
  <r>
    <s v="1 Stadt Bad Rappenau"/>
    <x v="0"/>
    <x v="0"/>
    <x v="4"/>
    <x v="17"/>
    <x v="20"/>
    <x v="42"/>
    <s v="1"/>
    <x v="0"/>
    <x v="143"/>
    <n v="2500"/>
    <n v="8593.76"/>
    <n v="1"/>
    <s v="00"/>
    <s v="4360"/>
    <s v="161000"/>
    <s v="00"/>
    <s v="000"/>
    <s v="Kostenerstattung vom Land für die Anschlussunterbringung  "/>
    <n v="2500"/>
    <n v="8593.76"/>
  </r>
  <r>
    <s v="1 Stadt Bad Rappenau"/>
    <x v="0"/>
    <x v="0"/>
    <x v="4"/>
    <x v="17"/>
    <x v="20"/>
    <x v="42"/>
    <s v="1"/>
    <x v="0"/>
    <x v="144"/>
    <n v="0"/>
    <n v="6496"/>
    <n v="1"/>
    <s v="00"/>
    <s v="4360"/>
    <s v="170000"/>
    <s v="00"/>
    <s v="000"/>
    <s v="Zuweisungen und Zuschüsse vom Bund für Bundesfreiwilligendienst  "/>
    <n v="0"/>
    <n v="6496"/>
  </r>
  <r>
    <s v="1 Stadt Bad Rappenau"/>
    <x v="0"/>
    <x v="0"/>
    <x v="4"/>
    <x v="17"/>
    <x v="20"/>
    <x v="42"/>
    <s v="1"/>
    <x v="0"/>
    <x v="145"/>
    <n v="30000"/>
    <n v="19750"/>
    <n v="1"/>
    <s v="00"/>
    <s v="4360"/>
    <s v="171000"/>
    <s v="00"/>
    <s v="000"/>
    <s v="Zuschüsse vom Land   "/>
    <n v="30000"/>
    <n v="19750"/>
  </r>
  <r>
    <s v="1 Stadt Bad Rappenau"/>
    <x v="0"/>
    <x v="0"/>
    <x v="4"/>
    <x v="17"/>
    <x v="20"/>
    <x v="42"/>
    <s v="1"/>
    <x v="0"/>
    <x v="146"/>
    <n v="168700"/>
    <n v="193431.15"/>
    <n v="1"/>
    <s v="00"/>
    <s v="4360"/>
    <s v="171100"/>
    <s v="00"/>
    <s v="000"/>
    <s v="Integrationslastenausgleich   "/>
    <n v="168700"/>
    <n v="193431.15"/>
  </r>
  <r>
    <s v="1 Stadt Bad Rappenau"/>
    <x v="0"/>
    <x v="0"/>
    <x v="4"/>
    <x v="17"/>
    <x v="20"/>
    <x v="42"/>
    <s v="1"/>
    <x v="0"/>
    <x v="147"/>
    <n v="0"/>
    <n v="50"/>
    <n v="1"/>
    <s v="00"/>
    <s v="4360"/>
    <s v="178000"/>
    <s v="00"/>
    <s v="000"/>
    <s v="Spenden für Flüchtlingsarbeit   "/>
    <n v="0"/>
    <n v="50"/>
  </r>
  <r>
    <s v="1 Stadt Bad Rappenau"/>
    <x v="0"/>
    <x v="0"/>
    <x v="4"/>
    <x v="18"/>
    <x v="21"/>
    <x v="43"/>
    <s v="1"/>
    <x v="0"/>
    <x v="148"/>
    <n v="800"/>
    <n v="240"/>
    <n v="1"/>
    <s v="00"/>
    <s v="4600"/>
    <s v="110000"/>
    <s v="00"/>
    <s v="000"/>
    <s v="Benutzungsgebühren und ähnliche Entgelte  "/>
    <n v="800"/>
    <n v="240"/>
  </r>
  <r>
    <s v="1 Stadt Bad Rappenau"/>
    <x v="0"/>
    <x v="0"/>
    <x v="4"/>
    <x v="18"/>
    <x v="21"/>
    <x v="43"/>
    <s v="1"/>
    <x v="0"/>
    <x v="149"/>
    <n v="13000"/>
    <n v="10178.5"/>
    <n v="1"/>
    <s v="00"/>
    <s v="4600"/>
    <s v="111000"/>
    <s v="00"/>
    <s v="000"/>
    <s v="Kostenersatz Sommerferienprogramm   "/>
    <n v="13000"/>
    <n v="10178.5"/>
  </r>
  <r>
    <s v="1 Stadt Bad Rappenau"/>
    <x v="0"/>
    <x v="0"/>
    <x v="4"/>
    <x v="18"/>
    <x v="21"/>
    <x v="43"/>
    <s v="1"/>
    <x v="0"/>
    <x v="150"/>
    <n v="500"/>
    <n v="148"/>
    <n v="1"/>
    <s v="00"/>
    <s v="4600"/>
    <s v="157500"/>
    <s v="00"/>
    <s v="000"/>
    <s v="Vermischte Einnahmen   "/>
    <n v="500"/>
    <n v="148"/>
  </r>
  <r>
    <s v="1 Stadt Bad Rappenau"/>
    <x v="0"/>
    <x v="0"/>
    <x v="4"/>
    <x v="18"/>
    <x v="21"/>
    <x v="43"/>
    <s v="1"/>
    <x v="0"/>
    <x v="151"/>
    <n v="10000"/>
    <n v="4305"/>
    <n v="1"/>
    <s v="00"/>
    <s v="4600"/>
    <s v="171000"/>
    <s v="00"/>
    <s v="000"/>
    <s v="Zuschüsse vom Land   "/>
    <n v="10000"/>
    <n v="4305"/>
  </r>
  <r>
    <s v="1 Stadt Bad Rappenau"/>
    <x v="0"/>
    <x v="0"/>
    <x v="4"/>
    <x v="18"/>
    <x v="21"/>
    <x v="43"/>
    <s v="1"/>
    <x v="0"/>
    <x v="152"/>
    <n v="0"/>
    <n v="15500"/>
    <n v="1"/>
    <s v="00"/>
    <s v="4600"/>
    <s v="178000"/>
    <s v="00"/>
    <s v="000"/>
    <s v="Spenden   "/>
    <n v="0"/>
    <n v="15500"/>
  </r>
  <r>
    <s v="1 Stadt Bad Rappenau"/>
    <x v="0"/>
    <x v="0"/>
    <x v="4"/>
    <x v="18"/>
    <x v="22"/>
    <x v="44"/>
    <s v="1"/>
    <x v="0"/>
    <x v="153"/>
    <n v="0"/>
    <n v="67.260000000000005"/>
    <n v="1"/>
    <s v="00"/>
    <s v="4640"/>
    <s v="110000"/>
    <s v="00"/>
    <s v="000"/>
    <s v="Kindergartengebühren   "/>
    <n v="0"/>
    <n v="67.260000000000005"/>
  </r>
  <r>
    <s v="1 Stadt Bad Rappenau"/>
    <x v="0"/>
    <x v="0"/>
    <x v="4"/>
    <x v="18"/>
    <x v="22"/>
    <x v="44"/>
    <s v="1"/>
    <x v="0"/>
    <x v="154"/>
    <n v="0"/>
    <n v="5041.8500000000004"/>
    <n v="1"/>
    <s v="00"/>
    <s v="4640"/>
    <s v="152000"/>
    <s v="00"/>
    <s v="000"/>
    <s v="Ersatz von Schäden an Gebäuden u.ä. Einrichtungen (Deckungskreis 1)  "/>
    <n v="0"/>
    <n v="5041.8500000000004"/>
  </r>
  <r>
    <s v="1 Stadt Bad Rappenau"/>
    <x v="0"/>
    <x v="0"/>
    <x v="4"/>
    <x v="18"/>
    <x v="22"/>
    <x v="44"/>
    <s v="1"/>
    <x v="0"/>
    <x v="155"/>
    <n v="8000"/>
    <n v="18775.509999999998"/>
    <n v="1"/>
    <s v="00"/>
    <s v="4640"/>
    <s v="162000"/>
    <s v="00"/>
    <s v="000"/>
    <s v="Erstattungen von Gemeinden für Betreuungsplätze  "/>
    <n v="8000"/>
    <n v="18775.509999999998"/>
  </r>
  <r>
    <s v="1 Stadt Bad Rappenau"/>
    <x v="0"/>
    <x v="0"/>
    <x v="4"/>
    <x v="18"/>
    <x v="22"/>
    <x v="44"/>
    <s v="1"/>
    <x v="0"/>
    <x v="156"/>
    <n v="513000"/>
    <n v="580210.31999999995"/>
    <n v="1"/>
    <s v="00"/>
    <s v="4640"/>
    <s v="171000"/>
    <s v="00"/>
    <s v="000"/>
    <s v="Landeszuschuss für Kindergärten   "/>
    <n v="513000"/>
    <n v="580210.31999999995"/>
  </r>
  <r>
    <s v="1 Stadt Bad Rappenau"/>
    <x v="0"/>
    <x v="0"/>
    <x v="4"/>
    <x v="18"/>
    <x v="22"/>
    <x v="44"/>
    <s v="1"/>
    <x v="0"/>
    <x v="157"/>
    <n v="812000"/>
    <n v="882664.16"/>
    <n v="1"/>
    <s v="00"/>
    <s v="4640"/>
    <s v="171100"/>
    <s v="00"/>
    <s v="000"/>
    <s v="Landeszuschuss Kleinkindbetreuung   "/>
    <n v="812000"/>
    <n v="882664.16"/>
  </r>
  <r>
    <s v="1 Stadt Bad Rappenau"/>
    <x v="0"/>
    <x v="0"/>
    <x v="4"/>
    <x v="18"/>
    <x v="22"/>
    <x v="44"/>
    <s v="2"/>
    <x v="1"/>
    <x v="158"/>
    <n v="8900"/>
    <n v="12785.02"/>
    <n v="1"/>
    <s v="00"/>
    <s v="4640"/>
    <s v="276000"/>
    <s v="00"/>
    <s v="000"/>
    <s v="Auflösung von Beiträgen und ähnlichen Entgelten  "/>
    <n v="8900"/>
    <n v="12785.02"/>
  </r>
  <r>
    <s v="1 Stadt Bad Rappenau"/>
    <x v="0"/>
    <x v="0"/>
    <x v="4"/>
    <x v="18"/>
    <x v="22"/>
    <x v="45"/>
    <s v="1"/>
    <x v="0"/>
    <x v="159"/>
    <n v="90000"/>
    <n v="97490"/>
    <n v="1"/>
    <s v="00"/>
    <s v="4641"/>
    <s v="110000"/>
    <s v="00"/>
    <s v="000"/>
    <s v="Kindergartengebühren   "/>
    <n v="90000"/>
    <n v="97490"/>
  </r>
  <r>
    <s v="1 Stadt Bad Rappenau"/>
    <x v="0"/>
    <x v="0"/>
    <x v="4"/>
    <x v="18"/>
    <x v="22"/>
    <x v="45"/>
    <s v="1"/>
    <x v="0"/>
    <x v="160"/>
    <n v="18000"/>
    <n v="22513"/>
    <n v="1"/>
    <s v="00"/>
    <s v="4641"/>
    <s v="112000"/>
    <s v="00"/>
    <s v="000"/>
    <s v="Gebühren Kleinkindbetreuung   "/>
    <n v="18000"/>
    <n v="22513"/>
  </r>
  <r>
    <s v="1 Stadt Bad Rappenau"/>
    <x v="0"/>
    <x v="0"/>
    <x v="4"/>
    <x v="18"/>
    <x v="22"/>
    <x v="45"/>
    <s v="1"/>
    <x v="0"/>
    <x v="161"/>
    <n v="500"/>
    <n v="0"/>
    <n v="1"/>
    <s v="00"/>
    <s v="4641"/>
    <s v="140000"/>
    <s v="00"/>
    <s v="000"/>
    <s v="Einnahmen aus Raumbelegungen   "/>
    <n v="500"/>
    <n v="0"/>
  </r>
  <r>
    <s v="1 Stadt Bad Rappenau"/>
    <x v="0"/>
    <x v="0"/>
    <x v="4"/>
    <x v="18"/>
    <x v="22"/>
    <x v="45"/>
    <s v="1"/>
    <x v="0"/>
    <x v="162"/>
    <n v="10000"/>
    <n v="13397"/>
    <n v="1"/>
    <s v="00"/>
    <s v="4641"/>
    <s v="151000"/>
    <s v="00"/>
    <s v="000"/>
    <s v="Essensgeld   "/>
    <n v="10000"/>
    <n v="13397"/>
  </r>
  <r>
    <s v="1 Stadt Bad Rappenau"/>
    <x v="0"/>
    <x v="0"/>
    <x v="4"/>
    <x v="18"/>
    <x v="22"/>
    <x v="45"/>
    <s v="1"/>
    <x v="0"/>
    <x v="163"/>
    <n v="6000"/>
    <n v="3650"/>
    <n v="1"/>
    <s v="00"/>
    <s v="4641"/>
    <s v="153000"/>
    <s v="00"/>
    <s v="000"/>
    <s v="Erstattungen für Eingliederungshilfe   "/>
    <n v="6000"/>
    <n v="3650"/>
  </r>
  <r>
    <s v="1 Stadt Bad Rappenau"/>
    <x v="0"/>
    <x v="0"/>
    <x v="4"/>
    <x v="18"/>
    <x v="22"/>
    <x v="45"/>
    <s v="1"/>
    <x v="0"/>
    <x v="164"/>
    <n v="3000"/>
    <n v="0"/>
    <n v="1"/>
    <s v="00"/>
    <s v="4641"/>
    <s v="157500"/>
    <s v="00"/>
    <s v="000"/>
    <s v="vermischte Einnahmen   "/>
    <n v="3000"/>
    <n v="0"/>
  </r>
  <r>
    <s v="1 Stadt Bad Rappenau"/>
    <x v="0"/>
    <x v="0"/>
    <x v="4"/>
    <x v="18"/>
    <x v="22"/>
    <x v="45"/>
    <s v="1"/>
    <x v="0"/>
    <x v="165"/>
    <n v="95000"/>
    <n v="92015.28"/>
    <n v="1"/>
    <s v="00"/>
    <s v="4641"/>
    <s v="171000"/>
    <s v="00"/>
    <s v="000"/>
    <s v="Landeszuschuss für Kindergärten   "/>
    <n v="95000"/>
    <n v="92015.28"/>
  </r>
  <r>
    <s v="1 Stadt Bad Rappenau"/>
    <x v="0"/>
    <x v="0"/>
    <x v="4"/>
    <x v="18"/>
    <x v="22"/>
    <x v="45"/>
    <s v="1"/>
    <x v="0"/>
    <x v="166"/>
    <n v="30000"/>
    <n v="107641.9"/>
    <n v="1"/>
    <s v="00"/>
    <s v="4641"/>
    <s v="171100"/>
    <s v="00"/>
    <s v="000"/>
    <s v="Landeszuschuss Kleinkindbetreuung   "/>
    <n v="30000"/>
    <n v="107641.9"/>
  </r>
  <r>
    <s v="1 Stadt Bad Rappenau"/>
    <x v="0"/>
    <x v="0"/>
    <x v="4"/>
    <x v="18"/>
    <x v="22"/>
    <x v="45"/>
    <s v="1"/>
    <x v="0"/>
    <x v="167"/>
    <n v="0"/>
    <n v="60"/>
    <n v="1"/>
    <s v="00"/>
    <s v="4641"/>
    <s v="178000"/>
    <s v="00"/>
    <s v="000"/>
    <s v="Spenden   "/>
    <n v="0"/>
    <n v="60"/>
  </r>
  <r>
    <s v="1 Stadt Bad Rappenau"/>
    <x v="0"/>
    <x v="0"/>
    <x v="4"/>
    <x v="18"/>
    <x v="22"/>
    <x v="46"/>
    <s v="2"/>
    <x v="1"/>
    <x v="168"/>
    <n v="900"/>
    <n v="888.23"/>
    <n v="1"/>
    <s v="00"/>
    <s v="4642"/>
    <s v="276000"/>
    <s v="00"/>
    <s v="000"/>
    <s v="Auflösung von Beiträgen und ähnlichen Entgelten  "/>
    <n v="900"/>
    <n v="888.23"/>
  </r>
  <r>
    <s v="1 Stadt Bad Rappenau"/>
    <x v="0"/>
    <x v="0"/>
    <x v="4"/>
    <x v="18"/>
    <x v="22"/>
    <x v="47"/>
    <s v="1"/>
    <x v="0"/>
    <x v="169"/>
    <n v="75000"/>
    <n v="82607.5"/>
    <n v="1"/>
    <s v="00"/>
    <s v="4643"/>
    <s v="110000"/>
    <s v="00"/>
    <s v="000"/>
    <s v="Kindergartengebühren   "/>
    <n v="75000"/>
    <n v="82607.5"/>
  </r>
  <r>
    <s v="1 Stadt Bad Rappenau"/>
    <x v="0"/>
    <x v="0"/>
    <x v="4"/>
    <x v="18"/>
    <x v="22"/>
    <x v="47"/>
    <s v="1"/>
    <x v="0"/>
    <x v="170"/>
    <n v="30000"/>
    <n v="67363.5"/>
    <n v="1"/>
    <s v="00"/>
    <s v="4643"/>
    <s v="112000"/>
    <s v="00"/>
    <s v="000"/>
    <s v="Gebühren Kleinkindbetreuung   "/>
    <n v="30000"/>
    <n v="67363.5"/>
  </r>
  <r>
    <s v="1 Stadt Bad Rappenau"/>
    <x v="0"/>
    <x v="0"/>
    <x v="4"/>
    <x v="18"/>
    <x v="22"/>
    <x v="47"/>
    <s v="1"/>
    <x v="0"/>
    <x v="171"/>
    <n v="12000"/>
    <n v="22258.5"/>
    <n v="1"/>
    <s v="00"/>
    <s v="4643"/>
    <s v="151000"/>
    <s v="00"/>
    <s v="000"/>
    <s v="Essensgeld   "/>
    <n v="12000"/>
    <n v="22258.5"/>
  </r>
  <r>
    <s v="1 Stadt Bad Rappenau"/>
    <x v="0"/>
    <x v="0"/>
    <x v="4"/>
    <x v="18"/>
    <x v="22"/>
    <x v="47"/>
    <s v="1"/>
    <x v="0"/>
    <x v="172"/>
    <n v="2000"/>
    <n v="0"/>
    <n v="1"/>
    <s v="00"/>
    <s v="4643"/>
    <s v="153000"/>
    <s v="00"/>
    <s v="000"/>
    <s v="Erstattungen für Eingliederungshilfe   "/>
    <n v="2000"/>
    <n v="0"/>
  </r>
  <r>
    <s v="1 Stadt Bad Rappenau"/>
    <x v="0"/>
    <x v="0"/>
    <x v="4"/>
    <x v="18"/>
    <x v="22"/>
    <x v="47"/>
    <s v="1"/>
    <x v="0"/>
    <x v="173"/>
    <n v="1000"/>
    <n v="2127.83"/>
    <n v="1"/>
    <s v="00"/>
    <s v="4643"/>
    <s v="157500"/>
    <s v="00"/>
    <s v="000"/>
    <s v="vermischte Einnahmen   "/>
    <n v="1000"/>
    <n v="2127.83"/>
  </r>
  <r>
    <s v="1 Stadt Bad Rappenau"/>
    <x v="0"/>
    <x v="0"/>
    <x v="4"/>
    <x v="18"/>
    <x v="22"/>
    <x v="47"/>
    <s v="1"/>
    <x v="0"/>
    <x v="174"/>
    <n v="80000"/>
    <n v="80513.37"/>
    <n v="1"/>
    <s v="00"/>
    <s v="4643"/>
    <s v="171000"/>
    <s v="00"/>
    <s v="000"/>
    <s v="Landeszuschuss für Kindergärten   "/>
    <n v="80000"/>
    <n v="80513.37"/>
  </r>
  <r>
    <s v="1 Stadt Bad Rappenau"/>
    <x v="0"/>
    <x v="0"/>
    <x v="4"/>
    <x v="18"/>
    <x v="22"/>
    <x v="47"/>
    <s v="1"/>
    <x v="0"/>
    <x v="175"/>
    <n v="70000"/>
    <n v="172227.04"/>
    <n v="1"/>
    <s v="00"/>
    <s v="4643"/>
    <s v="171100"/>
    <s v="00"/>
    <s v="000"/>
    <s v="Landeszuschuss Kleinkindbetreuung   "/>
    <n v="70000"/>
    <n v="172227.04"/>
  </r>
  <r>
    <s v="1 Stadt Bad Rappenau"/>
    <x v="0"/>
    <x v="0"/>
    <x v="4"/>
    <x v="18"/>
    <x v="22"/>
    <x v="47"/>
    <s v="1"/>
    <x v="0"/>
    <x v="176"/>
    <n v="0"/>
    <n v="901.5"/>
    <n v="1"/>
    <s v="00"/>
    <s v="4643"/>
    <s v="178000"/>
    <s v="00"/>
    <s v="000"/>
    <s v="Spenden   "/>
    <n v="0"/>
    <n v="901.5"/>
  </r>
  <r>
    <s v="1 Stadt Bad Rappenau"/>
    <x v="0"/>
    <x v="0"/>
    <x v="4"/>
    <x v="18"/>
    <x v="22"/>
    <x v="47"/>
    <s v="2"/>
    <x v="1"/>
    <x v="177"/>
    <n v="14300"/>
    <n v="2274.98"/>
    <n v="1"/>
    <s v="00"/>
    <s v="4643"/>
    <s v="276000"/>
    <s v="00"/>
    <s v="000"/>
    <s v="Auflösung von Beiträgen und ähnlichen Entgelten  "/>
    <n v="14300"/>
    <n v="2274.98"/>
  </r>
  <r>
    <s v="1 Stadt Bad Rappenau"/>
    <x v="0"/>
    <x v="0"/>
    <x v="4"/>
    <x v="18"/>
    <x v="22"/>
    <x v="48"/>
    <s v="2"/>
    <x v="1"/>
    <x v="178"/>
    <n v="3900"/>
    <n v="0"/>
    <n v="1"/>
    <s v="00"/>
    <s v="4645"/>
    <s v="276000"/>
    <s v="00"/>
    <s v="000"/>
    <s v="Auflösung von Beiträgen und ähnlichen Entgelten  "/>
    <n v="3900"/>
    <n v="0"/>
  </r>
  <r>
    <s v="1 Stadt Bad Rappenau"/>
    <x v="0"/>
    <x v="0"/>
    <x v="4"/>
    <x v="18"/>
    <x v="22"/>
    <x v="49"/>
    <s v="1"/>
    <x v="0"/>
    <x v="179"/>
    <n v="139000"/>
    <n v="130283"/>
    <n v="1"/>
    <s v="00"/>
    <s v="4649"/>
    <s v="110000"/>
    <s v="00"/>
    <s v="000"/>
    <s v="Kindergartengebühren   "/>
    <n v="139000"/>
    <n v="130283"/>
  </r>
  <r>
    <s v="1 Stadt Bad Rappenau"/>
    <x v="0"/>
    <x v="0"/>
    <x v="4"/>
    <x v="18"/>
    <x v="22"/>
    <x v="49"/>
    <s v="1"/>
    <x v="0"/>
    <x v="180"/>
    <n v="28300"/>
    <n v="26204.5"/>
    <n v="1"/>
    <s v="00"/>
    <s v="4649"/>
    <s v="112000"/>
    <s v="00"/>
    <s v="000"/>
    <s v="Gebühren Kleinkindbetreuung   "/>
    <n v="28300"/>
    <n v="26204.5"/>
  </r>
  <r>
    <s v="1 Stadt Bad Rappenau"/>
    <x v="0"/>
    <x v="0"/>
    <x v="4"/>
    <x v="18"/>
    <x v="22"/>
    <x v="49"/>
    <s v="1"/>
    <x v="0"/>
    <x v="181"/>
    <n v="36700"/>
    <n v="36439.5"/>
    <n v="1"/>
    <s v="00"/>
    <s v="4649"/>
    <s v="151000"/>
    <s v="00"/>
    <s v="000"/>
    <s v="Essensgeld   "/>
    <n v="36700"/>
    <n v="36439.5"/>
  </r>
  <r>
    <s v="1 Stadt Bad Rappenau"/>
    <x v="0"/>
    <x v="0"/>
    <x v="4"/>
    <x v="18"/>
    <x v="22"/>
    <x v="49"/>
    <s v="1"/>
    <x v="0"/>
    <x v="182"/>
    <n v="7000"/>
    <n v="6240"/>
    <n v="1"/>
    <s v="00"/>
    <s v="4649"/>
    <s v="153000"/>
    <s v="00"/>
    <s v="000"/>
    <s v="Erstattungen für Eingliederungshilfe   "/>
    <n v="7000"/>
    <n v="6240"/>
  </r>
  <r>
    <s v="1 Stadt Bad Rappenau"/>
    <x v="0"/>
    <x v="0"/>
    <x v="4"/>
    <x v="18"/>
    <x v="22"/>
    <x v="49"/>
    <s v="1"/>
    <x v="0"/>
    <x v="183"/>
    <n v="700"/>
    <n v="784.94"/>
    <n v="1"/>
    <s v="00"/>
    <s v="4649"/>
    <s v="154000"/>
    <s v="00"/>
    <s v="000"/>
    <s v="Erstattung für Photovoltaikanlage   "/>
    <n v="700"/>
    <n v="784.94"/>
  </r>
  <r>
    <s v="1 Stadt Bad Rappenau"/>
    <x v="0"/>
    <x v="0"/>
    <x v="4"/>
    <x v="18"/>
    <x v="22"/>
    <x v="49"/>
    <s v="1"/>
    <x v="0"/>
    <x v="184"/>
    <n v="2000"/>
    <n v="0"/>
    <n v="1"/>
    <s v="00"/>
    <s v="4649"/>
    <s v="157500"/>
    <s v="00"/>
    <s v="000"/>
    <s v="vermischte Einnahmen   "/>
    <n v="2000"/>
    <n v="0"/>
  </r>
  <r>
    <s v="1 Stadt Bad Rappenau"/>
    <x v="0"/>
    <x v="0"/>
    <x v="4"/>
    <x v="18"/>
    <x v="22"/>
    <x v="49"/>
    <s v="1"/>
    <x v="0"/>
    <x v="185"/>
    <n v="160000"/>
    <n v="123965.03"/>
    <n v="1"/>
    <s v="00"/>
    <s v="4649"/>
    <s v="171000"/>
    <s v="00"/>
    <s v="000"/>
    <s v="Landeszuschuss für Kindergärten   "/>
    <n v="160000"/>
    <n v="123965.03"/>
  </r>
  <r>
    <s v="1 Stadt Bad Rappenau"/>
    <x v="0"/>
    <x v="0"/>
    <x v="4"/>
    <x v="18"/>
    <x v="22"/>
    <x v="49"/>
    <s v="1"/>
    <x v="0"/>
    <x v="186"/>
    <n v="210000"/>
    <n v="107641.9"/>
    <n v="1"/>
    <s v="00"/>
    <s v="4649"/>
    <s v="171100"/>
    <s v="00"/>
    <s v="000"/>
    <s v="Landeszuschuss Kleinkindbetreuung   "/>
    <n v="210000"/>
    <n v="107641.9"/>
  </r>
  <r>
    <s v="1 Stadt Bad Rappenau"/>
    <x v="0"/>
    <x v="0"/>
    <x v="4"/>
    <x v="18"/>
    <x v="22"/>
    <x v="49"/>
    <s v="2"/>
    <x v="1"/>
    <x v="187"/>
    <n v="17600"/>
    <n v="5567.9"/>
    <n v="1"/>
    <s v="00"/>
    <s v="4649"/>
    <s v="276000"/>
    <s v="00"/>
    <s v="000"/>
    <s v="Auflösung von Beiträgen und ähnlichen Entgelten  "/>
    <n v="17600"/>
    <n v="5567.9"/>
  </r>
  <r>
    <s v="1 Stadt Bad Rappenau"/>
    <x v="0"/>
    <x v="0"/>
    <x v="5"/>
    <x v="19"/>
    <x v="23"/>
    <x v="50"/>
    <s v="1"/>
    <x v="0"/>
    <x v="188"/>
    <n v="40000"/>
    <n v="40132"/>
    <n v="1"/>
    <s v="00"/>
    <s v="5610"/>
    <s v="110000"/>
    <s v="00"/>
    <s v="000"/>
    <s v="Benutzungsgebühren Sporthalle  "/>
    <n v="40000"/>
    <n v="40132"/>
  </r>
  <r>
    <s v="1 Stadt Bad Rappenau"/>
    <x v="0"/>
    <x v="0"/>
    <x v="5"/>
    <x v="19"/>
    <x v="23"/>
    <x v="50"/>
    <s v="1"/>
    <x v="0"/>
    <x v="189"/>
    <n v="500"/>
    <n v="18.559999999999999"/>
    <n v="1"/>
    <s v="00"/>
    <s v="5610"/>
    <s v="151000"/>
    <s v="00"/>
    <s v="000"/>
    <s v="Ersätze und ähnliche Einnahmen  "/>
    <n v="500"/>
    <n v="18.559999999999999"/>
  </r>
  <r>
    <s v="1 Stadt Bad Rappenau"/>
    <x v="0"/>
    <x v="0"/>
    <x v="5"/>
    <x v="19"/>
    <x v="23"/>
    <x v="50"/>
    <s v="1"/>
    <x v="0"/>
    <x v="190"/>
    <n v="0"/>
    <n v="5933.89"/>
    <n v="1"/>
    <s v="00"/>
    <s v="5610"/>
    <s v="152000"/>
    <s v="00"/>
    <s v="000"/>
    <s v="Ersatz von Schäden an Gebäuden u.ä. Einrichtungen (Deckungskreis 1)  "/>
    <n v="0"/>
    <n v="5933.89"/>
  </r>
  <r>
    <s v="1 Stadt Bad Rappenau"/>
    <x v="0"/>
    <x v="0"/>
    <x v="5"/>
    <x v="19"/>
    <x v="23"/>
    <x v="50"/>
    <s v="1"/>
    <x v="0"/>
    <x v="191"/>
    <n v="3500"/>
    <n v="3804.19"/>
    <n v="1"/>
    <s v="00"/>
    <s v="5610"/>
    <s v="154000"/>
    <s v="00"/>
    <s v="000"/>
    <s v="Erstattung für Photovoltaikanlage Kraichgauhalle  "/>
    <n v="3500"/>
    <n v="3804.19"/>
  </r>
  <r>
    <s v="1 Stadt Bad Rappenau"/>
    <x v="0"/>
    <x v="0"/>
    <x v="5"/>
    <x v="19"/>
    <x v="23"/>
    <x v="50"/>
    <s v="1"/>
    <x v="0"/>
    <x v="192"/>
    <n v="100"/>
    <n v="0"/>
    <n v="1"/>
    <s v="00"/>
    <s v="5610"/>
    <s v="157500"/>
    <s v="00"/>
    <s v="000"/>
    <s v="Vermischte Einnahmen   "/>
    <n v="100"/>
    <n v="0"/>
  </r>
  <r>
    <s v="1 Stadt Bad Rappenau"/>
    <x v="0"/>
    <x v="0"/>
    <x v="5"/>
    <x v="19"/>
    <x v="23"/>
    <x v="50"/>
    <s v="1"/>
    <x v="0"/>
    <x v="193"/>
    <n v="567800"/>
    <n v="593110"/>
    <n v="1"/>
    <s v="00"/>
    <s v="5610"/>
    <s v="169000"/>
    <s v="00"/>
    <s v="000"/>
    <s v="Innere Verrechnungen   "/>
    <n v="567800"/>
    <n v="593110"/>
  </r>
  <r>
    <s v="1 Stadt Bad Rappenau"/>
    <x v="0"/>
    <x v="0"/>
    <x v="5"/>
    <x v="19"/>
    <x v="23"/>
    <x v="50"/>
    <s v="2"/>
    <x v="1"/>
    <x v="194"/>
    <n v="28700"/>
    <n v="28697.94"/>
    <n v="1"/>
    <s v="00"/>
    <s v="5610"/>
    <s v="276000"/>
    <s v="00"/>
    <s v="000"/>
    <s v="Auflösung von Beiträgen und ähnlichen Entgelten  "/>
    <n v="28700"/>
    <n v="28697.94"/>
  </r>
  <r>
    <s v="1 Stadt Bad Rappenau"/>
    <x v="0"/>
    <x v="0"/>
    <x v="5"/>
    <x v="19"/>
    <x v="23"/>
    <x v="51"/>
    <s v="1"/>
    <x v="0"/>
    <x v="195"/>
    <n v="1000"/>
    <n v="1192"/>
    <n v="1"/>
    <s v="00"/>
    <s v="5611"/>
    <s v="110000"/>
    <s v="00"/>
    <s v="000"/>
    <s v="Benutzungsgebühren Sporthalle  "/>
    <n v="1000"/>
    <n v="1192"/>
  </r>
  <r>
    <s v="1 Stadt Bad Rappenau"/>
    <x v="0"/>
    <x v="0"/>
    <x v="5"/>
    <x v="19"/>
    <x v="23"/>
    <x v="51"/>
    <s v="1"/>
    <x v="0"/>
    <x v="196"/>
    <n v="200"/>
    <n v="0"/>
    <n v="1"/>
    <s v="00"/>
    <s v="5611"/>
    <s v="151000"/>
    <s v="00"/>
    <s v="000"/>
    <s v="Ersätze und ähnliche Einnahmen  "/>
    <n v="200"/>
    <n v="0"/>
  </r>
  <r>
    <s v="1 Stadt Bad Rappenau"/>
    <x v="0"/>
    <x v="0"/>
    <x v="5"/>
    <x v="19"/>
    <x v="23"/>
    <x v="51"/>
    <s v="1"/>
    <x v="0"/>
    <x v="197"/>
    <n v="300"/>
    <n v="307.14999999999998"/>
    <n v="1"/>
    <s v="00"/>
    <s v="5611"/>
    <s v="154000"/>
    <s v="00"/>
    <s v="000"/>
    <s v="Erstattung für Photovoltaikanlage   "/>
    <n v="300"/>
    <n v="307.14999999999998"/>
  </r>
  <r>
    <s v="1 Stadt Bad Rappenau"/>
    <x v="0"/>
    <x v="0"/>
    <x v="5"/>
    <x v="19"/>
    <x v="23"/>
    <x v="51"/>
    <s v="1"/>
    <x v="0"/>
    <x v="198"/>
    <n v="44300"/>
    <n v="45839.43"/>
    <n v="1"/>
    <s v="00"/>
    <s v="5611"/>
    <s v="169000"/>
    <s v="00"/>
    <s v="000"/>
    <s v="Innere Verrechnung   "/>
    <n v="44300"/>
    <n v="45839.43"/>
  </r>
  <r>
    <s v="1 Stadt Bad Rappenau"/>
    <x v="0"/>
    <x v="0"/>
    <x v="5"/>
    <x v="19"/>
    <x v="23"/>
    <x v="51"/>
    <s v="2"/>
    <x v="1"/>
    <x v="199"/>
    <n v="2100"/>
    <n v="2085.2199999999998"/>
    <n v="1"/>
    <s v="00"/>
    <s v="5611"/>
    <s v="276000"/>
    <s v="00"/>
    <s v="000"/>
    <s v="Auflösung von Beiträgen und ähnlichen Entgelten  "/>
    <n v="2100"/>
    <n v="2085.2199999999998"/>
  </r>
  <r>
    <s v="1 Stadt Bad Rappenau"/>
    <x v="0"/>
    <x v="0"/>
    <x v="5"/>
    <x v="19"/>
    <x v="23"/>
    <x v="52"/>
    <s v="1"/>
    <x v="0"/>
    <x v="200"/>
    <n v="7500"/>
    <n v="6849.32"/>
    <n v="1"/>
    <s v="00"/>
    <s v="5612"/>
    <s v="110000"/>
    <s v="00"/>
    <s v="000"/>
    <s v="Benutzungsgebühren Sporthalle  "/>
    <n v="7500"/>
    <n v="6849.32"/>
  </r>
  <r>
    <s v="1 Stadt Bad Rappenau"/>
    <x v="0"/>
    <x v="0"/>
    <x v="5"/>
    <x v="19"/>
    <x v="23"/>
    <x v="52"/>
    <s v="1"/>
    <x v="0"/>
    <x v="201"/>
    <n v="100"/>
    <n v="447.44"/>
    <n v="1"/>
    <s v="00"/>
    <s v="5612"/>
    <s v="151000"/>
    <s v="00"/>
    <s v="000"/>
    <s v="Ersätze und ähnliche Einnahmen  "/>
    <n v="100"/>
    <n v="447.44"/>
  </r>
  <r>
    <s v="1 Stadt Bad Rappenau"/>
    <x v="0"/>
    <x v="0"/>
    <x v="5"/>
    <x v="19"/>
    <x v="23"/>
    <x v="52"/>
    <s v="1"/>
    <x v="0"/>
    <x v="202"/>
    <n v="79700"/>
    <n v="76446.59"/>
    <n v="1"/>
    <s v="00"/>
    <s v="5612"/>
    <s v="169000"/>
    <s v="00"/>
    <s v="000"/>
    <s v="Innere Verrechnung   "/>
    <n v="79700"/>
    <n v="76446.59"/>
  </r>
  <r>
    <s v="1 Stadt Bad Rappenau"/>
    <x v="0"/>
    <x v="0"/>
    <x v="5"/>
    <x v="19"/>
    <x v="23"/>
    <x v="52"/>
    <s v="2"/>
    <x v="1"/>
    <x v="203"/>
    <n v="4200"/>
    <n v="4168.91"/>
    <n v="1"/>
    <s v="00"/>
    <s v="5612"/>
    <s v="276000"/>
    <s v="00"/>
    <s v="000"/>
    <s v="Auflösung von Beiträgen und ähnlichen Entgelten  "/>
    <n v="4200"/>
    <n v="4168.91"/>
  </r>
  <r>
    <s v="1 Stadt Bad Rappenau"/>
    <x v="0"/>
    <x v="0"/>
    <x v="5"/>
    <x v="19"/>
    <x v="23"/>
    <x v="53"/>
    <s v="1"/>
    <x v="0"/>
    <x v="204"/>
    <n v="3000"/>
    <n v="3754"/>
    <n v="1"/>
    <s v="00"/>
    <s v="5613"/>
    <s v="110000"/>
    <s v="00"/>
    <s v="000"/>
    <s v="Benutzungsgebühren Sporthalle  "/>
    <n v="3000"/>
    <n v="3754"/>
  </r>
  <r>
    <s v="1 Stadt Bad Rappenau"/>
    <x v="0"/>
    <x v="0"/>
    <x v="5"/>
    <x v="19"/>
    <x v="23"/>
    <x v="53"/>
    <s v="1"/>
    <x v="0"/>
    <x v="205"/>
    <n v="3000"/>
    <n v="3697.86"/>
    <n v="1"/>
    <s v="00"/>
    <s v="5613"/>
    <s v="151000"/>
    <s v="00"/>
    <s v="000"/>
    <s v="Ersätze und ähnliche Einnahmen  "/>
    <n v="3000"/>
    <n v="3697.86"/>
  </r>
  <r>
    <s v="1 Stadt Bad Rappenau"/>
    <x v="0"/>
    <x v="0"/>
    <x v="5"/>
    <x v="19"/>
    <x v="23"/>
    <x v="53"/>
    <s v="1"/>
    <x v="0"/>
    <x v="206"/>
    <n v="58200"/>
    <n v="45986.06"/>
    <n v="1"/>
    <s v="00"/>
    <s v="5613"/>
    <s v="169000"/>
    <s v="00"/>
    <s v="000"/>
    <s v="Innere Verrechnung   "/>
    <n v="58200"/>
    <n v="45986.06"/>
  </r>
  <r>
    <s v="1 Stadt Bad Rappenau"/>
    <x v="0"/>
    <x v="0"/>
    <x v="5"/>
    <x v="19"/>
    <x v="23"/>
    <x v="53"/>
    <s v="2"/>
    <x v="1"/>
    <x v="207"/>
    <n v="1700"/>
    <n v="1640.89"/>
    <n v="1"/>
    <s v="00"/>
    <s v="5613"/>
    <s v="276000"/>
    <s v="00"/>
    <s v="000"/>
    <s v="Auflösung von Beiträgen und ähnlichen Entgelten  "/>
    <n v="1700"/>
    <n v="1640.89"/>
  </r>
  <r>
    <s v="1 Stadt Bad Rappenau"/>
    <x v="0"/>
    <x v="0"/>
    <x v="5"/>
    <x v="19"/>
    <x v="23"/>
    <x v="54"/>
    <s v="1"/>
    <x v="0"/>
    <x v="208"/>
    <n v="3500"/>
    <n v="3208"/>
    <n v="1"/>
    <s v="00"/>
    <s v="5614"/>
    <s v="110000"/>
    <s v="00"/>
    <s v="000"/>
    <s v="Benutzungsgebühren Sporthalle  "/>
    <n v="3500"/>
    <n v="3208"/>
  </r>
  <r>
    <s v="1 Stadt Bad Rappenau"/>
    <x v="0"/>
    <x v="0"/>
    <x v="5"/>
    <x v="19"/>
    <x v="23"/>
    <x v="54"/>
    <s v="1"/>
    <x v="0"/>
    <x v="209"/>
    <n v="1500"/>
    <n v="3274.01"/>
    <n v="1"/>
    <s v="00"/>
    <s v="5614"/>
    <s v="151000"/>
    <s v="00"/>
    <s v="000"/>
    <s v="Ersätze und ähnliche Einnahmen  "/>
    <n v="1500"/>
    <n v="3274.01"/>
  </r>
  <r>
    <s v="1 Stadt Bad Rappenau"/>
    <x v="0"/>
    <x v="0"/>
    <x v="5"/>
    <x v="19"/>
    <x v="23"/>
    <x v="54"/>
    <s v="1"/>
    <x v="0"/>
    <x v="210"/>
    <n v="1500"/>
    <n v="1558.71"/>
    <n v="1"/>
    <s v="00"/>
    <s v="5614"/>
    <s v="154000"/>
    <s v="00"/>
    <s v="000"/>
    <s v="Erstattung für Photovoltaikanlage   "/>
    <n v="1500"/>
    <n v="1558.71"/>
  </r>
  <r>
    <s v="1 Stadt Bad Rappenau"/>
    <x v="0"/>
    <x v="0"/>
    <x v="5"/>
    <x v="19"/>
    <x v="23"/>
    <x v="54"/>
    <s v="1"/>
    <x v="0"/>
    <x v="211"/>
    <n v="51400"/>
    <n v="47845.84"/>
    <n v="1"/>
    <s v="00"/>
    <s v="5614"/>
    <s v="169000"/>
    <s v="00"/>
    <s v="000"/>
    <s v="Innere Verrechnung   "/>
    <n v="51400"/>
    <n v="47845.84"/>
  </r>
  <r>
    <s v="1 Stadt Bad Rappenau"/>
    <x v="0"/>
    <x v="0"/>
    <x v="5"/>
    <x v="19"/>
    <x v="23"/>
    <x v="54"/>
    <s v="2"/>
    <x v="1"/>
    <x v="212"/>
    <n v="1500"/>
    <n v="1456.87"/>
    <n v="1"/>
    <s v="00"/>
    <s v="5614"/>
    <s v="276000"/>
    <s v="00"/>
    <s v="000"/>
    <s v="Auflösung von Beiträgen und ähnlichen Entgelten  "/>
    <n v="1500"/>
    <n v="1456.87"/>
  </r>
  <r>
    <s v="1 Stadt Bad Rappenau"/>
    <x v="0"/>
    <x v="0"/>
    <x v="5"/>
    <x v="19"/>
    <x v="23"/>
    <x v="55"/>
    <s v="1"/>
    <x v="0"/>
    <x v="213"/>
    <n v="5000"/>
    <n v="4210.5"/>
    <n v="1"/>
    <s v="00"/>
    <s v="5615"/>
    <s v="110000"/>
    <s v="00"/>
    <s v="000"/>
    <s v="Benutzungsgebühren Sporthalle  "/>
    <n v="5000"/>
    <n v="4210.5"/>
  </r>
  <r>
    <s v="1 Stadt Bad Rappenau"/>
    <x v="0"/>
    <x v="0"/>
    <x v="5"/>
    <x v="19"/>
    <x v="23"/>
    <x v="55"/>
    <s v="1"/>
    <x v="0"/>
    <x v="214"/>
    <n v="8000"/>
    <n v="8028.24"/>
    <n v="1"/>
    <s v="00"/>
    <s v="5615"/>
    <s v="151000"/>
    <s v="00"/>
    <s v="000"/>
    <s v="Ersätze und ähnliche Einnahmen  "/>
    <n v="8000"/>
    <n v="8028.24"/>
  </r>
  <r>
    <s v="1 Stadt Bad Rappenau"/>
    <x v="0"/>
    <x v="0"/>
    <x v="5"/>
    <x v="19"/>
    <x v="23"/>
    <x v="55"/>
    <s v="1"/>
    <x v="0"/>
    <x v="215"/>
    <n v="700"/>
    <n v="723.6"/>
    <n v="1"/>
    <s v="00"/>
    <s v="5615"/>
    <s v="154000"/>
    <s v="00"/>
    <s v="000"/>
    <s v="Erstattung für Photovoltaikanlage   "/>
    <n v="700"/>
    <n v="723.6"/>
  </r>
  <r>
    <s v="1 Stadt Bad Rappenau"/>
    <x v="0"/>
    <x v="0"/>
    <x v="5"/>
    <x v="19"/>
    <x v="23"/>
    <x v="55"/>
    <s v="1"/>
    <x v="0"/>
    <x v="216"/>
    <n v="143600"/>
    <n v="151904.43"/>
    <n v="1"/>
    <s v="00"/>
    <s v="5615"/>
    <s v="169000"/>
    <s v="00"/>
    <s v="000"/>
    <s v="Innere Verrechnung   "/>
    <n v="143600"/>
    <n v="151904.43"/>
  </r>
  <r>
    <s v="1 Stadt Bad Rappenau"/>
    <x v="0"/>
    <x v="0"/>
    <x v="5"/>
    <x v="19"/>
    <x v="23"/>
    <x v="55"/>
    <s v="2"/>
    <x v="1"/>
    <x v="217"/>
    <n v="12500"/>
    <n v="12433.14"/>
    <n v="1"/>
    <s v="00"/>
    <s v="5615"/>
    <s v="276000"/>
    <s v="00"/>
    <s v="000"/>
    <s v="Auflösung von Beiträgen und ähnlichen Entgelten  "/>
    <n v="12500"/>
    <n v="12433.14"/>
  </r>
  <r>
    <s v="1 Stadt Bad Rappenau"/>
    <x v="0"/>
    <x v="0"/>
    <x v="5"/>
    <x v="19"/>
    <x v="23"/>
    <x v="56"/>
    <s v="1"/>
    <x v="0"/>
    <x v="218"/>
    <n v="3500"/>
    <n v="3090"/>
    <n v="1"/>
    <s v="00"/>
    <s v="5616"/>
    <s v="110000"/>
    <s v="00"/>
    <s v="000"/>
    <s v="Benutzungsgebühren Sporthalle  "/>
    <n v="3500"/>
    <n v="3090"/>
  </r>
  <r>
    <s v="1 Stadt Bad Rappenau"/>
    <x v="0"/>
    <x v="0"/>
    <x v="5"/>
    <x v="19"/>
    <x v="23"/>
    <x v="56"/>
    <s v="1"/>
    <x v="0"/>
    <x v="219"/>
    <n v="2000"/>
    <n v="1026.21"/>
    <n v="1"/>
    <s v="00"/>
    <s v="5616"/>
    <s v="151000"/>
    <s v="00"/>
    <s v="000"/>
    <s v="Ersätze und ähnliche Einnahmen  "/>
    <n v="2000"/>
    <n v="1026.21"/>
  </r>
  <r>
    <s v="1 Stadt Bad Rappenau"/>
    <x v="0"/>
    <x v="0"/>
    <x v="5"/>
    <x v="19"/>
    <x v="23"/>
    <x v="56"/>
    <s v="1"/>
    <x v="0"/>
    <x v="220"/>
    <n v="1800"/>
    <n v="1800.36"/>
    <n v="1"/>
    <s v="00"/>
    <s v="5616"/>
    <s v="154000"/>
    <s v="00"/>
    <s v="000"/>
    <s v="Erstattung für Photovoltaikanlage   "/>
    <n v="1800"/>
    <n v="1800.36"/>
  </r>
  <r>
    <s v="1 Stadt Bad Rappenau"/>
    <x v="0"/>
    <x v="0"/>
    <x v="5"/>
    <x v="19"/>
    <x v="23"/>
    <x v="56"/>
    <s v="1"/>
    <x v="0"/>
    <x v="221"/>
    <n v="47300"/>
    <n v="61958.51"/>
    <n v="1"/>
    <s v="00"/>
    <s v="5616"/>
    <s v="169000"/>
    <s v="00"/>
    <s v="000"/>
    <s v="Innere Verrechnung   "/>
    <n v="47300"/>
    <n v="61958.51"/>
  </r>
  <r>
    <s v="1 Stadt Bad Rappenau"/>
    <x v="0"/>
    <x v="0"/>
    <x v="5"/>
    <x v="19"/>
    <x v="23"/>
    <x v="56"/>
    <s v="2"/>
    <x v="1"/>
    <x v="222"/>
    <n v="1200"/>
    <n v="1120"/>
    <n v="1"/>
    <s v="00"/>
    <s v="5616"/>
    <s v="276000"/>
    <s v="00"/>
    <s v="000"/>
    <s v="Auflösung von Beiträgen und ähnlichen Entgelten  "/>
    <n v="1200"/>
    <n v="1120"/>
  </r>
  <r>
    <s v="1 Stadt Bad Rappenau"/>
    <x v="0"/>
    <x v="0"/>
    <x v="5"/>
    <x v="19"/>
    <x v="23"/>
    <x v="57"/>
    <s v="1"/>
    <x v="0"/>
    <x v="223"/>
    <n v="3500"/>
    <n v="4233"/>
    <n v="1"/>
    <s v="00"/>
    <s v="5617"/>
    <s v="110000"/>
    <s v="00"/>
    <s v="000"/>
    <s v="Benutzungsgebühren Sporthalle  "/>
    <n v="3500"/>
    <n v="4233"/>
  </r>
  <r>
    <s v="1 Stadt Bad Rappenau"/>
    <x v="0"/>
    <x v="0"/>
    <x v="5"/>
    <x v="19"/>
    <x v="23"/>
    <x v="57"/>
    <s v="1"/>
    <x v="0"/>
    <x v="224"/>
    <n v="100"/>
    <n v="0"/>
    <n v="1"/>
    <s v="00"/>
    <s v="5617"/>
    <s v="151000"/>
    <s v="00"/>
    <s v="000"/>
    <s v="Ersätze und ähnliche Einnahmen  "/>
    <n v="100"/>
    <n v="0"/>
  </r>
  <r>
    <s v="1 Stadt Bad Rappenau"/>
    <x v="0"/>
    <x v="0"/>
    <x v="5"/>
    <x v="19"/>
    <x v="23"/>
    <x v="57"/>
    <s v="1"/>
    <x v="0"/>
    <x v="225"/>
    <n v="600"/>
    <n v="615.6"/>
    <n v="1"/>
    <s v="00"/>
    <s v="5617"/>
    <s v="154000"/>
    <s v="00"/>
    <s v="000"/>
    <s v="Erstattung für Photovoltaikanlage   "/>
    <n v="600"/>
    <n v="615.6"/>
  </r>
  <r>
    <s v="1 Stadt Bad Rappenau"/>
    <x v="0"/>
    <x v="0"/>
    <x v="5"/>
    <x v="19"/>
    <x v="23"/>
    <x v="57"/>
    <s v="1"/>
    <x v="0"/>
    <x v="226"/>
    <n v="49200"/>
    <n v="46726.12"/>
    <n v="1"/>
    <s v="00"/>
    <s v="5617"/>
    <s v="169000"/>
    <s v="00"/>
    <s v="000"/>
    <s v="Innere Verrechnung   "/>
    <n v="49200"/>
    <n v="46726.12"/>
  </r>
  <r>
    <s v="1 Stadt Bad Rappenau"/>
    <x v="0"/>
    <x v="0"/>
    <x v="5"/>
    <x v="19"/>
    <x v="23"/>
    <x v="57"/>
    <s v="2"/>
    <x v="1"/>
    <x v="227"/>
    <n v="2200"/>
    <n v="2157.1799999999998"/>
    <n v="1"/>
    <s v="00"/>
    <s v="5617"/>
    <s v="276000"/>
    <s v="00"/>
    <s v="000"/>
    <s v="Auflösung von Beiträgen und ähnlichen Entgelten  "/>
    <n v="2200"/>
    <n v="2157.1799999999998"/>
  </r>
  <r>
    <s v="1 Stadt Bad Rappenau"/>
    <x v="0"/>
    <x v="0"/>
    <x v="5"/>
    <x v="19"/>
    <x v="23"/>
    <x v="58"/>
    <s v="1"/>
    <x v="0"/>
    <x v="228"/>
    <n v="4500"/>
    <n v="3490.5"/>
    <n v="1"/>
    <s v="00"/>
    <s v="5619"/>
    <s v="110000"/>
    <s v="00"/>
    <s v="000"/>
    <s v="Benutzungsgebühren Sporthalle  "/>
    <n v="4500"/>
    <n v="3490.5"/>
  </r>
  <r>
    <s v="1 Stadt Bad Rappenau"/>
    <x v="0"/>
    <x v="0"/>
    <x v="5"/>
    <x v="19"/>
    <x v="23"/>
    <x v="58"/>
    <s v="1"/>
    <x v="0"/>
    <x v="229"/>
    <n v="100"/>
    <n v="0"/>
    <n v="1"/>
    <s v="00"/>
    <s v="5619"/>
    <s v="151000"/>
    <s v="00"/>
    <s v="000"/>
    <s v="Ersätze und ähnliche Einnahmen  "/>
    <n v="100"/>
    <n v="0"/>
  </r>
  <r>
    <s v="1 Stadt Bad Rappenau"/>
    <x v="0"/>
    <x v="0"/>
    <x v="5"/>
    <x v="19"/>
    <x v="23"/>
    <x v="58"/>
    <s v="1"/>
    <x v="0"/>
    <x v="230"/>
    <n v="600"/>
    <n v="588.71"/>
    <n v="1"/>
    <s v="00"/>
    <s v="5619"/>
    <s v="154000"/>
    <s v="00"/>
    <s v="000"/>
    <s v="Erstattung für Photovoltaikanlage   "/>
    <n v="600"/>
    <n v="588.71"/>
  </r>
  <r>
    <s v="1 Stadt Bad Rappenau"/>
    <x v="0"/>
    <x v="0"/>
    <x v="5"/>
    <x v="19"/>
    <x v="23"/>
    <x v="58"/>
    <s v="1"/>
    <x v="0"/>
    <x v="231"/>
    <n v="112500"/>
    <n v="84933.83"/>
    <n v="1"/>
    <s v="00"/>
    <s v="5619"/>
    <s v="169000"/>
    <s v="00"/>
    <s v="000"/>
    <s v="Innere Verrechnung   "/>
    <n v="112500"/>
    <n v="84933.83"/>
  </r>
  <r>
    <s v="1 Stadt Bad Rappenau"/>
    <x v="0"/>
    <x v="0"/>
    <x v="5"/>
    <x v="19"/>
    <x v="23"/>
    <x v="58"/>
    <s v="2"/>
    <x v="1"/>
    <x v="232"/>
    <n v="5100"/>
    <n v="5056.04"/>
    <n v="1"/>
    <s v="00"/>
    <s v="5619"/>
    <s v="276000"/>
    <s v="00"/>
    <s v="000"/>
    <s v="Auflösung von Beiträgen und ähnlichen Entgelten  "/>
    <n v="5100"/>
    <n v="5056.04"/>
  </r>
  <r>
    <s v="1 Stadt Bad Rappenau"/>
    <x v="0"/>
    <x v="0"/>
    <x v="5"/>
    <x v="19"/>
    <x v="24"/>
    <x v="59"/>
    <s v="1"/>
    <x v="0"/>
    <x v="233"/>
    <n v="1000"/>
    <n v="1000"/>
    <n v="1"/>
    <s v="00"/>
    <s v="5621"/>
    <s v="110000"/>
    <s v="00"/>
    <s v="000"/>
    <s v="Benutzungsgebühren   "/>
    <n v="1000"/>
    <n v="1000"/>
  </r>
  <r>
    <s v="1 Stadt Bad Rappenau"/>
    <x v="0"/>
    <x v="0"/>
    <x v="5"/>
    <x v="19"/>
    <x v="24"/>
    <x v="60"/>
    <s v="1"/>
    <x v="0"/>
    <x v="234"/>
    <n v="1000"/>
    <n v="1000"/>
    <n v="1"/>
    <s v="00"/>
    <s v="5622"/>
    <s v="110000"/>
    <s v="00"/>
    <s v="000"/>
    <s v="Benutzungsgebühren   "/>
    <n v="1000"/>
    <n v="1000"/>
  </r>
  <r>
    <s v="1 Stadt Bad Rappenau"/>
    <x v="0"/>
    <x v="0"/>
    <x v="5"/>
    <x v="19"/>
    <x v="24"/>
    <x v="61"/>
    <s v="1"/>
    <x v="0"/>
    <x v="235"/>
    <n v="1000"/>
    <n v="1000"/>
    <n v="1"/>
    <s v="00"/>
    <s v="5623"/>
    <s v="110000"/>
    <s v="00"/>
    <s v="000"/>
    <s v="Benutzungsgebühren   "/>
    <n v="1000"/>
    <n v="1000"/>
  </r>
  <r>
    <s v="1 Stadt Bad Rappenau"/>
    <x v="0"/>
    <x v="0"/>
    <x v="5"/>
    <x v="19"/>
    <x v="24"/>
    <x v="62"/>
    <s v="1"/>
    <x v="0"/>
    <x v="236"/>
    <n v="1000"/>
    <n v="1000"/>
    <n v="1"/>
    <s v="00"/>
    <s v="5624"/>
    <s v="110000"/>
    <s v="00"/>
    <s v="000"/>
    <s v="Benutzungsgebühren   "/>
    <n v="1000"/>
    <n v="1000"/>
  </r>
  <r>
    <s v="1 Stadt Bad Rappenau"/>
    <x v="0"/>
    <x v="0"/>
    <x v="5"/>
    <x v="19"/>
    <x v="24"/>
    <x v="63"/>
    <s v="1"/>
    <x v="0"/>
    <x v="237"/>
    <n v="1000"/>
    <n v="1000"/>
    <n v="1"/>
    <s v="00"/>
    <s v="5625"/>
    <s v="110000"/>
    <s v="00"/>
    <s v="000"/>
    <s v="Benutzungsgebühren   "/>
    <n v="1000"/>
    <n v="1000"/>
  </r>
  <r>
    <s v="1 Stadt Bad Rappenau"/>
    <x v="0"/>
    <x v="0"/>
    <x v="5"/>
    <x v="19"/>
    <x v="24"/>
    <x v="64"/>
    <s v="1"/>
    <x v="0"/>
    <x v="238"/>
    <n v="1000"/>
    <n v="999.96"/>
    <n v="1"/>
    <s v="00"/>
    <s v="5626"/>
    <s v="110000"/>
    <s v="00"/>
    <s v="000"/>
    <s v="Benutzungsgebühren   "/>
    <n v="1000"/>
    <n v="999.96"/>
  </r>
  <r>
    <s v="1 Stadt Bad Rappenau"/>
    <x v="0"/>
    <x v="0"/>
    <x v="5"/>
    <x v="19"/>
    <x v="24"/>
    <x v="65"/>
    <s v="1"/>
    <x v="0"/>
    <x v="239"/>
    <n v="1000"/>
    <n v="1000"/>
    <n v="1"/>
    <s v="00"/>
    <s v="5627"/>
    <s v="110000"/>
    <s v="00"/>
    <s v="000"/>
    <s v="Benutzungsgebühren   "/>
    <n v="1000"/>
    <n v="1000"/>
  </r>
  <r>
    <s v="1 Stadt Bad Rappenau"/>
    <x v="0"/>
    <x v="0"/>
    <x v="5"/>
    <x v="20"/>
    <x v="25"/>
    <x v="66"/>
    <s v="1"/>
    <x v="0"/>
    <x v="240"/>
    <n v="300"/>
    <n v="182.8"/>
    <n v="1"/>
    <s v="00"/>
    <s v="5720"/>
    <s v="110000"/>
    <s v="00"/>
    <s v="000"/>
    <s v="Eintrittsgelder   "/>
    <n v="300"/>
    <n v="182.8"/>
  </r>
  <r>
    <s v="1 Stadt Bad Rappenau"/>
    <x v="0"/>
    <x v="0"/>
    <x v="5"/>
    <x v="20"/>
    <x v="25"/>
    <x v="66"/>
    <s v="1"/>
    <x v="0"/>
    <x v="241"/>
    <n v="500"/>
    <n v="0"/>
    <n v="1"/>
    <s v="00"/>
    <s v="5720"/>
    <s v="157500"/>
    <s v="00"/>
    <s v="000"/>
    <s v="Vermischte Einnahmen   "/>
    <n v="500"/>
    <n v="0"/>
  </r>
  <r>
    <s v="1 Stadt Bad Rappenau"/>
    <x v="0"/>
    <x v="0"/>
    <x v="5"/>
    <x v="21"/>
    <x v="26"/>
    <x v="67"/>
    <s v="1"/>
    <x v="0"/>
    <x v="242"/>
    <n v="3500"/>
    <n v="540"/>
    <n v="1"/>
    <s v="00"/>
    <s v="5800"/>
    <s v="157500"/>
    <s v="00"/>
    <s v="000"/>
    <s v="Vermischte Einnahmen   "/>
    <n v="3500"/>
    <n v="540"/>
  </r>
  <r>
    <s v="1 Stadt Bad Rappenau"/>
    <x v="0"/>
    <x v="0"/>
    <x v="6"/>
    <x v="22"/>
    <x v="27"/>
    <x v="68"/>
    <s v="1"/>
    <x v="0"/>
    <x v="243"/>
    <n v="100"/>
    <n v="0"/>
    <n v="1"/>
    <s v="00"/>
    <s v="6000"/>
    <s v="157500"/>
    <s v="00"/>
    <s v="000"/>
    <s v="Vermischte Einnahmen   "/>
    <n v="100"/>
    <n v="0"/>
  </r>
  <r>
    <s v="1 Stadt Bad Rappenau"/>
    <x v="0"/>
    <x v="0"/>
    <x v="6"/>
    <x v="22"/>
    <x v="28"/>
    <x v="69"/>
    <s v="1"/>
    <x v="0"/>
    <x v="244"/>
    <n v="500"/>
    <n v="0"/>
    <n v="1"/>
    <s v="00"/>
    <s v="6010"/>
    <s v="151000"/>
    <s v="00"/>
    <s v="000"/>
    <s v="Ersätze und ähnliche Einnahmen   "/>
    <n v="500"/>
    <n v="0"/>
  </r>
  <r>
    <s v="1 Stadt Bad Rappenau"/>
    <x v="0"/>
    <x v="0"/>
    <x v="6"/>
    <x v="22"/>
    <x v="28"/>
    <x v="69"/>
    <s v="1"/>
    <x v="0"/>
    <x v="245"/>
    <n v="5400"/>
    <n v="5280"/>
    <n v="1"/>
    <s v="00"/>
    <s v="6010"/>
    <s v="169000"/>
    <s v="00"/>
    <s v="000"/>
    <s v="Innere Verrechnungen   "/>
    <n v="5400"/>
    <n v="5280"/>
  </r>
  <r>
    <s v="1 Stadt Bad Rappenau"/>
    <x v="0"/>
    <x v="0"/>
    <x v="6"/>
    <x v="22"/>
    <x v="28"/>
    <x v="70"/>
    <s v="1"/>
    <x v="0"/>
    <x v="246"/>
    <n v="500"/>
    <n v="0"/>
    <n v="1"/>
    <s v="00"/>
    <s v="6011"/>
    <s v="151000"/>
    <s v="00"/>
    <s v="000"/>
    <s v="Ersätze und ähnliche Einnahmen   "/>
    <n v="500"/>
    <n v="0"/>
  </r>
  <r>
    <s v="1 Stadt Bad Rappenau"/>
    <x v="0"/>
    <x v="0"/>
    <x v="6"/>
    <x v="22"/>
    <x v="28"/>
    <x v="70"/>
    <s v="1"/>
    <x v="0"/>
    <x v="247"/>
    <n v="5900"/>
    <n v="5799.5"/>
    <n v="1"/>
    <s v="00"/>
    <s v="6011"/>
    <s v="169000"/>
    <s v="00"/>
    <s v="000"/>
    <s v="Innere Verrechnungen   "/>
    <n v="5900"/>
    <n v="5799.5"/>
  </r>
  <r>
    <s v="1 Stadt Bad Rappenau"/>
    <x v="0"/>
    <x v="0"/>
    <x v="6"/>
    <x v="22"/>
    <x v="29"/>
    <x v="71"/>
    <s v="1"/>
    <x v="0"/>
    <x v="248"/>
    <n v="300"/>
    <n v="0"/>
    <n v="1"/>
    <s v="00"/>
    <s v="6020"/>
    <s v="151000"/>
    <s v="00"/>
    <s v="000"/>
    <s v="Ersätze und ähnliche Einnahmen   "/>
    <n v="300"/>
    <n v="0"/>
  </r>
  <r>
    <s v="1 Stadt Bad Rappenau"/>
    <x v="0"/>
    <x v="0"/>
    <x v="6"/>
    <x v="22"/>
    <x v="29"/>
    <x v="71"/>
    <s v="1"/>
    <x v="0"/>
    <x v="249"/>
    <n v="100"/>
    <n v="0"/>
    <n v="1"/>
    <s v="00"/>
    <s v="6020"/>
    <s v="157500"/>
    <s v="00"/>
    <s v="000"/>
    <s v="Vermischte Einnahmen   "/>
    <n v="100"/>
    <n v="0"/>
  </r>
  <r>
    <s v="1 Stadt Bad Rappenau"/>
    <x v="0"/>
    <x v="0"/>
    <x v="6"/>
    <x v="22"/>
    <x v="29"/>
    <x v="71"/>
    <s v="1"/>
    <x v="0"/>
    <x v="250"/>
    <n v="79400"/>
    <n v="79374.240000000005"/>
    <n v="1"/>
    <s v="00"/>
    <s v="6020"/>
    <s v="165000"/>
    <s v="00"/>
    <s v="000"/>
    <s v="Erstattungen von kommunalen Sonderrechnungen (EigB SER/BTB GmbH)  "/>
    <n v="79400"/>
    <n v="79374.240000000005"/>
  </r>
  <r>
    <s v="1 Stadt Bad Rappenau"/>
    <x v="0"/>
    <x v="0"/>
    <x v="6"/>
    <x v="22"/>
    <x v="29"/>
    <x v="71"/>
    <s v="1"/>
    <x v="0"/>
    <x v="251"/>
    <n v="62000"/>
    <n v="94391.42"/>
    <n v="1"/>
    <s v="00"/>
    <s v="6020"/>
    <s v="169000"/>
    <s v="00"/>
    <s v="000"/>
    <s v="Innere Verrechnungen   "/>
    <n v="62000"/>
    <n v="94391.42"/>
  </r>
  <r>
    <s v="1 Stadt Bad Rappenau"/>
    <x v="0"/>
    <x v="0"/>
    <x v="6"/>
    <x v="23"/>
    <x v="30"/>
    <x v="72"/>
    <s v="1"/>
    <x v="0"/>
    <x v="252"/>
    <n v="30000"/>
    <n v="28732.22"/>
    <n v="1"/>
    <s v="00"/>
    <s v="6100"/>
    <s v="100000"/>
    <s v="00"/>
    <s v="000"/>
    <s v="Verwaltungsgebühren   "/>
    <n v="30000"/>
    <n v="28732.22"/>
  </r>
  <r>
    <s v="1 Stadt Bad Rappenau"/>
    <x v="0"/>
    <x v="0"/>
    <x v="6"/>
    <x v="23"/>
    <x v="30"/>
    <x v="72"/>
    <s v="1"/>
    <x v="0"/>
    <x v="253"/>
    <n v="300000"/>
    <n v="523925.91"/>
    <n v="1"/>
    <s v="00"/>
    <s v="6100"/>
    <s v="100100"/>
    <s v="00"/>
    <s v="000"/>
    <s v="Baugenehmigungsgebühren   "/>
    <n v="300000"/>
    <n v="523925.91"/>
  </r>
  <r>
    <s v="1 Stadt Bad Rappenau"/>
    <x v="0"/>
    <x v="0"/>
    <x v="6"/>
    <x v="23"/>
    <x v="30"/>
    <x v="72"/>
    <s v="1"/>
    <x v="0"/>
    <x v="254"/>
    <n v="15000"/>
    <n v="2441.58"/>
    <n v="1"/>
    <s v="00"/>
    <s v="6100"/>
    <s v="151000"/>
    <s v="00"/>
    <s v="000"/>
    <s v="Ersätze und ähnliche Einnahmen  "/>
    <n v="15000"/>
    <n v="2441.58"/>
  </r>
  <r>
    <s v="1 Stadt Bad Rappenau"/>
    <x v="0"/>
    <x v="0"/>
    <x v="6"/>
    <x v="23"/>
    <x v="30"/>
    <x v="72"/>
    <s v="1"/>
    <x v="0"/>
    <x v="255"/>
    <n v="3000"/>
    <n v="3354.86"/>
    <n v="1"/>
    <s v="00"/>
    <s v="6100"/>
    <s v="161000"/>
    <s v="00"/>
    <s v="000"/>
    <s v="Kostenerstattung Wärmegesetz   "/>
    <n v="3000"/>
    <n v="3354.86"/>
  </r>
  <r>
    <s v="1 Stadt Bad Rappenau"/>
    <x v="0"/>
    <x v="0"/>
    <x v="6"/>
    <x v="23"/>
    <x v="30"/>
    <x v="72"/>
    <s v="1"/>
    <x v="0"/>
    <x v="256"/>
    <n v="0"/>
    <n v="3009.37"/>
    <n v="1"/>
    <s v="00"/>
    <s v="6100"/>
    <s v="162000"/>
    <s v="00"/>
    <s v="000"/>
    <s v="Kostenerstattungen von Gemeinden und Gemeindeverbänden  "/>
    <n v="0"/>
    <n v="3009.37"/>
  </r>
  <r>
    <s v="1 Stadt Bad Rappenau"/>
    <x v="0"/>
    <x v="0"/>
    <x v="6"/>
    <x v="23"/>
    <x v="30"/>
    <x v="72"/>
    <s v="2"/>
    <x v="1"/>
    <x v="257"/>
    <n v="500"/>
    <n v="500"/>
    <n v="1"/>
    <s v="00"/>
    <s v="6100"/>
    <s v="260000"/>
    <s v="00"/>
    <s v="000"/>
    <s v="Buß- und Zwangsgelder   "/>
    <n v="500"/>
    <n v="500"/>
  </r>
  <r>
    <s v="1 Stadt Bad Rappenau"/>
    <x v="0"/>
    <x v="0"/>
    <x v="6"/>
    <x v="24"/>
    <x v="31"/>
    <x v="73"/>
    <s v="1"/>
    <x v="0"/>
    <x v="258"/>
    <n v="0"/>
    <n v="894.55"/>
    <n v="1"/>
    <s v="00"/>
    <s v="6200"/>
    <s v="151000"/>
    <s v="00"/>
    <s v="000"/>
    <s v="Rückforderung Ausfallhaftung   "/>
    <n v="0"/>
    <n v="894.55"/>
  </r>
  <r>
    <s v="1 Stadt Bad Rappenau"/>
    <x v="0"/>
    <x v="0"/>
    <x v="6"/>
    <x v="25"/>
    <x v="32"/>
    <x v="74"/>
    <s v="1"/>
    <x v="0"/>
    <x v="259"/>
    <n v="30000"/>
    <n v="35330.629999999997"/>
    <n v="1"/>
    <s v="00"/>
    <s v="6300"/>
    <s v="110000"/>
    <s v="00"/>
    <s v="000"/>
    <s v="Parkgebühren   "/>
    <n v="30000"/>
    <n v="35330.629999999997"/>
  </r>
  <r>
    <s v="1 Stadt Bad Rappenau"/>
    <x v="0"/>
    <x v="0"/>
    <x v="6"/>
    <x v="25"/>
    <x v="32"/>
    <x v="74"/>
    <s v="1"/>
    <x v="0"/>
    <x v="260"/>
    <n v="500"/>
    <n v="0"/>
    <n v="1"/>
    <s v="00"/>
    <s v="6300"/>
    <s v="151000"/>
    <s v="00"/>
    <s v="000"/>
    <s v="Ersätze und ähnliche Einnahmen  "/>
    <n v="500"/>
    <n v="0"/>
  </r>
  <r>
    <s v="1 Stadt Bad Rappenau"/>
    <x v="0"/>
    <x v="0"/>
    <x v="6"/>
    <x v="25"/>
    <x v="32"/>
    <x v="74"/>
    <s v="1"/>
    <x v="0"/>
    <x v="261"/>
    <n v="0"/>
    <n v="306.69"/>
    <n v="1"/>
    <s v="00"/>
    <s v="6300"/>
    <s v="155000"/>
    <s v="00"/>
    <s v="000"/>
    <s v="Ersatz von Schäden an Außenanlagen u.ä. Einrichtungen (Deckungskreis 3)  "/>
    <n v="0"/>
    <n v="306.69"/>
  </r>
  <r>
    <s v="1 Stadt Bad Rappenau"/>
    <x v="0"/>
    <x v="0"/>
    <x v="6"/>
    <x v="25"/>
    <x v="32"/>
    <x v="74"/>
    <s v="1"/>
    <x v="0"/>
    <x v="262"/>
    <n v="500"/>
    <n v="0"/>
    <n v="1"/>
    <s v="00"/>
    <s v="6300"/>
    <s v="157500"/>
    <s v="00"/>
    <s v="000"/>
    <s v="Vermischte Einnahmen   "/>
    <n v="500"/>
    <n v="0"/>
  </r>
  <r>
    <s v="1 Stadt Bad Rappenau"/>
    <x v="0"/>
    <x v="0"/>
    <x v="6"/>
    <x v="25"/>
    <x v="32"/>
    <x v="74"/>
    <s v="1"/>
    <x v="0"/>
    <x v="263"/>
    <n v="40000"/>
    <n v="4380.0600000000004"/>
    <n v="1"/>
    <s v="00"/>
    <s v="6300"/>
    <s v="162000"/>
    <s v="00"/>
    <s v="000"/>
    <s v="Erstattungen für Straßenunterhaltungen im Rahmen der Verwaltungsgemeinschaft  "/>
    <n v="40000"/>
    <n v="4380.0600000000004"/>
  </r>
  <r>
    <s v="1 Stadt Bad Rappenau"/>
    <x v="0"/>
    <x v="0"/>
    <x v="6"/>
    <x v="25"/>
    <x v="32"/>
    <x v="74"/>
    <s v="1"/>
    <x v="0"/>
    <x v="264"/>
    <n v="112000"/>
    <n v="114704"/>
    <n v="1"/>
    <s v="00"/>
    <s v="6300"/>
    <s v="171000"/>
    <s v="00"/>
    <s v="000"/>
    <s v="Zuweisungen und Zuschüsse vom Land  "/>
    <n v="112000"/>
    <n v="114704"/>
  </r>
  <r>
    <s v="1 Stadt Bad Rappenau"/>
    <x v="0"/>
    <x v="0"/>
    <x v="6"/>
    <x v="26"/>
    <x v="33"/>
    <x v="75"/>
    <s v="1"/>
    <x v="0"/>
    <x v="265"/>
    <n v="800"/>
    <n v="0"/>
    <n v="1"/>
    <s v="00"/>
    <s v="6700"/>
    <s v="151000"/>
    <s v="00"/>
    <s v="000"/>
    <s v="Ersätze und ähnliche Einnahmen  "/>
    <n v="800"/>
    <n v="0"/>
  </r>
  <r>
    <s v="1 Stadt Bad Rappenau"/>
    <x v="0"/>
    <x v="0"/>
    <x v="6"/>
    <x v="26"/>
    <x v="33"/>
    <x v="75"/>
    <s v="1"/>
    <x v="0"/>
    <x v="266"/>
    <n v="100"/>
    <n v="0"/>
    <n v="1"/>
    <s v="00"/>
    <s v="6700"/>
    <s v="157500"/>
    <s v="00"/>
    <s v="000"/>
    <s v="Vermischte Einnahmen   "/>
    <n v="100"/>
    <n v="0"/>
  </r>
  <r>
    <s v="1 Stadt Bad Rappenau"/>
    <x v="0"/>
    <x v="0"/>
    <x v="6"/>
    <x v="27"/>
    <x v="34"/>
    <x v="76"/>
    <s v="1"/>
    <x v="0"/>
    <x v="267"/>
    <n v="0"/>
    <n v="570"/>
    <n v="1"/>
    <s v="00"/>
    <s v="6900"/>
    <s v="155000"/>
    <s v="00"/>
    <s v="000"/>
    <s v="Ersatz von Schäden an Außenanlagen u.ä. Einrichtungen (Deckungskreis 3)  "/>
    <n v="0"/>
    <n v="570"/>
  </r>
  <r>
    <s v="1 Stadt Bad Rappenau"/>
    <x v="0"/>
    <x v="0"/>
    <x v="7"/>
    <x v="28"/>
    <x v="35"/>
    <x v="77"/>
    <s v="1"/>
    <x v="0"/>
    <x v="268"/>
    <n v="88000"/>
    <n v="95399.22"/>
    <n v="1"/>
    <s v="00"/>
    <s v="7200"/>
    <s v="162000"/>
    <s v="00"/>
    <s v="000"/>
    <s v="Erstattungen vom Landkreis   "/>
    <n v="88000"/>
    <n v="95399.22"/>
  </r>
  <r>
    <s v="1 Stadt Bad Rappenau"/>
    <x v="0"/>
    <x v="0"/>
    <x v="7"/>
    <x v="29"/>
    <x v="36"/>
    <x v="78"/>
    <s v="1"/>
    <x v="0"/>
    <x v="269"/>
    <n v="4500"/>
    <n v="4141.53"/>
    <n v="1"/>
    <s v="00"/>
    <s v="7300"/>
    <s v="110000"/>
    <s v="00"/>
    <s v="000"/>
    <s v="Standgebühren   "/>
    <n v="4500"/>
    <n v="4141.53"/>
  </r>
  <r>
    <s v="1 Stadt Bad Rappenau"/>
    <x v="0"/>
    <x v="0"/>
    <x v="7"/>
    <x v="29"/>
    <x v="36"/>
    <x v="78"/>
    <s v="1"/>
    <x v="0"/>
    <x v="270"/>
    <n v="100"/>
    <n v="0"/>
    <n v="1"/>
    <s v="00"/>
    <s v="7300"/>
    <s v="157500"/>
    <s v="00"/>
    <s v="000"/>
    <s v="Vermischte Einnahmen   "/>
    <n v="100"/>
    <n v="0"/>
  </r>
  <r>
    <s v="1 Stadt Bad Rappenau"/>
    <x v="0"/>
    <x v="0"/>
    <x v="7"/>
    <x v="30"/>
    <x v="37"/>
    <x v="79"/>
    <s v="1"/>
    <x v="0"/>
    <x v="271"/>
    <n v="273200"/>
    <n v="0"/>
    <n v="1"/>
    <s v="00"/>
    <s v="7500"/>
    <s v="110000"/>
    <s v="00"/>
    <s v="000"/>
    <s v="Bestattungsgebühren   "/>
    <n v="273200"/>
    <n v="0"/>
  </r>
  <r>
    <s v="1 Stadt Bad Rappenau"/>
    <x v="0"/>
    <x v="0"/>
    <x v="7"/>
    <x v="30"/>
    <x v="37"/>
    <x v="79"/>
    <s v="1"/>
    <x v="0"/>
    <x v="272"/>
    <n v="400"/>
    <n v="671.35"/>
    <n v="1"/>
    <s v="00"/>
    <s v="7500"/>
    <s v="151000"/>
    <s v="00"/>
    <s v="000"/>
    <s v="Ersätze und ähnliche Einnahmen  "/>
    <n v="400"/>
    <n v="671.35"/>
  </r>
  <r>
    <s v="1 Stadt Bad Rappenau"/>
    <x v="0"/>
    <x v="0"/>
    <x v="7"/>
    <x v="30"/>
    <x v="37"/>
    <x v="79"/>
    <s v="1"/>
    <x v="0"/>
    <x v="273"/>
    <n v="100"/>
    <n v="55.61"/>
    <n v="1"/>
    <s v="00"/>
    <s v="7500"/>
    <s v="157500"/>
    <s v="00"/>
    <s v="000"/>
    <s v="Vermischte Einnahmen   "/>
    <n v="100"/>
    <n v="55.61"/>
  </r>
  <r>
    <s v="1 Stadt Bad Rappenau"/>
    <x v="0"/>
    <x v="0"/>
    <x v="7"/>
    <x v="30"/>
    <x v="37"/>
    <x v="79"/>
    <s v="1"/>
    <x v="0"/>
    <x v="274"/>
    <n v="25000"/>
    <n v="27035.84"/>
    <n v="1"/>
    <s v="00"/>
    <s v="7500"/>
    <s v="171000"/>
    <s v="00"/>
    <s v="000"/>
    <s v="Landeszuschuss für Betreuung der jüdischen Friedhöfe  "/>
    <n v="25000"/>
    <n v="27035.84"/>
  </r>
  <r>
    <s v="1 Stadt Bad Rappenau"/>
    <x v="0"/>
    <x v="0"/>
    <x v="7"/>
    <x v="30"/>
    <x v="37"/>
    <x v="79"/>
    <s v="2"/>
    <x v="1"/>
    <x v="275"/>
    <n v="0"/>
    <n v="10000"/>
    <n v="1"/>
    <s v="00"/>
    <s v="7500"/>
    <s v="276000"/>
    <s v="00"/>
    <s v="000"/>
    <s v="Auflösung von Beiträgen und ähnlichen Entgelten  "/>
    <n v="0"/>
    <n v="10000"/>
  </r>
  <r>
    <s v="1 Stadt Bad Rappenau"/>
    <x v="0"/>
    <x v="0"/>
    <x v="7"/>
    <x v="30"/>
    <x v="37"/>
    <x v="80"/>
    <s v="1"/>
    <x v="0"/>
    <x v="276"/>
    <n v="31900"/>
    <n v="0"/>
    <n v="1"/>
    <s v="00"/>
    <s v="7501"/>
    <s v="110000"/>
    <s v="00"/>
    <s v="000"/>
    <s v="Bestattungsgebühren   "/>
    <n v="31900"/>
    <n v="0"/>
  </r>
  <r>
    <s v="1 Stadt Bad Rappenau"/>
    <x v="0"/>
    <x v="0"/>
    <x v="7"/>
    <x v="30"/>
    <x v="37"/>
    <x v="80"/>
    <s v="2"/>
    <x v="1"/>
    <x v="277"/>
    <n v="500"/>
    <n v="437.45"/>
    <n v="1"/>
    <s v="00"/>
    <s v="7501"/>
    <s v="276000"/>
    <s v="00"/>
    <s v="000"/>
    <s v="Auflösung von Beiträgen und ähnlichen Entgelten  "/>
    <n v="500"/>
    <n v="437.45"/>
  </r>
  <r>
    <s v="1 Stadt Bad Rappenau"/>
    <x v="0"/>
    <x v="0"/>
    <x v="7"/>
    <x v="30"/>
    <x v="37"/>
    <x v="81"/>
    <s v="1"/>
    <x v="0"/>
    <x v="278"/>
    <n v="64600"/>
    <n v="0"/>
    <n v="1"/>
    <s v="00"/>
    <s v="7502"/>
    <s v="110000"/>
    <s v="00"/>
    <s v="000"/>
    <s v="Bestattungsgebühren   "/>
    <n v="64600"/>
    <n v="0"/>
  </r>
  <r>
    <s v="1 Stadt Bad Rappenau"/>
    <x v="0"/>
    <x v="0"/>
    <x v="7"/>
    <x v="30"/>
    <x v="37"/>
    <x v="81"/>
    <s v="2"/>
    <x v="1"/>
    <x v="279"/>
    <n v="500"/>
    <n v="404.21"/>
    <n v="1"/>
    <s v="00"/>
    <s v="7502"/>
    <s v="276000"/>
    <s v="00"/>
    <s v="000"/>
    <s v="Auflösung von Beiträgen und ähnlichen Entgelten  "/>
    <n v="500"/>
    <n v="404.21"/>
  </r>
  <r>
    <s v="1 Stadt Bad Rappenau"/>
    <x v="0"/>
    <x v="0"/>
    <x v="7"/>
    <x v="30"/>
    <x v="37"/>
    <x v="82"/>
    <s v="1"/>
    <x v="0"/>
    <x v="280"/>
    <n v="46500"/>
    <n v="0"/>
    <n v="1"/>
    <s v="00"/>
    <s v="7503"/>
    <s v="110000"/>
    <s v="00"/>
    <s v="000"/>
    <s v="Bestattungsgebühren   "/>
    <n v="46500"/>
    <n v="0"/>
  </r>
  <r>
    <s v="1 Stadt Bad Rappenau"/>
    <x v="0"/>
    <x v="0"/>
    <x v="7"/>
    <x v="30"/>
    <x v="37"/>
    <x v="82"/>
    <s v="2"/>
    <x v="1"/>
    <x v="281"/>
    <n v="700"/>
    <n v="679.51"/>
    <n v="1"/>
    <s v="00"/>
    <s v="7503"/>
    <s v="276000"/>
    <s v="00"/>
    <s v="000"/>
    <s v="Auflösung von Beiträgen und ähnlichen Entgelten  "/>
    <n v="700"/>
    <n v="679.51"/>
  </r>
  <r>
    <s v="1 Stadt Bad Rappenau"/>
    <x v="0"/>
    <x v="0"/>
    <x v="7"/>
    <x v="30"/>
    <x v="37"/>
    <x v="83"/>
    <s v="1"/>
    <x v="0"/>
    <x v="282"/>
    <n v="38600"/>
    <n v="0"/>
    <n v="1"/>
    <s v="00"/>
    <s v="7504"/>
    <s v="110000"/>
    <s v="00"/>
    <s v="000"/>
    <s v="Bestattungsgebühren   "/>
    <n v="38600"/>
    <n v="0"/>
  </r>
  <r>
    <s v="1 Stadt Bad Rappenau"/>
    <x v="0"/>
    <x v="0"/>
    <x v="7"/>
    <x v="30"/>
    <x v="37"/>
    <x v="83"/>
    <s v="2"/>
    <x v="1"/>
    <x v="283"/>
    <n v="500"/>
    <n v="412.5"/>
    <n v="1"/>
    <s v="00"/>
    <s v="7504"/>
    <s v="276000"/>
    <s v="00"/>
    <s v="000"/>
    <s v="Auflösung von Beiträgen und ähnlichen Entgelten  "/>
    <n v="500"/>
    <n v="412.5"/>
  </r>
  <r>
    <s v="1 Stadt Bad Rappenau"/>
    <x v="0"/>
    <x v="0"/>
    <x v="7"/>
    <x v="30"/>
    <x v="37"/>
    <x v="84"/>
    <s v="1"/>
    <x v="0"/>
    <x v="284"/>
    <n v="42500"/>
    <n v="0"/>
    <n v="1"/>
    <s v="00"/>
    <s v="7505"/>
    <s v="110000"/>
    <s v="00"/>
    <s v="000"/>
    <s v="Bestattungsgebühren   "/>
    <n v="42500"/>
    <n v="0"/>
  </r>
  <r>
    <s v="1 Stadt Bad Rappenau"/>
    <x v="0"/>
    <x v="0"/>
    <x v="7"/>
    <x v="30"/>
    <x v="37"/>
    <x v="84"/>
    <s v="2"/>
    <x v="1"/>
    <x v="285"/>
    <n v="500"/>
    <n v="453.2"/>
    <n v="1"/>
    <s v="00"/>
    <s v="7505"/>
    <s v="276000"/>
    <s v="00"/>
    <s v="000"/>
    <s v="Auflösung von Beiträgen und ähnlichen Entgelten  "/>
    <n v="500"/>
    <n v="453.2"/>
  </r>
  <r>
    <s v="1 Stadt Bad Rappenau"/>
    <x v="0"/>
    <x v="0"/>
    <x v="7"/>
    <x v="30"/>
    <x v="37"/>
    <x v="85"/>
    <s v="1"/>
    <x v="0"/>
    <x v="286"/>
    <n v="52000"/>
    <n v="0"/>
    <n v="1"/>
    <s v="00"/>
    <s v="7506"/>
    <s v="110000"/>
    <s v="00"/>
    <s v="000"/>
    <s v="Bestattungsgebühren   "/>
    <n v="52000"/>
    <n v="0"/>
  </r>
  <r>
    <s v="1 Stadt Bad Rappenau"/>
    <x v="0"/>
    <x v="0"/>
    <x v="7"/>
    <x v="30"/>
    <x v="37"/>
    <x v="85"/>
    <s v="2"/>
    <x v="1"/>
    <x v="287"/>
    <n v="900"/>
    <n v="820.66"/>
    <n v="1"/>
    <s v="00"/>
    <s v="7506"/>
    <s v="276000"/>
    <s v="00"/>
    <s v="000"/>
    <s v="Auflösung von Beiträgen und ähnlichen Entgelten  "/>
    <n v="900"/>
    <n v="820.66"/>
  </r>
  <r>
    <s v="1 Stadt Bad Rappenau"/>
    <x v="0"/>
    <x v="0"/>
    <x v="7"/>
    <x v="30"/>
    <x v="37"/>
    <x v="86"/>
    <s v="1"/>
    <x v="0"/>
    <x v="288"/>
    <n v="26200"/>
    <n v="0"/>
    <n v="1"/>
    <s v="00"/>
    <s v="7507"/>
    <s v="110000"/>
    <s v="00"/>
    <s v="000"/>
    <s v="Bestattungsgebühren   "/>
    <n v="26200"/>
    <n v="0"/>
  </r>
  <r>
    <s v="1 Stadt Bad Rappenau"/>
    <x v="0"/>
    <x v="0"/>
    <x v="7"/>
    <x v="30"/>
    <x v="37"/>
    <x v="86"/>
    <s v="2"/>
    <x v="1"/>
    <x v="289"/>
    <n v="400"/>
    <n v="348.72"/>
    <n v="1"/>
    <s v="00"/>
    <s v="7507"/>
    <s v="276000"/>
    <s v="00"/>
    <s v="000"/>
    <s v="Auflösung von Beiträgen und ähnlichen Entgelten  "/>
    <n v="400"/>
    <n v="348.72"/>
  </r>
  <r>
    <s v="1 Stadt Bad Rappenau"/>
    <x v="0"/>
    <x v="0"/>
    <x v="7"/>
    <x v="30"/>
    <x v="37"/>
    <x v="87"/>
    <s v="1"/>
    <x v="0"/>
    <x v="290"/>
    <n v="17400"/>
    <n v="0"/>
    <n v="1"/>
    <s v="00"/>
    <s v="7508"/>
    <s v="110000"/>
    <s v="00"/>
    <s v="000"/>
    <s v="Bestattungsgebühren   "/>
    <n v="17400"/>
    <n v="0"/>
  </r>
  <r>
    <s v="1 Stadt Bad Rappenau"/>
    <x v="0"/>
    <x v="0"/>
    <x v="7"/>
    <x v="30"/>
    <x v="37"/>
    <x v="87"/>
    <s v="2"/>
    <x v="1"/>
    <x v="291"/>
    <n v="100"/>
    <n v="51.33"/>
    <n v="1"/>
    <s v="00"/>
    <s v="7508"/>
    <s v="276000"/>
    <s v="00"/>
    <s v="000"/>
    <s v="Auflösung von Beiträgen und ähnlichen Entgelten  "/>
    <n v="100"/>
    <n v="51.33"/>
  </r>
  <r>
    <s v="1 Stadt Bad Rappenau"/>
    <x v="0"/>
    <x v="0"/>
    <x v="7"/>
    <x v="30"/>
    <x v="37"/>
    <x v="88"/>
    <s v="1"/>
    <x v="0"/>
    <x v="292"/>
    <n v="13000"/>
    <n v="0"/>
    <n v="1"/>
    <s v="00"/>
    <s v="7509"/>
    <s v="110000"/>
    <s v="00"/>
    <s v="000"/>
    <s v="Bestattungsgebühren   "/>
    <n v="13000"/>
    <n v="0"/>
  </r>
  <r>
    <s v="1 Stadt Bad Rappenau"/>
    <x v="0"/>
    <x v="0"/>
    <x v="7"/>
    <x v="30"/>
    <x v="37"/>
    <x v="88"/>
    <s v="2"/>
    <x v="1"/>
    <x v="293"/>
    <n v="100"/>
    <n v="31.44"/>
    <n v="1"/>
    <s v="00"/>
    <s v="7509"/>
    <s v="276000"/>
    <s v="00"/>
    <s v="000"/>
    <s v="Auflösung von Beiträgen und ähnlichen Entgelten  "/>
    <n v="100"/>
    <n v="31.44"/>
  </r>
  <r>
    <s v="1 Stadt Bad Rappenau"/>
    <x v="0"/>
    <x v="0"/>
    <x v="7"/>
    <x v="31"/>
    <x v="38"/>
    <x v="89"/>
    <s v="1"/>
    <x v="0"/>
    <x v="294"/>
    <n v="6000"/>
    <n v="5838.28"/>
    <n v="1"/>
    <s v="00"/>
    <s v="7630"/>
    <s v="140000"/>
    <s v="00"/>
    <s v="000"/>
    <s v="Mieten und Pachten   "/>
    <n v="6000"/>
    <n v="5838.28"/>
  </r>
  <r>
    <s v="1 Stadt Bad Rappenau"/>
    <x v="0"/>
    <x v="0"/>
    <x v="7"/>
    <x v="31"/>
    <x v="38"/>
    <x v="89"/>
    <s v="1"/>
    <x v="0"/>
    <x v="295"/>
    <n v="0"/>
    <n v="534.12"/>
    <n v="1"/>
    <s v="00"/>
    <s v="7630"/>
    <s v="151000"/>
    <s v="00"/>
    <s v="000"/>
    <s v="Ersätze und ähnliche Einnahmen   "/>
    <n v="0"/>
    <n v="534.12"/>
  </r>
  <r>
    <s v="1 Stadt Bad Rappenau"/>
    <x v="0"/>
    <x v="0"/>
    <x v="7"/>
    <x v="31"/>
    <x v="39"/>
    <x v="90"/>
    <s v="1"/>
    <x v="0"/>
    <x v="296"/>
    <n v="2000"/>
    <n v="1570.42"/>
    <n v="1"/>
    <s v="00"/>
    <s v="7650"/>
    <s v="110000"/>
    <s v="00"/>
    <s v="000"/>
    <s v="Toilettengebühren   "/>
    <n v="2000"/>
    <n v="1570.42"/>
  </r>
  <r>
    <s v="1 Stadt Bad Rappenau"/>
    <x v="0"/>
    <x v="0"/>
    <x v="7"/>
    <x v="31"/>
    <x v="40"/>
    <x v="91"/>
    <s v="1"/>
    <x v="0"/>
    <x v="297"/>
    <n v="11000"/>
    <n v="14062.5"/>
    <n v="1"/>
    <s v="00"/>
    <s v="7670"/>
    <s v="110000"/>
    <s v="00"/>
    <s v="000"/>
    <s v="Benutzungsgebühren Bürgerhäuser   "/>
    <n v="11000"/>
    <n v="14062.5"/>
  </r>
  <r>
    <s v="1 Stadt Bad Rappenau"/>
    <x v="0"/>
    <x v="0"/>
    <x v="7"/>
    <x v="31"/>
    <x v="40"/>
    <x v="91"/>
    <s v="1"/>
    <x v="0"/>
    <x v="298"/>
    <n v="100"/>
    <n v="0"/>
    <n v="1"/>
    <s v="00"/>
    <s v="7670"/>
    <s v="151000"/>
    <s v="00"/>
    <s v="000"/>
    <s v="Ersätze und ähnliche Einnahmen   "/>
    <n v="100"/>
    <n v="0"/>
  </r>
  <r>
    <s v="1 Stadt Bad Rappenau"/>
    <x v="0"/>
    <x v="0"/>
    <x v="7"/>
    <x v="31"/>
    <x v="40"/>
    <x v="92"/>
    <s v="1"/>
    <x v="0"/>
    <x v="299"/>
    <n v="3500"/>
    <n v="3601"/>
    <n v="1"/>
    <s v="00"/>
    <s v="7673"/>
    <s v="110000"/>
    <s v="00"/>
    <s v="000"/>
    <s v="Benutzungsgebühren   "/>
    <n v="3500"/>
    <n v="3601"/>
  </r>
  <r>
    <s v="1 Stadt Bad Rappenau"/>
    <x v="0"/>
    <x v="0"/>
    <x v="7"/>
    <x v="31"/>
    <x v="40"/>
    <x v="92"/>
    <s v="1"/>
    <x v="0"/>
    <x v="300"/>
    <n v="100"/>
    <n v="0"/>
    <n v="1"/>
    <s v="00"/>
    <s v="7673"/>
    <s v="151000"/>
    <s v="00"/>
    <s v="000"/>
    <s v="Ersätze und ähnliche Einnahmen   "/>
    <n v="100"/>
    <n v="0"/>
  </r>
  <r>
    <s v="1 Stadt Bad Rappenau"/>
    <x v="0"/>
    <x v="0"/>
    <x v="7"/>
    <x v="31"/>
    <x v="40"/>
    <x v="93"/>
    <s v="1"/>
    <x v="0"/>
    <x v="301"/>
    <n v="3000"/>
    <n v="5682"/>
    <n v="1"/>
    <s v="00"/>
    <s v="7674"/>
    <s v="110000"/>
    <s v="00"/>
    <s v="000"/>
    <s v="Benutzungsgebühren   "/>
    <n v="3000"/>
    <n v="5682"/>
  </r>
  <r>
    <s v="1 Stadt Bad Rappenau"/>
    <x v="0"/>
    <x v="0"/>
    <x v="7"/>
    <x v="31"/>
    <x v="40"/>
    <x v="93"/>
    <s v="1"/>
    <x v="0"/>
    <x v="302"/>
    <n v="100"/>
    <n v="0"/>
    <n v="1"/>
    <s v="00"/>
    <s v="7674"/>
    <s v="151000"/>
    <s v="00"/>
    <s v="000"/>
    <s v="Ersätze und ähnliche Einnahmen   "/>
    <n v="100"/>
    <n v="0"/>
  </r>
  <r>
    <s v="1 Stadt Bad Rappenau"/>
    <x v="0"/>
    <x v="0"/>
    <x v="7"/>
    <x v="31"/>
    <x v="40"/>
    <x v="94"/>
    <s v="1"/>
    <x v="0"/>
    <x v="303"/>
    <n v="1500"/>
    <n v="629"/>
    <n v="1"/>
    <s v="00"/>
    <s v="7677"/>
    <s v="110000"/>
    <s v="00"/>
    <s v="000"/>
    <s v="Benutzungsgebühren   "/>
    <n v="1500"/>
    <n v="629"/>
  </r>
  <r>
    <s v="1 Stadt Bad Rappenau"/>
    <x v="0"/>
    <x v="0"/>
    <x v="7"/>
    <x v="31"/>
    <x v="40"/>
    <x v="94"/>
    <s v="1"/>
    <x v="0"/>
    <x v="304"/>
    <n v="100"/>
    <n v="0"/>
    <n v="1"/>
    <s v="00"/>
    <s v="7677"/>
    <s v="151000"/>
    <s v="00"/>
    <s v="000"/>
    <s v="Ersätze und ähnliche Einnahmen   "/>
    <n v="100"/>
    <n v="0"/>
  </r>
  <r>
    <s v="1 Stadt Bad Rappenau"/>
    <x v="0"/>
    <x v="0"/>
    <x v="7"/>
    <x v="31"/>
    <x v="40"/>
    <x v="95"/>
    <s v="1"/>
    <x v="0"/>
    <x v="305"/>
    <n v="500"/>
    <n v="0"/>
    <n v="1"/>
    <s v="00"/>
    <s v="7679"/>
    <s v="151000"/>
    <s v="00"/>
    <s v="000"/>
    <s v="Ersätze und ähnliche Einnahmen   "/>
    <n v="500"/>
    <n v="0"/>
  </r>
  <r>
    <s v="1 Stadt Bad Rappenau"/>
    <x v="0"/>
    <x v="0"/>
    <x v="7"/>
    <x v="32"/>
    <x v="41"/>
    <x v="96"/>
    <s v="1"/>
    <x v="0"/>
    <x v="306"/>
    <n v="1000"/>
    <n v="2860.6"/>
    <n v="1"/>
    <s v="00"/>
    <s v="7710"/>
    <s v="151000"/>
    <s v="00"/>
    <s v="000"/>
    <s v="Ersätze und ähnliche Einnahmen  "/>
    <n v="1000"/>
    <n v="2860.6"/>
  </r>
  <r>
    <s v="1 Stadt Bad Rappenau"/>
    <x v="0"/>
    <x v="0"/>
    <x v="7"/>
    <x v="32"/>
    <x v="41"/>
    <x v="96"/>
    <s v="1"/>
    <x v="0"/>
    <x v="307"/>
    <n v="1000"/>
    <n v="1439.37"/>
    <n v="1"/>
    <s v="00"/>
    <s v="7710"/>
    <s v="154000"/>
    <s v="00"/>
    <s v="000"/>
    <s v="Erstattung für Photovoltaikanlage   "/>
    <n v="1000"/>
    <n v="1439.37"/>
  </r>
  <r>
    <s v="1 Stadt Bad Rappenau"/>
    <x v="0"/>
    <x v="0"/>
    <x v="7"/>
    <x v="32"/>
    <x v="41"/>
    <x v="96"/>
    <s v="1"/>
    <x v="0"/>
    <x v="308"/>
    <n v="100"/>
    <n v="0"/>
    <n v="1"/>
    <s v="00"/>
    <s v="7710"/>
    <s v="157500"/>
    <s v="00"/>
    <s v="000"/>
    <s v="Vermischte Einnahmen   "/>
    <n v="100"/>
    <n v="0"/>
  </r>
  <r>
    <s v="1 Stadt Bad Rappenau"/>
    <x v="0"/>
    <x v="0"/>
    <x v="7"/>
    <x v="32"/>
    <x v="41"/>
    <x v="96"/>
    <s v="1"/>
    <x v="0"/>
    <x v="309"/>
    <n v="43100"/>
    <n v="13547.22"/>
    <n v="1"/>
    <s v="00"/>
    <s v="7710"/>
    <s v="165000"/>
    <s v="00"/>
    <s v="000"/>
    <s v="Erstattungen von kommunalen Sonderrechnungen (BTB GmbH/KuK)  "/>
    <n v="43100"/>
    <n v="13547.22"/>
  </r>
  <r>
    <s v="1 Stadt Bad Rappenau"/>
    <x v="0"/>
    <x v="0"/>
    <x v="7"/>
    <x v="32"/>
    <x v="41"/>
    <x v="96"/>
    <s v="1"/>
    <x v="0"/>
    <x v="310"/>
    <n v="2838900"/>
    <n v="2833525.68"/>
    <n v="1"/>
    <s v="00"/>
    <s v="7710"/>
    <s v="169000"/>
    <s v="00"/>
    <s v="000"/>
    <s v="Innere Verrechnungen   "/>
    <n v="2838900"/>
    <n v="2833525.68"/>
  </r>
  <r>
    <s v="1 Stadt Bad Rappenau"/>
    <x v="0"/>
    <x v="0"/>
    <x v="7"/>
    <x v="32"/>
    <x v="41"/>
    <x v="96"/>
    <s v="1"/>
    <x v="0"/>
    <x v="311"/>
    <n v="0"/>
    <n v="5175.83"/>
    <n v="1"/>
    <s v="00"/>
    <s v="7710"/>
    <s v="174000"/>
    <s v="00"/>
    <s v="000"/>
    <s v="Zuweisungen und Zuschüsse lfd. Zwecke von Sozialversicherungen  "/>
    <n v="0"/>
    <n v="5175.83"/>
  </r>
  <r>
    <s v="1 Stadt Bad Rappenau"/>
    <x v="0"/>
    <x v="0"/>
    <x v="7"/>
    <x v="33"/>
    <x v="42"/>
    <x v="97"/>
    <s v="1"/>
    <x v="0"/>
    <x v="312"/>
    <n v="500"/>
    <n v="0"/>
    <n v="1"/>
    <s v="00"/>
    <s v="7900"/>
    <s v="151000"/>
    <s v="00"/>
    <s v="000"/>
    <s v="Ersätze und ähnliche Einnahmen   "/>
    <n v="500"/>
    <n v="0"/>
  </r>
  <r>
    <s v="1 Stadt Bad Rappenau"/>
    <x v="0"/>
    <x v="0"/>
    <x v="7"/>
    <x v="33"/>
    <x v="42"/>
    <x v="97"/>
    <s v="1"/>
    <x v="0"/>
    <x v="313"/>
    <n v="101000"/>
    <n v="106188.12"/>
    <n v="1"/>
    <s v="00"/>
    <s v="7900"/>
    <s v="171000"/>
    <s v="00"/>
    <s v="000"/>
    <s v="Zuweisungen und Zuschüsse vom Land  "/>
    <n v="101000"/>
    <n v="106188.12"/>
  </r>
  <r>
    <s v="1 Stadt Bad Rappenau"/>
    <x v="0"/>
    <x v="0"/>
    <x v="7"/>
    <x v="33"/>
    <x v="43"/>
    <x v="98"/>
    <s v="1"/>
    <x v="0"/>
    <x v="314"/>
    <n v="800"/>
    <n v="708"/>
    <n v="1"/>
    <s v="00"/>
    <s v="7920"/>
    <s v="140000"/>
    <s v="00"/>
    <s v="000"/>
    <s v="Mieten Fahrradboxen   "/>
    <n v="800"/>
    <n v="708"/>
  </r>
  <r>
    <s v="1 Stadt Bad Rappenau"/>
    <x v="0"/>
    <x v="0"/>
    <x v="8"/>
    <x v="34"/>
    <x v="44"/>
    <x v="99"/>
    <s v="2"/>
    <x v="1"/>
    <x v="315"/>
    <n v="550000"/>
    <n v="605632.26"/>
    <n v="1"/>
    <s v="00"/>
    <s v="8100"/>
    <s v="220000"/>
    <s v="00"/>
    <s v="000"/>
    <s v="Konzessionsabgaben   "/>
    <n v="550000"/>
    <n v="605632.26"/>
  </r>
  <r>
    <s v="1 Stadt Bad Rappenau"/>
    <x v="0"/>
    <x v="0"/>
    <x v="8"/>
    <x v="35"/>
    <x v="45"/>
    <x v="100"/>
    <s v="1"/>
    <x v="0"/>
    <x v="316"/>
    <n v="203000"/>
    <n v="232535.01"/>
    <n v="1"/>
    <s v="00"/>
    <s v="8550"/>
    <s v="130100"/>
    <s v="00"/>
    <s v="000"/>
    <s v="Holzverkauf (Nettoertrag nach Umstellung auf Regelbesteuerung zum 01.01.2017) "/>
    <n v="203000"/>
    <n v="232535.01"/>
  </r>
  <r>
    <s v="1 Stadt Bad Rappenau"/>
    <x v="0"/>
    <x v="0"/>
    <x v="8"/>
    <x v="35"/>
    <x v="45"/>
    <x v="100"/>
    <s v="1"/>
    <x v="0"/>
    <x v="317"/>
    <n v="0"/>
    <n v="16"/>
    <n v="1"/>
    <s v="00"/>
    <s v="8550"/>
    <s v="157500"/>
    <s v="00"/>
    <s v="000"/>
    <s v="Vermischte Einnahmen Steuerfrei  "/>
    <n v="0"/>
    <n v="16"/>
  </r>
  <r>
    <s v="1 Stadt Bad Rappenau"/>
    <x v="0"/>
    <x v="0"/>
    <x v="8"/>
    <x v="35"/>
    <x v="45"/>
    <x v="100"/>
    <s v="1"/>
    <x v="0"/>
    <x v="318"/>
    <n v="1000"/>
    <n v="1085.02"/>
    <n v="1"/>
    <s v="00"/>
    <s v="8550"/>
    <s v="157600"/>
    <s v="00"/>
    <s v="000"/>
    <s v="Vermischte Einnahmen Mehrwehrtsteuerpflichtig  "/>
    <n v="1000"/>
    <n v="1085.02"/>
  </r>
  <r>
    <s v="1 Stadt Bad Rappenau"/>
    <x v="0"/>
    <x v="0"/>
    <x v="8"/>
    <x v="36"/>
    <x v="46"/>
    <x v="101"/>
    <s v="1"/>
    <x v="0"/>
    <x v="319"/>
    <n v="180000"/>
    <n v="180000"/>
    <n v="1"/>
    <s v="00"/>
    <s v="8610"/>
    <s v="140100"/>
    <s v="00"/>
    <s v="000"/>
    <s v="Mieten und Pachten (Mehrwertsteuerpflichtig)  "/>
    <n v="180000"/>
    <n v="180000"/>
  </r>
  <r>
    <s v="1 Stadt Bad Rappenau"/>
    <x v="0"/>
    <x v="0"/>
    <x v="8"/>
    <x v="36"/>
    <x v="46"/>
    <x v="101"/>
    <s v="1"/>
    <x v="0"/>
    <x v="320"/>
    <n v="0"/>
    <n v="5677.11"/>
    <n v="1"/>
    <s v="00"/>
    <s v="8610"/>
    <s v="152000"/>
    <s v="00"/>
    <s v="000"/>
    <s v="Ersatz von Schäden an Gebäuden u.ä. Einrichtungen (Deckungskreis 1)  "/>
    <n v="0"/>
    <n v="5677.11"/>
  </r>
  <r>
    <s v="1 Stadt Bad Rappenau"/>
    <x v="0"/>
    <x v="0"/>
    <x v="8"/>
    <x v="36"/>
    <x v="46"/>
    <x v="101"/>
    <s v="1"/>
    <x v="0"/>
    <x v="321"/>
    <n v="20000"/>
    <n v="21720.31"/>
    <n v="1"/>
    <s v="00"/>
    <s v="8610"/>
    <s v="157600"/>
    <s v="00"/>
    <s v="000"/>
    <s v="Mietnebenkosten (Mehrwertsteuerpflichtig)  "/>
    <n v="20000"/>
    <n v="21720.31"/>
  </r>
  <r>
    <s v="1 Stadt Bad Rappenau"/>
    <x v="0"/>
    <x v="0"/>
    <x v="8"/>
    <x v="36"/>
    <x v="46"/>
    <x v="101"/>
    <s v="1"/>
    <x v="0"/>
    <x v="322"/>
    <n v="26000"/>
    <n v="23883.89"/>
    <n v="1"/>
    <s v="00"/>
    <s v="8610"/>
    <s v="165000"/>
    <s v="00"/>
    <s v="000"/>
    <s v="Erstattungen von kommunalen Sonderrechnungen (BTB GmbH/KuK)  "/>
    <n v="26000"/>
    <n v="23883.89"/>
  </r>
  <r>
    <s v="1 Stadt Bad Rappenau"/>
    <x v="0"/>
    <x v="0"/>
    <x v="8"/>
    <x v="36"/>
    <x v="46"/>
    <x v="101"/>
    <s v="2"/>
    <x v="1"/>
    <x v="323"/>
    <n v="44200"/>
    <n v="44186.080000000002"/>
    <n v="1"/>
    <s v="00"/>
    <s v="8610"/>
    <s v="276000"/>
    <s v="00"/>
    <s v="000"/>
    <s v="Auflösung von Beiträgen und ähnlichen Entgelten  "/>
    <n v="44200"/>
    <n v="44186.080000000002"/>
  </r>
  <r>
    <s v="1 Stadt Bad Rappenau"/>
    <x v="0"/>
    <x v="0"/>
    <x v="8"/>
    <x v="36"/>
    <x v="46"/>
    <x v="102"/>
    <s v="1"/>
    <x v="0"/>
    <x v="324"/>
    <n v="570000"/>
    <n v="0"/>
    <n v="1"/>
    <s v="00"/>
    <s v="8620"/>
    <s v="122000"/>
    <s v="00"/>
    <s v="000"/>
    <s v="Kurtaxen   "/>
    <n v="570000"/>
    <n v="0"/>
  </r>
  <r>
    <s v="1 Stadt Bad Rappenau"/>
    <x v="0"/>
    <x v="0"/>
    <x v="8"/>
    <x v="36"/>
    <x v="46"/>
    <x v="102"/>
    <s v="1"/>
    <x v="0"/>
    <x v="325"/>
    <n v="600"/>
    <n v="200"/>
    <n v="1"/>
    <s v="00"/>
    <s v="8620"/>
    <s v="140100"/>
    <s v="00"/>
    <s v="000"/>
    <s v="Pacht Wohnmobilstellplatz   "/>
    <n v="600"/>
    <n v="200"/>
  </r>
  <r>
    <s v="1 Stadt Bad Rappenau"/>
    <x v="0"/>
    <x v="0"/>
    <x v="8"/>
    <x v="36"/>
    <x v="46"/>
    <x v="102"/>
    <s v="2"/>
    <x v="1"/>
    <x v="326"/>
    <n v="111400"/>
    <n v="111308.2"/>
    <n v="1"/>
    <s v="00"/>
    <s v="8620"/>
    <s v="276000"/>
    <s v="00"/>
    <s v="000"/>
    <s v="Auflösung von Beiträgen und ähnlichen Entgelten  "/>
    <n v="111400"/>
    <n v="111308.2"/>
  </r>
  <r>
    <s v="1 Stadt Bad Rappenau"/>
    <x v="0"/>
    <x v="0"/>
    <x v="8"/>
    <x v="37"/>
    <x v="47"/>
    <x v="103"/>
    <s v="1"/>
    <x v="0"/>
    <x v="327"/>
    <n v="20000"/>
    <n v="21700.04"/>
    <n v="1"/>
    <s v="00"/>
    <s v="8700"/>
    <s v="110000"/>
    <s v="00"/>
    <s v="000"/>
    <s v="Parkgebühren   "/>
    <n v="20000"/>
    <n v="21700.04"/>
  </r>
  <r>
    <s v="1 Stadt Bad Rappenau"/>
    <x v="0"/>
    <x v="0"/>
    <x v="8"/>
    <x v="37"/>
    <x v="47"/>
    <x v="103"/>
    <s v="1"/>
    <x v="0"/>
    <x v="328"/>
    <n v="100"/>
    <n v="0"/>
    <n v="1"/>
    <s v="00"/>
    <s v="8700"/>
    <s v="157000"/>
    <s v="00"/>
    <s v="000"/>
    <s v="Vermischte Einnahmen   "/>
    <n v="100"/>
    <n v="0"/>
  </r>
  <r>
    <s v="1 Stadt Bad Rappenau"/>
    <x v="0"/>
    <x v="0"/>
    <x v="8"/>
    <x v="37"/>
    <x v="47"/>
    <x v="103"/>
    <s v="2"/>
    <x v="1"/>
    <x v="329"/>
    <n v="4000"/>
    <n v="2065.9499999999998"/>
    <n v="1"/>
    <s v="00"/>
    <s v="8700"/>
    <s v="210000"/>
    <s v="00"/>
    <s v="000"/>
    <s v="Dividende EnBW   "/>
    <n v="4000"/>
    <n v="2065.9499999999998"/>
  </r>
  <r>
    <s v="1 Stadt Bad Rappenau"/>
    <x v="0"/>
    <x v="0"/>
    <x v="8"/>
    <x v="37"/>
    <x v="47"/>
    <x v="104"/>
    <s v="1"/>
    <x v="0"/>
    <x v="330"/>
    <n v="65000"/>
    <n v="63565.06"/>
    <n v="1"/>
    <s v="00"/>
    <s v="8750"/>
    <s v="130000"/>
    <s v="00"/>
    <s v="000"/>
    <s v="Erlöse Soleverkauf   "/>
    <n v="65000"/>
    <n v="63565.06"/>
  </r>
  <r>
    <s v="1 Stadt Bad Rappenau"/>
    <x v="0"/>
    <x v="0"/>
    <x v="8"/>
    <x v="37"/>
    <x v="47"/>
    <x v="104"/>
    <s v="2"/>
    <x v="1"/>
    <x v="331"/>
    <n v="14800"/>
    <n v="14784"/>
    <n v="1"/>
    <s v="00"/>
    <s v="8750"/>
    <s v="276000"/>
    <s v="00"/>
    <s v="000"/>
    <s v="Auflösung von Beiträgen und ähnlichen Entgelten  "/>
    <n v="14800"/>
    <n v="14784"/>
  </r>
  <r>
    <s v="1 Stadt Bad Rappenau"/>
    <x v="0"/>
    <x v="0"/>
    <x v="8"/>
    <x v="38"/>
    <x v="48"/>
    <x v="105"/>
    <s v="1"/>
    <x v="0"/>
    <x v="332"/>
    <n v="365000"/>
    <n v="379039.5"/>
    <n v="1"/>
    <s v="00"/>
    <s v="8810"/>
    <s v="140000"/>
    <s v="00"/>
    <s v="000"/>
    <s v="Mieten und Pachten   "/>
    <n v="365000"/>
    <n v="379039.5"/>
  </r>
  <r>
    <s v="1 Stadt Bad Rappenau"/>
    <x v="0"/>
    <x v="0"/>
    <x v="8"/>
    <x v="38"/>
    <x v="48"/>
    <x v="105"/>
    <s v="1"/>
    <x v="0"/>
    <x v="333"/>
    <n v="50000"/>
    <n v="41305.440000000002"/>
    <n v="1"/>
    <s v="00"/>
    <s v="8810"/>
    <s v="140100"/>
    <s v="00"/>
    <s v="000"/>
    <s v="Mieten und Pachten (Mehrwertsteuerpflichtig)  "/>
    <n v="50000"/>
    <n v="41305.440000000002"/>
  </r>
  <r>
    <s v="1 Stadt Bad Rappenau"/>
    <x v="0"/>
    <x v="0"/>
    <x v="8"/>
    <x v="38"/>
    <x v="48"/>
    <x v="105"/>
    <s v="1"/>
    <x v="0"/>
    <x v="334"/>
    <n v="2000"/>
    <n v="2581.92"/>
    <n v="1"/>
    <s v="00"/>
    <s v="8810"/>
    <s v="151000"/>
    <s v="00"/>
    <s v="000"/>
    <s v="Ersätze und ähnliche Einnahmen  "/>
    <n v="2000"/>
    <n v="2581.92"/>
  </r>
  <r>
    <s v="1 Stadt Bad Rappenau"/>
    <x v="0"/>
    <x v="0"/>
    <x v="8"/>
    <x v="38"/>
    <x v="48"/>
    <x v="105"/>
    <s v="1"/>
    <x v="0"/>
    <x v="335"/>
    <n v="0"/>
    <n v="29772.959999999999"/>
    <n v="1"/>
    <s v="00"/>
    <s v="8810"/>
    <s v="152000"/>
    <s v="00"/>
    <s v="000"/>
    <s v="Ersatz von Schäden an Gebäuden u.ä. Einrichtungen (Deckungskreis 1)  "/>
    <n v="0"/>
    <n v="29772.959999999999"/>
  </r>
  <r>
    <s v="1 Stadt Bad Rappenau"/>
    <x v="0"/>
    <x v="0"/>
    <x v="8"/>
    <x v="38"/>
    <x v="48"/>
    <x v="105"/>
    <s v="1"/>
    <x v="0"/>
    <x v="336"/>
    <n v="110000"/>
    <n v="92758.16"/>
    <n v="1"/>
    <s v="00"/>
    <s v="8810"/>
    <s v="157500"/>
    <s v="00"/>
    <s v="000"/>
    <s v="Mietnebenkosten   "/>
    <n v="110000"/>
    <n v="92758.16"/>
  </r>
  <r>
    <s v="1 Stadt Bad Rappenau"/>
    <x v="0"/>
    <x v="0"/>
    <x v="8"/>
    <x v="38"/>
    <x v="48"/>
    <x v="105"/>
    <s v="1"/>
    <x v="0"/>
    <x v="337"/>
    <n v="3000"/>
    <n v="3431.87"/>
    <n v="1"/>
    <s v="00"/>
    <s v="8810"/>
    <s v="157600"/>
    <s v="00"/>
    <s v="000"/>
    <s v="Mietnebenkosten (Mehrwertsteuerpflichtig)  "/>
    <n v="3000"/>
    <n v="3431.87"/>
  </r>
  <r>
    <s v="1 Stadt Bad Rappenau"/>
    <x v="0"/>
    <x v="0"/>
    <x v="8"/>
    <x v="38"/>
    <x v="48"/>
    <x v="105"/>
    <s v="1"/>
    <x v="0"/>
    <x v="338"/>
    <n v="0"/>
    <n v="4216.6499999999996"/>
    <n v="1"/>
    <s v="00"/>
    <s v="8810"/>
    <s v="161000"/>
    <s v="00"/>
    <s v="000"/>
    <s v="Erstattungen vom Land   "/>
    <n v="0"/>
    <n v="4216.6499999999996"/>
  </r>
  <r>
    <s v="1 Stadt Bad Rappenau"/>
    <x v="0"/>
    <x v="0"/>
    <x v="8"/>
    <x v="38"/>
    <x v="48"/>
    <x v="106"/>
    <s v="1"/>
    <x v="0"/>
    <x v="339"/>
    <n v="300"/>
    <n v="296"/>
    <n v="1"/>
    <s v="00"/>
    <s v="8830"/>
    <s v="130000"/>
    <s v="00"/>
    <s v="000"/>
    <s v="Einnahmen aus Verkauf   "/>
    <n v="300"/>
    <n v="296"/>
  </r>
  <r>
    <s v="1 Stadt Bad Rappenau"/>
    <x v="0"/>
    <x v="0"/>
    <x v="8"/>
    <x v="38"/>
    <x v="48"/>
    <x v="106"/>
    <s v="1"/>
    <x v="0"/>
    <x v="340"/>
    <n v="135000"/>
    <n v="155614.82999999999"/>
    <n v="1"/>
    <s v="00"/>
    <s v="8830"/>
    <s v="140000"/>
    <s v="00"/>
    <s v="000"/>
    <s v="Pachten   "/>
    <n v="135000"/>
    <n v="155614.82999999999"/>
  </r>
  <r>
    <s v="1 Stadt Bad Rappenau"/>
    <x v="0"/>
    <x v="0"/>
    <x v="8"/>
    <x v="38"/>
    <x v="48"/>
    <x v="106"/>
    <s v="1"/>
    <x v="0"/>
    <x v="341"/>
    <n v="1000"/>
    <n v="572.22"/>
    <n v="1"/>
    <s v="00"/>
    <s v="8830"/>
    <s v="151000"/>
    <s v="00"/>
    <s v="000"/>
    <s v="Ersätze und ähnliche Einnahmen  "/>
    <n v="1000"/>
    <n v="572.22"/>
  </r>
  <r>
    <s v="1 Stadt Bad Rappenau"/>
    <x v="0"/>
    <x v="0"/>
    <x v="8"/>
    <x v="38"/>
    <x v="48"/>
    <x v="106"/>
    <s v="1"/>
    <x v="0"/>
    <x v="342"/>
    <n v="500"/>
    <n v="1494.53"/>
    <n v="1"/>
    <s v="00"/>
    <s v="8830"/>
    <s v="157500"/>
    <s v="00"/>
    <s v="000"/>
    <s v="Vermischte Einnahmen   "/>
    <n v="500"/>
    <n v="1494.53"/>
  </r>
  <r>
    <s v="1 Stadt Bad Rappenau"/>
    <x v="0"/>
    <x v="0"/>
    <x v="9"/>
    <x v="39"/>
    <x v="49"/>
    <x v="107"/>
    <s v="0"/>
    <x v="2"/>
    <x v="343"/>
    <n v="145000"/>
    <n v="145831.43"/>
    <n v="1"/>
    <s v="00"/>
    <s v="9000"/>
    <s v="000100"/>
    <s v="00"/>
    <s v="000"/>
    <s v="Grundsteuer A   "/>
    <n v="145000"/>
    <n v="145831.43"/>
  </r>
  <r>
    <s v="1 Stadt Bad Rappenau"/>
    <x v="0"/>
    <x v="0"/>
    <x v="9"/>
    <x v="39"/>
    <x v="49"/>
    <x v="107"/>
    <s v="0"/>
    <x v="2"/>
    <x v="344"/>
    <n v="3200000"/>
    <n v="3296858.11"/>
    <n v="1"/>
    <s v="00"/>
    <s v="9000"/>
    <s v="001000"/>
    <s v="00"/>
    <s v="000"/>
    <s v="Grundsteuer B   "/>
    <n v="3200000"/>
    <n v="3296858.11"/>
  </r>
  <r>
    <s v="1 Stadt Bad Rappenau"/>
    <x v="0"/>
    <x v="0"/>
    <x v="9"/>
    <x v="39"/>
    <x v="49"/>
    <x v="107"/>
    <s v="0"/>
    <x v="2"/>
    <x v="345"/>
    <n v="6000000"/>
    <n v="7377213.0199999996"/>
    <n v="1"/>
    <s v="00"/>
    <s v="9000"/>
    <s v="003000"/>
    <s v="00"/>
    <s v="000"/>
    <s v="Gewerbesteuer   "/>
    <n v="6000000"/>
    <n v="7377213.0199999996"/>
  </r>
  <r>
    <s v="1 Stadt Bad Rappenau"/>
    <x v="0"/>
    <x v="0"/>
    <x v="9"/>
    <x v="39"/>
    <x v="49"/>
    <x v="107"/>
    <s v="0"/>
    <x v="2"/>
    <x v="346"/>
    <n v="12780500"/>
    <n v="12619612.77"/>
    <n v="1"/>
    <s v="00"/>
    <s v="9000"/>
    <s v="010000"/>
    <s v="00"/>
    <s v="000"/>
    <s v="Gemeindeanteil an der Einkommensteuer  "/>
    <n v="12780500"/>
    <n v="12619612.77"/>
  </r>
  <r>
    <s v="1 Stadt Bad Rappenau"/>
    <x v="0"/>
    <x v="0"/>
    <x v="9"/>
    <x v="39"/>
    <x v="49"/>
    <x v="107"/>
    <s v="0"/>
    <x v="2"/>
    <x v="347"/>
    <n v="1054400"/>
    <n v="1038811.66"/>
    <n v="1"/>
    <s v="00"/>
    <s v="9000"/>
    <s v="012000"/>
    <s v="00"/>
    <s v="000"/>
    <s v="Gemeindeanteil Umsatzsteuer   "/>
    <n v="1054400"/>
    <n v="1038811.66"/>
  </r>
  <r>
    <s v="1 Stadt Bad Rappenau"/>
    <x v="0"/>
    <x v="0"/>
    <x v="9"/>
    <x v="39"/>
    <x v="49"/>
    <x v="107"/>
    <s v="0"/>
    <x v="2"/>
    <x v="348"/>
    <n v="1400000"/>
    <n v="1672240"/>
    <n v="1"/>
    <s v="00"/>
    <s v="9000"/>
    <s v="020000"/>
    <s v="00"/>
    <s v="000"/>
    <s v="Vergnügungssteuer   "/>
    <n v="1400000"/>
    <n v="1672240"/>
  </r>
  <r>
    <s v="1 Stadt Bad Rappenau"/>
    <x v="0"/>
    <x v="0"/>
    <x v="9"/>
    <x v="39"/>
    <x v="49"/>
    <x v="107"/>
    <s v="0"/>
    <x v="2"/>
    <x v="349"/>
    <n v="120000"/>
    <n v="127191.67"/>
    <n v="1"/>
    <s v="00"/>
    <s v="9000"/>
    <s v="022000"/>
    <s v="00"/>
    <s v="000"/>
    <s v="Hundesteuer   "/>
    <n v="120000"/>
    <n v="127191.67"/>
  </r>
  <r>
    <s v="1 Stadt Bad Rappenau"/>
    <x v="0"/>
    <x v="0"/>
    <x v="9"/>
    <x v="39"/>
    <x v="49"/>
    <x v="107"/>
    <s v="0"/>
    <x v="2"/>
    <x v="350"/>
    <n v="105000"/>
    <n v="0"/>
    <n v="1"/>
    <s v="00"/>
    <s v="9000"/>
    <s v="030000"/>
    <s v="00"/>
    <s v="000"/>
    <s v="Fremdenverkehrsbeiträge   "/>
    <n v="105000"/>
    <n v="0"/>
  </r>
  <r>
    <s v="1 Stadt Bad Rappenau"/>
    <x v="0"/>
    <x v="0"/>
    <x v="9"/>
    <x v="39"/>
    <x v="49"/>
    <x v="107"/>
    <s v="0"/>
    <x v="2"/>
    <x v="351"/>
    <n v="38000"/>
    <n v="0"/>
    <n v="1"/>
    <s v="00"/>
    <s v="9000"/>
    <s v="032100"/>
    <s v="00"/>
    <s v="000"/>
    <s v="Jagdpacht   "/>
    <n v="38000"/>
    <n v="0"/>
  </r>
  <r>
    <s v="1 Stadt Bad Rappenau"/>
    <x v="0"/>
    <x v="0"/>
    <x v="9"/>
    <x v="39"/>
    <x v="49"/>
    <x v="107"/>
    <s v="0"/>
    <x v="2"/>
    <x v="352"/>
    <n v="2800"/>
    <n v="2902.31"/>
    <n v="1"/>
    <s v="00"/>
    <s v="9000"/>
    <s v="032300"/>
    <s v="00"/>
    <s v="000"/>
    <s v="Fischereipacht   "/>
    <n v="2800"/>
    <n v="2902.31"/>
  </r>
  <r>
    <s v="1 Stadt Bad Rappenau"/>
    <x v="0"/>
    <x v="0"/>
    <x v="9"/>
    <x v="39"/>
    <x v="49"/>
    <x v="107"/>
    <s v="0"/>
    <x v="2"/>
    <x v="353"/>
    <n v="11707800"/>
    <n v="12401107.6"/>
    <n v="1"/>
    <s v="00"/>
    <s v="9000"/>
    <s v="041000"/>
    <s v="00"/>
    <s v="000"/>
    <s v="Schlüsselzuweisungen vom Land  "/>
    <n v="11707800"/>
    <n v="12401107.6"/>
  </r>
  <r>
    <s v="1 Stadt Bad Rappenau"/>
    <x v="0"/>
    <x v="0"/>
    <x v="9"/>
    <x v="39"/>
    <x v="49"/>
    <x v="107"/>
    <s v="0"/>
    <x v="2"/>
    <x v="354"/>
    <n v="214500"/>
    <n v="255704.9"/>
    <n v="1"/>
    <s v="00"/>
    <s v="9000"/>
    <s v="061000"/>
    <s v="00"/>
    <s v="000"/>
    <s v="Zuweisung für Große Kreisstädte   "/>
    <n v="214500"/>
    <n v="255704.9"/>
  </r>
  <r>
    <s v="1 Stadt Bad Rappenau"/>
    <x v="0"/>
    <x v="0"/>
    <x v="9"/>
    <x v="39"/>
    <x v="49"/>
    <x v="107"/>
    <s v="0"/>
    <x v="2"/>
    <x v="355"/>
    <n v="947400"/>
    <n v="945988"/>
    <n v="1"/>
    <s v="00"/>
    <s v="9000"/>
    <s v="091000"/>
    <s v="00"/>
    <s v="000"/>
    <s v="Familienleistungsausgleich   "/>
    <n v="947400"/>
    <n v="945988"/>
  </r>
  <r>
    <s v="1 Stadt Bad Rappenau"/>
    <x v="0"/>
    <x v="0"/>
    <x v="9"/>
    <x v="40"/>
    <x v="50"/>
    <x v="108"/>
    <s v="2"/>
    <x v="1"/>
    <x v="356"/>
    <n v="30000"/>
    <n v="28771.49"/>
    <n v="1"/>
    <s v="00"/>
    <s v="9100"/>
    <s v="205000"/>
    <s v="00"/>
    <s v="000"/>
    <s v="Zinseinnahmen von kommunalen Sonderrechnungen (Kuk)  "/>
    <n v="30000"/>
    <n v="28771.49"/>
  </r>
  <r>
    <s v="1 Stadt Bad Rappenau"/>
    <x v="0"/>
    <x v="0"/>
    <x v="9"/>
    <x v="40"/>
    <x v="50"/>
    <x v="108"/>
    <s v="2"/>
    <x v="1"/>
    <x v="357"/>
    <n v="445800"/>
    <n v="445757.9"/>
    <n v="1"/>
    <s v="00"/>
    <s v="9100"/>
    <s v="205100"/>
    <s v="00"/>
    <s v="000"/>
    <s v="Zinseinnahmen Eigenbetrieb aus Darlehen und Kassenkrediten  "/>
    <n v="445800"/>
    <n v="445757.9"/>
  </r>
  <r>
    <s v="1 Stadt Bad Rappenau"/>
    <x v="0"/>
    <x v="0"/>
    <x v="9"/>
    <x v="40"/>
    <x v="50"/>
    <x v="108"/>
    <s v="2"/>
    <x v="1"/>
    <x v="358"/>
    <n v="2000"/>
    <n v="5395.65"/>
    <n v="1"/>
    <s v="00"/>
    <s v="9100"/>
    <s v="207000"/>
    <s v="00"/>
    <s v="000"/>
    <s v="sonstige Zinseinnahmen   "/>
    <n v="2000"/>
    <n v="5395.65"/>
  </r>
  <r>
    <s v="1 Stadt Bad Rappenau"/>
    <x v="0"/>
    <x v="0"/>
    <x v="9"/>
    <x v="40"/>
    <x v="50"/>
    <x v="108"/>
    <s v="2"/>
    <x v="1"/>
    <x v="359"/>
    <n v="45000"/>
    <n v="49465.2"/>
    <n v="1"/>
    <s v="00"/>
    <s v="9100"/>
    <s v="210000"/>
    <s v="00"/>
    <s v="000"/>
    <s v="Gewinnanteile von wirtschaftlichen Unternehmen und aus Beteiligungen  "/>
    <n v="45000"/>
    <n v="49465.2"/>
  </r>
  <r>
    <s v="1 Stadt Bad Rappenau"/>
    <x v="0"/>
    <x v="0"/>
    <x v="9"/>
    <x v="40"/>
    <x v="50"/>
    <x v="108"/>
    <s v="2"/>
    <x v="1"/>
    <x v="360"/>
    <n v="1720800"/>
    <n v="1898682.57"/>
    <n v="1"/>
    <s v="00"/>
    <s v="9100"/>
    <s v="270000"/>
    <s v="00"/>
    <s v="000"/>
    <s v="Abschreibungen   "/>
    <n v="1720800"/>
    <n v="1898682.57"/>
  </r>
  <r>
    <s v="1 Stadt Bad Rappenau"/>
    <x v="0"/>
    <x v="0"/>
    <x v="9"/>
    <x v="40"/>
    <x v="50"/>
    <x v="108"/>
    <s v="2"/>
    <x v="1"/>
    <x v="361"/>
    <n v="1772700"/>
    <n v="1617823.21"/>
    <n v="1"/>
    <s v="00"/>
    <s v="9100"/>
    <s v="275000"/>
    <s v="00"/>
    <s v="000"/>
    <s v="Verzinsung des Anlagekapitals  "/>
    <n v="1772700"/>
    <n v="1617823.21"/>
  </r>
  <r>
    <s v="1 Stadt Bad Rappenau"/>
    <x v="0"/>
    <x v="1"/>
    <x v="0"/>
    <x v="0"/>
    <x v="0"/>
    <x v="0"/>
    <s v="4"/>
    <x v="3"/>
    <x v="362"/>
    <n v="-60000"/>
    <n v="-66423.399999999994"/>
    <n v="1"/>
    <s v="01"/>
    <s v="0000"/>
    <s v="401000"/>
    <s v="00"/>
    <s v="000"/>
    <s v="Aufwendungen für Ehrenamtl. Tätigkeit  "/>
    <n v="60000"/>
    <n v="66423.399999999994"/>
  </r>
  <r>
    <s v="1 Stadt Bad Rappenau"/>
    <x v="0"/>
    <x v="1"/>
    <x v="0"/>
    <x v="0"/>
    <x v="0"/>
    <x v="0"/>
    <s v="4"/>
    <x v="3"/>
    <x v="363"/>
    <n v="-128100"/>
    <n v="-126633.81"/>
    <n v="1"/>
    <s v="01"/>
    <s v="0000"/>
    <s v="410000"/>
    <s v="00"/>
    <s v="000"/>
    <s v="Besoldung der Beamten  "/>
    <n v="128100"/>
    <n v="126633.81"/>
  </r>
  <r>
    <s v="1 Stadt Bad Rappenau"/>
    <x v="0"/>
    <x v="1"/>
    <x v="0"/>
    <x v="0"/>
    <x v="0"/>
    <x v="0"/>
    <s v="4"/>
    <x v="3"/>
    <x v="364"/>
    <n v="-85300"/>
    <n v="-95493.55"/>
    <n v="1"/>
    <s v="01"/>
    <s v="0000"/>
    <s v="414000"/>
    <s v="00"/>
    <s v="000"/>
    <s v="Vergütungen der Beschäftigten  bis 2005 nur Angestellte "/>
    <n v="85300"/>
    <n v="95493.55"/>
  </r>
  <r>
    <s v="1 Stadt Bad Rappenau"/>
    <x v="0"/>
    <x v="1"/>
    <x v="0"/>
    <x v="0"/>
    <x v="0"/>
    <x v="0"/>
    <s v="4"/>
    <x v="3"/>
    <x v="365"/>
    <n v="-38400"/>
    <n v="-106223.95"/>
    <n v="1"/>
    <s v="01"/>
    <s v="0000"/>
    <s v="430000"/>
    <s v="00"/>
    <s v="000"/>
    <s v="Beiträge Versorgungskasse   "/>
    <n v="38400"/>
    <n v="106223.95"/>
  </r>
  <r>
    <s v="1 Stadt Bad Rappenau"/>
    <x v="0"/>
    <x v="1"/>
    <x v="0"/>
    <x v="0"/>
    <x v="0"/>
    <x v="0"/>
    <s v="4"/>
    <x v="3"/>
    <x v="366"/>
    <n v="-6400"/>
    <n v="-7120.46"/>
    <n v="1"/>
    <s v="01"/>
    <s v="0000"/>
    <s v="434000"/>
    <s v="00"/>
    <s v="000"/>
    <s v="Beiträge Versorgungskasse  bis 2005 nur Angestellte "/>
    <n v="6400"/>
    <n v="7120.46"/>
  </r>
  <r>
    <s v="1 Stadt Bad Rappenau"/>
    <x v="0"/>
    <x v="1"/>
    <x v="0"/>
    <x v="0"/>
    <x v="0"/>
    <x v="0"/>
    <s v="4"/>
    <x v="3"/>
    <x v="367"/>
    <n v="-17300"/>
    <n v="-17759.88"/>
    <n v="1"/>
    <s v="01"/>
    <s v="0000"/>
    <s v="444000"/>
    <s v="00"/>
    <s v="000"/>
    <s v="Beiträge zur gesetzlichen Sozialversicherung bis 2005 nur Angestellte "/>
    <n v="17300"/>
    <n v="17759.88"/>
  </r>
  <r>
    <s v="1 Stadt Bad Rappenau"/>
    <x v="0"/>
    <x v="1"/>
    <x v="0"/>
    <x v="0"/>
    <x v="0"/>
    <x v="0"/>
    <s v="4"/>
    <x v="3"/>
    <x v="368"/>
    <n v="-29800"/>
    <n v="-2808"/>
    <n v="1"/>
    <s v="01"/>
    <s v="0000"/>
    <s v="450000"/>
    <s v="00"/>
    <s v="000"/>
    <s v="Beihilfen, Unterstützung und dgl.  "/>
    <n v="29800"/>
    <n v="2808"/>
  </r>
  <r>
    <s v="1 Stadt Bad Rappenau"/>
    <x v="0"/>
    <x v="1"/>
    <x v="0"/>
    <x v="0"/>
    <x v="0"/>
    <x v="0"/>
    <s v="4"/>
    <x v="3"/>
    <x v="369"/>
    <n v="-300"/>
    <n v="261.76"/>
    <n v="1"/>
    <s v="01"/>
    <s v="0000"/>
    <s v="460000"/>
    <s v="00"/>
    <s v="000"/>
    <s v="Personalnebenausgaben   "/>
    <n v="300"/>
    <n v="-261.76"/>
  </r>
  <r>
    <s v="1 Stadt Bad Rappenau"/>
    <x v="0"/>
    <x v="1"/>
    <x v="0"/>
    <x v="0"/>
    <x v="0"/>
    <x v="0"/>
    <s v="4"/>
    <x v="3"/>
    <x v="370"/>
    <n v="-100"/>
    <n v="-71.94"/>
    <n v="1"/>
    <s v="01"/>
    <s v="0000"/>
    <s v="462000"/>
    <s v="00"/>
    <s v="000"/>
    <s v="Betriebsausflug   "/>
    <n v="100"/>
    <n v="71.94"/>
  </r>
  <r>
    <s v="1 Stadt Bad Rappenau"/>
    <x v="0"/>
    <x v="1"/>
    <x v="0"/>
    <x v="0"/>
    <x v="0"/>
    <x v="0"/>
    <s v="5"/>
    <x v="4"/>
    <x v="371"/>
    <n v="-300"/>
    <n v="0"/>
    <n v="1"/>
    <s v="01"/>
    <s v="0000"/>
    <s v="520000"/>
    <s v="00"/>
    <s v="000"/>
    <s v="Geräte, Ausstattung, Einrichtung   "/>
    <n v="300"/>
    <n v="0"/>
  </r>
  <r>
    <s v="1 Stadt Bad Rappenau"/>
    <x v="0"/>
    <x v="1"/>
    <x v="0"/>
    <x v="0"/>
    <x v="0"/>
    <x v="0"/>
    <s v="5"/>
    <x v="4"/>
    <x v="372"/>
    <n v="-700"/>
    <n v="-682.12"/>
    <n v="1"/>
    <s v="01"/>
    <s v="0000"/>
    <s v="522000"/>
    <s v="00"/>
    <s v="000"/>
    <s v="Druck- und Kopierkosten   "/>
    <n v="700"/>
    <n v="682.12"/>
  </r>
  <r>
    <s v="1 Stadt Bad Rappenau"/>
    <x v="0"/>
    <x v="1"/>
    <x v="0"/>
    <x v="0"/>
    <x v="0"/>
    <x v="0"/>
    <s v="5"/>
    <x v="4"/>
    <x v="373"/>
    <n v="-9000"/>
    <n v="-4337.22"/>
    <n v="1"/>
    <s v="01"/>
    <s v="0000"/>
    <s v="550000"/>
    <s v="00"/>
    <s v="000"/>
    <s v="Haltung von Fahrzeugen  "/>
    <n v="9000"/>
    <n v="4337.22"/>
  </r>
  <r>
    <s v="1 Stadt Bad Rappenau"/>
    <x v="0"/>
    <x v="1"/>
    <x v="0"/>
    <x v="0"/>
    <x v="0"/>
    <x v="0"/>
    <s v="5"/>
    <x v="4"/>
    <x v="374"/>
    <n v="0"/>
    <n v="-2010.55"/>
    <n v="1"/>
    <s v="01"/>
    <s v="0000"/>
    <s v="562000"/>
    <s v="00"/>
    <s v="000"/>
    <s v="Aus- und Fortbildung,   "/>
    <n v="0"/>
    <n v="2010.55"/>
  </r>
  <r>
    <s v="1 Stadt Bad Rappenau"/>
    <x v="0"/>
    <x v="1"/>
    <x v="0"/>
    <x v="0"/>
    <x v="0"/>
    <x v="0"/>
    <s v="5"/>
    <x v="4"/>
    <x v="375"/>
    <n v="-30000"/>
    <n v="-33280.99"/>
    <n v="1"/>
    <s v="01"/>
    <s v="0000"/>
    <s v="581000"/>
    <s v="00"/>
    <s v="000"/>
    <s v="Repräsentation, Tagungen, Besichtigungen  "/>
    <n v="30000"/>
    <n v="33280.99"/>
  </r>
  <r>
    <s v="1 Stadt Bad Rappenau"/>
    <x v="0"/>
    <x v="1"/>
    <x v="0"/>
    <x v="0"/>
    <x v="0"/>
    <x v="0"/>
    <s v="5"/>
    <x v="4"/>
    <x v="376"/>
    <n v="-20000"/>
    <n v="-13078.32"/>
    <n v="1"/>
    <s v="01"/>
    <s v="0000"/>
    <s v="582000"/>
    <s v="00"/>
    <s v="000"/>
    <s v="Partnerschaften, Auslandsbeziehungen  "/>
    <n v="20000"/>
    <n v="13078.32"/>
  </r>
  <r>
    <s v="1 Stadt Bad Rappenau"/>
    <x v="0"/>
    <x v="1"/>
    <x v="0"/>
    <x v="0"/>
    <x v="0"/>
    <x v="0"/>
    <s v="5"/>
    <x v="4"/>
    <x v="377"/>
    <n v="-9000"/>
    <n v="-5982.58"/>
    <n v="1"/>
    <s v="01"/>
    <s v="0000"/>
    <s v="583000"/>
    <s v="00"/>
    <s v="000"/>
    <s v="Ehrungen, Jubiläen und dgl.  "/>
    <n v="9000"/>
    <n v="5982.58"/>
  </r>
  <r>
    <s v="1 Stadt Bad Rappenau"/>
    <x v="0"/>
    <x v="1"/>
    <x v="0"/>
    <x v="0"/>
    <x v="0"/>
    <x v="0"/>
    <s v="5"/>
    <x v="4"/>
    <x v="378"/>
    <n v="-9000"/>
    <n v="-4415.96"/>
    <n v="1"/>
    <s v="01"/>
    <s v="0000"/>
    <s v="583100"/>
    <s v="00"/>
    <s v="000"/>
    <s v="Altersjubiläen   "/>
    <n v="9000"/>
    <n v="4415.96"/>
  </r>
  <r>
    <s v="1 Stadt Bad Rappenau"/>
    <x v="0"/>
    <x v="1"/>
    <x v="0"/>
    <x v="0"/>
    <x v="0"/>
    <x v="0"/>
    <s v="5"/>
    <x v="4"/>
    <x v="379"/>
    <n v="-1200"/>
    <n v="-708.54"/>
    <n v="1"/>
    <s v="01"/>
    <s v="0000"/>
    <s v="583200"/>
    <s v="00"/>
    <s v="000"/>
    <s v="Blutspenderehrungen   "/>
    <n v="1200"/>
    <n v="708.54"/>
  </r>
  <r>
    <s v="1 Stadt Bad Rappenau"/>
    <x v="0"/>
    <x v="1"/>
    <x v="0"/>
    <x v="0"/>
    <x v="0"/>
    <x v="0"/>
    <s v="6"/>
    <x v="4"/>
    <x v="380"/>
    <n v="-9000"/>
    <n v="-12946.29"/>
    <n v="1"/>
    <s v="01"/>
    <s v="0000"/>
    <s v="638000"/>
    <s v="00"/>
    <s v="000"/>
    <s v="EDV-Kosten   "/>
    <n v="9000"/>
    <n v="12946.29"/>
  </r>
  <r>
    <s v="1 Stadt Bad Rappenau"/>
    <x v="0"/>
    <x v="1"/>
    <x v="0"/>
    <x v="0"/>
    <x v="0"/>
    <x v="0"/>
    <s v="6"/>
    <x v="4"/>
    <x v="381"/>
    <n v="-1000"/>
    <n v="-595.80999999999995"/>
    <n v="1"/>
    <s v="01"/>
    <s v="0000"/>
    <s v="640000"/>
    <s v="00"/>
    <s v="000"/>
    <s v="Steuern, Versicherung, Schadensfälle, Sonderabgaben  "/>
    <n v="1000"/>
    <n v="595.80999999999995"/>
  </r>
  <r>
    <s v="1 Stadt Bad Rappenau"/>
    <x v="0"/>
    <x v="1"/>
    <x v="0"/>
    <x v="0"/>
    <x v="0"/>
    <x v="0"/>
    <s v="6"/>
    <x v="4"/>
    <x v="382"/>
    <n v="-15000"/>
    <n v="-1004.1"/>
    <n v="1"/>
    <s v="01"/>
    <s v="0000"/>
    <s v="650000"/>
    <s v="00"/>
    <s v="000"/>
    <s v="Bürobedarf   "/>
    <n v="15000"/>
    <n v="1004.1"/>
  </r>
  <r>
    <s v="1 Stadt Bad Rappenau"/>
    <x v="0"/>
    <x v="1"/>
    <x v="0"/>
    <x v="0"/>
    <x v="0"/>
    <x v="0"/>
    <s v="6"/>
    <x v="4"/>
    <x v="383"/>
    <n v="-1500"/>
    <n v="-755.5"/>
    <n v="1"/>
    <s v="01"/>
    <s v="0000"/>
    <s v="660000"/>
    <s v="00"/>
    <s v="000"/>
    <s v="Verfügungsmittel OB   "/>
    <n v="1500"/>
    <n v="755.5"/>
  </r>
  <r>
    <s v="1 Stadt Bad Rappenau"/>
    <x v="0"/>
    <x v="1"/>
    <x v="0"/>
    <x v="0"/>
    <x v="0"/>
    <x v="0"/>
    <s v="6"/>
    <x v="4"/>
    <x v="384"/>
    <n v="-1500"/>
    <n v="0"/>
    <n v="1"/>
    <s v="01"/>
    <s v="0000"/>
    <s v="668000"/>
    <s v="00"/>
    <s v="000"/>
    <s v="Vermischte Ausgaben   "/>
    <n v="1500"/>
    <n v="0"/>
  </r>
  <r>
    <s v="1 Stadt Bad Rappenau"/>
    <x v="0"/>
    <x v="1"/>
    <x v="0"/>
    <x v="1"/>
    <x v="1"/>
    <x v="1"/>
    <s v="4"/>
    <x v="3"/>
    <x v="385"/>
    <n v="-74100"/>
    <n v="-68219.69"/>
    <n v="1"/>
    <s v="01"/>
    <s v="0100"/>
    <s v="410000"/>
    <s v="00"/>
    <s v="000"/>
    <s v="Besoldung der Beamten   "/>
    <n v="74100"/>
    <n v="68219.69"/>
  </r>
  <r>
    <s v="1 Stadt Bad Rappenau"/>
    <x v="0"/>
    <x v="1"/>
    <x v="0"/>
    <x v="1"/>
    <x v="1"/>
    <x v="1"/>
    <s v="4"/>
    <x v="3"/>
    <x v="386"/>
    <n v="-27100"/>
    <n v="-27207.68"/>
    <n v="1"/>
    <s v="01"/>
    <s v="0100"/>
    <s v="414000"/>
    <s v="00"/>
    <s v="000"/>
    <s v="Vergütungen der Beschäftigten  bis 2005 nur Angestellte "/>
    <n v="27100"/>
    <n v="27207.68"/>
  </r>
  <r>
    <s v="1 Stadt Bad Rappenau"/>
    <x v="0"/>
    <x v="1"/>
    <x v="0"/>
    <x v="1"/>
    <x v="1"/>
    <x v="1"/>
    <s v="4"/>
    <x v="3"/>
    <x v="387"/>
    <n v="-22800"/>
    <n v="-23965.43"/>
    <n v="1"/>
    <s v="01"/>
    <s v="0100"/>
    <s v="430000"/>
    <s v="00"/>
    <s v="000"/>
    <s v="Beiträge Versorgungskasse   "/>
    <n v="22800"/>
    <n v="23965.43"/>
  </r>
  <r>
    <s v="1 Stadt Bad Rappenau"/>
    <x v="0"/>
    <x v="1"/>
    <x v="0"/>
    <x v="1"/>
    <x v="1"/>
    <x v="1"/>
    <s v="4"/>
    <x v="3"/>
    <x v="388"/>
    <n v="-2300"/>
    <n v="-2359.0700000000002"/>
    <n v="1"/>
    <s v="01"/>
    <s v="0100"/>
    <s v="434000"/>
    <s v="00"/>
    <s v="000"/>
    <s v="Beiträge Versorgungskasse  bis 2005 nur Angestellte "/>
    <n v="2300"/>
    <n v="2359.0700000000002"/>
  </r>
  <r>
    <s v="1 Stadt Bad Rappenau"/>
    <x v="0"/>
    <x v="1"/>
    <x v="0"/>
    <x v="1"/>
    <x v="1"/>
    <x v="1"/>
    <s v="4"/>
    <x v="3"/>
    <x v="389"/>
    <n v="-5500"/>
    <n v="-5531.16"/>
    <n v="1"/>
    <s v="01"/>
    <s v="0100"/>
    <s v="444000"/>
    <s v="00"/>
    <s v="000"/>
    <s v="Beiträge zur gesetzlichen Sozialvers. f  bis 2005 nur Angestellte "/>
    <n v="5500"/>
    <n v="5531.16"/>
  </r>
  <r>
    <s v="1 Stadt Bad Rappenau"/>
    <x v="0"/>
    <x v="1"/>
    <x v="0"/>
    <x v="1"/>
    <x v="1"/>
    <x v="1"/>
    <s v="4"/>
    <x v="3"/>
    <x v="390"/>
    <n v="-3100"/>
    <n v="-2804"/>
    <n v="1"/>
    <s v="01"/>
    <s v="0100"/>
    <s v="450000"/>
    <s v="00"/>
    <s v="000"/>
    <s v="Beihilfen, Unterstützung   "/>
    <n v="3100"/>
    <n v="2804"/>
  </r>
  <r>
    <s v="1 Stadt Bad Rappenau"/>
    <x v="0"/>
    <x v="1"/>
    <x v="0"/>
    <x v="1"/>
    <x v="1"/>
    <x v="1"/>
    <s v="4"/>
    <x v="3"/>
    <x v="391"/>
    <n v="-100"/>
    <n v="-169.12"/>
    <n v="1"/>
    <s v="01"/>
    <s v="0100"/>
    <s v="460000"/>
    <s v="00"/>
    <s v="000"/>
    <s v="Personalnebenausgaben   "/>
    <n v="100"/>
    <n v="169.12"/>
  </r>
  <r>
    <s v="1 Stadt Bad Rappenau"/>
    <x v="0"/>
    <x v="1"/>
    <x v="0"/>
    <x v="1"/>
    <x v="1"/>
    <x v="1"/>
    <s v="4"/>
    <x v="3"/>
    <x v="392"/>
    <n v="-100"/>
    <n v="-71.94"/>
    <n v="1"/>
    <s v="01"/>
    <s v="0100"/>
    <s v="462000"/>
    <s v="00"/>
    <s v="000"/>
    <s v="Betriebsausflug   "/>
    <n v="100"/>
    <n v="71.94"/>
  </r>
  <r>
    <s v="1 Stadt Bad Rappenau"/>
    <x v="0"/>
    <x v="1"/>
    <x v="0"/>
    <x v="1"/>
    <x v="1"/>
    <x v="1"/>
    <s v="5"/>
    <x v="4"/>
    <x v="393"/>
    <n v="-1500"/>
    <n v="0"/>
    <n v="1"/>
    <s v="01"/>
    <s v="0100"/>
    <s v="520000"/>
    <s v="00"/>
    <s v="000"/>
    <s v="Geräte, Ausstattungs- und Einrichtungsgegenstände  "/>
    <n v="1500"/>
    <n v="0"/>
  </r>
  <r>
    <s v="1 Stadt Bad Rappenau"/>
    <x v="0"/>
    <x v="1"/>
    <x v="0"/>
    <x v="1"/>
    <x v="1"/>
    <x v="1"/>
    <s v="5"/>
    <x v="4"/>
    <x v="394"/>
    <n v="-300"/>
    <n v="-128.91999999999999"/>
    <n v="1"/>
    <s v="01"/>
    <s v="0100"/>
    <s v="522000"/>
    <s v="00"/>
    <s v="000"/>
    <s v="Druck- und Kopierkosten   "/>
    <n v="300"/>
    <n v="128.91999999999999"/>
  </r>
  <r>
    <s v="1 Stadt Bad Rappenau"/>
    <x v="0"/>
    <x v="1"/>
    <x v="0"/>
    <x v="1"/>
    <x v="1"/>
    <x v="1"/>
    <s v="5"/>
    <x v="4"/>
    <x v="395"/>
    <n v="-1000"/>
    <n v="-195"/>
    <n v="1"/>
    <s v="01"/>
    <s v="0100"/>
    <s v="562000"/>
    <s v="00"/>
    <s v="000"/>
    <s v="Aus- und Fortbildung   "/>
    <n v="1000"/>
    <n v="195"/>
  </r>
  <r>
    <s v="1 Stadt Bad Rappenau"/>
    <x v="0"/>
    <x v="1"/>
    <x v="0"/>
    <x v="1"/>
    <x v="1"/>
    <x v="1"/>
    <s v="6"/>
    <x v="4"/>
    <x v="396"/>
    <n v="-4200"/>
    <n v="-4836.82"/>
    <n v="1"/>
    <s v="01"/>
    <s v="0100"/>
    <s v="638000"/>
    <s v="00"/>
    <s v="000"/>
    <s v="EDV-Kosten   "/>
    <n v="4200"/>
    <n v="4836.82"/>
  </r>
  <r>
    <s v="1 Stadt Bad Rappenau"/>
    <x v="0"/>
    <x v="1"/>
    <x v="0"/>
    <x v="1"/>
    <x v="1"/>
    <x v="1"/>
    <s v="6"/>
    <x v="4"/>
    <x v="397"/>
    <n v="-300"/>
    <n v="0"/>
    <n v="1"/>
    <s v="01"/>
    <s v="0100"/>
    <s v="650000"/>
    <s v="00"/>
    <s v="000"/>
    <s v="Bürobedarf   "/>
    <n v="300"/>
    <n v="0"/>
  </r>
  <r>
    <s v="1 Stadt Bad Rappenau"/>
    <x v="0"/>
    <x v="1"/>
    <x v="0"/>
    <x v="1"/>
    <x v="1"/>
    <x v="1"/>
    <s v="6"/>
    <x v="4"/>
    <x v="398"/>
    <n v="-500"/>
    <n v="0"/>
    <n v="1"/>
    <s v="01"/>
    <s v="0100"/>
    <s v="668000"/>
    <s v="00"/>
    <s v="000"/>
    <s v="Vermischte Ausgaben   "/>
    <n v="500"/>
    <n v="0"/>
  </r>
  <r>
    <s v="1 Stadt Bad Rappenau"/>
    <x v="0"/>
    <x v="1"/>
    <x v="0"/>
    <x v="2"/>
    <x v="2"/>
    <x v="2"/>
    <s v="4"/>
    <x v="3"/>
    <x v="399"/>
    <n v="-251400"/>
    <n v="-221446.23"/>
    <n v="1"/>
    <s v="01"/>
    <s v="0200"/>
    <s v="410000"/>
    <s v="00"/>
    <s v="000"/>
    <s v="Besoldung der Beamten  "/>
    <n v="251400"/>
    <n v="221446.23"/>
  </r>
  <r>
    <s v="1 Stadt Bad Rappenau"/>
    <x v="0"/>
    <x v="1"/>
    <x v="0"/>
    <x v="2"/>
    <x v="2"/>
    <x v="2"/>
    <s v="4"/>
    <x v="3"/>
    <x v="400"/>
    <n v="-323100"/>
    <n v="-361331.03"/>
    <n v="1"/>
    <s v="01"/>
    <s v="0200"/>
    <s v="414000"/>
    <s v="00"/>
    <s v="000"/>
    <s v="Vergütungen der Beschäftigten bis 2005 nur Angestellte "/>
    <n v="323100"/>
    <n v="361331.03"/>
  </r>
  <r>
    <s v="1 Stadt Bad Rappenau"/>
    <x v="0"/>
    <x v="1"/>
    <x v="0"/>
    <x v="2"/>
    <x v="2"/>
    <x v="2"/>
    <s v="4"/>
    <x v="3"/>
    <x v="401"/>
    <n v="-82500"/>
    <n v="-109131.47"/>
    <n v="1"/>
    <s v="01"/>
    <s v="0200"/>
    <s v="430000"/>
    <s v="00"/>
    <s v="000"/>
    <s v="Beiträge Versorgungskasse   "/>
    <n v="82500"/>
    <n v="109131.47"/>
  </r>
  <r>
    <s v="1 Stadt Bad Rappenau"/>
    <x v="0"/>
    <x v="1"/>
    <x v="0"/>
    <x v="2"/>
    <x v="2"/>
    <x v="2"/>
    <s v="4"/>
    <x v="3"/>
    <x v="402"/>
    <n v="-27400"/>
    <n v="-30913.57"/>
    <n v="1"/>
    <s v="01"/>
    <s v="0200"/>
    <s v="434000"/>
    <s v="00"/>
    <s v="000"/>
    <s v="Beiträge Versorgungskasse  bis 2005 nur Angestellte "/>
    <n v="27400"/>
    <n v="30913.57"/>
  </r>
  <r>
    <s v="1 Stadt Bad Rappenau"/>
    <x v="0"/>
    <x v="1"/>
    <x v="0"/>
    <x v="2"/>
    <x v="2"/>
    <x v="2"/>
    <s v="4"/>
    <x v="3"/>
    <x v="403"/>
    <n v="-64300"/>
    <n v="-69950.2"/>
    <n v="1"/>
    <s v="01"/>
    <s v="0200"/>
    <s v="444000"/>
    <s v="00"/>
    <s v="000"/>
    <s v="Beiträge zur gesetzlichen Sozialversicherung für Angest. bis 2005 nur Angestellte "/>
    <n v="64300"/>
    <n v="69950.2"/>
  </r>
  <r>
    <s v="1 Stadt Bad Rappenau"/>
    <x v="0"/>
    <x v="1"/>
    <x v="0"/>
    <x v="2"/>
    <x v="2"/>
    <x v="2"/>
    <s v="4"/>
    <x v="3"/>
    <x v="404"/>
    <n v="-41800"/>
    <n v="-10913.6"/>
    <n v="1"/>
    <s v="01"/>
    <s v="0200"/>
    <s v="450000"/>
    <s v="00"/>
    <s v="000"/>
    <s v="Beihilfen, Unterstützung und dgl.  "/>
    <n v="41800"/>
    <n v="10913.6"/>
  </r>
  <r>
    <s v="1 Stadt Bad Rappenau"/>
    <x v="0"/>
    <x v="1"/>
    <x v="0"/>
    <x v="2"/>
    <x v="2"/>
    <x v="2"/>
    <s v="4"/>
    <x v="3"/>
    <x v="405"/>
    <n v="-900"/>
    <n v="-1622.08"/>
    <n v="1"/>
    <s v="01"/>
    <s v="0200"/>
    <s v="460000"/>
    <s v="00"/>
    <s v="000"/>
    <s v="Personalnebenausgaben   "/>
    <n v="900"/>
    <n v="1622.08"/>
  </r>
  <r>
    <s v="1 Stadt Bad Rappenau"/>
    <x v="0"/>
    <x v="1"/>
    <x v="0"/>
    <x v="2"/>
    <x v="2"/>
    <x v="2"/>
    <s v="4"/>
    <x v="3"/>
    <x v="406"/>
    <n v="-400"/>
    <n v="-323.73"/>
    <n v="1"/>
    <s v="01"/>
    <s v="0200"/>
    <s v="462000"/>
    <s v="00"/>
    <s v="000"/>
    <s v="Betriebsausflug   "/>
    <n v="400"/>
    <n v="323.73"/>
  </r>
  <r>
    <s v="1 Stadt Bad Rappenau"/>
    <x v="0"/>
    <x v="1"/>
    <x v="0"/>
    <x v="2"/>
    <x v="2"/>
    <x v="2"/>
    <s v="5"/>
    <x v="4"/>
    <x v="407"/>
    <n v="-2400"/>
    <n v="-354"/>
    <n v="1"/>
    <s v="01"/>
    <s v="0200"/>
    <s v="520000"/>
    <s v="00"/>
    <s v="000"/>
    <s v="Geräte, Ausstattungs- und Einrichtungsgegenstände  "/>
    <n v="2400"/>
    <n v="354"/>
  </r>
  <r>
    <s v="1 Stadt Bad Rappenau"/>
    <x v="0"/>
    <x v="1"/>
    <x v="0"/>
    <x v="2"/>
    <x v="2"/>
    <x v="2"/>
    <s v="5"/>
    <x v="4"/>
    <x v="408"/>
    <n v="-12500"/>
    <n v="-7589.29"/>
    <n v="1"/>
    <s v="01"/>
    <s v="0200"/>
    <s v="522000"/>
    <s v="00"/>
    <s v="000"/>
    <s v="Druck- und Kopierkosten   "/>
    <n v="12500"/>
    <n v="7589.29"/>
  </r>
  <r>
    <s v="1 Stadt Bad Rappenau"/>
    <x v="0"/>
    <x v="1"/>
    <x v="0"/>
    <x v="2"/>
    <x v="2"/>
    <x v="2"/>
    <s v="5"/>
    <x v="4"/>
    <x v="409"/>
    <n v="-39000"/>
    <n v="-37554.14"/>
    <n v="1"/>
    <s v="01"/>
    <s v="0200"/>
    <s v="562000"/>
    <s v="00"/>
    <s v="000"/>
    <s v="Aus- und Fortbildung, Umschulung  "/>
    <n v="39000"/>
    <n v="37554.14"/>
  </r>
  <r>
    <s v="1 Stadt Bad Rappenau"/>
    <x v="0"/>
    <x v="1"/>
    <x v="0"/>
    <x v="2"/>
    <x v="2"/>
    <x v="2"/>
    <s v="6"/>
    <x v="4"/>
    <x v="410"/>
    <n v="-55000"/>
    <n v="-59632.06"/>
    <n v="1"/>
    <s v="01"/>
    <s v="0200"/>
    <s v="638000"/>
    <s v="00"/>
    <s v="000"/>
    <s v="EDV-Kosten   "/>
    <n v="55000"/>
    <n v="59632.06"/>
  </r>
  <r>
    <s v="1 Stadt Bad Rappenau"/>
    <x v="0"/>
    <x v="1"/>
    <x v="0"/>
    <x v="2"/>
    <x v="2"/>
    <x v="2"/>
    <s v="6"/>
    <x v="4"/>
    <x v="411"/>
    <n v="-17200"/>
    <n v="-922.25"/>
    <n v="1"/>
    <s v="01"/>
    <s v="0200"/>
    <s v="650000"/>
    <s v="00"/>
    <s v="000"/>
    <s v="Bürobedarf   "/>
    <n v="17200"/>
    <n v="922.25"/>
  </r>
  <r>
    <s v="1 Stadt Bad Rappenau"/>
    <x v="0"/>
    <x v="1"/>
    <x v="0"/>
    <x v="2"/>
    <x v="2"/>
    <x v="2"/>
    <s v="6"/>
    <x v="4"/>
    <x v="412"/>
    <n v="-15000"/>
    <n v="-17987.689999999999"/>
    <n v="1"/>
    <s v="01"/>
    <s v="0200"/>
    <s v="655000"/>
    <s v="00"/>
    <s v="000"/>
    <s v="Sachverständigen-, Gerichts-und ähnliche Kosten  "/>
    <n v="15000"/>
    <n v="17987.689999999999"/>
  </r>
  <r>
    <s v="1 Stadt Bad Rappenau"/>
    <x v="0"/>
    <x v="1"/>
    <x v="0"/>
    <x v="2"/>
    <x v="2"/>
    <x v="2"/>
    <s v="6"/>
    <x v="4"/>
    <x v="413"/>
    <n v="-500"/>
    <n v="-0.01"/>
    <n v="1"/>
    <s v="01"/>
    <s v="0200"/>
    <s v="668000"/>
    <s v="00"/>
    <s v="000"/>
    <s v="Vermischte Ausgaben   "/>
    <n v="500"/>
    <n v="0.01"/>
  </r>
  <r>
    <s v="1 Stadt Bad Rappenau"/>
    <x v="0"/>
    <x v="1"/>
    <x v="0"/>
    <x v="2"/>
    <x v="2"/>
    <x v="2"/>
    <s v="6"/>
    <x v="4"/>
    <x v="414"/>
    <n v="-20100"/>
    <n v="0"/>
    <n v="1"/>
    <s v="01"/>
    <s v="0200"/>
    <s v="679000"/>
    <s v="00"/>
    <s v="000"/>
    <s v="Innere Verrechnungen   "/>
    <n v="20100"/>
    <n v="0"/>
  </r>
  <r>
    <s v="1 Stadt Bad Rappenau"/>
    <x v="0"/>
    <x v="1"/>
    <x v="0"/>
    <x v="3"/>
    <x v="3"/>
    <x v="3"/>
    <s v="4"/>
    <x v="3"/>
    <x v="415"/>
    <n v="-228200"/>
    <n v="-224162.47"/>
    <n v="1"/>
    <s v="01"/>
    <s v="0300"/>
    <s v="410000"/>
    <s v="00"/>
    <s v="000"/>
    <s v="Besoldung der Beamten  "/>
    <n v="228200"/>
    <n v="224162.47"/>
  </r>
  <r>
    <s v="1 Stadt Bad Rappenau"/>
    <x v="0"/>
    <x v="1"/>
    <x v="0"/>
    <x v="3"/>
    <x v="3"/>
    <x v="3"/>
    <s v="4"/>
    <x v="3"/>
    <x v="416"/>
    <n v="-211000"/>
    <n v="-212647.79"/>
    <n v="1"/>
    <s v="01"/>
    <s v="0300"/>
    <s v="414000"/>
    <s v="00"/>
    <s v="000"/>
    <s v="Vergütungen der Beschäftigten bis 2005 nur Angestellte "/>
    <n v="211000"/>
    <n v="212647.79"/>
  </r>
  <r>
    <s v="1 Stadt Bad Rappenau"/>
    <x v="0"/>
    <x v="1"/>
    <x v="0"/>
    <x v="3"/>
    <x v="3"/>
    <x v="3"/>
    <s v="4"/>
    <x v="3"/>
    <x v="417"/>
    <n v="-80000"/>
    <n v="-86641.68"/>
    <n v="1"/>
    <s v="01"/>
    <s v="0300"/>
    <s v="430000"/>
    <s v="00"/>
    <s v="000"/>
    <s v="Beiträge Versorgungskasse   "/>
    <n v="80000"/>
    <n v="86641.68"/>
  </r>
  <r>
    <s v="1 Stadt Bad Rappenau"/>
    <x v="0"/>
    <x v="1"/>
    <x v="0"/>
    <x v="3"/>
    <x v="3"/>
    <x v="3"/>
    <s v="4"/>
    <x v="3"/>
    <x v="418"/>
    <n v="-17800"/>
    <n v="-18317.419999999998"/>
    <n v="1"/>
    <s v="01"/>
    <s v="0300"/>
    <s v="434000"/>
    <s v="00"/>
    <s v="000"/>
    <s v="Beiträge Versorgungskasse  bis 2005 nur Angestellte "/>
    <n v="17800"/>
    <n v="18317.419999999998"/>
  </r>
  <r>
    <s v="1 Stadt Bad Rappenau"/>
    <x v="0"/>
    <x v="1"/>
    <x v="0"/>
    <x v="3"/>
    <x v="3"/>
    <x v="3"/>
    <s v="4"/>
    <x v="3"/>
    <x v="419"/>
    <n v="-42800"/>
    <n v="-43308.86"/>
    <n v="1"/>
    <s v="01"/>
    <s v="0300"/>
    <s v="444000"/>
    <s v="00"/>
    <s v="000"/>
    <s v="Beiträge zur gesetzlichen Sozialversicherung für Angest. bis 2005 nur Angestellte "/>
    <n v="42800"/>
    <n v="43308.86"/>
  </r>
  <r>
    <s v="1 Stadt Bad Rappenau"/>
    <x v="0"/>
    <x v="1"/>
    <x v="0"/>
    <x v="3"/>
    <x v="3"/>
    <x v="3"/>
    <s v="4"/>
    <x v="3"/>
    <x v="420"/>
    <n v="-21000"/>
    <n v="-11236"/>
    <n v="1"/>
    <s v="01"/>
    <s v="0300"/>
    <s v="450000"/>
    <s v="00"/>
    <s v="000"/>
    <s v="Beihilfen, Unterstützung und dgl.  "/>
    <n v="21000"/>
    <n v="11236"/>
  </r>
  <r>
    <s v="1 Stadt Bad Rappenau"/>
    <x v="0"/>
    <x v="1"/>
    <x v="0"/>
    <x v="3"/>
    <x v="3"/>
    <x v="3"/>
    <s v="4"/>
    <x v="3"/>
    <x v="421"/>
    <n v="-900"/>
    <n v="-1224.72"/>
    <n v="1"/>
    <s v="01"/>
    <s v="0300"/>
    <s v="460000"/>
    <s v="00"/>
    <s v="000"/>
    <s v="Personalnebenausgaben   "/>
    <n v="900"/>
    <n v="1224.72"/>
  </r>
  <r>
    <s v="1 Stadt Bad Rappenau"/>
    <x v="0"/>
    <x v="1"/>
    <x v="0"/>
    <x v="3"/>
    <x v="3"/>
    <x v="3"/>
    <s v="4"/>
    <x v="3"/>
    <x v="422"/>
    <n v="-200"/>
    <n v="-359.7"/>
    <n v="1"/>
    <s v="01"/>
    <s v="0300"/>
    <s v="462000"/>
    <s v="00"/>
    <s v="000"/>
    <s v="Betriebsausflug   "/>
    <n v="200"/>
    <n v="359.7"/>
  </r>
  <r>
    <s v="1 Stadt Bad Rappenau"/>
    <x v="0"/>
    <x v="1"/>
    <x v="0"/>
    <x v="3"/>
    <x v="3"/>
    <x v="3"/>
    <s v="5"/>
    <x v="4"/>
    <x v="423"/>
    <n v="-3200"/>
    <n v="-1143.4000000000001"/>
    <n v="1"/>
    <s v="01"/>
    <s v="0300"/>
    <s v="520000"/>
    <s v="00"/>
    <s v="000"/>
    <s v="Geräte, Ausstattungs- und Einrichtungsgegenständen  "/>
    <n v="3200"/>
    <n v="1143.4000000000001"/>
  </r>
  <r>
    <s v="1 Stadt Bad Rappenau"/>
    <x v="0"/>
    <x v="1"/>
    <x v="0"/>
    <x v="3"/>
    <x v="3"/>
    <x v="3"/>
    <s v="5"/>
    <x v="4"/>
    <x v="424"/>
    <n v="-7200"/>
    <n v="-3382.36"/>
    <n v="1"/>
    <s v="01"/>
    <s v="0300"/>
    <s v="522000"/>
    <s v="00"/>
    <s v="000"/>
    <s v="Druck- und Kopierkosten   "/>
    <n v="7200"/>
    <n v="3382.36"/>
  </r>
  <r>
    <s v="1 Stadt Bad Rappenau"/>
    <x v="0"/>
    <x v="1"/>
    <x v="0"/>
    <x v="3"/>
    <x v="3"/>
    <x v="3"/>
    <s v="5"/>
    <x v="4"/>
    <x v="425"/>
    <n v="-17000"/>
    <n v="-8569.2999999999993"/>
    <n v="1"/>
    <s v="01"/>
    <s v="0300"/>
    <s v="562000"/>
    <s v="00"/>
    <s v="000"/>
    <s v="Aus- und Fortbildung Umschulung  "/>
    <n v="17000"/>
    <n v="8569.2999999999993"/>
  </r>
  <r>
    <s v="1 Stadt Bad Rappenau"/>
    <x v="0"/>
    <x v="1"/>
    <x v="0"/>
    <x v="3"/>
    <x v="3"/>
    <x v="3"/>
    <s v="6"/>
    <x v="4"/>
    <x v="426"/>
    <n v="-101000"/>
    <n v="-68087.360000000001"/>
    <n v="1"/>
    <s v="01"/>
    <s v="0300"/>
    <s v="638000"/>
    <s v="00"/>
    <s v="000"/>
    <s v="EDV-Kosten   "/>
    <n v="101000"/>
    <n v="68087.360000000001"/>
  </r>
  <r>
    <s v="1 Stadt Bad Rappenau"/>
    <x v="0"/>
    <x v="1"/>
    <x v="0"/>
    <x v="3"/>
    <x v="3"/>
    <x v="3"/>
    <s v="6"/>
    <x v="4"/>
    <x v="427"/>
    <n v="-10200"/>
    <n v="-1181.33"/>
    <n v="1"/>
    <s v="01"/>
    <s v="0300"/>
    <s v="650000"/>
    <s v="00"/>
    <s v="000"/>
    <s v="Bürobedarf   "/>
    <n v="10200"/>
    <n v="1181.33"/>
  </r>
  <r>
    <s v="1 Stadt Bad Rappenau"/>
    <x v="0"/>
    <x v="1"/>
    <x v="0"/>
    <x v="3"/>
    <x v="3"/>
    <x v="3"/>
    <s v="6"/>
    <x v="4"/>
    <x v="428"/>
    <n v="-30000"/>
    <n v="-22958.76"/>
    <n v="1"/>
    <s v="01"/>
    <s v="0300"/>
    <s v="655000"/>
    <s v="00"/>
    <s v="000"/>
    <s v="Sachverständigen- und Gerichtskosten, Gerichtsvollzieher  "/>
    <n v="30000"/>
    <n v="22958.76"/>
  </r>
  <r>
    <s v="1 Stadt Bad Rappenau"/>
    <x v="0"/>
    <x v="1"/>
    <x v="0"/>
    <x v="3"/>
    <x v="3"/>
    <x v="3"/>
    <s v="6"/>
    <x v="4"/>
    <x v="429"/>
    <n v="-2000"/>
    <n v="-1885.63"/>
    <n v="1"/>
    <s v="01"/>
    <s v="0300"/>
    <s v="668000"/>
    <s v="00"/>
    <s v="000"/>
    <s v="Vermischte Ausgaben   "/>
    <n v="2000"/>
    <n v="1885.63"/>
  </r>
  <r>
    <s v="1 Stadt Bad Rappenau"/>
    <x v="0"/>
    <x v="1"/>
    <x v="0"/>
    <x v="4"/>
    <x v="4"/>
    <x v="4"/>
    <s v="4"/>
    <x v="3"/>
    <x v="430"/>
    <n v="-116600"/>
    <n v="-122092.84"/>
    <n v="1"/>
    <s v="01"/>
    <s v="0600"/>
    <s v="414000"/>
    <s v="00"/>
    <s v="000"/>
    <s v="Vergütungen der Beschäftigten bis 2005 nur Angestellte "/>
    <n v="116600"/>
    <n v="122092.84"/>
  </r>
  <r>
    <s v="1 Stadt Bad Rappenau"/>
    <x v="0"/>
    <x v="1"/>
    <x v="0"/>
    <x v="4"/>
    <x v="4"/>
    <x v="4"/>
    <s v="4"/>
    <x v="3"/>
    <x v="431"/>
    <n v="-9900"/>
    <n v="-10347.35"/>
    <n v="1"/>
    <s v="01"/>
    <s v="0600"/>
    <s v="434000"/>
    <s v="00"/>
    <s v="000"/>
    <s v="Beiträge Versorgungskasse  bis 2005 nur Angestellte "/>
    <n v="9900"/>
    <n v="10347.35"/>
  </r>
  <r>
    <s v="1 Stadt Bad Rappenau"/>
    <x v="0"/>
    <x v="1"/>
    <x v="0"/>
    <x v="4"/>
    <x v="4"/>
    <x v="4"/>
    <s v="4"/>
    <x v="3"/>
    <x v="432"/>
    <n v="-23600"/>
    <n v="-24645.51"/>
    <n v="1"/>
    <s v="01"/>
    <s v="0600"/>
    <s v="444000"/>
    <s v="00"/>
    <s v="000"/>
    <s v="Beiträge zur gesetzlichen Sozialversicherung für Angest. bis 2005 nur Angestellte "/>
    <n v="23600"/>
    <n v="24645.51"/>
  </r>
  <r>
    <s v="1 Stadt Bad Rappenau"/>
    <x v="0"/>
    <x v="1"/>
    <x v="0"/>
    <x v="4"/>
    <x v="4"/>
    <x v="4"/>
    <s v="4"/>
    <x v="3"/>
    <x v="433"/>
    <n v="-100"/>
    <n v="-27.4"/>
    <n v="1"/>
    <s v="01"/>
    <s v="0600"/>
    <s v="450000"/>
    <s v="00"/>
    <s v="000"/>
    <s v="Beihilfen, Unterstützung   "/>
    <n v="100"/>
    <n v="27.4"/>
  </r>
  <r>
    <s v="1 Stadt Bad Rappenau"/>
    <x v="0"/>
    <x v="1"/>
    <x v="0"/>
    <x v="4"/>
    <x v="4"/>
    <x v="4"/>
    <s v="4"/>
    <x v="3"/>
    <x v="434"/>
    <n v="-1000"/>
    <n v="-591.91999999999996"/>
    <n v="1"/>
    <s v="01"/>
    <s v="0600"/>
    <s v="460000"/>
    <s v="00"/>
    <s v="000"/>
    <s v="Personalnebenausgaben   "/>
    <n v="1000"/>
    <n v="591.91999999999996"/>
  </r>
  <r>
    <s v="1 Stadt Bad Rappenau"/>
    <x v="0"/>
    <x v="1"/>
    <x v="0"/>
    <x v="4"/>
    <x v="4"/>
    <x v="4"/>
    <s v="4"/>
    <x v="3"/>
    <x v="435"/>
    <n v="-300"/>
    <n v="-143.88"/>
    <n v="1"/>
    <s v="01"/>
    <s v="0600"/>
    <s v="462000"/>
    <s v="00"/>
    <s v="000"/>
    <s v="Betriebsausflug   "/>
    <n v="300"/>
    <n v="143.88"/>
  </r>
  <r>
    <s v="1 Stadt Bad Rappenau"/>
    <x v="0"/>
    <x v="1"/>
    <x v="0"/>
    <x v="4"/>
    <x v="4"/>
    <x v="4"/>
    <s v="5"/>
    <x v="4"/>
    <x v="436"/>
    <n v="-12500"/>
    <n v="-145025.06"/>
    <n v="1"/>
    <s v="01"/>
    <s v="0600"/>
    <s v="501000"/>
    <s v="00"/>
    <s v="000"/>
    <s v="Gebäudeunterhaltung   "/>
    <n v="12500"/>
    <n v="145025.06"/>
  </r>
  <r>
    <s v="1 Stadt Bad Rappenau"/>
    <x v="0"/>
    <x v="1"/>
    <x v="0"/>
    <x v="4"/>
    <x v="4"/>
    <x v="4"/>
    <s v="5"/>
    <x v="4"/>
    <x v="437"/>
    <n v="-1000"/>
    <n v="-953.44"/>
    <n v="1"/>
    <s v="01"/>
    <s v="0600"/>
    <s v="510000"/>
    <s v="00"/>
    <s v="000"/>
    <s v="Unterhaltung des sonstigen unbeweglichen Vermögens  "/>
    <n v="1000"/>
    <n v="953.44"/>
  </r>
  <r>
    <s v="1 Stadt Bad Rappenau"/>
    <x v="0"/>
    <x v="1"/>
    <x v="0"/>
    <x v="4"/>
    <x v="4"/>
    <x v="4"/>
    <s v="5"/>
    <x v="4"/>
    <x v="438"/>
    <n v="-35000"/>
    <n v="-14506.23"/>
    <n v="1"/>
    <s v="01"/>
    <s v="0600"/>
    <s v="520000"/>
    <s v="00"/>
    <s v="000"/>
    <s v="Geräte, Ausstattungs- und Einrichtungsgegenstände  "/>
    <n v="35000"/>
    <n v="14506.23"/>
  </r>
  <r>
    <s v="1 Stadt Bad Rappenau"/>
    <x v="0"/>
    <x v="1"/>
    <x v="0"/>
    <x v="4"/>
    <x v="4"/>
    <x v="4"/>
    <s v="5"/>
    <x v="4"/>
    <x v="439"/>
    <n v="-23400"/>
    <n v="-20770.68"/>
    <n v="1"/>
    <s v="01"/>
    <s v="0600"/>
    <s v="522000"/>
    <s v="00"/>
    <s v="000"/>
    <s v="Druck- und Kopierkosten   "/>
    <n v="23400"/>
    <n v="20770.68"/>
  </r>
  <r>
    <s v="1 Stadt Bad Rappenau"/>
    <x v="0"/>
    <x v="1"/>
    <x v="0"/>
    <x v="4"/>
    <x v="4"/>
    <x v="4"/>
    <s v="5"/>
    <x v="4"/>
    <x v="440"/>
    <n v="-30800"/>
    <n v="-27759.85"/>
    <n v="1"/>
    <s v="01"/>
    <s v="0600"/>
    <s v="541000"/>
    <s v="00"/>
    <s v="000"/>
    <s v="Strom   "/>
    <n v="30800"/>
    <n v="27759.85"/>
  </r>
  <r>
    <s v="1 Stadt Bad Rappenau"/>
    <x v="0"/>
    <x v="1"/>
    <x v="0"/>
    <x v="4"/>
    <x v="4"/>
    <x v="4"/>
    <s v="5"/>
    <x v="4"/>
    <x v="441"/>
    <n v="-3300"/>
    <n v="-1710.43"/>
    <n v="1"/>
    <s v="01"/>
    <s v="0600"/>
    <s v="542000"/>
    <s v="00"/>
    <s v="000"/>
    <s v="Wasser / Abwasser   "/>
    <n v="3300"/>
    <n v="1710.43"/>
  </r>
  <r>
    <s v="1 Stadt Bad Rappenau"/>
    <x v="0"/>
    <x v="1"/>
    <x v="0"/>
    <x v="4"/>
    <x v="4"/>
    <x v="4"/>
    <s v="5"/>
    <x v="4"/>
    <x v="442"/>
    <n v="-15300"/>
    <n v="-17467.73"/>
    <n v="1"/>
    <s v="01"/>
    <s v="0600"/>
    <s v="543000"/>
    <s v="00"/>
    <s v="000"/>
    <s v="Heizungskosten   "/>
    <n v="15300"/>
    <n v="17467.73"/>
  </r>
  <r>
    <s v="1 Stadt Bad Rappenau"/>
    <x v="0"/>
    <x v="1"/>
    <x v="0"/>
    <x v="4"/>
    <x v="4"/>
    <x v="4"/>
    <s v="5"/>
    <x v="4"/>
    <x v="443"/>
    <n v="-100"/>
    <n v="0"/>
    <n v="1"/>
    <s v="01"/>
    <s v="0600"/>
    <s v="544000"/>
    <s v="00"/>
    <s v="000"/>
    <s v="Abfallgebühren   "/>
    <n v="100"/>
    <n v="0"/>
  </r>
  <r>
    <s v="1 Stadt Bad Rappenau"/>
    <x v="0"/>
    <x v="1"/>
    <x v="0"/>
    <x v="4"/>
    <x v="4"/>
    <x v="4"/>
    <s v="5"/>
    <x v="4"/>
    <x v="444"/>
    <n v="-1100"/>
    <n v="-4563.49"/>
    <n v="1"/>
    <s v="01"/>
    <s v="0600"/>
    <s v="545000"/>
    <s v="00"/>
    <s v="000"/>
    <s v="Reinigungskosten   "/>
    <n v="1100"/>
    <n v="4563.49"/>
  </r>
  <r>
    <s v="1 Stadt Bad Rappenau"/>
    <x v="0"/>
    <x v="1"/>
    <x v="0"/>
    <x v="4"/>
    <x v="4"/>
    <x v="4"/>
    <s v="5"/>
    <x v="4"/>
    <x v="445"/>
    <n v="-8000"/>
    <n v="-7638.29"/>
    <n v="1"/>
    <s v="01"/>
    <s v="0600"/>
    <s v="546000"/>
    <s v="00"/>
    <s v="000"/>
    <s v="Steuern und Gebäudeversicherungen   "/>
    <n v="8000"/>
    <n v="7638.29"/>
  </r>
  <r>
    <s v="1 Stadt Bad Rappenau"/>
    <x v="0"/>
    <x v="1"/>
    <x v="0"/>
    <x v="4"/>
    <x v="4"/>
    <x v="4"/>
    <s v="5"/>
    <x v="4"/>
    <x v="446"/>
    <n v="-14400"/>
    <n v="-15778.45"/>
    <n v="1"/>
    <s v="01"/>
    <s v="0600"/>
    <s v="549000"/>
    <s v="00"/>
    <s v="000"/>
    <s v="sonstige Bewirtschaftungskosten (z.B. Schornsteinfeger, Feuerlöschgeräte) "/>
    <n v="14400"/>
    <n v="15778.45"/>
  </r>
  <r>
    <s v="1 Stadt Bad Rappenau"/>
    <x v="0"/>
    <x v="1"/>
    <x v="0"/>
    <x v="4"/>
    <x v="4"/>
    <x v="4"/>
    <s v="5"/>
    <x v="4"/>
    <x v="447"/>
    <n v="-4000"/>
    <n v="-3552.96"/>
    <n v="1"/>
    <s v="01"/>
    <s v="0600"/>
    <s v="550000"/>
    <s v="00"/>
    <s v="000"/>
    <s v="Haltung von Fahrzeugen  "/>
    <n v="4000"/>
    <n v="3552.96"/>
  </r>
  <r>
    <s v="1 Stadt Bad Rappenau"/>
    <x v="0"/>
    <x v="1"/>
    <x v="0"/>
    <x v="4"/>
    <x v="4"/>
    <x v="4"/>
    <s v="5"/>
    <x v="4"/>
    <x v="448"/>
    <n v="-500"/>
    <n v="-1606.84"/>
    <n v="1"/>
    <s v="01"/>
    <s v="0600"/>
    <s v="562000"/>
    <s v="00"/>
    <s v="000"/>
    <s v="Aus- und Fortbildung,   "/>
    <n v="500"/>
    <n v="1606.84"/>
  </r>
  <r>
    <s v="1 Stadt Bad Rappenau"/>
    <x v="0"/>
    <x v="1"/>
    <x v="0"/>
    <x v="4"/>
    <x v="4"/>
    <x v="4"/>
    <s v="6"/>
    <x v="4"/>
    <x v="449"/>
    <n v="-5000"/>
    <n v="-3933.57"/>
    <n v="1"/>
    <s v="01"/>
    <s v="0600"/>
    <s v="636000"/>
    <s v="00"/>
    <s v="000"/>
    <s v="Jobticket   "/>
    <n v="5000"/>
    <n v="3933.57"/>
  </r>
  <r>
    <s v="1 Stadt Bad Rappenau"/>
    <x v="0"/>
    <x v="1"/>
    <x v="0"/>
    <x v="4"/>
    <x v="4"/>
    <x v="4"/>
    <s v="6"/>
    <x v="4"/>
    <x v="450"/>
    <n v="-144800"/>
    <n v="-25405.67"/>
    <n v="1"/>
    <s v="01"/>
    <s v="0600"/>
    <s v="638000"/>
    <s v="00"/>
    <s v="000"/>
    <s v="EDV-Kosten   "/>
    <n v="144800"/>
    <n v="25405.67"/>
  </r>
  <r>
    <s v="1 Stadt Bad Rappenau"/>
    <x v="0"/>
    <x v="1"/>
    <x v="0"/>
    <x v="4"/>
    <x v="4"/>
    <x v="4"/>
    <s v="6"/>
    <x v="4"/>
    <x v="451"/>
    <n v="-30000"/>
    <n v="-29810.560000000001"/>
    <n v="1"/>
    <s v="01"/>
    <s v="0600"/>
    <s v="638100"/>
    <s v="00"/>
    <s v="000"/>
    <s v="Geografisches Informationsprogramm   "/>
    <n v="30000"/>
    <n v="29810.560000000001"/>
  </r>
  <r>
    <s v="1 Stadt Bad Rappenau"/>
    <x v="0"/>
    <x v="1"/>
    <x v="0"/>
    <x v="4"/>
    <x v="4"/>
    <x v="4"/>
    <s v="6"/>
    <x v="4"/>
    <x v="452"/>
    <n v="-175000"/>
    <n v="-176674.61"/>
    <n v="1"/>
    <s v="01"/>
    <s v="0600"/>
    <s v="640000"/>
    <s v="00"/>
    <s v="000"/>
    <s v="Steuern, Versicherung. , Schadensfälle, Sonderabgaben  "/>
    <n v="175000"/>
    <n v="176674.61"/>
  </r>
  <r>
    <s v="1 Stadt Bad Rappenau"/>
    <x v="0"/>
    <x v="1"/>
    <x v="0"/>
    <x v="4"/>
    <x v="4"/>
    <x v="4"/>
    <s v="6"/>
    <x v="4"/>
    <x v="453"/>
    <n v="-82100"/>
    <n v="-13890.58"/>
    <n v="1"/>
    <s v="01"/>
    <s v="0600"/>
    <s v="650000"/>
    <s v="00"/>
    <s v="000"/>
    <s v="Bürobedarf   "/>
    <n v="82100"/>
    <n v="13890.58"/>
  </r>
  <r>
    <s v="1 Stadt Bad Rappenau"/>
    <x v="0"/>
    <x v="1"/>
    <x v="0"/>
    <x v="4"/>
    <x v="4"/>
    <x v="4"/>
    <s v="6"/>
    <x v="4"/>
    <x v="454"/>
    <n v="-30000"/>
    <n v="-27879.62"/>
    <n v="1"/>
    <s v="01"/>
    <s v="0600"/>
    <s v="661000"/>
    <s v="00"/>
    <s v="000"/>
    <s v="Mitgliedsbeiträge an Verbände und Vereine  "/>
    <n v="30000"/>
    <n v="27879.62"/>
  </r>
  <r>
    <s v="1 Stadt Bad Rappenau"/>
    <x v="0"/>
    <x v="1"/>
    <x v="0"/>
    <x v="4"/>
    <x v="4"/>
    <x v="4"/>
    <s v="6"/>
    <x v="4"/>
    <x v="455"/>
    <n v="-3000"/>
    <n v="-2929.67"/>
    <n v="1"/>
    <s v="01"/>
    <s v="0600"/>
    <s v="668000"/>
    <s v="00"/>
    <s v="000"/>
    <s v="Vermischte Ausgaben   "/>
    <n v="3000"/>
    <n v="2929.67"/>
  </r>
  <r>
    <s v="1 Stadt Bad Rappenau"/>
    <x v="0"/>
    <x v="1"/>
    <x v="0"/>
    <x v="4"/>
    <x v="4"/>
    <x v="4"/>
    <s v="6"/>
    <x v="4"/>
    <x v="456"/>
    <n v="-300"/>
    <n v="0"/>
    <n v="1"/>
    <s v="01"/>
    <s v="0600"/>
    <s v="679000"/>
    <s v="00"/>
    <s v="000"/>
    <s v="Innere Verrechnungen   "/>
    <n v="300"/>
    <n v="0"/>
  </r>
  <r>
    <s v="1 Stadt Bad Rappenau"/>
    <x v="0"/>
    <x v="1"/>
    <x v="1"/>
    <x v="5"/>
    <x v="5"/>
    <x v="5"/>
    <s v="4"/>
    <x v="3"/>
    <x v="457"/>
    <n v="-113700"/>
    <n v="-110900.92"/>
    <n v="1"/>
    <s v="01"/>
    <s v="1100"/>
    <s v="410000"/>
    <s v="00"/>
    <s v="000"/>
    <s v="Besoldung der Beamten  "/>
    <n v="113700"/>
    <n v="110900.92"/>
  </r>
  <r>
    <s v="1 Stadt Bad Rappenau"/>
    <x v="0"/>
    <x v="1"/>
    <x v="1"/>
    <x v="5"/>
    <x v="5"/>
    <x v="5"/>
    <s v="4"/>
    <x v="3"/>
    <x v="458"/>
    <n v="-810600"/>
    <n v="-743060.65"/>
    <n v="1"/>
    <s v="01"/>
    <s v="1100"/>
    <s v="414000"/>
    <s v="00"/>
    <s v="000"/>
    <s v="Vergütungen der Beschäftigten bis 2005 nur Angestellte "/>
    <n v="810600"/>
    <n v="743060.65"/>
  </r>
  <r>
    <s v="1 Stadt Bad Rappenau"/>
    <x v="0"/>
    <x v="1"/>
    <x v="1"/>
    <x v="5"/>
    <x v="5"/>
    <x v="5"/>
    <s v="4"/>
    <x v="3"/>
    <x v="459"/>
    <n v="-39200"/>
    <n v="-125243.36"/>
    <n v="1"/>
    <s v="01"/>
    <s v="1100"/>
    <s v="430000"/>
    <s v="00"/>
    <s v="000"/>
    <s v="Beiträge Versorgungskasse   "/>
    <n v="39200"/>
    <n v="125243.36"/>
  </r>
  <r>
    <s v="1 Stadt Bad Rappenau"/>
    <x v="0"/>
    <x v="1"/>
    <x v="1"/>
    <x v="5"/>
    <x v="5"/>
    <x v="5"/>
    <s v="4"/>
    <x v="3"/>
    <x v="460"/>
    <n v="-67500"/>
    <n v="-63774.22"/>
    <n v="1"/>
    <s v="01"/>
    <s v="1100"/>
    <s v="434000"/>
    <s v="00"/>
    <s v="000"/>
    <s v="Beiträge Versorgungskasse  bis 2005 nur Angestellte "/>
    <n v="67500"/>
    <n v="63774.22"/>
  </r>
  <r>
    <s v="1 Stadt Bad Rappenau"/>
    <x v="0"/>
    <x v="1"/>
    <x v="1"/>
    <x v="5"/>
    <x v="5"/>
    <x v="5"/>
    <s v="4"/>
    <x v="3"/>
    <x v="461"/>
    <n v="-165100"/>
    <n v="-151803.35"/>
    <n v="1"/>
    <s v="01"/>
    <s v="1100"/>
    <s v="444000"/>
    <s v="00"/>
    <s v="000"/>
    <s v="Beiträge zur gesetzlichen Sozialversicherung für Angest. bis 2005 nur Angestellte "/>
    <n v="165100"/>
    <n v="151803.35"/>
  </r>
  <r>
    <s v="1 Stadt Bad Rappenau"/>
    <x v="0"/>
    <x v="1"/>
    <x v="1"/>
    <x v="5"/>
    <x v="5"/>
    <x v="5"/>
    <s v="4"/>
    <x v="3"/>
    <x v="462"/>
    <n v="-32900"/>
    <n v="-5672.32"/>
    <n v="1"/>
    <s v="01"/>
    <s v="1100"/>
    <s v="450000"/>
    <s v="00"/>
    <s v="000"/>
    <s v="Beihilfen, Unterstützung und dgl.  "/>
    <n v="32900"/>
    <n v="5672.32"/>
  </r>
  <r>
    <s v="1 Stadt Bad Rappenau"/>
    <x v="0"/>
    <x v="1"/>
    <x v="1"/>
    <x v="5"/>
    <x v="5"/>
    <x v="5"/>
    <s v="4"/>
    <x v="3"/>
    <x v="463"/>
    <n v="-1500"/>
    <n v="-2606.12"/>
    <n v="1"/>
    <s v="01"/>
    <s v="1100"/>
    <s v="460000"/>
    <s v="00"/>
    <s v="000"/>
    <s v="Personalnebenausgaben   "/>
    <n v="1500"/>
    <n v="2606.12"/>
  </r>
  <r>
    <s v="1 Stadt Bad Rappenau"/>
    <x v="0"/>
    <x v="1"/>
    <x v="1"/>
    <x v="5"/>
    <x v="5"/>
    <x v="5"/>
    <s v="4"/>
    <x v="3"/>
    <x v="464"/>
    <n v="-600"/>
    <n v="-503.58"/>
    <n v="1"/>
    <s v="01"/>
    <s v="1100"/>
    <s v="462000"/>
    <s v="00"/>
    <s v="000"/>
    <s v="Betriebsausflug   "/>
    <n v="600"/>
    <n v="503.58"/>
  </r>
  <r>
    <s v="1 Stadt Bad Rappenau"/>
    <x v="0"/>
    <x v="1"/>
    <x v="1"/>
    <x v="5"/>
    <x v="5"/>
    <x v="5"/>
    <s v="5"/>
    <x v="4"/>
    <x v="465"/>
    <n v="-3000"/>
    <n v="-4517.0200000000004"/>
    <n v="1"/>
    <s v="01"/>
    <s v="1100"/>
    <s v="520000"/>
    <s v="00"/>
    <s v="000"/>
    <s v="Geräte, Ausstattungs- und Einrichtungsgegenstände  "/>
    <n v="3000"/>
    <n v="4517.0200000000004"/>
  </r>
  <r>
    <s v="1 Stadt Bad Rappenau"/>
    <x v="0"/>
    <x v="1"/>
    <x v="1"/>
    <x v="5"/>
    <x v="5"/>
    <x v="5"/>
    <s v="5"/>
    <x v="4"/>
    <x v="466"/>
    <n v="-11000"/>
    <n v="-9503.44"/>
    <n v="1"/>
    <s v="01"/>
    <s v="1100"/>
    <s v="522000"/>
    <s v="00"/>
    <s v="000"/>
    <s v="Druck- und Kopierkosten   "/>
    <n v="11000"/>
    <n v="9503.44"/>
  </r>
  <r>
    <s v="1 Stadt Bad Rappenau"/>
    <x v="0"/>
    <x v="1"/>
    <x v="1"/>
    <x v="5"/>
    <x v="5"/>
    <x v="5"/>
    <s v="5"/>
    <x v="4"/>
    <x v="467"/>
    <n v="-4100"/>
    <n v="-800"/>
    <n v="1"/>
    <s v="01"/>
    <s v="1100"/>
    <s v="550000"/>
    <s v="00"/>
    <s v="000"/>
    <s v="Haltung von Fahrzeugen  "/>
    <n v="4100"/>
    <n v="800"/>
  </r>
  <r>
    <s v="1 Stadt Bad Rappenau"/>
    <x v="0"/>
    <x v="1"/>
    <x v="1"/>
    <x v="5"/>
    <x v="5"/>
    <x v="5"/>
    <s v="5"/>
    <x v="4"/>
    <x v="468"/>
    <n v="-2500"/>
    <n v="-1756.71"/>
    <n v="1"/>
    <s v="01"/>
    <s v="1100"/>
    <s v="560000"/>
    <s v="00"/>
    <s v="000"/>
    <s v="Dienst- und Schutzkleidung  "/>
    <n v="2500"/>
    <n v="1756.71"/>
  </r>
  <r>
    <s v="1 Stadt Bad Rappenau"/>
    <x v="0"/>
    <x v="1"/>
    <x v="1"/>
    <x v="5"/>
    <x v="5"/>
    <x v="5"/>
    <s v="5"/>
    <x v="4"/>
    <x v="469"/>
    <n v="-12000"/>
    <n v="-7050"/>
    <n v="1"/>
    <s v="01"/>
    <s v="1100"/>
    <s v="562000"/>
    <s v="00"/>
    <s v="000"/>
    <s v="Aus- und Fortbildung, Umschulung  "/>
    <n v="12000"/>
    <n v="7050"/>
  </r>
  <r>
    <s v="1 Stadt Bad Rappenau"/>
    <x v="0"/>
    <x v="1"/>
    <x v="1"/>
    <x v="5"/>
    <x v="5"/>
    <x v="5"/>
    <s v="6"/>
    <x v="4"/>
    <x v="470"/>
    <n v="-20000"/>
    <n v="-18286.54"/>
    <n v="1"/>
    <s v="01"/>
    <s v="1100"/>
    <s v="633000"/>
    <s v="00"/>
    <s v="000"/>
    <s v="Fundtiere/Tierheim   "/>
    <n v="20000"/>
    <n v="18286.54"/>
  </r>
  <r>
    <s v="1 Stadt Bad Rappenau"/>
    <x v="0"/>
    <x v="1"/>
    <x v="1"/>
    <x v="5"/>
    <x v="5"/>
    <x v="5"/>
    <s v="6"/>
    <x v="4"/>
    <x v="471"/>
    <n v="-40000"/>
    <n v="-39846.19"/>
    <n v="1"/>
    <s v="01"/>
    <s v="1100"/>
    <s v="634000"/>
    <s v="00"/>
    <s v="000"/>
    <s v="Leistungsvergütung an Unternehmen  "/>
    <n v="40000"/>
    <n v="39846.19"/>
  </r>
  <r>
    <s v="1 Stadt Bad Rappenau"/>
    <x v="0"/>
    <x v="1"/>
    <x v="1"/>
    <x v="5"/>
    <x v="5"/>
    <x v="5"/>
    <s v="6"/>
    <x v="4"/>
    <x v="472"/>
    <n v="-15000"/>
    <n v="-9996"/>
    <n v="1"/>
    <s v="01"/>
    <s v="1100"/>
    <s v="635000"/>
    <s v="00"/>
    <s v="000"/>
    <s v="Private Wachdienste   "/>
    <n v="15000"/>
    <n v="9996"/>
  </r>
  <r>
    <s v="1 Stadt Bad Rappenau"/>
    <x v="0"/>
    <x v="1"/>
    <x v="1"/>
    <x v="5"/>
    <x v="5"/>
    <x v="5"/>
    <s v="6"/>
    <x v="4"/>
    <x v="473"/>
    <n v="-18000"/>
    <n v="-1653.35"/>
    <n v="1"/>
    <s v="01"/>
    <s v="1100"/>
    <s v="636000"/>
    <s v="00"/>
    <s v="000"/>
    <s v="Bestattung Verstorbener durch die Ortspolizeibehörde  "/>
    <n v="18000"/>
    <n v="1653.35"/>
  </r>
  <r>
    <s v="1 Stadt Bad Rappenau"/>
    <x v="0"/>
    <x v="1"/>
    <x v="1"/>
    <x v="5"/>
    <x v="5"/>
    <x v="5"/>
    <s v="6"/>
    <x v="4"/>
    <x v="474"/>
    <n v="-1500"/>
    <n v="-283.97000000000003"/>
    <n v="1"/>
    <s v="01"/>
    <s v="1100"/>
    <s v="637000"/>
    <s v="00"/>
    <s v="000"/>
    <s v="Wahlen   "/>
    <n v="1500"/>
    <n v="283.97000000000003"/>
  </r>
  <r>
    <s v="1 Stadt Bad Rappenau"/>
    <x v="0"/>
    <x v="1"/>
    <x v="1"/>
    <x v="5"/>
    <x v="5"/>
    <x v="5"/>
    <s v="6"/>
    <x v="4"/>
    <x v="475"/>
    <n v="-108800"/>
    <n v="-126795.79"/>
    <n v="1"/>
    <s v="01"/>
    <s v="1100"/>
    <s v="638000"/>
    <s v="00"/>
    <s v="000"/>
    <s v="EDV-Kosten   "/>
    <n v="108800"/>
    <n v="126795.79"/>
  </r>
  <r>
    <s v="1 Stadt Bad Rappenau"/>
    <x v="0"/>
    <x v="1"/>
    <x v="1"/>
    <x v="5"/>
    <x v="5"/>
    <x v="5"/>
    <s v="6"/>
    <x v="4"/>
    <x v="476"/>
    <n v="-1500"/>
    <n v="-1261.9100000000001"/>
    <n v="1"/>
    <s v="01"/>
    <s v="1100"/>
    <s v="640000"/>
    <s v="00"/>
    <s v="000"/>
    <s v="Steuern, Versicherung. , Schadensfälle, Sonderabgaben  "/>
    <n v="1500"/>
    <n v="1261.9100000000001"/>
  </r>
  <r>
    <s v="1 Stadt Bad Rappenau"/>
    <x v="0"/>
    <x v="1"/>
    <x v="1"/>
    <x v="5"/>
    <x v="5"/>
    <x v="5"/>
    <s v="6"/>
    <x v="4"/>
    <x v="477"/>
    <n v="-21900"/>
    <n v="-4450.97"/>
    <n v="1"/>
    <s v="01"/>
    <s v="1100"/>
    <s v="650000"/>
    <s v="00"/>
    <s v="000"/>
    <s v="Bürobedarf   "/>
    <n v="21900"/>
    <n v="4450.97"/>
  </r>
  <r>
    <s v="1 Stadt Bad Rappenau"/>
    <x v="0"/>
    <x v="1"/>
    <x v="1"/>
    <x v="5"/>
    <x v="5"/>
    <x v="5"/>
    <s v="6"/>
    <x v="4"/>
    <x v="478"/>
    <n v="-3000"/>
    <n v="-5617.78"/>
    <n v="1"/>
    <s v="01"/>
    <s v="1100"/>
    <s v="668000"/>
    <s v="00"/>
    <s v="000"/>
    <s v="Vermischte Ausgaben   "/>
    <n v="3000"/>
    <n v="5617.78"/>
  </r>
  <r>
    <s v="1 Stadt Bad Rappenau"/>
    <x v="0"/>
    <x v="1"/>
    <x v="1"/>
    <x v="5"/>
    <x v="5"/>
    <x v="5"/>
    <s v="6"/>
    <x v="4"/>
    <x v="479"/>
    <n v="-110000"/>
    <n v="-116895.59"/>
    <n v="1"/>
    <s v="01"/>
    <s v="1100"/>
    <s v="670000"/>
    <s v="00"/>
    <s v="000"/>
    <s v="Bundesdruckerei: Pässe/Ausweise   "/>
    <n v="110000"/>
    <n v="116895.59"/>
  </r>
  <r>
    <s v="1 Stadt Bad Rappenau"/>
    <x v="0"/>
    <x v="1"/>
    <x v="1"/>
    <x v="5"/>
    <x v="5"/>
    <x v="5"/>
    <s v="6"/>
    <x v="4"/>
    <x v="480"/>
    <n v="-1500"/>
    <n v="0"/>
    <n v="1"/>
    <s v="01"/>
    <s v="1100"/>
    <s v="679000"/>
    <s v="00"/>
    <s v="000"/>
    <s v="Innere Verrechnungen   "/>
    <n v="1500"/>
    <n v="0"/>
  </r>
  <r>
    <s v="1 Stadt Bad Rappenau"/>
    <x v="0"/>
    <x v="1"/>
    <x v="1"/>
    <x v="5"/>
    <x v="5"/>
    <x v="6"/>
    <s v="4"/>
    <x v="3"/>
    <x v="481"/>
    <n v="-8200"/>
    <n v="-8450.66"/>
    <n v="1"/>
    <s v="01"/>
    <s v="1101"/>
    <s v="414000"/>
    <s v="00"/>
    <s v="000"/>
    <s v="Vergütungen der Beschäftigten bis 2005 nur Angestellte "/>
    <n v="8200"/>
    <n v="8450.66"/>
  </r>
  <r>
    <s v="1 Stadt Bad Rappenau"/>
    <x v="0"/>
    <x v="1"/>
    <x v="1"/>
    <x v="5"/>
    <x v="5"/>
    <x v="6"/>
    <s v="4"/>
    <x v="3"/>
    <x v="482"/>
    <n v="-700"/>
    <n v="-722.27"/>
    <n v="1"/>
    <s v="01"/>
    <s v="1101"/>
    <s v="434000"/>
    <s v="00"/>
    <s v="000"/>
    <s v="Beiträge Versorgungskasse  bis 2005 nur Angestellte "/>
    <n v="700"/>
    <n v="722.27"/>
  </r>
  <r>
    <s v="1 Stadt Bad Rappenau"/>
    <x v="0"/>
    <x v="1"/>
    <x v="1"/>
    <x v="5"/>
    <x v="5"/>
    <x v="6"/>
    <s v="4"/>
    <x v="3"/>
    <x v="483"/>
    <n v="-1700"/>
    <n v="-1705.9"/>
    <n v="1"/>
    <s v="01"/>
    <s v="1101"/>
    <s v="444000"/>
    <s v="00"/>
    <s v="000"/>
    <s v="Beiträge zur gesetzlichen Sozialversicherung für Angest. bis 2005 nur Angestellte "/>
    <n v="1700"/>
    <n v="1705.9"/>
  </r>
  <r>
    <s v="1 Stadt Bad Rappenau"/>
    <x v="0"/>
    <x v="1"/>
    <x v="1"/>
    <x v="5"/>
    <x v="5"/>
    <x v="6"/>
    <s v="4"/>
    <x v="3"/>
    <x v="484"/>
    <n v="-100"/>
    <n v="-2.64"/>
    <n v="1"/>
    <s v="01"/>
    <s v="1101"/>
    <s v="450000"/>
    <s v="00"/>
    <s v="000"/>
    <s v="Beihilfen, Unterstützung und dgl.  "/>
    <n v="100"/>
    <n v="2.64"/>
  </r>
  <r>
    <s v="1 Stadt Bad Rappenau"/>
    <x v="0"/>
    <x v="1"/>
    <x v="1"/>
    <x v="5"/>
    <x v="5"/>
    <x v="6"/>
    <s v="4"/>
    <x v="3"/>
    <x v="485"/>
    <n v="-100"/>
    <n v="-84.56"/>
    <n v="1"/>
    <s v="01"/>
    <s v="1101"/>
    <s v="460000"/>
    <s v="00"/>
    <s v="000"/>
    <s v="Personalnebenausgaben   "/>
    <n v="100"/>
    <n v="84.56"/>
  </r>
  <r>
    <s v="1 Stadt Bad Rappenau"/>
    <x v="0"/>
    <x v="1"/>
    <x v="1"/>
    <x v="5"/>
    <x v="5"/>
    <x v="6"/>
    <s v="4"/>
    <x v="3"/>
    <x v="486"/>
    <n v="-100"/>
    <n v="-35.97"/>
    <n v="1"/>
    <s v="01"/>
    <s v="1101"/>
    <s v="462000"/>
    <s v="00"/>
    <s v="000"/>
    <s v="Betriebsausflug   "/>
    <n v="100"/>
    <n v="35.97"/>
  </r>
  <r>
    <s v="1 Stadt Bad Rappenau"/>
    <x v="0"/>
    <x v="1"/>
    <x v="1"/>
    <x v="5"/>
    <x v="5"/>
    <x v="6"/>
    <s v="5"/>
    <x v="4"/>
    <x v="487"/>
    <n v="-1000"/>
    <n v="-31.65"/>
    <n v="1"/>
    <s v="01"/>
    <s v="1101"/>
    <s v="501000"/>
    <s v="00"/>
    <s v="000"/>
    <s v="Gebäudeunterhaltung   "/>
    <n v="1000"/>
    <n v="31.65"/>
  </r>
  <r>
    <s v="1 Stadt Bad Rappenau"/>
    <x v="0"/>
    <x v="1"/>
    <x v="1"/>
    <x v="5"/>
    <x v="5"/>
    <x v="6"/>
    <s v="5"/>
    <x v="4"/>
    <x v="488"/>
    <n v="-800"/>
    <n v="-551.77"/>
    <n v="1"/>
    <s v="01"/>
    <s v="1101"/>
    <s v="520000"/>
    <s v="00"/>
    <s v="000"/>
    <s v="Geräte, Ausstattung, Einrichtungsgegenstände  "/>
    <n v="800"/>
    <n v="551.77"/>
  </r>
  <r>
    <s v="1 Stadt Bad Rappenau"/>
    <x v="0"/>
    <x v="1"/>
    <x v="1"/>
    <x v="5"/>
    <x v="5"/>
    <x v="6"/>
    <s v="5"/>
    <x v="4"/>
    <x v="489"/>
    <n v="-300"/>
    <n v="-179.31"/>
    <n v="1"/>
    <s v="01"/>
    <s v="1101"/>
    <s v="522000"/>
    <s v="00"/>
    <s v="000"/>
    <s v="Druck- und Kopierkosten   "/>
    <n v="300"/>
    <n v="179.31"/>
  </r>
  <r>
    <s v="1 Stadt Bad Rappenau"/>
    <x v="0"/>
    <x v="1"/>
    <x v="1"/>
    <x v="5"/>
    <x v="5"/>
    <x v="6"/>
    <s v="5"/>
    <x v="4"/>
    <x v="490"/>
    <n v="-5000"/>
    <n v="-4704"/>
    <n v="1"/>
    <s v="01"/>
    <s v="1101"/>
    <s v="531000"/>
    <s v="00"/>
    <s v="000"/>
    <s v="Mieten und Pachten   "/>
    <n v="5000"/>
    <n v="4704"/>
  </r>
  <r>
    <s v="1 Stadt Bad Rappenau"/>
    <x v="0"/>
    <x v="1"/>
    <x v="1"/>
    <x v="5"/>
    <x v="5"/>
    <x v="6"/>
    <s v="5"/>
    <x v="4"/>
    <x v="491"/>
    <n v="-200"/>
    <n v="-227.06"/>
    <n v="1"/>
    <s v="01"/>
    <s v="1101"/>
    <s v="541000"/>
    <s v="00"/>
    <s v="000"/>
    <s v="Strom   "/>
    <n v="200"/>
    <n v="227.06"/>
  </r>
  <r>
    <s v="1 Stadt Bad Rappenau"/>
    <x v="0"/>
    <x v="1"/>
    <x v="1"/>
    <x v="5"/>
    <x v="5"/>
    <x v="6"/>
    <s v="5"/>
    <x v="4"/>
    <x v="492"/>
    <n v="-100"/>
    <n v="-74.12"/>
    <n v="1"/>
    <s v="01"/>
    <s v="1101"/>
    <s v="542000"/>
    <s v="00"/>
    <s v="000"/>
    <s v="Wasser / Abwasser   "/>
    <n v="100"/>
    <n v="74.12"/>
  </r>
  <r>
    <s v="1 Stadt Bad Rappenau"/>
    <x v="0"/>
    <x v="1"/>
    <x v="1"/>
    <x v="5"/>
    <x v="5"/>
    <x v="6"/>
    <s v="5"/>
    <x v="4"/>
    <x v="493"/>
    <n v="-300"/>
    <n v="-285.56"/>
    <n v="1"/>
    <s v="01"/>
    <s v="1101"/>
    <s v="543000"/>
    <s v="00"/>
    <s v="000"/>
    <s v="Heizungskosten   "/>
    <n v="300"/>
    <n v="285.56"/>
  </r>
  <r>
    <s v="1 Stadt Bad Rappenau"/>
    <x v="0"/>
    <x v="1"/>
    <x v="1"/>
    <x v="5"/>
    <x v="5"/>
    <x v="6"/>
    <s v="5"/>
    <x v="4"/>
    <x v="494"/>
    <n v="-100"/>
    <n v="-14.52"/>
    <n v="1"/>
    <s v="01"/>
    <s v="1101"/>
    <s v="545000"/>
    <s v="00"/>
    <s v="000"/>
    <s v="Reinigungskosten   "/>
    <n v="100"/>
    <n v="14.52"/>
  </r>
  <r>
    <s v="1 Stadt Bad Rappenau"/>
    <x v="0"/>
    <x v="1"/>
    <x v="1"/>
    <x v="5"/>
    <x v="5"/>
    <x v="6"/>
    <s v="5"/>
    <x v="4"/>
    <x v="495"/>
    <n v="-400"/>
    <n v="-590.16"/>
    <n v="1"/>
    <s v="01"/>
    <s v="1101"/>
    <s v="546000"/>
    <s v="00"/>
    <s v="000"/>
    <s v="Steuern und Gebäudeversicherungen   "/>
    <n v="400"/>
    <n v="590.16"/>
  </r>
  <r>
    <s v="1 Stadt Bad Rappenau"/>
    <x v="0"/>
    <x v="1"/>
    <x v="1"/>
    <x v="5"/>
    <x v="5"/>
    <x v="6"/>
    <s v="5"/>
    <x v="4"/>
    <x v="496"/>
    <n v="-900"/>
    <n v="-336.86"/>
    <n v="1"/>
    <s v="01"/>
    <s v="1101"/>
    <s v="549000"/>
    <s v="00"/>
    <s v="000"/>
    <s v="sonstige Bewirtschaftungskosten (z.B. Schornsteinfeger, Feuerlöschgeräte) "/>
    <n v="900"/>
    <n v="336.86"/>
  </r>
  <r>
    <s v="1 Stadt Bad Rappenau"/>
    <x v="0"/>
    <x v="1"/>
    <x v="1"/>
    <x v="5"/>
    <x v="5"/>
    <x v="6"/>
    <s v="6"/>
    <x v="4"/>
    <x v="497"/>
    <n v="-7800"/>
    <n v="-5014.76"/>
    <n v="1"/>
    <s v="01"/>
    <s v="1101"/>
    <s v="638000"/>
    <s v="00"/>
    <s v="000"/>
    <s v="EDV-Kosten   "/>
    <n v="7800"/>
    <n v="5014.76"/>
  </r>
  <r>
    <s v="1 Stadt Bad Rappenau"/>
    <x v="0"/>
    <x v="1"/>
    <x v="1"/>
    <x v="5"/>
    <x v="5"/>
    <x v="6"/>
    <s v="6"/>
    <x v="4"/>
    <x v="498"/>
    <n v="-900"/>
    <n v="0"/>
    <n v="1"/>
    <s v="01"/>
    <s v="1101"/>
    <s v="650000"/>
    <s v="00"/>
    <s v="000"/>
    <s v="Bürobedarf   "/>
    <n v="900"/>
    <n v="0"/>
  </r>
  <r>
    <s v="1 Stadt Bad Rappenau"/>
    <x v="0"/>
    <x v="1"/>
    <x v="1"/>
    <x v="5"/>
    <x v="5"/>
    <x v="7"/>
    <s v="4"/>
    <x v="3"/>
    <x v="499"/>
    <n v="-25600"/>
    <n v="-25097.74"/>
    <n v="1"/>
    <s v="01"/>
    <s v="1102"/>
    <s v="414000"/>
    <s v="00"/>
    <s v="000"/>
    <s v="Vergütungen der Beschäftigten bis 2005 nur Angestellte "/>
    <n v="25600"/>
    <n v="25097.74"/>
  </r>
  <r>
    <s v="1 Stadt Bad Rappenau"/>
    <x v="0"/>
    <x v="1"/>
    <x v="1"/>
    <x v="5"/>
    <x v="5"/>
    <x v="7"/>
    <s v="4"/>
    <x v="3"/>
    <x v="500"/>
    <n v="-2200"/>
    <n v="-2154.94"/>
    <n v="1"/>
    <s v="01"/>
    <s v="1102"/>
    <s v="434000"/>
    <s v="00"/>
    <s v="000"/>
    <s v="Beiträge Versorgungskasse  bis 2005 nur Angestellte "/>
    <n v="2200"/>
    <n v="2154.94"/>
  </r>
  <r>
    <s v="1 Stadt Bad Rappenau"/>
    <x v="0"/>
    <x v="1"/>
    <x v="1"/>
    <x v="5"/>
    <x v="5"/>
    <x v="7"/>
    <s v="4"/>
    <x v="3"/>
    <x v="501"/>
    <n v="-5700"/>
    <n v="-5645.13"/>
    <n v="1"/>
    <s v="01"/>
    <s v="1102"/>
    <s v="444000"/>
    <s v="00"/>
    <s v="000"/>
    <s v="Beiträge zur gesetzlichen Sozialversicherung für Angest. bis 2005 nur Angestellte "/>
    <n v="5700"/>
    <n v="5645.13"/>
  </r>
  <r>
    <s v="1 Stadt Bad Rappenau"/>
    <x v="0"/>
    <x v="1"/>
    <x v="1"/>
    <x v="5"/>
    <x v="5"/>
    <x v="7"/>
    <s v="4"/>
    <x v="3"/>
    <x v="502"/>
    <n v="-100"/>
    <n v="-3.2"/>
    <n v="1"/>
    <s v="01"/>
    <s v="1102"/>
    <s v="450000"/>
    <s v="00"/>
    <s v="000"/>
    <s v="Beihilfen, Unterstützung und dgl.  "/>
    <n v="100"/>
    <n v="3.2"/>
  </r>
  <r>
    <s v="1 Stadt Bad Rappenau"/>
    <x v="0"/>
    <x v="1"/>
    <x v="1"/>
    <x v="5"/>
    <x v="5"/>
    <x v="7"/>
    <s v="4"/>
    <x v="3"/>
    <x v="503"/>
    <n v="-100"/>
    <n v="-169.12"/>
    <n v="1"/>
    <s v="01"/>
    <s v="1102"/>
    <s v="460000"/>
    <s v="00"/>
    <s v="000"/>
    <s v="Personalnebenausgaben   "/>
    <n v="100"/>
    <n v="169.12"/>
  </r>
  <r>
    <s v="1 Stadt Bad Rappenau"/>
    <x v="0"/>
    <x v="1"/>
    <x v="1"/>
    <x v="5"/>
    <x v="5"/>
    <x v="7"/>
    <s v="4"/>
    <x v="3"/>
    <x v="504"/>
    <n v="-100"/>
    <n v="0"/>
    <n v="1"/>
    <s v="01"/>
    <s v="1102"/>
    <s v="462000"/>
    <s v="00"/>
    <s v="000"/>
    <s v="Betriebsausflug   "/>
    <n v="100"/>
    <n v="0"/>
  </r>
  <r>
    <s v="1 Stadt Bad Rappenau"/>
    <x v="0"/>
    <x v="1"/>
    <x v="1"/>
    <x v="5"/>
    <x v="5"/>
    <x v="7"/>
    <s v="5"/>
    <x v="4"/>
    <x v="505"/>
    <n v="-500"/>
    <n v="-41.36"/>
    <n v="1"/>
    <s v="01"/>
    <s v="1102"/>
    <s v="501000"/>
    <s v="00"/>
    <s v="000"/>
    <s v="Gebäudeunterhaltung   "/>
    <n v="500"/>
    <n v="41.36"/>
  </r>
  <r>
    <s v="1 Stadt Bad Rappenau"/>
    <x v="0"/>
    <x v="1"/>
    <x v="1"/>
    <x v="5"/>
    <x v="5"/>
    <x v="7"/>
    <s v="5"/>
    <x v="4"/>
    <x v="506"/>
    <n v="-800"/>
    <n v="-558.19000000000005"/>
    <n v="1"/>
    <s v="01"/>
    <s v="1102"/>
    <s v="520000"/>
    <s v="00"/>
    <s v="000"/>
    <s v="Geräte, Ausstattung, Einrichtungsgegenstände  "/>
    <n v="800"/>
    <n v="558.19000000000005"/>
  </r>
  <r>
    <s v="1 Stadt Bad Rappenau"/>
    <x v="0"/>
    <x v="1"/>
    <x v="1"/>
    <x v="5"/>
    <x v="5"/>
    <x v="7"/>
    <s v="5"/>
    <x v="4"/>
    <x v="507"/>
    <n v="-600"/>
    <n v="-321.91000000000003"/>
    <n v="1"/>
    <s v="01"/>
    <s v="1102"/>
    <s v="522000"/>
    <s v="00"/>
    <s v="000"/>
    <s v="Druck- und Kopierkosten   "/>
    <n v="600"/>
    <n v="321.91000000000003"/>
  </r>
  <r>
    <s v="1 Stadt Bad Rappenau"/>
    <x v="0"/>
    <x v="1"/>
    <x v="1"/>
    <x v="5"/>
    <x v="5"/>
    <x v="7"/>
    <s v="5"/>
    <x v="4"/>
    <x v="508"/>
    <n v="-200"/>
    <n v="-260.83999999999997"/>
    <n v="1"/>
    <s v="01"/>
    <s v="1102"/>
    <s v="541000"/>
    <s v="00"/>
    <s v="000"/>
    <s v="Strom   "/>
    <n v="200"/>
    <n v="260.83999999999997"/>
  </r>
  <r>
    <s v="1 Stadt Bad Rappenau"/>
    <x v="0"/>
    <x v="1"/>
    <x v="1"/>
    <x v="5"/>
    <x v="5"/>
    <x v="7"/>
    <s v="5"/>
    <x v="4"/>
    <x v="509"/>
    <n v="-200"/>
    <n v="0"/>
    <n v="1"/>
    <s v="01"/>
    <s v="1102"/>
    <s v="542000"/>
    <s v="00"/>
    <s v="000"/>
    <s v="Wasser / Abwasser   "/>
    <n v="200"/>
    <n v="0"/>
  </r>
  <r>
    <s v="1 Stadt Bad Rappenau"/>
    <x v="0"/>
    <x v="1"/>
    <x v="1"/>
    <x v="5"/>
    <x v="5"/>
    <x v="7"/>
    <s v="5"/>
    <x v="4"/>
    <x v="510"/>
    <n v="-800"/>
    <n v="0"/>
    <n v="1"/>
    <s v="01"/>
    <s v="1102"/>
    <s v="543000"/>
    <s v="00"/>
    <s v="000"/>
    <s v="Heizungskosten   "/>
    <n v="800"/>
    <n v="0"/>
  </r>
  <r>
    <s v="1 Stadt Bad Rappenau"/>
    <x v="0"/>
    <x v="1"/>
    <x v="1"/>
    <x v="5"/>
    <x v="5"/>
    <x v="7"/>
    <s v="5"/>
    <x v="4"/>
    <x v="511"/>
    <n v="-100"/>
    <n v="-70"/>
    <n v="1"/>
    <s v="01"/>
    <s v="1102"/>
    <s v="544000"/>
    <s v="00"/>
    <s v="000"/>
    <s v="Abfallgebühren   "/>
    <n v="100"/>
    <n v="70"/>
  </r>
  <r>
    <s v="1 Stadt Bad Rappenau"/>
    <x v="0"/>
    <x v="1"/>
    <x v="1"/>
    <x v="5"/>
    <x v="5"/>
    <x v="7"/>
    <s v="5"/>
    <x v="4"/>
    <x v="512"/>
    <n v="-100"/>
    <n v="-14.52"/>
    <n v="1"/>
    <s v="01"/>
    <s v="1102"/>
    <s v="545000"/>
    <s v="00"/>
    <s v="000"/>
    <s v="Reinigungskosten   "/>
    <n v="100"/>
    <n v="14.52"/>
  </r>
  <r>
    <s v="1 Stadt Bad Rappenau"/>
    <x v="0"/>
    <x v="1"/>
    <x v="1"/>
    <x v="5"/>
    <x v="5"/>
    <x v="7"/>
    <s v="5"/>
    <x v="4"/>
    <x v="513"/>
    <n v="-300"/>
    <n v="-301.23"/>
    <n v="1"/>
    <s v="01"/>
    <s v="1102"/>
    <s v="546000"/>
    <s v="00"/>
    <s v="000"/>
    <s v="Steuern und Gebäudeversicherungen   "/>
    <n v="300"/>
    <n v="301.23"/>
  </r>
  <r>
    <s v="1 Stadt Bad Rappenau"/>
    <x v="0"/>
    <x v="1"/>
    <x v="1"/>
    <x v="5"/>
    <x v="5"/>
    <x v="7"/>
    <s v="5"/>
    <x v="4"/>
    <x v="514"/>
    <n v="-2700"/>
    <n v="-2664.18"/>
    <n v="1"/>
    <s v="01"/>
    <s v="1102"/>
    <s v="549000"/>
    <s v="00"/>
    <s v="000"/>
    <s v="sonstige Bewirtschaftungskosten (z.B. Schornsteinfeger, Feuerlöschgeräte) "/>
    <n v="2700"/>
    <n v="2664.18"/>
  </r>
  <r>
    <s v="1 Stadt Bad Rappenau"/>
    <x v="0"/>
    <x v="1"/>
    <x v="1"/>
    <x v="5"/>
    <x v="5"/>
    <x v="7"/>
    <s v="6"/>
    <x v="4"/>
    <x v="515"/>
    <n v="-7800"/>
    <n v="-5014.76"/>
    <n v="1"/>
    <s v="01"/>
    <s v="1102"/>
    <s v="638000"/>
    <s v="00"/>
    <s v="000"/>
    <s v="EDV-Kosten   "/>
    <n v="7800"/>
    <n v="5014.76"/>
  </r>
  <r>
    <s v="1 Stadt Bad Rappenau"/>
    <x v="0"/>
    <x v="1"/>
    <x v="1"/>
    <x v="5"/>
    <x v="5"/>
    <x v="7"/>
    <s v="6"/>
    <x v="4"/>
    <x v="516"/>
    <n v="-1100"/>
    <n v="0"/>
    <n v="1"/>
    <s v="01"/>
    <s v="1102"/>
    <s v="650000"/>
    <s v="00"/>
    <s v="000"/>
    <s v="Bürobedarf   "/>
    <n v="1100"/>
    <n v="0"/>
  </r>
  <r>
    <s v="1 Stadt Bad Rappenau"/>
    <x v="0"/>
    <x v="1"/>
    <x v="1"/>
    <x v="5"/>
    <x v="5"/>
    <x v="7"/>
    <s v="6"/>
    <x v="4"/>
    <x v="517"/>
    <n v="-300"/>
    <n v="0"/>
    <n v="1"/>
    <s v="01"/>
    <s v="1102"/>
    <s v="679000"/>
    <s v="00"/>
    <s v="000"/>
    <s v="Innere Verrechnungen   "/>
    <n v="300"/>
    <n v="0"/>
  </r>
  <r>
    <s v="1 Stadt Bad Rappenau"/>
    <x v="0"/>
    <x v="1"/>
    <x v="1"/>
    <x v="5"/>
    <x v="5"/>
    <x v="8"/>
    <s v="4"/>
    <x v="3"/>
    <x v="518"/>
    <n v="-15000"/>
    <n v="-14145.62"/>
    <n v="1"/>
    <s v="01"/>
    <s v="1103"/>
    <s v="414000"/>
    <s v="00"/>
    <s v="000"/>
    <s v="Vergütungen der Beschäftigten bis 2005 nur Angestellte "/>
    <n v="15000"/>
    <n v="14145.62"/>
  </r>
  <r>
    <s v="1 Stadt Bad Rappenau"/>
    <x v="0"/>
    <x v="1"/>
    <x v="1"/>
    <x v="5"/>
    <x v="5"/>
    <x v="8"/>
    <s v="4"/>
    <x v="3"/>
    <x v="519"/>
    <n v="-1300"/>
    <n v="-1221.5999999999999"/>
    <n v="1"/>
    <s v="01"/>
    <s v="1103"/>
    <s v="434000"/>
    <s v="00"/>
    <s v="000"/>
    <s v="Beiträge Versorgungskasse  bis 2005 nur Angestellte "/>
    <n v="1300"/>
    <n v="1221.5999999999999"/>
  </r>
  <r>
    <s v="1 Stadt Bad Rappenau"/>
    <x v="0"/>
    <x v="1"/>
    <x v="1"/>
    <x v="5"/>
    <x v="5"/>
    <x v="8"/>
    <s v="4"/>
    <x v="3"/>
    <x v="520"/>
    <n v="-3100"/>
    <n v="-2894.28"/>
    <n v="1"/>
    <s v="01"/>
    <s v="1103"/>
    <s v="444000"/>
    <s v="00"/>
    <s v="000"/>
    <s v="Beiträge zur gesetzlichen Sozialversicherung für Angest. bis 2005 nur Angestellte "/>
    <n v="3100"/>
    <n v="2894.28"/>
  </r>
  <r>
    <s v="1 Stadt Bad Rappenau"/>
    <x v="0"/>
    <x v="1"/>
    <x v="1"/>
    <x v="5"/>
    <x v="5"/>
    <x v="8"/>
    <s v="4"/>
    <x v="3"/>
    <x v="521"/>
    <n v="-100"/>
    <n v="-1.48"/>
    <n v="1"/>
    <s v="01"/>
    <s v="1103"/>
    <s v="450000"/>
    <s v="00"/>
    <s v="000"/>
    <s v="Beihilfen, Unterstützung und dgl.  "/>
    <n v="100"/>
    <n v="1.48"/>
  </r>
  <r>
    <s v="1 Stadt Bad Rappenau"/>
    <x v="0"/>
    <x v="1"/>
    <x v="1"/>
    <x v="5"/>
    <x v="5"/>
    <x v="8"/>
    <s v="4"/>
    <x v="3"/>
    <x v="522"/>
    <n v="-100"/>
    <n v="0"/>
    <n v="1"/>
    <s v="01"/>
    <s v="1103"/>
    <s v="460000"/>
    <s v="00"/>
    <s v="000"/>
    <s v="Personalnebenausgaben   "/>
    <n v="100"/>
    <n v="0"/>
  </r>
  <r>
    <s v="1 Stadt Bad Rappenau"/>
    <x v="0"/>
    <x v="1"/>
    <x v="1"/>
    <x v="5"/>
    <x v="5"/>
    <x v="8"/>
    <s v="4"/>
    <x v="3"/>
    <x v="523"/>
    <n v="-100"/>
    <n v="0"/>
    <n v="1"/>
    <s v="01"/>
    <s v="1103"/>
    <s v="462000"/>
    <s v="00"/>
    <s v="000"/>
    <s v="Betriebsausflug   "/>
    <n v="100"/>
    <n v="0"/>
  </r>
  <r>
    <s v="1 Stadt Bad Rappenau"/>
    <x v="0"/>
    <x v="1"/>
    <x v="1"/>
    <x v="5"/>
    <x v="5"/>
    <x v="8"/>
    <s v="5"/>
    <x v="4"/>
    <x v="524"/>
    <n v="-2500"/>
    <n v="0"/>
    <n v="1"/>
    <s v="01"/>
    <s v="1103"/>
    <s v="501000"/>
    <s v="00"/>
    <s v="000"/>
    <s v="Gebäudeunterhaltung   "/>
    <n v="2500"/>
    <n v="0"/>
  </r>
  <r>
    <s v="1 Stadt Bad Rappenau"/>
    <x v="0"/>
    <x v="1"/>
    <x v="1"/>
    <x v="5"/>
    <x v="5"/>
    <x v="8"/>
    <s v="5"/>
    <x v="4"/>
    <x v="525"/>
    <n v="-800"/>
    <n v="-551.77"/>
    <n v="1"/>
    <s v="01"/>
    <s v="1103"/>
    <s v="520000"/>
    <s v="00"/>
    <s v="000"/>
    <s v="Geräte, Ausstattung, Einrichtungsegenstände  "/>
    <n v="800"/>
    <n v="551.77"/>
  </r>
  <r>
    <s v="1 Stadt Bad Rappenau"/>
    <x v="0"/>
    <x v="1"/>
    <x v="1"/>
    <x v="5"/>
    <x v="5"/>
    <x v="8"/>
    <s v="5"/>
    <x v="4"/>
    <x v="526"/>
    <n v="-500"/>
    <n v="-269.91000000000003"/>
    <n v="1"/>
    <s v="01"/>
    <s v="1103"/>
    <s v="522000"/>
    <s v="00"/>
    <s v="000"/>
    <s v="Druck- und Kopierkosten   "/>
    <n v="500"/>
    <n v="269.91000000000003"/>
  </r>
  <r>
    <s v="1 Stadt Bad Rappenau"/>
    <x v="0"/>
    <x v="1"/>
    <x v="1"/>
    <x v="5"/>
    <x v="5"/>
    <x v="8"/>
    <s v="5"/>
    <x v="4"/>
    <x v="527"/>
    <n v="-200"/>
    <n v="-360.32"/>
    <n v="1"/>
    <s v="01"/>
    <s v="1103"/>
    <s v="541000"/>
    <s v="00"/>
    <s v="000"/>
    <s v="Strom   "/>
    <n v="200"/>
    <n v="360.32"/>
  </r>
  <r>
    <s v="1 Stadt Bad Rappenau"/>
    <x v="0"/>
    <x v="1"/>
    <x v="1"/>
    <x v="5"/>
    <x v="5"/>
    <x v="8"/>
    <s v="5"/>
    <x v="4"/>
    <x v="528"/>
    <n v="-100"/>
    <n v="56.57"/>
    <n v="1"/>
    <s v="01"/>
    <s v="1103"/>
    <s v="542000"/>
    <s v="00"/>
    <s v="000"/>
    <s v="Wasser / Abwasser   "/>
    <n v="100"/>
    <n v="-56.57"/>
  </r>
  <r>
    <s v="1 Stadt Bad Rappenau"/>
    <x v="0"/>
    <x v="1"/>
    <x v="1"/>
    <x v="5"/>
    <x v="5"/>
    <x v="8"/>
    <s v="5"/>
    <x v="4"/>
    <x v="529"/>
    <n v="-200"/>
    <n v="-464.04"/>
    <n v="1"/>
    <s v="01"/>
    <s v="1103"/>
    <s v="543000"/>
    <s v="00"/>
    <s v="000"/>
    <s v="Heizungskosten   "/>
    <n v="200"/>
    <n v="464.04"/>
  </r>
  <r>
    <s v="1 Stadt Bad Rappenau"/>
    <x v="0"/>
    <x v="1"/>
    <x v="1"/>
    <x v="5"/>
    <x v="5"/>
    <x v="8"/>
    <s v="5"/>
    <x v="4"/>
    <x v="530"/>
    <n v="-100"/>
    <n v="-70"/>
    <n v="1"/>
    <s v="01"/>
    <s v="1103"/>
    <s v="544000"/>
    <s v="00"/>
    <s v="000"/>
    <s v="Abfallgebühren   "/>
    <n v="100"/>
    <n v="70"/>
  </r>
  <r>
    <s v="1 Stadt Bad Rappenau"/>
    <x v="0"/>
    <x v="1"/>
    <x v="1"/>
    <x v="5"/>
    <x v="5"/>
    <x v="8"/>
    <s v="5"/>
    <x v="4"/>
    <x v="531"/>
    <n v="-1300"/>
    <n v="-1173.92"/>
    <n v="1"/>
    <s v="01"/>
    <s v="1103"/>
    <s v="545000"/>
    <s v="00"/>
    <s v="000"/>
    <s v="Reinigungskosten   "/>
    <n v="1300"/>
    <n v="1173.92"/>
  </r>
  <r>
    <s v="1 Stadt Bad Rappenau"/>
    <x v="0"/>
    <x v="1"/>
    <x v="1"/>
    <x v="5"/>
    <x v="5"/>
    <x v="8"/>
    <s v="5"/>
    <x v="4"/>
    <x v="532"/>
    <n v="-700"/>
    <n v="-724.98"/>
    <n v="1"/>
    <s v="01"/>
    <s v="1103"/>
    <s v="546000"/>
    <s v="00"/>
    <s v="000"/>
    <s v="Steuern und Gebäudeversicherungen   "/>
    <n v="700"/>
    <n v="724.98"/>
  </r>
  <r>
    <s v="1 Stadt Bad Rappenau"/>
    <x v="0"/>
    <x v="1"/>
    <x v="1"/>
    <x v="5"/>
    <x v="5"/>
    <x v="8"/>
    <s v="5"/>
    <x v="4"/>
    <x v="533"/>
    <n v="-300"/>
    <n v="-669.54"/>
    <n v="1"/>
    <s v="01"/>
    <s v="1103"/>
    <s v="549000"/>
    <s v="00"/>
    <s v="000"/>
    <s v="sonstige Bewirtschaftungskosten (z.B. Schornsteinfeger, Feuerlöschgeräte) "/>
    <n v="300"/>
    <n v="669.54"/>
  </r>
  <r>
    <s v="1 Stadt Bad Rappenau"/>
    <x v="0"/>
    <x v="1"/>
    <x v="1"/>
    <x v="5"/>
    <x v="5"/>
    <x v="8"/>
    <s v="6"/>
    <x v="4"/>
    <x v="534"/>
    <n v="-7800"/>
    <n v="-4729.16"/>
    <n v="1"/>
    <s v="01"/>
    <s v="1103"/>
    <s v="638000"/>
    <s v="00"/>
    <s v="000"/>
    <s v="EDV-Kosten   "/>
    <n v="7800"/>
    <n v="4729.16"/>
  </r>
  <r>
    <s v="1 Stadt Bad Rappenau"/>
    <x v="0"/>
    <x v="1"/>
    <x v="1"/>
    <x v="5"/>
    <x v="5"/>
    <x v="8"/>
    <s v="6"/>
    <x v="4"/>
    <x v="535"/>
    <n v="-2100"/>
    <n v="0"/>
    <n v="1"/>
    <s v="01"/>
    <s v="1103"/>
    <s v="650000"/>
    <s v="00"/>
    <s v="000"/>
    <s v="Bürobedarf   "/>
    <n v="2100"/>
    <n v="0"/>
  </r>
  <r>
    <s v="1 Stadt Bad Rappenau"/>
    <x v="0"/>
    <x v="1"/>
    <x v="1"/>
    <x v="5"/>
    <x v="5"/>
    <x v="9"/>
    <s v="4"/>
    <x v="3"/>
    <x v="536"/>
    <n v="-22000"/>
    <n v="-22147.07"/>
    <n v="1"/>
    <s v="01"/>
    <s v="1104"/>
    <s v="414000"/>
    <s v="00"/>
    <s v="000"/>
    <s v="Vergütungen der Beschäftigten bis 2005 nur Angestellte "/>
    <n v="22000"/>
    <n v="22147.07"/>
  </r>
  <r>
    <s v="1 Stadt Bad Rappenau"/>
    <x v="0"/>
    <x v="1"/>
    <x v="1"/>
    <x v="5"/>
    <x v="5"/>
    <x v="9"/>
    <s v="4"/>
    <x v="3"/>
    <x v="537"/>
    <n v="-1900"/>
    <n v="-1929.27"/>
    <n v="1"/>
    <s v="01"/>
    <s v="1104"/>
    <s v="434000"/>
    <s v="00"/>
    <s v="000"/>
    <s v="Beiträge Versorgungskasse  bis 2005 nur Angestellte "/>
    <n v="1900"/>
    <n v="1929.27"/>
  </r>
  <r>
    <s v="1 Stadt Bad Rappenau"/>
    <x v="0"/>
    <x v="1"/>
    <x v="1"/>
    <x v="5"/>
    <x v="5"/>
    <x v="9"/>
    <s v="4"/>
    <x v="3"/>
    <x v="538"/>
    <n v="-4500"/>
    <n v="-4542.28"/>
    <n v="1"/>
    <s v="01"/>
    <s v="1104"/>
    <s v="444000"/>
    <s v="00"/>
    <s v="000"/>
    <s v="Beiträge zur gesetzlichen Sozialversicherung für Angest. bis 2005 nur Angestellte "/>
    <n v="4500"/>
    <n v="4542.28"/>
  </r>
  <r>
    <s v="1 Stadt Bad Rappenau"/>
    <x v="0"/>
    <x v="1"/>
    <x v="1"/>
    <x v="5"/>
    <x v="5"/>
    <x v="9"/>
    <s v="4"/>
    <x v="3"/>
    <x v="539"/>
    <n v="-100"/>
    <n v="-2"/>
    <n v="1"/>
    <s v="01"/>
    <s v="1104"/>
    <s v="450000"/>
    <s v="00"/>
    <s v="000"/>
    <s v="Beihilfen, Unterstützung und dgl.  "/>
    <n v="100"/>
    <n v="2"/>
  </r>
  <r>
    <s v="1 Stadt Bad Rappenau"/>
    <x v="0"/>
    <x v="1"/>
    <x v="1"/>
    <x v="5"/>
    <x v="5"/>
    <x v="9"/>
    <s v="4"/>
    <x v="3"/>
    <x v="540"/>
    <n v="-100"/>
    <n v="-84.56"/>
    <n v="1"/>
    <s v="01"/>
    <s v="1104"/>
    <s v="460000"/>
    <s v="00"/>
    <s v="000"/>
    <s v="Personalnebenausgaben   "/>
    <n v="100"/>
    <n v="84.56"/>
  </r>
  <r>
    <s v="1 Stadt Bad Rappenau"/>
    <x v="0"/>
    <x v="1"/>
    <x v="1"/>
    <x v="5"/>
    <x v="5"/>
    <x v="9"/>
    <s v="4"/>
    <x v="3"/>
    <x v="541"/>
    <n v="-100"/>
    <n v="0"/>
    <n v="1"/>
    <s v="01"/>
    <s v="1104"/>
    <s v="462000"/>
    <s v="00"/>
    <s v="000"/>
    <s v="Betriebsausflug   "/>
    <n v="100"/>
    <n v="0"/>
  </r>
  <r>
    <s v="1 Stadt Bad Rappenau"/>
    <x v="0"/>
    <x v="1"/>
    <x v="1"/>
    <x v="5"/>
    <x v="5"/>
    <x v="9"/>
    <s v="5"/>
    <x v="4"/>
    <x v="542"/>
    <n v="-1000"/>
    <n v="-171.46"/>
    <n v="1"/>
    <s v="01"/>
    <s v="1104"/>
    <s v="501000"/>
    <s v="00"/>
    <s v="000"/>
    <s v="Gebäudeunterhaltung   "/>
    <n v="1000"/>
    <n v="171.46"/>
  </r>
  <r>
    <s v="1 Stadt Bad Rappenau"/>
    <x v="0"/>
    <x v="1"/>
    <x v="1"/>
    <x v="5"/>
    <x v="5"/>
    <x v="9"/>
    <s v="5"/>
    <x v="4"/>
    <x v="543"/>
    <n v="-800"/>
    <n v="-558.19000000000005"/>
    <n v="1"/>
    <s v="01"/>
    <s v="1104"/>
    <s v="520000"/>
    <s v="00"/>
    <s v="000"/>
    <s v="Geräte, Ausstattung, Einrichtungsgegenstände  "/>
    <n v="800"/>
    <n v="558.19000000000005"/>
  </r>
  <r>
    <s v="1 Stadt Bad Rappenau"/>
    <x v="0"/>
    <x v="1"/>
    <x v="1"/>
    <x v="5"/>
    <x v="5"/>
    <x v="9"/>
    <s v="5"/>
    <x v="4"/>
    <x v="544"/>
    <n v="-500"/>
    <n v="-284.5"/>
    <n v="1"/>
    <s v="01"/>
    <s v="1104"/>
    <s v="522000"/>
    <s v="00"/>
    <s v="000"/>
    <s v="Druck- und Kopierkosten   "/>
    <n v="500"/>
    <n v="284.5"/>
  </r>
  <r>
    <s v="1 Stadt Bad Rappenau"/>
    <x v="0"/>
    <x v="1"/>
    <x v="1"/>
    <x v="5"/>
    <x v="5"/>
    <x v="9"/>
    <s v="5"/>
    <x v="4"/>
    <x v="545"/>
    <n v="-200"/>
    <n v="-77.36"/>
    <n v="1"/>
    <s v="01"/>
    <s v="1104"/>
    <s v="541000"/>
    <s v="00"/>
    <s v="000"/>
    <s v="Strom   "/>
    <n v="200"/>
    <n v="77.36"/>
  </r>
  <r>
    <s v="1 Stadt Bad Rappenau"/>
    <x v="0"/>
    <x v="1"/>
    <x v="1"/>
    <x v="5"/>
    <x v="5"/>
    <x v="9"/>
    <s v="5"/>
    <x v="4"/>
    <x v="546"/>
    <n v="-100"/>
    <n v="-76.400000000000006"/>
    <n v="1"/>
    <s v="01"/>
    <s v="1104"/>
    <s v="542000"/>
    <s v="00"/>
    <s v="000"/>
    <s v="Wasser / Abwasser   "/>
    <n v="100"/>
    <n v="76.400000000000006"/>
  </r>
  <r>
    <s v="1 Stadt Bad Rappenau"/>
    <x v="0"/>
    <x v="1"/>
    <x v="1"/>
    <x v="5"/>
    <x v="5"/>
    <x v="9"/>
    <s v="5"/>
    <x v="4"/>
    <x v="547"/>
    <n v="-1000"/>
    <n v="-1642.95"/>
    <n v="1"/>
    <s v="01"/>
    <s v="1104"/>
    <s v="543000"/>
    <s v="00"/>
    <s v="000"/>
    <s v="Heizungskosten   "/>
    <n v="1000"/>
    <n v="1642.95"/>
  </r>
  <r>
    <s v="1 Stadt Bad Rappenau"/>
    <x v="0"/>
    <x v="1"/>
    <x v="1"/>
    <x v="5"/>
    <x v="5"/>
    <x v="9"/>
    <s v="5"/>
    <x v="4"/>
    <x v="548"/>
    <n v="-100"/>
    <n v="-70"/>
    <n v="1"/>
    <s v="01"/>
    <s v="1104"/>
    <s v="544000"/>
    <s v="00"/>
    <s v="000"/>
    <s v="Abfallgebühren   "/>
    <n v="100"/>
    <n v="70"/>
  </r>
  <r>
    <s v="1 Stadt Bad Rappenau"/>
    <x v="0"/>
    <x v="1"/>
    <x v="1"/>
    <x v="5"/>
    <x v="5"/>
    <x v="9"/>
    <s v="5"/>
    <x v="4"/>
    <x v="549"/>
    <n v="-1700"/>
    <n v="-1501.89"/>
    <n v="1"/>
    <s v="01"/>
    <s v="1104"/>
    <s v="545000"/>
    <s v="00"/>
    <s v="000"/>
    <s v="Reinigungskosten   "/>
    <n v="1700"/>
    <n v="1501.89"/>
  </r>
  <r>
    <s v="1 Stadt Bad Rappenau"/>
    <x v="0"/>
    <x v="1"/>
    <x v="1"/>
    <x v="5"/>
    <x v="5"/>
    <x v="9"/>
    <s v="5"/>
    <x v="4"/>
    <x v="550"/>
    <n v="-700"/>
    <n v="-744.46"/>
    <n v="1"/>
    <s v="01"/>
    <s v="1104"/>
    <s v="546000"/>
    <s v="00"/>
    <s v="000"/>
    <s v="Steuern und Gebäudeversicherungen   "/>
    <n v="700"/>
    <n v="744.46"/>
  </r>
  <r>
    <s v="1 Stadt Bad Rappenau"/>
    <x v="0"/>
    <x v="1"/>
    <x v="1"/>
    <x v="5"/>
    <x v="5"/>
    <x v="9"/>
    <s v="5"/>
    <x v="4"/>
    <x v="551"/>
    <n v="-100"/>
    <n v="-384.64"/>
    <n v="1"/>
    <s v="01"/>
    <s v="1104"/>
    <s v="549000"/>
    <s v="00"/>
    <s v="000"/>
    <s v="sonstige Bewirtschaftungskosten (z.B. Schornsteinfeger, Feuerlöschgeräte) "/>
    <n v="100"/>
    <n v="384.64"/>
  </r>
  <r>
    <s v="1 Stadt Bad Rappenau"/>
    <x v="0"/>
    <x v="1"/>
    <x v="1"/>
    <x v="5"/>
    <x v="5"/>
    <x v="9"/>
    <s v="6"/>
    <x v="4"/>
    <x v="552"/>
    <n v="-7800"/>
    <n v="-5014.76"/>
    <n v="1"/>
    <s v="01"/>
    <s v="1104"/>
    <s v="638000"/>
    <s v="00"/>
    <s v="000"/>
    <s v="EDV-Kosten   "/>
    <n v="7800"/>
    <n v="5014.76"/>
  </r>
  <r>
    <s v="1 Stadt Bad Rappenau"/>
    <x v="0"/>
    <x v="1"/>
    <x v="1"/>
    <x v="5"/>
    <x v="5"/>
    <x v="9"/>
    <s v="6"/>
    <x v="4"/>
    <x v="553"/>
    <n v="-2300"/>
    <n v="0"/>
    <n v="1"/>
    <s v="01"/>
    <s v="1104"/>
    <s v="650000"/>
    <s v="00"/>
    <s v="000"/>
    <s v="Bürobedarf   "/>
    <n v="2300"/>
    <n v="0"/>
  </r>
  <r>
    <s v="1 Stadt Bad Rappenau"/>
    <x v="0"/>
    <x v="1"/>
    <x v="1"/>
    <x v="5"/>
    <x v="5"/>
    <x v="9"/>
    <s v="6"/>
    <x v="4"/>
    <x v="554"/>
    <n v="-900"/>
    <n v="0"/>
    <n v="1"/>
    <s v="01"/>
    <s v="1104"/>
    <s v="679000"/>
    <s v="00"/>
    <s v="000"/>
    <s v="Innere Verrechnungen   "/>
    <n v="900"/>
    <n v="0"/>
  </r>
  <r>
    <s v="1 Stadt Bad Rappenau"/>
    <x v="0"/>
    <x v="1"/>
    <x v="1"/>
    <x v="5"/>
    <x v="5"/>
    <x v="10"/>
    <s v="4"/>
    <x v="3"/>
    <x v="555"/>
    <n v="-26000"/>
    <n v="-26726.27"/>
    <n v="1"/>
    <s v="01"/>
    <s v="1105"/>
    <s v="414000"/>
    <s v="00"/>
    <s v="000"/>
    <s v="Vergütungen der Beschäftigten bis 2005 nur Angestellte "/>
    <n v="26000"/>
    <n v="26726.27"/>
  </r>
  <r>
    <s v="1 Stadt Bad Rappenau"/>
    <x v="0"/>
    <x v="1"/>
    <x v="1"/>
    <x v="5"/>
    <x v="5"/>
    <x v="10"/>
    <s v="4"/>
    <x v="3"/>
    <x v="556"/>
    <n v="-1900"/>
    <n v="-1929.01"/>
    <n v="1"/>
    <s v="01"/>
    <s v="1105"/>
    <s v="434000"/>
    <s v="00"/>
    <s v="000"/>
    <s v="Beiträge Versorgungskasse  bis 2005 nur Angestellte "/>
    <n v="1900"/>
    <n v="1929.01"/>
  </r>
  <r>
    <s v="1 Stadt Bad Rappenau"/>
    <x v="0"/>
    <x v="1"/>
    <x v="1"/>
    <x v="5"/>
    <x v="5"/>
    <x v="10"/>
    <s v="4"/>
    <x v="3"/>
    <x v="557"/>
    <n v="-5800"/>
    <n v="-5926.44"/>
    <n v="1"/>
    <s v="01"/>
    <s v="1105"/>
    <s v="444000"/>
    <s v="00"/>
    <s v="000"/>
    <s v="Beiträge zur gesetzlichen Sozialversicherung für Angest. bis 2005 nur Angestellte "/>
    <n v="5800"/>
    <n v="5926.44"/>
  </r>
  <r>
    <s v="1 Stadt Bad Rappenau"/>
    <x v="0"/>
    <x v="1"/>
    <x v="1"/>
    <x v="5"/>
    <x v="5"/>
    <x v="10"/>
    <s v="4"/>
    <x v="3"/>
    <x v="558"/>
    <n v="-100"/>
    <n v="-10"/>
    <n v="1"/>
    <s v="01"/>
    <s v="1105"/>
    <s v="450000"/>
    <s v="00"/>
    <s v="000"/>
    <s v="Beihilfen, Unterstützung und dgl.  "/>
    <n v="100"/>
    <n v="10"/>
  </r>
  <r>
    <s v="1 Stadt Bad Rappenau"/>
    <x v="0"/>
    <x v="1"/>
    <x v="1"/>
    <x v="5"/>
    <x v="5"/>
    <x v="10"/>
    <s v="4"/>
    <x v="3"/>
    <x v="559"/>
    <n v="-100"/>
    <n v="-169.12"/>
    <n v="1"/>
    <s v="01"/>
    <s v="1105"/>
    <s v="460000"/>
    <s v="00"/>
    <s v="000"/>
    <s v="Personalnebenausgaben   "/>
    <n v="100"/>
    <n v="169.12"/>
  </r>
  <r>
    <s v="1 Stadt Bad Rappenau"/>
    <x v="0"/>
    <x v="1"/>
    <x v="1"/>
    <x v="5"/>
    <x v="5"/>
    <x v="10"/>
    <s v="4"/>
    <x v="3"/>
    <x v="560"/>
    <n v="-100"/>
    <n v="0"/>
    <n v="1"/>
    <s v="01"/>
    <s v="1105"/>
    <s v="462000"/>
    <s v="00"/>
    <s v="000"/>
    <s v="Betriebsausflug   "/>
    <n v="100"/>
    <n v="0"/>
  </r>
  <r>
    <s v="1 Stadt Bad Rappenau"/>
    <x v="0"/>
    <x v="1"/>
    <x v="1"/>
    <x v="5"/>
    <x v="5"/>
    <x v="10"/>
    <s v="5"/>
    <x v="4"/>
    <x v="561"/>
    <n v="-1000"/>
    <n v="-289.63"/>
    <n v="1"/>
    <s v="01"/>
    <s v="1105"/>
    <s v="501000"/>
    <s v="00"/>
    <s v="000"/>
    <s v="Gebäudeunterhaltung   "/>
    <n v="1000"/>
    <n v="289.63"/>
  </r>
  <r>
    <s v="1 Stadt Bad Rappenau"/>
    <x v="0"/>
    <x v="1"/>
    <x v="1"/>
    <x v="5"/>
    <x v="5"/>
    <x v="10"/>
    <s v="5"/>
    <x v="4"/>
    <x v="562"/>
    <n v="-800"/>
    <n v="-558.19000000000005"/>
    <n v="1"/>
    <s v="01"/>
    <s v="1105"/>
    <s v="520000"/>
    <s v="00"/>
    <s v="000"/>
    <s v="Geräte, Ausstattung, Einrichtungsgegenstände  "/>
    <n v="800"/>
    <n v="558.19000000000005"/>
  </r>
  <r>
    <s v="1 Stadt Bad Rappenau"/>
    <x v="0"/>
    <x v="1"/>
    <x v="1"/>
    <x v="5"/>
    <x v="5"/>
    <x v="10"/>
    <s v="5"/>
    <x v="4"/>
    <x v="563"/>
    <n v="-500"/>
    <n v="-318.31"/>
    <n v="1"/>
    <s v="01"/>
    <s v="1105"/>
    <s v="522000"/>
    <s v="00"/>
    <s v="000"/>
    <s v="Druck- und Kopierkosten   "/>
    <n v="500"/>
    <n v="318.31"/>
  </r>
  <r>
    <s v="1 Stadt Bad Rappenau"/>
    <x v="0"/>
    <x v="1"/>
    <x v="1"/>
    <x v="5"/>
    <x v="5"/>
    <x v="10"/>
    <s v="5"/>
    <x v="4"/>
    <x v="564"/>
    <n v="-600"/>
    <n v="-892.41"/>
    <n v="1"/>
    <s v="01"/>
    <s v="1105"/>
    <s v="541000"/>
    <s v="00"/>
    <s v="000"/>
    <s v="Strom   "/>
    <n v="600"/>
    <n v="892.41"/>
  </r>
  <r>
    <s v="1 Stadt Bad Rappenau"/>
    <x v="0"/>
    <x v="1"/>
    <x v="1"/>
    <x v="5"/>
    <x v="5"/>
    <x v="10"/>
    <s v="5"/>
    <x v="4"/>
    <x v="565"/>
    <n v="-3700"/>
    <n v="-4840.26"/>
    <n v="1"/>
    <s v="01"/>
    <s v="1105"/>
    <s v="542000"/>
    <s v="00"/>
    <s v="000"/>
    <s v="Wasser / Abwasser   "/>
    <n v="3700"/>
    <n v="4840.26"/>
  </r>
  <r>
    <s v="1 Stadt Bad Rappenau"/>
    <x v="0"/>
    <x v="1"/>
    <x v="1"/>
    <x v="5"/>
    <x v="5"/>
    <x v="10"/>
    <s v="5"/>
    <x v="4"/>
    <x v="566"/>
    <n v="-3300"/>
    <n v="-872.92"/>
    <n v="1"/>
    <s v="01"/>
    <s v="1105"/>
    <s v="543000"/>
    <s v="00"/>
    <s v="000"/>
    <s v="Heizungskosten   "/>
    <n v="3300"/>
    <n v="872.92"/>
  </r>
  <r>
    <s v="1 Stadt Bad Rappenau"/>
    <x v="0"/>
    <x v="1"/>
    <x v="1"/>
    <x v="5"/>
    <x v="5"/>
    <x v="10"/>
    <s v="5"/>
    <x v="4"/>
    <x v="567"/>
    <n v="-100"/>
    <n v="-70"/>
    <n v="1"/>
    <s v="01"/>
    <s v="1105"/>
    <s v="544000"/>
    <s v="00"/>
    <s v="000"/>
    <s v="Abfallgebühren   "/>
    <n v="100"/>
    <n v="70"/>
  </r>
  <r>
    <s v="1 Stadt Bad Rappenau"/>
    <x v="0"/>
    <x v="1"/>
    <x v="1"/>
    <x v="5"/>
    <x v="5"/>
    <x v="10"/>
    <s v="5"/>
    <x v="4"/>
    <x v="568"/>
    <n v="-100"/>
    <n v="-14.52"/>
    <n v="1"/>
    <s v="01"/>
    <s v="1105"/>
    <s v="545000"/>
    <s v="00"/>
    <s v="000"/>
    <s v="Reinigungskosten   "/>
    <n v="100"/>
    <n v="14.52"/>
  </r>
  <r>
    <s v="1 Stadt Bad Rappenau"/>
    <x v="0"/>
    <x v="1"/>
    <x v="1"/>
    <x v="5"/>
    <x v="5"/>
    <x v="10"/>
    <s v="5"/>
    <x v="4"/>
    <x v="569"/>
    <n v="-900"/>
    <n v="-861.42"/>
    <n v="1"/>
    <s v="01"/>
    <s v="1105"/>
    <s v="546000"/>
    <s v="00"/>
    <s v="000"/>
    <s v="Steuern und Gebäudeversicherungen   "/>
    <n v="900"/>
    <n v="861.42"/>
  </r>
  <r>
    <s v="1 Stadt Bad Rappenau"/>
    <x v="0"/>
    <x v="1"/>
    <x v="1"/>
    <x v="5"/>
    <x v="5"/>
    <x v="10"/>
    <s v="5"/>
    <x v="4"/>
    <x v="570"/>
    <n v="-500"/>
    <n v="-357.38"/>
    <n v="1"/>
    <s v="01"/>
    <s v="1105"/>
    <s v="549000"/>
    <s v="00"/>
    <s v="000"/>
    <s v="sonstige Bewirtschaftungskosten (z.B. Schornsteinfeger, Feuerlöschgeräte) "/>
    <n v="500"/>
    <n v="357.38"/>
  </r>
  <r>
    <s v="1 Stadt Bad Rappenau"/>
    <x v="0"/>
    <x v="1"/>
    <x v="1"/>
    <x v="5"/>
    <x v="5"/>
    <x v="10"/>
    <s v="6"/>
    <x v="4"/>
    <x v="571"/>
    <n v="-7800"/>
    <n v="-4729.16"/>
    <n v="1"/>
    <s v="01"/>
    <s v="1105"/>
    <s v="638000"/>
    <s v="00"/>
    <s v="000"/>
    <s v="EDV-Kosten   "/>
    <n v="7800"/>
    <n v="4729.16"/>
  </r>
  <r>
    <s v="1 Stadt Bad Rappenau"/>
    <x v="0"/>
    <x v="1"/>
    <x v="1"/>
    <x v="5"/>
    <x v="5"/>
    <x v="10"/>
    <s v="6"/>
    <x v="4"/>
    <x v="572"/>
    <n v="-1200"/>
    <n v="0"/>
    <n v="1"/>
    <s v="01"/>
    <s v="1105"/>
    <s v="650000"/>
    <s v="00"/>
    <s v="000"/>
    <s v="Bürobedarf   "/>
    <n v="1200"/>
    <n v="0"/>
  </r>
  <r>
    <s v="1 Stadt Bad Rappenau"/>
    <x v="0"/>
    <x v="1"/>
    <x v="1"/>
    <x v="5"/>
    <x v="5"/>
    <x v="10"/>
    <s v="6"/>
    <x v="4"/>
    <x v="573"/>
    <n v="-2100"/>
    <n v="0"/>
    <n v="1"/>
    <s v="01"/>
    <s v="1105"/>
    <s v="679000"/>
    <s v="00"/>
    <s v="000"/>
    <s v="Innere Verrechnungen   "/>
    <n v="2100"/>
    <n v="0"/>
  </r>
  <r>
    <s v="1 Stadt Bad Rappenau"/>
    <x v="0"/>
    <x v="1"/>
    <x v="1"/>
    <x v="5"/>
    <x v="5"/>
    <x v="11"/>
    <s v="4"/>
    <x v="3"/>
    <x v="574"/>
    <n v="-20400"/>
    <n v="-20448.25"/>
    <n v="1"/>
    <s v="01"/>
    <s v="1106"/>
    <s v="414000"/>
    <s v="00"/>
    <s v="000"/>
    <s v="Vergütungen der Beschäftigten bis 2005 nur Angestellte "/>
    <n v="20400"/>
    <n v="20448.25"/>
  </r>
  <r>
    <s v="1 Stadt Bad Rappenau"/>
    <x v="0"/>
    <x v="1"/>
    <x v="1"/>
    <x v="5"/>
    <x v="5"/>
    <x v="11"/>
    <s v="4"/>
    <x v="3"/>
    <x v="575"/>
    <n v="-1800"/>
    <n v="-1954.46"/>
    <n v="1"/>
    <s v="01"/>
    <s v="1106"/>
    <s v="434000"/>
    <s v="00"/>
    <s v="000"/>
    <s v="Beiträge Versorgungskasse  bis 2005 nur Angestellte "/>
    <n v="1800"/>
    <n v="1954.46"/>
  </r>
  <r>
    <s v="1 Stadt Bad Rappenau"/>
    <x v="0"/>
    <x v="1"/>
    <x v="1"/>
    <x v="5"/>
    <x v="5"/>
    <x v="11"/>
    <s v="4"/>
    <x v="3"/>
    <x v="576"/>
    <n v="-3500"/>
    <n v="-3552.72"/>
    <n v="1"/>
    <s v="01"/>
    <s v="1106"/>
    <s v="444000"/>
    <s v="00"/>
    <s v="000"/>
    <s v="Beiträge zur gesetzlichen Sozialversicherung für Angest. bis 2005 nur Angestellte "/>
    <n v="3500"/>
    <n v="3552.72"/>
  </r>
  <r>
    <s v="1 Stadt Bad Rappenau"/>
    <x v="0"/>
    <x v="1"/>
    <x v="1"/>
    <x v="5"/>
    <x v="5"/>
    <x v="11"/>
    <s v="4"/>
    <x v="3"/>
    <x v="577"/>
    <n v="-100"/>
    <n v="0"/>
    <n v="1"/>
    <s v="01"/>
    <s v="1106"/>
    <s v="450000"/>
    <s v="00"/>
    <s v="000"/>
    <s v="Beihilfen, Unterstützung und dgl.  "/>
    <n v="100"/>
    <n v="0"/>
  </r>
  <r>
    <s v="1 Stadt Bad Rappenau"/>
    <x v="0"/>
    <x v="1"/>
    <x v="1"/>
    <x v="5"/>
    <x v="5"/>
    <x v="11"/>
    <s v="4"/>
    <x v="3"/>
    <x v="578"/>
    <n v="-100"/>
    <n v="-84.56"/>
    <n v="1"/>
    <s v="01"/>
    <s v="1106"/>
    <s v="460000"/>
    <s v="00"/>
    <s v="000"/>
    <s v="Personalnebenausgaben   "/>
    <n v="100"/>
    <n v="84.56"/>
  </r>
  <r>
    <s v="1 Stadt Bad Rappenau"/>
    <x v="0"/>
    <x v="1"/>
    <x v="1"/>
    <x v="5"/>
    <x v="5"/>
    <x v="11"/>
    <s v="4"/>
    <x v="3"/>
    <x v="579"/>
    <n v="-100"/>
    <n v="-35.97"/>
    <n v="1"/>
    <s v="01"/>
    <s v="1106"/>
    <s v="462000"/>
    <s v="00"/>
    <s v="000"/>
    <s v="Betriebsausflug   "/>
    <n v="100"/>
    <n v="35.97"/>
  </r>
  <r>
    <s v="1 Stadt Bad Rappenau"/>
    <x v="0"/>
    <x v="1"/>
    <x v="1"/>
    <x v="5"/>
    <x v="5"/>
    <x v="11"/>
    <s v="5"/>
    <x v="4"/>
    <x v="580"/>
    <n v="-1500"/>
    <n v="-573.99"/>
    <n v="1"/>
    <s v="01"/>
    <s v="1106"/>
    <s v="501000"/>
    <s v="00"/>
    <s v="000"/>
    <s v="Gebäudeunterhaltung   "/>
    <n v="1500"/>
    <n v="573.99"/>
  </r>
  <r>
    <s v="1 Stadt Bad Rappenau"/>
    <x v="0"/>
    <x v="1"/>
    <x v="1"/>
    <x v="5"/>
    <x v="5"/>
    <x v="11"/>
    <s v="5"/>
    <x v="4"/>
    <x v="581"/>
    <n v="-800"/>
    <n v="-551.77"/>
    <n v="1"/>
    <s v="01"/>
    <s v="1106"/>
    <s v="520000"/>
    <s v="00"/>
    <s v="000"/>
    <s v="Geräte, Ausstattung, Einrichtungsgegenstände  "/>
    <n v="800"/>
    <n v="551.77"/>
  </r>
  <r>
    <s v="1 Stadt Bad Rappenau"/>
    <x v="0"/>
    <x v="1"/>
    <x v="1"/>
    <x v="5"/>
    <x v="5"/>
    <x v="11"/>
    <s v="5"/>
    <x v="4"/>
    <x v="582"/>
    <n v="-500"/>
    <n v="-306.66000000000003"/>
    <n v="1"/>
    <s v="01"/>
    <s v="1106"/>
    <s v="522000"/>
    <s v="00"/>
    <s v="000"/>
    <s v="Druck- und Kopierkosten   "/>
    <n v="500"/>
    <n v="306.66000000000003"/>
  </r>
  <r>
    <s v="1 Stadt Bad Rappenau"/>
    <x v="0"/>
    <x v="1"/>
    <x v="1"/>
    <x v="5"/>
    <x v="5"/>
    <x v="11"/>
    <s v="5"/>
    <x v="4"/>
    <x v="583"/>
    <n v="-500"/>
    <n v="-442.32"/>
    <n v="1"/>
    <s v="01"/>
    <s v="1106"/>
    <s v="541000"/>
    <s v="00"/>
    <s v="000"/>
    <s v="Strom   "/>
    <n v="500"/>
    <n v="442.32"/>
  </r>
  <r>
    <s v="1 Stadt Bad Rappenau"/>
    <x v="0"/>
    <x v="1"/>
    <x v="1"/>
    <x v="5"/>
    <x v="5"/>
    <x v="11"/>
    <s v="5"/>
    <x v="4"/>
    <x v="584"/>
    <n v="-300"/>
    <n v="-17.760000000000002"/>
    <n v="1"/>
    <s v="01"/>
    <s v="1106"/>
    <s v="542000"/>
    <s v="00"/>
    <s v="000"/>
    <s v="Wasser / Abwasser   "/>
    <n v="300"/>
    <n v="17.760000000000002"/>
  </r>
  <r>
    <s v="1 Stadt Bad Rappenau"/>
    <x v="0"/>
    <x v="1"/>
    <x v="1"/>
    <x v="5"/>
    <x v="5"/>
    <x v="11"/>
    <s v="5"/>
    <x v="4"/>
    <x v="585"/>
    <n v="-900"/>
    <n v="-1381.85"/>
    <n v="1"/>
    <s v="01"/>
    <s v="1106"/>
    <s v="543000"/>
    <s v="00"/>
    <s v="000"/>
    <s v="Heizungskosten   "/>
    <n v="900"/>
    <n v="1381.85"/>
  </r>
  <r>
    <s v="1 Stadt Bad Rappenau"/>
    <x v="0"/>
    <x v="1"/>
    <x v="1"/>
    <x v="5"/>
    <x v="5"/>
    <x v="11"/>
    <s v="5"/>
    <x v="4"/>
    <x v="586"/>
    <n v="-100"/>
    <n v="-70"/>
    <n v="1"/>
    <s v="01"/>
    <s v="1106"/>
    <s v="544000"/>
    <s v="00"/>
    <s v="000"/>
    <s v="Abfallgebühren   "/>
    <n v="100"/>
    <n v="70"/>
  </r>
  <r>
    <s v="1 Stadt Bad Rappenau"/>
    <x v="0"/>
    <x v="1"/>
    <x v="1"/>
    <x v="5"/>
    <x v="5"/>
    <x v="11"/>
    <s v="5"/>
    <x v="4"/>
    <x v="587"/>
    <n v="-1600"/>
    <n v="-1513.4"/>
    <n v="1"/>
    <s v="01"/>
    <s v="1106"/>
    <s v="545000"/>
    <s v="00"/>
    <s v="000"/>
    <s v="Reinigungskosten   "/>
    <n v="1600"/>
    <n v="1513.4"/>
  </r>
  <r>
    <s v="1 Stadt Bad Rappenau"/>
    <x v="0"/>
    <x v="1"/>
    <x v="1"/>
    <x v="5"/>
    <x v="5"/>
    <x v="11"/>
    <s v="5"/>
    <x v="4"/>
    <x v="588"/>
    <n v="-1100"/>
    <n v="-425.11"/>
    <n v="1"/>
    <s v="01"/>
    <s v="1106"/>
    <s v="546000"/>
    <s v="00"/>
    <s v="000"/>
    <s v="Steuern und Gebäudeversicherungen   "/>
    <n v="1100"/>
    <n v="425.11"/>
  </r>
  <r>
    <s v="1 Stadt Bad Rappenau"/>
    <x v="0"/>
    <x v="1"/>
    <x v="1"/>
    <x v="5"/>
    <x v="5"/>
    <x v="11"/>
    <s v="5"/>
    <x v="4"/>
    <x v="589"/>
    <n v="-100"/>
    <n v="-280.45999999999998"/>
    <n v="1"/>
    <s v="01"/>
    <s v="1106"/>
    <s v="549000"/>
    <s v="00"/>
    <s v="000"/>
    <s v="sonstige Bewirtschaftungskosten (z.B. Schornsteinfeger, Feuerlöschgeräte) "/>
    <n v="100"/>
    <n v="280.45999999999998"/>
  </r>
  <r>
    <s v="1 Stadt Bad Rappenau"/>
    <x v="0"/>
    <x v="1"/>
    <x v="1"/>
    <x v="5"/>
    <x v="5"/>
    <x v="11"/>
    <s v="6"/>
    <x v="4"/>
    <x v="590"/>
    <n v="-7800"/>
    <n v="-5014.76"/>
    <n v="1"/>
    <s v="01"/>
    <s v="1106"/>
    <s v="638000"/>
    <s v="00"/>
    <s v="000"/>
    <s v="EDV-Kosten   "/>
    <n v="7800"/>
    <n v="5014.76"/>
  </r>
  <r>
    <s v="1 Stadt Bad Rappenau"/>
    <x v="0"/>
    <x v="1"/>
    <x v="1"/>
    <x v="5"/>
    <x v="5"/>
    <x v="11"/>
    <s v="6"/>
    <x v="4"/>
    <x v="591"/>
    <n v="-1500"/>
    <n v="0"/>
    <n v="1"/>
    <s v="01"/>
    <s v="1106"/>
    <s v="650000"/>
    <s v="00"/>
    <s v="000"/>
    <s v="Bürobedarf   "/>
    <n v="1500"/>
    <n v="0"/>
  </r>
  <r>
    <s v="1 Stadt Bad Rappenau"/>
    <x v="0"/>
    <x v="1"/>
    <x v="1"/>
    <x v="5"/>
    <x v="5"/>
    <x v="11"/>
    <s v="6"/>
    <x v="4"/>
    <x v="592"/>
    <n v="-600"/>
    <n v="0"/>
    <n v="1"/>
    <s v="01"/>
    <s v="1106"/>
    <s v="679000"/>
    <s v="00"/>
    <s v="000"/>
    <s v="Innere Verrechnungen   "/>
    <n v="600"/>
    <n v="0"/>
  </r>
  <r>
    <s v="1 Stadt Bad Rappenau"/>
    <x v="0"/>
    <x v="1"/>
    <x v="1"/>
    <x v="5"/>
    <x v="5"/>
    <x v="12"/>
    <s v="4"/>
    <x v="3"/>
    <x v="593"/>
    <n v="-4500"/>
    <n v="-4205.42"/>
    <n v="1"/>
    <s v="01"/>
    <s v="1107"/>
    <s v="414000"/>
    <s v="00"/>
    <s v="000"/>
    <s v="Vergütungen der Beschäftigten bis 2005 nur Angestellte "/>
    <n v="4500"/>
    <n v="4205.42"/>
  </r>
  <r>
    <s v="1 Stadt Bad Rappenau"/>
    <x v="0"/>
    <x v="1"/>
    <x v="1"/>
    <x v="5"/>
    <x v="5"/>
    <x v="12"/>
    <s v="4"/>
    <x v="3"/>
    <x v="594"/>
    <n v="-400"/>
    <n v="-363.24"/>
    <n v="1"/>
    <s v="01"/>
    <s v="1107"/>
    <s v="434000"/>
    <s v="00"/>
    <s v="000"/>
    <s v="Beiträge Versorgungskasse  bis 2005 nur Angestellte "/>
    <n v="400"/>
    <n v="363.24"/>
  </r>
  <r>
    <s v="1 Stadt Bad Rappenau"/>
    <x v="0"/>
    <x v="1"/>
    <x v="1"/>
    <x v="5"/>
    <x v="5"/>
    <x v="12"/>
    <s v="4"/>
    <x v="3"/>
    <x v="595"/>
    <n v="-1000"/>
    <n v="-860.41"/>
    <n v="1"/>
    <s v="01"/>
    <s v="1107"/>
    <s v="444000"/>
    <s v="00"/>
    <s v="000"/>
    <s v="Beiträge zur gesetzlichen Sozialversicherung für Angest. bis 2005 nur Angestellte "/>
    <n v="1000"/>
    <n v="860.41"/>
  </r>
  <r>
    <s v="1 Stadt Bad Rappenau"/>
    <x v="0"/>
    <x v="1"/>
    <x v="1"/>
    <x v="5"/>
    <x v="5"/>
    <x v="12"/>
    <s v="4"/>
    <x v="3"/>
    <x v="596"/>
    <n v="-100"/>
    <n v="-0.44"/>
    <n v="1"/>
    <s v="01"/>
    <s v="1107"/>
    <s v="450000"/>
    <s v="00"/>
    <s v="000"/>
    <s v="Beihilfen, Unterstützung und dgl.  "/>
    <n v="100"/>
    <n v="0.44"/>
  </r>
  <r>
    <s v="1 Stadt Bad Rappenau"/>
    <x v="0"/>
    <x v="1"/>
    <x v="1"/>
    <x v="5"/>
    <x v="5"/>
    <x v="12"/>
    <s v="4"/>
    <x v="3"/>
    <x v="597"/>
    <n v="-100"/>
    <n v="0"/>
    <n v="1"/>
    <s v="01"/>
    <s v="1107"/>
    <s v="460000"/>
    <s v="00"/>
    <s v="000"/>
    <s v="Personalnebenausgaben   "/>
    <n v="100"/>
    <n v="0"/>
  </r>
  <r>
    <s v="1 Stadt Bad Rappenau"/>
    <x v="0"/>
    <x v="1"/>
    <x v="1"/>
    <x v="5"/>
    <x v="5"/>
    <x v="12"/>
    <s v="4"/>
    <x v="3"/>
    <x v="598"/>
    <n v="-100"/>
    <n v="0"/>
    <n v="1"/>
    <s v="01"/>
    <s v="1107"/>
    <s v="462000"/>
    <s v="00"/>
    <s v="000"/>
    <s v="Betriebsausflug   "/>
    <n v="100"/>
    <n v="0"/>
  </r>
  <r>
    <s v="1 Stadt Bad Rappenau"/>
    <x v="0"/>
    <x v="1"/>
    <x v="1"/>
    <x v="5"/>
    <x v="5"/>
    <x v="12"/>
    <s v="5"/>
    <x v="4"/>
    <x v="599"/>
    <n v="-2500"/>
    <n v="-9.89"/>
    <n v="1"/>
    <s v="01"/>
    <s v="1107"/>
    <s v="501000"/>
    <s v="00"/>
    <s v="000"/>
    <s v="Gebäudeunterhaltung   "/>
    <n v="2500"/>
    <n v="9.89"/>
  </r>
  <r>
    <s v="1 Stadt Bad Rappenau"/>
    <x v="0"/>
    <x v="1"/>
    <x v="1"/>
    <x v="5"/>
    <x v="5"/>
    <x v="12"/>
    <s v="5"/>
    <x v="4"/>
    <x v="600"/>
    <n v="-800"/>
    <n v="-551.77"/>
    <n v="1"/>
    <s v="01"/>
    <s v="1107"/>
    <s v="520000"/>
    <s v="00"/>
    <s v="000"/>
    <s v="Geräte, Ausstattung, Einrichtungsgegenstände  "/>
    <n v="800"/>
    <n v="551.77"/>
  </r>
  <r>
    <s v="1 Stadt Bad Rappenau"/>
    <x v="0"/>
    <x v="1"/>
    <x v="1"/>
    <x v="5"/>
    <x v="5"/>
    <x v="12"/>
    <s v="5"/>
    <x v="4"/>
    <x v="601"/>
    <n v="-300"/>
    <n v="-170.47"/>
    <n v="1"/>
    <s v="01"/>
    <s v="1107"/>
    <s v="522000"/>
    <s v="00"/>
    <s v="000"/>
    <s v="Druck- und Kopierkosten   "/>
    <n v="300"/>
    <n v="170.47"/>
  </r>
  <r>
    <s v="1 Stadt Bad Rappenau"/>
    <x v="0"/>
    <x v="1"/>
    <x v="1"/>
    <x v="5"/>
    <x v="5"/>
    <x v="12"/>
    <s v="5"/>
    <x v="4"/>
    <x v="602"/>
    <n v="-300"/>
    <n v="-201.47"/>
    <n v="1"/>
    <s v="01"/>
    <s v="1107"/>
    <s v="541000"/>
    <s v="00"/>
    <s v="000"/>
    <s v="Strom   "/>
    <n v="300"/>
    <n v="201.47"/>
  </r>
  <r>
    <s v="1 Stadt Bad Rappenau"/>
    <x v="0"/>
    <x v="1"/>
    <x v="1"/>
    <x v="5"/>
    <x v="5"/>
    <x v="12"/>
    <s v="5"/>
    <x v="4"/>
    <x v="603"/>
    <n v="-100"/>
    <n v="-42.09"/>
    <n v="1"/>
    <s v="01"/>
    <s v="1107"/>
    <s v="542000"/>
    <s v="00"/>
    <s v="000"/>
    <s v="Wasser / Abwasser   "/>
    <n v="100"/>
    <n v="42.09"/>
  </r>
  <r>
    <s v="1 Stadt Bad Rappenau"/>
    <x v="0"/>
    <x v="1"/>
    <x v="1"/>
    <x v="5"/>
    <x v="5"/>
    <x v="12"/>
    <s v="5"/>
    <x v="4"/>
    <x v="604"/>
    <n v="-400"/>
    <n v="-487.96"/>
    <n v="1"/>
    <s v="01"/>
    <s v="1107"/>
    <s v="543000"/>
    <s v="00"/>
    <s v="000"/>
    <s v="Heizungskosten   "/>
    <n v="400"/>
    <n v="487.96"/>
  </r>
  <r>
    <s v="1 Stadt Bad Rappenau"/>
    <x v="0"/>
    <x v="1"/>
    <x v="1"/>
    <x v="5"/>
    <x v="5"/>
    <x v="12"/>
    <s v="5"/>
    <x v="4"/>
    <x v="605"/>
    <n v="-100"/>
    <n v="-40"/>
    <n v="1"/>
    <s v="01"/>
    <s v="1107"/>
    <s v="544000"/>
    <s v="00"/>
    <s v="000"/>
    <s v="Abfallgebühren   "/>
    <n v="100"/>
    <n v="40"/>
  </r>
  <r>
    <s v="1 Stadt Bad Rappenau"/>
    <x v="0"/>
    <x v="1"/>
    <x v="1"/>
    <x v="5"/>
    <x v="5"/>
    <x v="12"/>
    <s v="5"/>
    <x v="4"/>
    <x v="606"/>
    <n v="-600"/>
    <n v="-567.04999999999995"/>
    <n v="1"/>
    <s v="01"/>
    <s v="1107"/>
    <s v="545000"/>
    <s v="00"/>
    <s v="000"/>
    <s v="Reinigungskosten   "/>
    <n v="600"/>
    <n v="567.04999999999995"/>
  </r>
  <r>
    <s v="1 Stadt Bad Rappenau"/>
    <x v="0"/>
    <x v="1"/>
    <x v="1"/>
    <x v="5"/>
    <x v="5"/>
    <x v="12"/>
    <s v="5"/>
    <x v="4"/>
    <x v="607"/>
    <n v="-200"/>
    <n v="-332.52"/>
    <n v="1"/>
    <s v="01"/>
    <s v="1107"/>
    <s v="546000"/>
    <s v="00"/>
    <s v="000"/>
    <s v="Steuern und Gebäudeversicherungen   "/>
    <n v="200"/>
    <n v="332.52"/>
  </r>
  <r>
    <s v="1 Stadt Bad Rappenau"/>
    <x v="0"/>
    <x v="1"/>
    <x v="1"/>
    <x v="5"/>
    <x v="5"/>
    <x v="12"/>
    <s v="5"/>
    <x v="4"/>
    <x v="608"/>
    <n v="-100"/>
    <n v="-17.11"/>
    <n v="1"/>
    <s v="01"/>
    <s v="1107"/>
    <s v="549000"/>
    <s v="00"/>
    <s v="000"/>
    <s v="sonstige Bewirtschaftungskosten (z.B. Schornsteinfeger, Feuerlöschgeräte) "/>
    <n v="100"/>
    <n v="17.11"/>
  </r>
  <r>
    <s v="1 Stadt Bad Rappenau"/>
    <x v="0"/>
    <x v="1"/>
    <x v="1"/>
    <x v="5"/>
    <x v="5"/>
    <x v="12"/>
    <s v="6"/>
    <x v="4"/>
    <x v="609"/>
    <n v="-7800"/>
    <n v="-4729.16"/>
    <n v="1"/>
    <s v="01"/>
    <s v="1107"/>
    <s v="638000"/>
    <s v="00"/>
    <s v="000"/>
    <s v="EDV-Kosten   "/>
    <n v="7800"/>
    <n v="4729.16"/>
  </r>
  <r>
    <s v="1 Stadt Bad Rappenau"/>
    <x v="0"/>
    <x v="1"/>
    <x v="1"/>
    <x v="5"/>
    <x v="5"/>
    <x v="12"/>
    <s v="6"/>
    <x v="4"/>
    <x v="610"/>
    <n v="-1000"/>
    <n v="0"/>
    <n v="1"/>
    <s v="01"/>
    <s v="1107"/>
    <s v="650000"/>
    <s v="00"/>
    <s v="000"/>
    <s v="Bürobedarf   "/>
    <n v="1000"/>
    <n v="0"/>
  </r>
  <r>
    <s v="1 Stadt Bad Rappenau"/>
    <x v="0"/>
    <x v="1"/>
    <x v="1"/>
    <x v="5"/>
    <x v="5"/>
    <x v="12"/>
    <s v="6"/>
    <x v="4"/>
    <x v="611"/>
    <n v="-600"/>
    <n v="0"/>
    <n v="1"/>
    <s v="01"/>
    <s v="1107"/>
    <s v="679000"/>
    <s v="00"/>
    <s v="000"/>
    <s v="Innere Verrechnungen   "/>
    <n v="600"/>
    <n v="0"/>
  </r>
  <r>
    <s v="1 Stadt Bad Rappenau"/>
    <x v="0"/>
    <x v="1"/>
    <x v="1"/>
    <x v="5"/>
    <x v="5"/>
    <x v="13"/>
    <s v="4"/>
    <x v="3"/>
    <x v="612"/>
    <n v="-9700"/>
    <n v="-10247.540000000001"/>
    <n v="1"/>
    <s v="01"/>
    <s v="1108"/>
    <s v="414000"/>
    <s v="00"/>
    <s v="000"/>
    <s v="Vergütungen der Beschäftigten bis 2005 nur Angestellte "/>
    <n v="9700"/>
    <n v="10247.540000000001"/>
  </r>
  <r>
    <s v="1 Stadt Bad Rappenau"/>
    <x v="0"/>
    <x v="1"/>
    <x v="1"/>
    <x v="5"/>
    <x v="5"/>
    <x v="13"/>
    <s v="4"/>
    <x v="3"/>
    <x v="613"/>
    <n v="-600"/>
    <n v="-607.33000000000004"/>
    <n v="1"/>
    <s v="01"/>
    <s v="1108"/>
    <s v="434000"/>
    <s v="00"/>
    <s v="000"/>
    <s v="Beiträge Versorgungskasse  bis 2005 nur Angestellte "/>
    <n v="600"/>
    <n v="607.33000000000004"/>
  </r>
  <r>
    <s v="1 Stadt Bad Rappenau"/>
    <x v="0"/>
    <x v="1"/>
    <x v="1"/>
    <x v="5"/>
    <x v="5"/>
    <x v="13"/>
    <s v="4"/>
    <x v="3"/>
    <x v="614"/>
    <n v="-2300"/>
    <n v="-2387.36"/>
    <n v="1"/>
    <s v="01"/>
    <s v="1108"/>
    <s v="444000"/>
    <s v="00"/>
    <s v="000"/>
    <s v="Beiträge zur gesetzlichen Sozialversicherung für Angest. bis 2005 nur Angestellte "/>
    <n v="2300"/>
    <n v="2387.36"/>
  </r>
  <r>
    <s v="1 Stadt Bad Rappenau"/>
    <x v="0"/>
    <x v="1"/>
    <x v="1"/>
    <x v="5"/>
    <x v="5"/>
    <x v="13"/>
    <s v="4"/>
    <x v="3"/>
    <x v="615"/>
    <n v="-100"/>
    <n v="-1.32"/>
    <n v="1"/>
    <s v="01"/>
    <s v="1108"/>
    <s v="450000"/>
    <s v="00"/>
    <s v="000"/>
    <s v="Beihilfen, Unterstützung und dgl.  "/>
    <n v="100"/>
    <n v="1.32"/>
  </r>
  <r>
    <s v="1 Stadt Bad Rappenau"/>
    <x v="0"/>
    <x v="1"/>
    <x v="1"/>
    <x v="5"/>
    <x v="5"/>
    <x v="13"/>
    <s v="4"/>
    <x v="3"/>
    <x v="616"/>
    <n v="-100"/>
    <n v="-84.56"/>
    <n v="1"/>
    <s v="01"/>
    <s v="1108"/>
    <s v="460000"/>
    <s v="00"/>
    <s v="000"/>
    <s v="Personalnebenausgaben   "/>
    <n v="100"/>
    <n v="84.56"/>
  </r>
  <r>
    <s v="1 Stadt Bad Rappenau"/>
    <x v="0"/>
    <x v="1"/>
    <x v="1"/>
    <x v="5"/>
    <x v="5"/>
    <x v="13"/>
    <s v="4"/>
    <x v="3"/>
    <x v="617"/>
    <n v="-100"/>
    <n v="0"/>
    <n v="1"/>
    <s v="01"/>
    <s v="1108"/>
    <s v="462000"/>
    <s v="00"/>
    <s v="000"/>
    <s v="Betriebsausflug   "/>
    <n v="100"/>
    <n v="0"/>
  </r>
  <r>
    <s v="1 Stadt Bad Rappenau"/>
    <x v="0"/>
    <x v="1"/>
    <x v="1"/>
    <x v="5"/>
    <x v="5"/>
    <x v="13"/>
    <s v="5"/>
    <x v="4"/>
    <x v="618"/>
    <n v="-1000"/>
    <n v="-2103.92"/>
    <n v="1"/>
    <s v="01"/>
    <s v="1108"/>
    <s v="501000"/>
    <s v="00"/>
    <s v="000"/>
    <s v="Gebäudeunterhaltung   "/>
    <n v="1000"/>
    <n v="2103.92"/>
  </r>
  <r>
    <s v="1 Stadt Bad Rappenau"/>
    <x v="0"/>
    <x v="1"/>
    <x v="1"/>
    <x v="5"/>
    <x v="5"/>
    <x v="13"/>
    <s v="5"/>
    <x v="4"/>
    <x v="619"/>
    <n v="-1000"/>
    <n v="-2360.54"/>
    <n v="1"/>
    <s v="01"/>
    <s v="1108"/>
    <s v="510000"/>
    <s v="00"/>
    <s v="000"/>
    <s v="Unterhaltung des sonstigen unbeweglichen Vermögens  "/>
    <n v="1000"/>
    <n v="2360.54"/>
  </r>
  <r>
    <s v="1 Stadt Bad Rappenau"/>
    <x v="0"/>
    <x v="1"/>
    <x v="1"/>
    <x v="5"/>
    <x v="5"/>
    <x v="13"/>
    <s v="5"/>
    <x v="4"/>
    <x v="620"/>
    <n v="-800"/>
    <n v="-553.91"/>
    <n v="1"/>
    <s v="01"/>
    <s v="1108"/>
    <s v="520000"/>
    <s v="00"/>
    <s v="000"/>
    <s v="Geräte, Ausstattung, Einrichtungsgegenstände  "/>
    <n v="800"/>
    <n v="553.91"/>
  </r>
  <r>
    <s v="1 Stadt Bad Rappenau"/>
    <x v="0"/>
    <x v="1"/>
    <x v="1"/>
    <x v="5"/>
    <x v="5"/>
    <x v="13"/>
    <s v="5"/>
    <x v="4"/>
    <x v="621"/>
    <n v="-300"/>
    <n v="-181.13"/>
    <n v="1"/>
    <s v="01"/>
    <s v="1108"/>
    <s v="522000"/>
    <s v="00"/>
    <s v="000"/>
    <s v="Druck- und Kopierkosten   "/>
    <n v="300"/>
    <n v="181.13"/>
  </r>
  <r>
    <s v="1 Stadt Bad Rappenau"/>
    <x v="0"/>
    <x v="1"/>
    <x v="1"/>
    <x v="5"/>
    <x v="5"/>
    <x v="13"/>
    <s v="5"/>
    <x v="4"/>
    <x v="622"/>
    <n v="-200"/>
    <n v="-396.39"/>
    <n v="1"/>
    <s v="01"/>
    <s v="1108"/>
    <s v="541000"/>
    <s v="00"/>
    <s v="000"/>
    <s v="Strom   "/>
    <n v="200"/>
    <n v="396.39"/>
  </r>
  <r>
    <s v="1 Stadt Bad Rappenau"/>
    <x v="0"/>
    <x v="1"/>
    <x v="1"/>
    <x v="5"/>
    <x v="5"/>
    <x v="13"/>
    <s v="5"/>
    <x v="4"/>
    <x v="623"/>
    <n v="-200"/>
    <n v="-200.09"/>
    <n v="1"/>
    <s v="01"/>
    <s v="1108"/>
    <s v="542000"/>
    <s v="00"/>
    <s v="000"/>
    <s v="Wasser / Abwasser   "/>
    <n v="200"/>
    <n v="200.09"/>
  </r>
  <r>
    <s v="1 Stadt Bad Rappenau"/>
    <x v="0"/>
    <x v="1"/>
    <x v="1"/>
    <x v="5"/>
    <x v="5"/>
    <x v="13"/>
    <s v="5"/>
    <x v="4"/>
    <x v="624"/>
    <n v="-1700"/>
    <n v="-3152.49"/>
    <n v="1"/>
    <s v="01"/>
    <s v="1108"/>
    <s v="543000"/>
    <s v="00"/>
    <s v="000"/>
    <s v="Heizungskosten   "/>
    <n v="1700"/>
    <n v="3152.49"/>
  </r>
  <r>
    <s v="1 Stadt Bad Rappenau"/>
    <x v="0"/>
    <x v="1"/>
    <x v="1"/>
    <x v="5"/>
    <x v="5"/>
    <x v="13"/>
    <s v="5"/>
    <x v="4"/>
    <x v="625"/>
    <n v="-100"/>
    <n v="-70"/>
    <n v="1"/>
    <s v="01"/>
    <s v="1108"/>
    <s v="544000"/>
    <s v="00"/>
    <s v="000"/>
    <s v="Abfallgebühren   "/>
    <n v="100"/>
    <n v="70"/>
  </r>
  <r>
    <s v="1 Stadt Bad Rappenau"/>
    <x v="0"/>
    <x v="1"/>
    <x v="1"/>
    <x v="5"/>
    <x v="5"/>
    <x v="13"/>
    <s v="5"/>
    <x v="4"/>
    <x v="626"/>
    <n v="-100"/>
    <n v="-4.84"/>
    <n v="1"/>
    <s v="01"/>
    <s v="1108"/>
    <s v="545000"/>
    <s v="00"/>
    <s v="000"/>
    <s v="Reinigungskosten   "/>
    <n v="100"/>
    <n v="4.84"/>
  </r>
  <r>
    <s v="1 Stadt Bad Rappenau"/>
    <x v="0"/>
    <x v="1"/>
    <x v="1"/>
    <x v="5"/>
    <x v="5"/>
    <x v="13"/>
    <s v="5"/>
    <x v="4"/>
    <x v="627"/>
    <n v="-400"/>
    <n v="-351.26"/>
    <n v="1"/>
    <s v="01"/>
    <s v="1108"/>
    <s v="546000"/>
    <s v="00"/>
    <s v="000"/>
    <s v="Steuern und Gebäudeversicherungen   "/>
    <n v="400"/>
    <n v="351.26"/>
  </r>
  <r>
    <s v="1 Stadt Bad Rappenau"/>
    <x v="0"/>
    <x v="1"/>
    <x v="1"/>
    <x v="5"/>
    <x v="5"/>
    <x v="13"/>
    <s v="5"/>
    <x v="4"/>
    <x v="628"/>
    <n v="-200"/>
    <n v="-265.23"/>
    <n v="1"/>
    <s v="01"/>
    <s v="1108"/>
    <s v="549000"/>
    <s v="00"/>
    <s v="000"/>
    <s v="sonstige Bewirtschaftungskosten (z.B. Schornsteinfeger, Feuerlöschgeräte) "/>
    <n v="200"/>
    <n v="265.23"/>
  </r>
  <r>
    <s v="1 Stadt Bad Rappenau"/>
    <x v="0"/>
    <x v="1"/>
    <x v="1"/>
    <x v="5"/>
    <x v="5"/>
    <x v="13"/>
    <s v="6"/>
    <x v="4"/>
    <x v="629"/>
    <n v="-7800"/>
    <n v="-4729.16"/>
    <n v="1"/>
    <s v="01"/>
    <s v="1108"/>
    <s v="638000"/>
    <s v="00"/>
    <s v="000"/>
    <s v="EDV-Kosten   "/>
    <n v="7800"/>
    <n v="4729.16"/>
  </r>
  <r>
    <s v="1 Stadt Bad Rappenau"/>
    <x v="0"/>
    <x v="1"/>
    <x v="1"/>
    <x v="5"/>
    <x v="5"/>
    <x v="13"/>
    <s v="6"/>
    <x v="4"/>
    <x v="630"/>
    <n v="-1500"/>
    <n v="-15.14"/>
    <n v="1"/>
    <s v="01"/>
    <s v="1108"/>
    <s v="650000"/>
    <s v="00"/>
    <s v="000"/>
    <s v="Bürobedarf   "/>
    <n v="1500"/>
    <n v="15.14"/>
  </r>
  <r>
    <s v="1 Stadt Bad Rappenau"/>
    <x v="0"/>
    <x v="1"/>
    <x v="1"/>
    <x v="5"/>
    <x v="5"/>
    <x v="13"/>
    <s v="6"/>
    <x v="4"/>
    <x v="631"/>
    <n v="-300"/>
    <n v="0"/>
    <n v="1"/>
    <s v="01"/>
    <s v="1108"/>
    <s v="679000"/>
    <s v="00"/>
    <s v="000"/>
    <s v="Innere Verrechnungen   "/>
    <n v="300"/>
    <n v="0"/>
  </r>
  <r>
    <s v="1 Stadt Bad Rappenau"/>
    <x v="0"/>
    <x v="1"/>
    <x v="1"/>
    <x v="5"/>
    <x v="5"/>
    <x v="14"/>
    <s v="4"/>
    <x v="3"/>
    <x v="632"/>
    <n v="-6400"/>
    <n v="-7085.02"/>
    <n v="1"/>
    <s v="01"/>
    <s v="1109"/>
    <s v="414000"/>
    <s v="00"/>
    <s v="000"/>
    <s v="Vergütungen der Beschäftigten bis 2005 nur Angestellte "/>
    <n v="6400"/>
    <n v="7085.02"/>
  </r>
  <r>
    <s v="1 Stadt Bad Rappenau"/>
    <x v="0"/>
    <x v="1"/>
    <x v="1"/>
    <x v="5"/>
    <x v="5"/>
    <x v="14"/>
    <s v="4"/>
    <x v="3"/>
    <x v="633"/>
    <n v="-600"/>
    <n v="-607.39"/>
    <n v="1"/>
    <s v="01"/>
    <s v="1109"/>
    <s v="434000"/>
    <s v="00"/>
    <s v="000"/>
    <s v="Beiträge Versorgungskasse  bis 2005 nur Angestellte "/>
    <n v="600"/>
    <n v="607.39"/>
  </r>
  <r>
    <s v="1 Stadt Bad Rappenau"/>
    <x v="0"/>
    <x v="1"/>
    <x v="1"/>
    <x v="5"/>
    <x v="5"/>
    <x v="14"/>
    <s v="4"/>
    <x v="3"/>
    <x v="634"/>
    <n v="-1300"/>
    <n v="-1431.16"/>
    <n v="1"/>
    <s v="01"/>
    <s v="1109"/>
    <s v="444000"/>
    <s v="00"/>
    <s v="000"/>
    <s v="Beiträge zur gesetzlichen Sozialversicherung für Angest. bis 2005 nur Angestellte "/>
    <n v="1300"/>
    <n v="1431.16"/>
  </r>
  <r>
    <s v="1 Stadt Bad Rappenau"/>
    <x v="0"/>
    <x v="1"/>
    <x v="1"/>
    <x v="5"/>
    <x v="5"/>
    <x v="14"/>
    <s v="4"/>
    <x v="3"/>
    <x v="635"/>
    <n v="-100"/>
    <n v="-1.32"/>
    <n v="1"/>
    <s v="01"/>
    <s v="1109"/>
    <s v="450000"/>
    <s v="00"/>
    <s v="000"/>
    <s v="Beihilfen, Unterstützung und dgl.  "/>
    <n v="100"/>
    <n v="1.32"/>
  </r>
  <r>
    <s v="1 Stadt Bad Rappenau"/>
    <x v="0"/>
    <x v="1"/>
    <x v="1"/>
    <x v="5"/>
    <x v="5"/>
    <x v="14"/>
    <s v="4"/>
    <x v="3"/>
    <x v="636"/>
    <n v="-100"/>
    <n v="0"/>
    <n v="1"/>
    <s v="01"/>
    <s v="1109"/>
    <s v="460000"/>
    <s v="00"/>
    <s v="000"/>
    <s v="Personalnebenausgaben   "/>
    <n v="100"/>
    <n v="0"/>
  </r>
  <r>
    <s v="1 Stadt Bad Rappenau"/>
    <x v="0"/>
    <x v="1"/>
    <x v="1"/>
    <x v="5"/>
    <x v="5"/>
    <x v="14"/>
    <s v="4"/>
    <x v="3"/>
    <x v="637"/>
    <n v="-100"/>
    <n v="0"/>
    <n v="1"/>
    <s v="01"/>
    <s v="1109"/>
    <s v="462000"/>
    <s v="00"/>
    <s v="000"/>
    <s v="Betriebsausflug   "/>
    <n v="100"/>
    <n v="0"/>
  </r>
  <r>
    <s v="1 Stadt Bad Rappenau"/>
    <x v="0"/>
    <x v="1"/>
    <x v="1"/>
    <x v="5"/>
    <x v="5"/>
    <x v="14"/>
    <s v="5"/>
    <x v="4"/>
    <x v="638"/>
    <n v="-1000"/>
    <n v="-747.6"/>
    <n v="1"/>
    <s v="01"/>
    <s v="1109"/>
    <s v="501000"/>
    <s v="00"/>
    <s v="000"/>
    <s v="Gebäudeunterhaltung   "/>
    <n v="1000"/>
    <n v="747.6"/>
  </r>
  <r>
    <s v="1 Stadt Bad Rappenau"/>
    <x v="0"/>
    <x v="1"/>
    <x v="1"/>
    <x v="5"/>
    <x v="5"/>
    <x v="14"/>
    <s v="5"/>
    <x v="4"/>
    <x v="639"/>
    <n v="-800"/>
    <n v="-553.91"/>
    <n v="1"/>
    <s v="01"/>
    <s v="1109"/>
    <s v="520000"/>
    <s v="00"/>
    <s v="000"/>
    <s v="Geräte, Ausstattung, Einrichtungsgegenstände  "/>
    <n v="800"/>
    <n v="553.91"/>
  </r>
  <r>
    <s v="1 Stadt Bad Rappenau"/>
    <x v="0"/>
    <x v="1"/>
    <x v="1"/>
    <x v="5"/>
    <x v="5"/>
    <x v="14"/>
    <s v="5"/>
    <x v="4"/>
    <x v="640"/>
    <n v="-300"/>
    <n v="-180.34"/>
    <n v="1"/>
    <s v="01"/>
    <s v="1109"/>
    <s v="522000"/>
    <s v="00"/>
    <s v="000"/>
    <s v="Druck- und Kopierkosten   "/>
    <n v="300"/>
    <n v="180.34"/>
  </r>
  <r>
    <s v="1 Stadt Bad Rappenau"/>
    <x v="0"/>
    <x v="1"/>
    <x v="1"/>
    <x v="5"/>
    <x v="5"/>
    <x v="14"/>
    <s v="5"/>
    <x v="4"/>
    <x v="641"/>
    <n v="-100"/>
    <n v="-160.08000000000001"/>
    <n v="1"/>
    <s v="01"/>
    <s v="1109"/>
    <s v="541000"/>
    <s v="00"/>
    <s v="000"/>
    <s v="Strom   "/>
    <n v="100"/>
    <n v="160.08000000000001"/>
  </r>
  <r>
    <s v="1 Stadt Bad Rappenau"/>
    <x v="0"/>
    <x v="1"/>
    <x v="1"/>
    <x v="5"/>
    <x v="5"/>
    <x v="14"/>
    <s v="5"/>
    <x v="4"/>
    <x v="642"/>
    <n v="-100"/>
    <n v="-24.08"/>
    <n v="1"/>
    <s v="01"/>
    <s v="1109"/>
    <s v="542000"/>
    <s v="00"/>
    <s v="000"/>
    <s v="Wasser / Abwasser   "/>
    <n v="100"/>
    <n v="24.08"/>
  </r>
  <r>
    <s v="1 Stadt Bad Rappenau"/>
    <x v="0"/>
    <x v="1"/>
    <x v="1"/>
    <x v="5"/>
    <x v="5"/>
    <x v="14"/>
    <s v="5"/>
    <x v="4"/>
    <x v="643"/>
    <n v="-800"/>
    <n v="-705.68"/>
    <n v="1"/>
    <s v="01"/>
    <s v="1109"/>
    <s v="543000"/>
    <s v="00"/>
    <s v="000"/>
    <s v="Heizungskosten   "/>
    <n v="800"/>
    <n v="705.68"/>
  </r>
  <r>
    <s v="1 Stadt Bad Rappenau"/>
    <x v="0"/>
    <x v="1"/>
    <x v="1"/>
    <x v="5"/>
    <x v="5"/>
    <x v="14"/>
    <s v="5"/>
    <x v="4"/>
    <x v="644"/>
    <n v="-100"/>
    <n v="-4.84"/>
    <n v="1"/>
    <s v="01"/>
    <s v="1109"/>
    <s v="545000"/>
    <s v="00"/>
    <s v="000"/>
    <s v="Reinigungskosten   "/>
    <n v="100"/>
    <n v="4.84"/>
  </r>
  <r>
    <s v="1 Stadt Bad Rappenau"/>
    <x v="0"/>
    <x v="1"/>
    <x v="1"/>
    <x v="5"/>
    <x v="5"/>
    <x v="14"/>
    <s v="5"/>
    <x v="4"/>
    <x v="645"/>
    <n v="-200"/>
    <n v="-317.5"/>
    <n v="1"/>
    <s v="01"/>
    <s v="1109"/>
    <s v="546000"/>
    <s v="00"/>
    <s v="000"/>
    <s v="Steuern und Gebäudeversicherungen   "/>
    <n v="200"/>
    <n v="317.5"/>
  </r>
  <r>
    <s v="1 Stadt Bad Rappenau"/>
    <x v="0"/>
    <x v="1"/>
    <x v="1"/>
    <x v="5"/>
    <x v="5"/>
    <x v="14"/>
    <s v="5"/>
    <x v="4"/>
    <x v="646"/>
    <n v="-3000"/>
    <n v="-1707.8"/>
    <n v="1"/>
    <s v="01"/>
    <s v="1109"/>
    <s v="549000"/>
    <s v="00"/>
    <s v="000"/>
    <s v="sonstige Bewirtschaftungskosten (z.B. Schornsteinfeger, Feuerlöschgeräte) "/>
    <n v="3000"/>
    <n v="1707.8"/>
  </r>
  <r>
    <s v="1 Stadt Bad Rappenau"/>
    <x v="0"/>
    <x v="1"/>
    <x v="1"/>
    <x v="5"/>
    <x v="5"/>
    <x v="14"/>
    <s v="6"/>
    <x v="4"/>
    <x v="647"/>
    <n v="-7800"/>
    <n v="-5014.76"/>
    <n v="1"/>
    <s v="01"/>
    <s v="1109"/>
    <s v="638000"/>
    <s v="00"/>
    <s v="000"/>
    <s v="EDV-Kosten   "/>
    <n v="7800"/>
    <n v="5014.76"/>
  </r>
  <r>
    <s v="1 Stadt Bad Rappenau"/>
    <x v="0"/>
    <x v="1"/>
    <x v="1"/>
    <x v="5"/>
    <x v="5"/>
    <x v="14"/>
    <s v="6"/>
    <x v="4"/>
    <x v="648"/>
    <n v="-800"/>
    <n v="0"/>
    <n v="1"/>
    <s v="01"/>
    <s v="1109"/>
    <s v="650000"/>
    <s v="00"/>
    <s v="000"/>
    <s v="Bürobedarf   "/>
    <n v="800"/>
    <n v="0"/>
  </r>
  <r>
    <s v="1 Stadt Bad Rappenau"/>
    <x v="0"/>
    <x v="1"/>
    <x v="1"/>
    <x v="5"/>
    <x v="5"/>
    <x v="14"/>
    <s v="6"/>
    <x v="4"/>
    <x v="649"/>
    <n v="-1200"/>
    <n v="0"/>
    <n v="1"/>
    <s v="01"/>
    <s v="1109"/>
    <s v="679000"/>
    <s v="00"/>
    <s v="000"/>
    <s v="Innere Verrechnungen   "/>
    <n v="1200"/>
    <n v="0"/>
  </r>
  <r>
    <s v="1 Stadt Bad Rappenau"/>
    <x v="0"/>
    <x v="1"/>
    <x v="1"/>
    <x v="6"/>
    <x v="6"/>
    <x v="15"/>
    <s v="4"/>
    <x v="3"/>
    <x v="650"/>
    <n v="-56400"/>
    <n v="-57665.17"/>
    <n v="1"/>
    <s v="01"/>
    <s v="1300"/>
    <s v="410000"/>
    <s v="00"/>
    <s v="000"/>
    <s v="Besoldung Der Beamten  "/>
    <n v="56400"/>
    <n v="57665.17"/>
  </r>
  <r>
    <s v="1 Stadt Bad Rappenau"/>
    <x v="0"/>
    <x v="1"/>
    <x v="1"/>
    <x v="6"/>
    <x v="6"/>
    <x v="15"/>
    <s v="4"/>
    <x v="3"/>
    <x v="651"/>
    <n v="-57300"/>
    <n v="-59762.53"/>
    <n v="1"/>
    <s v="01"/>
    <s v="1300"/>
    <s v="414000"/>
    <s v="00"/>
    <s v="000"/>
    <s v="Vergütungen der Beschäftigten  bis 2005 Angestellte "/>
    <n v="57300"/>
    <n v="59762.53"/>
  </r>
  <r>
    <s v="1 Stadt Bad Rappenau"/>
    <x v="0"/>
    <x v="1"/>
    <x v="1"/>
    <x v="6"/>
    <x v="6"/>
    <x v="15"/>
    <s v="4"/>
    <x v="3"/>
    <x v="652"/>
    <n v="-4500"/>
    <n v="-3208"/>
    <n v="1"/>
    <s v="01"/>
    <s v="1300"/>
    <s v="416000"/>
    <s v="00"/>
    <s v="000"/>
    <s v="Beschäftigungsentgelte und dgl.  "/>
    <n v="4500"/>
    <n v="3208"/>
  </r>
  <r>
    <s v="1 Stadt Bad Rappenau"/>
    <x v="0"/>
    <x v="1"/>
    <x v="1"/>
    <x v="6"/>
    <x v="6"/>
    <x v="15"/>
    <s v="4"/>
    <x v="3"/>
    <x v="653"/>
    <n v="-19200"/>
    <n v="-21667.42"/>
    <n v="1"/>
    <s v="01"/>
    <s v="1300"/>
    <s v="430000"/>
    <s v="00"/>
    <s v="000"/>
    <s v="Beiträge Versorgungskasse   "/>
    <n v="19200"/>
    <n v="21667.42"/>
  </r>
  <r>
    <s v="1 Stadt Bad Rappenau"/>
    <x v="0"/>
    <x v="1"/>
    <x v="1"/>
    <x v="6"/>
    <x v="6"/>
    <x v="15"/>
    <s v="4"/>
    <x v="3"/>
    <x v="654"/>
    <n v="-4900"/>
    <n v="-5129.97"/>
    <n v="1"/>
    <s v="01"/>
    <s v="1300"/>
    <s v="434000"/>
    <s v="00"/>
    <s v="000"/>
    <s v="Beiträge Versorgungskasse  bis 2005 Angestellte "/>
    <n v="4900"/>
    <n v="5129.97"/>
  </r>
  <r>
    <s v="1 Stadt Bad Rappenau"/>
    <x v="0"/>
    <x v="1"/>
    <x v="1"/>
    <x v="6"/>
    <x v="6"/>
    <x v="15"/>
    <s v="4"/>
    <x v="3"/>
    <x v="655"/>
    <n v="-11700"/>
    <n v="-12218.93"/>
    <n v="1"/>
    <s v="01"/>
    <s v="1300"/>
    <s v="444000"/>
    <s v="00"/>
    <s v="000"/>
    <s v="Beiträge zur gesetzlichen Sozialversicherung für bis 2005 Angestellte "/>
    <n v="11700"/>
    <n v="12218.93"/>
  </r>
  <r>
    <s v="1 Stadt Bad Rappenau"/>
    <x v="0"/>
    <x v="1"/>
    <x v="1"/>
    <x v="6"/>
    <x v="6"/>
    <x v="15"/>
    <s v="4"/>
    <x v="3"/>
    <x v="656"/>
    <n v="-3100"/>
    <n v="-2808"/>
    <n v="1"/>
    <s v="01"/>
    <s v="1300"/>
    <s v="450000"/>
    <s v="00"/>
    <s v="000"/>
    <s v="Beihilfen, Unterstützung und dgl.  "/>
    <n v="3100"/>
    <n v="2808"/>
  </r>
  <r>
    <s v="1 Stadt Bad Rappenau"/>
    <x v="0"/>
    <x v="1"/>
    <x v="1"/>
    <x v="6"/>
    <x v="6"/>
    <x v="15"/>
    <s v="4"/>
    <x v="3"/>
    <x v="657"/>
    <n v="-100"/>
    <n v="-253.68"/>
    <n v="1"/>
    <s v="01"/>
    <s v="1300"/>
    <s v="460000"/>
    <s v="00"/>
    <s v="000"/>
    <s v="Personalnebenausgaben   "/>
    <n v="100"/>
    <n v="253.68"/>
  </r>
  <r>
    <s v="1 Stadt Bad Rappenau"/>
    <x v="0"/>
    <x v="1"/>
    <x v="1"/>
    <x v="6"/>
    <x v="6"/>
    <x v="15"/>
    <s v="4"/>
    <x v="3"/>
    <x v="658"/>
    <n v="-100"/>
    <n v="-35.97"/>
    <n v="1"/>
    <s v="01"/>
    <s v="1300"/>
    <s v="462000"/>
    <s v="00"/>
    <s v="000"/>
    <s v="Betriebsausflug   "/>
    <n v="100"/>
    <n v="35.97"/>
  </r>
  <r>
    <s v="1 Stadt Bad Rappenau"/>
    <x v="0"/>
    <x v="1"/>
    <x v="1"/>
    <x v="6"/>
    <x v="6"/>
    <x v="15"/>
    <s v="5"/>
    <x v="4"/>
    <x v="659"/>
    <n v="-15000"/>
    <n v="-18211.98"/>
    <n v="1"/>
    <s v="01"/>
    <s v="1300"/>
    <s v="501000"/>
    <s v="00"/>
    <s v="000"/>
    <s v="Gebäudeunterhaltung   "/>
    <n v="15000"/>
    <n v="18211.98"/>
  </r>
  <r>
    <s v="1 Stadt Bad Rappenau"/>
    <x v="0"/>
    <x v="1"/>
    <x v="1"/>
    <x v="6"/>
    <x v="6"/>
    <x v="15"/>
    <s v="5"/>
    <x v="4"/>
    <x v="660"/>
    <n v="-500"/>
    <n v="-11506.24"/>
    <n v="1"/>
    <s v="01"/>
    <s v="1300"/>
    <s v="510000"/>
    <s v="00"/>
    <s v="000"/>
    <s v="Unterhaltung des sonstigen unbeweglichen Vermögens  "/>
    <n v="500"/>
    <n v="11506.24"/>
  </r>
  <r>
    <s v="1 Stadt Bad Rappenau"/>
    <x v="0"/>
    <x v="1"/>
    <x v="1"/>
    <x v="6"/>
    <x v="6"/>
    <x v="15"/>
    <s v="5"/>
    <x v="4"/>
    <x v="661"/>
    <n v="-85000"/>
    <n v="-111737.72"/>
    <n v="1"/>
    <s v="01"/>
    <s v="1300"/>
    <s v="521000"/>
    <s v="00"/>
    <s v="000"/>
    <s v="Geräte und Ausstattungen   "/>
    <n v="85000"/>
    <n v="111737.72"/>
  </r>
  <r>
    <s v="1 Stadt Bad Rappenau"/>
    <x v="0"/>
    <x v="1"/>
    <x v="1"/>
    <x v="6"/>
    <x v="6"/>
    <x v="15"/>
    <s v="5"/>
    <x v="4"/>
    <x v="662"/>
    <n v="-2200"/>
    <n v="-5061.57"/>
    <n v="1"/>
    <s v="01"/>
    <s v="1300"/>
    <s v="522000"/>
    <s v="00"/>
    <s v="000"/>
    <s v="Druck- und Kopierkosten   "/>
    <n v="2200"/>
    <n v="5061.57"/>
  </r>
  <r>
    <s v="1 Stadt Bad Rappenau"/>
    <x v="0"/>
    <x v="1"/>
    <x v="1"/>
    <x v="6"/>
    <x v="6"/>
    <x v="15"/>
    <s v="5"/>
    <x v="4"/>
    <x v="663"/>
    <n v="-3900"/>
    <n v="-5942.06"/>
    <n v="1"/>
    <s v="01"/>
    <s v="1300"/>
    <s v="541000"/>
    <s v="00"/>
    <s v="000"/>
    <s v="Strom   "/>
    <n v="3900"/>
    <n v="5942.06"/>
  </r>
  <r>
    <s v="1 Stadt Bad Rappenau"/>
    <x v="0"/>
    <x v="1"/>
    <x v="1"/>
    <x v="6"/>
    <x v="6"/>
    <x v="15"/>
    <s v="5"/>
    <x v="4"/>
    <x v="664"/>
    <n v="-1400"/>
    <n v="-1308.95"/>
    <n v="1"/>
    <s v="01"/>
    <s v="1300"/>
    <s v="542000"/>
    <s v="00"/>
    <s v="000"/>
    <s v="Wasser / Abwasser   "/>
    <n v="1400"/>
    <n v="1308.95"/>
  </r>
  <r>
    <s v="1 Stadt Bad Rappenau"/>
    <x v="0"/>
    <x v="1"/>
    <x v="1"/>
    <x v="6"/>
    <x v="6"/>
    <x v="15"/>
    <s v="5"/>
    <x v="4"/>
    <x v="665"/>
    <n v="-17300"/>
    <n v="-9874"/>
    <n v="1"/>
    <s v="01"/>
    <s v="1300"/>
    <s v="543000"/>
    <s v="00"/>
    <s v="000"/>
    <s v="Heizungskosten   "/>
    <n v="17300"/>
    <n v="9874"/>
  </r>
  <r>
    <s v="1 Stadt Bad Rappenau"/>
    <x v="0"/>
    <x v="1"/>
    <x v="1"/>
    <x v="6"/>
    <x v="6"/>
    <x v="15"/>
    <s v="5"/>
    <x v="4"/>
    <x v="666"/>
    <n v="-3000"/>
    <n v="-2932.84"/>
    <n v="1"/>
    <s v="01"/>
    <s v="1300"/>
    <s v="545000"/>
    <s v="00"/>
    <s v="000"/>
    <s v="Reinigungskosten   "/>
    <n v="3000"/>
    <n v="2932.84"/>
  </r>
  <r>
    <s v="1 Stadt Bad Rappenau"/>
    <x v="0"/>
    <x v="1"/>
    <x v="1"/>
    <x v="6"/>
    <x v="6"/>
    <x v="15"/>
    <s v="5"/>
    <x v="4"/>
    <x v="667"/>
    <n v="-400"/>
    <n v="-1249.4000000000001"/>
    <n v="1"/>
    <s v="01"/>
    <s v="1300"/>
    <s v="546000"/>
    <s v="00"/>
    <s v="000"/>
    <s v="Steuern und Gebäudeversicherungen   "/>
    <n v="400"/>
    <n v="1249.4000000000001"/>
  </r>
  <r>
    <s v="1 Stadt Bad Rappenau"/>
    <x v="0"/>
    <x v="1"/>
    <x v="1"/>
    <x v="6"/>
    <x v="6"/>
    <x v="15"/>
    <s v="5"/>
    <x v="4"/>
    <x v="668"/>
    <n v="-3300"/>
    <n v="-3534.23"/>
    <n v="1"/>
    <s v="01"/>
    <s v="1300"/>
    <s v="549000"/>
    <s v="00"/>
    <s v="000"/>
    <s v="sonstige Bewirtschaftungskosten (z.B. Schornsteinfeger, Feuerlöschgeräte) "/>
    <n v="3300"/>
    <n v="3534.23"/>
  </r>
  <r>
    <s v="1 Stadt Bad Rappenau"/>
    <x v="0"/>
    <x v="1"/>
    <x v="1"/>
    <x v="6"/>
    <x v="6"/>
    <x v="15"/>
    <s v="5"/>
    <x v="4"/>
    <x v="669"/>
    <n v="-39000"/>
    <n v="0"/>
    <n v="1"/>
    <s v="01"/>
    <s v="1300"/>
    <s v="550000"/>
    <s v="00"/>
    <s v="000"/>
    <s v="Haltung von Fahrzeugen  "/>
    <n v="39000"/>
    <n v="0"/>
  </r>
  <r>
    <s v="1 Stadt Bad Rappenau"/>
    <x v="0"/>
    <x v="1"/>
    <x v="1"/>
    <x v="6"/>
    <x v="6"/>
    <x v="15"/>
    <s v="5"/>
    <x v="4"/>
    <x v="670"/>
    <n v="-60000"/>
    <n v="-18141.560000000001"/>
    <n v="1"/>
    <s v="01"/>
    <s v="1300"/>
    <s v="560000"/>
    <s v="00"/>
    <s v="000"/>
    <s v="Dienst- und Schutzkleidung  "/>
    <n v="60000"/>
    <n v="18141.560000000001"/>
  </r>
  <r>
    <s v="1 Stadt Bad Rappenau"/>
    <x v="0"/>
    <x v="1"/>
    <x v="1"/>
    <x v="6"/>
    <x v="6"/>
    <x v="15"/>
    <s v="5"/>
    <x v="4"/>
    <x v="671"/>
    <n v="-47000"/>
    <n v="-35824.660000000003"/>
    <n v="1"/>
    <s v="01"/>
    <s v="1300"/>
    <s v="562000"/>
    <s v="00"/>
    <s v="000"/>
    <s v="Aus- und Fortbildung, Umschulung  "/>
    <n v="47000"/>
    <n v="35824.660000000003"/>
  </r>
  <r>
    <s v="1 Stadt Bad Rappenau"/>
    <x v="0"/>
    <x v="1"/>
    <x v="1"/>
    <x v="6"/>
    <x v="6"/>
    <x v="15"/>
    <s v="5"/>
    <x v="4"/>
    <x v="672"/>
    <n v="-2000"/>
    <n v="-6692.59"/>
    <n v="1"/>
    <s v="01"/>
    <s v="1300"/>
    <s v="583000"/>
    <s v="00"/>
    <s v="000"/>
    <s v="Ehrungen, Jubiläen und dgl.  "/>
    <n v="2000"/>
    <n v="6692.59"/>
  </r>
  <r>
    <s v="1 Stadt Bad Rappenau"/>
    <x v="0"/>
    <x v="1"/>
    <x v="1"/>
    <x v="6"/>
    <x v="6"/>
    <x v="15"/>
    <s v="6"/>
    <x v="4"/>
    <x v="673"/>
    <n v="-40000"/>
    <n v="-38586.879999999997"/>
    <n v="1"/>
    <s v="01"/>
    <s v="1300"/>
    <s v="605000"/>
    <s v="00"/>
    <s v="000"/>
    <s v="Brandfälle, Einsätze   "/>
    <n v="40000"/>
    <n v="38586.879999999997"/>
  </r>
  <r>
    <s v="1 Stadt Bad Rappenau"/>
    <x v="0"/>
    <x v="1"/>
    <x v="1"/>
    <x v="6"/>
    <x v="6"/>
    <x v="15"/>
    <s v="6"/>
    <x v="4"/>
    <x v="674"/>
    <n v="-20000"/>
    <n v="-19354"/>
    <n v="1"/>
    <s v="01"/>
    <s v="1300"/>
    <s v="638000"/>
    <s v="00"/>
    <s v="000"/>
    <s v="EDV-Kosten   "/>
    <n v="20000"/>
    <n v="19354"/>
  </r>
  <r>
    <s v="1 Stadt Bad Rappenau"/>
    <x v="0"/>
    <x v="1"/>
    <x v="1"/>
    <x v="6"/>
    <x v="6"/>
    <x v="15"/>
    <s v="6"/>
    <x v="4"/>
    <x v="675"/>
    <n v="-6000"/>
    <n v="-5050.43"/>
    <n v="1"/>
    <s v="01"/>
    <s v="1300"/>
    <s v="640000"/>
    <s v="00"/>
    <s v="000"/>
    <s v="Steuern, Versicherung. , Schadensfälle, Sonderabgaben  "/>
    <n v="6000"/>
    <n v="5050.43"/>
  </r>
  <r>
    <s v="1 Stadt Bad Rappenau"/>
    <x v="0"/>
    <x v="1"/>
    <x v="1"/>
    <x v="6"/>
    <x v="6"/>
    <x v="15"/>
    <s v="6"/>
    <x v="4"/>
    <x v="676"/>
    <n v="-10000"/>
    <n v="-1344.15"/>
    <n v="1"/>
    <s v="01"/>
    <s v="1300"/>
    <s v="650000"/>
    <s v="00"/>
    <s v="000"/>
    <s v="Bürobedarf   "/>
    <n v="10000"/>
    <n v="1344.15"/>
  </r>
  <r>
    <s v="1 Stadt Bad Rappenau"/>
    <x v="0"/>
    <x v="1"/>
    <x v="1"/>
    <x v="6"/>
    <x v="6"/>
    <x v="15"/>
    <s v="6"/>
    <x v="4"/>
    <x v="677"/>
    <n v="0"/>
    <n v="0"/>
    <n v="1"/>
    <s v="01"/>
    <s v="1300"/>
    <s v="655000"/>
    <s v="00"/>
    <s v="000"/>
    <s v="Feuerwehrbedarfsplan   "/>
    <n v="0"/>
    <n v="0"/>
  </r>
  <r>
    <s v="1 Stadt Bad Rappenau"/>
    <x v="0"/>
    <x v="1"/>
    <x v="1"/>
    <x v="6"/>
    <x v="6"/>
    <x v="15"/>
    <s v="6"/>
    <x v="4"/>
    <x v="678"/>
    <n v="-400"/>
    <n v="-306.5"/>
    <n v="1"/>
    <s v="01"/>
    <s v="1300"/>
    <s v="661000"/>
    <s v="00"/>
    <s v="000"/>
    <s v="Mitgliedsbeiträge an Verbände und Vereine  "/>
    <n v="400"/>
    <n v="306.5"/>
  </r>
  <r>
    <s v="1 Stadt Bad Rappenau"/>
    <x v="0"/>
    <x v="1"/>
    <x v="1"/>
    <x v="6"/>
    <x v="6"/>
    <x v="15"/>
    <s v="6"/>
    <x v="4"/>
    <x v="679"/>
    <n v="-1000"/>
    <n v="-186.44"/>
    <n v="1"/>
    <s v="01"/>
    <s v="1300"/>
    <s v="668000"/>
    <s v="00"/>
    <s v="000"/>
    <s v="Vermischte Ausgaben   "/>
    <n v="1000"/>
    <n v="186.44"/>
  </r>
  <r>
    <s v="1 Stadt Bad Rappenau"/>
    <x v="0"/>
    <x v="1"/>
    <x v="1"/>
    <x v="6"/>
    <x v="6"/>
    <x v="15"/>
    <s v="6"/>
    <x v="4"/>
    <x v="680"/>
    <n v="-29500"/>
    <n v="0"/>
    <n v="1"/>
    <s v="01"/>
    <s v="1300"/>
    <s v="679000"/>
    <s v="00"/>
    <s v="000"/>
    <s v="Innere Verrechnungen   "/>
    <n v="29500"/>
    <n v="0"/>
  </r>
  <r>
    <s v="1 Stadt Bad Rappenau"/>
    <x v="0"/>
    <x v="1"/>
    <x v="1"/>
    <x v="6"/>
    <x v="6"/>
    <x v="15"/>
    <s v="6"/>
    <x v="4"/>
    <x v="681"/>
    <n v="-221200"/>
    <n v="-196902.34"/>
    <n v="1"/>
    <s v="01"/>
    <s v="1300"/>
    <s v="680000"/>
    <s v="00"/>
    <s v="000"/>
    <s v="Abschreibungen   "/>
    <n v="221200"/>
    <n v="196902.34"/>
  </r>
  <r>
    <s v="1 Stadt Bad Rappenau"/>
    <x v="0"/>
    <x v="1"/>
    <x v="1"/>
    <x v="6"/>
    <x v="6"/>
    <x v="15"/>
    <s v="6"/>
    <x v="4"/>
    <x v="682"/>
    <n v="-84400"/>
    <n v="-63365.29"/>
    <n v="1"/>
    <s v="01"/>
    <s v="1300"/>
    <s v="685000"/>
    <s v="00"/>
    <s v="000"/>
    <s v="Verzinsung des Anlagekapitals  "/>
    <n v="84400"/>
    <n v="63365.29"/>
  </r>
  <r>
    <s v="1 Stadt Bad Rappenau"/>
    <x v="0"/>
    <x v="1"/>
    <x v="1"/>
    <x v="6"/>
    <x v="6"/>
    <x v="15"/>
    <s v="7"/>
    <x v="5"/>
    <x v="683"/>
    <n v="-4500"/>
    <n v="-3821"/>
    <n v="1"/>
    <s v="01"/>
    <s v="1300"/>
    <s v="715000"/>
    <s v="00"/>
    <s v="000"/>
    <s v="Zuschuss Kameradschaftskasse   "/>
    <n v="4500"/>
    <n v="3821"/>
  </r>
  <r>
    <s v="1 Stadt Bad Rappenau"/>
    <x v="0"/>
    <x v="1"/>
    <x v="1"/>
    <x v="6"/>
    <x v="6"/>
    <x v="109"/>
    <s v="4"/>
    <x v="3"/>
    <x v="684"/>
    <n v="-700"/>
    <n v="-672"/>
    <n v="1"/>
    <s v="01"/>
    <s v="1301"/>
    <s v="416000"/>
    <s v="00"/>
    <s v="000"/>
    <s v="Beschäftigungsentgelte u. dgl.  "/>
    <n v="700"/>
    <n v="672"/>
  </r>
  <r>
    <s v="1 Stadt Bad Rappenau"/>
    <x v="0"/>
    <x v="1"/>
    <x v="1"/>
    <x v="6"/>
    <x v="6"/>
    <x v="109"/>
    <s v="5"/>
    <x v="4"/>
    <x v="685"/>
    <n v="-1000"/>
    <n v="-305.63"/>
    <n v="1"/>
    <s v="01"/>
    <s v="1301"/>
    <s v="501000"/>
    <s v="00"/>
    <s v="000"/>
    <s v="Gebäudeunterhaltung   "/>
    <n v="1000"/>
    <n v="305.63"/>
  </r>
  <r>
    <s v="1 Stadt Bad Rappenau"/>
    <x v="0"/>
    <x v="1"/>
    <x v="1"/>
    <x v="6"/>
    <x v="6"/>
    <x v="109"/>
    <s v="5"/>
    <x v="4"/>
    <x v="686"/>
    <n v="-1000"/>
    <n v="-758.67"/>
    <n v="1"/>
    <s v="01"/>
    <s v="1301"/>
    <s v="521000"/>
    <s v="00"/>
    <s v="000"/>
    <s v="Geräte und Ausstattungen (Fachamt)   "/>
    <n v="1000"/>
    <n v="758.67"/>
  </r>
  <r>
    <s v="1 Stadt Bad Rappenau"/>
    <x v="0"/>
    <x v="1"/>
    <x v="1"/>
    <x v="6"/>
    <x v="6"/>
    <x v="109"/>
    <s v="5"/>
    <x v="4"/>
    <x v="687"/>
    <n v="-400"/>
    <n v="-166.87"/>
    <n v="1"/>
    <s v="01"/>
    <s v="1301"/>
    <s v="522000"/>
    <s v="00"/>
    <s v="000"/>
    <s v="Druck- und Kopierkosten   "/>
    <n v="400"/>
    <n v="166.87"/>
  </r>
  <r>
    <s v="1 Stadt Bad Rappenau"/>
    <x v="0"/>
    <x v="1"/>
    <x v="1"/>
    <x v="6"/>
    <x v="6"/>
    <x v="109"/>
    <s v="5"/>
    <x v="4"/>
    <x v="688"/>
    <n v="-400"/>
    <n v="-297.54000000000002"/>
    <n v="1"/>
    <s v="01"/>
    <s v="1301"/>
    <s v="541000"/>
    <s v="00"/>
    <s v="000"/>
    <s v="Strom   "/>
    <n v="400"/>
    <n v="297.54000000000002"/>
  </r>
  <r>
    <s v="1 Stadt Bad Rappenau"/>
    <x v="0"/>
    <x v="1"/>
    <x v="1"/>
    <x v="6"/>
    <x v="6"/>
    <x v="109"/>
    <s v="5"/>
    <x v="4"/>
    <x v="689"/>
    <n v="-500"/>
    <n v="-147.84"/>
    <n v="1"/>
    <s v="01"/>
    <s v="1301"/>
    <s v="542000"/>
    <s v="00"/>
    <s v="000"/>
    <s v="Wasser / Abwasser   "/>
    <n v="500"/>
    <n v="147.84"/>
  </r>
  <r>
    <s v="1 Stadt Bad Rappenau"/>
    <x v="0"/>
    <x v="1"/>
    <x v="1"/>
    <x v="6"/>
    <x v="6"/>
    <x v="109"/>
    <s v="5"/>
    <x v="4"/>
    <x v="690"/>
    <n v="-1900"/>
    <n v="-1302.3800000000001"/>
    <n v="1"/>
    <s v="01"/>
    <s v="1301"/>
    <s v="543000"/>
    <s v="00"/>
    <s v="000"/>
    <s v="Heizungskosten   "/>
    <n v="1900"/>
    <n v="1302.3800000000001"/>
  </r>
  <r>
    <s v="1 Stadt Bad Rappenau"/>
    <x v="0"/>
    <x v="1"/>
    <x v="1"/>
    <x v="6"/>
    <x v="6"/>
    <x v="109"/>
    <s v="5"/>
    <x v="4"/>
    <x v="691"/>
    <n v="-500"/>
    <n v="-289.10000000000002"/>
    <n v="1"/>
    <s v="01"/>
    <s v="1301"/>
    <s v="545000"/>
    <s v="00"/>
    <s v="000"/>
    <s v="Reinigungskosten   "/>
    <n v="500"/>
    <n v="289.10000000000002"/>
  </r>
  <r>
    <s v="1 Stadt Bad Rappenau"/>
    <x v="0"/>
    <x v="1"/>
    <x v="1"/>
    <x v="6"/>
    <x v="6"/>
    <x v="109"/>
    <s v="5"/>
    <x v="4"/>
    <x v="692"/>
    <n v="-500"/>
    <n v="-437.86"/>
    <n v="1"/>
    <s v="01"/>
    <s v="1301"/>
    <s v="546000"/>
    <s v="00"/>
    <s v="000"/>
    <s v="Steuern und Gebäudeversicherungen   "/>
    <n v="500"/>
    <n v="437.86"/>
  </r>
  <r>
    <s v="1 Stadt Bad Rappenau"/>
    <x v="0"/>
    <x v="1"/>
    <x v="1"/>
    <x v="6"/>
    <x v="6"/>
    <x v="109"/>
    <s v="5"/>
    <x v="4"/>
    <x v="693"/>
    <n v="-300"/>
    <n v="-514.04999999999995"/>
    <n v="1"/>
    <s v="01"/>
    <s v="1301"/>
    <s v="549000"/>
    <s v="00"/>
    <s v="000"/>
    <s v="sonstige Bewirtschaftungskosten (z.B. Schornsteinfeger, Feuerlöschgeräte) "/>
    <n v="300"/>
    <n v="514.04999999999995"/>
  </r>
  <r>
    <s v="1 Stadt Bad Rappenau"/>
    <x v="0"/>
    <x v="1"/>
    <x v="1"/>
    <x v="6"/>
    <x v="6"/>
    <x v="109"/>
    <s v="5"/>
    <x v="4"/>
    <x v="694"/>
    <n v="-2000"/>
    <n v="0"/>
    <n v="1"/>
    <s v="01"/>
    <s v="1301"/>
    <s v="550000"/>
    <s v="00"/>
    <s v="000"/>
    <s v="Haltung von Fahrzeugen  "/>
    <n v="2000"/>
    <n v="0"/>
  </r>
  <r>
    <s v="1 Stadt Bad Rappenau"/>
    <x v="0"/>
    <x v="1"/>
    <x v="1"/>
    <x v="6"/>
    <x v="6"/>
    <x v="109"/>
    <s v="5"/>
    <x v="4"/>
    <x v="695"/>
    <n v="-1000"/>
    <n v="-1411.51"/>
    <n v="1"/>
    <s v="01"/>
    <s v="1301"/>
    <s v="560000"/>
    <s v="00"/>
    <s v="000"/>
    <s v="Dienst- und Schutzkleidung  "/>
    <n v="1000"/>
    <n v="1411.51"/>
  </r>
  <r>
    <s v="1 Stadt Bad Rappenau"/>
    <x v="0"/>
    <x v="1"/>
    <x v="1"/>
    <x v="6"/>
    <x v="6"/>
    <x v="109"/>
    <s v="5"/>
    <x v="4"/>
    <x v="696"/>
    <n v="-1000"/>
    <n v="-6093"/>
    <n v="1"/>
    <s v="01"/>
    <s v="1301"/>
    <s v="562000"/>
    <s v="00"/>
    <s v="000"/>
    <s v="Aus- und Fortbildung, Umschulung  "/>
    <n v="1000"/>
    <n v="6093"/>
  </r>
  <r>
    <s v="1 Stadt Bad Rappenau"/>
    <x v="0"/>
    <x v="1"/>
    <x v="1"/>
    <x v="6"/>
    <x v="6"/>
    <x v="109"/>
    <s v="5"/>
    <x v="4"/>
    <x v="697"/>
    <n v="-800"/>
    <n v="-84"/>
    <n v="1"/>
    <s v="01"/>
    <s v="1301"/>
    <s v="583000"/>
    <s v="00"/>
    <s v="000"/>
    <s v="Ehrungen, Jubiläen und dgl.  "/>
    <n v="800"/>
    <n v="84"/>
  </r>
  <r>
    <s v="1 Stadt Bad Rappenau"/>
    <x v="0"/>
    <x v="1"/>
    <x v="1"/>
    <x v="6"/>
    <x v="6"/>
    <x v="109"/>
    <s v="6"/>
    <x v="4"/>
    <x v="698"/>
    <n v="-4500"/>
    <n v="-3388"/>
    <n v="1"/>
    <s v="01"/>
    <s v="1301"/>
    <s v="605000"/>
    <s v="00"/>
    <s v="000"/>
    <s v="Brandfälle, Einsätze   "/>
    <n v="4500"/>
    <n v="3388"/>
  </r>
  <r>
    <s v="1 Stadt Bad Rappenau"/>
    <x v="0"/>
    <x v="1"/>
    <x v="1"/>
    <x v="6"/>
    <x v="6"/>
    <x v="109"/>
    <s v="6"/>
    <x v="4"/>
    <x v="699"/>
    <n v="-2700"/>
    <n v="-2027.63"/>
    <n v="1"/>
    <s v="01"/>
    <s v="1301"/>
    <s v="640000"/>
    <s v="00"/>
    <s v="000"/>
    <s v="Steuern, Versicherung. , Schadensfälle, Sonderabgaben  "/>
    <n v="2700"/>
    <n v="2027.63"/>
  </r>
  <r>
    <s v="1 Stadt Bad Rappenau"/>
    <x v="0"/>
    <x v="1"/>
    <x v="1"/>
    <x v="6"/>
    <x v="6"/>
    <x v="109"/>
    <s v="6"/>
    <x v="4"/>
    <x v="700"/>
    <n v="-800"/>
    <n v="0"/>
    <n v="1"/>
    <s v="01"/>
    <s v="1301"/>
    <s v="650000"/>
    <s v="00"/>
    <s v="000"/>
    <s v="Bürobedarf   "/>
    <n v="800"/>
    <n v="0"/>
  </r>
  <r>
    <s v="1 Stadt Bad Rappenau"/>
    <x v="0"/>
    <x v="1"/>
    <x v="1"/>
    <x v="6"/>
    <x v="6"/>
    <x v="109"/>
    <s v="6"/>
    <x v="4"/>
    <x v="701"/>
    <n v="-200"/>
    <n v="-124.68"/>
    <n v="1"/>
    <s v="01"/>
    <s v="1301"/>
    <s v="661000"/>
    <s v="00"/>
    <s v="000"/>
    <s v="Mitgliedsbeiträge an Verbände und Vereine  "/>
    <n v="200"/>
    <n v="124.68"/>
  </r>
  <r>
    <s v="1 Stadt Bad Rappenau"/>
    <x v="0"/>
    <x v="1"/>
    <x v="1"/>
    <x v="6"/>
    <x v="6"/>
    <x v="109"/>
    <s v="6"/>
    <x v="4"/>
    <x v="702"/>
    <n v="-500"/>
    <n v="0"/>
    <n v="1"/>
    <s v="01"/>
    <s v="1301"/>
    <s v="668000"/>
    <s v="00"/>
    <s v="000"/>
    <s v="Vermischte Ausgaben   "/>
    <n v="500"/>
    <n v="0"/>
  </r>
  <r>
    <s v="1 Stadt Bad Rappenau"/>
    <x v="0"/>
    <x v="1"/>
    <x v="1"/>
    <x v="6"/>
    <x v="6"/>
    <x v="109"/>
    <s v="6"/>
    <x v="4"/>
    <x v="703"/>
    <n v="-600"/>
    <n v="0"/>
    <n v="1"/>
    <s v="01"/>
    <s v="1301"/>
    <s v="679000"/>
    <s v="00"/>
    <s v="000"/>
    <s v="Innere Verrechnungen   "/>
    <n v="600"/>
    <n v="0"/>
  </r>
  <r>
    <s v="1 Stadt Bad Rappenau"/>
    <x v="0"/>
    <x v="1"/>
    <x v="1"/>
    <x v="6"/>
    <x v="6"/>
    <x v="109"/>
    <s v="6"/>
    <x v="4"/>
    <x v="704"/>
    <n v="-4900"/>
    <n v="-5583.54"/>
    <n v="1"/>
    <s v="01"/>
    <s v="1301"/>
    <s v="680000"/>
    <s v="00"/>
    <s v="000"/>
    <s v="Abschreibungen   "/>
    <n v="4900"/>
    <n v="5583.54"/>
  </r>
  <r>
    <s v="1 Stadt Bad Rappenau"/>
    <x v="0"/>
    <x v="1"/>
    <x v="1"/>
    <x v="6"/>
    <x v="6"/>
    <x v="109"/>
    <s v="6"/>
    <x v="4"/>
    <x v="705"/>
    <n v="-4900"/>
    <n v="-5504.95"/>
    <n v="1"/>
    <s v="01"/>
    <s v="1301"/>
    <s v="685000"/>
    <s v="00"/>
    <s v="000"/>
    <s v="Verzinsung des Anlagekapitals   "/>
    <n v="4900"/>
    <n v="5504.95"/>
  </r>
  <r>
    <s v="1 Stadt Bad Rappenau"/>
    <x v="0"/>
    <x v="1"/>
    <x v="1"/>
    <x v="6"/>
    <x v="6"/>
    <x v="109"/>
    <s v="7"/>
    <x v="5"/>
    <x v="706"/>
    <n v="-500"/>
    <n v="-360"/>
    <n v="1"/>
    <s v="01"/>
    <s v="1301"/>
    <s v="715000"/>
    <s v="00"/>
    <s v="000"/>
    <s v="Zuschuss Kameradschaftskasse   "/>
    <n v="500"/>
    <n v="360"/>
  </r>
  <r>
    <s v="1 Stadt Bad Rappenau"/>
    <x v="0"/>
    <x v="1"/>
    <x v="1"/>
    <x v="6"/>
    <x v="6"/>
    <x v="16"/>
    <s v="4"/>
    <x v="3"/>
    <x v="707"/>
    <n v="-700"/>
    <n v="-1152"/>
    <n v="1"/>
    <s v="01"/>
    <s v="1302"/>
    <s v="416000"/>
    <s v="00"/>
    <s v="000"/>
    <s v="Beschäftigungsentgelte u. dgl.  "/>
    <n v="700"/>
    <n v="1152"/>
  </r>
  <r>
    <s v="1 Stadt Bad Rappenau"/>
    <x v="0"/>
    <x v="1"/>
    <x v="1"/>
    <x v="6"/>
    <x v="6"/>
    <x v="16"/>
    <s v="5"/>
    <x v="4"/>
    <x v="708"/>
    <n v="-2500"/>
    <n v="-177.31"/>
    <n v="1"/>
    <s v="01"/>
    <s v="1302"/>
    <s v="501000"/>
    <s v="00"/>
    <s v="000"/>
    <s v="Gebäudeunterhaltung   "/>
    <n v="2500"/>
    <n v="177.31"/>
  </r>
  <r>
    <s v="1 Stadt Bad Rappenau"/>
    <x v="0"/>
    <x v="1"/>
    <x v="1"/>
    <x v="6"/>
    <x v="6"/>
    <x v="16"/>
    <s v="5"/>
    <x v="4"/>
    <x v="709"/>
    <n v="-1000"/>
    <n v="-31024.92"/>
    <n v="1"/>
    <s v="01"/>
    <s v="1302"/>
    <s v="521000"/>
    <s v="00"/>
    <s v="000"/>
    <s v="Geräte und Ausstattungen (Fachamt)   "/>
    <n v="1000"/>
    <n v="31024.92"/>
  </r>
  <r>
    <s v="1 Stadt Bad Rappenau"/>
    <x v="0"/>
    <x v="1"/>
    <x v="1"/>
    <x v="6"/>
    <x v="6"/>
    <x v="16"/>
    <s v="5"/>
    <x v="4"/>
    <x v="710"/>
    <n v="-400"/>
    <n v="-164.84"/>
    <n v="1"/>
    <s v="01"/>
    <s v="1302"/>
    <s v="522000"/>
    <s v="00"/>
    <s v="000"/>
    <s v="Druck- und Kopierkosten   "/>
    <n v="400"/>
    <n v="164.84"/>
  </r>
  <r>
    <s v="1 Stadt Bad Rappenau"/>
    <x v="0"/>
    <x v="1"/>
    <x v="1"/>
    <x v="6"/>
    <x v="6"/>
    <x v="16"/>
    <s v="5"/>
    <x v="4"/>
    <x v="711"/>
    <n v="-700"/>
    <n v="-824.85"/>
    <n v="1"/>
    <s v="01"/>
    <s v="1302"/>
    <s v="541000"/>
    <s v="00"/>
    <s v="000"/>
    <s v="Strom   "/>
    <n v="700"/>
    <n v="824.85"/>
  </r>
  <r>
    <s v="1 Stadt Bad Rappenau"/>
    <x v="0"/>
    <x v="1"/>
    <x v="1"/>
    <x v="6"/>
    <x v="6"/>
    <x v="16"/>
    <s v="5"/>
    <x v="4"/>
    <x v="712"/>
    <n v="-200"/>
    <n v="-2379.4699999999998"/>
    <n v="1"/>
    <s v="01"/>
    <s v="1302"/>
    <s v="542000"/>
    <s v="00"/>
    <s v="000"/>
    <s v="Wasser / Abwasser   "/>
    <n v="200"/>
    <n v="2379.4699999999998"/>
  </r>
  <r>
    <s v="1 Stadt Bad Rappenau"/>
    <x v="0"/>
    <x v="1"/>
    <x v="1"/>
    <x v="6"/>
    <x v="6"/>
    <x v="16"/>
    <s v="5"/>
    <x v="4"/>
    <x v="713"/>
    <n v="-700"/>
    <n v="-1393.54"/>
    <n v="1"/>
    <s v="01"/>
    <s v="1302"/>
    <s v="543000"/>
    <s v="00"/>
    <s v="000"/>
    <s v="Heizungskosten   "/>
    <n v="700"/>
    <n v="1393.54"/>
  </r>
  <r>
    <s v="1 Stadt Bad Rappenau"/>
    <x v="0"/>
    <x v="1"/>
    <x v="1"/>
    <x v="6"/>
    <x v="6"/>
    <x v="16"/>
    <s v="5"/>
    <x v="4"/>
    <x v="714"/>
    <n v="-100"/>
    <n v="-40"/>
    <n v="1"/>
    <s v="01"/>
    <s v="1302"/>
    <s v="544000"/>
    <s v="00"/>
    <s v="000"/>
    <s v="Abfallgebühren   "/>
    <n v="100"/>
    <n v="40"/>
  </r>
  <r>
    <s v="1 Stadt Bad Rappenau"/>
    <x v="0"/>
    <x v="1"/>
    <x v="1"/>
    <x v="6"/>
    <x v="6"/>
    <x v="16"/>
    <s v="5"/>
    <x v="4"/>
    <x v="715"/>
    <n v="-600"/>
    <n v="-361.34"/>
    <n v="1"/>
    <s v="01"/>
    <s v="1302"/>
    <s v="545000"/>
    <s v="00"/>
    <s v="000"/>
    <s v="Reinigungskosten   "/>
    <n v="600"/>
    <n v="361.34"/>
  </r>
  <r>
    <s v="1 Stadt Bad Rappenau"/>
    <x v="0"/>
    <x v="1"/>
    <x v="1"/>
    <x v="6"/>
    <x v="6"/>
    <x v="16"/>
    <s v="5"/>
    <x v="4"/>
    <x v="716"/>
    <n v="-800"/>
    <n v="-1019.63"/>
    <n v="1"/>
    <s v="01"/>
    <s v="1302"/>
    <s v="546000"/>
    <s v="00"/>
    <s v="000"/>
    <s v="Steuern und Gebäudeversicherungen   "/>
    <n v="800"/>
    <n v="1019.63"/>
  </r>
  <r>
    <s v="1 Stadt Bad Rappenau"/>
    <x v="0"/>
    <x v="1"/>
    <x v="1"/>
    <x v="6"/>
    <x v="6"/>
    <x v="16"/>
    <s v="5"/>
    <x v="4"/>
    <x v="717"/>
    <n v="-400"/>
    <n v="-850.26"/>
    <n v="1"/>
    <s v="01"/>
    <s v="1302"/>
    <s v="549000"/>
    <s v="00"/>
    <s v="000"/>
    <s v="sonstige Bewirtschaftungskosten (z.B. Schornsteinfeger, Feuerlöschgeräte) "/>
    <n v="400"/>
    <n v="850.26"/>
  </r>
  <r>
    <s v="1 Stadt Bad Rappenau"/>
    <x v="0"/>
    <x v="1"/>
    <x v="1"/>
    <x v="6"/>
    <x v="6"/>
    <x v="16"/>
    <s v="5"/>
    <x v="4"/>
    <x v="718"/>
    <n v="-2000"/>
    <n v="0"/>
    <n v="1"/>
    <s v="01"/>
    <s v="1302"/>
    <s v="550000"/>
    <s v="00"/>
    <s v="000"/>
    <s v="Haltung von Fahrzeugen  "/>
    <n v="2000"/>
    <n v="0"/>
  </r>
  <r>
    <s v="1 Stadt Bad Rappenau"/>
    <x v="0"/>
    <x v="1"/>
    <x v="1"/>
    <x v="6"/>
    <x v="6"/>
    <x v="16"/>
    <s v="5"/>
    <x v="4"/>
    <x v="719"/>
    <n v="-1000"/>
    <n v="-8621.85"/>
    <n v="1"/>
    <s v="01"/>
    <s v="1302"/>
    <s v="560000"/>
    <s v="00"/>
    <s v="000"/>
    <s v="Dienst- und Schutzkleidung  "/>
    <n v="1000"/>
    <n v="8621.85"/>
  </r>
  <r>
    <s v="1 Stadt Bad Rappenau"/>
    <x v="0"/>
    <x v="1"/>
    <x v="1"/>
    <x v="6"/>
    <x v="6"/>
    <x v="16"/>
    <s v="5"/>
    <x v="4"/>
    <x v="720"/>
    <n v="-1000"/>
    <n v="-3404"/>
    <n v="1"/>
    <s v="01"/>
    <s v="1302"/>
    <s v="562000"/>
    <s v="00"/>
    <s v="000"/>
    <s v="Aus- und Fortbildung Umschulung  "/>
    <n v="1000"/>
    <n v="3404"/>
  </r>
  <r>
    <s v="1 Stadt Bad Rappenau"/>
    <x v="0"/>
    <x v="1"/>
    <x v="1"/>
    <x v="6"/>
    <x v="6"/>
    <x v="16"/>
    <s v="5"/>
    <x v="4"/>
    <x v="721"/>
    <n v="-800"/>
    <n v="-764.4"/>
    <n v="1"/>
    <s v="01"/>
    <s v="1302"/>
    <s v="583000"/>
    <s v="00"/>
    <s v="000"/>
    <s v="Ehrungen, Jubiläen und dgl.  "/>
    <n v="800"/>
    <n v="764.4"/>
  </r>
  <r>
    <s v="1 Stadt Bad Rappenau"/>
    <x v="0"/>
    <x v="1"/>
    <x v="1"/>
    <x v="6"/>
    <x v="6"/>
    <x v="16"/>
    <s v="6"/>
    <x v="4"/>
    <x v="722"/>
    <n v="-11000"/>
    <n v="-5500"/>
    <n v="1"/>
    <s v="01"/>
    <s v="1302"/>
    <s v="605000"/>
    <s v="00"/>
    <s v="000"/>
    <s v="Brandfälle, Einsätze   "/>
    <n v="11000"/>
    <n v="5500"/>
  </r>
  <r>
    <s v="1 Stadt Bad Rappenau"/>
    <x v="0"/>
    <x v="1"/>
    <x v="1"/>
    <x v="6"/>
    <x v="6"/>
    <x v="16"/>
    <s v="6"/>
    <x v="4"/>
    <x v="723"/>
    <n v="0"/>
    <n v="-2241.96"/>
    <n v="1"/>
    <s v="01"/>
    <s v="1302"/>
    <s v="638000"/>
    <s v="00"/>
    <s v="000"/>
    <s v="EDV-Kosten   "/>
    <n v="0"/>
    <n v="2241.96"/>
  </r>
  <r>
    <s v="1 Stadt Bad Rappenau"/>
    <x v="0"/>
    <x v="1"/>
    <x v="1"/>
    <x v="6"/>
    <x v="6"/>
    <x v="16"/>
    <s v="6"/>
    <x v="4"/>
    <x v="724"/>
    <n v="-3200"/>
    <n v="-2723"/>
    <n v="1"/>
    <s v="01"/>
    <s v="1302"/>
    <s v="640000"/>
    <s v="00"/>
    <s v="000"/>
    <s v="Steuern, Versicherung. , Schadensfälle, Sonderabgaben  "/>
    <n v="3200"/>
    <n v="2723"/>
  </r>
  <r>
    <s v="1 Stadt Bad Rappenau"/>
    <x v="0"/>
    <x v="1"/>
    <x v="1"/>
    <x v="6"/>
    <x v="6"/>
    <x v="16"/>
    <s v="6"/>
    <x v="4"/>
    <x v="725"/>
    <n v="-800"/>
    <n v="0"/>
    <n v="1"/>
    <s v="01"/>
    <s v="1302"/>
    <s v="650000"/>
    <s v="00"/>
    <s v="000"/>
    <s v="Bürobedarf   "/>
    <n v="800"/>
    <n v="0"/>
  </r>
  <r>
    <s v="1 Stadt Bad Rappenau"/>
    <x v="0"/>
    <x v="1"/>
    <x v="1"/>
    <x v="6"/>
    <x v="6"/>
    <x v="16"/>
    <s v="6"/>
    <x v="4"/>
    <x v="726"/>
    <n v="-200"/>
    <n v="-187.01"/>
    <n v="1"/>
    <s v="01"/>
    <s v="1302"/>
    <s v="661000"/>
    <s v="00"/>
    <s v="000"/>
    <s v="Mitgliedsbeiträge an Verbände und Vereine  "/>
    <n v="200"/>
    <n v="187.01"/>
  </r>
  <r>
    <s v="1 Stadt Bad Rappenau"/>
    <x v="0"/>
    <x v="1"/>
    <x v="1"/>
    <x v="6"/>
    <x v="6"/>
    <x v="16"/>
    <s v="6"/>
    <x v="4"/>
    <x v="727"/>
    <n v="-500"/>
    <n v="0"/>
    <n v="1"/>
    <s v="01"/>
    <s v="1302"/>
    <s v="668000"/>
    <s v="00"/>
    <s v="000"/>
    <s v="Vermischte Ausgaben   "/>
    <n v="500"/>
    <n v="0"/>
  </r>
  <r>
    <s v="1 Stadt Bad Rappenau"/>
    <x v="0"/>
    <x v="1"/>
    <x v="1"/>
    <x v="6"/>
    <x v="6"/>
    <x v="16"/>
    <s v="6"/>
    <x v="4"/>
    <x v="728"/>
    <n v="-1200"/>
    <n v="0"/>
    <n v="1"/>
    <s v="01"/>
    <s v="1302"/>
    <s v="679000"/>
    <s v="00"/>
    <s v="000"/>
    <s v="Innere Verrechnungen   "/>
    <n v="1200"/>
    <n v="0"/>
  </r>
  <r>
    <s v="1 Stadt Bad Rappenau"/>
    <x v="0"/>
    <x v="1"/>
    <x v="1"/>
    <x v="6"/>
    <x v="6"/>
    <x v="16"/>
    <s v="6"/>
    <x v="4"/>
    <x v="729"/>
    <n v="-8500"/>
    <n v="-93505.17"/>
    <n v="1"/>
    <s v="01"/>
    <s v="1302"/>
    <s v="680000"/>
    <s v="00"/>
    <s v="000"/>
    <s v="Abschreibungen   "/>
    <n v="8500"/>
    <n v="93505.17"/>
  </r>
  <r>
    <s v="1 Stadt Bad Rappenau"/>
    <x v="0"/>
    <x v="1"/>
    <x v="1"/>
    <x v="6"/>
    <x v="6"/>
    <x v="16"/>
    <s v="6"/>
    <x v="4"/>
    <x v="730"/>
    <n v="-206100"/>
    <n v="-178174.67"/>
    <n v="1"/>
    <s v="01"/>
    <s v="1302"/>
    <s v="685000"/>
    <s v="00"/>
    <s v="000"/>
    <s v="Verzinsung des Anlagekapitals   "/>
    <n v="206100"/>
    <n v="178174.67"/>
  </r>
  <r>
    <s v="1 Stadt Bad Rappenau"/>
    <x v="0"/>
    <x v="1"/>
    <x v="1"/>
    <x v="6"/>
    <x v="6"/>
    <x v="16"/>
    <s v="7"/>
    <x v="5"/>
    <x v="731"/>
    <n v="-500"/>
    <n v="-540"/>
    <n v="1"/>
    <s v="01"/>
    <s v="1302"/>
    <s v="715000"/>
    <s v="00"/>
    <s v="000"/>
    <s v="Zuweisungen Kameradschaftskasse   "/>
    <n v="500"/>
    <n v="540"/>
  </r>
  <r>
    <s v="1 Stadt Bad Rappenau"/>
    <x v="0"/>
    <x v="1"/>
    <x v="1"/>
    <x v="6"/>
    <x v="6"/>
    <x v="17"/>
    <s v="4"/>
    <x v="3"/>
    <x v="732"/>
    <n v="-700"/>
    <n v="-762"/>
    <n v="1"/>
    <s v="01"/>
    <s v="1303"/>
    <s v="416000"/>
    <s v="00"/>
    <s v="000"/>
    <s v="Beschäftigungsentgelte u. dgl.  "/>
    <n v="700"/>
    <n v="762"/>
  </r>
  <r>
    <s v="1 Stadt Bad Rappenau"/>
    <x v="0"/>
    <x v="1"/>
    <x v="1"/>
    <x v="6"/>
    <x v="6"/>
    <x v="17"/>
    <s v="5"/>
    <x v="4"/>
    <x v="733"/>
    <n v="-2500"/>
    <n v="-310.45"/>
    <n v="1"/>
    <s v="01"/>
    <s v="1303"/>
    <s v="501000"/>
    <s v="00"/>
    <s v="000"/>
    <s v="Gebäudeunterhaltung   "/>
    <n v="2500"/>
    <n v="310.45"/>
  </r>
  <r>
    <s v="1 Stadt Bad Rappenau"/>
    <x v="0"/>
    <x v="1"/>
    <x v="1"/>
    <x v="6"/>
    <x v="6"/>
    <x v="17"/>
    <s v="5"/>
    <x v="4"/>
    <x v="734"/>
    <n v="-1000"/>
    <n v="-322.57"/>
    <n v="1"/>
    <s v="01"/>
    <s v="1303"/>
    <s v="521000"/>
    <s v="00"/>
    <s v="000"/>
    <s v="Geräte und Ausstattungen (Fachamt)   "/>
    <n v="1000"/>
    <n v="322.57"/>
  </r>
  <r>
    <s v="1 Stadt Bad Rappenau"/>
    <x v="0"/>
    <x v="1"/>
    <x v="1"/>
    <x v="6"/>
    <x v="6"/>
    <x v="17"/>
    <s v="5"/>
    <x v="4"/>
    <x v="735"/>
    <n v="-400"/>
    <n v="-166.66"/>
    <n v="1"/>
    <s v="01"/>
    <s v="1303"/>
    <s v="522000"/>
    <s v="00"/>
    <s v="000"/>
    <s v="Druck- und Kopierkosten   "/>
    <n v="400"/>
    <n v="166.66"/>
  </r>
  <r>
    <s v="1 Stadt Bad Rappenau"/>
    <x v="0"/>
    <x v="1"/>
    <x v="1"/>
    <x v="6"/>
    <x v="6"/>
    <x v="17"/>
    <s v="5"/>
    <x v="4"/>
    <x v="736"/>
    <n v="-700"/>
    <n v="-623.35"/>
    <n v="1"/>
    <s v="01"/>
    <s v="1303"/>
    <s v="541000"/>
    <s v="00"/>
    <s v="000"/>
    <s v="Strom   "/>
    <n v="700"/>
    <n v="623.35"/>
  </r>
  <r>
    <s v="1 Stadt Bad Rappenau"/>
    <x v="0"/>
    <x v="1"/>
    <x v="1"/>
    <x v="6"/>
    <x v="6"/>
    <x v="17"/>
    <s v="5"/>
    <x v="4"/>
    <x v="737"/>
    <n v="-200"/>
    <n v="-571.54"/>
    <n v="1"/>
    <s v="01"/>
    <s v="1303"/>
    <s v="542000"/>
    <s v="00"/>
    <s v="000"/>
    <s v="Wasser / Abwasser   "/>
    <n v="200"/>
    <n v="571.54"/>
  </r>
  <r>
    <s v="1 Stadt Bad Rappenau"/>
    <x v="0"/>
    <x v="1"/>
    <x v="1"/>
    <x v="6"/>
    <x v="6"/>
    <x v="17"/>
    <s v="5"/>
    <x v="4"/>
    <x v="738"/>
    <n v="-400"/>
    <n v="-626.41999999999996"/>
    <n v="1"/>
    <s v="01"/>
    <s v="1303"/>
    <s v="543000"/>
    <s v="00"/>
    <s v="000"/>
    <s v="Heizungskosten   "/>
    <n v="400"/>
    <n v="626.41999999999996"/>
  </r>
  <r>
    <s v="1 Stadt Bad Rappenau"/>
    <x v="0"/>
    <x v="1"/>
    <x v="1"/>
    <x v="6"/>
    <x v="6"/>
    <x v="17"/>
    <s v="5"/>
    <x v="4"/>
    <x v="739"/>
    <n v="-500"/>
    <n v="-309.26"/>
    <n v="1"/>
    <s v="01"/>
    <s v="1303"/>
    <s v="545000"/>
    <s v="00"/>
    <s v="000"/>
    <s v="Reinigungskosten   "/>
    <n v="500"/>
    <n v="309.26"/>
  </r>
  <r>
    <s v="1 Stadt Bad Rappenau"/>
    <x v="0"/>
    <x v="1"/>
    <x v="1"/>
    <x v="6"/>
    <x v="6"/>
    <x v="17"/>
    <s v="5"/>
    <x v="4"/>
    <x v="740"/>
    <n v="-500"/>
    <n v="-458.8"/>
    <n v="1"/>
    <s v="01"/>
    <s v="1303"/>
    <s v="546000"/>
    <s v="00"/>
    <s v="000"/>
    <s v="Steuern und Gebäudeversicherungen   "/>
    <n v="500"/>
    <n v="458.8"/>
  </r>
  <r>
    <s v="1 Stadt Bad Rappenau"/>
    <x v="0"/>
    <x v="1"/>
    <x v="1"/>
    <x v="6"/>
    <x v="6"/>
    <x v="17"/>
    <s v="5"/>
    <x v="4"/>
    <x v="741"/>
    <n v="-500"/>
    <n v="-383.9"/>
    <n v="1"/>
    <s v="01"/>
    <s v="1303"/>
    <s v="549000"/>
    <s v="00"/>
    <s v="000"/>
    <s v="sonstige Bewirtschaftungskosten (z.B. Schornsteinfeger, Feuerlöschgeräte) "/>
    <n v="500"/>
    <n v="383.9"/>
  </r>
  <r>
    <s v="1 Stadt Bad Rappenau"/>
    <x v="0"/>
    <x v="1"/>
    <x v="1"/>
    <x v="6"/>
    <x v="6"/>
    <x v="17"/>
    <s v="5"/>
    <x v="4"/>
    <x v="742"/>
    <n v="-2000"/>
    <n v="0"/>
    <n v="1"/>
    <s v="01"/>
    <s v="1303"/>
    <s v="550000"/>
    <s v="00"/>
    <s v="000"/>
    <s v="Haltung von Fahrzeugen  "/>
    <n v="2000"/>
    <n v="0"/>
  </r>
  <r>
    <s v="1 Stadt Bad Rappenau"/>
    <x v="0"/>
    <x v="1"/>
    <x v="1"/>
    <x v="6"/>
    <x v="6"/>
    <x v="17"/>
    <s v="5"/>
    <x v="4"/>
    <x v="743"/>
    <n v="-1000"/>
    <n v="-1905.37"/>
    <n v="1"/>
    <s v="01"/>
    <s v="1303"/>
    <s v="560000"/>
    <s v="00"/>
    <s v="000"/>
    <s v="Dienst- und Schutzkleidung  "/>
    <n v="1000"/>
    <n v="1905.37"/>
  </r>
  <r>
    <s v="1 Stadt Bad Rappenau"/>
    <x v="0"/>
    <x v="1"/>
    <x v="1"/>
    <x v="6"/>
    <x v="6"/>
    <x v="17"/>
    <s v="5"/>
    <x v="4"/>
    <x v="744"/>
    <n v="-1000"/>
    <n v="-2059.1"/>
    <n v="1"/>
    <s v="01"/>
    <s v="1303"/>
    <s v="562000"/>
    <s v="00"/>
    <s v="000"/>
    <s v="Aus- und Fortbildung Umschulung  "/>
    <n v="1000"/>
    <n v="2059.1"/>
  </r>
  <r>
    <s v="1 Stadt Bad Rappenau"/>
    <x v="0"/>
    <x v="1"/>
    <x v="1"/>
    <x v="6"/>
    <x v="6"/>
    <x v="17"/>
    <s v="5"/>
    <x v="4"/>
    <x v="745"/>
    <n v="-800"/>
    <n v="-806"/>
    <n v="1"/>
    <s v="01"/>
    <s v="1303"/>
    <s v="583000"/>
    <s v="00"/>
    <s v="000"/>
    <s v="Ehrungen, Jubiläen und dgl.  "/>
    <n v="800"/>
    <n v="806"/>
  </r>
  <r>
    <s v="1 Stadt Bad Rappenau"/>
    <x v="0"/>
    <x v="1"/>
    <x v="1"/>
    <x v="6"/>
    <x v="6"/>
    <x v="17"/>
    <s v="6"/>
    <x v="4"/>
    <x v="746"/>
    <n v="-5500"/>
    <n v="-4998.5"/>
    <n v="1"/>
    <s v="01"/>
    <s v="1303"/>
    <s v="605000"/>
    <s v="00"/>
    <s v="000"/>
    <s v="Brandfälle, Einsätze   "/>
    <n v="5500"/>
    <n v="4998.5"/>
  </r>
  <r>
    <s v="1 Stadt Bad Rappenau"/>
    <x v="0"/>
    <x v="1"/>
    <x v="1"/>
    <x v="6"/>
    <x v="6"/>
    <x v="17"/>
    <s v="6"/>
    <x v="4"/>
    <x v="747"/>
    <n v="-2200"/>
    <n v="-2142.35"/>
    <n v="1"/>
    <s v="01"/>
    <s v="1303"/>
    <s v="640000"/>
    <s v="00"/>
    <s v="000"/>
    <s v="Steuern, Versicherung. , Schadensfälle, Sonderabgaben  "/>
    <n v="2200"/>
    <n v="2142.35"/>
  </r>
  <r>
    <s v="1 Stadt Bad Rappenau"/>
    <x v="0"/>
    <x v="1"/>
    <x v="1"/>
    <x v="6"/>
    <x v="6"/>
    <x v="17"/>
    <s v="6"/>
    <x v="4"/>
    <x v="748"/>
    <n v="-700"/>
    <n v="0"/>
    <n v="1"/>
    <s v="01"/>
    <s v="1303"/>
    <s v="650000"/>
    <s v="00"/>
    <s v="000"/>
    <s v="Bürobedarf   "/>
    <n v="700"/>
    <n v="0"/>
  </r>
  <r>
    <s v="1 Stadt Bad Rappenau"/>
    <x v="0"/>
    <x v="1"/>
    <x v="1"/>
    <x v="6"/>
    <x v="6"/>
    <x v="17"/>
    <s v="6"/>
    <x v="4"/>
    <x v="749"/>
    <n v="-200"/>
    <n v="-135.07"/>
    <n v="1"/>
    <s v="01"/>
    <s v="1303"/>
    <s v="661000"/>
    <s v="00"/>
    <s v="000"/>
    <s v="Mitgliedsbeiträge an Verbände und Vereine  "/>
    <n v="200"/>
    <n v="135.07"/>
  </r>
  <r>
    <s v="1 Stadt Bad Rappenau"/>
    <x v="0"/>
    <x v="1"/>
    <x v="1"/>
    <x v="6"/>
    <x v="6"/>
    <x v="17"/>
    <s v="6"/>
    <x v="4"/>
    <x v="750"/>
    <n v="-500"/>
    <n v="0"/>
    <n v="1"/>
    <s v="01"/>
    <s v="1303"/>
    <s v="668000"/>
    <s v="00"/>
    <s v="000"/>
    <s v="Vermischte Ausgaben   "/>
    <n v="500"/>
    <n v="0"/>
  </r>
  <r>
    <s v="1 Stadt Bad Rappenau"/>
    <x v="0"/>
    <x v="1"/>
    <x v="1"/>
    <x v="6"/>
    <x v="6"/>
    <x v="17"/>
    <s v="6"/>
    <x v="4"/>
    <x v="751"/>
    <n v="-1500"/>
    <n v="0"/>
    <n v="1"/>
    <s v="01"/>
    <s v="1303"/>
    <s v="679000"/>
    <s v="00"/>
    <s v="000"/>
    <s v="Innere Verrechnungen   "/>
    <n v="1500"/>
    <n v="0"/>
  </r>
  <r>
    <s v="1 Stadt Bad Rappenau"/>
    <x v="0"/>
    <x v="1"/>
    <x v="1"/>
    <x v="6"/>
    <x v="6"/>
    <x v="17"/>
    <s v="6"/>
    <x v="4"/>
    <x v="752"/>
    <n v="-1000"/>
    <n v="-922.99"/>
    <n v="1"/>
    <s v="01"/>
    <s v="1303"/>
    <s v="680000"/>
    <s v="00"/>
    <s v="000"/>
    <s v="Abschreibungen   "/>
    <n v="1000"/>
    <n v="922.99"/>
  </r>
  <r>
    <s v="1 Stadt Bad Rappenau"/>
    <x v="0"/>
    <x v="1"/>
    <x v="1"/>
    <x v="6"/>
    <x v="6"/>
    <x v="17"/>
    <s v="6"/>
    <x v="4"/>
    <x v="753"/>
    <n v="-100"/>
    <n v="-65.489999999999995"/>
    <n v="1"/>
    <s v="01"/>
    <s v="1303"/>
    <s v="685000"/>
    <s v="00"/>
    <s v="000"/>
    <s v="Verzinsung des Anlagekapitals   "/>
    <n v="100"/>
    <n v="65.489999999999995"/>
  </r>
  <r>
    <s v="1 Stadt Bad Rappenau"/>
    <x v="0"/>
    <x v="1"/>
    <x v="1"/>
    <x v="6"/>
    <x v="6"/>
    <x v="17"/>
    <s v="7"/>
    <x v="5"/>
    <x v="754"/>
    <n v="-500"/>
    <n v="-390"/>
    <n v="1"/>
    <s v="01"/>
    <s v="1303"/>
    <s v="715000"/>
    <s v="00"/>
    <s v="000"/>
    <s v="Zuweisungen Kameradschaftskasse   "/>
    <n v="500"/>
    <n v="390"/>
  </r>
  <r>
    <s v="1 Stadt Bad Rappenau"/>
    <x v="0"/>
    <x v="1"/>
    <x v="1"/>
    <x v="6"/>
    <x v="6"/>
    <x v="110"/>
    <s v="4"/>
    <x v="3"/>
    <x v="755"/>
    <n v="-700"/>
    <n v="-672"/>
    <n v="1"/>
    <s v="01"/>
    <s v="1304"/>
    <s v="416000"/>
    <s v="00"/>
    <s v="000"/>
    <s v="Beschäftigungsentgelte u. dgl.  "/>
    <n v="700"/>
    <n v="672"/>
  </r>
  <r>
    <s v="1 Stadt Bad Rappenau"/>
    <x v="0"/>
    <x v="1"/>
    <x v="1"/>
    <x v="6"/>
    <x v="6"/>
    <x v="110"/>
    <s v="5"/>
    <x v="4"/>
    <x v="756"/>
    <n v="-1000"/>
    <n v="-131.72"/>
    <n v="1"/>
    <s v="01"/>
    <s v="1304"/>
    <s v="501000"/>
    <s v="00"/>
    <s v="000"/>
    <s v="Gebäudeunterhaltung   "/>
    <n v="1000"/>
    <n v="131.72"/>
  </r>
  <r>
    <s v="1 Stadt Bad Rappenau"/>
    <x v="0"/>
    <x v="1"/>
    <x v="1"/>
    <x v="6"/>
    <x v="6"/>
    <x v="110"/>
    <s v="5"/>
    <x v="4"/>
    <x v="757"/>
    <n v="-1000"/>
    <n v="-2254.1"/>
    <n v="1"/>
    <s v="01"/>
    <s v="1304"/>
    <s v="521000"/>
    <s v="00"/>
    <s v="000"/>
    <s v="Geräte und Ausstattungen (Fachamt)   "/>
    <n v="1000"/>
    <n v="2254.1"/>
  </r>
  <r>
    <s v="1 Stadt Bad Rappenau"/>
    <x v="0"/>
    <x v="1"/>
    <x v="1"/>
    <x v="6"/>
    <x v="6"/>
    <x v="110"/>
    <s v="5"/>
    <x v="4"/>
    <x v="758"/>
    <n v="-400"/>
    <n v="-181.05"/>
    <n v="1"/>
    <s v="01"/>
    <s v="1304"/>
    <s v="522000"/>
    <s v="00"/>
    <s v="000"/>
    <s v="Druck- und Kopierkosten   "/>
    <n v="400"/>
    <n v="181.05"/>
  </r>
  <r>
    <s v="1 Stadt Bad Rappenau"/>
    <x v="0"/>
    <x v="1"/>
    <x v="1"/>
    <x v="6"/>
    <x v="6"/>
    <x v="110"/>
    <s v="5"/>
    <x v="4"/>
    <x v="759"/>
    <n v="-800"/>
    <n v="-726.62"/>
    <n v="1"/>
    <s v="01"/>
    <s v="1304"/>
    <s v="541000"/>
    <s v="00"/>
    <s v="000"/>
    <s v="Strom   "/>
    <n v="800"/>
    <n v="726.62"/>
  </r>
  <r>
    <s v="1 Stadt Bad Rappenau"/>
    <x v="0"/>
    <x v="1"/>
    <x v="1"/>
    <x v="6"/>
    <x v="6"/>
    <x v="110"/>
    <s v="5"/>
    <x v="4"/>
    <x v="760"/>
    <n v="-100"/>
    <n v="-286.5"/>
    <n v="1"/>
    <s v="01"/>
    <s v="1304"/>
    <s v="542000"/>
    <s v="00"/>
    <s v="000"/>
    <s v="Wasser / Abwasser   "/>
    <n v="100"/>
    <n v="286.5"/>
  </r>
  <r>
    <s v="1 Stadt Bad Rappenau"/>
    <x v="0"/>
    <x v="1"/>
    <x v="1"/>
    <x v="6"/>
    <x v="6"/>
    <x v="110"/>
    <s v="5"/>
    <x v="4"/>
    <x v="761"/>
    <n v="-600"/>
    <n v="-2148.4699999999998"/>
    <n v="1"/>
    <s v="01"/>
    <s v="1304"/>
    <s v="543000"/>
    <s v="00"/>
    <s v="000"/>
    <s v="Heizungskosten   "/>
    <n v="600"/>
    <n v="2148.4699999999998"/>
  </r>
  <r>
    <s v="1 Stadt Bad Rappenau"/>
    <x v="0"/>
    <x v="1"/>
    <x v="1"/>
    <x v="6"/>
    <x v="6"/>
    <x v="110"/>
    <s v="5"/>
    <x v="4"/>
    <x v="762"/>
    <n v="-600"/>
    <n v="-314.91000000000003"/>
    <n v="1"/>
    <s v="01"/>
    <s v="1304"/>
    <s v="545000"/>
    <s v="00"/>
    <s v="000"/>
    <s v="Reinigungskosten   "/>
    <n v="600"/>
    <n v="314.91000000000003"/>
  </r>
  <r>
    <s v="1 Stadt Bad Rappenau"/>
    <x v="0"/>
    <x v="1"/>
    <x v="1"/>
    <x v="6"/>
    <x v="6"/>
    <x v="110"/>
    <s v="5"/>
    <x v="4"/>
    <x v="763"/>
    <n v="-300"/>
    <n v="-356.96"/>
    <n v="1"/>
    <s v="01"/>
    <s v="1304"/>
    <s v="546000"/>
    <s v="00"/>
    <s v="000"/>
    <s v="Steuern und Gebäudeversicherungen   "/>
    <n v="300"/>
    <n v="356.96"/>
  </r>
  <r>
    <s v="1 Stadt Bad Rappenau"/>
    <x v="0"/>
    <x v="1"/>
    <x v="1"/>
    <x v="6"/>
    <x v="6"/>
    <x v="110"/>
    <s v="5"/>
    <x v="4"/>
    <x v="764"/>
    <n v="-500"/>
    <n v="-829.87"/>
    <n v="1"/>
    <s v="01"/>
    <s v="1304"/>
    <s v="549000"/>
    <s v="00"/>
    <s v="000"/>
    <s v="sonstige Bewirtschaftungskosten (z.B. Schornsteinfeger, Feuerlöschgeräte) "/>
    <n v="500"/>
    <n v="829.87"/>
  </r>
  <r>
    <s v="1 Stadt Bad Rappenau"/>
    <x v="0"/>
    <x v="1"/>
    <x v="1"/>
    <x v="6"/>
    <x v="6"/>
    <x v="110"/>
    <s v="5"/>
    <x v="4"/>
    <x v="765"/>
    <n v="-2500"/>
    <n v="0"/>
    <n v="1"/>
    <s v="01"/>
    <s v="1304"/>
    <s v="550000"/>
    <s v="00"/>
    <s v="000"/>
    <s v="Haltung von Fahrzeugen  "/>
    <n v="2500"/>
    <n v="0"/>
  </r>
  <r>
    <s v="1 Stadt Bad Rappenau"/>
    <x v="0"/>
    <x v="1"/>
    <x v="1"/>
    <x v="6"/>
    <x v="6"/>
    <x v="110"/>
    <s v="5"/>
    <x v="4"/>
    <x v="766"/>
    <n v="-1000"/>
    <n v="-979.79"/>
    <n v="1"/>
    <s v="01"/>
    <s v="1304"/>
    <s v="560000"/>
    <s v="00"/>
    <s v="000"/>
    <s v="Dienst- und Schutzkleidung  "/>
    <n v="1000"/>
    <n v="979.79"/>
  </r>
  <r>
    <s v="1 Stadt Bad Rappenau"/>
    <x v="0"/>
    <x v="1"/>
    <x v="1"/>
    <x v="6"/>
    <x v="6"/>
    <x v="110"/>
    <s v="5"/>
    <x v="4"/>
    <x v="767"/>
    <n v="-1000"/>
    <n v="-853.45"/>
    <n v="1"/>
    <s v="01"/>
    <s v="1304"/>
    <s v="562000"/>
    <s v="00"/>
    <s v="000"/>
    <s v="Aus- und Fortbildung Umschulung  "/>
    <n v="1000"/>
    <n v="853.45"/>
  </r>
  <r>
    <s v="1 Stadt Bad Rappenau"/>
    <x v="0"/>
    <x v="1"/>
    <x v="1"/>
    <x v="6"/>
    <x v="6"/>
    <x v="110"/>
    <s v="5"/>
    <x v="4"/>
    <x v="768"/>
    <n v="-800"/>
    <n v="-443.2"/>
    <n v="1"/>
    <s v="01"/>
    <s v="1304"/>
    <s v="583000"/>
    <s v="00"/>
    <s v="000"/>
    <s v="Ehrungen, Jubiläen und dgl.  "/>
    <n v="800"/>
    <n v="443.2"/>
  </r>
  <r>
    <s v="1 Stadt Bad Rappenau"/>
    <x v="0"/>
    <x v="1"/>
    <x v="1"/>
    <x v="6"/>
    <x v="6"/>
    <x v="110"/>
    <s v="6"/>
    <x v="4"/>
    <x v="769"/>
    <n v="-4500"/>
    <n v="-4050.62"/>
    <n v="1"/>
    <s v="01"/>
    <s v="1304"/>
    <s v="605000"/>
    <s v="00"/>
    <s v="000"/>
    <s v="Brandfälle, Einsätze   "/>
    <n v="4500"/>
    <n v="4050.62"/>
  </r>
  <r>
    <s v="1 Stadt Bad Rappenau"/>
    <x v="0"/>
    <x v="1"/>
    <x v="1"/>
    <x v="6"/>
    <x v="6"/>
    <x v="110"/>
    <s v="6"/>
    <x v="4"/>
    <x v="770"/>
    <n v="-2800"/>
    <n v="-2633.49"/>
    <n v="1"/>
    <s v="01"/>
    <s v="1304"/>
    <s v="640000"/>
    <s v="00"/>
    <s v="000"/>
    <s v="Steuern, Versicherung. , Schadensfälle, Sonderabgaben  "/>
    <n v="2800"/>
    <n v="2633.49"/>
  </r>
  <r>
    <s v="1 Stadt Bad Rappenau"/>
    <x v="0"/>
    <x v="1"/>
    <x v="1"/>
    <x v="6"/>
    <x v="6"/>
    <x v="110"/>
    <s v="6"/>
    <x v="4"/>
    <x v="771"/>
    <n v="-500"/>
    <n v="0"/>
    <n v="1"/>
    <s v="01"/>
    <s v="1304"/>
    <s v="650000"/>
    <s v="00"/>
    <s v="000"/>
    <s v="Bürobedarf   "/>
    <n v="500"/>
    <n v="0"/>
  </r>
  <r>
    <s v="1 Stadt Bad Rappenau"/>
    <x v="0"/>
    <x v="1"/>
    <x v="1"/>
    <x v="6"/>
    <x v="6"/>
    <x v="110"/>
    <s v="6"/>
    <x v="4"/>
    <x v="772"/>
    <n v="-200"/>
    <n v="-150.65"/>
    <n v="1"/>
    <s v="01"/>
    <s v="1304"/>
    <s v="661000"/>
    <s v="00"/>
    <s v="000"/>
    <s v="Mitgliedsbeiträge an Verbände und Vereine  "/>
    <n v="200"/>
    <n v="150.65"/>
  </r>
  <r>
    <s v="1 Stadt Bad Rappenau"/>
    <x v="0"/>
    <x v="1"/>
    <x v="1"/>
    <x v="6"/>
    <x v="6"/>
    <x v="110"/>
    <s v="6"/>
    <x v="4"/>
    <x v="773"/>
    <n v="-500"/>
    <n v="0"/>
    <n v="1"/>
    <s v="01"/>
    <s v="1304"/>
    <s v="668000"/>
    <s v="00"/>
    <s v="000"/>
    <s v="Vermischte Ausgaben   "/>
    <n v="500"/>
    <n v="0"/>
  </r>
  <r>
    <s v="1 Stadt Bad Rappenau"/>
    <x v="0"/>
    <x v="1"/>
    <x v="1"/>
    <x v="6"/>
    <x v="6"/>
    <x v="110"/>
    <s v="6"/>
    <x v="4"/>
    <x v="774"/>
    <n v="-1200"/>
    <n v="0"/>
    <n v="1"/>
    <s v="01"/>
    <s v="1304"/>
    <s v="679000"/>
    <s v="00"/>
    <s v="000"/>
    <s v="Innere Verrechnungen   "/>
    <n v="1200"/>
    <n v="0"/>
  </r>
  <r>
    <s v="1 Stadt Bad Rappenau"/>
    <x v="0"/>
    <x v="1"/>
    <x v="1"/>
    <x v="6"/>
    <x v="6"/>
    <x v="110"/>
    <s v="6"/>
    <x v="4"/>
    <x v="775"/>
    <n v="-5100"/>
    <n v="-4956.07"/>
    <n v="1"/>
    <s v="01"/>
    <s v="1304"/>
    <s v="680000"/>
    <s v="00"/>
    <s v="000"/>
    <s v="Abschreibungen   "/>
    <n v="5100"/>
    <n v="4956.07"/>
  </r>
  <r>
    <s v="1 Stadt Bad Rappenau"/>
    <x v="0"/>
    <x v="1"/>
    <x v="1"/>
    <x v="6"/>
    <x v="6"/>
    <x v="110"/>
    <s v="6"/>
    <x v="4"/>
    <x v="776"/>
    <n v="-8100"/>
    <n v="-7046.32"/>
    <n v="1"/>
    <s v="01"/>
    <s v="1304"/>
    <s v="685000"/>
    <s v="00"/>
    <s v="000"/>
    <s v="Verzinsung des Anlagekapitals   "/>
    <n v="8100"/>
    <n v="7046.32"/>
  </r>
  <r>
    <s v="1 Stadt Bad Rappenau"/>
    <x v="0"/>
    <x v="1"/>
    <x v="1"/>
    <x v="6"/>
    <x v="6"/>
    <x v="110"/>
    <s v="7"/>
    <x v="5"/>
    <x v="777"/>
    <n v="-500"/>
    <n v="-435"/>
    <n v="1"/>
    <s v="01"/>
    <s v="1304"/>
    <s v="715000"/>
    <s v="00"/>
    <s v="000"/>
    <s v="Zuweisungen Kameradschaftskasse   "/>
    <n v="500"/>
    <n v="435"/>
  </r>
  <r>
    <s v="1 Stadt Bad Rappenau"/>
    <x v="0"/>
    <x v="1"/>
    <x v="1"/>
    <x v="6"/>
    <x v="6"/>
    <x v="18"/>
    <s v="4"/>
    <x v="3"/>
    <x v="778"/>
    <n v="-700"/>
    <n v="-672"/>
    <n v="1"/>
    <s v="01"/>
    <s v="1305"/>
    <s v="416000"/>
    <s v="00"/>
    <s v="000"/>
    <s v="Beschäftigungsentgelte u. dgl.  "/>
    <n v="700"/>
    <n v="672"/>
  </r>
  <r>
    <s v="1 Stadt Bad Rappenau"/>
    <x v="0"/>
    <x v="1"/>
    <x v="1"/>
    <x v="6"/>
    <x v="6"/>
    <x v="18"/>
    <s v="5"/>
    <x v="4"/>
    <x v="779"/>
    <n v="-2500"/>
    <n v="-18835.82"/>
    <n v="1"/>
    <s v="01"/>
    <s v="1305"/>
    <s v="501000"/>
    <s v="00"/>
    <s v="000"/>
    <s v="Gebäudeunterhaltung   "/>
    <n v="2500"/>
    <n v="18835.82"/>
  </r>
  <r>
    <s v="1 Stadt Bad Rappenau"/>
    <x v="0"/>
    <x v="1"/>
    <x v="1"/>
    <x v="6"/>
    <x v="6"/>
    <x v="18"/>
    <s v="5"/>
    <x v="4"/>
    <x v="780"/>
    <n v="-1000"/>
    <n v="-6814.44"/>
    <n v="1"/>
    <s v="01"/>
    <s v="1305"/>
    <s v="521000"/>
    <s v="00"/>
    <s v="000"/>
    <s v="Geräte und Ausstattungen (Fachamt)   "/>
    <n v="1000"/>
    <n v="6814.44"/>
  </r>
  <r>
    <s v="1 Stadt Bad Rappenau"/>
    <x v="0"/>
    <x v="1"/>
    <x v="1"/>
    <x v="6"/>
    <x v="6"/>
    <x v="18"/>
    <s v="5"/>
    <x v="4"/>
    <x v="781"/>
    <n v="-400"/>
    <n v="-165.2"/>
    <n v="1"/>
    <s v="01"/>
    <s v="1305"/>
    <s v="522000"/>
    <s v="00"/>
    <s v="000"/>
    <s v="Druck- und Kopierkosten   "/>
    <n v="400"/>
    <n v="165.2"/>
  </r>
  <r>
    <s v="1 Stadt Bad Rappenau"/>
    <x v="0"/>
    <x v="1"/>
    <x v="1"/>
    <x v="6"/>
    <x v="6"/>
    <x v="18"/>
    <s v="5"/>
    <x v="4"/>
    <x v="782"/>
    <n v="-1200"/>
    <n v="-767.91"/>
    <n v="1"/>
    <s v="01"/>
    <s v="1305"/>
    <s v="541000"/>
    <s v="00"/>
    <s v="000"/>
    <s v="Strom   "/>
    <n v="1200"/>
    <n v="767.91"/>
  </r>
  <r>
    <s v="1 Stadt Bad Rappenau"/>
    <x v="0"/>
    <x v="1"/>
    <x v="1"/>
    <x v="6"/>
    <x v="6"/>
    <x v="18"/>
    <s v="5"/>
    <x v="4"/>
    <x v="783"/>
    <n v="-400"/>
    <n v="-220.2"/>
    <n v="1"/>
    <s v="01"/>
    <s v="1305"/>
    <s v="542000"/>
    <s v="00"/>
    <s v="000"/>
    <s v="Wasser / Abwasser   "/>
    <n v="400"/>
    <n v="220.2"/>
  </r>
  <r>
    <s v="1 Stadt Bad Rappenau"/>
    <x v="0"/>
    <x v="1"/>
    <x v="1"/>
    <x v="6"/>
    <x v="6"/>
    <x v="18"/>
    <s v="5"/>
    <x v="4"/>
    <x v="784"/>
    <n v="-200"/>
    <n v="-3982.7"/>
    <n v="1"/>
    <s v="01"/>
    <s v="1305"/>
    <s v="543000"/>
    <s v="00"/>
    <s v="000"/>
    <s v="Heizungskosten   "/>
    <n v="200"/>
    <n v="3982.7"/>
  </r>
  <r>
    <s v="1 Stadt Bad Rappenau"/>
    <x v="0"/>
    <x v="1"/>
    <x v="1"/>
    <x v="6"/>
    <x v="6"/>
    <x v="18"/>
    <s v="5"/>
    <x v="4"/>
    <x v="785"/>
    <n v="-100"/>
    <n v="-70"/>
    <n v="1"/>
    <s v="01"/>
    <s v="1305"/>
    <s v="544000"/>
    <s v="00"/>
    <s v="000"/>
    <s v="Abfallgebühren   "/>
    <n v="100"/>
    <n v="70"/>
  </r>
  <r>
    <s v="1 Stadt Bad Rappenau"/>
    <x v="0"/>
    <x v="1"/>
    <x v="1"/>
    <x v="6"/>
    <x v="6"/>
    <x v="18"/>
    <s v="5"/>
    <x v="4"/>
    <x v="786"/>
    <n v="-800"/>
    <n v="-401.47"/>
    <n v="1"/>
    <s v="01"/>
    <s v="1305"/>
    <s v="545000"/>
    <s v="00"/>
    <s v="000"/>
    <s v="Reinigungskosten   "/>
    <n v="800"/>
    <n v="401.47"/>
  </r>
  <r>
    <s v="1 Stadt Bad Rappenau"/>
    <x v="0"/>
    <x v="1"/>
    <x v="1"/>
    <x v="6"/>
    <x v="6"/>
    <x v="18"/>
    <s v="5"/>
    <x v="4"/>
    <x v="787"/>
    <n v="-600"/>
    <n v="-641.91"/>
    <n v="1"/>
    <s v="01"/>
    <s v="1305"/>
    <s v="546000"/>
    <s v="00"/>
    <s v="000"/>
    <s v="Steuern und Gebäudeversicherungen   "/>
    <n v="600"/>
    <n v="641.91"/>
  </r>
  <r>
    <s v="1 Stadt Bad Rappenau"/>
    <x v="0"/>
    <x v="1"/>
    <x v="1"/>
    <x v="6"/>
    <x v="6"/>
    <x v="18"/>
    <s v="5"/>
    <x v="4"/>
    <x v="788"/>
    <n v="-800"/>
    <n v="-572.96"/>
    <n v="1"/>
    <s v="01"/>
    <s v="1305"/>
    <s v="549000"/>
    <s v="00"/>
    <s v="000"/>
    <s v="sonstige Bewirtschaftungskosten (z.B. Schornsteinfeger, Feuerlöschgeräte) "/>
    <n v="800"/>
    <n v="572.96"/>
  </r>
  <r>
    <s v="1 Stadt Bad Rappenau"/>
    <x v="0"/>
    <x v="1"/>
    <x v="1"/>
    <x v="6"/>
    <x v="6"/>
    <x v="18"/>
    <s v="5"/>
    <x v="4"/>
    <x v="789"/>
    <n v="-2500"/>
    <n v="0"/>
    <n v="1"/>
    <s v="01"/>
    <s v="1305"/>
    <s v="550000"/>
    <s v="00"/>
    <s v="000"/>
    <s v="Haltung von Fahrzeugen  "/>
    <n v="2500"/>
    <n v="0"/>
  </r>
  <r>
    <s v="1 Stadt Bad Rappenau"/>
    <x v="0"/>
    <x v="1"/>
    <x v="1"/>
    <x v="6"/>
    <x v="6"/>
    <x v="18"/>
    <s v="5"/>
    <x v="4"/>
    <x v="790"/>
    <n v="-1000"/>
    <n v="-1303.4100000000001"/>
    <n v="1"/>
    <s v="01"/>
    <s v="1305"/>
    <s v="560000"/>
    <s v="00"/>
    <s v="000"/>
    <s v="Dienst- und Schutzkleidung  "/>
    <n v="1000"/>
    <n v="1303.4100000000001"/>
  </r>
  <r>
    <s v="1 Stadt Bad Rappenau"/>
    <x v="0"/>
    <x v="1"/>
    <x v="1"/>
    <x v="6"/>
    <x v="6"/>
    <x v="18"/>
    <s v="5"/>
    <x v="4"/>
    <x v="791"/>
    <n v="-1000"/>
    <n v="-429.3"/>
    <n v="1"/>
    <s v="01"/>
    <s v="1305"/>
    <s v="562000"/>
    <s v="00"/>
    <s v="000"/>
    <s v="Aus- und Fortbildung Umschulung  "/>
    <n v="1000"/>
    <n v="429.3"/>
  </r>
  <r>
    <s v="1 Stadt Bad Rappenau"/>
    <x v="0"/>
    <x v="1"/>
    <x v="1"/>
    <x v="6"/>
    <x v="6"/>
    <x v="18"/>
    <s v="5"/>
    <x v="4"/>
    <x v="792"/>
    <n v="-800"/>
    <n v="-729.4"/>
    <n v="1"/>
    <s v="01"/>
    <s v="1305"/>
    <s v="583000"/>
    <s v="00"/>
    <s v="000"/>
    <s v="Ehrungen, Jubiläen und dgl.  "/>
    <n v="800"/>
    <n v="729.4"/>
  </r>
  <r>
    <s v="1 Stadt Bad Rappenau"/>
    <x v="0"/>
    <x v="1"/>
    <x v="1"/>
    <x v="6"/>
    <x v="6"/>
    <x v="18"/>
    <s v="6"/>
    <x v="4"/>
    <x v="793"/>
    <n v="-5000"/>
    <n v="-2101"/>
    <n v="1"/>
    <s v="01"/>
    <s v="1305"/>
    <s v="605000"/>
    <s v="00"/>
    <s v="000"/>
    <s v="Brandfälle, Einsätze   "/>
    <n v="5000"/>
    <n v="2101"/>
  </r>
  <r>
    <s v="1 Stadt Bad Rappenau"/>
    <x v="0"/>
    <x v="1"/>
    <x v="1"/>
    <x v="6"/>
    <x v="6"/>
    <x v="18"/>
    <s v="6"/>
    <x v="4"/>
    <x v="794"/>
    <n v="-2400"/>
    <n v="-2032.91"/>
    <n v="1"/>
    <s v="01"/>
    <s v="1305"/>
    <s v="640000"/>
    <s v="00"/>
    <s v="000"/>
    <s v="Steuern, Versicherung. , Schadensfälle, Sonderabgaben  "/>
    <n v="2400"/>
    <n v="2032.91"/>
  </r>
  <r>
    <s v="1 Stadt Bad Rappenau"/>
    <x v="0"/>
    <x v="1"/>
    <x v="1"/>
    <x v="6"/>
    <x v="6"/>
    <x v="18"/>
    <s v="6"/>
    <x v="4"/>
    <x v="795"/>
    <n v="-800"/>
    <n v="-187.68"/>
    <n v="1"/>
    <s v="01"/>
    <s v="1305"/>
    <s v="650000"/>
    <s v="00"/>
    <s v="000"/>
    <s v="Bürobedarf   "/>
    <n v="800"/>
    <n v="187.68"/>
  </r>
  <r>
    <s v="1 Stadt Bad Rappenau"/>
    <x v="0"/>
    <x v="1"/>
    <x v="1"/>
    <x v="6"/>
    <x v="6"/>
    <x v="18"/>
    <s v="6"/>
    <x v="4"/>
    <x v="796"/>
    <n v="-200"/>
    <n v="-103.9"/>
    <n v="1"/>
    <s v="01"/>
    <s v="1305"/>
    <s v="661000"/>
    <s v="00"/>
    <s v="000"/>
    <s v="Mitgliedsbeiträge an Verbände und Vereine  "/>
    <n v="200"/>
    <n v="103.9"/>
  </r>
  <r>
    <s v="1 Stadt Bad Rappenau"/>
    <x v="0"/>
    <x v="1"/>
    <x v="1"/>
    <x v="6"/>
    <x v="6"/>
    <x v="18"/>
    <s v="6"/>
    <x v="4"/>
    <x v="797"/>
    <n v="-500"/>
    <n v="0"/>
    <n v="1"/>
    <s v="01"/>
    <s v="1305"/>
    <s v="668000"/>
    <s v="00"/>
    <s v="000"/>
    <s v="Vermischte Ausgaben   "/>
    <n v="500"/>
    <n v="0"/>
  </r>
  <r>
    <s v="1 Stadt Bad Rappenau"/>
    <x v="0"/>
    <x v="1"/>
    <x v="1"/>
    <x v="6"/>
    <x v="6"/>
    <x v="18"/>
    <s v="6"/>
    <x v="4"/>
    <x v="798"/>
    <n v="-1500"/>
    <n v="0"/>
    <n v="1"/>
    <s v="01"/>
    <s v="1305"/>
    <s v="679000"/>
    <s v="00"/>
    <s v="000"/>
    <s v="Innere Verrechnungen   "/>
    <n v="1500"/>
    <n v="0"/>
  </r>
  <r>
    <s v="1 Stadt Bad Rappenau"/>
    <x v="0"/>
    <x v="1"/>
    <x v="1"/>
    <x v="6"/>
    <x v="6"/>
    <x v="18"/>
    <s v="6"/>
    <x v="4"/>
    <x v="799"/>
    <n v="-23500"/>
    <n v="-27867.51"/>
    <n v="1"/>
    <s v="01"/>
    <s v="1305"/>
    <s v="680000"/>
    <s v="00"/>
    <s v="000"/>
    <s v="Abschreibungen   "/>
    <n v="23500"/>
    <n v="27867.51"/>
  </r>
  <r>
    <s v="1 Stadt Bad Rappenau"/>
    <x v="0"/>
    <x v="1"/>
    <x v="1"/>
    <x v="6"/>
    <x v="6"/>
    <x v="18"/>
    <s v="6"/>
    <x v="4"/>
    <x v="800"/>
    <n v="-16400"/>
    <n v="-15767.54"/>
    <n v="1"/>
    <s v="01"/>
    <s v="1305"/>
    <s v="685000"/>
    <s v="00"/>
    <s v="000"/>
    <s v="Verzinsung des Anlagekapitals   "/>
    <n v="16400"/>
    <n v="15767.54"/>
  </r>
  <r>
    <s v="1 Stadt Bad Rappenau"/>
    <x v="0"/>
    <x v="1"/>
    <x v="1"/>
    <x v="6"/>
    <x v="6"/>
    <x v="18"/>
    <s v="7"/>
    <x v="5"/>
    <x v="801"/>
    <n v="-500"/>
    <n v="-300"/>
    <n v="1"/>
    <s v="01"/>
    <s v="1305"/>
    <s v="715000"/>
    <s v="00"/>
    <s v="000"/>
    <s v="Zuweisungen Kameradschaftskasse   "/>
    <n v="500"/>
    <n v="300"/>
  </r>
  <r>
    <s v="1 Stadt Bad Rappenau"/>
    <x v="0"/>
    <x v="1"/>
    <x v="1"/>
    <x v="6"/>
    <x v="6"/>
    <x v="18"/>
    <s v="7"/>
    <x v="5"/>
    <x v="802"/>
    <n v="-2000"/>
    <n v="-2000"/>
    <n v="1"/>
    <s v="01"/>
    <s v="1305"/>
    <s v="715100"/>
    <s v="00"/>
    <s v="000"/>
    <s v="Zuweisungen an Musikzüge   "/>
    <n v="2000"/>
    <n v="2000"/>
  </r>
  <r>
    <s v="1 Stadt Bad Rappenau"/>
    <x v="0"/>
    <x v="1"/>
    <x v="1"/>
    <x v="6"/>
    <x v="6"/>
    <x v="19"/>
    <s v="4"/>
    <x v="3"/>
    <x v="803"/>
    <n v="-700"/>
    <n v="-672"/>
    <n v="1"/>
    <s v="01"/>
    <s v="1306"/>
    <s v="416000"/>
    <s v="00"/>
    <s v="000"/>
    <s v="Beschäftigungsentgelte u. dgl.  "/>
    <n v="700"/>
    <n v="672"/>
  </r>
  <r>
    <s v="1 Stadt Bad Rappenau"/>
    <x v="0"/>
    <x v="1"/>
    <x v="1"/>
    <x v="6"/>
    <x v="6"/>
    <x v="19"/>
    <s v="5"/>
    <x v="4"/>
    <x v="804"/>
    <n v="-1000"/>
    <n v="-539.66"/>
    <n v="1"/>
    <s v="01"/>
    <s v="1306"/>
    <s v="501000"/>
    <s v="00"/>
    <s v="000"/>
    <s v="Gebäudeunterhaltung   "/>
    <n v="1000"/>
    <n v="539.66"/>
  </r>
  <r>
    <s v="1 Stadt Bad Rappenau"/>
    <x v="0"/>
    <x v="1"/>
    <x v="1"/>
    <x v="6"/>
    <x v="6"/>
    <x v="19"/>
    <s v="5"/>
    <x v="4"/>
    <x v="805"/>
    <n v="-1000"/>
    <n v="-3349.9"/>
    <n v="1"/>
    <s v="01"/>
    <s v="1306"/>
    <s v="521000"/>
    <s v="00"/>
    <s v="000"/>
    <s v="Geräte und Ausstattungen (Fachamt)   "/>
    <n v="1000"/>
    <n v="3349.9"/>
  </r>
  <r>
    <s v="1 Stadt Bad Rappenau"/>
    <x v="0"/>
    <x v="1"/>
    <x v="1"/>
    <x v="6"/>
    <x v="6"/>
    <x v="19"/>
    <s v="5"/>
    <x v="4"/>
    <x v="806"/>
    <n v="-400"/>
    <n v="-161.37"/>
    <n v="1"/>
    <s v="01"/>
    <s v="1306"/>
    <s v="522000"/>
    <s v="00"/>
    <s v="000"/>
    <s v="Druck- und Kopierkosten   "/>
    <n v="400"/>
    <n v="161.37"/>
  </r>
  <r>
    <s v="1 Stadt Bad Rappenau"/>
    <x v="0"/>
    <x v="1"/>
    <x v="1"/>
    <x v="6"/>
    <x v="6"/>
    <x v="19"/>
    <s v="5"/>
    <x v="4"/>
    <x v="807"/>
    <n v="-700"/>
    <n v="-691.19"/>
    <n v="1"/>
    <s v="01"/>
    <s v="1306"/>
    <s v="541000"/>
    <s v="00"/>
    <s v="000"/>
    <s v="Strom   "/>
    <n v="700"/>
    <n v="691.19"/>
  </r>
  <r>
    <s v="1 Stadt Bad Rappenau"/>
    <x v="0"/>
    <x v="1"/>
    <x v="1"/>
    <x v="6"/>
    <x v="6"/>
    <x v="19"/>
    <s v="5"/>
    <x v="4"/>
    <x v="808"/>
    <n v="-500"/>
    <n v="-447.12"/>
    <n v="1"/>
    <s v="01"/>
    <s v="1306"/>
    <s v="542000"/>
    <s v="00"/>
    <s v="000"/>
    <s v="Wasser / Abwasser   "/>
    <n v="500"/>
    <n v="447.12"/>
  </r>
  <r>
    <s v="1 Stadt Bad Rappenau"/>
    <x v="0"/>
    <x v="1"/>
    <x v="1"/>
    <x v="6"/>
    <x v="6"/>
    <x v="19"/>
    <s v="5"/>
    <x v="4"/>
    <x v="809"/>
    <n v="-700"/>
    <n v="-2004.1"/>
    <n v="1"/>
    <s v="01"/>
    <s v="1306"/>
    <s v="543000"/>
    <s v="00"/>
    <s v="000"/>
    <s v="Heizungskosten   "/>
    <n v="700"/>
    <n v="2004.1"/>
  </r>
  <r>
    <s v="1 Stadt Bad Rappenau"/>
    <x v="0"/>
    <x v="1"/>
    <x v="1"/>
    <x v="6"/>
    <x v="6"/>
    <x v="19"/>
    <s v="5"/>
    <x v="4"/>
    <x v="810"/>
    <n v="-500"/>
    <n v="-289.10000000000002"/>
    <n v="1"/>
    <s v="01"/>
    <s v="1306"/>
    <s v="545000"/>
    <s v="00"/>
    <s v="000"/>
    <s v="Reinigungskosten   "/>
    <n v="500"/>
    <n v="289.10000000000002"/>
  </r>
  <r>
    <s v="1 Stadt Bad Rappenau"/>
    <x v="0"/>
    <x v="1"/>
    <x v="1"/>
    <x v="6"/>
    <x v="6"/>
    <x v="19"/>
    <s v="5"/>
    <x v="4"/>
    <x v="811"/>
    <n v="-100"/>
    <n v="-633.64"/>
    <n v="1"/>
    <s v="01"/>
    <s v="1306"/>
    <s v="546000"/>
    <s v="00"/>
    <s v="000"/>
    <s v="Steuern und Gebäudeversicherungen   "/>
    <n v="100"/>
    <n v="633.64"/>
  </r>
  <r>
    <s v="1 Stadt Bad Rappenau"/>
    <x v="0"/>
    <x v="1"/>
    <x v="1"/>
    <x v="6"/>
    <x v="6"/>
    <x v="19"/>
    <s v="5"/>
    <x v="4"/>
    <x v="812"/>
    <n v="-500"/>
    <n v="-679.89"/>
    <n v="1"/>
    <s v="01"/>
    <s v="1306"/>
    <s v="549000"/>
    <s v="00"/>
    <s v="000"/>
    <s v="sonstige Bewirtschaftungskosten (z.B. Schornsteinfeger, Feuerlöschgeräte) "/>
    <n v="500"/>
    <n v="679.89"/>
  </r>
  <r>
    <s v="1 Stadt Bad Rappenau"/>
    <x v="0"/>
    <x v="1"/>
    <x v="1"/>
    <x v="6"/>
    <x v="6"/>
    <x v="19"/>
    <s v="5"/>
    <x v="4"/>
    <x v="813"/>
    <n v="-2500"/>
    <n v="0"/>
    <n v="1"/>
    <s v="01"/>
    <s v="1306"/>
    <s v="550000"/>
    <s v="00"/>
    <s v="000"/>
    <s v="Haltung von Fahrzeugen  "/>
    <n v="2500"/>
    <n v="0"/>
  </r>
  <r>
    <s v="1 Stadt Bad Rappenau"/>
    <x v="0"/>
    <x v="1"/>
    <x v="1"/>
    <x v="6"/>
    <x v="6"/>
    <x v="19"/>
    <s v="5"/>
    <x v="4"/>
    <x v="814"/>
    <n v="-1000"/>
    <n v="-2418.2399999999998"/>
    <n v="1"/>
    <s v="01"/>
    <s v="1306"/>
    <s v="560000"/>
    <s v="00"/>
    <s v="000"/>
    <s v="Dienst- und Schutzkleidung  "/>
    <n v="1000"/>
    <n v="2418.2399999999998"/>
  </r>
  <r>
    <s v="1 Stadt Bad Rappenau"/>
    <x v="0"/>
    <x v="1"/>
    <x v="1"/>
    <x v="6"/>
    <x v="6"/>
    <x v="19"/>
    <s v="5"/>
    <x v="4"/>
    <x v="815"/>
    <n v="-1000"/>
    <n v="-4492.75"/>
    <n v="1"/>
    <s v="01"/>
    <s v="1306"/>
    <s v="562000"/>
    <s v="00"/>
    <s v="000"/>
    <s v="Aus- und Fortbildung Umschulung  "/>
    <n v="1000"/>
    <n v="4492.75"/>
  </r>
  <r>
    <s v="1 Stadt Bad Rappenau"/>
    <x v="0"/>
    <x v="1"/>
    <x v="1"/>
    <x v="6"/>
    <x v="6"/>
    <x v="19"/>
    <s v="5"/>
    <x v="4"/>
    <x v="816"/>
    <n v="-800"/>
    <n v="-217"/>
    <n v="1"/>
    <s v="01"/>
    <s v="1306"/>
    <s v="583000"/>
    <s v="00"/>
    <s v="000"/>
    <s v="Ehrungen, Jubiläen und dgl.  "/>
    <n v="800"/>
    <n v="217"/>
  </r>
  <r>
    <s v="1 Stadt Bad Rappenau"/>
    <x v="0"/>
    <x v="1"/>
    <x v="1"/>
    <x v="6"/>
    <x v="6"/>
    <x v="19"/>
    <s v="6"/>
    <x v="4"/>
    <x v="817"/>
    <n v="-3200"/>
    <n v="-1034"/>
    <n v="1"/>
    <s v="01"/>
    <s v="1306"/>
    <s v="605000"/>
    <s v="00"/>
    <s v="000"/>
    <s v="Brandfälle, Einsätze   "/>
    <n v="3200"/>
    <n v="1034"/>
  </r>
  <r>
    <s v="1 Stadt Bad Rappenau"/>
    <x v="0"/>
    <x v="1"/>
    <x v="1"/>
    <x v="6"/>
    <x v="6"/>
    <x v="19"/>
    <s v="6"/>
    <x v="4"/>
    <x v="818"/>
    <n v="-2700"/>
    <n v="-2715.79"/>
    <n v="1"/>
    <s v="01"/>
    <s v="1306"/>
    <s v="640000"/>
    <s v="00"/>
    <s v="000"/>
    <s v="Steuern, Versicherung. , Schadensfälle, Sonderabgaben  "/>
    <n v="2700"/>
    <n v="2715.79"/>
  </r>
  <r>
    <s v="1 Stadt Bad Rappenau"/>
    <x v="0"/>
    <x v="1"/>
    <x v="1"/>
    <x v="6"/>
    <x v="6"/>
    <x v="19"/>
    <s v="6"/>
    <x v="4"/>
    <x v="819"/>
    <n v="-700"/>
    <n v="0"/>
    <n v="1"/>
    <s v="01"/>
    <s v="1306"/>
    <s v="650000"/>
    <s v="00"/>
    <s v="000"/>
    <s v="Bürobedarf   "/>
    <n v="700"/>
    <n v="0"/>
  </r>
  <r>
    <s v="1 Stadt Bad Rappenau"/>
    <x v="0"/>
    <x v="1"/>
    <x v="1"/>
    <x v="6"/>
    <x v="6"/>
    <x v="19"/>
    <s v="6"/>
    <x v="4"/>
    <x v="820"/>
    <n v="-200"/>
    <n v="-166.24"/>
    <n v="1"/>
    <s v="01"/>
    <s v="1306"/>
    <s v="661000"/>
    <s v="00"/>
    <s v="000"/>
    <s v="Mitgliedsbeiträge an Verbände und Vereine  "/>
    <n v="200"/>
    <n v="166.24"/>
  </r>
  <r>
    <s v="1 Stadt Bad Rappenau"/>
    <x v="0"/>
    <x v="1"/>
    <x v="1"/>
    <x v="6"/>
    <x v="6"/>
    <x v="19"/>
    <s v="6"/>
    <x v="4"/>
    <x v="821"/>
    <n v="-500"/>
    <n v="0"/>
    <n v="1"/>
    <s v="01"/>
    <s v="1306"/>
    <s v="668000"/>
    <s v="00"/>
    <s v="000"/>
    <s v="Vermischte Ausgaben   "/>
    <n v="500"/>
    <n v="0"/>
  </r>
  <r>
    <s v="1 Stadt Bad Rappenau"/>
    <x v="0"/>
    <x v="1"/>
    <x v="1"/>
    <x v="6"/>
    <x v="6"/>
    <x v="19"/>
    <s v="6"/>
    <x v="4"/>
    <x v="822"/>
    <n v="-900"/>
    <n v="0"/>
    <n v="1"/>
    <s v="01"/>
    <s v="1306"/>
    <s v="679000"/>
    <s v="00"/>
    <s v="000"/>
    <s v="Innere Verrechnungen   "/>
    <n v="900"/>
    <n v="0"/>
  </r>
  <r>
    <s v="1 Stadt Bad Rappenau"/>
    <x v="0"/>
    <x v="1"/>
    <x v="1"/>
    <x v="6"/>
    <x v="6"/>
    <x v="19"/>
    <s v="6"/>
    <x v="4"/>
    <x v="823"/>
    <n v="-21600"/>
    <n v="-8262.74"/>
    <n v="1"/>
    <s v="01"/>
    <s v="1306"/>
    <s v="680000"/>
    <s v="00"/>
    <s v="000"/>
    <s v="Abschreibungen   "/>
    <n v="21600"/>
    <n v="8262.74"/>
  </r>
  <r>
    <s v="1 Stadt Bad Rappenau"/>
    <x v="0"/>
    <x v="1"/>
    <x v="1"/>
    <x v="6"/>
    <x v="6"/>
    <x v="19"/>
    <s v="6"/>
    <x v="4"/>
    <x v="824"/>
    <n v="-17900"/>
    <n v="-5356.62"/>
    <n v="1"/>
    <s v="01"/>
    <s v="1306"/>
    <s v="685000"/>
    <s v="00"/>
    <s v="000"/>
    <s v="Verzinsung des Anlagekapitals   "/>
    <n v="17900"/>
    <n v="5356.62"/>
  </r>
  <r>
    <s v="1 Stadt Bad Rappenau"/>
    <x v="0"/>
    <x v="1"/>
    <x v="1"/>
    <x v="6"/>
    <x v="6"/>
    <x v="19"/>
    <s v="7"/>
    <x v="5"/>
    <x v="825"/>
    <n v="-500"/>
    <n v="-480"/>
    <n v="1"/>
    <s v="01"/>
    <s v="1306"/>
    <s v="715000"/>
    <s v="00"/>
    <s v="000"/>
    <s v="Zuweisungen Kameradschaftskasse   "/>
    <n v="500"/>
    <n v="480"/>
  </r>
  <r>
    <s v="1 Stadt Bad Rappenau"/>
    <x v="0"/>
    <x v="1"/>
    <x v="1"/>
    <x v="6"/>
    <x v="6"/>
    <x v="20"/>
    <s v="4"/>
    <x v="3"/>
    <x v="826"/>
    <n v="-700"/>
    <n v="-762"/>
    <n v="1"/>
    <s v="01"/>
    <s v="1307"/>
    <s v="416000"/>
    <s v="00"/>
    <s v="000"/>
    <s v="Beschäftigungsentgelte u. dgl.  "/>
    <n v="700"/>
    <n v="762"/>
  </r>
  <r>
    <s v="1 Stadt Bad Rappenau"/>
    <x v="0"/>
    <x v="1"/>
    <x v="1"/>
    <x v="6"/>
    <x v="6"/>
    <x v="20"/>
    <s v="5"/>
    <x v="4"/>
    <x v="827"/>
    <n v="-2500"/>
    <n v="0"/>
    <n v="1"/>
    <s v="01"/>
    <s v="1307"/>
    <s v="501000"/>
    <s v="00"/>
    <s v="000"/>
    <s v="Gebäudeunterhaltung   "/>
    <n v="2500"/>
    <n v="0"/>
  </r>
  <r>
    <s v="1 Stadt Bad Rappenau"/>
    <x v="0"/>
    <x v="1"/>
    <x v="1"/>
    <x v="6"/>
    <x v="6"/>
    <x v="20"/>
    <s v="5"/>
    <x v="4"/>
    <x v="828"/>
    <n v="-1000"/>
    <n v="-645.84"/>
    <n v="1"/>
    <s v="01"/>
    <s v="1307"/>
    <s v="521000"/>
    <s v="00"/>
    <s v="000"/>
    <s v="Geräte und Ausstattungen (Fachamt)   "/>
    <n v="1000"/>
    <n v="645.84"/>
  </r>
  <r>
    <s v="1 Stadt Bad Rappenau"/>
    <x v="0"/>
    <x v="1"/>
    <x v="1"/>
    <x v="6"/>
    <x v="6"/>
    <x v="20"/>
    <s v="5"/>
    <x v="4"/>
    <x v="829"/>
    <n v="-400"/>
    <n v="-162.81"/>
    <n v="1"/>
    <s v="01"/>
    <s v="1307"/>
    <s v="522000"/>
    <s v="00"/>
    <s v="000"/>
    <s v="Druck- und Kopierkosten   "/>
    <n v="400"/>
    <n v="162.81"/>
  </r>
  <r>
    <s v="1 Stadt Bad Rappenau"/>
    <x v="0"/>
    <x v="1"/>
    <x v="1"/>
    <x v="6"/>
    <x v="6"/>
    <x v="20"/>
    <s v="5"/>
    <x v="4"/>
    <x v="830"/>
    <n v="-400"/>
    <n v="-338.95"/>
    <n v="1"/>
    <s v="01"/>
    <s v="1307"/>
    <s v="541000"/>
    <s v="00"/>
    <s v="000"/>
    <s v="Strom   "/>
    <n v="400"/>
    <n v="338.95"/>
  </r>
  <r>
    <s v="1 Stadt Bad Rappenau"/>
    <x v="0"/>
    <x v="1"/>
    <x v="1"/>
    <x v="6"/>
    <x v="6"/>
    <x v="20"/>
    <s v="5"/>
    <x v="4"/>
    <x v="831"/>
    <n v="-100"/>
    <n v="-88.77"/>
    <n v="1"/>
    <s v="01"/>
    <s v="1307"/>
    <s v="542000"/>
    <s v="00"/>
    <s v="000"/>
    <s v="Wasser / Abwasser   "/>
    <n v="100"/>
    <n v="88.77"/>
  </r>
  <r>
    <s v="1 Stadt Bad Rappenau"/>
    <x v="0"/>
    <x v="1"/>
    <x v="1"/>
    <x v="6"/>
    <x v="6"/>
    <x v="20"/>
    <s v="5"/>
    <x v="4"/>
    <x v="832"/>
    <n v="-800"/>
    <n v="-851.39"/>
    <n v="1"/>
    <s v="01"/>
    <s v="1307"/>
    <s v="543000"/>
    <s v="00"/>
    <s v="000"/>
    <s v="Heizungskosten   "/>
    <n v="800"/>
    <n v="851.39"/>
  </r>
  <r>
    <s v="1 Stadt Bad Rappenau"/>
    <x v="0"/>
    <x v="1"/>
    <x v="1"/>
    <x v="6"/>
    <x v="6"/>
    <x v="20"/>
    <s v="5"/>
    <x v="4"/>
    <x v="833"/>
    <n v="-100"/>
    <n v="-7.5"/>
    <n v="1"/>
    <s v="01"/>
    <s v="1307"/>
    <s v="544000"/>
    <s v="00"/>
    <s v="000"/>
    <s v="Abfallgebühren   "/>
    <n v="100"/>
    <n v="7.5"/>
  </r>
  <r>
    <s v="1 Stadt Bad Rappenau"/>
    <x v="0"/>
    <x v="1"/>
    <x v="1"/>
    <x v="6"/>
    <x v="6"/>
    <x v="20"/>
    <s v="5"/>
    <x v="4"/>
    <x v="834"/>
    <n v="-500"/>
    <n v="-289.10000000000002"/>
    <n v="1"/>
    <s v="01"/>
    <s v="1307"/>
    <s v="545000"/>
    <s v="00"/>
    <s v="000"/>
    <s v="Reinigungskosten   "/>
    <n v="500"/>
    <n v="289.10000000000002"/>
  </r>
  <r>
    <s v="1 Stadt Bad Rappenau"/>
    <x v="0"/>
    <x v="1"/>
    <x v="1"/>
    <x v="6"/>
    <x v="6"/>
    <x v="20"/>
    <s v="5"/>
    <x v="4"/>
    <x v="835"/>
    <n v="-100"/>
    <n v="-386.6"/>
    <n v="1"/>
    <s v="01"/>
    <s v="1307"/>
    <s v="546000"/>
    <s v="00"/>
    <s v="000"/>
    <s v="Steuern und Gebäudeversicherungen   "/>
    <n v="100"/>
    <n v="386.6"/>
  </r>
  <r>
    <s v="1 Stadt Bad Rappenau"/>
    <x v="0"/>
    <x v="1"/>
    <x v="1"/>
    <x v="6"/>
    <x v="6"/>
    <x v="20"/>
    <s v="5"/>
    <x v="4"/>
    <x v="836"/>
    <n v="-200"/>
    <n v="-395.95"/>
    <n v="1"/>
    <s v="01"/>
    <s v="1307"/>
    <s v="549000"/>
    <s v="00"/>
    <s v="000"/>
    <s v="sonstige Bewirtschaftungskosten (z.B. Schornsteinfeger, Feuerlöschgeräte) "/>
    <n v="200"/>
    <n v="395.95"/>
  </r>
  <r>
    <s v="1 Stadt Bad Rappenau"/>
    <x v="0"/>
    <x v="1"/>
    <x v="1"/>
    <x v="6"/>
    <x v="6"/>
    <x v="20"/>
    <s v="5"/>
    <x v="4"/>
    <x v="837"/>
    <n v="-2000"/>
    <n v="0"/>
    <n v="1"/>
    <s v="01"/>
    <s v="1307"/>
    <s v="550000"/>
    <s v="00"/>
    <s v="000"/>
    <s v="Haltung von Fahrzeugen  "/>
    <n v="2000"/>
    <n v="0"/>
  </r>
  <r>
    <s v="1 Stadt Bad Rappenau"/>
    <x v="0"/>
    <x v="1"/>
    <x v="1"/>
    <x v="6"/>
    <x v="6"/>
    <x v="20"/>
    <s v="5"/>
    <x v="4"/>
    <x v="838"/>
    <n v="-1000"/>
    <n v="-1604.05"/>
    <n v="1"/>
    <s v="01"/>
    <s v="1307"/>
    <s v="560000"/>
    <s v="00"/>
    <s v="000"/>
    <s v="Dienst- und Schutzkleidung  "/>
    <n v="1000"/>
    <n v="1604.05"/>
  </r>
  <r>
    <s v="1 Stadt Bad Rappenau"/>
    <x v="0"/>
    <x v="1"/>
    <x v="1"/>
    <x v="6"/>
    <x v="6"/>
    <x v="20"/>
    <s v="5"/>
    <x v="4"/>
    <x v="839"/>
    <n v="-1000"/>
    <n v="-2203.9299999999998"/>
    <n v="1"/>
    <s v="01"/>
    <s v="1307"/>
    <s v="562000"/>
    <s v="00"/>
    <s v="000"/>
    <s v="Aus- und Fortbildung Umschulung  "/>
    <n v="1000"/>
    <n v="2203.9299999999998"/>
  </r>
  <r>
    <s v="1 Stadt Bad Rappenau"/>
    <x v="0"/>
    <x v="1"/>
    <x v="1"/>
    <x v="6"/>
    <x v="6"/>
    <x v="20"/>
    <s v="5"/>
    <x v="4"/>
    <x v="840"/>
    <n v="-800"/>
    <n v="-105"/>
    <n v="1"/>
    <s v="01"/>
    <s v="1307"/>
    <s v="583000"/>
    <s v="00"/>
    <s v="000"/>
    <s v="Ehrungen, Jubiläen und dgl.  "/>
    <n v="800"/>
    <n v="105"/>
  </r>
  <r>
    <s v="1 Stadt Bad Rappenau"/>
    <x v="0"/>
    <x v="1"/>
    <x v="1"/>
    <x v="6"/>
    <x v="6"/>
    <x v="20"/>
    <s v="6"/>
    <x v="4"/>
    <x v="841"/>
    <n v="-3200"/>
    <n v="-830.5"/>
    <n v="1"/>
    <s v="01"/>
    <s v="1307"/>
    <s v="605000"/>
    <s v="00"/>
    <s v="000"/>
    <s v="Brandfälle, Einsätze   "/>
    <n v="3200"/>
    <n v="830.5"/>
  </r>
  <r>
    <s v="1 Stadt Bad Rappenau"/>
    <x v="0"/>
    <x v="1"/>
    <x v="1"/>
    <x v="6"/>
    <x v="6"/>
    <x v="20"/>
    <s v="6"/>
    <x v="4"/>
    <x v="842"/>
    <n v="-2000"/>
    <n v="-1760.64"/>
    <n v="1"/>
    <s v="01"/>
    <s v="1307"/>
    <s v="640000"/>
    <s v="00"/>
    <s v="000"/>
    <s v="Steuern, Versicherung. , Schadensfälle, Sonderabgaben  "/>
    <n v="2000"/>
    <n v="1760.64"/>
  </r>
  <r>
    <s v="1 Stadt Bad Rappenau"/>
    <x v="0"/>
    <x v="1"/>
    <x v="1"/>
    <x v="6"/>
    <x v="6"/>
    <x v="20"/>
    <s v="6"/>
    <x v="4"/>
    <x v="843"/>
    <n v="-500"/>
    <n v="0"/>
    <n v="1"/>
    <s v="01"/>
    <s v="1307"/>
    <s v="650000"/>
    <s v="00"/>
    <s v="000"/>
    <s v="Bürobedarf   "/>
    <n v="500"/>
    <n v="0"/>
  </r>
  <r>
    <s v="1 Stadt Bad Rappenau"/>
    <x v="0"/>
    <x v="1"/>
    <x v="1"/>
    <x v="6"/>
    <x v="6"/>
    <x v="20"/>
    <s v="6"/>
    <x v="4"/>
    <x v="844"/>
    <n v="-200"/>
    <n v="-109.09"/>
    <n v="1"/>
    <s v="01"/>
    <s v="1307"/>
    <s v="661000"/>
    <s v="00"/>
    <s v="000"/>
    <s v="Mitgliedsbeiträge an Verbände und Vereine  "/>
    <n v="200"/>
    <n v="109.09"/>
  </r>
  <r>
    <s v="1 Stadt Bad Rappenau"/>
    <x v="0"/>
    <x v="1"/>
    <x v="1"/>
    <x v="6"/>
    <x v="6"/>
    <x v="20"/>
    <s v="6"/>
    <x v="4"/>
    <x v="845"/>
    <n v="-500"/>
    <n v="0"/>
    <n v="1"/>
    <s v="01"/>
    <s v="1307"/>
    <s v="668000"/>
    <s v="00"/>
    <s v="000"/>
    <s v="Vermischte Ausgaben   "/>
    <n v="500"/>
    <n v="0"/>
  </r>
  <r>
    <s v="1 Stadt Bad Rappenau"/>
    <x v="0"/>
    <x v="1"/>
    <x v="1"/>
    <x v="6"/>
    <x v="6"/>
    <x v="20"/>
    <s v="6"/>
    <x v="4"/>
    <x v="846"/>
    <n v="-600"/>
    <n v="0"/>
    <n v="1"/>
    <s v="01"/>
    <s v="1307"/>
    <s v="679000"/>
    <s v="00"/>
    <s v="000"/>
    <s v="Innere Verrechnungen   "/>
    <n v="600"/>
    <n v="0"/>
  </r>
  <r>
    <s v="1 Stadt Bad Rappenau"/>
    <x v="0"/>
    <x v="1"/>
    <x v="1"/>
    <x v="6"/>
    <x v="6"/>
    <x v="20"/>
    <s v="6"/>
    <x v="4"/>
    <x v="847"/>
    <n v="-12600"/>
    <n v="-12575.16"/>
    <n v="1"/>
    <s v="01"/>
    <s v="1307"/>
    <s v="680000"/>
    <s v="00"/>
    <s v="000"/>
    <s v="Abschreibungen   "/>
    <n v="12600"/>
    <n v="12575.16"/>
  </r>
  <r>
    <s v="1 Stadt Bad Rappenau"/>
    <x v="0"/>
    <x v="1"/>
    <x v="1"/>
    <x v="6"/>
    <x v="6"/>
    <x v="20"/>
    <s v="6"/>
    <x v="4"/>
    <x v="848"/>
    <n v="-16200"/>
    <n v="-16229.95"/>
    <n v="1"/>
    <s v="01"/>
    <s v="1307"/>
    <s v="685000"/>
    <s v="00"/>
    <s v="000"/>
    <s v="Verzinsung des Anlagekapitals   "/>
    <n v="16200"/>
    <n v="16229.95"/>
  </r>
  <r>
    <s v="1 Stadt Bad Rappenau"/>
    <x v="0"/>
    <x v="1"/>
    <x v="1"/>
    <x v="6"/>
    <x v="6"/>
    <x v="20"/>
    <s v="7"/>
    <x v="5"/>
    <x v="849"/>
    <n v="-500"/>
    <n v="-315"/>
    <n v="1"/>
    <s v="01"/>
    <s v="1307"/>
    <s v="715000"/>
    <s v="00"/>
    <s v="000"/>
    <s v="Zuweisungen Kameradschaftskasse   "/>
    <n v="500"/>
    <n v="315"/>
  </r>
  <r>
    <s v="1 Stadt Bad Rappenau"/>
    <x v="0"/>
    <x v="1"/>
    <x v="1"/>
    <x v="6"/>
    <x v="6"/>
    <x v="21"/>
    <s v="4"/>
    <x v="3"/>
    <x v="850"/>
    <n v="-600"/>
    <n v="-576"/>
    <n v="1"/>
    <s v="01"/>
    <s v="1308"/>
    <s v="416000"/>
    <s v="00"/>
    <s v="000"/>
    <s v="Beschäftigungsentgelte U. Dgl.  "/>
    <n v="600"/>
    <n v="576"/>
  </r>
  <r>
    <s v="1 Stadt Bad Rappenau"/>
    <x v="0"/>
    <x v="1"/>
    <x v="1"/>
    <x v="6"/>
    <x v="6"/>
    <x v="21"/>
    <s v="5"/>
    <x v="4"/>
    <x v="851"/>
    <n v="-2500"/>
    <n v="-407.75"/>
    <n v="1"/>
    <s v="01"/>
    <s v="1308"/>
    <s v="501000"/>
    <s v="00"/>
    <s v="000"/>
    <s v="Gebäudeunterhaltung   "/>
    <n v="2500"/>
    <n v="407.75"/>
  </r>
  <r>
    <s v="1 Stadt Bad Rappenau"/>
    <x v="0"/>
    <x v="1"/>
    <x v="1"/>
    <x v="6"/>
    <x v="6"/>
    <x v="21"/>
    <s v="5"/>
    <x v="4"/>
    <x v="852"/>
    <n v="-1000"/>
    <n v="-1875.21"/>
    <n v="1"/>
    <s v="01"/>
    <s v="1308"/>
    <s v="521000"/>
    <s v="00"/>
    <s v="000"/>
    <s v="Geräte und Ausstattungen (Fachamt)   "/>
    <n v="1000"/>
    <n v="1875.21"/>
  </r>
  <r>
    <s v="1 Stadt Bad Rappenau"/>
    <x v="0"/>
    <x v="1"/>
    <x v="1"/>
    <x v="6"/>
    <x v="6"/>
    <x v="21"/>
    <s v="5"/>
    <x v="4"/>
    <x v="853"/>
    <n v="-400"/>
    <n v="-163.24"/>
    <n v="1"/>
    <s v="01"/>
    <s v="1308"/>
    <s v="522000"/>
    <s v="00"/>
    <s v="000"/>
    <s v="Druck- und Kopierkosten   "/>
    <n v="400"/>
    <n v="163.24"/>
  </r>
  <r>
    <s v="1 Stadt Bad Rappenau"/>
    <x v="0"/>
    <x v="1"/>
    <x v="1"/>
    <x v="6"/>
    <x v="6"/>
    <x v="21"/>
    <s v="5"/>
    <x v="4"/>
    <x v="854"/>
    <n v="-100"/>
    <n v="-169.88"/>
    <n v="1"/>
    <s v="01"/>
    <s v="1308"/>
    <s v="541000"/>
    <s v="00"/>
    <s v="000"/>
    <s v="Strom   "/>
    <n v="100"/>
    <n v="169.88"/>
  </r>
  <r>
    <s v="1 Stadt Bad Rappenau"/>
    <x v="0"/>
    <x v="1"/>
    <x v="1"/>
    <x v="6"/>
    <x v="6"/>
    <x v="21"/>
    <s v="5"/>
    <x v="4"/>
    <x v="855"/>
    <n v="-200"/>
    <n v="-200.09"/>
    <n v="1"/>
    <s v="01"/>
    <s v="1308"/>
    <s v="542000"/>
    <s v="00"/>
    <s v="000"/>
    <s v="Wasser / Abwasser   "/>
    <n v="200"/>
    <n v="200.09"/>
  </r>
  <r>
    <s v="1 Stadt Bad Rappenau"/>
    <x v="0"/>
    <x v="1"/>
    <x v="1"/>
    <x v="6"/>
    <x v="6"/>
    <x v="21"/>
    <s v="5"/>
    <x v="4"/>
    <x v="856"/>
    <n v="-300"/>
    <n v="-350.28"/>
    <n v="1"/>
    <s v="01"/>
    <s v="1308"/>
    <s v="543000"/>
    <s v="00"/>
    <s v="000"/>
    <s v="Heizungskosten   "/>
    <n v="300"/>
    <n v="350.28"/>
  </r>
  <r>
    <s v="1 Stadt Bad Rappenau"/>
    <x v="0"/>
    <x v="1"/>
    <x v="1"/>
    <x v="6"/>
    <x v="6"/>
    <x v="21"/>
    <s v="5"/>
    <x v="4"/>
    <x v="857"/>
    <n v="-200"/>
    <n v="0"/>
    <n v="1"/>
    <s v="01"/>
    <s v="1308"/>
    <s v="545000"/>
    <s v="00"/>
    <s v="000"/>
    <s v="Reinigungskosten   "/>
    <n v="200"/>
    <n v="0"/>
  </r>
  <r>
    <s v="1 Stadt Bad Rappenau"/>
    <x v="0"/>
    <x v="1"/>
    <x v="1"/>
    <x v="6"/>
    <x v="6"/>
    <x v="21"/>
    <s v="5"/>
    <x v="4"/>
    <x v="858"/>
    <n v="-300"/>
    <n v="-280.85000000000002"/>
    <n v="1"/>
    <s v="01"/>
    <s v="1308"/>
    <s v="546000"/>
    <s v="00"/>
    <s v="000"/>
    <s v="Steuern und Gebäudeversicherungen   "/>
    <n v="300"/>
    <n v="280.85000000000002"/>
  </r>
  <r>
    <s v="1 Stadt Bad Rappenau"/>
    <x v="0"/>
    <x v="1"/>
    <x v="1"/>
    <x v="6"/>
    <x v="6"/>
    <x v="21"/>
    <s v="5"/>
    <x v="4"/>
    <x v="859"/>
    <n v="-300"/>
    <n v="-553.77"/>
    <n v="1"/>
    <s v="01"/>
    <s v="1308"/>
    <s v="549000"/>
    <s v="00"/>
    <s v="000"/>
    <s v="sonstige Bewirtschaftungskosten (z.B. Schornsteinfeger, Feuerlöschgeräte) "/>
    <n v="300"/>
    <n v="553.77"/>
  </r>
  <r>
    <s v="1 Stadt Bad Rappenau"/>
    <x v="0"/>
    <x v="1"/>
    <x v="1"/>
    <x v="6"/>
    <x v="6"/>
    <x v="21"/>
    <s v="5"/>
    <x v="4"/>
    <x v="860"/>
    <n v="-2500"/>
    <n v="0"/>
    <n v="1"/>
    <s v="01"/>
    <s v="1308"/>
    <s v="550000"/>
    <s v="00"/>
    <s v="000"/>
    <s v="Haltung von Fahrzeugen  "/>
    <n v="2500"/>
    <n v="0"/>
  </r>
  <r>
    <s v="1 Stadt Bad Rappenau"/>
    <x v="0"/>
    <x v="1"/>
    <x v="1"/>
    <x v="6"/>
    <x v="6"/>
    <x v="21"/>
    <s v="5"/>
    <x v="4"/>
    <x v="861"/>
    <n v="-1000"/>
    <n v="-345.79"/>
    <n v="1"/>
    <s v="01"/>
    <s v="1308"/>
    <s v="560000"/>
    <s v="00"/>
    <s v="000"/>
    <s v="Dienst- und Schutzkleidung  "/>
    <n v="1000"/>
    <n v="345.79"/>
  </r>
  <r>
    <s v="1 Stadt Bad Rappenau"/>
    <x v="0"/>
    <x v="1"/>
    <x v="1"/>
    <x v="6"/>
    <x v="6"/>
    <x v="21"/>
    <s v="5"/>
    <x v="4"/>
    <x v="862"/>
    <n v="-1000"/>
    <n v="-1484.6"/>
    <n v="1"/>
    <s v="01"/>
    <s v="1308"/>
    <s v="562000"/>
    <s v="00"/>
    <s v="000"/>
    <s v="Aus- und Fortbildung Umschulung  "/>
    <n v="1000"/>
    <n v="1484.6"/>
  </r>
  <r>
    <s v="1 Stadt Bad Rappenau"/>
    <x v="0"/>
    <x v="1"/>
    <x v="1"/>
    <x v="6"/>
    <x v="6"/>
    <x v="21"/>
    <s v="5"/>
    <x v="4"/>
    <x v="863"/>
    <n v="-800"/>
    <n v="-84"/>
    <n v="1"/>
    <s v="01"/>
    <s v="1308"/>
    <s v="583000"/>
    <s v="00"/>
    <s v="000"/>
    <s v="Ehrungen, Jubiläen und dgl.  "/>
    <n v="800"/>
    <n v="84"/>
  </r>
  <r>
    <s v="1 Stadt Bad Rappenau"/>
    <x v="0"/>
    <x v="1"/>
    <x v="1"/>
    <x v="6"/>
    <x v="6"/>
    <x v="21"/>
    <s v="6"/>
    <x v="4"/>
    <x v="864"/>
    <n v="-1600"/>
    <n v="-814"/>
    <n v="1"/>
    <s v="01"/>
    <s v="1308"/>
    <s v="605000"/>
    <s v="00"/>
    <s v="000"/>
    <s v="Brandfälle, Einsätze   "/>
    <n v="1600"/>
    <n v="814"/>
  </r>
  <r>
    <s v="1 Stadt Bad Rappenau"/>
    <x v="0"/>
    <x v="1"/>
    <x v="1"/>
    <x v="6"/>
    <x v="6"/>
    <x v="21"/>
    <s v="6"/>
    <x v="4"/>
    <x v="865"/>
    <n v="-1800"/>
    <n v="-1715.06"/>
    <n v="1"/>
    <s v="01"/>
    <s v="1308"/>
    <s v="640000"/>
    <s v="00"/>
    <s v="000"/>
    <s v="Steuern, Versicherung. , Schadensfälle, Sonderabgaben  "/>
    <n v="1800"/>
    <n v="1715.06"/>
  </r>
  <r>
    <s v="1 Stadt Bad Rappenau"/>
    <x v="0"/>
    <x v="1"/>
    <x v="1"/>
    <x v="6"/>
    <x v="6"/>
    <x v="21"/>
    <s v="6"/>
    <x v="4"/>
    <x v="866"/>
    <n v="-500"/>
    <n v="0"/>
    <n v="1"/>
    <s v="01"/>
    <s v="1308"/>
    <s v="650000"/>
    <s v="00"/>
    <s v="000"/>
    <s v="Bürobedarf   "/>
    <n v="500"/>
    <n v="0"/>
  </r>
  <r>
    <s v="1 Stadt Bad Rappenau"/>
    <x v="0"/>
    <x v="1"/>
    <x v="1"/>
    <x v="6"/>
    <x v="6"/>
    <x v="21"/>
    <s v="6"/>
    <x v="4"/>
    <x v="867"/>
    <n v="-200"/>
    <n v="-129.86000000000001"/>
    <n v="1"/>
    <s v="01"/>
    <s v="1308"/>
    <s v="661000"/>
    <s v="00"/>
    <s v="000"/>
    <s v="Mitgliedsbeiträge an Verbände und Vereine  "/>
    <n v="200"/>
    <n v="129.86000000000001"/>
  </r>
  <r>
    <s v="1 Stadt Bad Rappenau"/>
    <x v="0"/>
    <x v="1"/>
    <x v="1"/>
    <x v="6"/>
    <x v="6"/>
    <x v="21"/>
    <s v="6"/>
    <x v="4"/>
    <x v="868"/>
    <n v="-500"/>
    <n v="0"/>
    <n v="1"/>
    <s v="01"/>
    <s v="1308"/>
    <s v="668000"/>
    <s v="00"/>
    <s v="000"/>
    <s v="Vermischte Ausgaben   "/>
    <n v="500"/>
    <n v="0"/>
  </r>
  <r>
    <s v="1 Stadt Bad Rappenau"/>
    <x v="0"/>
    <x v="1"/>
    <x v="1"/>
    <x v="6"/>
    <x v="6"/>
    <x v="21"/>
    <s v="6"/>
    <x v="4"/>
    <x v="869"/>
    <n v="-300"/>
    <n v="0"/>
    <n v="1"/>
    <s v="01"/>
    <s v="1308"/>
    <s v="679000"/>
    <s v="00"/>
    <s v="000"/>
    <s v="Innere Verrechnungen   "/>
    <n v="300"/>
    <n v="0"/>
  </r>
  <r>
    <s v="1 Stadt Bad Rappenau"/>
    <x v="0"/>
    <x v="1"/>
    <x v="1"/>
    <x v="6"/>
    <x v="6"/>
    <x v="21"/>
    <s v="6"/>
    <x v="4"/>
    <x v="870"/>
    <n v="-5700"/>
    <n v="-5679.41"/>
    <n v="1"/>
    <s v="01"/>
    <s v="1308"/>
    <s v="680000"/>
    <s v="00"/>
    <s v="000"/>
    <s v="Abschreibungen   "/>
    <n v="5700"/>
    <n v="5679.41"/>
  </r>
  <r>
    <s v="1 Stadt Bad Rappenau"/>
    <x v="0"/>
    <x v="1"/>
    <x v="1"/>
    <x v="6"/>
    <x v="6"/>
    <x v="21"/>
    <s v="6"/>
    <x v="4"/>
    <x v="871"/>
    <n v="-8200"/>
    <n v="-8195.83"/>
    <n v="1"/>
    <s v="01"/>
    <s v="1308"/>
    <s v="685000"/>
    <s v="00"/>
    <s v="000"/>
    <s v="Verzinsung des Anlagekapitals   "/>
    <n v="8200"/>
    <n v="8195.83"/>
  </r>
  <r>
    <s v="1 Stadt Bad Rappenau"/>
    <x v="0"/>
    <x v="1"/>
    <x v="1"/>
    <x v="6"/>
    <x v="6"/>
    <x v="21"/>
    <s v="7"/>
    <x v="5"/>
    <x v="872"/>
    <n v="-500"/>
    <n v="-375"/>
    <n v="1"/>
    <s v="01"/>
    <s v="1308"/>
    <s v="715000"/>
    <s v="00"/>
    <s v="000"/>
    <s v="Zuweisungen Kameradschaftskasse   "/>
    <n v="500"/>
    <n v="375"/>
  </r>
  <r>
    <s v="1 Stadt Bad Rappenau"/>
    <x v="0"/>
    <x v="1"/>
    <x v="1"/>
    <x v="7"/>
    <x v="7"/>
    <x v="22"/>
    <s v="5"/>
    <x v="4"/>
    <x v="873"/>
    <n v="-1500"/>
    <n v="-2155.63"/>
    <n v="1"/>
    <s v="01"/>
    <s v="1400"/>
    <s v="501000"/>
    <s v="00"/>
    <s v="000"/>
    <s v="Unterhaltung Sirenenanlagen   "/>
    <n v="1500"/>
    <n v="2155.63"/>
  </r>
  <r>
    <s v="1 Stadt Bad Rappenau"/>
    <x v="0"/>
    <x v="1"/>
    <x v="1"/>
    <x v="7"/>
    <x v="7"/>
    <x v="22"/>
    <s v="6"/>
    <x v="4"/>
    <x v="874"/>
    <n v="-500"/>
    <n v="0"/>
    <n v="1"/>
    <s v="01"/>
    <s v="1400"/>
    <s v="636000"/>
    <s v="00"/>
    <s v="000"/>
    <s v="sonstige spezielle Zweckausgaben  "/>
    <n v="500"/>
    <n v="0"/>
  </r>
  <r>
    <s v="1 Stadt Bad Rappenau"/>
    <x v="0"/>
    <x v="1"/>
    <x v="2"/>
    <x v="8"/>
    <x v="8"/>
    <x v="23"/>
    <s v="4"/>
    <x v="3"/>
    <x v="875"/>
    <n v="-43700"/>
    <n v="-43801.25"/>
    <n v="1"/>
    <s v="01"/>
    <s v="2110"/>
    <s v="414000"/>
    <s v="00"/>
    <s v="000"/>
    <s v="Vergütungen der Beschäftigten bis 2005 nur Angestellte "/>
    <n v="43700"/>
    <n v="43801.25"/>
  </r>
  <r>
    <s v="1 Stadt Bad Rappenau"/>
    <x v="0"/>
    <x v="1"/>
    <x v="2"/>
    <x v="8"/>
    <x v="8"/>
    <x v="23"/>
    <s v="4"/>
    <x v="3"/>
    <x v="876"/>
    <n v="-3700"/>
    <n v="-3750.46"/>
    <n v="1"/>
    <s v="01"/>
    <s v="2110"/>
    <s v="434000"/>
    <s v="00"/>
    <s v="000"/>
    <s v="Beiträge Versorgungskasse  bis 2005 nur Angestellte "/>
    <n v="3700"/>
    <n v="3750.46"/>
  </r>
  <r>
    <s v="1 Stadt Bad Rappenau"/>
    <x v="0"/>
    <x v="1"/>
    <x v="2"/>
    <x v="8"/>
    <x v="8"/>
    <x v="23"/>
    <s v="4"/>
    <x v="3"/>
    <x v="877"/>
    <n v="-8900"/>
    <n v="-8874.42"/>
    <n v="1"/>
    <s v="01"/>
    <s v="2110"/>
    <s v="444000"/>
    <s v="00"/>
    <s v="000"/>
    <s v="Beiträge zur gesetzlichen Sozialversicherung für Angest. bis 2005 nur Angestellte "/>
    <n v="8900"/>
    <n v="8874.42"/>
  </r>
  <r>
    <s v="1 Stadt Bad Rappenau"/>
    <x v="0"/>
    <x v="1"/>
    <x v="2"/>
    <x v="8"/>
    <x v="8"/>
    <x v="23"/>
    <s v="4"/>
    <x v="3"/>
    <x v="878"/>
    <n v="-100"/>
    <n v="-4.4800000000000004"/>
    <n v="1"/>
    <s v="01"/>
    <s v="2110"/>
    <s v="450000"/>
    <s v="00"/>
    <s v="000"/>
    <s v="Beihilfen, Unterstützung und dgl.  "/>
    <n v="100"/>
    <n v="4.4800000000000004"/>
  </r>
  <r>
    <s v="1 Stadt Bad Rappenau"/>
    <x v="0"/>
    <x v="1"/>
    <x v="2"/>
    <x v="8"/>
    <x v="8"/>
    <x v="23"/>
    <s v="4"/>
    <x v="3"/>
    <x v="879"/>
    <n v="-100"/>
    <n v="-84.56"/>
    <n v="1"/>
    <s v="01"/>
    <s v="2110"/>
    <s v="460000"/>
    <s v="00"/>
    <s v="000"/>
    <s v="Personalnebenausgaben   "/>
    <n v="100"/>
    <n v="84.56"/>
  </r>
  <r>
    <s v="1 Stadt Bad Rappenau"/>
    <x v="0"/>
    <x v="1"/>
    <x v="2"/>
    <x v="8"/>
    <x v="8"/>
    <x v="23"/>
    <s v="4"/>
    <x v="3"/>
    <x v="880"/>
    <n v="-300"/>
    <n v="-35.97"/>
    <n v="1"/>
    <s v="01"/>
    <s v="2110"/>
    <s v="462000"/>
    <s v="00"/>
    <s v="000"/>
    <s v="Betriebsausflug   "/>
    <n v="300"/>
    <n v="35.97"/>
  </r>
  <r>
    <s v="1 Stadt Bad Rappenau"/>
    <x v="0"/>
    <x v="1"/>
    <x v="2"/>
    <x v="8"/>
    <x v="8"/>
    <x v="23"/>
    <s v="5"/>
    <x v="4"/>
    <x v="881"/>
    <n v="-1000"/>
    <n v="-31748.639999999999"/>
    <n v="1"/>
    <s v="01"/>
    <s v="2110"/>
    <s v="501000"/>
    <s v="00"/>
    <s v="000"/>
    <s v="Gebäudeunterhaltung   "/>
    <n v="1000"/>
    <n v="31748.639999999999"/>
  </r>
  <r>
    <s v="1 Stadt Bad Rappenau"/>
    <x v="0"/>
    <x v="1"/>
    <x v="2"/>
    <x v="8"/>
    <x v="8"/>
    <x v="23"/>
    <s v="5"/>
    <x v="4"/>
    <x v="882"/>
    <n v="-2000"/>
    <n v="-4261.99"/>
    <n v="1"/>
    <s v="01"/>
    <s v="2110"/>
    <s v="510000"/>
    <s v="00"/>
    <s v="000"/>
    <s v="Unterhaltung des sonstigen unbeweglichen Vermögens  "/>
    <n v="2000"/>
    <n v="4261.99"/>
  </r>
  <r>
    <s v="1 Stadt Bad Rappenau"/>
    <x v="0"/>
    <x v="1"/>
    <x v="2"/>
    <x v="8"/>
    <x v="8"/>
    <x v="23"/>
    <s v="5"/>
    <x v="4"/>
    <x v="883"/>
    <n v="-4100"/>
    <n v="-3335.36"/>
    <n v="1"/>
    <s v="01"/>
    <s v="2110"/>
    <s v="521000"/>
    <s v="00"/>
    <s v="000"/>
    <s v="Geräte, Ausstattungs- und Einrichtungsgegenstände  "/>
    <n v="4100"/>
    <n v="3335.36"/>
  </r>
  <r>
    <s v="1 Stadt Bad Rappenau"/>
    <x v="0"/>
    <x v="1"/>
    <x v="2"/>
    <x v="8"/>
    <x v="8"/>
    <x v="23"/>
    <s v="5"/>
    <x v="4"/>
    <x v="884"/>
    <n v="-4000"/>
    <n v="-8225.56"/>
    <n v="1"/>
    <s v="01"/>
    <s v="2110"/>
    <s v="522000"/>
    <s v="00"/>
    <s v="000"/>
    <s v="Druck- und Kopierkosten   "/>
    <n v="4000"/>
    <n v="8225.56"/>
  </r>
  <r>
    <s v="1 Stadt Bad Rappenau"/>
    <x v="0"/>
    <x v="1"/>
    <x v="2"/>
    <x v="8"/>
    <x v="8"/>
    <x v="23"/>
    <s v="5"/>
    <x v="4"/>
    <x v="885"/>
    <n v="-200"/>
    <n v="0"/>
    <n v="1"/>
    <s v="01"/>
    <s v="2110"/>
    <s v="523000"/>
    <s v="00"/>
    <s v="000"/>
    <s v="Gebäudeausstattung   "/>
    <n v="200"/>
    <n v="0"/>
  </r>
  <r>
    <s v="1 Stadt Bad Rappenau"/>
    <x v="0"/>
    <x v="1"/>
    <x v="2"/>
    <x v="8"/>
    <x v="8"/>
    <x v="23"/>
    <s v="5"/>
    <x v="4"/>
    <x v="886"/>
    <n v="-3000"/>
    <n v="-3157.88"/>
    <n v="1"/>
    <s v="01"/>
    <s v="2110"/>
    <s v="541000"/>
    <s v="00"/>
    <s v="000"/>
    <s v="Strom   "/>
    <n v="3000"/>
    <n v="3157.88"/>
  </r>
  <r>
    <s v="1 Stadt Bad Rappenau"/>
    <x v="0"/>
    <x v="1"/>
    <x v="2"/>
    <x v="8"/>
    <x v="8"/>
    <x v="23"/>
    <s v="5"/>
    <x v="4"/>
    <x v="887"/>
    <n v="-2200"/>
    <n v="-2260.11"/>
    <n v="1"/>
    <s v="01"/>
    <s v="2110"/>
    <s v="542000"/>
    <s v="00"/>
    <s v="000"/>
    <s v="Wasser / Abwasser   "/>
    <n v="2200"/>
    <n v="2260.11"/>
  </r>
  <r>
    <s v="1 Stadt Bad Rappenau"/>
    <x v="0"/>
    <x v="1"/>
    <x v="2"/>
    <x v="8"/>
    <x v="8"/>
    <x v="23"/>
    <s v="5"/>
    <x v="4"/>
    <x v="888"/>
    <n v="-14100"/>
    <n v="-5723.3"/>
    <n v="1"/>
    <s v="01"/>
    <s v="2110"/>
    <s v="543000"/>
    <s v="00"/>
    <s v="000"/>
    <s v="Heizungskosten   "/>
    <n v="14100"/>
    <n v="5723.3"/>
  </r>
  <r>
    <s v="1 Stadt Bad Rappenau"/>
    <x v="0"/>
    <x v="1"/>
    <x v="2"/>
    <x v="8"/>
    <x v="8"/>
    <x v="23"/>
    <s v="5"/>
    <x v="4"/>
    <x v="889"/>
    <n v="-1900"/>
    <n v="-1800"/>
    <n v="1"/>
    <s v="01"/>
    <s v="2110"/>
    <s v="544000"/>
    <s v="00"/>
    <s v="000"/>
    <s v="Abfallgebühren   "/>
    <n v="1900"/>
    <n v="1800"/>
  </r>
  <r>
    <s v="1 Stadt Bad Rappenau"/>
    <x v="0"/>
    <x v="1"/>
    <x v="2"/>
    <x v="8"/>
    <x v="8"/>
    <x v="23"/>
    <s v="5"/>
    <x v="4"/>
    <x v="890"/>
    <n v="-14700"/>
    <n v="-33172.11"/>
    <n v="1"/>
    <s v="01"/>
    <s v="2110"/>
    <s v="545000"/>
    <s v="00"/>
    <s v="000"/>
    <s v="Reinigungskosten   "/>
    <n v="14700"/>
    <n v="33172.11"/>
  </r>
  <r>
    <s v="1 Stadt Bad Rappenau"/>
    <x v="0"/>
    <x v="1"/>
    <x v="2"/>
    <x v="8"/>
    <x v="8"/>
    <x v="23"/>
    <s v="5"/>
    <x v="4"/>
    <x v="891"/>
    <n v="-3500"/>
    <n v="-3516.93"/>
    <n v="1"/>
    <s v="01"/>
    <s v="2110"/>
    <s v="546000"/>
    <s v="00"/>
    <s v="000"/>
    <s v="Steuern und Gebäudeversicherungen   "/>
    <n v="3500"/>
    <n v="3516.93"/>
  </r>
  <r>
    <s v="1 Stadt Bad Rappenau"/>
    <x v="0"/>
    <x v="1"/>
    <x v="2"/>
    <x v="8"/>
    <x v="8"/>
    <x v="23"/>
    <s v="5"/>
    <x v="4"/>
    <x v="892"/>
    <n v="-800"/>
    <n v="-7920.93"/>
    <n v="1"/>
    <s v="01"/>
    <s v="2110"/>
    <s v="549000"/>
    <s v="00"/>
    <s v="000"/>
    <s v="sonstige Bewirtschaftungskosten (z.B. Schornsteinfeger, Feuerlöschgeräte, HV) "/>
    <n v="800"/>
    <n v="7920.93"/>
  </r>
  <r>
    <s v="1 Stadt Bad Rappenau"/>
    <x v="0"/>
    <x v="1"/>
    <x v="2"/>
    <x v="8"/>
    <x v="8"/>
    <x v="23"/>
    <s v="5"/>
    <x v="4"/>
    <x v="893"/>
    <n v="0"/>
    <n v="-1180"/>
    <n v="1"/>
    <s v="01"/>
    <s v="2110"/>
    <s v="562000"/>
    <s v="00"/>
    <s v="000"/>
    <s v="Aus- und Fortbildung,   "/>
    <n v="0"/>
    <n v="1180"/>
  </r>
  <r>
    <s v="1 Stadt Bad Rappenau"/>
    <x v="0"/>
    <x v="1"/>
    <x v="2"/>
    <x v="8"/>
    <x v="8"/>
    <x v="23"/>
    <s v="5"/>
    <x v="4"/>
    <x v="894"/>
    <n v="-5300"/>
    <n v="-2329.71"/>
    <n v="1"/>
    <s v="01"/>
    <s v="2110"/>
    <s v="591000"/>
    <s v="00"/>
    <s v="000"/>
    <s v="Lehr- und Unterrichtsmittel  "/>
    <n v="5300"/>
    <n v="2329.71"/>
  </r>
  <r>
    <s v="1 Stadt Bad Rappenau"/>
    <x v="0"/>
    <x v="1"/>
    <x v="2"/>
    <x v="8"/>
    <x v="8"/>
    <x v="23"/>
    <s v="5"/>
    <x v="4"/>
    <x v="895"/>
    <n v="-11100"/>
    <n v="-12683.92"/>
    <n v="1"/>
    <s v="01"/>
    <s v="2110"/>
    <s v="592000"/>
    <s v="00"/>
    <s v="000"/>
    <s v="Lernmittel   "/>
    <n v="11100"/>
    <n v="12683.92"/>
  </r>
  <r>
    <s v="1 Stadt Bad Rappenau"/>
    <x v="0"/>
    <x v="1"/>
    <x v="2"/>
    <x v="8"/>
    <x v="8"/>
    <x v="23"/>
    <s v="5"/>
    <x v="4"/>
    <x v="896"/>
    <n v="-600"/>
    <n v="0"/>
    <n v="1"/>
    <s v="01"/>
    <s v="2110"/>
    <s v="593000"/>
    <s v="00"/>
    <s v="000"/>
    <s v="Schülerbücherei   "/>
    <n v="600"/>
    <n v="0"/>
  </r>
  <r>
    <s v="1 Stadt Bad Rappenau"/>
    <x v="0"/>
    <x v="1"/>
    <x v="2"/>
    <x v="8"/>
    <x v="8"/>
    <x v="23"/>
    <s v="5"/>
    <x v="4"/>
    <x v="897"/>
    <n v="-600"/>
    <n v="-1468.56"/>
    <n v="1"/>
    <s v="01"/>
    <s v="2110"/>
    <s v="594000"/>
    <s v="00"/>
    <s v="000"/>
    <s v="sonstiger Schulaufwand   "/>
    <n v="600"/>
    <n v="1468.56"/>
  </r>
  <r>
    <s v="1 Stadt Bad Rappenau"/>
    <x v="0"/>
    <x v="1"/>
    <x v="2"/>
    <x v="8"/>
    <x v="8"/>
    <x v="23"/>
    <s v="5"/>
    <x v="4"/>
    <x v="898"/>
    <n v="-800"/>
    <n v="-688.9"/>
    <n v="1"/>
    <s v="01"/>
    <s v="2110"/>
    <s v="595000"/>
    <s v="00"/>
    <s v="000"/>
    <s v="Schulveranstaltungen   "/>
    <n v="800"/>
    <n v="688.9"/>
  </r>
  <r>
    <s v="1 Stadt Bad Rappenau"/>
    <x v="0"/>
    <x v="1"/>
    <x v="2"/>
    <x v="8"/>
    <x v="8"/>
    <x v="23"/>
    <s v="5"/>
    <x v="4"/>
    <x v="899"/>
    <n v="-4400"/>
    <n v="-3501.25"/>
    <n v="1"/>
    <s v="01"/>
    <s v="2110"/>
    <s v="596000"/>
    <s v="00"/>
    <s v="000"/>
    <s v="Musikalische Bildung durch Musikschule   "/>
    <n v="4400"/>
    <n v="3501.25"/>
  </r>
  <r>
    <s v="1 Stadt Bad Rappenau"/>
    <x v="0"/>
    <x v="1"/>
    <x v="2"/>
    <x v="8"/>
    <x v="8"/>
    <x v="23"/>
    <s v="6"/>
    <x v="4"/>
    <x v="900"/>
    <n v="-2700"/>
    <n v="-2529.85"/>
    <n v="1"/>
    <s v="01"/>
    <s v="2110"/>
    <s v="634000"/>
    <s v="00"/>
    <s v="000"/>
    <s v="Aufwand für Jugendbegleiter   "/>
    <n v="2700"/>
    <n v="2529.85"/>
  </r>
  <r>
    <s v="1 Stadt Bad Rappenau"/>
    <x v="0"/>
    <x v="1"/>
    <x v="2"/>
    <x v="8"/>
    <x v="8"/>
    <x v="23"/>
    <s v="6"/>
    <x v="4"/>
    <x v="901"/>
    <n v="-18900"/>
    <n v="-6430.45"/>
    <n v="1"/>
    <s v="01"/>
    <s v="2110"/>
    <s v="638000"/>
    <s v="00"/>
    <s v="000"/>
    <s v="EDV-Kosten   "/>
    <n v="18900"/>
    <n v="6430.45"/>
  </r>
  <r>
    <s v="1 Stadt Bad Rappenau"/>
    <x v="0"/>
    <x v="1"/>
    <x v="2"/>
    <x v="8"/>
    <x v="8"/>
    <x v="23"/>
    <s v="6"/>
    <x v="4"/>
    <x v="902"/>
    <n v="-20000"/>
    <n v="-22350.639999999999"/>
    <n v="1"/>
    <s v="01"/>
    <s v="2110"/>
    <s v="640000"/>
    <s v="00"/>
    <s v="000"/>
    <s v="Steuern, Versicherung., Schadensfälle, Sonderabgaben  "/>
    <n v="20000"/>
    <n v="22350.639999999999"/>
  </r>
  <r>
    <s v="1 Stadt Bad Rappenau"/>
    <x v="0"/>
    <x v="1"/>
    <x v="2"/>
    <x v="8"/>
    <x v="8"/>
    <x v="23"/>
    <s v="6"/>
    <x v="4"/>
    <x v="903"/>
    <n v="-2200"/>
    <n v="-1192.81"/>
    <n v="1"/>
    <s v="01"/>
    <s v="2110"/>
    <s v="650000"/>
    <s v="00"/>
    <s v="000"/>
    <s v="Bürobedarf   "/>
    <n v="2200"/>
    <n v="1192.81"/>
  </r>
  <r>
    <s v="1 Stadt Bad Rappenau"/>
    <x v="0"/>
    <x v="1"/>
    <x v="2"/>
    <x v="8"/>
    <x v="8"/>
    <x v="23"/>
    <s v="6"/>
    <x v="4"/>
    <x v="904"/>
    <n v="-500"/>
    <n v="-48.86"/>
    <n v="1"/>
    <s v="01"/>
    <s v="2110"/>
    <s v="668000"/>
    <s v="00"/>
    <s v="000"/>
    <s v="Vermischte Ausgaben   "/>
    <n v="500"/>
    <n v="48.86"/>
  </r>
  <r>
    <s v="1 Stadt Bad Rappenau"/>
    <x v="0"/>
    <x v="1"/>
    <x v="2"/>
    <x v="8"/>
    <x v="8"/>
    <x v="23"/>
    <s v="6"/>
    <x v="4"/>
    <x v="905"/>
    <n v="-4000"/>
    <n v="-5000"/>
    <n v="1"/>
    <s v="01"/>
    <s v="2110"/>
    <s v="672000"/>
    <s v="00"/>
    <s v="000"/>
    <s v="Schullastenausgleich an Nachbarkommunen  "/>
    <n v="4000"/>
    <n v="5000"/>
  </r>
  <r>
    <s v="1 Stadt Bad Rappenau"/>
    <x v="0"/>
    <x v="1"/>
    <x v="2"/>
    <x v="8"/>
    <x v="8"/>
    <x v="23"/>
    <s v="6"/>
    <x v="4"/>
    <x v="906"/>
    <n v="-41900"/>
    <n v="0"/>
    <n v="1"/>
    <s v="01"/>
    <s v="2110"/>
    <s v="679000"/>
    <s v="00"/>
    <s v="000"/>
    <s v="Innere Verrechnungen   "/>
    <n v="41900"/>
    <n v="0"/>
  </r>
  <r>
    <s v="1 Stadt Bad Rappenau"/>
    <x v="0"/>
    <x v="1"/>
    <x v="2"/>
    <x v="8"/>
    <x v="8"/>
    <x v="24"/>
    <s v="4"/>
    <x v="3"/>
    <x v="907"/>
    <n v="-29400"/>
    <n v="-22289.21"/>
    <n v="1"/>
    <s v="01"/>
    <s v="2111"/>
    <s v="414000"/>
    <s v="00"/>
    <s v="000"/>
    <s v="Vergütungen der Beschäftigten bis 2005 nur Angestellte "/>
    <n v="29400"/>
    <n v="22289.21"/>
  </r>
  <r>
    <s v="1 Stadt Bad Rappenau"/>
    <x v="0"/>
    <x v="1"/>
    <x v="2"/>
    <x v="8"/>
    <x v="8"/>
    <x v="24"/>
    <s v="4"/>
    <x v="3"/>
    <x v="908"/>
    <n v="-2500"/>
    <n v="-1878.31"/>
    <n v="1"/>
    <s v="01"/>
    <s v="2111"/>
    <s v="434000"/>
    <s v="00"/>
    <s v="000"/>
    <s v="Beiträge Versorgungskasse  bis 2005 nur Angestellte "/>
    <n v="2500"/>
    <n v="1878.31"/>
  </r>
  <r>
    <s v="1 Stadt Bad Rappenau"/>
    <x v="0"/>
    <x v="1"/>
    <x v="2"/>
    <x v="8"/>
    <x v="8"/>
    <x v="24"/>
    <s v="4"/>
    <x v="3"/>
    <x v="909"/>
    <n v="-5900"/>
    <n v="-4489.82"/>
    <n v="1"/>
    <s v="01"/>
    <s v="2111"/>
    <s v="444000"/>
    <s v="00"/>
    <s v="000"/>
    <s v="Beiträge zur gesetzlichen Sozialversicherung für Angest. bis 2005 nur Angestellte "/>
    <n v="5900"/>
    <n v="4489.82"/>
  </r>
  <r>
    <s v="1 Stadt Bad Rappenau"/>
    <x v="0"/>
    <x v="1"/>
    <x v="2"/>
    <x v="8"/>
    <x v="8"/>
    <x v="24"/>
    <s v="4"/>
    <x v="3"/>
    <x v="910"/>
    <n v="-100"/>
    <n v="-8.08"/>
    <n v="1"/>
    <s v="01"/>
    <s v="2111"/>
    <s v="450000"/>
    <s v="00"/>
    <s v="000"/>
    <s v="Beihilfen, Unterstützung und dgl.  "/>
    <n v="100"/>
    <n v="8.08"/>
  </r>
  <r>
    <s v="1 Stadt Bad Rappenau"/>
    <x v="0"/>
    <x v="1"/>
    <x v="2"/>
    <x v="8"/>
    <x v="8"/>
    <x v="24"/>
    <s v="4"/>
    <x v="3"/>
    <x v="911"/>
    <n v="-100"/>
    <n v="-169.12"/>
    <n v="1"/>
    <s v="01"/>
    <s v="2111"/>
    <s v="460000"/>
    <s v="00"/>
    <s v="000"/>
    <s v="Personalnebenausgaben   "/>
    <n v="100"/>
    <n v="169.12"/>
  </r>
  <r>
    <s v="1 Stadt Bad Rappenau"/>
    <x v="0"/>
    <x v="1"/>
    <x v="2"/>
    <x v="8"/>
    <x v="8"/>
    <x v="24"/>
    <s v="5"/>
    <x v="4"/>
    <x v="912"/>
    <n v="-3500"/>
    <n v="-439.03"/>
    <n v="1"/>
    <s v="01"/>
    <s v="2111"/>
    <s v="501000"/>
    <s v="00"/>
    <s v="000"/>
    <s v="Gebäudeunterhaltung   "/>
    <n v="3500"/>
    <n v="439.03"/>
  </r>
  <r>
    <s v="1 Stadt Bad Rappenau"/>
    <x v="0"/>
    <x v="1"/>
    <x v="2"/>
    <x v="8"/>
    <x v="8"/>
    <x v="24"/>
    <s v="5"/>
    <x v="4"/>
    <x v="913"/>
    <n v="-1000"/>
    <n v="-3300.3"/>
    <n v="1"/>
    <s v="01"/>
    <s v="2111"/>
    <s v="510000"/>
    <s v="00"/>
    <s v="000"/>
    <s v="Unterhaltung des sonstigen unbeweglichen Vermögens  "/>
    <n v="1000"/>
    <n v="3300.3"/>
  </r>
  <r>
    <s v="1 Stadt Bad Rappenau"/>
    <x v="0"/>
    <x v="1"/>
    <x v="2"/>
    <x v="8"/>
    <x v="8"/>
    <x v="24"/>
    <s v="5"/>
    <x v="4"/>
    <x v="914"/>
    <n v="-1500"/>
    <n v="0"/>
    <n v="1"/>
    <s v="01"/>
    <s v="2111"/>
    <s v="521000"/>
    <s v="00"/>
    <s v="000"/>
    <s v="Geräte, Ausstattungs- und Einrichtungsgegenstände  "/>
    <n v="1500"/>
    <n v="0"/>
  </r>
  <r>
    <s v="1 Stadt Bad Rappenau"/>
    <x v="0"/>
    <x v="1"/>
    <x v="2"/>
    <x v="8"/>
    <x v="8"/>
    <x v="24"/>
    <s v="5"/>
    <x v="4"/>
    <x v="915"/>
    <n v="-1300"/>
    <n v="-2122.79"/>
    <n v="1"/>
    <s v="01"/>
    <s v="2111"/>
    <s v="522000"/>
    <s v="00"/>
    <s v="000"/>
    <s v="Druck- und Kopierkosten   "/>
    <n v="1300"/>
    <n v="2122.79"/>
  </r>
  <r>
    <s v="1 Stadt Bad Rappenau"/>
    <x v="0"/>
    <x v="1"/>
    <x v="2"/>
    <x v="8"/>
    <x v="8"/>
    <x v="24"/>
    <s v="5"/>
    <x v="4"/>
    <x v="916"/>
    <n v="-200"/>
    <n v="0"/>
    <n v="1"/>
    <s v="01"/>
    <s v="2111"/>
    <s v="523000"/>
    <s v="00"/>
    <s v="000"/>
    <s v="Gebäudeausstattung   "/>
    <n v="200"/>
    <n v="0"/>
  </r>
  <r>
    <s v="1 Stadt Bad Rappenau"/>
    <x v="0"/>
    <x v="1"/>
    <x v="2"/>
    <x v="8"/>
    <x v="8"/>
    <x v="24"/>
    <s v="5"/>
    <x v="4"/>
    <x v="917"/>
    <n v="-1700"/>
    <n v="-2973.01"/>
    <n v="1"/>
    <s v="01"/>
    <s v="2111"/>
    <s v="541000"/>
    <s v="00"/>
    <s v="000"/>
    <s v="Strom   "/>
    <n v="1700"/>
    <n v="2973.01"/>
  </r>
  <r>
    <s v="1 Stadt Bad Rappenau"/>
    <x v="0"/>
    <x v="1"/>
    <x v="2"/>
    <x v="8"/>
    <x v="8"/>
    <x v="24"/>
    <s v="5"/>
    <x v="4"/>
    <x v="918"/>
    <n v="-1100"/>
    <n v="-1285.6600000000001"/>
    <n v="1"/>
    <s v="01"/>
    <s v="2111"/>
    <s v="542000"/>
    <s v="00"/>
    <s v="000"/>
    <s v="Wasser / Abwasser   "/>
    <n v="1100"/>
    <n v="1285.6600000000001"/>
  </r>
  <r>
    <s v="1 Stadt Bad Rappenau"/>
    <x v="0"/>
    <x v="1"/>
    <x v="2"/>
    <x v="8"/>
    <x v="8"/>
    <x v="24"/>
    <s v="5"/>
    <x v="4"/>
    <x v="919"/>
    <n v="-3400"/>
    <n v="-6926.07"/>
    <n v="1"/>
    <s v="01"/>
    <s v="2111"/>
    <s v="543000"/>
    <s v="00"/>
    <s v="000"/>
    <s v="Heizungskosten   "/>
    <n v="3400"/>
    <n v="6926.07"/>
  </r>
  <r>
    <s v="1 Stadt Bad Rappenau"/>
    <x v="0"/>
    <x v="1"/>
    <x v="2"/>
    <x v="8"/>
    <x v="8"/>
    <x v="24"/>
    <s v="5"/>
    <x v="4"/>
    <x v="920"/>
    <n v="-900"/>
    <n v="-900"/>
    <n v="1"/>
    <s v="01"/>
    <s v="2111"/>
    <s v="544000"/>
    <s v="00"/>
    <s v="000"/>
    <s v="Abfallgebühren   "/>
    <n v="900"/>
    <n v="900"/>
  </r>
  <r>
    <s v="1 Stadt Bad Rappenau"/>
    <x v="0"/>
    <x v="1"/>
    <x v="2"/>
    <x v="8"/>
    <x v="8"/>
    <x v="24"/>
    <s v="5"/>
    <x v="4"/>
    <x v="921"/>
    <n v="-1700"/>
    <n v="-6806.88"/>
    <n v="1"/>
    <s v="01"/>
    <s v="2111"/>
    <s v="545000"/>
    <s v="00"/>
    <s v="000"/>
    <s v="Reinigungskosten   "/>
    <n v="1700"/>
    <n v="6806.88"/>
  </r>
  <r>
    <s v="1 Stadt Bad Rappenau"/>
    <x v="0"/>
    <x v="1"/>
    <x v="2"/>
    <x v="8"/>
    <x v="8"/>
    <x v="24"/>
    <s v="5"/>
    <x v="4"/>
    <x v="922"/>
    <n v="-2000"/>
    <n v="-1967.75"/>
    <n v="1"/>
    <s v="01"/>
    <s v="2111"/>
    <s v="546000"/>
    <s v="00"/>
    <s v="000"/>
    <s v="Steuern und Gebäudeversicherungen   "/>
    <n v="2000"/>
    <n v="1967.75"/>
  </r>
  <r>
    <s v="1 Stadt Bad Rappenau"/>
    <x v="0"/>
    <x v="1"/>
    <x v="2"/>
    <x v="8"/>
    <x v="8"/>
    <x v="24"/>
    <s v="5"/>
    <x v="4"/>
    <x v="923"/>
    <n v="-1200"/>
    <n v="-1080.47"/>
    <n v="1"/>
    <s v="01"/>
    <s v="2111"/>
    <s v="549000"/>
    <s v="00"/>
    <s v="000"/>
    <s v="sonstige Bewirtschaftungskosten (z.B. Schornsteinfeger, Feuerlöschgeräte) "/>
    <n v="1200"/>
    <n v="1080.47"/>
  </r>
  <r>
    <s v="1 Stadt Bad Rappenau"/>
    <x v="0"/>
    <x v="1"/>
    <x v="2"/>
    <x v="8"/>
    <x v="8"/>
    <x v="24"/>
    <s v="5"/>
    <x v="4"/>
    <x v="924"/>
    <n v="-800"/>
    <n v="-164.44"/>
    <n v="1"/>
    <s v="01"/>
    <s v="2111"/>
    <s v="591000"/>
    <s v="00"/>
    <s v="000"/>
    <s v="Lehr- und Unterrichtsmittel  "/>
    <n v="800"/>
    <n v="164.44"/>
  </r>
  <r>
    <s v="1 Stadt Bad Rappenau"/>
    <x v="0"/>
    <x v="1"/>
    <x v="2"/>
    <x v="8"/>
    <x v="8"/>
    <x v="24"/>
    <s v="5"/>
    <x v="4"/>
    <x v="925"/>
    <n v="-1800"/>
    <n v="-4783.53"/>
    <n v="1"/>
    <s v="01"/>
    <s v="2111"/>
    <s v="592000"/>
    <s v="00"/>
    <s v="000"/>
    <s v="Lernmittel   "/>
    <n v="1800"/>
    <n v="4783.53"/>
  </r>
  <r>
    <s v="1 Stadt Bad Rappenau"/>
    <x v="0"/>
    <x v="1"/>
    <x v="2"/>
    <x v="8"/>
    <x v="8"/>
    <x v="24"/>
    <s v="5"/>
    <x v="4"/>
    <x v="926"/>
    <n v="-100"/>
    <n v="0"/>
    <n v="1"/>
    <s v="01"/>
    <s v="2111"/>
    <s v="593000"/>
    <s v="00"/>
    <s v="000"/>
    <s v="Schülerbücherei   "/>
    <n v="100"/>
    <n v="0"/>
  </r>
  <r>
    <s v="1 Stadt Bad Rappenau"/>
    <x v="0"/>
    <x v="1"/>
    <x v="2"/>
    <x v="8"/>
    <x v="8"/>
    <x v="24"/>
    <s v="5"/>
    <x v="4"/>
    <x v="927"/>
    <n v="-100"/>
    <n v="-214.88"/>
    <n v="1"/>
    <s v="01"/>
    <s v="2111"/>
    <s v="594000"/>
    <s v="00"/>
    <s v="000"/>
    <s v="sonstiger Schulaufwand   "/>
    <n v="100"/>
    <n v="214.88"/>
  </r>
  <r>
    <s v="1 Stadt Bad Rappenau"/>
    <x v="0"/>
    <x v="1"/>
    <x v="2"/>
    <x v="8"/>
    <x v="8"/>
    <x v="24"/>
    <s v="5"/>
    <x v="4"/>
    <x v="928"/>
    <n v="-100"/>
    <n v="-22.5"/>
    <n v="1"/>
    <s v="01"/>
    <s v="2111"/>
    <s v="595000"/>
    <s v="00"/>
    <s v="000"/>
    <s v="Schulveranstaltungen   "/>
    <n v="100"/>
    <n v="22.5"/>
  </r>
  <r>
    <s v="1 Stadt Bad Rappenau"/>
    <x v="0"/>
    <x v="1"/>
    <x v="2"/>
    <x v="8"/>
    <x v="8"/>
    <x v="24"/>
    <s v="5"/>
    <x v="4"/>
    <x v="929"/>
    <n v="-1500"/>
    <n v="-1750.62"/>
    <n v="1"/>
    <s v="01"/>
    <s v="2111"/>
    <s v="596000"/>
    <s v="00"/>
    <s v="000"/>
    <s v="Musikalische Bildung durch Musikschule   "/>
    <n v="1500"/>
    <n v="1750.62"/>
  </r>
  <r>
    <s v="1 Stadt Bad Rappenau"/>
    <x v="0"/>
    <x v="1"/>
    <x v="2"/>
    <x v="8"/>
    <x v="8"/>
    <x v="24"/>
    <s v="5"/>
    <x v="4"/>
    <x v="930"/>
    <n v="-2500"/>
    <n v="-1322.73"/>
    <n v="1"/>
    <s v="01"/>
    <s v="2111"/>
    <s v="597000"/>
    <s v="00"/>
    <s v="000"/>
    <s v="Beförderungskosten für Schüler  "/>
    <n v="2500"/>
    <n v="1322.73"/>
  </r>
  <r>
    <s v="1 Stadt Bad Rappenau"/>
    <x v="0"/>
    <x v="1"/>
    <x v="2"/>
    <x v="8"/>
    <x v="8"/>
    <x v="24"/>
    <s v="6"/>
    <x v="4"/>
    <x v="931"/>
    <n v="-12000"/>
    <n v="0"/>
    <n v="1"/>
    <s v="01"/>
    <s v="2111"/>
    <s v="632000"/>
    <s v="00"/>
    <s v="000"/>
    <s v="Ausgaben für Eingliederungshilfen   "/>
    <n v="12000"/>
    <n v="0"/>
  </r>
  <r>
    <s v="1 Stadt Bad Rappenau"/>
    <x v="0"/>
    <x v="1"/>
    <x v="2"/>
    <x v="8"/>
    <x v="8"/>
    <x v="24"/>
    <s v="6"/>
    <x v="4"/>
    <x v="932"/>
    <n v="-4500"/>
    <n v="-4250"/>
    <n v="1"/>
    <s v="01"/>
    <s v="2111"/>
    <s v="634000"/>
    <s v="00"/>
    <s v="000"/>
    <s v="Aufwand für Jugendbegleiter   "/>
    <n v="4500"/>
    <n v="4250"/>
  </r>
  <r>
    <s v="1 Stadt Bad Rappenau"/>
    <x v="0"/>
    <x v="1"/>
    <x v="2"/>
    <x v="8"/>
    <x v="8"/>
    <x v="24"/>
    <s v="6"/>
    <x v="4"/>
    <x v="933"/>
    <n v="-8100"/>
    <n v="-1943.87"/>
    <n v="1"/>
    <s v="01"/>
    <s v="2111"/>
    <s v="638000"/>
    <s v="00"/>
    <s v="000"/>
    <s v="EDV-Kosten   "/>
    <n v="8100"/>
    <n v="1943.87"/>
  </r>
  <r>
    <s v="1 Stadt Bad Rappenau"/>
    <x v="0"/>
    <x v="1"/>
    <x v="2"/>
    <x v="8"/>
    <x v="8"/>
    <x v="24"/>
    <s v="6"/>
    <x v="4"/>
    <x v="934"/>
    <n v="-3600"/>
    <n v="-3707.67"/>
    <n v="1"/>
    <s v="01"/>
    <s v="2111"/>
    <s v="640000"/>
    <s v="00"/>
    <s v="000"/>
    <s v="Steuern, Versicherung, Schadensfälle, Sonderabgaben  "/>
    <n v="3600"/>
    <n v="3707.67"/>
  </r>
  <r>
    <s v="1 Stadt Bad Rappenau"/>
    <x v="0"/>
    <x v="1"/>
    <x v="2"/>
    <x v="8"/>
    <x v="8"/>
    <x v="24"/>
    <s v="6"/>
    <x v="4"/>
    <x v="935"/>
    <n v="-1300"/>
    <n v="-174.84"/>
    <n v="1"/>
    <s v="01"/>
    <s v="2111"/>
    <s v="650000"/>
    <s v="00"/>
    <s v="000"/>
    <s v="Bürobedarf   "/>
    <n v="1300"/>
    <n v="174.84"/>
  </r>
  <r>
    <s v="1 Stadt Bad Rappenau"/>
    <x v="0"/>
    <x v="1"/>
    <x v="2"/>
    <x v="8"/>
    <x v="8"/>
    <x v="24"/>
    <s v="6"/>
    <x v="4"/>
    <x v="936"/>
    <n v="-400"/>
    <n v="-77.760000000000005"/>
    <n v="1"/>
    <s v="01"/>
    <s v="2111"/>
    <s v="668000"/>
    <s v="00"/>
    <s v="000"/>
    <s v="Vermischte Ausgaben   "/>
    <n v="400"/>
    <n v="77.760000000000005"/>
  </r>
  <r>
    <s v="1 Stadt Bad Rappenau"/>
    <x v="0"/>
    <x v="1"/>
    <x v="2"/>
    <x v="8"/>
    <x v="8"/>
    <x v="24"/>
    <s v="6"/>
    <x v="4"/>
    <x v="937"/>
    <n v="-18900"/>
    <n v="0"/>
    <n v="1"/>
    <s v="01"/>
    <s v="2111"/>
    <s v="679000"/>
    <s v="00"/>
    <s v="000"/>
    <s v="Innere Verrechnungen   "/>
    <n v="18900"/>
    <n v="0"/>
  </r>
  <r>
    <s v="1 Stadt Bad Rappenau"/>
    <x v="0"/>
    <x v="1"/>
    <x v="2"/>
    <x v="8"/>
    <x v="8"/>
    <x v="24"/>
    <s v="7"/>
    <x v="5"/>
    <x v="938"/>
    <n v="-900"/>
    <n v="0"/>
    <n v="1"/>
    <s v="01"/>
    <s v="2111"/>
    <s v="700000"/>
    <s v="00"/>
    <s v="000"/>
    <s v="Zuschuss Förderverein   "/>
    <n v="900"/>
    <n v="0"/>
  </r>
  <r>
    <s v="1 Stadt Bad Rappenau"/>
    <x v="0"/>
    <x v="1"/>
    <x v="2"/>
    <x v="8"/>
    <x v="8"/>
    <x v="25"/>
    <s v="4"/>
    <x v="3"/>
    <x v="939"/>
    <n v="-13000"/>
    <n v="-15549.18"/>
    <n v="1"/>
    <s v="01"/>
    <s v="2112"/>
    <s v="414000"/>
    <s v="00"/>
    <s v="000"/>
    <s v="Vergütungen der Beschäftigten bis 2005 nur Angestellte "/>
    <n v="13000"/>
    <n v="15549.18"/>
  </r>
  <r>
    <s v="1 Stadt Bad Rappenau"/>
    <x v="0"/>
    <x v="1"/>
    <x v="2"/>
    <x v="8"/>
    <x v="8"/>
    <x v="25"/>
    <s v="4"/>
    <x v="3"/>
    <x v="940"/>
    <n v="-900"/>
    <n v="-1300.2"/>
    <n v="1"/>
    <s v="01"/>
    <s v="2112"/>
    <s v="434000"/>
    <s v="00"/>
    <s v="000"/>
    <s v="Beiträge Versorgungskasse  bis 2005 nur Angestellte "/>
    <n v="900"/>
    <n v="1300.2"/>
  </r>
  <r>
    <s v="1 Stadt Bad Rappenau"/>
    <x v="0"/>
    <x v="1"/>
    <x v="2"/>
    <x v="8"/>
    <x v="8"/>
    <x v="25"/>
    <s v="4"/>
    <x v="3"/>
    <x v="941"/>
    <n v="-4000"/>
    <n v="-2997.5"/>
    <n v="1"/>
    <s v="01"/>
    <s v="2112"/>
    <s v="444000"/>
    <s v="00"/>
    <s v="000"/>
    <s v="Beiträge zur gesetzlichen Sozialversicherung für Angest. bis 2005 nur Angestellte "/>
    <n v="4000"/>
    <n v="2997.5"/>
  </r>
  <r>
    <s v="1 Stadt Bad Rappenau"/>
    <x v="0"/>
    <x v="1"/>
    <x v="2"/>
    <x v="8"/>
    <x v="8"/>
    <x v="25"/>
    <s v="4"/>
    <x v="3"/>
    <x v="942"/>
    <n v="-100"/>
    <n v="-6"/>
    <n v="1"/>
    <s v="01"/>
    <s v="2112"/>
    <s v="450000"/>
    <s v="00"/>
    <s v="000"/>
    <s v="Beihilfen, Unterstützung und dgl.  "/>
    <n v="100"/>
    <n v="6"/>
  </r>
  <r>
    <s v="1 Stadt Bad Rappenau"/>
    <x v="0"/>
    <x v="1"/>
    <x v="2"/>
    <x v="8"/>
    <x v="8"/>
    <x v="25"/>
    <s v="4"/>
    <x v="3"/>
    <x v="943"/>
    <n v="-100"/>
    <n v="-84.56"/>
    <n v="1"/>
    <s v="01"/>
    <s v="2112"/>
    <s v="460000"/>
    <s v="00"/>
    <s v="000"/>
    <s v="Personalnebenausgaben   "/>
    <n v="100"/>
    <n v="84.56"/>
  </r>
  <r>
    <s v="1 Stadt Bad Rappenau"/>
    <x v="0"/>
    <x v="1"/>
    <x v="2"/>
    <x v="8"/>
    <x v="8"/>
    <x v="25"/>
    <s v="4"/>
    <x v="3"/>
    <x v="944"/>
    <n v="0"/>
    <n v="-35.97"/>
    <n v="1"/>
    <s v="01"/>
    <s v="2112"/>
    <s v="462000"/>
    <s v="00"/>
    <s v="000"/>
    <s v="Betriebsausflug   "/>
    <n v="0"/>
    <n v="35.97"/>
  </r>
  <r>
    <s v="1 Stadt Bad Rappenau"/>
    <x v="0"/>
    <x v="1"/>
    <x v="2"/>
    <x v="8"/>
    <x v="8"/>
    <x v="25"/>
    <s v="5"/>
    <x v="4"/>
    <x v="945"/>
    <n v="-1000"/>
    <n v="-1475.25"/>
    <n v="1"/>
    <s v="01"/>
    <s v="2112"/>
    <s v="501000"/>
    <s v="00"/>
    <s v="000"/>
    <s v="Gebäudeunterhaltung   "/>
    <n v="1000"/>
    <n v="1475.25"/>
  </r>
  <r>
    <s v="1 Stadt Bad Rappenau"/>
    <x v="0"/>
    <x v="1"/>
    <x v="2"/>
    <x v="8"/>
    <x v="8"/>
    <x v="25"/>
    <s v="5"/>
    <x v="4"/>
    <x v="946"/>
    <n v="-1000"/>
    <n v="-14905.03"/>
    <n v="1"/>
    <s v="01"/>
    <s v="2112"/>
    <s v="510000"/>
    <s v="00"/>
    <s v="000"/>
    <s v="Unterhaltung des sonstigen unbeweglichen Vermögens  "/>
    <n v="1000"/>
    <n v="14905.03"/>
  </r>
  <r>
    <s v="1 Stadt Bad Rappenau"/>
    <x v="0"/>
    <x v="1"/>
    <x v="2"/>
    <x v="8"/>
    <x v="8"/>
    <x v="25"/>
    <s v="5"/>
    <x v="4"/>
    <x v="947"/>
    <n v="-17000"/>
    <n v="-15236.1"/>
    <n v="1"/>
    <s v="01"/>
    <s v="2112"/>
    <s v="521000"/>
    <s v="00"/>
    <s v="000"/>
    <s v="Geräte, Ausstattungs- und Einrichtungsgegenstände  "/>
    <n v="17000"/>
    <n v="15236.1"/>
  </r>
  <r>
    <s v="1 Stadt Bad Rappenau"/>
    <x v="0"/>
    <x v="1"/>
    <x v="2"/>
    <x v="8"/>
    <x v="8"/>
    <x v="25"/>
    <s v="5"/>
    <x v="4"/>
    <x v="948"/>
    <n v="-1500"/>
    <n v="-1993.78"/>
    <n v="1"/>
    <s v="01"/>
    <s v="2112"/>
    <s v="522000"/>
    <s v="00"/>
    <s v="000"/>
    <s v="Druck- und Kopierkosten   "/>
    <n v="1500"/>
    <n v="1993.78"/>
  </r>
  <r>
    <s v="1 Stadt Bad Rappenau"/>
    <x v="0"/>
    <x v="1"/>
    <x v="2"/>
    <x v="8"/>
    <x v="8"/>
    <x v="25"/>
    <s v="5"/>
    <x v="4"/>
    <x v="949"/>
    <n v="-200"/>
    <n v="0"/>
    <n v="1"/>
    <s v="01"/>
    <s v="2112"/>
    <s v="523000"/>
    <s v="00"/>
    <s v="000"/>
    <s v="Gebäudeausstattung   "/>
    <n v="200"/>
    <n v="0"/>
  </r>
  <r>
    <s v="1 Stadt Bad Rappenau"/>
    <x v="0"/>
    <x v="1"/>
    <x v="2"/>
    <x v="8"/>
    <x v="8"/>
    <x v="25"/>
    <s v="5"/>
    <x v="4"/>
    <x v="950"/>
    <n v="-3200"/>
    <n v="-3955.77"/>
    <n v="1"/>
    <s v="01"/>
    <s v="2112"/>
    <s v="541000"/>
    <s v="00"/>
    <s v="000"/>
    <s v="Strom   "/>
    <n v="3200"/>
    <n v="3955.77"/>
  </r>
  <r>
    <s v="1 Stadt Bad Rappenau"/>
    <x v="0"/>
    <x v="1"/>
    <x v="2"/>
    <x v="8"/>
    <x v="8"/>
    <x v="25"/>
    <s v="5"/>
    <x v="4"/>
    <x v="951"/>
    <n v="-900"/>
    <n v="-1418.79"/>
    <n v="1"/>
    <s v="01"/>
    <s v="2112"/>
    <s v="542000"/>
    <s v="00"/>
    <s v="000"/>
    <s v="Wasser / Abwasser   "/>
    <n v="900"/>
    <n v="1418.79"/>
  </r>
  <r>
    <s v="1 Stadt Bad Rappenau"/>
    <x v="0"/>
    <x v="1"/>
    <x v="2"/>
    <x v="8"/>
    <x v="8"/>
    <x v="25"/>
    <s v="5"/>
    <x v="4"/>
    <x v="952"/>
    <n v="-3000"/>
    <n v="-4768.68"/>
    <n v="1"/>
    <s v="01"/>
    <s v="2112"/>
    <s v="543000"/>
    <s v="00"/>
    <s v="000"/>
    <s v="Heizungskosten   "/>
    <n v="3000"/>
    <n v="4768.68"/>
  </r>
  <r>
    <s v="1 Stadt Bad Rappenau"/>
    <x v="0"/>
    <x v="1"/>
    <x v="2"/>
    <x v="8"/>
    <x v="8"/>
    <x v="25"/>
    <s v="5"/>
    <x v="4"/>
    <x v="953"/>
    <n v="-1900"/>
    <n v="-1800"/>
    <n v="1"/>
    <s v="01"/>
    <s v="2112"/>
    <s v="544000"/>
    <s v="00"/>
    <s v="000"/>
    <s v="Abfallgebühren   "/>
    <n v="1900"/>
    <n v="1800"/>
  </r>
  <r>
    <s v="1 Stadt Bad Rappenau"/>
    <x v="0"/>
    <x v="1"/>
    <x v="2"/>
    <x v="8"/>
    <x v="8"/>
    <x v="25"/>
    <s v="5"/>
    <x v="4"/>
    <x v="954"/>
    <n v="-19100"/>
    <n v="-8429.75"/>
    <n v="1"/>
    <s v="01"/>
    <s v="2112"/>
    <s v="545000"/>
    <s v="00"/>
    <s v="000"/>
    <s v="Reinigungskosten   "/>
    <n v="19100"/>
    <n v="8429.75"/>
  </r>
  <r>
    <s v="1 Stadt Bad Rappenau"/>
    <x v="0"/>
    <x v="1"/>
    <x v="2"/>
    <x v="8"/>
    <x v="8"/>
    <x v="25"/>
    <s v="5"/>
    <x v="4"/>
    <x v="955"/>
    <n v="-1200"/>
    <n v="-1213.68"/>
    <n v="1"/>
    <s v="01"/>
    <s v="2112"/>
    <s v="546000"/>
    <s v="00"/>
    <s v="000"/>
    <s v="Steuern und Gebäudeversicherungen   "/>
    <n v="1200"/>
    <n v="1213.68"/>
  </r>
  <r>
    <s v="1 Stadt Bad Rappenau"/>
    <x v="0"/>
    <x v="1"/>
    <x v="2"/>
    <x v="8"/>
    <x v="8"/>
    <x v="25"/>
    <s v="5"/>
    <x v="4"/>
    <x v="956"/>
    <n v="-1800"/>
    <n v="-963.03"/>
    <n v="1"/>
    <s v="01"/>
    <s v="2112"/>
    <s v="549000"/>
    <s v="00"/>
    <s v="000"/>
    <s v="sonstige Bewirtschaftungskosten (z.B. Schornsteinfeger, Feuerlöschgeräte) "/>
    <n v="1800"/>
    <n v="963.03"/>
  </r>
  <r>
    <s v="1 Stadt Bad Rappenau"/>
    <x v="0"/>
    <x v="1"/>
    <x v="2"/>
    <x v="8"/>
    <x v="8"/>
    <x v="25"/>
    <s v="5"/>
    <x v="4"/>
    <x v="957"/>
    <n v="0"/>
    <n v="-147.5"/>
    <n v="1"/>
    <s v="01"/>
    <s v="2112"/>
    <s v="562000"/>
    <s v="00"/>
    <s v="000"/>
    <s v="Aus- und Fortbildung,   "/>
    <n v="0"/>
    <n v="147.5"/>
  </r>
  <r>
    <s v="1 Stadt Bad Rappenau"/>
    <x v="0"/>
    <x v="1"/>
    <x v="2"/>
    <x v="8"/>
    <x v="8"/>
    <x v="25"/>
    <s v="5"/>
    <x v="4"/>
    <x v="958"/>
    <n v="-1300"/>
    <n v="-1607.3"/>
    <n v="1"/>
    <s v="01"/>
    <s v="2112"/>
    <s v="591000"/>
    <s v="00"/>
    <s v="000"/>
    <s v="Lehr- und Unterrichtsmittel  "/>
    <n v="1300"/>
    <n v="1607.3"/>
  </r>
  <r>
    <s v="1 Stadt Bad Rappenau"/>
    <x v="0"/>
    <x v="1"/>
    <x v="2"/>
    <x v="8"/>
    <x v="8"/>
    <x v="25"/>
    <s v="5"/>
    <x v="4"/>
    <x v="959"/>
    <n v="-2800"/>
    <n v="-4589.8100000000004"/>
    <n v="1"/>
    <s v="01"/>
    <s v="2112"/>
    <s v="592000"/>
    <s v="00"/>
    <s v="000"/>
    <s v="Lernmittel   "/>
    <n v="2800"/>
    <n v="4589.8100000000004"/>
  </r>
  <r>
    <s v="1 Stadt Bad Rappenau"/>
    <x v="0"/>
    <x v="1"/>
    <x v="2"/>
    <x v="8"/>
    <x v="8"/>
    <x v="25"/>
    <s v="5"/>
    <x v="4"/>
    <x v="960"/>
    <n v="-100"/>
    <n v="-189.94"/>
    <n v="1"/>
    <s v="01"/>
    <s v="2112"/>
    <s v="593000"/>
    <s v="00"/>
    <s v="000"/>
    <s v="Schülerbücherei   "/>
    <n v="100"/>
    <n v="189.94"/>
  </r>
  <r>
    <s v="1 Stadt Bad Rappenau"/>
    <x v="0"/>
    <x v="1"/>
    <x v="2"/>
    <x v="8"/>
    <x v="8"/>
    <x v="25"/>
    <s v="5"/>
    <x v="4"/>
    <x v="961"/>
    <n v="-100"/>
    <n v="-1803.48"/>
    <n v="1"/>
    <s v="01"/>
    <s v="2112"/>
    <s v="594000"/>
    <s v="00"/>
    <s v="000"/>
    <s v="sonstiger Schulaufwand   "/>
    <n v="100"/>
    <n v="1803.48"/>
  </r>
  <r>
    <s v="1 Stadt Bad Rappenau"/>
    <x v="0"/>
    <x v="1"/>
    <x v="2"/>
    <x v="8"/>
    <x v="8"/>
    <x v="25"/>
    <s v="5"/>
    <x v="4"/>
    <x v="962"/>
    <n v="-200"/>
    <n v="-211.53"/>
    <n v="1"/>
    <s v="01"/>
    <s v="2112"/>
    <s v="595000"/>
    <s v="00"/>
    <s v="000"/>
    <s v="Schulveranstaltungen   "/>
    <n v="200"/>
    <n v="211.53"/>
  </r>
  <r>
    <s v="1 Stadt Bad Rappenau"/>
    <x v="0"/>
    <x v="1"/>
    <x v="2"/>
    <x v="8"/>
    <x v="8"/>
    <x v="25"/>
    <s v="5"/>
    <x v="4"/>
    <x v="963"/>
    <n v="-2000"/>
    <n v="-1232.27"/>
    <n v="1"/>
    <s v="01"/>
    <s v="2112"/>
    <s v="596000"/>
    <s v="00"/>
    <s v="000"/>
    <s v="Musikalische Bildung durch Musikschule   "/>
    <n v="2000"/>
    <n v="1232.27"/>
  </r>
  <r>
    <s v="1 Stadt Bad Rappenau"/>
    <x v="0"/>
    <x v="1"/>
    <x v="2"/>
    <x v="8"/>
    <x v="8"/>
    <x v="25"/>
    <s v="5"/>
    <x v="4"/>
    <x v="964"/>
    <n v="-2500"/>
    <n v="-1423.01"/>
    <n v="1"/>
    <s v="01"/>
    <s v="2112"/>
    <s v="597000"/>
    <s v="00"/>
    <s v="000"/>
    <s v="Beförderungskosten für Schüler  "/>
    <n v="2500"/>
    <n v="1423.01"/>
  </r>
  <r>
    <s v="1 Stadt Bad Rappenau"/>
    <x v="0"/>
    <x v="1"/>
    <x v="2"/>
    <x v="8"/>
    <x v="8"/>
    <x v="25"/>
    <s v="6"/>
    <x v="4"/>
    <x v="965"/>
    <n v="-8100"/>
    <n v="-2459.96"/>
    <n v="1"/>
    <s v="01"/>
    <s v="2112"/>
    <s v="638000"/>
    <s v="00"/>
    <s v="000"/>
    <s v="EDV-Kosten   "/>
    <n v="8100"/>
    <n v="2459.96"/>
  </r>
  <r>
    <s v="1 Stadt Bad Rappenau"/>
    <x v="0"/>
    <x v="1"/>
    <x v="2"/>
    <x v="8"/>
    <x v="8"/>
    <x v="25"/>
    <s v="6"/>
    <x v="4"/>
    <x v="966"/>
    <n v="-5700"/>
    <n v="-5706.79"/>
    <n v="1"/>
    <s v="01"/>
    <s v="2112"/>
    <s v="640000"/>
    <s v="00"/>
    <s v="000"/>
    <s v="Steuern, Versicherung, Schadensfälle, Sonderabgaben  "/>
    <n v="5700"/>
    <n v="5706.79"/>
  </r>
  <r>
    <s v="1 Stadt Bad Rappenau"/>
    <x v="0"/>
    <x v="1"/>
    <x v="2"/>
    <x v="8"/>
    <x v="8"/>
    <x v="25"/>
    <s v="6"/>
    <x v="4"/>
    <x v="967"/>
    <n v="-1200"/>
    <n v="0"/>
    <n v="1"/>
    <s v="01"/>
    <s v="2112"/>
    <s v="650000"/>
    <s v="00"/>
    <s v="000"/>
    <s v="Bürobedarf   "/>
    <n v="1200"/>
    <n v="0"/>
  </r>
  <r>
    <s v="1 Stadt Bad Rappenau"/>
    <x v="0"/>
    <x v="1"/>
    <x v="2"/>
    <x v="8"/>
    <x v="8"/>
    <x v="25"/>
    <s v="6"/>
    <x v="4"/>
    <x v="968"/>
    <n v="-400"/>
    <n v="-225.87"/>
    <n v="1"/>
    <s v="01"/>
    <s v="2112"/>
    <s v="668000"/>
    <s v="00"/>
    <s v="000"/>
    <s v="Vermischte Ausgaben   "/>
    <n v="400"/>
    <n v="225.87"/>
  </r>
  <r>
    <s v="1 Stadt Bad Rappenau"/>
    <x v="0"/>
    <x v="1"/>
    <x v="2"/>
    <x v="8"/>
    <x v="8"/>
    <x v="25"/>
    <s v="6"/>
    <x v="4"/>
    <x v="969"/>
    <n v="-17200"/>
    <n v="0"/>
    <n v="1"/>
    <s v="01"/>
    <s v="2112"/>
    <s v="679000"/>
    <s v="00"/>
    <s v="000"/>
    <s v="Innere Verrechnungen   "/>
    <n v="17200"/>
    <n v="0"/>
  </r>
  <r>
    <s v="1 Stadt Bad Rappenau"/>
    <x v="0"/>
    <x v="1"/>
    <x v="2"/>
    <x v="8"/>
    <x v="8"/>
    <x v="25"/>
    <s v="7"/>
    <x v="5"/>
    <x v="970"/>
    <n v="-800"/>
    <n v="-460"/>
    <n v="1"/>
    <s v="01"/>
    <s v="2112"/>
    <s v="700000"/>
    <s v="00"/>
    <s v="000"/>
    <s v="Zuschuss Förderverein   "/>
    <n v="800"/>
    <n v="460"/>
  </r>
  <r>
    <s v="1 Stadt Bad Rappenau"/>
    <x v="0"/>
    <x v="1"/>
    <x v="2"/>
    <x v="8"/>
    <x v="8"/>
    <x v="26"/>
    <s v="4"/>
    <x v="3"/>
    <x v="971"/>
    <n v="-3900"/>
    <n v="-6788.38"/>
    <n v="1"/>
    <s v="01"/>
    <s v="2113"/>
    <s v="414000"/>
    <s v="00"/>
    <s v="000"/>
    <s v="Vergütungen der Beschäftigten bis 2005 nur Angestellte "/>
    <n v="3900"/>
    <n v="6788.38"/>
  </r>
  <r>
    <s v="1 Stadt Bad Rappenau"/>
    <x v="0"/>
    <x v="1"/>
    <x v="2"/>
    <x v="8"/>
    <x v="8"/>
    <x v="26"/>
    <s v="4"/>
    <x v="3"/>
    <x v="972"/>
    <n v="-200"/>
    <n v="-563.70000000000005"/>
    <n v="1"/>
    <s v="01"/>
    <s v="2113"/>
    <s v="434000"/>
    <s v="00"/>
    <s v="000"/>
    <s v="Beiträge Versorgungskasse  bis 2005 nur Angestellte "/>
    <n v="200"/>
    <n v="563.70000000000005"/>
  </r>
  <r>
    <s v="1 Stadt Bad Rappenau"/>
    <x v="0"/>
    <x v="1"/>
    <x v="2"/>
    <x v="8"/>
    <x v="8"/>
    <x v="26"/>
    <s v="4"/>
    <x v="3"/>
    <x v="973"/>
    <n v="-2200"/>
    <n v="-1255.23"/>
    <n v="1"/>
    <s v="01"/>
    <s v="2113"/>
    <s v="444000"/>
    <s v="00"/>
    <s v="000"/>
    <s v="Beiträge zur gesetzlichen Sozialversicherung für Angest. bis 2005 nur Angestellte "/>
    <n v="2200"/>
    <n v="1255.23"/>
  </r>
  <r>
    <s v="1 Stadt Bad Rappenau"/>
    <x v="0"/>
    <x v="1"/>
    <x v="2"/>
    <x v="8"/>
    <x v="8"/>
    <x v="26"/>
    <s v="4"/>
    <x v="3"/>
    <x v="974"/>
    <n v="-100"/>
    <n v="-2"/>
    <n v="1"/>
    <s v="01"/>
    <s v="2113"/>
    <s v="450000"/>
    <s v="00"/>
    <s v="000"/>
    <s v="Beihilfen, Unterstützung und dgl.  "/>
    <n v="100"/>
    <n v="2"/>
  </r>
  <r>
    <s v="1 Stadt Bad Rappenau"/>
    <x v="0"/>
    <x v="1"/>
    <x v="2"/>
    <x v="8"/>
    <x v="8"/>
    <x v="26"/>
    <s v="4"/>
    <x v="3"/>
    <x v="975"/>
    <n v="0"/>
    <n v="-84.56"/>
    <n v="1"/>
    <s v="01"/>
    <s v="2113"/>
    <s v="460000"/>
    <s v="00"/>
    <s v="000"/>
    <s v="Personalnebenausgaben   "/>
    <n v="0"/>
    <n v="84.56"/>
  </r>
  <r>
    <s v="1 Stadt Bad Rappenau"/>
    <x v="0"/>
    <x v="1"/>
    <x v="2"/>
    <x v="8"/>
    <x v="8"/>
    <x v="26"/>
    <s v="5"/>
    <x v="4"/>
    <x v="976"/>
    <n v="-2500"/>
    <n v="-22101.34"/>
    <n v="1"/>
    <s v="01"/>
    <s v="2113"/>
    <s v="501000"/>
    <s v="00"/>
    <s v="000"/>
    <s v="Gebäudeunterhaltung   "/>
    <n v="2500"/>
    <n v="22101.34"/>
  </r>
  <r>
    <s v="1 Stadt Bad Rappenau"/>
    <x v="0"/>
    <x v="1"/>
    <x v="2"/>
    <x v="8"/>
    <x v="8"/>
    <x v="26"/>
    <s v="5"/>
    <x v="4"/>
    <x v="977"/>
    <n v="-1000"/>
    <n v="-735.68"/>
    <n v="1"/>
    <s v="01"/>
    <s v="2113"/>
    <s v="510000"/>
    <s v="00"/>
    <s v="000"/>
    <s v="Unterhaltung des sonstigen unbeweglichen Vermögens  "/>
    <n v="1000"/>
    <n v="735.68"/>
  </r>
  <r>
    <s v="1 Stadt Bad Rappenau"/>
    <x v="0"/>
    <x v="1"/>
    <x v="2"/>
    <x v="8"/>
    <x v="8"/>
    <x v="26"/>
    <s v="5"/>
    <x v="4"/>
    <x v="978"/>
    <n v="-10500"/>
    <n v="-1584.92"/>
    <n v="1"/>
    <s v="01"/>
    <s v="2113"/>
    <s v="521000"/>
    <s v="00"/>
    <s v="000"/>
    <s v="Geräte, Ausstattungs- und Einrichtungsgegenstände  "/>
    <n v="10500"/>
    <n v="1584.92"/>
  </r>
  <r>
    <s v="1 Stadt Bad Rappenau"/>
    <x v="0"/>
    <x v="1"/>
    <x v="2"/>
    <x v="8"/>
    <x v="8"/>
    <x v="26"/>
    <s v="5"/>
    <x v="4"/>
    <x v="979"/>
    <n v="-1400"/>
    <n v="-1415.41"/>
    <n v="1"/>
    <s v="01"/>
    <s v="2113"/>
    <s v="522000"/>
    <s v="00"/>
    <s v="000"/>
    <s v="Druck- und Kopierkosten   "/>
    <n v="1400"/>
    <n v="1415.41"/>
  </r>
  <r>
    <s v="1 Stadt Bad Rappenau"/>
    <x v="0"/>
    <x v="1"/>
    <x v="2"/>
    <x v="8"/>
    <x v="8"/>
    <x v="26"/>
    <s v="5"/>
    <x v="4"/>
    <x v="980"/>
    <n v="-100"/>
    <n v="0"/>
    <n v="1"/>
    <s v="01"/>
    <s v="2113"/>
    <s v="523000"/>
    <s v="00"/>
    <s v="000"/>
    <s v="Gebäudeausstattung   "/>
    <n v="100"/>
    <n v="0"/>
  </r>
  <r>
    <s v="1 Stadt Bad Rappenau"/>
    <x v="0"/>
    <x v="1"/>
    <x v="2"/>
    <x v="8"/>
    <x v="8"/>
    <x v="26"/>
    <s v="5"/>
    <x v="4"/>
    <x v="981"/>
    <n v="-1700"/>
    <n v="-1903.78"/>
    <n v="1"/>
    <s v="01"/>
    <s v="2113"/>
    <s v="541000"/>
    <s v="00"/>
    <s v="000"/>
    <s v="Strom   "/>
    <n v="1700"/>
    <n v="1903.78"/>
  </r>
  <r>
    <s v="1 Stadt Bad Rappenau"/>
    <x v="0"/>
    <x v="1"/>
    <x v="2"/>
    <x v="8"/>
    <x v="8"/>
    <x v="26"/>
    <s v="5"/>
    <x v="4"/>
    <x v="982"/>
    <n v="-1200"/>
    <n v="-1136.43"/>
    <n v="1"/>
    <s v="01"/>
    <s v="2113"/>
    <s v="542000"/>
    <s v="00"/>
    <s v="000"/>
    <s v="Wasser / Abwasser   "/>
    <n v="1200"/>
    <n v="1136.43"/>
  </r>
  <r>
    <s v="1 Stadt Bad Rappenau"/>
    <x v="0"/>
    <x v="1"/>
    <x v="2"/>
    <x v="8"/>
    <x v="8"/>
    <x v="26"/>
    <s v="5"/>
    <x v="4"/>
    <x v="983"/>
    <n v="-3500"/>
    <n v="-4105.03"/>
    <n v="1"/>
    <s v="01"/>
    <s v="2113"/>
    <s v="543000"/>
    <s v="00"/>
    <s v="000"/>
    <s v="Heizungskosten   "/>
    <n v="3500"/>
    <n v="4105.03"/>
  </r>
  <r>
    <s v="1 Stadt Bad Rappenau"/>
    <x v="0"/>
    <x v="1"/>
    <x v="2"/>
    <x v="8"/>
    <x v="8"/>
    <x v="26"/>
    <s v="5"/>
    <x v="4"/>
    <x v="984"/>
    <n v="-1900"/>
    <n v="-1800"/>
    <n v="1"/>
    <s v="01"/>
    <s v="2113"/>
    <s v="544000"/>
    <s v="00"/>
    <s v="000"/>
    <s v="Abfallgebühren   "/>
    <n v="1900"/>
    <n v="1800"/>
  </r>
  <r>
    <s v="1 Stadt Bad Rappenau"/>
    <x v="0"/>
    <x v="1"/>
    <x v="2"/>
    <x v="8"/>
    <x v="8"/>
    <x v="26"/>
    <s v="5"/>
    <x v="4"/>
    <x v="985"/>
    <n v="-14100"/>
    <n v="-12909.48"/>
    <n v="1"/>
    <s v="01"/>
    <s v="2113"/>
    <s v="545000"/>
    <s v="00"/>
    <s v="000"/>
    <s v="Reinigungskosten   "/>
    <n v="14100"/>
    <n v="12909.48"/>
  </r>
  <r>
    <s v="1 Stadt Bad Rappenau"/>
    <x v="0"/>
    <x v="1"/>
    <x v="2"/>
    <x v="8"/>
    <x v="8"/>
    <x v="26"/>
    <s v="5"/>
    <x v="4"/>
    <x v="986"/>
    <n v="-1400"/>
    <n v="-1406.7"/>
    <n v="1"/>
    <s v="01"/>
    <s v="2113"/>
    <s v="546000"/>
    <s v="00"/>
    <s v="000"/>
    <s v="Steuern und Gebäudeversicherungen   "/>
    <n v="1400"/>
    <n v="1406.7"/>
  </r>
  <r>
    <s v="1 Stadt Bad Rappenau"/>
    <x v="0"/>
    <x v="1"/>
    <x v="2"/>
    <x v="8"/>
    <x v="8"/>
    <x v="26"/>
    <s v="5"/>
    <x v="4"/>
    <x v="987"/>
    <n v="-800"/>
    <n v="-856.46"/>
    <n v="1"/>
    <s v="01"/>
    <s v="2113"/>
    <s v="549000"/>
    <s v="00"/>
    <s v="000"/>
    <s v="sonstige Bewirtschaftungskosten (z.B. Schornsteinfeger, Feuerlöschgeräte) "/>
    <n v="800"/>
    <n v="856.46"/>
  </r>
  <r>
    <s v="1 Stadt Bad Rappenau"/>
    <x v="0"/>
    <x v="1"/>
    <x v="2"/>
    <x v="8"/>
    <x v="8"/>
    <x v="26"/>
    <s v="5"/>
    <x v="4"/>
    <x v="988"/>
    <n v="0"/>
    <n v="-147.5"/>
    <n v="1"/>
    <s v="01"/>
    <s v="2113"/>
    <s v="562000"/>
    <s v="00"/>
    <s v="000"/>
    <s v="Aus- und Fortbildung,   "/>
    <n v="0"/>
    <n v="147.5"/>
  </r>
  <r>
    <s v="1 Stadt Bad Rappenau"/>
    <x v="0"/>
    <x v="1"/>
    <x v="2"/>
    <x v="8"/>
    <x v="8"/>
    <x v="26"/>
    <s v="5"/>
    <x v="4"/>
    <x v="989"/>
    <n v="-900"/>
    <n v="-125.1"/>
    <n v="1"/>
    <s v="01"/>
    <s v="2113"/>
    <s v="591000"/>
    <s v="00"/>
    <s v="000"/>
    <s v="Lehr- und Unterrichtsmittel  "/>
    <n v="900"/>
    <n v="125.1"/>
  </r>
  <r>
    <s v="1 Stadt Bad Rappenau"/>
    <x v="0"/>
    <x v="1"/>
    <x v="2"/>
    <x v="8"/>
    <x v="8"/>
    <x v="26"/>
    <s v="5"/>
    <x v="4"/>
    <x v="990"/>
    <n v="-1900"/>
    <n v="-3535.46"/>
    <n v="1"/>
    <s v="01"/>
    <s v="2113"/>
    <s v="592000"/>
    <s v="00"/>
    <s v="000"/>
    <s v="Lernmittel   "/>
    <n v="1900"/>
    <n v="3535.46"/>
  </r>
  <r>
    <s v="1 Stadt Bad Rappenau"/>
    <x v="0"/>
    <x v="1"/>
    <x v="2"/>
    <x v="8"/>
    <x v="8"/>
    <x v="26"/>
    <s v="5"/>
    <x v="4"/>
    <x v="991"/>
    <n v="-100"/>
    <n v="0"/>
    <n v="1"/>
    <s v="01"/>
    <s v="2113"/>
    <s v="593000"/>
    <s v="00"/>
    <s v="000"/>
    <s v="Schülerbücherei   "/>
    <n v="100"/>
    <n v="0"/>
  </r>
  <r>
    <s v="1 Stadt Bad Rappenau"/>
    <x v="0"/>
    <x v="1"/>
    <x v="2"/>
    <x v="8"/>
    <x v="8"/>
    <x v="26"/>
    <s v="5"/>
    <x v="4"/>
    <x v="992"/>
    <n v="-100"/>
    <n v="0"/>
    <n v="1"/>
    <s v="01"/>
    <s v="2113"/>
    <s v="594000"/>
    <s v="00"/>
    <s v="000"/>
    <s v="sonstiger Schulaufwand   "/>
    <n v="100"/>
    <n v="0"/>
  </r>
  <r>
    <s v="1 Stadt Bad Rappenau"/>
    <x v="0"/>
    <x v="1"/>
    <x v="2"/>
    <x v="8"/>
    <x v="8"/>
    <x v="26"/>
    <s v="5"/>
    <x v="4"/>
    <x v="993"/>
    <n v="-100"/>
    <n v="-88.71"/>
    <n v="1"/>
    <s v="01"/>
    <s v="2113"/>
    <s v="595000"/>
    <s v="00"/>
    <s v="000"/>
    <s v="Schulveranstaltungen   "/>
    <n v="100"/>
    <n v="88.71"/>
  </r>
  <r>
    <s v="1 Stadt Bad Rappenau"/>
    <x v="0"/>
    <x v="1"/>
    <x v="2"/>
    <x v="8"/>
    <x v="8"/>
    <x v="26"/>
    <s v="5"/>
    <x v="4"/>
    <x v="994"/>
    <n v="-500"/>
    <n v="0"/>
    <n v="1"/>
    <s v="01"/>
    <s v="2113"/>
    <s v="596000"/>
    <s v="00"/>
    <s v="000"/>
    <s v="Musikalische Bildung durch Musikschule   "/>
    <n v="500"/>
    <n v="0"/>
  </r>
  <r>
    <s v="1 Stadt Bad Rappenau"/>
    <x v="0"/>
    <x v="1"/>
    <x v="2"/>
    <x v="8"/>
    <x v="8"/>
    <x v="26"/>
    <s v="5"/>
    <x v="4"/>
    <x v="995"/>
    <n v="-3000"/>
    <n v="-2392.83"/>
    <n v="1"/>
    <s v="01"/>
    <s v="2113"/>
    <s v="597000"/>
    <s v="00"/>
    <s v="000"/>
    <s v="Beförderungskosten für Schüler  "/>
    <n v="3000"/>
    <n v="2392.83"/>
  </r>
  <r>
    <s v="1 Stadt Bad Rappenau"/>
    <x v="0"/>
    <x v="1"/>
    <x v="2"/>
    <x v="8"/>
    <x v="8"/>
    <x v="26"/>
    <s v="6"/>
    <x v="4"/>
    <x v="996"/>
    <n v="0"/>
    <n v="-3385.6"/>
    <n v="1"/>
    <s v="01"/>
    <s v="2113"/>
    <s v="632000"/>
    <s v="00"/>
    <s v="000"/>
    <s v="Ausgaben für Eingliederungshilfen   "/>
    <n v="0"/>
    <n v="3385.6"/>
  </r>
  <r>
    <s v="1 Stadt Bad Rappenau"/>
    <x v="0"/>
    <x v="1"/>
    <x v="2"/>
    <x v="8"/>
    <x v="8"/>
    <x v="26"/>
    <s v="6"/>
    <x v="4"/>
    <x v="997"/>
    <n v="-2500"/>
    <n v="-1890"/>
    <n v="1"/>
    <s v="01"/>
    <s v="2113"/>
    <s v="634000"/>
    <s v="00"/>
    <s v="000"/>
    <s v="Aufwand für Jugendbegleiter   "/>
    <n v="2500"/>
    <n v="1890"/>
  </r>
  <r>
    <s v="1 Stadt Bad Rappenau"/>
    <x v="0"/>
    <x v="1"/>
    <x v="2"/>
    <x v="8"/>
    <x v="8"/>
    <x v="26"/>
    <s v="6"/>
    <x v="4"/>
    <x v="998"/>
    <n v="-8100"/>
    <n v="-2649.01"/>
    <n v="1"/>
    <s v="01"/>
    <s v="2113"/>
    <s v="638000"/>
    <s v="00"/>
    <s v="000"/>
    <s v="EDV-Kosten   "/>
    <n v="8100"/>
    <n v="2649.01"/>
  </r>
  <r>
    <s v="1 Stadt Bad Rappenau"/>
    <x v="0"/>
    <x v="1"/>
    <x v="2"/>
    <x v="8"/>
    <x v="8"/>
    <x v="26"/>
    <s v="6"/>
    <x v="4"/>
    <x v="999"/>
    <n v="-3400"/>
    <n v="-3928.51"/>
    <n v="1"/>
    <s v="01"/>
    <s v="2113"/>
    <s v="640000"/>
    <s v="00"/>
    <s v="000"/>
    <s v="Steuern, Versicherung, Schadensfälle, Sonderabgaben  "/>
    <n v="3400"/>
    <n v="3928.51"/>
  </r>
  <r>
    <s v="1 Stadt Bad Rappenau"/>
    <x v="0"/>
    <x v="1"/>
    <x v="2"/>
    <x v="8"/>
    <x v="8"/>
    <x v="26"/>
    <s v="6"/>
    <x v="4"/>
    <x v="1000"/>
    <n v="-1000"/>
    <n v="0"/>
    <n v="1"/>
    <s v="01"/>
    <s v="2113"/>
    <s v="650000"/>
    <s v="00"/>
    <s v="000"/>
    <s v="Bürobedarf   "/>
    <n v="1000"/>
    <n v="0"/>
  </r>
  <r>
    <s v="1 Stadt Bad Rappenau"/>
    <x v="0"/>
    <x v="1"/>
    <x v="2"/>
    <x v="8"/>
    <x v="8"/>
    <x v="26"/>
    <s v="6"/>
    <x v="4"/>
    <x v="1001"/>
    <n v="-300"/>
    <n v="0"/>
    <n v="1"/>
    <s v="01"/>
    <s v="2113"/>
    <s v="668000"/>
    <s v="00"/>
    <s v="000"/>
    <s v="Vermischte Ausgaben   "/>
    <n v="300"/>
    <n v="0"/>
  </r>
  <r>
    <s v="1 Stadt Bad Rappenau"/>
    <x v="0"/>
    <x v="1"/>
    <x v="2"/>
    <x v="8"/>
    <x v="8"/>
    <x v="26"/>
    <s v="6"/>
    <x v="4"/>
    <x v="1002"/>
    <n v="-20700"/>
    <n v="0"/>
    <n v="1"/>
    <s v="01"/>
    <s v="2113"/>
    <s v="679000"/>
    <s v="00"/>
    <s v="000"/>
    <s v="Innere Verrechnungen   "/>
    <n v="20700"/>
    <n v="0"/>
  </r>
  <r>
    <s v="1 Stadt Bad Rappenau"/>
    <x v="0"/>
    <x v="1"/>
    <x v="2"/>
    <x v="8"/>
    <x v="8"/>
    <x v="26"/>
    <s v="7"/>
    <x v="5"/>
    <x v="1003"/>
    <n v="-600"/>
    <n v="-440"/>
    <n v="1"/>
    <s v="01"/>
    <s v="2113"/>
    <s v="700000"/>
    <s v="00"/>
    <s v="000"/>
    <s v="Zuschuss Förderverein   "/>
    <n v="600"/>
    <n v="440"/>
  </r>
  <r>
    <s v="1 Stadt Bad Rappenau"/>
    <x v="0"/>
    <x v="1"/>
    <x v="2"/>
    <x v="8"/>
    <x v="8"/>
    <x v="27"/>
    <s v="4"/>
    <x v="3"/>
    <x v="1004"/>
    <n v="-24600"/>
    <n v="-20865.29"/>
    <n v="1"/>
    <s v="01"/>
    <s v="2114"/>
    <s v="414000"/>
    <s v="00"/>
    <s v="000"/>
    <s v="Vergütungen der Beschäftigten bis 2005 nur Angestellte "/>
    <n v="24600"/>
    <n v="20865.29"/>
  </r>
  <r>
    <s v="1 Stadt Bad Rappenau"/>
    <x v="0"/>
    <x v="1"/>
    <x v="2"/>
    <x v="8"/>
    <x v="8"/>
    <x v="27"/>
    <s v="4"/>
    <x v="3"/>
    <x v="1005"/>
    <n v="-2100"/>
    <n v="-1757.66"/>
    <n v="1"/>
    <s v="01"/>
    <s v="2114"/>
    <s v="434000"/>
    <s v="00"/>
    <s v="000"/>
    <s v="Beiträge Versorgungskasse  bis 2005 nur Angestellte "/>
    <n v="2100"/>
    <n v="1757.66"/>
  </r>
  <r>
    <s v="1 Stadt Bad Rappenau"/>
    <x v="0"/>
    <x v="1"/>
    <x v="2"/>
    <x v="8"/>
    <x v="8"/>
    <x v="27"/>
    <s v="4"/>
    <x v="3"/>
    <x v="1006"/>
    <n v="-5000"/>
    <n v="-4212.4399999999996"/>
    <n v="1"/>
    <s v="01"/>
    <s v="2114"/>
    <s v="444000"/>
    <s v="00"/>
    <s v="000"/>
    <s v="Beiträge zur gesetzlichen Sozialversicherung für Angest. bis 2005 nur Angestellte "/>
    <n v="5000"/>
    <n v="4212.4399999999996"/>
  </r>
  <r>
    <s v="1 Stadt Bad Rappenau"/>
    <x v="0"/>
    <x v="1"/>
    <x v="2"/>
    <x v="8"/>
    <x v="8"/>
    <x v="27"/>
    <s v="4"/>
    <x v="3"/>
    <x v="1007"/>
    <n v="-100"/>
    <n v="-3.84"/>
    <n v="1"/>
    <s v="01"/>
    <s v="2114"/>
    <s v="450000"/>
    <s v="00"/>
    <s v="000"/>
    <s v="Beihilfen, Unterstützung und dgl..  "/>
    <n v="100"/>
    <n v="3.84"/>
  </r>
  <r>
    <s v="1 Stadt Bad Rappenau"/>
    <x v="0"/>
    <x v="1"/>
    <x v="2"/>
    <x v="8"/>
    <x v="8"/>
    <x v="27"/>
    <s v="4"/>
    <x v="3"/>
    <x v="1008"/>
    <n v="-100"/>
    <n v="-84.56"/>
    <n v="1"/>
    <s v="01"/>
    <s v="2114"/>
    <s v="460000"/>
    <s v="00"/>
    <s v="000"/>
    <s v="Personalnebenausgaben   "/>
    <n v="100"/>
    <n v="84.56"/>
  </r>
  <r>
    <s v="1 Stadt Bad Rappenau"/>
    <x v="0"/>
    <x v="1"/>
    <x v="2"/>
    <x v="8"/>
    <x v="8"/>
    <x v="27"/>
    <s v="4"/>
    <x v="3"/>
    <x v="1009"/>
    <n v="0"/>
    <n v="-35.97"/>
    <n v="1"/>
    <s v="01"/>
    <s v="2114"/>
    <s v="462000"/>
    <s v="00"/>
    <s v="000"/>
    <s v="Betriebsausflug   "/>
    <n v="0"/>
    <n v="35.97"/>
  </r>
  <r>
    <s v="1 Stadt Bad Rappenau"/>
    <x v="0"/>
    <x v="1"/>
    <x v="2"/>
    <x v="8"/>
    <x v="8"/>
    <x v="27"/>
    <s v="5"/>
    <x v="4"/>
    <x v="1010"/>
    <n v="-1500"/>
    <n v="-39266.32"/>
    <n v="1"/>
    <s v="01"/>
    <s v="2114"/>
    <s v="501000"/>
    <s v="00"/>
    <s v="000"/>
    <s v="Gebäudeunterhaltung   "/>
    <n v="1500"/>
    <n v="39266.32"/>
  </r>
  <r>
    <s v="1 Stadt Bad Rappenau"/>
    <x v="0"/>
    <x v="1"/>
    <x v="2"/>
    <x v="8"/>
    <x v="8"/>
    <x v="27"/>
    <s v="5"/>
    <x v="4"/>
    <x v="1011"/>
    <n v="-1000"/>
    <n v="-218.96"/>
    <n v="1"/>
    <s v="01"/>
    <s v="2114"/>
    <s v="510000"/>
    <s v="00"/>
    <s v="000"/>
    <s v="Unterhaltung des sonstigen unbeweglichen Vermögens  "/>
    <n v="1000"/>
    <n v="218.96"/>
  </r>
  <r>
    <s v="1 Stadt Bad Rappenau"/>
    <x v="0"/>
    <x v="1"/>
    <x v="2"/>
    <x v="8"/>
    <x v="8"/>
    <x v="27"/>
    <s v="5"/>
    <x v="4"/>
    <x v="1012"/>
    <n v="-1900"/>
    <n v="-2635.15"/>
    <n v="1"/>
    <s v="01"/>
    <s v="2114"/>
    <s v="521000"/>
    <s v="00"/>
    <s v="000"/>
    <s v="Geräte, Ausstattungs- und Einrichtungsgegenstände  "/>
    <n v="1900"/>
    <n v="2635.15"/>
  </r>
  <r>
    <s v="1 Stadt Bad Rappenau"/>
    <x v="0"/>
    <x v="1"/>
    <x v="2"/>
    <x v="8"/>
    <x v="8"/>
    <x v="27"/>
    <s v="5"/>
    <x v="4"/>
    <x v="1013"/>
    <n v="-1000"/>
    <n v="-1219.0899999999999"/>
    <n v="1"/>
    <s v="01"/>
    <s v="2114"/>
    <s v="522000"/>
    <s v="00"/>
    <s v="000"/>
    <s v="Druck- und Kopierkosten   "/>
    <n v="1000"/>
    <n v="1219.0899999999999"/>
  </r>
  <r>
    <s v="1 Stadt Bad Rappenau"/>
    <x v="0"/>
    <x v="1"/>
    <x v="2"/>
    <x v="8"/>
    <x v="8"/>
    <x v="27"/>
    <s v="5"/>
    <x v="4"/>
    <x v="1014"/>
    <n v="-100"/>
    <n v="0"/>
    <n v="1"/>
    <s v="01"/>
    <s v="2114"/>
    <s v="523000"/>
    <s v="00"/>
    <s v="000"/>
    <s v="Gebäudeausstattung   "/>
    <n v="100"/>
    <n v="0"/>
  </r>
  <r>
    <s v="1 Stadt Bad Rappenau"/>
    <x v="0"/>
    <x v="1"/>
    <x v="2"/>
    <x v="8"/>
    <x v="8"/>
    <x v="27"/>
    <s v="5"/>
    <x v="4"/>
    <x v="1015"/>
    <n v="-1500"/>
    <n v="-1272.94"/>
    <n v="1"/>
    <s v="01"/>
    <s v="2114"/>
    <s v="541000"/>
    <s v="00"/>
    <s v="000"/>
    <s v="Strom   "/>
    <n v="1500"/>
    <n v="1272.94"/>
  </r>
  <r>
    <s v="1 Stadt Bad Rappenau"/>
    <x v="0"/>
    <x v="1"/>
    <x v="2"/>
    <x v="8"/>
    <x v="8"/>
    <x v="27"/>
    <s v="5"/>
    <x v="4"/>
    <x v="1016"/>
    <n v="-700"/>
    <n v="-833.73"/>
    <n v="1"/>
    <s v="01"/>
    <s v="2114"/>
    <s v="542000"/>
    <s v="00"/>
    <s v="000"/>
    <s v="Wasser / Abwasser   "/>
    <n v="700"/>
    <n v="833.73"/>
  </r>
  <r>
    <s v="1 Stadt Bad Rappenau"/>
    <x v="0"/>
    <x v="1"/>
    <x v="2"/>
    <x v="8"/>
    <x v="8"/>
    <x v="27"/>
    <s v="5"/>
    <x v="4"/>
    <x v="1017"/>
    <n v="-6300"/>
    <n v="-3380.28"/>
    <n v="1"/>
    <s v="01"/>
    <s v="2114"/>
    <s v="543000"/>
    <s v="00"/>
    <s v="000"/>
    <s v="Heizungskosten   "/>
    <n v="6300"/>
    <n v="3380.28"/>
  </r>
  <r>
    <s v="1 Stadt Bad Rappenau"/>
    <x v="0"/>
    <x v="1"/>
    <x v="2"/>
    <x v="8"/>
    <x v="8"/>
    <x v="27"/>
    <s v="5"/>
    <x v="4"/>
    <x v="1018"/>
    <n v="-1900"/>
    <n v="-1800"/>
    <n v="1"/>
    <s v="01"/>
    <s v="2114"/>
    <s v="544000"/>
    <s v="00"/>
    <s v="000"/>
    <s v="Abfallgebühren   "/>
    <n v="1900"/>
    <n v="1800"/>
  </r>
  <r>
    <s v="1 Stadt Bad Rappenau"/>
    <x v="0"/>
    <x v="1"/>
    <x v="2"/>
    <x v="8"/>
    <x v="8"/>
    <x v="27"/>
    <s v="5"/>
    <x v="4"/>
    <x v="1019"/>
    <n v="-1100"/>
    <n v="-120.58"/>
    <n v="1"/>
    <s v="01"/>
    <s v="2114"/>
    <s v="545000"/>
    <s v="00"/>
    <s v="000"/>
    <s v="Reinigungskosten   "/>
    <n v="1100"/>
    <n v="120.58"/>
  </r>
  <r>
    <s v="1 Stadt Bad Rappenau"/>
    <x v="0"/>
    <x v="1"/>
    <x v="2"/>
    <x v="8"/>
    <x v="8"/>
    <x v="27"/>
    <s v="5"/>
    <x v="4"/>
    <x v="1020"/>
    <n v="-1300"/>
    <n v="-847.06"/>
    <n v="1"/>
    <s v="01"/>
    <s v="2114"/>
    <s v="546000"/>
    <s v="00"/>
    <s v="000"/>
    <s v="Steuern und Gebäudeversicherungen   "/>
    <n v="1300"/>
    <n v="847.06"/>
  </r>
  <r>
    <s v="1 Stadt Bad Rappenau"/>
    <x v="0"/>
    <x v="1"/>
    <x v="2"/>
    <x v="8"/>
    <x v="8"/>
    <x v="27"/>
    <s v="5"/>
    <x v="4"/>
    <x v="1021"/>
    <n v="-600"/>
    <n v="-1019.61"/>
    <n v="1"/>
    <s v="01"/>
    <s v="2114"/>
    <s v="549000"/>
    <s v="00"/>
    <s v="000"/>
    <s v="sonstige Bewirtschaftungskosten (z.B. Schornsteinfeger, Feuerlöschgeräte) "/>
    <n v="600"/>
    <n v="1019.61"/>
  </r>
  <r>
    <s v="1 Stadt Bad Rappenau"/>
    <x v="0"/>
    <x v="1"/>
    <x v="2"/>
    <x v="8"/>
    <x v="8"/>
    <x v="27"/>
    <s v="5"/>
    <x v="4"/>
    <x v="1022"/>
    <n v="-900"/>
    <n v="-413.38"/>
    <n v="1"/>
    <s v="01"/>
    <s v="2114"/>
    <s v="591000"/>
    <s v="00"/>
    <s v="000"/>
    <s v="Lehr- und Unterrichtsmittel  "/>
    <n v="900"/>
    <n v="413.38"/>
  </r>
  <r>
    <s v="1 Stadt Bad Rappenau"/>
    <x v="0"/>
    <x v="1"/>
    <x v="2"/>
    <x v="8"/>
    <x v="8"/>
    <x v="27"/>
    <s v="5"/>
    <x v="4"/>
    <x v="1023"/>
    <n v="-2000"/>
    <n v="-2370.13"/>
    <n v="1"/>
    <s v="01"/>
    <s v="2114"/>
    <s v="592000"/>
    <s v="00"/>
    <s v="000"/>
    <s v="Lernmittel   "/>
    <n v="2000"/>
    <n v="2370.13"/>
  </r>
  <r>
    <s v="1 Stadt Bad Rappenau"/>
    <x v="0"/>
    <x v="1"/>
    <x v="2"/>
    <x v="8"/>
    <x v="8"/>
    <x v="27"/>
    <s v="5"/>
    <x v="4"/>
    <x v="1024"/>
    <n v="-100"/>
    <n v="-52.25"/>
    <n v="1"/>
    <s v="01"/>
    <s v="2114"/>
    <s v="593000"/>
    <s v="00"/>
    <s v="000"/>
    <s v="Schülerbücherei   "/>
    <n v="100"/>
    <n v="52.25"/>
  </r>
  <r>
    <s v="1 Stadt Bad Rappenau"/>
    <x v="0"/>
    <x v="1"/>
    <x v="2"/>
    <x v="8"/>
    <x v="8"/>
    <x v="27"/>
    <s v="5"/>
    <x v="4"/>
    <x v="1025"/>
    <n v="-100"/>
    <n v="-36"/>
    <n v="1"/>
    <s v="01"/>
    <s v="2114"/>
    <s v="594000"/>
    <s v="00"/>
    <s v="000"/>
    <s v="sonstiger Schulaufwand   "/>
    <n v="100"/>
    <n v="36"/>
  </r>
  <r>
    <s v="1 Stadt Bad Rappenau"/>
    <x v="0"/>
    <x v="1"/>
    <x v="2"/>
    <x v="8"/>
    <x v="8"/>
    <x v="27"/>
    <s v="5"/>
    <x v="4"/>
    <x v="1026"/>
    <n v="-100"/>
    <n v="-50.96"/>
    <n v="1"/>
    <s v="01"/>
    <s v="2114"/>
    <s v="595000"/>
    <s v="00"/>
    <s v="000"/>
    <s v="Schulveranstaltungen   "/>
    <n v="100"/>
    <n v="50.96"/>
  </r>
  <r>
    <s v="1 Stadt Bad Rappenau"/>
    <x v="0"/>
    <x v="1"/>
    <x v="2"/>
    <x v="8"/>
    <x v="8"/>
    <x v="27"/>
    <s v="5"/>
    <x v="4"/>
    <x v="1027"/>
    <n v="-2400"/>
    <n v="-1139.54"/>
    <n v="1"/>
    <s v="01"/>
    <s v="2114"/>
    <s v="597000"/>
    <s v="00"/>
    <s v="000"/>
    <s v="Beförderungskosten für Schüler  "/>
    <n v="2400"/>
    <n v="1139.54"/>
  </r>
  <r>
    <s v="1 Stadt Bad Rappenau"/>
    <x v="0"/>
    <x v="1"/>
    <x v="2"/>
    <x v="8"/>
    <x v="8"/>
    <x v="27"/>
    <s v="6"/>
    <x v="4"/>
    <x v="1028"/>
    <n v="0"/>
    <n v="-388"/>
    <n v="1"/>
    <s v="01"/>
    <s v="2114"/>
    <s v="634000"/>
    <s v="00"/>
    <s v="000"/>
    <s v="Aufwand für Jugendbegleiter   "/>
    <n v="0"/>
    <n v="388"/>
  </r>
  <r>
    <s v="1 Stadt Bad Rappenau"/>
    <x v="0"/>
    <x v="1"/>
    <x v="2"/>
    <x v="8"/>
    <x v="8"/>
    <x v="27"/>
    <s v="6"/>
    <x v="4"/>
    <x v="1029"/>
    <n v="-8100"/>
    <n v="-1883.83"/>
    <n v="1"/>
    <s v="01"/>
    <s v="2114"/>
    <s v="638000"/>
    <s v="00"/>
    <s v="000"/>
    <s v="EDV-Kosten   "/>
    <n v="8100"/>
    <n v="1883.83"/>
  </r>
  <r>
    <s v="1 Stadt Bad Rappenau"/>
    <x v="0"/>
    <x v="1"/>
    <x v="2"/>
    <x v="8"/>
    <x v="8"/>
    <x v="27"/>
    <s v="6"/>
    <x v="4"/>
    <x v="1030"/>
    <n v="-4100"/>
    <n v="-4079.6"/>
    <n v="1"/>
    <s v="01"/>
    <s v="2114"/>
    <s v="640000"/>
    <s v="00"/>
    <s v="000"/>
    <s v="Steuern, Versicherung., Schadensfälle, Sonderabgaben  "/>
    <n v="4100"/>
    <n v="4079.6"/>
  </r>
  <r>
    <s v="1 Stadt Bad Rappenau"/>
    <x v="0"/>
    <x v="1"/>
    <x v="2"/>
    <x v="8"/>
    <x v="8"/>
    <x v="27"/>
    <s v="6"/>
    <x v="4"/>
    <x v="1031"/>
    <n v="-1000"/>
    <n v="-94.73"/>
    <n v="1"/>
    <s v="01"/>
    <s v="2114"/>
    <s v="650000"/>
    <s v="00"/>
    <s v="000"/>
    <s v="Bürobedarf   "/>
    <n v="1000"/>
    <n v="94.73"/>
  </r>
  <r>
    <s v="1 Stadt Bad Rappenau"/>
    <x v="0"/>
    <x v="1"/>
    <x v="2"/>
    <x v="8"/>
    <x v="8"/>
    <x v="27"/>
    <s v="6"/>
    <x v="4"/>
    <x v="1032"/>
    <n v="-300"/>
    <n v="-3.99"/>
    <n v="1"/>
    <s v="01"/>
    <s v="2114"/>
    <s v="668000"/>
    <s v="00"/>
    <s v="000"/>
    <s v="Vermischte Ausgaben   "/>
    <n v="300"/>
    <n v="3.99"/>
  </r>
  <r>
    <s v="1 Stadt Bad Rappenau"/>
    <x v="0"/>
    <x v="1"/>
    <x v="2"/>
    <x v="8"/>
    <x v="8"/>
    <x v="27"/>
    <s v="6"/>
    <x v="4"/>
    <x v="1033"/>
    <n v="-22900"/>
    <n v="0"/>
    <n v="1"/>
    <s v="01"/>
    <s v="2114"/>
    <s v="679000"/>
    <s v="00"/>
    <s v="000"/>
    <s v="Innere Verrechnungen   "/>
    <n v="22900"/>
    <n v="0"/>
  </r>
  <r>
    <s v="1 Stadt Bad Rappenau"/>
    <x v="0"/>
    <x v="1"/>
    <x v="2"/>
    <x v="8"/>
    <x v="8"/>
    <x v="27"/>
    <s v="7"/>
    <x v="5"/>
    <x v="1034"/>
    <n v="-600"/>
    <n v="-400"/>
    <n v="1"/>
    <s v="01"/>
    <s v="2114"/>
    <s v="700000"/>
    <s v="00"/>
    <s v="000"/>
    <s v="Zuschuss Förderverein   "/>
    <n v="600"/>
    <n v="400"/>
  </r>
  <r>
    <s v="1 Stadt Bad Rappenau"/>
    <x v="0"/>
    <x v="1"/>
    <x v="2"/>
    <x v="8"/>
    <x v="8"/>
    <x v="28"/>
    <s v="4"/>
    <x v="3"/>
    <x v="1035"/>
    <n v="-20700"/>
    <n v="-20662.650000000001"/>
    <n v="1"/>
    <s v="01"/>
    <s v="2115"/>
    <s v="414000"/>
    <s v="00"/>
    <s v="000"/>
    <s v="Vergütungen der Beschäftigten bis 2005 nur Angestellte "/>
    <n v="20700"/>
    <n v="20662.650000000001"/>
  </r>
  <r>
    <s v="1 Stadt Bad Rappenau"/>
    <x v="0"/>
    <x v="1"/>
    <x v="2"/>
    <x v="8"/>
    <x v="8"/>
    <x v="28"/>
    <s v="4"/>
    <x v="3"/>
    <x v="1036"/>
    <n v="-1800"/>
    <n v="-1736.24"/>
    <n v="1"/>
    <s v="01"/>
    <s v="2115"/>
    <s v="434000"/>
    <s v="00"/>
    <s v="000"/>
    <s v="Beiträge Versorgungskasse  bis 2005 nur Angestellte "/>
    <n v="1800"/>
    <n v="1736.24"/>
  </r>
  <r>
    <s v="1 Stadt Bad Rappenau"/>
    <x v="0"/>
    <x v="1"/>
    <x v="2"/>
    <x v="8"/>
    <x v="8"/>
    <x v="28"/>
    <s v="4"/>
    <x v="3"/>
    <x v="1037"/>
    <n v="-4200"/>
    <n v="-4148.7700000000004"/>
    <n v="1"/>
    <s v="01"/>
    <s v="2115"/>
    <s v="444000"/>
    <s v="00"/>
    <s v="000"/>
    <s v="Beiträge zur gesetzlichen Sozialversicherung für Angest. bis 2005 nur Angestellte "/>
    <n v="4200"/>
    <n v="4148.7700000000004"/>
  </r>
  <r>
    <s v="1 Stadt Bad Rappenau"/>
    <x v="0"/>
    <x v="1"/>
    <x v="2"/>
    <x v="8"/>
    <x v="8"/>
    <x v="28"/>
    <s v="4"/>
    <x v="3"/>
    <x v="1038"/>
    <n v="-100"/>
    <n v="-4"/>
    <n v="1"/>
    <s v="01"/>
    <s v="2115"/>
    <s v="450000"/>
    <s v="00"/>
    <s v="000"/>
    <s v="Beihilfen, Unterstützung und dgl.  "/>
    <n v="100"/>
    <n v="4"/>
  </r>
  <r>
    <s v="1 Stadt Bad Rappenau"/>
    <x v="0"/>
    <x v="1"/>
    <x v="2"/>
    <x v="8"/>
    <x v="8"/>
    <x v="28"/>
    <s v="4"/>
    <x v="3"/>
    <x v="1039"/>
    <n v="-100"/>
    <n v="-84.56"/>
    <n v="1"/>
    <s v="01"/>
    <s v="2115"/>
    <s v="460000"/>
    <s v="00"/>
    <s v="000"/>
    <s v="Personalnebenausgaben   "/>
    <n v="100"/>
    <n v="84.56"/>
  </r>
  <r>
    <s v="1 Stadt Bad Rappenau"/>
    <x v="0"/>
    <x v="1"/>
    <x v="2"/>
    <x v="8"/>
    <x v="8"/>
    <x v="28"/>
    <s v="5"/>
    <x v="4"/>
    <x v="1040"/>
    <n v="-3500"/>
    <n v="-5904.96"/>
    <n v="1"/>
    <s v="01"/>
    <s v="2115"/>
    <s v="501000"/>
    <s v="00"/>
    <s v="000"/>
    <s v="Gebäudeunterhaltung   "/>
    <n v="3500"/>
    <n v="5904.96"/>
  </r>
  <r>
    <s v="1 Stadt Bad Rappenau"/>
    <x v="0"/>
    <x v="1"/>
    <x v="2"/>
    <x v="8"/>
    <x v="8"/>
    <x v="28"/>
    <s v="5"/>
    <x v="4"/>
    <x v="1041"/>
    <n v="-1000"/>
    <n v="-1888.02"/>
    <n v="1"/>
    <s v="01"/>
    <s v="2115"/>
    <s v="510000"/>
    <s v="00"/>
    <s v="000"/>
    <s v="Unterhaltung des sonstigen unbeweglichen Vermögens  "/>
    <n v="1000"/>
    <n v="1888.02"/>
  </r>
  <r>
    <s v="1 Stadt Bad Rappenau"/>
    <x v="0"/>
    <x v="1"/>
    <x v="2"/>
    <x v="8"/>
    <x v="8"/>
    <x v="28"/>
    <s v="5"/>
    <x v="4"/>
    <x v="1042"/>
    <n v="-1300"/>
    <n v="-575.92999999999995"/>
    <n v="1"/>
    <s v="01"/>
    <s v="2115"/>
    <s v="521000"/>
    <s v="00"/>
    <s v="000"/>
    <s v="Geräte, Ausstattungs- und Einrichtungsgegenstände  "/>
    <n v="1300"/>
    <n v="575.92999999999995"/>
  </r>
  <r>
    <s v="1 Stadt Bad Rappenau"/>
    <x v="0"/>
    <x v="1"/>
    <x v="2"/>
    <x v="8"/>
    <x v="8"/>
    <x v="28"/>
    <s v="5"/>
    <x v="4"/>
    <x v="1043"/>
    <n v="-1200"/>
    <n v="-1056.55"/>
    <n v="1"/>
    <s v="01"/>
    <s v="2115"/>
    <s v="522000"/>
    <s v="00"/>
    <s v="000"/>
    <s v="Druck- und Kopierkosten   "/>
    <n v="1200"/>
    <n v="1056.55"/>
  </r>
  <r>
    <s v="1 Stadt Bad Rappenau"/>
    <x v="0"/>
    <x v="1"/>
    <x v="2"/>
    <x v="8"/>
    <x v="8"/>
    <x v="28"/>
    <s v="5"/>
    <x v="4"/>
    <x v="1044"/>
    <n v="-100"/>
    <n v="0"/>
    <n v="1"/>
    <s v="01"/>
    <s v="2115"/>
    <s v="523000"/>
    <s v="00"/>
    <s v="000"/>
    <s v="Gebäudeausstattung   "/>
    <n v="100"/>
    <n v="0"/>
  </r>
  <r>
    <s v="1 Stadt Bad Rappenau"/>
    <x v="0"/>
    <x v="1"/>
    <x v="2"/>
    <x v="8"/>
    <x v="8"/>
    <x v="28"/>
    <s v="5"/>
    <x v="4"/>
    <x v="1045"/>
    <n v="-2200"/>
    <n v="-2396.19"/>
    <n v="1"/>
    <s v="01"/>
    <s v="2115"/>
    <s v="541000"/>
    <s v="00"/>
    <s v="000"/>
    <s v="Strom   "/>
    <n v="2200"/>
    <n v="2396.19"/>
  </r>
  <r>
    <s v="1 Stadt Bad Rappenau"/>
    <x v="0"/>
    <x v="1"/>
    <x v="2"/>
    <x v="8"/>
    <x v="8"/>
    <x v="28"/>
    <s v="5"/>
    <x v="4"/>
    <x v="1046"/>
    <n v="-900"/>
    <n v="-1307.27"/>
    <n v="1"/>
    <s v="01"/>
    <s v="2115"/>
    <s v="542000"/>
    <s v="00"/>
    <s v="000"/>
    <s v="Wasser / Abwasser   "/>
    <n v="900"/>
    <n v="1307.27"/>
  </r>
  <r>
    <s v="1 Stadt Bad Rappenau"/>
    <x v="0"/>
    <x v="1"/>
    <x v="2"/>
    <x v="8"/>
    <x v="8"/>
    <x v="28"/>
    <s v="5"/>
    <x v="4"/>
    <x v="1047"/>
    <n v="-2200"/>
    <n v="-6822.57"/>
    <n v="1"/>
    <s v="01"/>
    <s v="2115"/>
    <s v="543000"/>
    <s v="00"/>
    <s v="000"/>
    <s v="Heizungskosten   "/>
    <n v="2200"/>
    <n v="6822.57"/>
  </r>
  <r>
    <s v="1 Stadt Bad Rappenau"/>
    <x v="0"/>
    <x v="1"/>
    <x v="2"/>
    <x v="8"/>
    <x v="8"/>
    <x v="28"/>
    <s v="5"/>
    <x v="4"/>
    <x v="1048"/>
    <n v="-1900"/>
    <n v="-1800"/>
    <n v="1"/>
    <s v="01"/>
    <s v="2115"/>
    <s v="544000"/>
    <s v="00"/>
    <s v="000"/>
    <s v="Abfallgebühren   "/>
    <n v="1900"/>
    <n v="1800"/>
  </r>
  <r>
    <s v="1 Stadt Bad Rappenau"/>
    <x v="0"/>
    <x v="1"/>
    <x v="2"/>
    <x v="8"/>
    <x v="8"/>
    <x v="28"/>
    <s v="5"/>
    <x v="4"/>
    <x v="1049"/>
    <n v="-7800"/>
    <n v="-10866.67"/>
    <n v="1"/>
    <s v="01"/>
    <s v="2115"/>
    <s v="545000"/>
    <s v="00"/>
    <s v="000"/>
    <s v="Reinigungskosten   "/>
    <n v="7800"/>
    <n v="10866.67"/>
  </r>
  <r>
    <s v="1 Stadt Bad Rappenau"/>
    <x v="0"/>
    <x v="1"/>
    <x v="2"/>
    <x v="8"/>
    <x v="8"/>
    <x v="28"/>
    <s v="5"/>
    <x v="4"/>
    <x v="1050"/>
    <n v="-1300"/>
    <n v="-1311.51"/>
    <n v="1"/>
    <s v="01"/>
    <s v="2115"/>
    <s v="546000"/>
    <s v="00"/>
    <s v="000"/>
    <s v="Steuern und Gebäudeversicherungen   "/>
    <n v="1300"/>
    <n v="1311.51"/>
  </r>
  <r>
    <s v="1 Stadt Bad Rappenau"/>
    <x v="0"/>
    <x v="1"/>
    <x v="2"/>
    <x v="8"/>
    <x v="8"/>
    <x v="28"/>
    <s v="5"/>
    <x v="4"/>
    <x v="1051"/>
    <n v="-1100"/>
    <n v="-1125.96"/>
    <n v="1"/>
    <s v="01"/>
    <s v="2115"/>
    <s v="549000"/>
    <s v="00"/>
    <s v="000"/>
    <s v="sonstige Bewirtschaftungskosten (z.B. Schornsteinfeger, Feuerlöschgeräte) "/>
    <n v="1100"/>
    <n v="1125.96"/>
  </r>
  <r>
    <s v="1 Stadt Bad Rappenau"/>
    <x v="0"/>
    <x v="1"/>
    <x v="2"/>
    <x v="8"/>
    <x v="8"/>
    <x v="28"/>
    <s v="5"/>
    <x v="4"/>
    <x v="1052"/>
    <n v="0"/>
    <n v="-98.34"/>
    <n v="1"/>
    <s v="01"/>
    <s v="2115"/>
    <s v="562000"/>
    <s v="00"/>
    <s v="000"/>
    <s v="Aus- und Fortbildung,   "/>
    <n v="0"/>
    <n v="98.34"/>
  </r>
  <r>
    <s v="1 Stadt Bad Rappenau"/>
    <x v="0"/>
    <x v="1"/>
    <x v="2"/>
    <x v="8"/>
    <x v="8"/>
    <x v="28"/>
    <s v="5"/>
    <x v="4"/>
    <x v="1053"/>
    <n v="-600"/>
    <n v="-225.15"/>
    <n v="1"/>
    <s v="01"/>
    <s v="2115"/>
    <s v="591000"/>
    <s v="00"/>
    <s v="000"/>
    <s v="Lehr- und Unterrichtsmittel  "/>
    <n v="600"/>
    <n v="225.15"/>
  </r>
  <r>
    <s v="1 Stadt Bad Rappenau"/>
    <x v="0"/>
    <x v="1"/>
    <x v="2"/>
    <x v="8"/>
    <x v="8"/>
    <x v="28"/>
    <s v="5"/>
    <x v="4"/>
    <x v="1054"/>
    <n v="-1300"/>
    <n v="-3082.25"/>
    <n v="1"/>
    <s v="01"/>
    <s v="2115"/>
    <s v="592000"/>
    <s v="00"/>
    <s v="000"/>
    <s v="Lernmittel   "/>
    <n v="1300"/>
    <n v="3082.25"/>
  </r>
  <r>
    <s v="1 Stadt Bad Rappenau"/>
    <x v="0"/>
    <x v="1"/>
    <x v="2"/>
    <x v="8"/>
    <x v="8"/>
    <x v="28"/>
    <s v="5"/>
    <x v="4"/>
    <x v="1055"/>
    <n v="-100"/>
    <n v="0"/>
    <n v="1"/>
    <s v="01"/>
    <s v="2115"/>
    <s v="593000"/>
    <s v="00"/>
    <s v="000"/>
    <s v="Schülerbücherei   "/>
    <n v="100"/>
    <n v="0"/>
  </r>
  <r>
    <s v="1 Stadt Bad Rappenau"/>
    <x v="0"/>
    <x v="1"/>
    <x v="2"/>
    <x v="8"/>
    <x v="8"/>
    <x v="28"/>
    <s v="5"/>
    <x v="4"/>
    <x v="1056"/>
    <n v="-100"/>
    <n v="-20.97"/>
    <n v="1"/>
    <s v="01"/>
    <s v="2115"/>
    <s v="594000"/>
    <s v="00"/>
    <s v="000"/>
    <s v="sonstiger Schulaufwand   "/>
    <n v="100"/>
    <n v="20.97"/>
  </r>
  <r>
    <s v="1 Stadt Bad Rappenau"/>
    <x v="0"/>
    <x v="1"/>
    <x v="2"/>
    <x v="8"/>
    <x v="8"/>
    <x v="28"/>
    <s v="5"/>
    <x v="4"/>
    <x v="1057"/>
    <n v="-100"/>
    <n v="-212.88"/>
    <n v="1"/>
    <s v="01"/>
    <s v="2115"/>
    <s v="595000"/>
    <s v="00"/>
    <s v="000"/>
    <s v="Schulveranstaltungen   "/>
    <n v="100"/>
    <n v="212.88"/>
  </r>
  <r>
    <s v="1 Stadt Bad Rappenau"/>
    <x v="0"/>
    <x v="1"/>
    <x v="2"/>
    <x v="8"/>
    <x v="8"/>
    <x v="28"/>
    <s v="5"/>
    <x v="4"/>
    <x v="1058"/>
    <n v="-1000"/>
    <n v="-65.19"/>
    <n v="1"/>
    <s v="01"/>
    <s v="2115"/>
    <s v="596000"/>
    <s v="00"/>
    <s v="000"/>
    <s v="Musikalische Bildung durch Musikschule   "/>
    <n v="1000"/>
    <n v="65.19"/>
  </r>
  <r>
    <s v="1 Stadt Bad Rappenau"/>
    <x v="0"/>
    <x v="1"/>
    <x v="2"/>
    <x v="8"/>
    <x v="8"/>
    <x v="28"/>
    <s v="5"/>
    <x v="4"/>
    <x v="1059"/>
    <n v="-300"/>
    <n v="-194.74"/>
    <n v="1"/>
    <s v="01"/>
    <s v="2115"/>
    <s v="597000"/>
    <s v="00"/>
    <s v="000"/>
    <s v="Beförderungskosten für Schüler  "/>
    <n v="300"/>
    <n v="194.74"/>
  </r>
  <r>
    <s v="1 Stadt Bad Rappenau"/>
    <x v="0"/>
    <x v="1"/>
    <x v="2"/>
    <x v="8"/>
    <x v="8"/>
    <x v="28"/>
    <s v="6"/>
    <x v="4"/>
    <x v="1060"/>
    <n v="-4500"/>
    <n v="-4330.41"/>
    <n v="1"/>
    <s v="01"/>
    <s v="2115"/>
    <s v="634000"/>
    <s v="00"/>
    <s v="000"/>
    <s v="Aufwand für Jugendbegleiter   "/>
    <n v="4500"/>
    <n v="4330.41"/>
  </r>
  <r>
    <s v="1 Stadt Bad Rappenau"/>
    <x v="0"/>
    <x v="1"/>
    <x v="2"/>
    <x v="8"/>
    <x v="8"/>
    <x v="28"/>
    <s v="6"/>
    <x v="4"/>
    <x v="1061"/>
    <n v="-8100"/>
    <n v="-1823.83"/>
    <n v="1"/>
    <s v="01"/>
    <s v="2115"/>
    <s v="638000"/>
    <s v="00"/>
    <s v="000"/>
    <s v="EDV-Kosten   "/>
    <n v="8100"/>
    <n v="1823.83"/>
  </r>
  <r>
    <s v="1 Stadt Bad Rappenau"/>
    <x v="0"/>
    <x v="1"/>
    <x v="2"/>
    <x v="8"/>
    <x v="8"/>
    <x v="28"/>
    <s v="6"/>
    <x v="4"/>
    <x v="1062"/>
    <n v="-2500"/>
    <n v="-2708.12"/>
    <n v="1"/>
    <s v="01"/>
    <s v="2115"/>
    <s v="640000"/>
    <s v="00"/>
    <s v="000"/>
    <s v="Steuern, Versicherung, Schadensfälle, Sonderabgaben  "/>
    <n v="2500"/>
    <n v="2708.12"/>
  </r>
  <r>
    <s v="1 Stadt Bad Rappenau"/>
    <x v="0"/>
    <x v="1"/>
    <x v="2"/>
    <x v="8"/>
    <x v="8"/>
    <x v="28"/>
    <s v="6"/>
    <x v="4"/>
    <x v="1063"/>
    <n v="-1000"/>
    <n v="-200.77"/>
    <n v="1"/>
    <s v="01"/>
    <s v="2115"/>
    <s v="650000"/>
    <s v="00"/>
    <s v="000"/>
    <s v="Bürobedarf   "/>
    <n v="1000"/>
    <n v="200.77"/>
  </r>
  <r>
    <s v="1 Stadt Bad Rappenau"/>
    <x v="0"/>
    <x v="1"/>
    <x v="2"/>
    <x v="8"/>
    <x v="8"/>
    <x v="28"/>
    <s v="6"/>
    <x v="4"/>
    <x v="1064"/>
    <n v="-200"/>
    <n v="-74.25"/>
    <n v="1"/>
    <s v="01"/>
    <s v="2115"/>
    <s v="668000"/>
    <s v="00"/>
    <s v="000"/>
    <s v="Vermischte Ausgaben   "/>
    <n v="200"/>
    <n v="74.25"/>
  </r>
  <r>
    <s v="1 Stadt Bad Rappenau"/>
    <x v="0"/>
    <x v="1"/>
    <x v="2"/>
    <x v="8"/>
    <x v="8"/>
    <x v="28"/>
    <s v="6"/>
    <x v="4"/>
    <x v="1065"/>
    <n v="-26600"/>
    <n v="0"/>
    <n v="1"/>
    <s v="01"/>
    <s v="2115"/>
    <s v="679000"/>
    <s v="00"/>
    <s v="000"/>
    <s v="Innere Verrechnungen   "/>
    <n v="26600"/>
    <n v="0"/>
  </r>
  <r>
    <s v="1 Stadt Bad Rappenau"/>
    <x v="0"/>
    <x v="1"/>
    <x v="2"/>
    <x v="8"/>
    <x v="8"/>
    <x v="28"/>
    <s v="7"/>
    <x v="5"/>
    <x v="1066"/>
    <n v="0"/>
    <n v="-610"/>
    <n v="1"/>
    <s v="01"/>
    <s v="2115"/>
    <s v="700000"/>
    <s v="00"/>
    <s v="000"/>
    <s v="Zuschüsse an Verbände u.Vereine  "/>
    <n v="0"/>
    <n v="610"/>
  </r>
  <r>
    <s v="1 Stadt Bad Rappenau"/>
    <x v="0"/>
    <x v="1"/>
    <x v="2"/>
    <x v="8"/>
    <x v="8"/>
    <x v="29"/>
    <s v="4"/>
    <x v="3"/>
    <x v="1067"/>
    <n v="-6000"/>
    <n v="-4150.1099999999997"/>
    <n v="1"/>
    <s v="01"/>
    <s v="2116"/>
    <s v="414000"/>
    <s v="00"/>
    <s v="000"/>
    <s v="Vergütungen der Beschäftigten bis 2005 nur Angestellte "/>
    <n v="6000"/>
    <n v="4150.1099999999997"/>
  </r>
  <r>
    <s v="1 Stadt Bad Rappenau"/>
    <x v="0"/>
    <x v="1"/>
    <x v="2"/>
    <x v="8"/>
    <x v="8"/>
    <x v="29"/>
    <s v="4"/>
    <x v="3"/>
    <x v="1068"/>
    <n v="-600"/>
    <n v="-348.39"/>
    <n v="1"/>
    <s v="01"/>
    <s v="2116"/>
    <s v="434000"/>
    <s v="00"/>
    <s v="000"/>
    <s v="Beiträge Versorgungskasse  bis 2005 nur Angestellte "/>
    <n v="600"/>
    <n v="348.39"/>
  </r>
  <r>
    <s v="1 Stadt Bad Rappenau"/>
    <x v="0"/>
    <x v="1"/>
    <x v="2"/>
    <x v="8"/>
    <x v="8"/>
    <x v="29"/>
    <s v="4"/>
    <x v="3"/>
    <x v="1069"/>
    <n v="-1300"/>
    <n v="-830.6"/>
    <n v="1"/>
    <s v="01"/>
    <s v="2116"/>
    <s v="444000"/>
    <s v="00"/>
    <s v="000"/>
    <s v="Beiträge zur gesetzlichen Sozialversicherung für Angest. bis 2005 nur Angestellte "/>
    <n v="1300"/>
    <n v="830.6"/>
  </r>
  <r>
    <s v="1 Stadt Bad Rappenau"/>
    <x v="0"/>
    <x v="1"/>
    <x v="2"/>
    <x v="8"/>
    <x v="8"/>
    <x v="29"/>
    <s v="4"/>
    <x v="3"/>
    <x v="1070"/>
    <n v="-100"/>
    <n v="0"/>
    <n v="1"/>
    <s v="01"/>
    <s v="2116"/>
    <s v="450000"/>
    <s v="00"/>
    <s v="000"/>
    <s v="Beihilfen, Unterstützung und dgl.  "/>
    <n v="100"/>
    <n v="0"/>
  </r>
  <r>
    <s v="1 Stadt Bad Rappenau"/>
    <x v="0"/>
    <x v="1"/>
    <x v="2"/>
    <x v="8"/>
    <x v="8"/>
    <x v="29"/>
    <s v="4"/>
    <x v="3"/>
    <x v="1071"/>
    <n v="0"/>
    <n v="-84.56"/>
    <n v="1"/>
    <s v="01"/>
    <s v="2116"/>
    <s v="460000"/>
    <s v="00"/>
    <s v="000"/>
    <s v="Personalnebenausgaben   "/>
    <n v="0"/>
    <n v="84.56"/>
  </r>
  <r>
    <s v="1 Stadt Bad Rappenau"/>
    <x v="0"/>
    <x v="1"/>
    <x v="2"/>
    <x v="8"/>
    <x v="8"/>
    <x v="29"/>
    <s v="5"/>
    <x v="4"/>
    <x v="1072"/>
    <n v="-2500"/>
    <n v="-3274.09"/>
    <n v="1"/>
    <s v="01"/>
    <s v="2116"/>
    <s v="501000"/>
    <s v="00"/>
    <s v="000"/>
    <s v="Gebäudeunterhaltung   "/>
    <n v="2500"/>
    <n v="3274.09"/>
  </r>
  <r>
    <s v="1 Stadt Bad Rappenau"/>
    <x v="0"/>
    <x v="1"/>
    <x v="2"/>
    <x v="8"/>
    <x v="8"/>
    <x v="29"/>
    <s v="5"/>
    <x v="4"/>
    <x v="1073"/>
    <n v="-1000"/>
    <n v="-1605.56"/>
    <n v="1"/>
    <s v="01"/>
    <s v="2116"/>
    <s v="510000"/>
    <s v="00"/>
    <s v="000"/>
    <s v="Unterhaltung des sonstigen unbeweglichen Vermögens  "/>
    <n v="1000"/>
    <n v="1605.56"/>
  </r>
  <r>
    <s v="1 Stadt Bad Rappenau"/>
    <x v="0"/>
    <x v="1"/>
    <x v="2"/>
    <x v="8"/>
    <x v="8"/>
    <x v="29"/>
    <s v="5"/>
    <x v="4"/>
    <x v="1074"/>
    <n v="-4700"/>
    <n v="-1361.82"/>
    <n v="1"/>
    <s v="01"/>
    <s v="2116"/>
    <s v="521000"/>
    <s v="00"/>
    <s v="000"/>
    <s v="Geräte, Ausstattungs- und Einrichtungsgegenstände  "/>
    <n v="4700"/>
    <n v="1361.82"/>
  </r>
  <r>
    <s v="1 Stadt Bad Rappenau"/>
    <x v="0"/>
    <x v="1"/>
    <x v="2"/>
    <x v="8"/>
    <x v="8"/>
    <x v="29"/>
    <s v="5"/>
    <x v="4"/>
    <x v="1075"/>
    <n v="-1100"/>
    <n v="-1624.03"/>
    <n v="1"/>
    <s v="01"/>
    <s v="2116"/>
    <s v="522000"/>
    <s v="00"/>
    <s v="000"/>
    <s v="Druck- und Kopierkosten   "/>
    <n v="1100"/>
    <n v="1624.03"/>
  </r>
  <r>
    <s v="1 Stadt Bad Rappenau"/>
    <x v="0"/>
    <x v="1"/>
    <x v="2"/>
    <x v="8"/>
    <x v="8"/>
    <x v="29"/>
    <s v="5"/>
    <x v="4"/>
    <x v="1076"/>
    <n v="-100"/>
    <n v="0"/>
    <n v="1"/>
    <s v="01"/>
    <s v="2116"/>
    <s v="523000"/>
    <s v="00"/>
    <s v="000"/>
    <s v="Gebäudeausstattung   "/>
    <n v="100"/>
    <n v="0"/>
  </r>
  <r>
    <s v="1 Stadt Bad Rappenau"/>
    <x v="0"/>
    <x v="1"/>
    <x v="2"/>
    <x v="8"/>
    <x v="8"/>
    <x v="29"/>
    <s v="5"/>
    <x v="4"/>
    <x v="1077"/>
    <n v="-1400"/>
    <n v="-848.5"/>
    <n v="1"/>
    <s v="01"/>
    <s v="2116"/>
    <s v="541000"/>
    <s v="00"/>
    <s v="000"/>
    <s v="Strom   "/>
    <n v="1400"/>
    <n v="848.5"/>
  </r>
  <r>
    <s v="1 Stadt Bad Rappenau"/>
    <x v="0"/>
    <x v="1"/>
    <x v="2"/>
    <x v="8"/>
    <x v="8"/>
    <x v="29"/>
    <s v="5"/>
    <x v="4"/>
    <x v="1078"/>
    <n v="-2900"/>
    <n v="-658.06"/>
    <n v="1"/>
    <s v="01"/>
    <s v="2116"/>
    <s v="542000"/>
    <s v="00"/>
    <s v="000"/>
    <s v="Wasser / Abwasser   "/>
    <n v="2900"/>
    <n v="658.06"/>
  </r>
  <r>
    <s v="1 Stadt Bad Rappenau"/>
    <x v="0"/>
    <x v="1"/>
    <x v="2"/>
    <x v="8"/>
    <x v="8"/>
    <x v="29"/>
    <s v="5"/>
    <x v="4"/>
    <x v="1079"/>
    <n v="-6700"/>
    <n v="-11022.56"/>
    <n v="1"/>
    <s v="01"/>
    <s v="2116"/>
    <s v="543000"/>
    <s v="00"/>
    <s v="000"/>
    <s v="Heizungskosten   "/>
    <n v="6700"/>
    <n v="11022.56"/>
  </r>
  <r>
    <s v="1 Stadt Bad Rappenau"/>
    <x v="0"/>
    <x v="1"/>
    <x v="2"/>
    <x v="8"/>
    <x v="8"/>
    <x v="29"/>
    <s v="5"/>
    <x v="4"/>
    <x v="1080"/>
    <n v="-1700"/>
    <n v="-1620"/>
    <n v="1"/>
    <s v="01"/>
    <s v="2116"/>
    <s v="544000"/>
    <s v="00"/>
    <s v="000"/>
    <s v="Abfallgebühren   "/>
    <n v="1700"/>
    <n v="1620"/>
  </r>
  <r>
    <s v="1 Stadt Bad Rappenau"/>
    <x v="0"/>
    <x v="1"/>
    <x v="2"/>
    <x v="8"/>
    <x v="8"/>
    <x v="29"/>
    <s v="5"/>
    <x v="4"/>
    <x v="1081"/>
    <n v="-14900"/>
    <n v="-13227.27"/>
    <n v="1"/>
    <s v="01"/>
    <s v="2116"/>
    <s v="545000"/>
    <s v="00"/>
    <s v="000"/>
    <s v="Reinigungskosten   "/>
    <n v="14900"/>
    <n v="13227.27"/>
  </r>
  <r>
    <s v="1 Stadt Bad Rappenau"/>
    <x v="0"/>
    <x v="1"/>
    <x v="2"/>
    <x v="8"/>
    <x v="8"/>
    <x v="29"/>
    <s v="5"/>
    <x v="4"/>
    <x v="1082"/>
    <n v="-2100"/>
    <n v="-2162.27"/>
    <n v="1"/>
    <s v="01"/>
    <s v="2116"/>
    <s v="546000"/>
    <s v="00"/>
    <s v="000"/>
    <s v="Steuern und Gebäudeversicherungen   "/>
    <n v="2100"/>
    <n v="2162.27"/>
  </r>
  <r>
    <s v="1 Stadt Bad Rappenau"/>
    <x v="0"/>
    <x v="1"/>
    <x v="2"/>
    <x v="8"/>
    <x v="8"/>
    <x v="29"/>
    <s v="5"/>
    <x v="4"/>
    <x v="1083"/>
    <n v="-1200"/>
    <n v="-1696.01"/>
    <n v="1"/>
    <s v="01"/>
    <s v="2116"/>
    <s v="549000"/>
    <s v="00"/>
    <s v="000"/>
    <s v="sonstige Bewirtschaftungskosten (z.B. Schornsteinfeger, Feuerlöschgeräte) "/>
    <n v="1200"/>
    <n v="1696.01"/>
  </r>
  <r>
    <s v="1 Stadt Bad Rappenau"/>
    <x v="0"/>
    <x v="1"/>
    <x v="2"/>
    <x v="8"/>
    <x v="8"/>
    <x v="29"/>
    <s v="5"/>
    <x v="4"/>
    <x v="1084"/>
    <n v="0"/>
    <n v="-98.33"/>
    <n v="1"/>
    <s v="01"/>
    <s v="2116"/>
    <s v="562000"/>
    <s v="00"/>
    <s v="000"/>
    <s v="Aus- und Fortbildung,   "/>
    <n v="0"/>
    <n v="98.33"/>
  </r>
  <r>
    <s v="1 Stadt Bad Rappenau"/>
    <x v="0"/>
    <x v="1"/>
    <x v="2"/>
    <x v="8"/>
    <x v="8"/>
    <x v="29"/>
    <s v="5"/>
    <x v="4"/>
    <x v="1085"/>
    <n v="-800"/>
    <n v="-520.16"/>
    <n v="1"/>
    <s v="01"/>
    <s v="2116"/>
    <s v="591000"/>
    <s v="00"/>
    <s v="000"/>
    <s v="Lehr- und Unterrichtsmittel  "/>
    <n v="800"/>
    <n v="520.16"/>
  </r>
  <r>
    <s v="1 Stadt Bad Rappenau"/>
    <x v="0"/>
    <x v="1"/>
    <x v="2"/>
    <x v="8"/>
    <x v="8"/>
    <x v="29"/>
    <s v="5"/>
    <x v="4"/>
    <x v="1086"/>
    <n v="-1800"/>
    <n v="-2473.7800000000002"/>
    <n v="1"/>
    <s v="01"/>
    <s v="2116"/>
    <s v="592000"/>
    <s v="00"/>
    <s v="000"/>
    <s v="Lernmittel   "/>
    <n v="1800"/>
    <n v="2473.7800000000002"/>
  </r>
  <r>
    <s v="1 Stadt Bad Rappenau"/>
    <x v="0"/>
    <x v="1"/>
    <x v="2"/>
    <x v="8"/>
    <x v="8"/>
    <x v="29"/>
    <s v="5"/>
    <x v="4"/>
    <x v="1087"/>
    <n v="-100"/>
    <n v="0"/>
    <n v="1"/>
    <s v="01"/>
    <s v="2116"/>
    <s v="593000"/>
    <s v="00"/>
    <s v="000"/>
    <s v="Schülerbücherei   "/>
    <n v="100"/>
    <n v="0"/>
  </r>
  <r>
    <s v="1 Stadt Bad Rappenau"/>
    <x v="0"/>
    <x v="1"/>
    <x v="2"/>
    <x v="8"/>
    <x v="8"/>
    <x v="29"/>
    <s v="5"/>
    <x v="4"/>
    <x v="1088"/>
    <n v="-100"/>
    <n v="0"/>
    <n v="1"/>
    <s v="01"/>
    <s v="2116"/>
    <s v="594000"/>
    <s v="00"/>
    <s v="000"/>
    <s v="sonstiger Schulaufwand   "/>
    <n v="100"/>
    <n v="0"/>
  </r>
  <r>
    <s v="1 Stadt Bad Rappenau"/>
    <x v="0"/>
    <x v="1"/>
    <x v="2"/>
    <x v="8"/>
    <x v="8"/>
    <x v="29"/>
    <s v="5"/>
    <x v="4"/>
    <x v="1089"/>
    <n v="-100"/>
    <n v="-189.68"/>
    <n v="1"/>
    <s v="01"/>
    <s v="2116"/>
    <s v="595000"/>
    <s v="00"/>
    <s v="000"/>
    <s v="Schulveranstaltungen   "/>
    <n v="100"/>
    <n v="189.68"/>
  </r>
  <r>
    <s v="1 Stadt Bad Rappenau"/>
    <x v="0"/>
    <x v="1"/>
    <x v="2"/>
    <x v="8"/>
    <x v="8"/>
    <x v="29"/>
    <s v="5"/>
    <x v="4"/>
    <x v="1090"/>
    <n v="-1000"/>
    <n v="-1036.69"/>
    <n v="1"/>
    <s v="01"/>
    <s v="2116"/>
    <s v="596000"/>
    <s v="00"/>
    <s v="000"/>
    <s v="Musikalische Bildung durch Musikschule   "/>
    <n v="1000"/>
    <n v="1036.69"/>
  </r>
  <r>
    <s v="1 Stadt Bad Rappenau"/>
    <x v="0"/>
    <x v="1"/>
    <x v="2"/>
    <x v="8"/>
    <x v="8"/>
    <x v="29"/>
    <s v="5"/>
    <x v="4"/>
    <x v="1091"/>
    <n v="-800"/>
    <n v="-194.74"/>
    <n v="1"/>
    <s v="01"/>
    <s v="2116"/>
    <s v="597000"/>
    <s v="00"/>
    <s v="000"/>
    <s v="Beförderungskosten für Schüler  "/>
    <n v="800"/>
    <n v="194.74"/>
  </r>
  <r>
    <s v="1 Stadt Bad Rappenau"/>
    <x v="0"/>
    <x v="1"/>
    <x v="2"/>
    <x v="8"/>
    <x v="8"/>
    <x v="29"/>
    <s v="6"/>
    <x v="4"/>
    <x v="1092"/>
    <n v="-4500"/>
    <n v="-3484.71"/>
    <n v="1"/>
    <s v="01"/>
    <s v="2116"/>
    <s v="634000"/>
    <s v="00"/>
    <s v="000"/>
    <s v="Aufwand für Jugendbegleiter   "/>
    <n v="4500"/>
    <n v="3484.71"/>
  </r>
  <r>
    <s v="1 Stadt Bad Rappenau"/>
    <x v="0"/>
    <x v="1"/>
    <x v="2"/>
    <x v="8"/>
    <x v="8"/>
    <x v="29"/>
    <s v="6"/>
    <x v="4"/>
    <x v="1093"/>
    <n v="-8100"/>
    <n v="-1823.83"/>
    <n v="1"/>
    <s v="01"/>
    <s v="2116"/>
    <s v="638000"/>
    <s v="00"/>
    <s v="000"/>
    <s v="EDV-Kosten   "/>
    <n v="8100"/>
    <n v="1823.83"/>
  </r>
  <r>
    <s v="1 Stadt Bad Rappenau"/>
    <x v="0"/>
    <x v="1"/>
    <x v="2"/>
    <x v="8"/>
    <x v="8"/>
    <x v="29"/>
    <s v="6"/>
    <x v="4"/>
    <x v="1094"/>
    <n v="-4000"/>
    <n v="-3707.67"/>
    <n v="1"/>
    <s v="01"/>
    <s v="2116"/>
    <s v="640000"/>
    <s v="00"/>
    <s v="000"/>
    <s v="Steuern, Versicherung, Schadensfälle, Sonderabgaben  "/>
    <n v="4000"/>
    <n v="3707.67"/>
  </r>
  <r>
    <s v="1 Stadt Bad Rappenau"/>
    <x v="0"/>
    <x v="1"/>
    <x v="2"/>
    <x v="8"/>
    <x v="8"/>
    <x v="29"/>
    <s v="6"/>
    <x v="4"/>
    <x v="1095"/>
    <n v="-900"/>
    <n v="-441.9"/>
    <n v="1"/>
    <s v="01"/>
    <s v="2116"/>
    <s v="650000"/>
    <s v="00"/>
    <s v="000"/>
    <s v="Bürobedarf   "/>
    <n v="900"/>
    <n v="441.9"/>
  </r>
  <r>
    <s v="1 Stadt Bad Rappenau"/>
    <x v="0"/>
    <x v="1"/>
    <x v="2"/>
    <x v="8"/>
    <x v="8"/>
    <x v="29"/>
    <s v="6"/>
    <x v="4"/>
    <x v="1096"/>
    <n v="-400"/>
    <n v="-16.91"/>
    <n v="1"/>
    <s v="01"/>
    <s v="2116"/>
    <s v="668000"/>
    <s v="00"/>
    <s v="000"/>
    <s v="Vermischte Ausgaben   "/>
    <n v="400"/>
    <n v="16.91"/>
  </r>
  <r>
    <s v="1 Stadt Bad Rappenau"/>
    <x v="0"/>
    <x v="1"/>
    <x v="2"/>
    <x v="8"/>
    <x v="8"/>
    <x v="29"/>
    <s v="6"/>
    <x v="4"/>
    <x v="1097"/>
    <n v="-31800"/>
    <n v="0"/>
    <n v="1"/>
    <s v="01"/>
    <s v="2116"/>
    <s v="679000"/>
    <s v="00"/>
    <s v="000"/>
    <s v="Innere Verrechnungen   "/>
    <n v="31800"/>
    <n v="0"/>
  </r>
  <r>
    <s v="1 Stadt Bad Rappenau"/>
    <x v="0"/>
    <x v="1"/>
    <x v="2"/>
    <x v="8"/>
    <x v="8"/>
    <x v="29"/>
    <s v="7"/>
    <x v="5"/>
    <x v="1098"/>
    <n v="-400"/>
    <n v="-540"/>
    <n v="1"/>
    <s v="01"/>
    <s v="2116"/>
    <s v="700000"/>
    <s v="00"/>
    <s v="000"/>
    <s v="Zuschuss Förderverein   "/>
    <n v="400"/>
    <n v="540"/>
  </r>
  <r>
    <s v="1 Stadt Bad Rappenau"/>
    <x v="0"/>
    <x v="1"/>
    <x v="2"/>
    <x v="8"/>
    <x v="8"/>
    <x v="30"/>
    <s v="4"/>
    <x v="3"/>
    <x v="1099"/>
    <n v="-38500"/>
    <n v="-34762.61"/>
    <n v="1"/>
    <s v="01"/>
    <s v="2119"/>
    <s v="414000"/>
    <s v="00"/>
    <s v="000"/>
    <s v="Vergütungen der Beschäftigten bis 2005 nur Angestellte "/>
    <n v="38500"/>
    <n v="34762.61"/>
  </r>
  <r>
    <s v="1 Stadt Bad Rappenau"/>
    <x v="0"/>
    <x v="1"/>
    <x v="2"/>
    <x v="8"/>
    <x v="8"/>
    <x v="30"/>
    <s v="4"/>
    <x v="3"/>
    <x v="1100"/>
    <n v="-3300"/>
    <n v="-3258.61"/>
    <n v="1"/>
    <s v="01"/>
    <s v="2119"/>
    <s v="434000"/>
    <s v="00"/>
    <s v="000"/>
    <s v="Beiträge Versorgungskasse  bis 2005 nur Angestellte "/>
    <n v="3300"/>
    <n v="3258.61"/>
  </r>
  <r>
    <s v="1 Stadt Bad Rappenau"/>
    <x v="0"/>
    <x v="1"/>
    <x v="2"/>
    <x v="8"/>
    <x v="8"/>
    <x v="30"/>
    <s v="4"/>
    <x v="3"/>
    <x v="1101"/>
    <n v="-7800"/>
    <n v="-6960.06"/>
    <n v="1"/>
    <s v="01"/>
    <s v="2119"/>
    <s v="444000"/>
    <s v="00"/>
    <s v="000"/>
    <s v="Beiträge zur gesetzlichen Sozialversicherung für Angest. bis 2005 nur Angestellte "/>
    <n v="7800"/>
    <n v="6960.06"/>
  </r>
  <r>
    <s v="1 Stadt Bad Rappenau"/>
    <x v="0"/>
    <x v="1"/>
    <x v="2"/>
    <x v="8"/>
    <x v="8"/>
    <x v="30"/>
    <s v="4"/>
    <x v="3"/>
    <x v="1102"/>
    <n v="-100"/>
    <n v="-5.6"/>
    <n v="1"/>
    <s v="01"/>
    <s v="2119"/>
    <s v="450000"/>
    <s v="00"/>
    <s v="000"/>
    <s v="Beihilfen, Unterstützung und dgl.  "/>
    <n v="100"/>
    <n v="5.6"/>
  </r>
  <r>
    <s v="1 Stadt Bad Rappenau"/>
    <x v="0"/>
    <x v="1"/>
    <x v="2"/>
    <x v="8"/>
    <x v="8"/>
    <x v="30"/>
    <s v="4"/>
    <x v="3"/>
    <x v="1103"/>
    <n v="-200"/>
    <n v="-169.12"/>
    <n v="1"/>
    <s v="01"/>
    <s v="2119"/>
    <s v="460000"/>
    <s v="00"/>
    <s v="000"/>
    <s v="Personalnebenausgaben   "/>
    <n v="200"/>
    <n v="169.12"/>
  </r>
  <r>
    <s v="1 Stadt Bad Rappenau"/>
    <x v="0"/>
    <x v="1"/>
    <x v="2"/>
    <x v="8"/>
    <x v="8"/>
    <x v="30"/>
    <s v="4"/>
    <x v="3"/>
    <x v="1104"/>
    <n v="0"/>
    <n v="-35.97"/>
    <n v="1"/>
    <s v="01"/>
    <s v="2119"/>
    <s v="462000"/>
    <s v="00"/>
    <s v="000"/>
    <s v="Betriebsausflug   "/>
    <n v="0"/>
    <n v="35.97"/>
  </r>
  <r>
    <s v="1 Stadt Bad Rappenau"/>
    <x v="0"/>
    <x v="1"/>
    <x v="2"/>
    <x v="8"/>
    <x v="8"/>
    <x v="30"/>
    <s v="5"/>
    <x v="4"/>
    <x v="1105"/>
    <n v="-4000"/>
    <n v="-5410.17"/>
    <n v="1"/>
    <s v="01"/>
    <s v="2119"/>
    <s v="501000"/>
    <s v="00"/>
    <s v="000"/>
    <s v="Gebäudeunterhaltung   "/>
    <n v="4000"/>
    <n v="5410.17"/>
  </r>
  <r>
    <s v="1 Stadt Bad Rappenau"/>
    <x v="0"/>
    <x v="1"/>
    <x v="2"/>
    <x v="8"/>
    <x v="8"/>
    <x v="30"/>
    <s v="5"/>
    <x v="4"/>
    <x v="1106"/>
    <n v="-1000"/>
    <n v="-83.3"/>
    <n v="1"/>
    <s v="01"/>
    <s v="2119"/>
    <s v="510000"/>
    <s v="00"/>
    <s v="000"/>
    <s v="Unterhaltung des sonstigen unbeweglichen Vermögens  "/>
    <n v="1000"/>
    <n v="83.3"/>
  </r>
  <r>
    <s v="1 Stadt Bad Rappenau"/>
    <x v="0"/>
    <x v="1"/>
    <x v="2"/>
    <x v="8"/>
    <x v="8"/>
    <x v="30"/>
    <s v="5"/>
    <x v="4"/>
    <x v="1107"/>
    <n v="-1700"/>
    <n v="-1497.82"/>
    <n v="1"/>
    <s v="01"/>
    <s v="2119"/>
    <s v="521000"/>
    <s v="00"/>
    <s v="000"/>
    <s v="Geräte, Ausstattungs- und Einrichtungsgegenstände  "/>
    <n v="1700"/>
    <n v="1497.82"/>
  </r>
  <r>
    <s v="1 Stadt Bad Rappenau"/>
    <x v="0"/>
    <x v="1"/>
    <x v="2"/>
    <x v="8"/>
    <x v="8"/>
    <x v="30"/>
    <s v="5"/>
    <x v="4"/>
    <x v="1108"/>
    <n v="-1300"/>
    <n v="-1540.93"/>
    <n v="1"/>
    <s v="01"/>
    <s v="2119"/>
    <s v="522000"/>
    <s v="00"/>
    <s v="000"/>
    <s v="Druck- und Kopierkosten   "/>
    <n v="1300"/>
    <n v="1540.93"/>
  </r>
  <r>
    <s v="1 Stadt Bad Rappenau"/>
    <x v="0"/>
    <x v="1"/>
    <x v="2"/>
    <x v="8"/>
    <x v="8"/>
    <x v="30"/>
    <s v="5"/>
    <x v="4"/>
    <x v="1109"/>
    <n v="-100"/>
    <n v="0"/>
    <n v="1"/>
    <s v="01"/>
    <s v="2119"/>
    <s v="523000"/>
    <s v="00"/>
    <s v="000"/>
    <s v="Gebäudeausstattung   "/>
    <n v="100"/>
    <n v="0"/>
  </r>
  <r>
    <s v="1 Stadt Bad Rappenau"/>
    <x v="0"/>
    <x v="1"/>
    <x v="2"/>
    <x v="8"/>
    <x v="8"/>
    <x v="30"/>
    <s v="5"/>
    <x v="4"/>
    <x v="1110"/>
    <n v="-4000"/>
    <n v="-2753.09"/>
    <n v="1"/>
    <s v="01"/>
    <s v="2119"/>
    <s v="541000"/>
    <s v="00"/>
    <s v="000"/>
    <s v="Strom   "/>
    <n v="4000"/>
    <n v="2753.09"/>
  </r>
  <r>
    <s v="1 Stadt Bad Rappenau"/>
    <x v="0"/>
    <x v="1"/>
    <x v="2"/>
    <x v="8"/>
    <x v="8"/>
    <x v="30"/>
    <s v="5"/>
    <x v="4"/>
    <x v="1111"/>
    <n v="-900"/>
    <n v="-606.79"/>
    <n v="1"/>
    <s v="01"/>
    <s v="2119"/>
    <s v="542000"/>
    <s v="00"/>
    <s v="000"/>
    <s v="Wasser / Abwasser   "/>
    <n v="900"/>
    <n v="606.79"/>
  </r>
  <r>
    <s v="1 Stadt Bad Rappenau"/>
    <x v="0"/>
    <x v="1"/>
    <x v="2"/>
    <x v="8"/>
    <x v="8"/>
    <x v="30"/>
    <s v="5"/>
    <x v="4"/>
    <x v="1112"/>
    <n v="-400"/>
    <n v="-11147.95"/>
    <n v="1"/>
    <s v="01"/>
    <s v="2119"/>
    <s v="543000"/>
    <s v="00"/>
    <s v="000"/>
    <s v="Heizungskosten   "/>
    <n v="400"/>
    <n v="11147.95"/>
  </r>
  <r>
    <s v="1 Stadt Bad Rappenau"/>
    <x v="0"/>
    <x v="1"/>
    <x v="2"/>
    <x v="8"/>
    <x v="8"/>
    <x v="30"/>
    <s v="5"/>
    <x v="4"/>
    <x v="1113"/>
    <n v="-100"/>
    <n v="-48"/>
    <n v="1"/>
    <s v="01"/>
    <s v="2119"/>
    <s v="544000"/>
    <s v="00"/>
    <s v="000"/>
    <s v="Abfallgebühren   "/>
    <n v="100"/>
    <n v="48"/>
  </r>
  <r>
    <s v="1 Stadt Bad Rappenau"/>
    <x v="0"/>
    <x v="1"/>
    <x v="2"/>
    <x v="8"/>
    <x v="8"/>
    <x v="30"/>
    <s v="5"/>
    <x v="4"/>
    <x v="1114"/>
    <n v="-800"/>
    <n v="-3573.17"/>
    <n v="1"/>
    <s v="01"/>
    <s v="2119"/>
    <s v="545000"/>
    <s v="00"/>
    <s v="000"/>
    <s v="Reinigungskosten   "/>
    <n v="800"/>
    <n v="3573.17"/>
  </r>
  <r>
    <s v="1 Stadt Bad Rappenau"/>
    <x v="0"/>
    <x v="1"/>
    <x v="2"/>
    <x v="8"/>
    <x v="8"/>
    <x v="30"/>
    <s v="5"/>
    <x v="4"/>
    <x v="1115"/>
    <n v="-2000"/>
    <n v="-1996.42"/>
    <n v="1"/>
    <s v="01"/>
    <s v="2119"/>
    <s v="546000"/>
    <s v="00"/>
    <s v="000"/>
    <s v="Steuern und Gebäudeversicherungen   "/>
    <n v="2000"/>
    <n v="1996.42"/>
  </r>
  <r>
    <s v="1 Stadt Bad Rappenau"/>
    <x v="0"/>
    <x v="1"/>
    <x v="2"/>
    <x v="8"/>
    <x v="8"/>
    <x v="30"/>
    <s v="5"/>
    <x v="4"/>
    <x v="1116"/>
    <n v="-1000"/>
    <n v="-880.37"/>
    <n v="1"/>
    <s v="01"/>
    <s v="2119"/>
    <s v="549000"/>
    <s v="00"/>
    <s v="000"/>
    <s v="sonstige Bewirtschaftungskosten (z.B. Schornsteinfeger, Feuerlöschgeräte) "/>
    <n v="1000"/>
    <n v="880.37"/>
  </r>
  <r>
    <s v="1 Stadt Bad Rappenau"/>
    <x v="0"/>
    <x v="1"/>
    <x v="2"/>
    <x v="8"/>
    <x v="8"/>
    <x v="30"/>
    <s v="5"/>
    <x v="4"/>
    <x v="1117"/>
    <n v="0"/>
    <n v="-98.33"/>
    <n v="1"/>
    <s v="01"/>
    <s v="2119"/>
    <s v="562000"/>
    <s v="00"/>
    <s v="000"/>
    <s v="Aus- und Fortbildung,   "/>
    <n v="0"/>
    <n v="98.33"/>
  </r>
  <r>
    <s v="1 Stadt Bad Rappenau"/>
    <x v="0"/>
    <x v="1"/>
    <x v="2"/>
    <x v="8"/>
    <x v="8"/>
    <x v="30"/>
    <s v="5"/>
    <x v="4"/>
    <x v="1118"/>
    <n v="-900"/>
    <n v="-495.11"/>
    <n v="1"/>
    <s v="01"/>
    <s v="2119"/>
    <s v="591000"/>
    <s v="00"/>
    <s v="000"/>
    <s v="Lehr- und Unterrichtsmittel  "/>
    <n v="900"/>
    <n v="495.11"/>
  </r>
  <r>
    <s v="1 Stadt Bad Rappenau"/>
    <x v="0"/>
    <x v="1"/>
    <x v="2"/>
    <x v="8"/>
    <x v="8"/>
    <x v="30"/>
    <s v="5"/>
    <x v="4"/>
    <x v="1119"/>
    <n v="-2000"/>
    <n v="-3248.25"/>
    <n v="1"/>
    <s v="01"/>
    <s v="2119"/>
    <s v="592000"/>
    <s v="00"/>
    <s v="000"/>
    <s v="Lernmittel   "/>
    <n v="2000"/>
    <n v="3248.25"/>
  </r>
  <r>
    <s v="1 Stadt Bad Rappenau"/>
    <x v="0"/>
    <x v="1"/>
    <x v="2"/>
    <x v="8"/>
    <x v="8"/>
    <x v="30"/>
    <s v="5"/>
    <x v="4"/>
    <x v="1120"/>
    <n v="-100"/>
    <n v="0"/>
    <n v="1"/>
    <s v="01"/>
    <s v="2119"/>
    <s v="593000"/>
    <s v="00"/>
    <s v="000"/>
    <s v="Schülerbücherei   "/>
    <n v="100"/>
    <n v="0"/>
  </r>
  <r>
    <s v="1 Stadt Bad Rappenau"/>
    <x v="0"/>
    <x v="1"/>
    <x v="2"/>
    <x v="8"/>
    <x v="8"/>
    <x v="30"/>
    <s v="5"/>
    <x v="4"/>
    <x v="1121"/>
    <n v="-100"/>
    <n v="0"/>
    <n v="1"/>
    <s v="01"/>
    <s v="2119"/>
    <s v="594000"/>
    <s v="00"/>
    <s v="000"/>
    <s v="sonstiger Schulaufwand   "/>
    <n v="100"/>
    <n v="0"/>
  </r>
  <r>
    <s v="1 Stadt Bad Rappenau"/>
    <x v="0"/>
    <x v="1"/>
    <x v="2"/>
    <x v="8"/>
    <x v="8"/>
    <x v="30"/>
    <s v="5"/>
    <x v="4"/>
    <x v="1122"/>
    <n v="-100"/>
    <n v="-47.6"/>
    <n v="1"/>
    <s v="01"/>
    <s v="2119"/>
    <s v="595000"/>
    <s v="00"/>
    <s v="000"/>
    <s v="Schulveranstaltungen   "/>
    <n v="100"/>
    <n v="47.6"/>
  </r>
  <r>
    <s v="1 Stadt Bad Rappenau"/>
    <x v="0"/>
    <x v="1"/>
    <x v="2"/>
    <x v="8"/>
    <x v="8"/>
    <x v="30"/>
    <s v="5"/>
    <x v="4"/>
    <x v="1123"/>
    <n v="-3000"/>
    <n v="-3369.18"/>
    <n v="1"/>
    <s v="01"/>
    <s v="2119"/>
    <s v="596000"/>
    <s v="00"/>
    <s v="000"/>
    <s v="Musikalische Bildung durch Musikschule   "/>
    <n v="3000"/>
    <n v="3369.18"/>
  </r>
  <r>
    <s v="1 Stadt Bad Rappenau"/>
    <x v="0"/>
    <x v="1"/>
    <x v="2"/>
    <x v="8"/>
    <x v="8"/>
    <x v="30"/>
    <s v="5"/>
    <x v="4"/>
    <x v="1124"/>
    <n v="-2800"/>
    <n v="-1898.29"/>
    <n v="1"/>
    <s v="01"/>
    <s v="2119"/>
    <s v="597000"/>
    <s v="00"/>
    <s v="000"/>
    <s v="Beförderungskosten für Schüler  "/>
    <n v="2800"/>
    <n v="1898.29"/>
  </r>
  <r>
    <s v="1 Stadt Bad Rappenau"/>
    <x v="0"/>
    <x v="1"/>
    <x v="2"/>
    <x v="8"/>
    <x v="8"/>
    <x v="30"/>
    <s v="6"/>
    <x v="4"/>
    <x v="1125"/>
    <n v="0"/>
    <n v="-2322.9899999999998"/>
    <n v="1"/>
    <s v="01"/>
    <s v="2119"/>
    <s v="634000"/>
    <s v="00"/>
    <s v="000"/>
    <s v="Aufwand für Jugendbegleiter   "/>
    <n v="0"/>
    <n v="2322.9899999999998"/>
  </r>
  <r>
    <s v="1 Stadt Bad Rappenau"/>
    <x v="0"/>
    <x v="1"/>
    <x v="2"/>
    <x v="8"/>
    <x v="8"/>
    <x v="30"/>
    <s v="6"/>
    <x v="4"/>
    <x v="1126"/>
    <n v="-8100"/>
    <n v="-2123.13"/>
    <n v="1"/>
    <s v="01"/>
    <s v="2119"/>
    <s v="638000"/>
    <s v="00"/>
    <s v="000"/>
    <s v="EDV-Kosten   "/>
    <n v="8100"/>
    <n v="2123.13"/>
  </r>
  <r>
    <s v="1 Stadt Bad Rappenau"/>
    <x v="0"/>
    <x v="1"/>
    <x v="2"/>
    <x v="8"/>
    <x v="8"/>
    <x v="30"/>
    <s v="6"/>
    <x v="4"/>
    <x v="1127"/>
    <n v="-4200"/>
    <n v="-4137.72"/>
    <n v="1"/>
    <s v="01"/>
    <s v="2119"/>
    <s v="640000"/>
    <s v="00"/>
    <s v="000"/>
    <s v="Steuern, Versicherung, Schadensfälle, Sonderabgaben  "/>
    <n v="4200"/>
    <n v="4137.72"/>
  </r>
  <r>
    <s v="1 Stadt Bad Rappenau"/>
    <x v="0"/>
    <x v="1"/>
    <x v="2"/>
    <x v="8"/>
    <x v="8"/>
    <x v="30"/>
    <s v="6"/>
    <x v="4"/>
    <x v="1128"/>
    <n v="-1100"/>
    <n v="-76.760000000000005"/>
    <n v="1"/>
    <s v="01"/>
    <s v="2119"/>
    <s v="650000"/>
    <s v="00"/>
    <s v="000"/>
    <s v="Bürobedarf   "/>
    <n v="1100"/>
    <n v="76.760000000000005"/>
  </r>
  <r>
    <s v="1 Stadt Bad Rappenau"/>
    <x v="0"/>
    <x v="1"/>
    <x v="2"/>
    <x v="8"/>
    <x v="8"/>
    <x v="30"/>
    <s v="6"/>
    <x v="4"/>
    <x v="1129"/>
    <n v="-300"/>
    <n v="0"/>
    <n v="1"/>
    <s v="01"/>
    <s v="2119"/>
    <s v="668000"/>
    <s v="00"/>
    <s v="000"/>
    <s v="Vermischte Ausgaben   "/>
    <n v="300"/>
    <n v="0"/>
  </r>
  <r>
    <s v="1 Stadt Bad Rappenau"/>
    <x v="0"/>
    <x v="1"/>
    <x v="2"/>
    <x v="8"/>
    <x v="8"/>
    <x v="30"/>
    <s v="6"/>
    <x v="4"/>
    <x v="1130"/>
    <n v="-53300"/>
    <n v="0"/>
    <n v="1"/>
    <s v="01"/>
    <s v="2119"/>
    <s v="679000"/>
    <s v="00"/>
    <s v="000"/>
    <s v="Innere Verrechnungen   "/>
    <n v="53300"/>
    <n v="0"/>
  </r>
  <r>
    <s v="1 Stadt Bad Rappenau"/>
    <x v="0"/>
    <x v="1"/>
    <x v="2"/>
    <x v="8"/>
    <x v="8"/>
    <x v="30"/>
    <s v="7"/>
    <x v="5"/>
    <x v="1131"/>
    <n v="-1300"/>
    <n v="0"/>
    <n v="1"/>
    <s v="01"/>
    <s v="2119"/>
    <s v="700000"/>
    <s v="00"/>
    <s v="000"/>
    <s v="Zuschuss Förderverein   "/>
    <n v="1300"/>
    <n v="0"/>
  </r>
  <r>
    <s v="1 Stadt Bad Rappenau"/>
    <x v="0"/>
    <x v="1"/>
    <x v="2"/>
    <x v="8"/>
    <x v="9"/>
    <x v="31"/>
    <s v="4"/>
    <x v="3"/>
    <x v="1132"/>
    <n v="-35000"/>
    <n v="-24281.32"/>
    <n v="1"/>
    <s v="01"/>
    <s v="2130"/>
    <s v="414000"/>
    <s v="00"/>
    <s v="000"/>
    <s v="Vergütungen der Beschäftigten bis 2005 nur Angestellte "/>
    <n v="35000"/>
    <n v="24281.32"/>
  </r>
  <r>
    <s v="1 Stadt Bad Rappenau"/>
    <x v="0"/>
    <x v="1"/>
    <x v="2"/>
    <x v="8"/>
    <x v="9"/>
    <x v="31"/>
    <s v="4"/>
    <x v="3"/>
    <x v="1133"/>
    <n v="-3000"/>
    <n v="-2075.15"/>
    <n v="1"/>
    <s v="01"/>
    <s v="2130"/>
    <s v="434000"/>
    <s v="00"/>
    <s v="000"/>
    <s v="Beiträge Versorgungskasse  bis 2005 nur Angestellte "/>
    <n v="3000"/>
    <n v="2075.15"/>
  </r>
  <r>
    <s v="1 Stadt Bad Rappenau"/>
    <x v="0"/>
    <x v="1"/>
    <x v="2"/>
    <x v="8"/>
    <x v="9"/>
    <x v="31"/>
    <s v="4"/>
    <x v="3"/>
    <x v="1134"/>
    <n v="-7100"/>
    <n v="-4978.13"/>
    <n v="1"/>
    <s v="01"/>
    <s v="2130"/>
    <s v="444000"/>
    <s v="00"/>
    <s v="000"/>
    <s v="Beiträge zur gesetzlichen Sozialversicherung für Angest. bis 2005 nur Angestellte "/>
    <n v="7100"/>
    <n v="4978.13"/>
  </r>
  <r>
    <s v="1 Stadt Bad Rappenau"/>
    <x v="0"/>
    <x v="1"/>
    <x v="2"/>
    <x v="8"/>
    <x v="9"/>
    <x v="31"/>
    <s v="4"/>
    <x v="3"/>
    <x v="1135"/>
    <n v="-100"/>
    <n v="-2.68"/>
    <n v="1"/>
    <s v="01"/>
    <s v="2130"/>
    <s v="450000"/>
    <s v="00"/>
    <s v="000"/>
    <s v="Beihilfen, Unterstützung und dgl.  "/>
    <n v="100"/>
    <n v="2.68"/>
  </r>
  <r>
    <s v="1 Stadt Bad Rappenau"/>
    <x v="0"/>
    <x v="1"/>
    <x v="2"/>
    <x v="8"/>
    <x v="9"/>
    <x v="31"/>
    <s v="4"/>
    <x v="3"/>
    <x v="1136"/>
    <n v="-500"/>
    <n v="-172.06"/>
    <n v="1"/>
    <s v="01"/>
    <s v="2130"/>
    <s v="460000"/>
    <s v="00"/>
    <s v="000"/>
    <s v="Personalnebenausgaben   "/>
    <n v="500"/>
    <n v="172.06"/>
  </r>
  <r>
    <s v="1 Stadt Bad Rappenau"/>
    <x v="0"/>
    <x v="1"/>
    <x v="2"/>
    <x v="8"/>
    <x v="9"/>
    <x v="31"/>
    <s v="4"/>
    <x v="3"/>
    <x v="1137"/>
    <n v="-100"/>
    <n v="-35.97"/>
    <n v="1"/>
    <s v="01"/>
    <s v="2130"/>
    <s v="462000"/>
    <s v="00"/>
    <s v="000"/>
    <s v="Betriebsausflug   "/>
    <n v="100"/>
    <n v="35.97"/>
  </r>
  <r>
    <s v="1 Stadt Bad Rappenau"/>
    <x v="0"/>
    <x v="1"/>
    <x v="2"/>
    <x v="8"/>
    <x v="9"/>
    <x v="31"/>
    <s v="5"/>
    <x v="4"/>
    <x v="1138"/>
    <n v="-10000"/>
    <n v="-30050.54"/>
    <n v="1"/>
    <s v="01"/>
    <s v="2130"/>
    <s v="501000"/>
    <s v="00"/>
    <s v="000"/>
    <s v="Gebäudeunterhaltung   "/>
    <n v="10000"/>
    <n v="30050.54"/>
  </r>
  <r>
    <s v="1 Stadt Bad Rappenau"/>
    <x v="0"/>
    <x v="1"/>
    <x v="2"/>
    <x v="8"/>
    <x v="9"/>
    <x v="31"/>
    <s v="5"/>
    <x v="4"/>
    <x v="1139"/>
    <n v="-400"/>
    <n v="-231.3"/>
    <n v="1"/>
    <s v="01"/>
    <s v="2130"/>
    <s v="521000"/>
    <s v="00"/>
    <s v="000"/>
    <s v="Geräte, Ausstattungs- und Einrichtungsgegenstände  "/>
    <n v="400"/>
    <n v="231.3"/>
  </r>
  <r>
    <s v="1 Stadt Bad Rappenau"/>
    <x v="0"/>
    <x v="1"/>
    <x v="2"/>
    <x v="8"/>
    <x v="9"/>
    <x v="31"/>
    <s v="5"/>
    <x v="4"/>
    <x v="1140"/>
    <n v="-300"/>
    <n v="-1380.82"/>
    <n v="1"/>
    <s v="01"/>
    <s v="2130"/>
    <s v="522000"/>
    <s v="00"/>
    <s v="000"/>
    <s v="Druck- und Kopierkosten   "/>
    <n v="300"/>
    <n v="1380.82"/>
  </r>
  <r>
    <s v="1 Stadt Bad Rappenau"/>
    <x v="0"/>
    <x v="1"/>
    <x v="2"/>
    <x v="8"/>
    <x v="9"/>
    <x v="31"/>
    <s v="5"/>
    <x v="4"/>
    <x v="1141"/>
    <n v="-500"/>
    <n v="-27.92"/>
    <n v="1"/>
    <s v="01"/>
    <s v="2130"/>
    <s v="523000"/>
    <s v="00"/>
    <s v="000"/>
    <s v="Gebäudeausstattung   "/>
    <n v="500"/>
    <n v="27.92"/>
  </r>
  <r>
    <s v="1 Stadt Bad Rappenau"/>
    <x v="0"/>
    <x v="1"/>
    <x v="2"/>
    <x v="8"/>
    <x v="9"/>
    <x v="31"/>
    <s v="5"/>
    <x v="4"/>
    <x v="1142"/>
    <n v="-6200"/>
    <n v="-957.72"/>
    <n v="1"/>
    <s v="01"/>
    <s v="2130"/>
    <s v="541000"/>
    <s v="00"/>
    <s v="000"/>
    <s v="Strom   "/>
    <n v="6200"/>
    <n v="957.72"/>
  </r>
  <r>
    <s v="1 Stadt Bad Rappenau"/>
    <x v="0"/>
    <x v="1"/>
    <x v="2"/>
    <x v="8"/>
    <x v="9"/>
    <x v="31"/>
    <s v="5"/>
    <x v="4"/>
    <x v="1143"/>
    <n v="-600"/>
    <n v="-71.849999999999994"/>
    <n v="1"/>
    <s v="01"/>
    <s v="2130"/>
    <s v="542000"/>
    <s v="00"/>
    <s v="000"/>
    <s v="Wasser / Abwasser   "/>
    <n v="600"/>
    <n v="71.849999999999994"/>
  </r>
  <r>
    <s v="1 Stadt Bad Rappenau"/>
    <x v="0"/>
    <x v="1"/>
    <x v="2"/>
    <x v="8"/>
    <x v="9"/>
    <x v="31"/>
    <s v="5"/>
    <x v="4"/>
    <x v="1144"/>
    <n v="-91400"/>
    <n v="-49592.639999999999"/>
    <n v="1"/>
    <s v="01"/>
    <s v="2130"/>
    <s v="543000"/>
    <s v="00"/>
    <s v="000"/>
    <s v="Heizungskosten   "/>
    <n v="91400"/>
    <n v="49592.639999999999"/>
  </r>
  <r>
    <s v="1 Stadt Bad Rappenau"/>
    <x v="0"/>
    <x v="1"/>
    <x v="2"/>
    <x v="8"/>
    <x v="9"/>
    <x v="31"/>
    <s v="5"/>
    <x v="4"/>
    <x v="1145"/>
    <n v="-2200"/>
    <n v="-347.95"/>
    <n v="1"/>
    <s v="01"/>
    <s v="2130"/>
    <s v="544000"/>
    <s v="00"/>
    <s v="000"/>
    <s v="Abfallgebühren   "/>
    <n v="2200"/>
    <n v="347.95"/>
  </r>
  <r>
    <s v="1 Stadt Bad Rappenau"/>
    <x v="0"/>
    <x v="1"/>
    <x v="2"/>
    <x v="8"/>
    <x v="9"/>
    <x v="31"/>
    <s v="5"/>
    <x v="4"/>
    <x v="1146"/>
    <n v="-20100"/>
    <n v="-20553.240000000002"/>
    <n v="1"/>
    <s v="01"/>
    <s v="2130"/>
    <s v="545000"/>
    <s v="00"/>
    <s v="000"/>
    <s v="Reinigungskosten   "/>
    <n v="20100"/>
    <n v="20553.240000000002"/>
  </r>
  <r>
    <s v="1 Stadt Bad Rappenau"/>
    <x v="0"/>
    <x v="1"/>
    <x v="2"/>
    <x v="8"/>
    <x v="9"/>
    <x v="31"/>
    <s v="5"/>
    <x v="4"/>
    <x v="1147"/>
    <n v="-6100"/>
    <n v="-3087.05"/>
    <n v="1"/>
    <s v="01"/>
    <s v="2130"/>
    <s v="546000"/>
    <s v="00"/>
    <s v="000"/>
    <s v="Steuern und Gebäudeversicherungen   "/>
    <n v="6100"/>
    <n v="3087.05"/>
  </r>
  <r>
    <s v="1 Stadt Bad Rappenau"/>
    <x v="0"/>
    <x v="1"/>
    <x v="2"/>
    <x v="8"/>
    <x v="9"/>
    <x v="31"/>
    <s v="5"/>
    <x v="4"/>
    <x v="1148"/>
    <n v="-6400"/>
    <n v="-2088.21"/>
    <n v="1"/>
    <s v="01"/>
    <s v="2130"/>
    <s v="549000"/>
    <s v="00"/>
    <s v="000"/>
    <s v="sonstige Bewirtschaftungskosten (z.B. Schornsteinfeger, Feuerlöschgeräte) "/>
    <n v="6400"/>
    <n v="2088.21"/>
  </r>
  <r>
    <s v="1 Stadt Bad Rappenau"/>
    <x v="0"/>
    <x v="1"/>
    <x v="2"/>
    <x v="8"/>
    <x v="9"/>
    <x v="31"/>
    <s v="5"/>
    <x v="4"/>
    <x v="1149"/>
    <n v="-500"/>
    <n v="0"/>
    <n v="1"/>
    <s v="01"/>
    <s v="2130"/>
    <s v="591000"/>
    <s v="00"/>
    <s v="000"/>
    <s v="Lehr- und Unterrichtsmittel  "/>
    <n v="500"/>
    <n v="0"/>
  </r>
  <r>
    <s v="1 Stadt Bad Rappenau"/>
    <x v="0"/>
    <x v="1"/>
    <x v="2"/>
    <x v="8"/>
    <x v="9"/>
    <x v="31"/>
    <s v="5"/>
    <x v="4"/>
    <x v="1150"/>
    <n v="-2000"/>
    <n v="-2157.52"/>
    <n v="1"/>
    <s v="01"/>
    <s v="2130"/>
    <s v="592000"/>
    <s v="00"/>
    <s v="000"/>
    <s v="Lernmittel   "/>
    <n v="2000"/>
    <n v="2157.52"/>
  </r>
  <r>
    <s v="1 Stadt Bad Rappenau"/>
    <x v="0"/>
    <x v="1"/>
    <x v="2"/>
    <x v="8"/>
    <x v="9"/>
    <x v="31"/>
    <s v="5"/>
    <x v="4"/>
    <x v="1151"/>
    <n v="-300"/>
    <n v="0"/>
    <n v="1"/>
    <s v="01"/>
    <s v="2130"/>
    <s v="594000"/>
    <s v="00"/>
    <s v="000"/>
    <s v="sonstiger Schulaufwand   "/>
    <n v="300"/>
    <n v="0"/>
  </r>
  <r>
    <s v="1 Stadt Bad Rappenau"/>
    <x v="0"/>
    <x v="1"/>
    <x v="2"/>
    <x v="8"/>
    <x v="9"/>
    <x v="31"/>
    <s v="5"/>
    <x v="4"/>
    <x v="1152"/>
    <n v="-100"/>
    <n v="0"/>
    <n v="1"/>
    <s v="01"/>
    <s v="2130"/>
    <s v="595000"/>
    <s v="00"/>
    <s v="000"/>
    <s v="Schulveranstaltungen   "/>
    <n v="100"/>
    <n v="0"/>
  </r>
  <r>
    <s v="1 Stadt Bad Rappenau"/>
    <x v="0"/>
    <x v="1"/>
    <x v="2"/>
    <x v="8"/>
    <x v="9"/>
    <x v="31"/>
    <s v="5"/>
    <x v="4"/>
    <x v="1153"/>
    <n v="-1300"/>
    <n v="0"/>
    <n v="1"/>
    <s v="01"/>
    <s v="2130"/>
    <s v="597000"/>
    <s v="00"/>
    <s v="000"/>
    <s v="Beförderungskosten für Schüler  "/>
    <n v="1300"/>
    <n v="0"/>
  </r>
  <r>
    <s v="1 Stadt Bad Rappenau"/>
    <x v="0"/>
    <x v="1"/>
    <x v="2"/>
    <x v="8"/>
    <x v="9"/>
    <x v="31"/>
    <s v="6"/>
    <x v="4"/>
    <x v="1154"/>
    <n v="-35000"/>
    <n v="-9188"/>
    <n v="1"/>
    <s v="01"/>
    <s v="2130"/>
    <s v="638000"/>
    <s v="00"/>
    <s v="000"/>
    <s v="EDV-Kosten   "/>
    <n v="35000"/>
    <n v="9188"/>
  </r>
  <r>
    <s v="1 Stadt Bad Rappenau"/>
    <x v="0"/>
    <x v="1"/>
    <x v="2"/>
    <x v="8"/>
    <x v="9"/>
    <x v="31"/>
    <s v="6"/>
    <x v="4"/>
    <x v="1155"/>
    <n v="-200"/>
    <n v="0"/>
    <n v="1"/>
    <s v="01"/>
    <s v="2130"/>
    <s v="639000"/>
    <s v="00"/>
    <s v="000"/>
    <s v="Beförderungskosten   "/>
    <n v="200"/>
    <n v="0"/>
  </r>
  <r>
    <s v="1 Stadt Bad Rappenau"/>
    <x v="0"/>
    <x v="1"/>
    <x v="2"/>
    <x v="8"/>
    <x v="9"/>
    <x v="31"/>
    <s v="6"/>
    <x v="4"/>
    <x v="1156"/>
    <n v="-5200"/>
    <n v="-1429.6"/>
    <n v="1"/>
    <s v="01"/>
    <s v="2130"/>
    <s v="640000"/>
    <s v="00"/>
    <s v="000"/>
    <s v="Steuern, Versicherung. , Schadensfälle , Sonderabgaben  "/>
    <n v="5200"/>
    <n v="1429.6"/>
  </r>
  <r>
    <s v="1 Stadt Bad Rappenau"/>
    <x v="0"/>
    <x v="1"/>
    <x v="2"/>
    <x v="8"/>
    <x v="9"/>
    <x v="31"/>
    <s v="6"/>
    <x v="4"/>
    <x v="1157"/>
    <n v="-300"/>
    <n v="0"/>
    <n v="1"/>
    <s v="01"/>
    <s v="2130"/>
    <s v="650000"/>
    <s v="00"/>
    <s v="000"/>
    <s v="Bürobedarf   "/>
    <n v="300"/>
    <n v="0"/>
  </r>
  <r>
    <s v="1 Stadt Bad Rappenau"/>
    <x v="0"/>
    <x v="1"/>
    <x v="2"/>
    <x v="8"/>
    <x v="9"/>
    <x v="31"/>
    <s v="6"/>
    <x v="4"/>
    <x v="1158"/>
    <n v="-200"/>
    <n v="-25"/>
    <n v="1"/>
    <s v="01"/>
    <s v="2130"/>
    <s v="668000"/>
    <s v="00"/>
    <s v="000"/>
    <s v="Vermischte Ausgaben   "/>
    <n v="200"/>
    <n v="25"/>
  </r>
  <r>
    <s v="1 Stadt Bad Rappenau"/>
    <x v="0"/>
    <x v="1"/>
    <x v="2"/>
    <x v="8"/>
    <x v="9"/>
    <x v="31"/>
    <s v="6"/>
    <x v="4"/>
    <x v="1159"/>
    <n v="-26600"/>
    <n v="0"/>
    <n v="1"/>
    <s v="01"/>
    <s v="2130"/>
    <s v="679000"/>
    <s v="00"/>
    <s v="000"/>
    <s v="Innere Verrechnungen   "/>
    <n v="26600"/>
    <n v="0"/>
  </r>
  <r>
    <s v="1 Stadt Bad Rappenau"/>
    <x v="0"/>
    <x v="1"/>
    <x v="2"/>
    <x v="8"/>
    <x v="9"/>
    <x v="31"/>
    <s v="7"/>
    <x v="5"/>
    <x v="1160"/>
    <n v="-1800"/>
    <n v="-130"/>
    <n v="1"/>
    <s v="01"/>
    <s v="2130"/>
    <s v="700000"/>
    <s v="00"/>
    <s v="000"/>
    <s v="Zuschuss Förderverein   "/>
    <n v="1800"/>
    <n v="130"/>
  </r>
  <r>
    <s v="1 Stadt Bad Rappenau"/>
    <x v="0"/>
    <x v="1"/>
    <x v="2"/>
    <x v="9"/>
    <x v="10"/>
    <x v="32"/>
    <s v="4"/>
    <x v="3"/>
    <x v="1161"/>
    <n v="-191400"/>
    <n v="-179112.79"/>
    <n v="1"/>
    <s v="01"/>
    <s v="2210"/>
    <s v="414000"/>
    <s v="00"/>
    <s v="000"/>
    <s v="Vergütungen der Beschäftigten bis 2005 nur Angestellte "/>
    <n v="191400"/>
    <n v="179112.79"/>
  </r>
  <r>
    <s v="1 Stadt Bad Rappenau"/>
    <x v="0"/>
    <x v="1"/>
    <x v="2"/>
    <x v="9"/>
    <x v="10"/>
    <x v="32"/>
    <s v="4"/>
    <x v="3"/>
    <x v="1162"/>
    <n v="-16300"/>
    <n v="-15637.62"/>
    <n v="1"/>
    <s v="01"/>
    <s v="2210"/>
    <s v="434000"/>
    <s v="00"/>
    <s v="000"/>
    <s v="Beiträge Versorgungskasse  bis 2005 nur Angestellte "/>
    <n v="16300"/>
    <n v="15637.62"/>
  </r>
  <r>
    <s v="1 Stadt Bad Rappenau"/>
    <x v="0"/>
    <x v="1"/>
    <x v="2"/>
    <x v="9"/>
    <x v="10"/>
    <x v="32"/>
    <s v="4"/>
    <x v="3"/>
    <x v="1163"/>
    <n v="-38100"/>
    <n v="-34704.46"/>
    <n v="1"/>
    <s v="01"/>
    <s v="2210"/>
    <s v="444000"/>
    <s v="00"/>
    <s v="000"/>
    <s v="Beiträge zur gesetzlichen Sozialversicherung für Angest. bis 2005 nur Angestellte "/>
    <n v="38100"/>
    <n v="34704.46"/>
  </r>
  <r>
    <s v="1 Stadt Bad Rappenau"/>
    <x v="0"/>
    <x v="1"/>
    <x v="2"/>
    <x v="9"/>
    <x v="10"/>
    <x v="32"/>
    <s v="4"/>
    <x v="3"/>
    <x v="1164"/>
    <n v="-100"/>
    <n v="-28.56"/>
    <n v="1"/>
    <s v="01"/>
    <s v="2210"/>
    <s v="450000"/>
    <s v="00"/>
    <s v="000"/>
    <s v="Beihilfen, Unterstützung und dgl.  "/>
    <n v="100"/>
    <n v="28.56"/>
  </r>
  <r>
    <s v="1 Stadt Bad Rappenau"/>
    <x v="0"/>
    <x v="1"/>
    <x v="2"/>
    <x v="9"/>
    <x v="10"/>
    <x v="32"/>
    <s v="4"/>
    <x v="3"/>
    <x v="1165"/>
    <n v="-500"/>
    <n v="-1188.98"/>
    <n v="1"/>
    <s v="01"/>
    <s v="2210"/>
    <s v="460000"/>
    <s v="00"/>
    <s v="000"/>
    <s v="Personalnebenausgaben   "/>
    <n v="500"/>
    <n v="1188.98"/>
  </r>
  <r>
    <s v="1 Stadt Bad Rappenau"/>
    <x v="0"/>
    <x v="1"/>
    <x v="2"/>
    <x v="9"/>
    <x v="10"/>
    <x v="32"/>
    <s v="4"/>
    <x v="3"/>
    <x v="1166"/>
    <n v="-200"/>
    <n v="-143.88"/>
    <n v="1"/>
    <s v="01"/>
    <s v="2210"/>
    <s v="462000"/>
    <s v="00"/>
    <s v="000"/>
    <s v="Betriebsausflug   "/>
    <n v="200"/>
    <n v="143.88"/>
  </r>
  <r>
    <s v="1 Stadt Bad Rappenau"/>
    <x v="0"/>
    <x v="1"/>
    <x v="2"/>
    <x v="9"/>
    <x v="10"/>
    <x v="32"/>
    <s v="5"/>
    <x v="4"/>
    <x v="1167"/>
    <n v="-7000"/>
    <n v="-18450.88"/>
    <n v="1"/>
    <s v="01"/>
    <s v="2210"/>
    <s v="501000"/>
    <s v="00"/>
    <s v="000"/>
    <s v="Gebäudeunterhaltung   "/>
    <n v="7000"/>
    <n v="18450.88"/>
  </r>
  <r>
    <s v="1 Stadt Bad Rappenau"/>
    <x v="0"/>
    <x v="1"/>
    <x v="2"/>
    <x v="9"/>
    <x v="10"/>
    <x v="32"/>
    <s v="5"/>
    <x v="4"/>
    <x v="1168"/>
    <n v="0"/>
    <n v="-13697.25"/>
    <n v="1"/>
    <s v="01"/>
    <s v="2210"/>
    <s v="510000"/>
    <s v="00"/>
    <s v="000"/>
    <s v="Unterhaltung des sonstigen unbeweglichen Vermögens  "/>
    <n v="0"/>
    <n v="13697.25"/>
  </r>
  <r>
    <s v="1 Stadt Bad Rappenau"/>
    <x v="0"/>
    <x v="1"/>
    <x v="2"/>
    <x v="9"/>
    <x v="10"/>
    <x v="32"/>
    <s v="5"/>
    <x v="4"/>
    <x v="1169"/>
    <n v="-6600"/>
    <n v="-6998.8"/>
    <n v="1"/>
    <s v="01"/>
    <s v="2210"/>
    <s v="521000"/>
    <s v="00"/>
    <s v="000"/>
    <s v="Geräte, Ausstattungs- und Einrichtungsgegenstände  "/>
    <n v="6600"/>
    <n v="6998.8"/>
  </r>
  <r>
    <s v="1 Stadt Bad Rappenau"/>
    <x v="0"/>
    <x v="1"/>
    <x v="2"/>
    <x v="9"/>
    <x v="10"/>
    <x v="32"/>
    <s v="5"/>
    <x v="4"/>
    <x v="1170"/>
    <n v="-8000"/>
    <n v="-6654.04"/>
    <n v="1"/>
    <s v="01"/>
    <s v="2210"/>
    <s v="522000"/>
    <s v="00"/>
    <s v="000"/>
    <s v="Druck- und Kopierkosten   "/>
    <n v="8000"/>
    <n v="6654.04"/>
  </r>
  <r>
    <s v="1 Stadt Bad Rappenau"/>
    <x v="0"/>
    <x v="1"/>
    <x v="2"/>
    <x v="9"/>
    <x v="10"/>
    <x v="32"/>
    <s v="5"/>
    <x v="4"/>
    <x v="1171"/>
    <n v="-1800"/>
    <n v="0"/>
    <n v="1"/>
    <s v="01"/>
    <s v="2210"/>
    <s v="523000"/>
    <s v="00"/>
    <s v="000"/>
    <s v="Gebäudeausstattung   "/>
    <n v="1800"/>
    <n v="0"/>
  </r>
  <r>
    <s v="1 Stadt Bad Rappenau"/>
    <x v="0"/>
    <x v="1"/>
    <x v="2"/>
    <x v="9"/>
    <x v="10"/>
    <x v="32"/>
    <s v="5"/>
    <x v="4"/>
    <x v="1172"/>
    <n v="-11900"/>
    <n v="0"/>
    <n v="1"/>
    <s v="01"/>
    <s v="2210"/>
    <s v="541000"/>
    <s v="00"/>
    <s v="000"/>
    <s v="Strom   "/>
    <n v="11900"/>
    <n v="0"/>
  </r>
  <r>
    <s v="1 Stadt Bad Rappenau"/>
    <x v="0"/>
    <x v="1"/>
    <x v="2"/>
    <x v="9"/>
    <x v="10"/>
    <x v="32"/>
    <s v="5"/>
    <x v="4"/>
    <x v="1173"/>
    <n v="-2800"/>
    <n v="-3303.81"/>
    <n v="1"/>
    <s v="01"/>
    <s v="2210"/>
    <s v="542000"/>
    <s v="00"/>
    <s v="000"/>
    <s v="Wasser / Abwasser   "/>
    <n v="2800"/>
    <n v="3303.81"/>
  </r>
  <r>
    <s v="1 Stadt Bad Rappenau"/>
    <x v="0"/>
    <x v="1"/>
    <x v="2"/>
    <x v="9"/>
    <x v="10"/>
    <x v="32"/>
    <s v="5"/>
    <x v="4"/>
    <x v="1174"/>
    <n v="-4100"/>
    <n v="-36753.480000000003"/>
    <n v="1"/>
    <s v="01"/>
    <s v="2210"/>
    <s v="543000"/>
    <s v="00"/>
    <s v="000"/>
    <s v="Heizungskosten   "/>
    <n v="4100"/>
    <n v="36753.480000000003"/>
  </r>
  <r>
    <s v="1 Stadt Bad Rappenau"/>
    <x v="0"/>
    <x v="1"/>
    <x v="2"/>
    <x v="9"/>
    <x v="10"/>
    <x v="32"/>
    <s v="5"/>
    <x v="4"/>
    <x v="1175"/>
    <n v="-8300"/>
    <n v="-7170.8"/>
    <n v="1"/>
    <s v="01"/>
    <s v="2210"/>
    <s v="544000"/>
    <s v="00"/>
    <s v="000"/>
    <s v="Abfallgebühren   "/>
    <n v="8300"/>
    <n v="7170.8"/>
  </r>
  <r>
    <s v="1 Stadt Bad Rappenau"/>
    <x v="0"/>
    <x v="1"/>
    <x v="2"/>
    <x v="9"/>
    <x v="10"/>
    <x v="32"/>
    <s v="5"/>
    <x v="4"/>
    <x v="1176"/>
    <n v="-15000"/>
    <n v="-16467.939999999999"/>
    <n v="1"/>
    <s v="01"/>
    <s v="2210"/>
    <s v="545000"/>
    <s v="00"/>
    <s v="000"/>
    <s v="Reinigungskosten   "/>
    <n v="15000"/>
    <n v="16467.939999999999"/>
  </r>
  <r>
    <s v="1 Stadt Bad Rappenau"/>
    <x v="0"/>
    <x v="1"/>
    <x v="2"/>
    <x v="9"/>
    <x v="10"/>
    <x v="32"/>
    <s v="5"/>
    <x v="4"/>
    <x v="1177"/>
    <n v="-16200"/>
    <n v="-14232.53"/>
    <n v="1"/>
    <s v="01"/>
    <s v="2210"/>
    <s v="546000"/>
    <s v="00"/>
    <s v="000"/>
    <s v="Steuern und Gebäudeversicherungen   "/>
    <n v="16200"/>
    <n v="14232.53"/>
  </r>
  <r>
    <s v="1 Stadt Bad Rappenau"/>
    <x v="0"/>
    <x v="1"/>
    <x v="2"/>
    <x v="9"/>
    <x v="10"/>
    <x v="32"/>
    <s v="5"/>
    <x v="4"/>
    <x v="1178"/>
    <n v="-6600"/>
    <n v="-6657.1"/>
    <n v="1"/>
    <s v="01"/>
    <s v="2210"/>
    <s v="549000"/>
    <s v="00"/>
    <s v="000"/>
    <s v="sonstige Bewirtschaftungskosten (z.B. Schornsteinfeger, Feuerlöschgeräte) "/>
    <n v="6600"/>
    <n v="6657.1"/>
  </r>
  <r>
    <s v="1 Stadt Bad Rappenau"/>
    <x v="0"/>
    <x v="1"/>
    <x v="2"/>
    <x v="9"/>
    <x v="10"/>
    <x v="32"/>
    <s v="5"/>
    <x v="4"/>
    <x v="1179"/>
    <n v="-7400"/>
    <n v="-6439.5"/>
    <n v="1"/>
    <s v="01"/>
    <s v="2210"/>
    <s v="591000"/>
    <s v="00"/>
    <s v="000"/>
    <s v="Lehr- und Unterrichtsmittel  "/>
    <n v="7400"/>
    <n v="6439.5"/>
  </r>
  <r>
    <s v="1 Stadt Bad Rappenau"/>
    <x v="0"/>
    <x v="1"/>
    <x v="2"/>
    <x v="9"/>
    <x v="10"/>
    <x v="32"/>
    <s v="5"/>
    <x v="4"/>
    <x v="1180"/>
    <n v="-26100"/>
    <n v="-48437.18"/>
    <n v="1"/>
    <s v="01"/>
    <s v="2210"/>
    <s v="592000"/>
    <s v="00"/>
    <s v="000"/>
    <s v="Lernmittel   "/>
    <n v="26100"/>
    <n v="48437.18"/>
  </r>
  <r>
    <s v="1 Stadt Bad Rappenau"/>
    <x v="0"/>
    <x v="1"/>
    <x v="2"/>
    <x v="9"/>
    <x v="10"/>
    <x v="32"/>
    <s v="5"/>
    <x v="4"/>
    <x v="1181"/>
    <n v="-9100"/>
    <n v="-6004.89"/>
    <n v="1"/>
    <s v="01"/>
    <s v="2210"/>
    <s v="594000"/>
    <s v="00"/>
    <s v="000"/>
    <s v="sonstiger Schulaufwand   "/>
    <n v="9100"/>
    <n v="6004.89"/>
  </r>
  <r>
    <s v="1 Stadt Bad Rappenau"/>
    <x v="0"/>
    <x v="1"/>
    <x v="2"/>
    <x v="9"/>
    <x v="10"/>
    <x v="32"/>
    <s v="5"/>
    <x v="4"/>
    <x v="1182"/>
    <n v="-1900"/>
    <n v="-974.31"/>
    <n v="1"/>
    <s v="01"/>
    <s v="2210"/>
    <s v="595000"/>
    <s v="00"/>
    <s v="000"/>
    <s v="Schulveranstaltungen   "/>
    <n v="1900"/>
    <n v="974.31"/>
  </r>
  <r>
    <s v="1 Stadt Bad Rappenau"/>
    <x v="0"/>
    <x v="1"/>
    <x v="2"/>
    <x v="9"/>
    <x v="10"/>
    <x v="32"/>
    <s v="5"/>
    <x v="4"/>
    <x v="1183"/>
    <n v="-1000"/>
    <n v="0"/>
    <n v="1"/>
    <s v="01"/>
    <s v="2210"/>
    <s v="597000"/>
    <s v="00"/>
    <s v="000"/>
    <s v="Beförderungskosten für Schüler  "/>
    <n v="1000"/>
    <n v="0"/>
  </r>
  <r>
    <s v="1 Stadt Bad Rappenau"/>
    <x v="0"/>
    <x v="1"/>
    <x v="2"/>
    <x v="9"/>
    <x v="10"/>
    <x v="32"/>
    <s v="6"/>
    <x v="4"/>
    <x v="1184"/>
    <n v="-2000"/>
    <n v="0"/>
    <n v="1"/>
    <s v="01"/>
    <s v="2210"/>
    <s v="632000"/>
    <s v="00"/>
    <s v="000"/>
    <s v="Ausgaben für Eingliederungshilfen   "/>
    <n v="2000"/>
    <n v="0"/>
  </r>
  <r>
    <s v="1 Stadt Bad Rappenau"/>
    <x v="0"/>
    <x v="1"/>
    <x v="2"/>
    <x v="9"/>
    <x v="10"/>
    <x v="32"/>
    <s v="6"/>
    <x v="4"/>
    <x v="1185"/>
    <n v="-7000"/>
    <n v="-2984.78"/>
    <n v="1"/>
    <s v="01"/>
    <s v="2210"/>
    <s v="634000"/>
    <s v="00"/>
    <s v="000"/>
    <s v="Aufwand für Jugendbegleiter   "/>
    <n v="7000"/>
    <n v="2984.78"/>
  </r>
  <r>
    <s v="1 Stadt Bad Rappenau"/>
    <x v="0"/>
    <x v="1"/>
    <x v="2"/>
    <x v="9"/>
    <x v="10"/>
    <x v="32"/>
    <s v="6"/>
    <x v="4"/>
    <x v="1186"/>
    <n v="-12000"/>
    <n v="-6763.64"/>
    <n v="1"/>
    <s v="01"/>
    <s v="2210"/>
    <s v="636000"/>
    <s v="00"/>
    <s v="000"/>
    <s v="Schulübergreifendes Nachmittagsangebot   "/>
    <n v="12000"/>
    <n v="6763.64"/>
  </r>
  <r>
    <s v="1 Stadt Bad Rappenau"/>
    <x v="0"/>
    <x v="1"/>
    <x v="2"/>
    <x v="9"/>
    <x v="10"/>
    <x v="32"/>
    <s v="6"/>
    <x v="4"/>
    <x v="1187"/>
    <n v="-76000"/>
    <n v="-69851.5"/>
    <n v="1"/>
    <s v="01"/>
    <s v="2210"/>
    <s v="638000"/>
    <s v="00"/>
    <s v="000"/>
    <s v="EDV-Kosten   "/>
    <n v="76000"/>
    <n v="69851.5"/>
  </r>
  <r>
    <s v="1 Stadt Bad Rappenau"/>
    <x v="0"/>
    <x v="1"/>
    <x v="2"/>
    <x v="9"/>
    <x v="10"/>
    <x v="32"/>
    <s v="6"/>
    <x v="4"/>
    <x v="1188"/>
    <n v="-1000"/>
    <n v="-754.8"/>
    <n v="1"/>
    <s v="01"/>
    <s v="2210"/>
    <s v="639000"/>
    <s v="00"/>
    <s v="000"/>
    <s v="Beförderungskosten   "/>
    <n v="1000"/>
    <n v="754.8"/>
  </r>
  <r>
    <s v="1 Stadt Bad Rappenau"/>
    <x v="0"/>
    <x v="1"/>
    <x v="2"/>
    <x v="9"/>
    <x v="10"/>
    <x v="32"/>
    <s v="6"/>
    <x v="4"/>
    <x v="1189"/>
    <n v="-35000"/>
    <n v="-29521.82"/>
    <n v="1"/>
    <s v="01"/>
    <s v="2210"/>
    <s v="640000"/>
    <s v="00"/>
    <s v="000"/>
    <s v="Steuern, Versicherung. , Schadensfälle, Sonderabgaben  "/>
    <n v="35000"/>
    <n v="29521.82"/>
  </r>
  <r>
    <s v="1 Stadt Bad Rappenau"/>
    <x v="0"/>
    <x v="1"/>
    <x v="2"/>
    <x v="9"/>
    <x v="10"/>
    <x v="32"/>
    <s v="6"/>
    <x v="4"/>
    <x v="1190"/>
    <n v="-5900"/>
    <n v="-1348.13"/>
    <n v="1"/>
    <s v="01"/>
    <s v="2210"/>
    <s v="650000"/>
    <s v="00"/>
    <s v="000"/>
    <s v="Bürobedarf   "/>
    <n v="5900"/>
    <n v="1348.13"/>
  </r>
  <r>
    <s v="1 Stadt Bad Rappenau"/>
    <x v="0"/>
    <x v="1"/>
    <x v="2"/>
    <x v="9"/>
    <x v="10"/>
    <x v="32"/>
    <s v="6"/>
    <x v="4"/>
    <x v="1191"/>
    <n v="-200"/>
    <n v="-1704.04"/>
    <n v="1"/>
    <s v="01"/>
    <s v="2210"/>
    <s v="668000"/>
    <s v="00"/>
    <s v="000"/>
    <s v="Vermischte Ausgaben   "/>
    <n v="200"/>
    <n v="1704.04"/>
  </r>
  <r>
    <s v="1 Stadt Bad Rappenau"/>
    <x v="0"/>
    <x v="1"/>
    <x v="2"/>
    <x v="9"/>
    <x v="10"/>
    <x v="32"/>
    <s v="6"/>
    <x v="4"/>
    <x v="1192"/>
    <n v="-70500"/>
    <n v="0"/>
    <n v="1"/>
    <s v="01"/>
    <s v="2210"/>
    <s v="679000"/>
    <s v="00"/>
    <s v="000"/>
    <s v="Innere Verrechnungen   "/>
    <n v="70500"/>
    <n v="0"/>
  </r>
  <r>
    <s v="1 Stadt Bad Rappenau"/>
    <x v="0"/>
    <x v="1"/>
    <x v="2"/>
    <x v="9"/>
    <x v="10"/>
    <x v="32"/>
    <s v="7"/>
    <x v="5"/>
    <x v="1193"/>
    <n v="-1300"/>
    <n v="-2690"/>
    <n v="1"/>
    <s v="01"/>
    <s v="2210"/>
    <s v="700000"/>
    <s v="00"/>
    <s v="000"/>
    <s v="Zuschuss Förderverein   "/>
    <n v="1300"/>
    <n v="2690"/>
  </r>
  <r>
    <s v="1 Stadt Bad Rappenau"/>
    <x v="0"/>
    <x v="1"/>
    <x v="2"/>
    <x v="10"/>
    <x v="11"/>
    <x v="33"/>
    <s v="4"/>
    <x v="3"/>
    <x v="1194"/>
    <n v="-57700"/>
    <n v="-58248.9"/>
    <n v="1"/>
    <s v="01"/>
    <s v="2700"/>
    <s v="414000"/>
    <s v="00"/>
    <s v="000"/>
    <s v="Vergütungen der Beschäftigten bis 2005 nur Angestellte "/>
    <n v="57700"/>
    <n v="58248.9"/>
  </r>
  <r>
    <s v="1 Stadt Bad Rappenau"/>
    <x v="0"/>
    <x v="1"/>
    <x v="2"/>
    <x v="10"/>
    <x v="11"/>
    <x v="33"/>
    <s v="4"/>
    <x v="3"/>
    <x v="1195"/>
    <n v="-4900"/>
    <n v="-4958.57"/>
    <n v="1"/>
    <s v="01"/>
    <s v="2700"/>
    <s v="434000"/>
    <s v="00"/>
    <s v="000"/>
    <s v="Beiträge Versorgungskasse  bis 2005 nur Angestellte "/>
    <n v="4900"/>
    <n v="4958.57"/>
  </r>
  <r>
    <s v="1 Stadt Bad Rappenau"/>
    <x v="0"/>
    <x v="1"/>
    <x v="2"/>
    <x v="10"/>
    <x v="11"/>
    <x v="33"/>
    <s v="4"/>
    <x v="3"/>
    <x v="1196"/>
    <n v="-11800"/>
    <n v="-11803.53"/>
    <n v="1"/>
    <s v="01"/>
    <s v="2700"/>
    <s v="444000"/>
    <s v="00"/>
    <s v="000"/>
    <s v="Beiträge zur gesetzlichen Sozialversicherung für Angest. bis 2005 nur Angestellte "/>
    <n v="11800"/>
    <n v="11803.53"/>
  </r>
  <r>
    <s v="1 Stadt Bad Rappenau"/>
    <x v="0"/>
    <x v="1"/>
    <x v="2"/>
    <x v="10"/>
    <x v="11"/>
    <x v="33"/>
    <s v="4"/>
    <x v="3"/>
    <x v="1197"/>
    <n v="-100"/>
    <n v="-6.88"/>
    <n v="1"/>
    <s v="01"/>
    <s v="2700"/>
    <s v="450000"/>
    <s v="00"/>
    <s v="000"/>
    <s v="Beihilfen, Unterstützung und dgl.  "/>
    <n v="100"/>
    <n v="6.88"/>
  </r>
  <r>
    <s v="1 Stadt Bad Rappenau"/>
    <x v="0"/>
    <x v="1"/>
    <x v="2"/>
    <x v="10"/>
    <x v="11"/>
    <x v="33"/>
    <s v="4"/>
    <x v="3"/>
    <x v="1198"/>
    <n v="-100"/>
    <n v="-338.24"/>
    <n v="1"/>
    <s v="01"/>
    <s v="2700"/>
    <s v="460000"/>
    <s v="00"/>
    <s v="000"/>
    <s v="Personalnebenausgaben   "/>
    <n v="100"/>
    <n v="338.24"/>
  </r>
  <r>
    <s v="1 Stadt Bad Rappenau"/>
    <x v="0"/>
    <x v="1"/>
    <x v="2"/>
    <x v="10"/>
    <x v="11"/>
    <x v="33"/>
    <s v="4"/>
    <x v="3"/>
    <x v="1199"/>
    <n v="0"/>
    <n v="-143.88"/>
    <n v="1"/>
    <s v="01"/>
    <s v="2700"/>
    <s v="462000"/>
    <s v="00"/>
    <s v="000"/>
    <s v="Betriebsausflug   "/>
    <n v="0"/>
    <n v="143.88"/>
  </r>
  <r>
    <s v="1 Stadt Bad Rappenau"/>
    <x v="0"/>
    <x v="1"/>
    <x v="2"/>
    <x v="10"/>
    <x v="11"/>
    <x v="33"/>
    <s v="5"/>
    <x v="4"/>
    <x v="1200"/>
    <n v="-4000"/>
    <n v="-7916.01"/>
    <n v="1"/>
    <s v="01"/>
    <s v="2700"/>
    <s v="501000"/>
    <s v="00"/>
    <s v="000"/>
    <s v="Gebäudeunterhaltung   "/>
    <n v="4000"/>
    <n v="7916.01"/>
  </r>
  <r>
    <s v="1 Stadt Bad Rappenau"/>
    <x v="0"/>
    <x v="1"/>
    <x v="2"/>
    <x v="10"/>
    <x v="11"/>
    <x v="33"/>
    <s v="5"/>
    <x v="4"/>
    <x v="1201"/>
    <n v="0"/>
    <n v="-333.2"/>
    <n v="1"/>
    <s v="01"/>
    <s v="2700"/>
    <s v="510000"/>
    <s v="00"/>
    <s v="000"/>
    <s v="Unterhaltung des sonstigen unbeweglichen Vermögens  "/>
    <n v="0"/>
    <n v="333.2"/>
  </r>
  <r>
    <s v="1 Stadt Bad Rappenau"/>
    <x v="0"/>
    <x v="1"/>
    <x v="2"/>
    <x v="10"/>
    <x v="11"/>
    <x v="33"/>
    <s v="5"/>
    <x v="4"/>
    <x v="1202"/>
    <n v="-900"/>
    <n v="-1779.69"/>
    <n v="1"/>
    <s v="01"/>
    <s v="2700"/>
    <s v="521000"/>
    <s v="00"/>
    <s v="000"/>
    <s v="Geräte, Ausstattungs- und Einrichtungsgegenstände  "/>
    <n v="900"/>
    <n v="1779.69"/>
  </r>
  <r>
    <s v="1 Stadt Bad Rappenau"/>
    <x v="0"/>
    <x v="1"/>
    <x v="2"/>
    <x v="10"/>
    <x v="11"/>
    <x v="33"/>
    <s v="5"/>
    <x v="4"/>
    <x v="1203"/>
    <n v="-2500"/>
    <n v="-4183.92"/>
    <n v="1"/>
    <s v="01"/>
    <s v="2700"/>
    <s v="522000"/>
    <s v="00"/>
    <s v="000"/>
    <s v="Druck- und Kopierkosten   "/>
    <n v="2500"/>
    <n v="4183.92"/>
  </r>
  <r>
    <s v="1 Stadt Bad Rappenau"/>
    <x v="0"/>
    <x v="1"/>
    <x v="2"/>
    <x v="10"/>
    <x v="11"/>
    <x v="33"/>
    <s v="5"/>
    <x v="4"/>
    <x v="1204"/>
    <n v="-500"/>
    <n v="0"/>
    <n v="1"/>
    <s v="01"/>
    <s v="2700"/>
    <s v="523000"/>
    <s v="00"/>
    <s v="000"/>
    <s v="Gebäudeausstattung   "/>
    <n v="500"/>
    <n v="0"/>
  </r>
  <r>
    <s v="1 Stadt Bad Rappenau"/>
    <x v="0"/>
    <x v="1"/>
    <x v="2"/>
    <x v="10"/>
    <x v="11"/>
    <x v="33"/>
    <s v="5"/>
    <x v="4"/>
    <x v="1205"/>
    <n v="-4400"/>
    <n v="-5017.97"/>
    <n v="1"/>
    <s v="01"/>
    <s v="2700"/>
    <s v="541000"/>
    <s v="00"/>
    <s v="000"/>
    <s v="Strom   "/>
    <n v="4400"/>
    <n v="5017.97"/>
  </r>
  <r>
    <s v="1 Stadt Bad Rappenau"/>
    <x v="0"/>
    <x v="1"/>
    <x v="2"/>
    <x v="10"/>
    <x v="11"/>
    <x v="33"/>
    <s v="5"/>
    <x v="4"/>
    <x v="1206"/>
    <n v="-1700"/>
    <n v="-1943.41"/>
    <n v="1"/>
    <s v="01"/>
    <s v="2700"/>
    <s v="542000"/>
    <s v="00"/>
    <s v="000"/>
    <s v="Wasser / Abwasser   "/>
    <n v="1700"/>
    <n v="1943.41"/>
  </r>
  <r>
    <s v="1 Stadt Bad Rappenau"/>
    <x v="0"/>
    <x v="1"/>
    <x v="2"/>
    <x v="10"/>
    <x v="11"/>
    <x v="33"/>
    <s v="5"/>
    <x v="4"/>
    <x v="1207"/>
    <n v="-7700"/>
    <n v="-6005.6"/>
    <n v="1"/>
    <s v="01"/>
    <s v="2700"/>
    <s v="543000"/>
    <s v="00"/>
    <s v="000"/>
    <s v="Heizungskosten   "/>
    <n v="7700"/>
    <n v="6005.6"/>
  </r>
  <r>
    <s v="1 Stadt Bad Rappenau"/>
    <x v="0"/>
    <x v="1"/>
    <x v="2"/>
    <x v="10"/>
    <x v="11"/>
    <x v="33"/>
    <s v="5"/>
    <x v="4"/>
    <x v="1208"/>
    <n v="-1900"/>
    <n v="-1800"/>
    <n v="1"/>
    <s v="01"/>
    <s v="2700"/>
    <s v="544000"/>
    <s v="00"/>
    <s v="000"/>
    <s v="Abfallgebühren   "/>
    <n v="1900"/>
    <n v="1800"/>
  </r>
  <r>
    <s v="1 Stadt Bad Rappenau"/>
    <x v="0"/>
    <x v="1"/>
    <x v="2"/>
    <x v="10"/>
    <x v="11"/>
    <x v="33"/>
    <s v="5"/>
    <x v="4"/>
    <x v="1209"/>
    <n v="-1800"/>
    <n v="-1413.4"/>
    <n v="1"/>
    <s v="01"/>
    <s v="2700"/>
    <s v="545000"/>
    <s v="00"/>
    <s v="000"/>
    <s v="Reinigungskosten   "/>
    <n v="1800"/>
    <n v="1413.4"/>
  </r>
  <r>
    <s v="1 Stadt Bad Rappenau"/>
    <x v="0"/>
    <x v="1"/>
    <x v="2"/>
    <x v="10"/>
    <x v="11"/>
    <x v="33"/>
    <s v="5"/>
    <x v="4"/>
    <x v="1210"/>
    <n v="-4000"/>
    <n v="-4051.36"/>
    <n v="1"/>
    <s v="01"/>
    <s v="2700"/>
    <s v="546000"/>
    <s v="00"/>
    <s v="000"/>
    <s v="Steuern und Gebäudeversicherungen   "/>
    <n v="4000"/>
    <n v="4051.36"/>
  </r>
  <r>
    <s v="1 Stadt Bad Rappenau"/>
    <x v="0"/>
    <x v="1"/>
    <x v="2"/>
    <x v="10"/>
    <x v="11"/>
    <x v="33"/>
    <s v="5"/>
    <x v="4"/>
    <x v="1211"/>
    <n v="-2200"/>
    <n v="-2257.98"/>
    <n v="1"/>
    <s v="01"/>
    <s v="2700"/>
    <s v="549000"/>
    <s v="00"/>
    <s v="000"/>
    <s v="sonstige Bewirtschaftungskosten (z.B. Schornsteinfeger, Feuerlöschgeräte) "/>
    <n v="2200"/>
    <n v="2257.98"/>
  </r>
  <r>
    <s v="1 Stadt Bad Rappenau"/>
    <x v="0"/>
    <x v="1"/>
    <x v="2"/>
    <x v="10"/>
    <x v="11"/>
    <x v="33"/>
    <s v="5"/>
    <x v="4"/>
    <x v="1212"/>
    <n v="0"/>
    <n v="-226.44"/>
    <n v="1"/>
    <s v="01"/>
    <s v="2700"/>
    <s v="562000"/>
    <s v="00"/>
    <s v="000"/>
    <s v="Aus- und Fortbildung,   "/>
    <n v="0"/>
    <n v="226.44"/>
  </r>
  <r>
    <s v="1 Stadt Bad Rappenau"/>
    <x v="0"/>
    <x v="1"/>
    <x v="2"/>
    <x v="10"/>
    <x v="11"/>
    <x v="33"/>
    <s v="5"/>
    <x v="4"/>
    <x v="1213"/>
    <n v="-2800"/>
    <n v="-1906.73"/>
    <n v="1"/>
    <s v="01"/>
    <s v="2700"/>
    <s v="591000"/>
    <s v="00"/>
    <s v="000"/>
    <s v="Lehr- und Unterrichtsmittel  "/>
    <n v="2800"/>
    <n v="1906.73"/>
  </r>
  <r>
    <s v="1 Stadt Bad Rappenau"/>
    <x v="0"/>
    <x v="1"/>
    <x v="2"/>
    <x v="10"/>
    <x v="11"/>
    <x v="33"/>
    <s v="5"/>
    <x v="4"/>
    <x v="1214"/>
    <n v="-5000"/>
    <n v="-4256.46"/>
    <n v="1"/>
    <s v="01"/>
    <s v="2700"/>
    <s v="592000"/>
    <s v="00"/>
    <s v="000"/>
    <s v="Lernmittel   "/>
    <n v="5000"/>
    <n v="4256.46"/>
  </r>
  <r>
    <s v="1 Stadt Bad Rappenau"/>
    <x v="0"/>
    <x v="1"/>
    <x v="2"/>
    <x v="10"/>
    <x v="11"/>
    <x v="33"/>
    <s v="5"/>
    <x v="4"/>
    <x v="1215"/>
    <n v="-2200"/>
    <n v="-3366.56"/>
    <n v="1"/>
    <s v="01"/>
    <s v="2700"/>
    <s v="594000"/>
    <s v="00"/>
    <s v="000"/>
    <s v="Bes. Aufwendung für Unterrichtsgebiete  "/>
    <n v="2200"/>
    <n v="3366.56"/>
  </r>
  <r>
    <s v="1 Stadt Bad Rappenau"/>
    <x v="0"/>
    <x v="1"/>
    <x v="2"/>
    <x v="10"/>
    <x v="11"/>
    <x v="33"/>
    <s v="5"/>
    <x v="4"/>
    <x v="1216"/>
    <n v="-600"/>
    <n v="-489.1"/>
    <n v="1"/>
    <s v="01"/>
    <s v="2700"/>
    <s v="595000"/>
    <s v="00"/>
    <s v="000"/>
    <s v="Schulveranstaltungen Schülerauszeichnung  "/>
    <n v="600"/>
    <n v="489.1"/>
  </r>
  <r>
    <s v="1 Stadt Bad Rappenau"/>
    <x v="0"/>
    <x v="1"/>
    <x v="2"/>
    <x v="10"/>
    <x v="11"/>
    <x v="33"/>
    <s v="5"/>
    <x v="4"/>
    <x v="1217"/>
    <n v="-2100"/>
    <n v="-614.6"/>
    <n v="1"/>
    <s v="01"/>
    <s v="2700"/>
    <s v="597000"/>
    <s v="00"/>
    <s v="000"/>
    <s v="Beförderungskosten für Schüler  "/>
    <n v="2100"/>
    <n v="614.6"/>
  </r>
  <r>
    <s v="1 Stadt Bad Rappenau"/>
    <x v="0"/>
    <x v="1"/>
    <x v="2"/>
    <x v="10"/>
    <x v="11"/>
    <x v="33"/>
    <s v="6"/>
    <x v="4"/>
    <x v="1218"/>
    <n v="-5000"/>
    <n v="-6067.25"/>
    <n v="1"/>
    <s v="01"/>
    <s v="2700"/>
    <s v="634000"/>
    <s v="00"/>
    <s v="000"/>
    <s v="Aufwand für Jugendbegleiter und Integrationshelfer  "/>
    <n v="5000"/>
    <n v="6067.25"/>
  </r>
  <r>
    <s v="1 Stadt Bad Rappenau"/>
    <x v="0"/>
    <x v="1"/>
    <x v="2"/>
    <x v="10"/>
    <x v="11"/>
    <x v="33"/>
    <s v="6"/>
    <x v="4"/>
    <x v="1219"/>
    <n v="-32500"/>
    <n v="-27457.74"/>
    <n v="1"/>
    <s v="01"/>
    <s v="2700"/>
    <s v="638000"/>
    <s v="00"/>
    <s v="000"/>
    <s v="EDV-Kosten   "/>
    <n v="32500"/>
    <n v="27457.74"/>
  </r>
  <r>
    <s v="1 Stadt Bad Rappenau"/>
    <x v="0"/>
    <x v="1"/>
    <x v="2"/>
    <x v="10"/>
    <x v="11"/>
    <x v="33"/>
    <s v="6"/>
    <x v="4"/>
    <x v="1220"/>
    <n v="-4200"/>
    <n v="-4369.01"/>
    <n v="1"/>
    <s v="01"/>
    <s v="2700"/>
    <s v="640000"/>
    <s v="00"/>
    <s v="000"/>
    <s v="Steuern, Versicherung. , Schadensfälle , Sonderabgaben  "/>
    <n v="4200"/>
    <n v="4369.01"/>
  </r>
  <r>
    <s v="1 Stadt Bad Rappenau"/>
    <x v="0"/>
    <x v="1"/>
    <x v="2"/>
    <x v="10"/>
    <x v="11"/>
    <x v="33"/>
    <s v="6"/>
    <x v="4"/>
    <x v="1221"/>
    <n v="-1900"/>
    <n v="-513.04999999999995"/>
    <n v="1"/>
    <s v="01"/>
    <s v="2700"/>
    <s v="650000"/>
    <s v="00"/>
    <s v="000"/>
    <s v="Bürobedarf   "/>
    <n v="1900"/>
    <n v="513.04999999999995"/>
  </r>
  <r>
    <s v="1 Stadt Bad Rappenau"/>
    <x v="0"/>
    <x v="1"/>
    <x v="2"/>
    <x v="10"/>
    <x v="11"/>
    <x v="33"/>
    <s v="6"/>
    <x v="4"/>
    <x v="1222"/>
    <n v="-200"/>
    <n v="-60.46"/>
    <n v="1"/>
    <s v="01"/>
    <s v="2700"/>
    <s v="668000"/>
    <s v="00"/>
    <s v="000"/>
    <s v="Vermischte Ausgaben   "/>
    <n v="200"/>
    <n v="60.46"/>
  </r>
  <r>
    <s v="1 Stadt Bad Rappenau"/>
    <x v="0"/>
    <x v="1"/>
    <x v="2"/>
    <x v="10"/>
    <x v="11"/>
    <x v="33"/>
    <s v="6"/>
    <x v="4"/>
    <x v="1223"/>
    <n v="-31100"/>
    <n v="0"/>
    <n v="1"/>
    <s v="01"/>
    <s v="2700"/>
    <s v="679000"/>
    <s v="00"/>
    <s v="000"/>
    <s v="Innere Verrechnungen   "/>
    <n v="31100"/>
    <n v="0"/>
  </r>
  <r>
    <s v="1 Stadt Bad Rappenau"/>
    <x v="0"/>
    <x v="1"/>
    <x v="2"/>
    <x v="10"/>
    <x v="11"/>
    <x v="33"/>
    <s v="7"/>
    <x v="5"/>
    <x v="1224"/>
    <n v="-200"/>
    <n v="-100"/>
    <n v="1"/>
    <s v="01"/>
    <s v="2700"/>
    <s v="700000"/>
    <s v="00"/>
    <s v="000"/>
    <s v="Zuschuss Förderverein   "/>
    <n v="200"/>
    <n v="100"/>
  </r>
  <r>
    <s v="1 Stadt Bad Rappenau"/>
    <x v="0"/>
    <x v="1"/>
    <x v="2"/>
    <x v="11"/>
    <x v="12"/>
    <x v="34"/>
    <s v="4"/>
    <x v="3"/>
    <x v="1225"/>
    <n v="-94000"/>
    <n v="-103471.27"/>
    <n v="1"/>
    <s v="01"/>
    <s v="2820"/>
    <s v="414000"/>
    <s v="00"/>
    <s v="000"/>
    <s v="Vergütungen der Beschäftigten   "/>
    <n v="94000"/>
    <n v="103471.27"/>
  </r>
  <r>
    <s v="1 Stadt Bad Rappenau"/>
    <x v="0"/>
    <x v="1"/>
    <x v="2"/>
    <x v="11"/>
    <x v="12"/>
    <x v="34"/>
    <s v="4"/>
    <x v="3"/>
    <x v="1226"/>
    <n v="-8000"/>
    <n v="-8823.8799999999992"/>
    <n v="1"/>
    <s v="01"/>
    <s v="2820"/>
    <s v="434000"/>
    <s v="00"/>
    <s v="000"/>
    <s v="Beiträge Versorgungskasse  bis 2005 Angestellte "/>
    <n v="8000"/>
    <n v="8823.8799999999992"/>
  </r>
  <r>
    <s v="1 Stadt Bad Rappenau"/>
    <x v="0"/>
    <x v="1"/>
    <x v="2"/>
    <x v="11"/>
    <x v="12"/>
    <x v="34"/>
    <s v="4"/>
    <x v="3"/>
    <x v="1227"/>
    <n v="-19000"/>
    <n v="-20678.55"/>
    <n v="1"/>
    <s v="01"/>
    <s v="2820"/>
    <s v="444000"/>
    <s v="00"/>
    <s v="000"/>
    <s v="Beiträge zur gesetzlichen Sozialversicherung für  "/>
    <n v="19000"/>
    <n v="20678.55"/>
  </r>
  <r>
    <s v="1 Stadt Bad Rappenau"/>
    <x v="0"/>
    <x v="1"/>
    <x v="2"/>
    <x v="11"/>
    <x v="12"/>
    <x v="34"/>
    <s v="4"/>
    <x v="3"/>
    <x v="1228"/>
    <n v="-100"/>
    <n v="-17.559999999999999"/>
    <n v="1"/>
    <s v="01"/>
    <s v="2820"/>
    <s v="450000"/>
    <s v="00"/>
    <s v="000"/>
    <s v="Beihilfen, Unterstützung und dgl..  "/>
    <n v="100"/>
    <n v="17.559999999999999"/>
  </r>
  <r>
    <s v="1 Stadt Bad Rappenau"/>
    <x v="0"/>
    <x v="1"/>
    <x v="2"/>
    <x v="11"/>
    <x v="12"/>
    <x v="34"/>
    <s v="4"/>
    <x v="3"/>
    <x v="1229"/>
    <n v="0"/>
    <n v="-413.24"/>
    <n v="1"/>
    <s v="01"/>
    <s v="2820"/>
    <s v="460000"/>
    <s v="00"/>
    <s v="000"/>
    <s v="Personalnebenausgaben   "/>
    <n v="0"/>
    <n v="413.24"/>
  </r>
  <r>
    <s v="1 Stadt Bad Rappenau"/>
    <x v="0"/>
    <x v="1"/>
    <x v="2"/>
    <x v="11"/>
    <x v="12"/>
    <x v="34"/>
    <s v="4"/>
    <x v="3"/>
    <x v="1230"/>
    <n v="0"/>
    <n v="-179.85"/>
    <n v="1"/>
    <s v="01"/>
    <s v="2820"/>
    <s v="462000"/>
    <s v="00"/>
    <s v="000"/>
    <s v="Betriebsausflug   "/>
    <n v="0"/>
    <n v="179.85"/>
  </r>
  <r>
    <s v="1 Stadt Bad Rappenau"/>
    <x v="0"/>
    <x v="1"/>
    <x v="2"/>
    <x v="11"/>
    <x v="12"/>
    <x v="34"/>
    <s v="5"/>
    <x v="4"/>
    <x v="1231"/>
    <n v="0"/>
    <n v="-223.47"/>
    <n v="1"/>
    <s v="01"/>
    <s v="2820"/>
    <s v="501000"/>
    <s v="00"/>
    <s v="000"/>
    <s v="Gebäudeunterhaltung   "/>
    <n v="0"/>
    <n v="223.47"/>
  </r>
  <r>
    <s v="1 Stadt Bad Rappenau"/>
    <x v="0"/>
    <x v="1"/>
    <x v="2"/>
    <x v="11"/>
    <x v="12"/>
    <x v="34"/>
    <s v="5"/>
    <x v="4"/>
    <x v="1232"/>
    <n v="-7600"/>
    <n v="-8099.56"/>
    <n v="1"/>
    <s v="01"/>
    <s v="2820"/>
    <s v="521000"/>
    <s v="00"/>
    <s v="000"/>
    <s v="Geräte, Ausstattungs- und Einrichtungsgegenstände  "/>
    <n v="7600"/>
    <n v="8099.56"/>
  </r>
  <r>
    <s v="1 Stadt Bad Rappenau"/>
    <x v="0"/>
    <x v="1"/>
    <x v="2"/>
    <x v="11"/>
    <x v="12"/>
    <x v="34"/>
    <s v="5"/>
    <x v="4"/>
    <x v="1233"/>
    <n v="-7600"/>
    <n v="-6646.29"/>
    <n v="1"/>
    <s v="01"/>
    <s v="2820"/>
    <s v="522000"/>
    <s v="00"/>
    <s v="000"/>
    <s v="Druck- und Kopierkosten   "/>
    <n v="7600"/>
    <n v="6646.29"/>
  </r>
  <r>
    <s v="1 Stadt Bad Rappenau"/>
    <x v="0"/>
    <x v="1"/>
    <x v="2"/>
    <x v="11"/>
    <x v="12"/>
    <x v="34"/>
    <s v="5"/>
    <x v="4"/>
    <x v="1234"/>
    <n v="-200"/>
    <n v="0"/>
    <n v="1"/>
    <s v="01"/>
    <s v="2820"/>
    <s v="523000"/>
    <s v="00"/>
    <s v="000"/>
    <s v="Gebäudeausstattung   "/>
    <n v="200"/>
    <n v="0"/>
  </r>
  <r>
    <s v="1 Stadt Bad Rappenau"/>
    <x v="0"/>
    <x v="1"/>
    <x v="2"/>
    <x v="11"/>
    <x v="12"/>
    <x v="34"/>
    <s v="5"/>
    <x v="4"/>
    <x v="1235"/>
    <n v="-13600"/>
    <n v="-16281.22"/>
    <n v="1"/>
    <s v="01"/>
    <s v="2820"/>
    <s v="541000"/>
    <s v="00"/>
    <s v="000"/>
    <s v="Strom   "/>
    <n v="13600"/>
    <n v="16281.22"/>
  </r>
  <r>
    <s v="1 Stadt Bad Rappenau"/>
    <x v="0"/>
    <x v="1"/>
    <x v="2"/>
    <x v="11"/>
    <x v="12"/>
    <x v="34"/>
    <s v="5"/>
    <x v="4"/>
    <x v="1236"/>
    <n v="-1200"/>
    <n v="-1561.18"/>
    <n v="1"/>
    <s v="01"/>
    <s v="2820"/>
    <s v="542000"/>
    <s v="00"/>
    <s v="000"/>
    <s v="Wasser / Abwasser   "/>
    <n v="1200"/>
    <n v="1561.18"/>
  </r>
  <r>
    <s v="1 Stadt Bad Rappenau"/>
    <x v="0"/>
    <x v="1"/>
    <x v="2"/>
    <x v="11"/>
    <x v="12"/>
    <x v="34"/>
    <s v="5"/>
    <x v="4"/>
    <x v="1237"/>
    <n v="-2300"/>
    <n v="0"/>
    <n v="1"/>
    <s v="01"/>
    <s v="2820"/>
    <s v="543000"/>
    <s v="00"/>
    <s v="000"/>
    <s v="Heizungskosten   "/>
    <n v="2300"/>
    <n v="0"/>
  </r>
  <r>
    <s v="1 Stadt Bad Rappenau"/>
    <x v="0"/>
    <x v="1"/>
    <x v="2"/>
    <x v="11"/>
    <x v="12"/>
    <x v="34"/>
    <s v="5"/>
    <x v="4"/>
    <x v="1238"/>
    <n v="-4300"/>
    <n v="-7609.53"/>
    <n v="1"/>
    <s v="01"/>
    <s v="2820"/>
    <s v="544000"/>
    <s v="00"/>
    <s v="000"/>
    <s v="Abfallgebühren   "/>
    <n v="4300"/>
    <n v="7609.53"/>
  </r>
  <r>
    <s v="1 Stadt Bad Rappenau"/>
    <x v="0"/>
    <x v="1"/>
    <x v="2"/>
    <x v="11"/>
    <x v="12"/>
    <x v="34"/>
    <s v="5"/>
    <x v="4"/>
    <x v="1239"/>
    <n v="-39400"/>
    <n v="-35295.08"/>
    <n v="1"/>
    <s v="01"/>
    <s v="2820"/>
    <s v="545000"/>
    <s v="00"/>
    <s v="000"/>
    <s v="Reinigungskosten   "/>
    <n v="39400"/>
    <n v="35295.08"/>
  </r>
  <r>
    <s v="1 Stadt Bad Rappenau"/>
    <x v="0"/>
    <x v="1"/>
    <x v="2"/>
    <x v="11"/>
    <x v="12"/>
    <x v="34"/>
    <s v="5"/>
    <x v="4"/>
    <x v="1240"/>
    <n v="-7700"/>
    <n v="-12761.24"/>
    <n v="1"/>
    <s v="01"/>
    <s v="2820"/>
    <s v="546000"/>
    <s v="00"/>
    <s v="000"/>
    <s v="Steuern und Gebäudeversicherungen   "/>
    <n v="7700"/>
    <n v="12761.24"/>
  </r>
  <r>
    <s v="1 Stadt Bad Rappenau"/>
    <x v="0"/>
    <x v="1"/>
    <x v="2"/>
    <x v="11"/>
    <x v="12"/>
    <x v="34"/>
    <s v="5"/>
    <x v="4"/>
    <x v="1241"/>
    <n v="-900"/>
    <n v="-3086.88"/>
    <n v="1"/>
    <s v="01"/>
    <s v="2820"/>
    <s v="549000"/>
    <s v="00"/>
    <s v="000"/>
    <s v="Bewirtschaftung der Grundstücke und baulichen Anlagen  "/>
    <n v="900"/>
    <n v="3086.88"/>
  </r>
  <r>
    <s v="1 Stadt Bad Rappenau"/>
    <x v="0"/>
    <x v="1"/>
    <x v="2"/>
    <x v="11"/>
    <x v="12"/>
    <x v="34"/>
    <s v="5"/>
    <x v="4"/>
    <x v="1242"/>
    <n v="0"/>
    <n v="-226.44"/>
    <n v="1"/>
    <s v="01"/>
    <s v="2820"/>
    <s v="562000"/>
    <s v="00"/>
    <s v="000"/>
    <s v="Aus- und Fortbildung, Umschulung  "/>
    <n v="0"/>
    <n v="226.44"/>
  </r>
  <r>
    <s v="1 Stadt Bad Rappenau"/>
    <x v="0"/>
    <x v="1"/>
    <x v="2"/>
    <x v="11"/>
    <x v="12"/>
    <x v="34"/>
    <s v="5"/>
    <x v="4"/>
    <x v="1243"/>
    <n v="-12400"/>
    <n v="-3425.43"/>
    <n v="1"/>
    <s v="01"/>
    <s v="2820"/>
    <s v="591000"/>
    <s v="00"/>
    <s v="000"/>
    <s v="Lehr- und Unterrichtsmittel  "/>
    <n v="12400"/>
    <n v="3425.43"/>
  </r>
  <r>
    <s v="1 Stadt Bad Rappenau"/>
    <x v="0"/>
    <x v="1"/>
    <x v="2"/>
    <x v="11"/>
    <x v="12"/>
    <x v="34"/>
    <s v="5"/>
    <x v="4"/>
    <x v="1244"/>
    <n v="-44900"/>
    <n v="-48639.41"/>
    <n v="1"/>
    <s v="01"/>
    <s v="2820"/>
    <s v="592000"/>
    <s v="00"/>
    <s v="000"/>
    <s v="Lernmittel   "/>
    <n v="44900"/>
    <n v="48639.41"/>
  </r>
  <r>
    <s v="1 Stadt Bad Rappenau"/>
    <x v="0"/>
    <x v="1"/>
    <x v="2"/>
    <x v="11"/>
    <x v="12"/>
    <x v="34"/>
    <s v="5"/>
    <x v="4"/>
    <x v="1245"/>
    <n v="-6900"/>
    <n v="-7956.65"/>
    <n v="1"/>
    <s v="01"/>
    <s v="2820"/>
    <s v="594000"/>
    <s v="00"/>
    <s v="000"/>
    <s v="sonstiger Schulaufwand   "/>
    <n v="6900"/>
    <n v="7956.65"/>
  </r>
  <r>
    <s v="1 Stadt Bad Rappenau"/>
    <x v="0"/>
    <x v="1"/>
    <x v="2"/>
    <x v="11"/>
    <x v="12"/>
    <x v="34"/>
    <s v="5"/>
    <x v="4"/>
    <x v="1246"/>
    <n v="-2300"/>
    <n v="-2812.13"/>
    <n v="1"/>
    <s v="01"/>
    <s v="2820"/>
    <s v="595000"/>
    <s v="00"/>
    <s v="000"/>
    <s v="Schulveranstaltungen   "/>
    <n v="2300"/>
    <n v="2812.13"/>
  </r>
  <r>
    <s v="1 Stadt Bad Rappenau"/>
    <x v="0"/>
    <x v="1"/>
    <x v="2"/>
    <x v="11"/>
    <x v="12"/>
    <x v="34"/>
    <s v="6"/>
    <x v="4"/>
    <x v="1247"/>
    <n v="0"/>
    <n v="-1293"/>
    <n v="1"/>
    <s v="01"/>
    <s v="2820"/>
    <s v="632000"/>
    <s v="00"/>
    <s v="000"/>
    <s v="Ausgaben für Eingliederungshilfen   "/>
    <n v="0"/>
    <n v="1293"/>
  </r>
  <r>
    <s v="1 Stadt Bad Rappenau"/>
    <x v="0"/>
    <x v="1"/>
    <x v="2"/>
    <x v="11"/>
    <x v="12"/>
    <x v="34"/>
    <s v="6"/>
    <x v="4"/>
    <x v="1248"/>
    <n v="-50000"/>
    <n v="-57034.06"/>
    <n v="1"/>
    <s v="01"/>
    <s v="2820"/>
    <s v="638000"/>
    <s v="00"/>
    <s v="000"/>
    <s v="EDV-Kosten   "/>
    <n v="50000"/>
    <n v="57034.06"/>
  </r>
  <r>
    <s v="1 Stadt Bad Rappenau"/>
    <x v="0"/>
    <x v="1"/>
    <x v="2"/>
    <x v="11"/>
    <x v="12"/>
    <x v="34"/>
    <s v="6"/>
    <x v="4"/>
    <x v="1249"/>
    <n v="-24000"/>
    <n v="-31039.4"/>
    <n v="1"/>
    <s v="01"/>
    <s v="2820"/>
    <s v="640000"/>
    <s v="00"/>
    <s v="000"/>
    <s v="Steuern, Versicherungen, Schadensfälle, Sonderabgaben  "/>
    <n v="24000"/>
    <n v="31039.4"/>
  </r>
  <r>
    <s v="1 Stadt Bad Rappenau"/>
    <x v="0"/>
    <x v="1"/>
    <x v="2"/>
    <x v="11"/>
    <x v="12"/>
    <x v="34"/>
    <s v="6"/>
    <x v="4"/>
    <x v="1250"/>
    <n v="-7800"/>
    <n v="-834.3"/>
    <n v="1"/>
    <s v="01"/>
    <s v="2820"/>
    <s v="650000"/>
    <s v="00"/>
    <s v="000"/>
    <s v="Bürobedarf   "/>
    <n v="7800"/>
    <n v="834.3"/>
  </r>
  <r>
    <s v="1 Stadt Bad Rappenau"/>
    <x v="0"/>
    <x v="1"/>
    <x v="2"/>
    <x v="11"/>
    <x v="12"/>
    <x v="34"/>
    <s v="6"/>
    <x v="4"/>
    <x v="1251"/>
    <n v="-100"/>
    <n v="-957.89"/>
    <n v="1"/>
    <s v="01"/>
    <s v="2820"/>
    <s v="668000"/>
    <s v="00"/>
    <s v="000"/>
    <s v="Vermischte Ausgaben   "/>
    <n v="100"/>
    <n v="957.89"/>
  </r>
  <r>
    <s v="1 Stadt Bad Rappenau"/>
    <x v="0"/>
    <x v="1"/>
    <x v="2"/>
    <x v="11"/>
    <x v="12"/>
    <x v="34"/>
    <s v="6"/>
    <x v="4"/>
    <x v="1252"/>
    <n v="-37800"/>
    <n v="0"/>
    <n v="1"/>
    <s v="01"/>
    <s v="2820"/>
    <s v="679000"/>
    <s v="00"/>
    <s v="000"/>
    <s v="Innere Verrechnungen   "/>
    <n v="37800"/>
    <n v="0"/>
  </r>
  <r>
    <s v="1 Stadt Bad Rappenau"/>
    <x v="0"/>
    <x v="1"/>
    <x v="2"/>
    <x v="12"/>
    <x v="13"/>
    <x v="35"/>
    <s v="4"/>
    <x v="3"/>
    <x v="1253"/>
    <n v="-460600"/>
    <n v="-482601.58"/>
    <n v="1"/>
    <s v="01"/>
    <s v="2910"/>
    <s v="414000"/>
    <s v="00"/>
    <s v="000"/>
    <s v="Vergütungen der Beschäftigten bis 2005 nur Angestellte "/>
    <n v="460600"/>
    <n v="482601.58"/>
  </r>
  <r>
    <s v="1 Stadt Bad Rappenau"/>
    <x v="0"/>
    <x v="1"/>
    <x v="2"/>
    <x v="12"/>
    <x v="13"/>
    <x v="35"/>
    <s v="4"/>
    <x v="3"/>
    <x v="1254"/>
    <n v="-36600"/>
    <n v="-38791.17"/>
    <n v="1"/>
    <s v="01"/>
    <s v="2910"/>
    <s v="434000"/>
    <s v="00"/>
    <s v="000"/>
    <s v="Beiträge Versorgungskasse  bis 2005 nur Angestellte "/>
    <n v="36600"/>
    <n v="38791.17"/>
  </r>
  <r>
    <s v="1 Stadt Bad Rappenau"/>
    <x v="0"/>
    <x v="1"/>
    <x v="2"/>
    <x v="12"/>
    <x v="13"/>
    <x v="35"/>
    <s v="4"/>
    <x v="3"/>
    <x v="1255"/>
    <n v="-99500"/>
    <n v="-103763.62"/>
    <n v="1"/>
    <s v="01"/>
    <s v="2910"/>
    <s v="444000"/>
    <s v="00"/>
    <s v="000"/>
    <s v="Beiträge zur gesetzlichen Sozialversicherung für Angest. bis 2005 nur Angestellte "/>
    <n v="99500"/>
    <n v="103763.62"/>
  </r>
  <r>
    <s v="1 Stadt Bad Rappenau"/>
    <x v="0"/>
    <x v="1"/>
    <x v="2"/>
    <x v="12"/>
    <x v="13"/>
    <x v="35"/>
    <s v="4"/>
    <x v="3"/>
    <x v="1256"/>
    <n v="-200"/>
    <n v="-96.68"/>
    <n v="1"/>
    <s v="01"/>
    <s v="2910"/>
    <s v="450000"/>
    <s v="00"/>
    <s v="000"/>
    <s v="Beihilfen, Unterstützung und dgl.  "/>
    <n v="200"/>
    <n v="96.68"/>
  </r>
  <r>
    <s v="1 Stadt Bad Rappenau"/>
    <x v="0"/>
    <x v="1"/>
    <x v="2"/>
    <x v="12"/>
    <x v="13"/>
    <x v="35"/>
    <s v="4"/>
    <x v="3"/>
    <x v="1257"/>
    <n v="-300"/>
    <n v="-3427.72"/>
    <n v="1"/>
    <s v="01"/>
    <s v="2910"/>
    <s v="460000"/>
    <s v="00"/>
    <s v="000"/>
    <s v="Personalnebenausgaben   "/>
    <n v="300"/>
    <n v="3427.72"/>
  </r>
  <r>
    <s v="1 Stadt Bad Rappenau"/>
    <x v="0"/>
    <x v="1"/>
    <x v="2"/>
    <x v="12"/>
    <x v="13"/>
    <x v="35"/>
    <s v="4"/>
    <x v="3"/>
    <x v="1258"/>
    <n v="-200"/>
    <n v="-575.52"/>
    <n v="1"/>
    <s v="01"/>
    <s v="2910"/>
    <s v="462000"/>
    <s v="00"/>
    <s v="000"/>
    <s v="Betriebsausflug   "/>
    <n v="200"/>
    <n v="575.52"/>
  </r>
  <r>
    <s v="1 Stadt Bad Rappenau"/>
    <x v="0"/>
    <x v="1"/>
    <x v="2"/>
    <x v="12"/>
    <x v="13"/>
    <x v="35"/>
    <s v="5"/>
    <x v="4"/>
    <x v="1259"/>
    <n v="-2500"/>
    <n v="-858.72"/>
    <n v="1"/>
    <s v="01"/>
    <s v="2910"/>
    <s v="501000"/>
    <s v="00"/>
    <s v="000"/>
    <s v="Gebäudeunterhaltung Heinsheimer Str. 20   "/>
    <n v="2500"/>
    <n v="858.72"/>
  </r>
  <r>
    <s v="1 Stadt Bad Rappenau"/>
    <x v="0"/>
    <x v="1"/>
    <x v="2"/>
    <x v="12"/>
    <x v="13"/>
    <x v="35"/>
    <s v="5"/>
    <x v="4"/>
    <x v="1260"/>
    <n v="-3500"/>
    <n v="-15785.64"/>
    <n v="1"/>
    <s v="01"/>
    <s v="2910"/>
    <s v="501100"/>
    <s v="00"/>
    <s v="000"/>
    <s v="Gebäudeunterhaltung Wagnerstr. 5   "/>
    <n v="3500"/>
    <n v="15785.64"/>
  </r>
  <r>
    <s v="1 Stadt Bad Rappenau"/>
    <x v="0"/>
    <x v="1"/>
    <x v="2"/>
    <x v="12"/>
    <x v="13"/>
    <x v="35"/>
    <s v="5"/>
    <x v="4"/>
    <x v="1261"/>
    <n v="-2000"/>
    <n v="-190.76"/>
    <n v="1"/>
    <s v="01"/>
    <s v="2910"/>
    <s v="501200"/>
    <s v="00"/>
    <s v="000"/>
    <s v="Gebäudeunterhaltung Heinsheimer Str. 24   "/>
    <n v="2000"/>
    <n v="190.76"/>
  </r>
  <r>
    <s v="1 Stadt Bad Rappenau"/>
    <x v="0"/>
    <x v="1"/>
    <x v="2"/>
    <x v="12"/>
    <x v="13"/>
    <x v="35"/>
    <s v="5"/>
    <x v="4"/>
    <x v="1262"/>
    <n v="0"/>
    <n v="-208.2"/>
    <n v="1"/>
    <s v="01"/>
    <s v="2910"/>
    <s v="501300"/>
    <s v="00"/>
    <s v="000"/>
    <s v="Gebäudeunterhaltung Ortstr. 22/1   "/>
    <n v="0"/>
    <n v="208.2"/>
  </r>
  <r>
    <s v="1 Stadt Bad Rappenau"/>
    <x v="0"/>
    <x v="1"/>
    <x v="2"/>
    <x v="12"/>
    <x v="13"/>
    <x v="35"/>
    <s v="5"/>
    <x v="4"/>
    <x v="1263"/>
    <n v="-1000"/>
    <n v="-3355.78"/>
    <n v="1"/>
    <s v="01"/>
    <s v="2910"/>
    <s v="510000"/>
    <s v="00"/>
    <s v="000"/>
    <s v="Unterhaltung des sonstigen unbeweglichen Vermögens  "/>
    <n v="1000"/>
    <n v="3355.78"/>
  </r>
  <r>
    <s v="1 Stadt Bad Rappenau"/>
    <x v="0"/>
    <x v="1"/>
    <x v="2"/>
    <x v="12"/>
    <x v="13"/>
    <x v="35"/>
    <s v="5"/>
    <x v="4"/>
    <x v="1264"/>
    <n v="-12000"/>
    <n v="-104.4"/>
    <n v="1"/>
    <s v="01"/>
    <s v="2910"/>
    <s v="521000"/>
    <s v="00"/>
    <s v="000"/>
    <s v="Geräte, Ausstattungs- und Einrichtungsgegenstände  "/>
    <n v="12000"/>
    <n v="104.4"/>
  </r>
  <r>
    <s v="1 Stadt Bad Rappenau"/>
    <x v="0"/>
    <x v="1"/>
    <x v="2"/>
    <x v="12"/>
    <x v="13"/>
    <x v="35"/>
    <s v="5"/>
    <x v="4"/>
    <x v="1265"/>
    <n v="-500"/>
    <n v="-223.71"/>
    <n v="1"/>
    <s v="01"/>
    <s v="2910"/>
    <s v="522000"/>
    <s v="00"/>
    <s v="000"/>
    <s v="Druck- und Kopierkosten   "/>
    <n v="500"/>
    <n v="223.71"/>
  </r>
  <r>
    <s v="1 Stadt Bad Rappenau"/>
    <x v="0"/>
    <x v="1"/>
    <x v="2"/>
    <x v="12"/>
    <x v="13"/>
    <x v="35"/>
    <s v="5"/>
    <x v="4"/>
    <x v="1266"/>
    <n v="-200"/>
    <n v="0"/>
    <n v="1"/>
    <s v="01"/>
    <s v="2910"/>
    <s v="523000"/>
    <s v="00"/>
    <s v="000"/>
    <s v="Gebäudeausstattung   "/>
    <n v="200"/>
    <n v="0"/>
  </r>
  <r>
    <s v="1 Stadt Bad Rappenau"/>
    <x v="0"/>
    <x v="1"/>
    <x v="2"/>
    <x v="12"/>
    <x v="13"/>
    <x v="35"/>
    <s v="5"/>
    <x v="4"/>
    <x v="1267"/>
    <n v="-2000"/>
    <n v="-2811.57"/>
    <n v="1"/>
    <s v="01"/>
    <s v="2910"/>
    <s v="541000"/>
    <s v="00"/>
    <s v="000"/>
    <s v="Strom   "/>
    <n v="2000"/>
    <n v="2811.57"/>
  </r>
  <r>
    <s v="1 Stadt Bad Rappenau"/>
    <x v="0"/>
    <x v="1"/>
    <x v="2"/>
    <x v="12"/>
    <x v="13"/>
    <x v="35"/>
    <s v="5"/>
    <x v="4"/>
    <x v="1268"/>
    <n v="-1300"/>
    <n v="-1456.97"/>
    <n v="1"/>
    <s v="01"/>
    <s v="2910"/>
    <s v="542000"/>
    <s v="00"/>
    <s v="000"/>
    <s v="Wasser / Abwasser   "/>
    <n v="1300"/>
    <n v="1456.97"/>
  </r>
  <r>
    <s v="1 Stadt Bad Rappenau"/>
    <x v="0"/>
    <x v="1"/>
    <x v="2"/>
    <x v="12"/>
    <x v="13"/>
    <x v="35"/>
    <s v="5"/>
    <x v="4"/>
    <x v="1269"/>
    <n v="-700"/>
    <n v="-4925.3100000000004"/>
    <n v="1"/>
    <s v="01"/>
    <s v="2910"/>
    <s v="543000"/>
    <s v="00"/>
    <s v="000"/>
    <s v="Heizungskosten   "/>
    <n v="700"/>
    <n v="4925.3100000000004"/>
  </r>
  <r>
    <s v="1 Stadt Bad Rappenau"/>
    <x v="0"/>
    <x v="1"/>
    <x v="2"/>
    <x v="12"/>
    <x v="13"/>
    <x v="35"/>
    <s v="5"/>
    <x v="4"/>
    <x v="1270"/>
    <n v="-1500"/>
    <n v="-1466.28"/>
    <n v="1"/>
    <s v="01"/>
    <s v="2910"/>
    <s v="544000"/>
    <s v="00"/>
    <s v="000"/>
    <s v="Abfallgebühren   "/>
    <n v="1500"/>
    <n v="1466.28"/>
  </r>
  <r>
    <s v="1 Stadt Bad Rappenau"/>
    <x v="0"/>
    <x v="1"/>
    <x v="2"/>
    <x v="12"/>
    <x v="13"/>
    <x v="35"/>
    <s v="5"/>
    <x v="4"/>
    <x v="1271"/>
    <n v="-25700"/>
    <n v="-26657.25"/>
    <n v="1"/>
    <s v="01"/>
    <s v="2910"/>
    <s v="545000"/>
    <s v="00"/>
    <s v="000"/>
    <s v="Reinigungskosten   "/>
    <n v="25700"/>
    <n v="26657.25"/>
  </r>
  <r>
    <s v="1 Stadt Bad Rappenau"/>
    <x v="0"/>
    <x v="1"/>
    <x v="2"/>
    <x v="12"/>
    <x v="13"/>
    <x v="35"/>
    <s v="5"/>
    <x v="4"/>
    <x v="1272"/>
    <n v="-1100"/>
    <n v="-1508.03"/>
    <n v="1"/>
    <s v="01"/>
    <s v="2910"/>
    <s v="546000"/>
    <s v="00"/>
    <s v="000"/>
    <s v="Steuern und Gebäudeversicherungen   "/>
    <n v="1100"/>
    <n v="1508.03"/>
  </r>
  <r>
    <s v="1 Stadt Bad Rappenau"/>
    <x v="0"/>
    <x v="1"/>
    <x v="2"/>
    <x v="12"/>
    <x v="13"/>
    <x v="35"/>
    <s v="5"/>
    <x v="4"/>
    <x v="1273"/>
    <n v="-1000"/>
    <n v="-1277.5"/>
    <n v="1"/>
    <s v="01"/>
    <s v="2910"/>
    <s v="549000"/>
    <s v="00"/>
    <s v="000"/>
    <s v="sonstige Bewirtschaftungskosten (z.B. Schornsteinfeger, Feuerlöschgeräte) "/>
    <n v="1000"/>
    <n v="1277.5"/>
  </r>
  <r>
    <s v="1 Stadt Bad Rappenau"/>
    <x v="0"/>
    <x v="1"/>
    <x v="2"/>
    <x v="12"/>
    <x v="13"/>
    <x v="35"/>
    <s v="5"/>
    <x v="4"/>
    <x v="1274"/>
    <n v="-1000"/>
    <n v="-1606"/>
    <n v="1"/>
    <s v="01"/>
    <s v="2910"/>
    <s v="562000"/>
    <s v="00"/>
    <s v="000"/>
    <s v="Aus- und Fortbildung, Umschulung  "/>
    <n v="1000"/>
    <n v="1606"/>
  </r>
  <r>
    <s v="1 Stadt Bad Rappenau"/>
    <x v="0"/>
    <x v="1"/>
    <x v="2"/>
    <x v="12"/>
    <x v="13"/>
    <x v="35"/>
    <s v="6"/>
    <x v="4"/>
    <x v="1275"/>
    <n v="-12000"/>
    <n v="-111.61"/>
    <n v="1"/>
    <s v="01"/>
    <s v="2910"/>
    <s v="636000"/>
    <s v="00"/>
    <s v="000"/>
    <s v="sonstige sächliche Zweckausgaben  "/>
    <n v="12000"/>
    <n v="111.61"/>
  </r>
  <r>
    <s v="1 Stadt Bad Rappenau"/>
    <x v="0"/>
    <x v="1"/>
    <x v="2"/>
    <x v="12"/>
    <x v="13"/>
    <x v="35"/>
    <s v="6"/>
    <x v="4"/>
    <x v="1276"/>
    <n v="-40000"/>
    <n v="-46480.18"/>
    <n v="1"/>
    <s v="01"/>
    <s v="2910"/>
    <s v="637000"/>
    <s v="00"/>
    <s v="000"/>
    <s v="Verpflegungskosten   "/>
    <n v="40000"/>
    <n v="46480.18"/>
  </r>
  <r>
    <s v="1 Stadt Bad Rappenau"/>
    <x v="0"/>
    <x v="1"/>
    <x v="2"/>
    <x v="12"/>
    <x v="13"/>
    <x v="35"/>
    <s v="6"/>
    <x v="4"/>
    <x v="1277"/>
    <n v="-400"/>
    <n v="-281.77"/>
    <n v="1"/>
    <s v="01"/>
    <s v="2910"/>
    <s v="638000"/>
    <s v="00"/>
    <s v="000"/>
    <s v="EDV-Kosten   "/>
    <n v="400"/>
    <n v="281.77"/>
  </r>
  <r>
    <s v="1 Stadt Bad Rappenau"/>
    <x v="0"/>
    <x v="1"/>
    <x v="2"/>
    <x v="12"/>
    <x v="13"/>
    <x v="35"/>
    <s v="6"/>
    <x v="4"/>
    <x v="1278"/>
    <n v="-1000"/>
    <n v="-170.3"/>
    <n v="1"/>
    <s v="01"/>
    <s v="2910"/>
    <s v="650000"/>
    <s v="00"/>
    <s v="000"/>
    <s v="Bürobedarf   "/>
    <n v="1000"/>
    <n v="170.3"/>
  </r>
  <r>
    <s v="1 Stadt Bad Rappenau"/>
    <x v="0"/>
    <x v="1"/>
    <x v="2"/>
    <x v="12"/>
    <x v="13"/>
    <x v="35"/>
    <s v="6"/>
    <x v="4"/>
    <x v="1279"/>
    <n v="0"/>
    <n v="-861.6"/>
    <n v="1"/>
    <s v="01"/>
    <s v="2910"/>
    <s v="655000"/>
    <s v="00"/>
    <s v="000"/>
    <s v="Sachverständigen-, Gerichts-und ähnliche Kosten  "/>
    <n v="0"/>
    <n v="861.6"/>
  </r>
  <r>
    <s v="1 Stadt Bad Rappenau"/>
    <x v="0"/>
    <x v="1"/>
    <x v="2"/>
    <x v="12"/>
    <x v="13"/>
    <x v="35"/>
    <s v="6"/>
    <x v="4"/>
    <x v="1280"/>
    <n v="-200"/>
    <n v="-233.12"/>
    <n v="1"/>
    <s v="01"/>
    <s v="2910"/>
    <s v="668000"/>
    <s v="00"/>
    <s v="000"/>
    <s v="Vermischte Ausgaben   "/>
    <n v="200"/>
    <n v="233.12"/>
  </r>
  <r>
    <s v="1 Stadt Bad Rappenau"/>
    <x v="0"/>
    <x v="1"/>
    <x v="2"/>
    <x v="12"/>
    <x v="13"/>
    <x v="35"/>
    <s v="6"/>
    <x v="4"/>
    <x v="1281"/>
    <n v="-29300"/>
    <n v="0"/>
    <n v="1"/>
    <s v="01"/>
    <s v="2910"/>
    <s v="679000"/>
    <s v="00"/>
    <s v="000"/>
    <s v="Innere Verrechnungen   "/>
    <n v="29300"/>
    <n v="0"/>
  </r>
  <r>
    <s v="1 Stadt Bad Rappenau"/>
    <x v="0"/>
    <x v="1"/>
    <x v="2"/>
    <x v="12"/>
    <x v="13"/>
    <x v="35"/>
    <s v="6"/>
    <x v="4"/>
    <x v="1282"/>
    <n v="-21900"/>
    <n v="-23813.93"/>
    <n v="1"/>
    <s v="01"/>
    <s v="2910"/>
    <s v="680000"/>
    <s v="00"/>
    <s v="000"/>
    <s v="Abschreibungen   "/>
    <n v="21900"/>
    <n v="23813.93"/>
  </r>
  <r>
    <s v="1 Stadt Bad Rappenau"/>
    <x v="0"/>
    <x v="1"/>
    <x v="2"/>
    <x v="12"/>
    <x v="13"/>
    <x v="35"/>
    <s v="6"/>
    <x v="4"/>
    <x v="1283"/>
    <n v="-17800"/>
    <n v="-17235.849999999999"/>
    <n v="1"/>
    <s v="01"/>
    <s v="2910"/>
    <s v="685000"/>
    <s v="00"/>
    <s v="000"/>
    <s v="Verzinsung des Anlagekapitals  "/>
    <n v="17800"/>
    <n v="17235.849999999999"/>
  </r>
  <r>
    <s v="1 Stadt Bad Rappenau"/>
    <x v="0"/>
    <x v="1"/>
    <x v="2"/>
    <x v="12"/>
    <x v="14"/>
    <x v="36"/>
    <s v="5"/>
    <x v="4"/>
    <x v="1284"/>
    <n v="-1000"/>
    <n v="0"/>
    <n v="1"/>
    <s v="01"/>
    <s v="2951"/>
    <s v="521000"/>
    <s v="00"/>
    <s v="000"/>
    <s v="Geräte, Ausstattungs- und  Einrichtungsgegenstände  "/>
    <n v="1000"/>
    <n v="0"/>
  </r>
  <r>
    <s v="1 Stadt Bad Rappenau"/>
    <x v="0"/>
    <x v="1"/>
    <x v="2"/>
    <x v="12"/>
    <x v="14"/>
    <x v="36"/>
    <s v="5"/>
    <x v="4"/>
    <x v="1285"/>
    <n v="-500"/>
    <n v="-448.4"/>
    <n v="1"/>
    <s v="01"/>
    <s v="2951"/>
    <s v="522000"/>
    <s v="00"/>
    <s v="000"/>
    <s v="Druck- und Kopierkosten   "/>
    <n v="500"/>
    <n v="448.4"/>
  </r>
  <r>
    <s v="1 Stadt Bad Rappenau"/>
    <x v="0"/>
    <x v="1"/>
    <x v="2"/>
    <x v="12"/>
    <x v="14"/>
    <x v="36"/>
    <s v="6"/>
    <x v="4"/>
    <x v="1286"/>
    <n v="-1200"/>
    <n v="0"/>
    <n v="1"/>
    <s v="01"/>
    <s v="2951"/>
    <s v="638000"/>
    <s v="00"/>
    <s v="000"/>
    <s v="EDV-Kosten   "/>
    <n v="1200"/>
    <n v="0"/>
  </r>
  <r>
    <s v="1 Stadt Bad Rappenau"/>
    <x v="0"/>
    <x v="1"/>
    <x v="2"/>
    <x v="12"/>
    <x v="14"/>
    <x v="36"/>
    <s v="6"/>
    <x v="4"/>
    <x v="1287"/>
    <n v="-1000"/>
    <n v="-127.3"/>
    <n v="1"/>
    <s v="01"/>
    <s v="2951"/>
    <s v="650000"/>
    <s v="00"/>
    <s v="000"/>
    <s v="Bürobedarf   "/>
    <n v="1000"/>
    <n v="127.3"/>
  </r>
  <r>
    <s v="1 Stadt Bad Rappenau"/>
    <x v="0"/>
    <x v="1"/>
    <x v="2"/>
    <x v="12"/>
    <x v="14"/>
    <x v="36"/>
    <s v="7"/>
    <x v="5"/>
    <x v="1288"/>
    <n v="-201000"/>
    <n v="-181894.77"/>
    <n v="1"/>
    <s v="01"/>
    <s v="2951"/>
    <s v="700000"/>
    <s v="00"/>
    <s v="000"/>
    <s v="Zuschuss für Schulsozialarbeit   "/>
    <n v="201000"/>
    <n v="181894.77"/>
  </r>
  <r>
    <s v="1 Stadt Bad Rappenau"/>
    <x v="0"/>
    <x v="1"/>
    <x v="2"/>
    <x v="12"/>
    <x v="14"/>
    <x v="111"/>
    <s v="5"/>
    <x v="4"/>
    <x v="1289"/>
    <n v="-2000"/>
    <n v="0"/>
    <n v="1"/>
    <s v="01"/>
    <s v="2952"/>
    <s v="521000"/>
    <s v="00"/>
    <s v="000"/>
    <s v="Geräte, Ausstattungs- und Einrichtungsgegenstände  "/>
    <n v="2000"/>
    <n v="0"/>
  </r>
  <r>
    <s v="1 Stadt Bad Rappenau"/>
    <x v="0"/>
    <x v="1"/>
    <x v="2"/>
    <x v="12"/>
    <x v="14"/>
    <x v="111"/>
    <s v="5"/>
    <x v="4"/>
    <x v="1290"/>
    <n v="-800"/>
    <n v="0"/>
    <n v="1"/>
    <s v="01"/>
    <s v="2952"/>
    <s v="544000"/>
    <s v="00"/>
    <s v="000"/>
    <s v="Abfallgebühren   "/>
    <n v="800"/>
    <n v="0"/>
  </r>
  <r>
    <s v="1 Stadt Bad Rappenau"/>
    <x v="0"/>
    <x v="1"/>
    <x v="2"/>
    <x v="12"/>
    <x v="14"/>
    <x v="111"/>
    <s v="5"/>
    <x v="4"/>
    <x v="1291"/>
    <n v="-200"/>
    <n v="0"/>
    <n v="1"/>
    <s v="01"/>
    <s v="2952"/>
    <s v="545000"/>
    <s v="00"/>
    <s v="000"/>
    <s v="Reinigungskosten   "/>
    <n v="200"/>
    <n v="0"/>
  </r>
  <r>
    <s v="1 Stadt Bad Rappenau"/>
    <x v="0"/>
    <x v="1"/>
    <x v="2"/>
    <x v="12"/>
    <x v="14"/>
    <x v="111"/>
    <s v="6"/>
    <x v="4"/>
    <x v="1292"/>
    <n v="-500"/>
    <n v="0"/>
    <n v="1"/>
    <s v="01"/>
    <s v="2952"/>
    <s v="636000"/>
    <s v="00"/>
    <s v="000"/>
    <s v="sonstige Zweckausgaben   "/>
    <n v="500"/>
    <n v="0"/>
  </r>
  <r>
    <s v="1 Stadt Bad Rappenau"/>
    <x v="0"/>
    <x v="1"/>
    <x v="2"/>
    <x v="12"/>
    <x v="14"/>
    <x v="111"/>
    <s v="6"/>
    <x v="4"/>
    <x v="1293"/>
    <n v="-12500"/>
    <n v="-11122.9"/>
    <n v="1"/>
    <s v="01"/>
    <s v="2952"/>
    <s v="637000"/>
    <s v="00"/>
    <s v="000"/>
    <s v="Verpflegungskosten   "/>
    <n v="12500"/>
    <n v="11122.9"/>
  </r>
  <r>
    <s v="1 Stadt Bad Rappenau"/>
    <x v="0"/>
    <x v="1"/>
    <x v="2"/>
    <x v="12"/>
    <x v="14"/>
    <x v="111"/>
    <s v="6"/>
    <x v="4"/>
    <x v="1294"/>
    <n v="0"/>
    <n v="-13955.73"/>
    <n v="1"/>
    <s v="01"/>
    <s v="2952"/>
    <s v="655000"/>
    <s v="00"/>
    <s v="000"/>
    <s v="Sachverständigen-, Gerichts-und ähnliche Kosten  "/>
    <n v="0"/>
    <n v="13955.73"/>
  </r>
  <r>
    <s v="1 Stadt Bad Rappenau"/>
    <x v="0"/>
    <x v="1"/>
    <x v="3"/>
    <x v="13"/>
    <x v="15"/>
    <x v="112"/>
    <s v="4"/>
    <x v="3"/>
    <x v="1295"/>
    <n v="-19900"/>
    <n v="-29331.82"/>
    <n v="1"/>
    <s v="01"/>
    <s v="3210"/>
    <s v="414000"/>
    <s v="00"/>
    <s v="000"/>
    <s v="Vergütungen der Beschäftigten bis 2005 nur Angestellte "/>
    <n v="19900"/>
    <n v="29331.82"/>
  </r>
  <r>
    <s v="1 Stadt Bad Rappenau"/>
    <x v="0"/>
    <x v="1"/>
    <x v="3"/>
    <x v="13"/>
    <x v="15"/>
    <x v="112"/>
    <s v="4"/>
    <x v="3"/>
    <x v="1296"/>
    <n v="0"/>
    <n v="-23802.15"/>
    <n v="1"/>
    <s v="01"/>
    <s v="3210"/>
    <s v="430000"/>
    <s v="00"/>
    <s v="000"/>
    <s v="Beiträge Versorgungskasse   "/>
    <n v="0"/>
    <n v="23802.15"/>
  </r>
  <r>
    <s v="1 Stadt Bad Rappenau"/>
    <x v="0"/>
    <x v="1"/>
    <x v="3"/>
    <x v="13"/>
    <x v="15"/>
    <x v="112"/>
    <s v="4"/>
    <x v="3"/>
    <x v="1297"/>
    <n v="-1700"/>
    <n v="-2578.65"/>
    <n v="1"/>
    <s v="01"/>
    <s v="3210"/>
    <s v="434000"/>
    <s v="00"/>
    <s v="000"/>
    <s v="Beiträge Versorgungskasse  bis 2005 nur Angestellte "/>
    <n v="1700"/>
    <n v="2578.65"/>
  </r>
  <r>
    <s v="1 Stadt Bad Rappenau"/>
    <x v="0"/>
    <x v="1"/>
    <x v="3"/>
    <x v="13"/>
    <x v="15"/>
    <x v="112"/>
    <s v="4"/>
    <x v="3"/>
    <x v="1298"/>
    <n v="-4100"/>
    <n v="-5970.14"/>
    <n v="1"/>
    <s v="01"/>
    <s v="3210"/>
    <s v="444000"/>
    <s v="00"/>
    <s v="000"/>
    <s v="Beiträge zur gesetzlichen Sozialversicherung für Angest. bis 2005 nur Angestellte "/>
    <n v="4100"/>
    <n v="5970.14"/>
  </r>
  <r>
    <s v="1 Stadt Bad Rappenau"/>
    <x v="0"/>
    <x v="1"/>
    <x v="3"/>
    <x v="13"/>
    <x v="15"/>
    <x v="112"/>
    <s v="4"/>
    <x v="3"/>
    <x v="1299"/>
    <n v="-100"/>
    <n v="-4"/>
    <n v="1"/>
    <s v="01"/>
    <s v="3210"/>
    <s v="450000"/>
    <s v="00"/>
    <s v="000"/>
    <s v="Beihilfen, Unterstützung und dgl.  "/>
    <n v="100"/>
    <n v="4"/>
  </r>
  <r>
    <s v="1 Stadt Bad Rappenau"/>
    <x v="0"/>
    <x v="1"/>
    <x v="3"/>
    <x v="13"/>
    <x v="15"/>
    <x v="112"/>
    <s v="4"/>
    <x v="3"/>
    <x v="1300"/>
    <n v="-100"/>
    <n v="-84.56"/>
    <n v="1"/>
    <s v="01"/>
    <s v="3210"/>
    <s v="460000"/>
    <s v="00"/>
    <s v="000"/>
    <s v="Personalnebenausgaben   "/>
    <n v="100"/>
    <n v="84.56"/>
  </r>
  <r>
    <s v="1 Stadt Bad Rappenau"/>
    <x v="0"/>
    <x v="1"/>
    <x v="3"/>
    <x v="13"/>
    <x v="15"/>
    <x v="112"/>
    <s v="5"/>
    <x v="4"/>
    <x v="1301"/>
    <n v="0"/>
    <n v="-101.14"/>
    <n v="1"/>
    <s v="01"/>
    <s v="3210"/>
    <s v="520000"/>
    <s v="00"/>
    <s v="000"/>
    <s v="Geräte, Ausstattungs- und Einrichtungsgegenstände  "/>
    <n v="0"/>
    <n v="101.14"/>
  </r>
  <r>
    <s v="1 Stadt Bad Rappenau"/>
    <x v="0"/>
    <x v="1"/>
    <x v="3"/>
    <x v="13"/>
    <x v="15"/>
    <x v="112"/>
    <s v="5"/>
    <x v="4"/>
    <x v="1302"/>
    <n v="-300"/>
    <n v="-59.74"/>
    <n v="1"/>
    <s v="01"/>
    <s v="3210"/>
    <s v="522000"/>
    <s v="00"/>
    <s v="000"/>
    <s v="Druck- und Kopierkosten   "/>
    <n v="300"/>
    <n v="59.74"/>
  </r>
  <r>
    <s v="1 Stadt Bad Rappenau"/>
    <x v="0"/>
    <x v="1"/>
    <x v="3"/>
    <x v="13"/>
    <x v="15"/>
    <x v="112"/>
    <s v="5"/>
    <x v="4"/>
    <x v="1303"/>
    <n v="0"/>
    <n v="-306"/>
    <n v="1"/>
    <s v="01"/>
    <s v="3210"/>
    <s v="562000"/>
    <s v="00"/>
    <s v="000"/>
    <s v="Aus- und Fortbildung,   "/>
    <n v="0"/>
    <n v="306"/>
  </r>
  <r>
    <s v="1 Stadt Bad Rappenau"/>
    <x v="0"/>
    <x v="1"/>
    <x v="3"/>
    <x v="13"/>
    <x v="15"/>
    <x v="112"/>
    <s v="5"/>
    <x v="4"/>
    <x v="1304"/>
    <n v="-6500"/>
    <n v="-3072.63"/>
    <n v="1"/>
    <s v="01"/>
    <s v="3210"/>
    <s v="585000"/>
    <s v="00"/>
    <s v="000"/>
    <s v="Ergänzung, Unterhaltung von Sammlungen  "/>
    <n v="6500"/>
    <n v="3072.63"/>
  </r>
  <r>
    <s v="1 Stadt Bad Rappenau"/>
    <x v="0"/>
    <x v="1"/>
    <x v="3"/>
    <x v="13"/>
    <x v="15"/>
    <x v="112"/>
    <s v="6"/>
    <x v="4"/>
    <x v="1305"/>
    <n v="-4200"/>
    <n v="-4995.33"/>
    <n v="1"/>
    <s v="01"/>
    <s v="3210"/>
    <s v="638000"/>
    <s v="00"/>
    <s v="000"/>
    <s v="EDV-Kosten   "/>
    <n v="4200"/>
    <n v="4995.33"/>
  </r>
  <r>
    <s v="1 Stadt Bad Rappenau"/>
    <x v="0"/>
    <x v="1"/>
    <x v="3"/>
    <x v="13"/>
    <x v="15"/>
    <x v="112"/>
    <s v="6"/>
    <x v="4"/>
    <x v="1306"/>
    <n v="-1600"/>
    <n v="-1199.69"/>
    <n v="1"/>
    <s v="01"/>
    <s v="3210"/>
    <s v="650000"/>
    <s v="00"/>
    <s v="000"/>
    <s v="Bürobedarf   "/>
    <n v="1600"/>
    <n v="1199.69"/>
  </r>
  <r>
    <s v="1 Stadt Bad Rappenau"/>
    <x v="0"/>
    <x v="1"/>
    <x v="3"/>
    <x v="13"/>
    <x v="15"/>
    <x v="112"/>
    <s v="6"/>
    <x v="4"/>
    <x v="1307"/>
    <n v="-500"/>
    <n v="-102.65"/>
    <n v="1"/>
    <s v="01"/>
    <s v="3210"/>
    <s v="668000"/>
    <s v="00"/>
    <s v="000"/>
    <s v="Vermischte Ausgaben   "/>
    <n v="500"/>
    <n v="102.65"/>
  </r>
  <r>
    <s v="1 Stadt Bad Rappenau"/>
    <x v="0"/>
    <x v="1"/>
    <x v="3"/>
    <x v="13"/>
    <x v="15"/>
    <x v="37"/>
    <s v="4"/>
    <x v="3"/>
    <x v="1308"/>
    <n v="-12000"/>
    <n v="-12352.82"/>
    <n v="1"/>
    <s v="01"/>
    <s v="3211"/>
    <s v="414000"/>
    <s v="00"/>
    <s v="000"/>
    <s v="Vergütungen der Beschäftigten  bis 2005 nur Angestellte "/>
    <n v="12000"/>
    <n v="12352.82"/>
  </r>
  <r>
    <s v="1 Stadt Bad Rappenau"/>
    <x v="0"/>
    <x v="1"/>
    <x v="3"/>
    <x v="13"/>
    <x v="15"/>
    <x v="37"/>
    <s v="4"/>
    <x v="3"/>
    <x v="1309"/>
    <n v="-1100"/>
    <n v="-1078.73"/>
    <n v="1"/>
    <s v="01"/>
    <s v="3211"/>
    <s v="434000"/>
    <s v="00"/>
    <s v="000"/>
    <s v="Beiträge Versorgungskasse  bis 2005 nur Angestellte "/>
    <n v="1100"/>
    <n v="1078.73"/>
  </r>
  <r>
    <s v="1 Stadt Bad Rappenau"/>
    <x v="0"/>
    <x v="1"/>
    <x v="3"/>
    <x v="13"/>
    <x v="15"/>
    <x v="37"/>
    <s v="4"/>
    <x v="3"/>
    <x v="1310"/>
    <n v="-2500"/>
    <n v="-2405.37"/>
    <n v="1"/>
    <s v="01"/>
    <s v="3211"/>
    <s v="444000"/>
    <s v="00"/>
    <s v="000"/>
    <s v="Beiträge zur gesetzlichen Sozialversicherung für bis 2005 nur Angestellte "/>
    <n v="2500"/>
    <n v="2405.37"/>
  </r>
  <r>
    <s v="1 Stadt Bad Rappenau"/>
    <x v="0"/>
    <x v="1"/>
    <x v="3"/>
    <x v="13"/>
    <x v="15"/>
    <x v="37"/>
    <s v="4"/>
    <x v="3"/>
    <x v="1311"/>
    <n v="-100"/>
    <n v="-1"/>
    <n v="1"/>
    <s v="01"/>
    <s v="3211"/>
    <s v="450000"/>
    <s v="00"/>
    <s v="000"/>
    <s v="Beihilfen, Unterstützung und dgl..  "/>
    <n v="100"/>
    <n v="1"/>
  </r>
  <r>
    <s v="1 Stadt Bad Rappenau"/>
    <x v="0"/>
    <x v="1"/>
    <x v="3"/>
    <x v="13"/>
    <x v="15"/>
    <x v="37"/>
    <s v="4"/>
    <x v="3"/>
    <x v="1312"/>
    <n v="0"/>
    <n v="-84.56"/>
    <n v="1"/>
    <s v="01"/>
    <s v="3211"/>
    <s v="460000"/>
    <s v="00"/>
    <s v="000"/>
    <s v="Personalnebenausgaben   "/>
    <n v="0"/>
    <n v="84.56"/>
  </r>
  <r>
    <s v="1 Stadt Bad Rappenau"/>
    <x v="0"/>
    <x v="1"/>
    <x v="3"/>
    <x v="13"/>
    <x v="15"/>
    <x v="37"/>
    <s v="4"/>
    <x v="3"/>
    <x v="1313"/>
    <n v="0"/>
    <n v="-35.97"/>
    <n v="1"/>
    <s v="01"/>
    <s v="3211"/>
    <s v="462000"/>
    <s v="00"/>
    <s v="000"/>
    <s v="Betriebsausflug   "/>
    <n v="0"/>
    <n v="35.97"/>
  </r>
  <r>
    <s v="1 Stadt Bad Rappenau"/>
    <x v="0"/>
    <x v="1"/>
    <x v="3"/>
    <x v="13"/>
    <x v="15"/>
    <x v="37"/>
    <s v="5"/>
    <x v="4"/>
    <x v="1314"/>
    <n v="-1500"/>
    <n v="-916.21"/>
    <n v="1"/>
    <s v="01"/>
    <s v="3211"/>
    <s v="501000"/>
    <s v="00"/>
    <s v="000"/>
    <s v="Gebäudeunterhaltung   "/>
    <n v="1500"/>
    <n v="916.21"/>
  </r>
  <r>
    <s v="1 Stadt Bad Rappenau"/>
    <x v="0"/>
    <x v="1"/>
    <x v="3"/>
    <x v="13"/>
    <x v="15"/>
    <x v="37"/>
    <s v="5"/>
    <x v="4"/>
    <x v="1315"/>
    <n v="-25000"/>
    <n v="-3768.47"/>
    <n v="1"/>
    <s v="01"/>
    <s v="3211"/>
    <s v="521000"/>
    <s v="00"/>
    <s v="000"/>
    <s v="Geräte, Ausstattungs- und Einrichtungsgegenstände  "/>
    <n v="25000"/>
    <n v="3768.47"/>
  </r>
  <r>
    <s v="1 Stadt Bad Rappenau"/>
    <x v="0"/>
    <x v="1"/>
    <x v="3"/>
    <x v="13"/>
    <x v="15"/>
    <x v="37"/>
    <s v="5"/>
    <x v="4"/>
    <x v="1316"/>
    <n v="-1100"/>
    <n v="-1569.07"/>
    <n v="1"/>
    <s v="01"/>
    <s v="3211"/>
    <s v="541000"/>
    <s v="00"/>
    <s v="000"/>
    <s v="Strom   "/>
    <n v="1100"/>
    <n v="1569.07"/>
  </r>
  <r>
    <s v="1 Stadt Bad Rappenau"/>
    <x v="0"/>
    <x v="1"/>
    <x v="3"/>
    <x v="13"/>
    <x v="15"/>
    <x v="37"/>
    <s v="5"/>
    <x v="4"/>
    <x v="1317"/>
    <n v="-200"/>
    <n v="-2224.5500000000002"/>
    <n v="1"/>
    <s v="01"/>
    <s v="3211"/>
    <s v="543000"/>
    <s v="00"/>
    <s v="000"/>
    <s v="Heizungskosten   "/>
    <n v="200"/>
    <n v="2224.5500000000002"/>
  </r>
  <r>
    <s v="1 Stadt Bad Rappenau"/>
    <x v="0"/>
    <x v="1"/>
    <x v="3"/>
    <x v="13"/>
    <x v="15"/>
    <x v="37"/>
    <s v="5"/>
    <x v="4"/>
    <x v="1318"/>
    <n v="-400"/>
    <n v="-360"/>
    <n v="1"/>
    <s v="01"/>
    <s v="3211"/>
    <s v="544000"/>
    <s v="00"/>
    <s v="000"/>
    <s v="Abfallgebühren   "/>
    <n v="400"/>
    <n v="360"/>
  </r>
  <r>
    <s v="1 Stadt Bad Rappenau"/>
    <x v="0"/>
    <x v="1"/>
    <x v="3"/>
    <x v="13"/>
    <x v="15"/>
    <x v="37"/>
    <s v="5"/>
    <x v="4"/>
    <x v="1319"/>
    <n v="-1600"/>
    <n v="-1286.6500000000001"/>
    <n v="1"/>
    <s v="01"/>
    <s v="3211"/>
    <s v="545000"/>
    <s v="00"/>
    <s v="000"/>
    <s v="Reinigungskosten   "/>
    <n v="1600"/>
    <n v="1286.6500000000001"/>
  </r>
  <r>
    <s v="1 Stadt Bad Rappenau"/>
    <x v="0"/>
    <x v="1"/>
    <x v="3"/>
    <x v="13"/>
    <x v="15"/>
    <x v="37"/>
    <s v="5"/>
    <x v="4"/>
    <x v="1320"/>
    <n v="-500"/>
    <n v="-529.66"/>
    <n v="1"/>
    <s v="01"/>
    <s v="3211"/>
    <s v="546000"/>
    <s v="00"/>
    <s v="000"/>
    <s v="Steuern und Gebäudeversicherungen   "/>
    <n v="500"/>
    <n v="529.66"/>
  </r>
  <r>
    <s v="1 Stadt Bad Rappenau"/>
    <x v="0"/>
    <x v="1"/>
    <x v="3"/>
    <x v="13"/>
    <x v="15"/>
    <x v="37"/>
    <s v="5"/>
    <x v="4"/>
    <x v="1321"/>
    <n v="-1300"/>
    <n v="-1215.5"/>
    <n v="1"/>
    <s v="01"/>
    <s v="3211"/>
    <s v="549000"/>
    <s v="00"/>
    <s v="000"/>
    <s v="sonstige Bewirtschaftungskosten (z.B. Schornsteinfeger, Feuerlöschgeräte) "/>
    <n v="1300"/>
    <n v="1215.5"/>
  </r>
  <r>
    <s v="1 Stadt Bad Rappenau"/>
    <x v="0"/>
    <x v="1"/>
    <x v="3"/>
    <x v="13"/>
    <x v="15"/>
    <x v="37"/>
    <s v="5"/>
    <x v="4"/>
    <x v="1322"/>
    <n v="-5000"/>
    <n v="-15"/>
    <n v="1"/>
    <s v="01"/>
    <s v="3211"/>
    <s v="585000"/>
    <s v="00"/>
    <s v="000"/>
    <s v="Ergänzung, Unterhaltung von Sammlungen  "/>
    <n v="5000"/>
    <n v="15"/>
  </r>
  <r>
    <s v="1 Stadt Bad Rappenau"/>
    <x v="0"/>
    <x v="1"/>
    <x v="3"/>
    <x v="13"/>
    <x v="15"/>
    <x v="37"/>
    <s v="6"/>
    <x v="4"/>
    <x v="1323"/>
    <n v="-25000"/>
    <n v="0"/>
    <n v="1"/>
    <s v="01"/>
    <s v="3211"/>
    <s v="637000"/>
    <s v="00"/>
    <s v="000"/>
    <s v="Ausstellungen   "/>
    <n v="25000"/>
    <n v="0"/>
  </r>
  <r>
    <s v="1 Stadt Bad Rappenau"/>
    <x v="0"/>
    <x v="1"/>
    <x v="3"/>
    <x v="13"/>
    <x v="15"/>
    <x v="37"/>
    <s v="6"/>
    <x v="4"/>
    <x v="1324"/>
    <n v="-400"/>
    <n v="0"/>
    <n v="1"/>
    <s v="01"/>
    <s v="3211"/>
    <s v="638000"/>
    <s v="00"/>
    <s v="000"/>
    <s v="EDV-Kosten   "/>
    <n v="400"/>
    <n v="0"/>
  </r>
  <r>
    <s v="1 Stadt Bad Rappenau"/>
    <x v="0"/>
    <x v="1"/>
    <x v="3"/>
    <x v="13"/>
    <x v="15"/>
    <x v="37"/>
    <s v="6"/>
    <x v="4"/>
    <x v="1325"/>
    <n v="-1500"/>
    <n v="-869.97"/>
    <n v="1"/>
    <s v="01"/>
    <s v="3211"/>
    <s v="640000"/>
    <s v="00"/>
    <s v="000"/>
    <s v="Steuern, Versicherungen, Schadensfälle, Sonderabgaben  "/>
    <n v="1500"/>
    <n v="869.97"/>
  </r>
  <r>
    <s v="1 Stadt Bad Rappenau"/>
    <x v="0"/>
    <x v="1"/>
    <x v="3"/>
    <x v="13"/>
    <x v="15"/>
    <x v="37"/>
    <s v="6"/>
    <x v="4"/>
    <x v="1326"/>
    <n v="-200"/>
    <n v="0"/>
    <n v="1"/>
    <s v="01"/>
    <s v="3211"/>
    <s v="650000"/>
    <s v="00"/>
    <s v="000"/>
    <s v="Bürobedarf   "/>
    <n v="200"/>
    <n v="0"/>
  </r>
  <r>
    <s v="1 Stadt Bad Rappenau"/>
    <x v="0"/>
    <x v="1"/>
    <x v="3"/>
    <x v="13"/>
    <x v="15"/>
    <x v="37"/>
    <s v="6"/>
    <x v="4"/>
    <x v="1327"/>
    <n v="-500"/>
    <n v="0"/>
    <n v="1"/>
    <s v="01"/>
    <s v="3211"/>
    <s v="668000"/>
    <s v="00"/>
    <s v="000"/>
    <s v="Vermischte Ausgaben   "/>
    <n v="500"/>
    <n v="0"/>
  </r>
  <r>
    <s v="1 Stadt Bad Rappenau"/>
    <x v="0"/>
    <x v="1"/>
    <x v="3"/>
    <x v="13"/>
    <x v="15"/>
    <x v="37"/>
    <s v="6"/>
    <x v="4"/>
    <x v="1328"/>
    <n v="-600"/>
    <n v="0"/>
    <n v="1"/>
    <s v="01"/>
    <s v="3211"/>
    <s v="679000"/>
    <s v="00"/>
    <s v="000"/>
    <s v="Innere Verrechnungen   "/>
    <n v="600"/>
    <n v="0"/>
  </r>
  <r>
    <s v="1 Stadt Bad Rappenau"/>
    <x v="0"/>
    <x v="1"/>
    <x v="3"/>
    <x v="41"/>
    <x v="51"/>
    <x v="113"/>
    <s v="6"/>
    <x v="4"/>
    <x v="1329"/>
    <n v="-500"/>
    <n v="-300"/>
    <n v="1"/>
    <s v="01"/>
    <s v="3310"/>
    <s v="668000"/>
    <s v="00"/>
    <s v="000"/>
    <s v="Vermischte Ausgaben   "/>
    <n v="500"/>
    <n v="300"/>
  </r>
  <r>
    <s v="1 Stadt Bad Rappenau"/>
    <x v="0"/>
    <x v="1"/>
    <x v="3"/>
    <x v="41"/>
    <x v="51"/>
    <x v="113"/>
    <s v="7"/>
    <x v="5"/>
    <x v="1330"/>
    <n v="-26500"/>
    <n v="-27216.44"/>
    <n v="1"/>
    <s v="01"/>
    <s v="3310"/>
    <s v="700000"/>
    <s v="00"/>
    <s v="000"/>
    <s v="Zuschüsse an Verbände u.Vereine  "/>
    <n v="26500"/>
    <n v="27216.44"/>
  </r>
  <r>
    <s v="1 Stadt Bad Rappenau"/>
    <x v="0"/>
    <x v="1"/>
    <x v="3"/>
    <x v="41"/>
    <x v="52"/>
    <x v="114"/>
    <s v="6"/>
    <x v="4"/>
    <x v="1331"/>
    <n v="-500"/>
    <n v="0"/>
    <n v="1"/>
    <s v="01"/>
    <s v="3320"/>
    <s v="668000"/>
    <s v="00"/>
    <s v="000"/>
    <s v="Vermischte Ausgaben   "/>
    <n v="500"/>
    <n v="0"/>
  </r>
  <r>
    <s v="1 Stadt Bad Rappenau"/>
    <x v="0"/>
    <x v="1"/>
    <x v="3"/>
    <x v="41"/>
    <x v="52"/>
    <x v="114"/>
    <s v="6"/>
    <x v="4"/>
    <x v="1332"/>
    <n v="-23200"/>
    <n v="0"/>
    <n v="1"/>
    <s v="01"/>
    <s v="3320"/>
    <s v="679000"/>
    <s v="00"/>
    <s v="000"/>
    <s v="Innere Verrechnungen   "/>
    <n v="23200"/>
    <n v="0"/>
  </r>
  <r>
    <s v="1 Stadt Bad Rappenau"/>
    <x v="0"/>
    <x v="1"/>
    <x v="3"/>
    <x v="41"/>
    <x v="52"/>
    <x v="114"/>
    <s v="7"/>
    <x v="5"/>
    <x v="1333"/>
    <n v="-7500"/>
    <n v="-7190"/>
    <n v="1"/>
    <s v="01"/>
    <s v="3320"/>
    <s v="700100"/>
    <s v="00"/>
    <s v="000"/>
    <s v="Zuschüsse f. lfd. Zwecke   "/>
    <n v="7500"/>
    <n v="7190"/>
  </r>
  <r>
    <s v="1 Stadt Bad Rappenau"/>
    <x v="0"/>
    <x v="1"/>
    <x v="3"/>
    <x v="41"/>
    <x v="53"/>
    <x v="115"/>
    <s v="5"/>
    <x v="4"/>
    <x v="1334"/>
    <n v="-500"/>
    <n v="-773.85"/>
    <n v="1"/>
    <s v="01"/>
    <s v="3330"/>
    <s v="501000"/>
    <s v="00"/>
    <s v="000"/>
    <s v="Gebäudeunterhaltung   "/>
    <n v="500"/>
    <n v="773.85"/>
  </r>
  <r>
    <s v="1 Stadt Bad Rappenau"/>
    <x v="0"/>
    <x v="1"/>
    <x v="3"/>
    <x v="41"/>
    <x v="53"/>
    <x v="115"/>
    <s v="5"/>
    <x v="4"/>
    <x v="1335"/>
    <n v="-800"/>
    <n v="-1008.68"/>
    <n v="1"/>
    <s v="01"/>
    <s v="3330"/>
    <s v="541000"/>
    <s v="00"/>
    <s v="000"/>
    <s v="Strom   "/>
    <n v="800"/>
    <n v="1008.68"/>
  </r>
  <r>
    <s v="1 Stadt Bad Rappenau"/>
    <x v="0"/>
    <x v="1"/>
    <x v="3"/>
    <x v="41"/>
    <x v="53"/>
    <x v="115"/>
    <s v="5"/>
    <x v="4"/>
    <x v="1336"/>
    <n v="-300"/>
    <n v="-161.88999999999999"/>
    <n v="1"/>
    <s v="01"/>
    <s v="3330"/>
    <s v="542000"/>
    <s v="00"/>
    <s v="000"/>
    <s v="Wasser / Abwasser   "/>
    <n v="300"/>
    <n v="161.88999999999999"/>
  </r>
  <r>
    <s v="1 Stadt Bad Rappenau"/>
    <x v="0"/>
    <x v="1"/>
    <x v="3"/>
    <x v="41"/>
    <x v="53"/>
    <x v="115"/>
    <s v="5"/>
    <x v="4"/>
    <x v="1337"/>
    <n v="-200"/>
    <n v="-1450.8"/>
    <n v="1"/>
    <s v="01"/>
    <s v="3330"/>
    <s v="543000"/>
    <s v="00"/>
    <s v="000"/>
    <s v="Heizungskosten   "/>
    <n v="200"/>
    <n v="1450.8"/>
  </r>
  <r>
    <s v="1 Stadt Bad Rappenau"/>
    <x v="0"/>
    <x v="1"/>
    <x v="3"/>
    <x v="41"/>
    <x v="53"/>
    <x v="115"/>
    <s v="5"/>
    <x v="4"/>
    <x v="1338"/>
    <n v="-200"/>
    <n v="-180"/>
    <n v="1"/>
    <s v="01"/>
    <s v="3330"/>
    <s v="544000"/>
    <s v="00"/>
    <s v="000"/>
    <s v="Abfallgebühren   "/>
    <n v="200"/>
    <n v="180"/>
  </r>
  <r>
    <s v="1 Stadt Bad Rappenau"/>
    <x v="0"/>
    <x v="1"/>
    <x v="3"/>
    <x v="41"/>
    <x v="53"/>
    <x v="115"/>
    <s v="5"/>
    <x v="4"/>
    <x v="1339"/>
    <n v="-100"/>
    <n v="0"/>
    <n v="1"/>
    <s v="01"/>
    <s v="3330"/>
    <s v="545000"/>
    <s v="00"/>
    <s v="000"/>
    <s v="Reinigungskosten   "/>
    <n v="100"/>
    <n v="0"/>
  </r>
  <r>
    <s v="1 Stadt Bad Rappenau"/>
    <x v="0"/>
    <x v="1"/>
    <x v="3"/>
    <x v="41"/>
    <x v="53"/>
    <x v="115"/>
    <s v="5"/>
    <x v="4"/>
    <x v="1340"/>
    <n v="-500"/>
    <n v="-529.66"/>
    <n v="1"/>
    <s v="01"/>
    <s v="3330"/>
    <s v="546000"/>
    <s v="00"/>
    <s v="000"/>
    <s v="Steuern und Gebäudeversicherungen   "/>
    <n v="500"/>
    <n v="529.66"/>
  </r>
  <r>
    <s v="1 Stadt Bad Rappenau"/>
    <x v="0"/>
    <x v="1"/>
    <x v="3"/>
    <x v="41"/>
    <x v="53"/>
    <x v="115"/>
    <s v="5"/>
    <x v="4"/>
    <x v="1341"/>
    <n v="-100"/>
    <n v="-221.74"/>
    <n v="1"/>
    <s v="01"/>
    <s v="3330"/>
    <s v="549000"/>
    <s v="00"/>
    <s v="000"/>
    <s v="sonstige Bewirtschaftungskosten (z.B. Schornsteinfeger, Feuerlöschgeräte) "/>
    <n v="100"/>
    <n v="221.74"/>
  </r>
  <r>
    <s v="1 Stadt Bad Rappenau"/>
    <x v="0"/>
    <x v="1"/>
    <x v="3"/>
    <x v="41"/>
    <x v="53"/>
    <x v="115"/>
    <s v="6"/>
    <x v="4"/>
    <x v="1342"/>
    <n v="-500"/>
    <n v="-112.9"/>
    <n v="1"/>
    <s v="01"/>
    <s v="3330"/>
    <s v="668000"/>
    <s v="00"/>
    <s v="000"/>
    <s v="Vermischte Ausgaben   "/>
    <n v="500"/>
    <n v="112.9"/>
  </r>
  <r>
    <s v="1 Stadt Bad Rappenau"/>
    <x v="0"/>
    <x v="1"/>
    <x v="3"/>
    <x v="41"/>
    <x v="53"/>
    <x v="115"/>
    <s v="6"/>
    <x v="4"/>
    <x v="1343"/>
    <n v="-1800"/>
    <n v="0"/>
    <n v="1"/>
    <s v="01"/>
    <s v="3330"/>
    <s v="679000"/>
    <s v="00"/>
    <s v="000"/>
    <s v="Innere Verrechnungen   "/>
    <n v="1800"/>
    <n v="0"/>
  </r>
  <r>
    <s v="1 Stadt Bad Rappenau"/>
    <x v="0"/>
    <x v="1"/>
    <x v="3"/>
    <x v="41"/>
    <x v="53"/>
    <x v="115"/>
    <s v="7"/>
    <x v="5"/>
    <x v="1344"/>
    <n v="-60000"/>
    <n v="-63589.59"/>
    <n v="1"/>
    <s v="01"/>
    <s v="3330"/>
    <s v="700000"/>
    <s v="00"/>
    <s v="000"/>
    <s v="Zuschüsse für Musikschule Unterer Neckar   "/>
    <n v="60000"/>
    <n v="63589.59"/>
  </r>
  <r>
    <s v="1 Stadt Bad Rappenau"/>
    <x v="0"/>
    <x v="1"/>
    <x v="3"/>
    <x v="14"/>
    <x v="16"/>
    <x v="38"/>
    <s v="4"/>
    <x v="3"/>
    <x v="1345"/>
    <n v="-37800"/>
    <n v="-39303.53"/>
    <n v="1"/>
    <s v="01"/>
    <s v="3400"/>
    <s v="414000"/>
    <s v="00"/>
    <s v="000"/>
    <s v="Vergütungen der Beschäftigten bis 2005 nur Angestellte "/>
    <n v="37800"/>
    <n v="39303.53"/>
  </r>
  <r>
    <s v="1 Stadt Bad Rappenau"/>
    <x v="0"/>
    <x v="1"/>
    <x v="3"/>
    <x v="14"/>
    <x v="16"/>
    <x v="38"/>
    <s v="4"/>
    <x v="3"/>
    <x v="1346"/>
    <n v="-3200"/>
    <n v="-3424.43"/>
    <n v="1"/>
    <s v="01"/>
    <s v="3400"/>
    <s v="434000"/>
    <s v="00"/>
    <s v="000"/>
    <s v="Beiträge Versorgungskasse  bis 2005 Angestellte "/>
    <n v="3200"/>
    <n v="3424.43"/>
  </r>
  <r>
    <s v="1 Stadt Bad Rappenau"/>
    <x v="0"/>
    <x v="1"/>
    <x v="3"/>
    <x v="14"/>
    <x v="16"/>
    <x v="38"/>
    <s v="4"/>
    <x v="3"/>
    <x v="1347"/>
    <n v="-7500"/>
    <n v="-7728.22"/>
    <n v="1"/>
    <s v="01"/>
    <s v="3400"/>
    <s v="444000"/>
    <s v="00"/>
    <s v="000"/>
    <s v="Beiträge zur gesetzlichen Sozialversicherung für Angest. bis 2005 nur Angestellte "/>
    <n v="7500"/>
    <n v="7728.22"/>
  </r>
  <r>
    <s v="1 Stadt Bad Rappenau"/>
    <x v="0"/>
    <x v="1"/>
    <x v="3"/>
    <x v="14"/>
    <x v="16"/>
    <x v="38"/>
    <s v="4"/>
    <x v="3"/>
    <x v="1348"/>
    <n v="-100"/>
    <n v="-2.8"/>
    <n v="1"/>
    <s v="01"/>
    <s v="3400"/>
    <s v="450000"/>
    <s v="00"/>
    <s v="000"/>
    <s v="Beihilfen, Unterstützung und dgl.  "/>
    <n v="100"/>
    <n v="2.8"/>
  </r>
  <r>
    <s v="1 Stadt Bad Rappenau"/>
    <x v="0"/>
    <x v="1"/>
    <x v="3"/>
    <x v="14"/>
    <x v="16"/>
    <x v="38"/>
    <s v="5"/>
    <x v="4"/>
    <x v="1349"/>
    <n v="-1500"/>
    <n v="-327.25"/>
    <n v="1"/>
    <s v="01"/>
    <s v="3400"/>
    <s v="521000"/>
    <s v="00"/>
    <s v="000"/>
    <s v="Geräte, Ausstattungs- und Einrichtungsgegenstände  "/>
    <n v="1500"/>
    <n v="327.25"/>
  </r>
  <r>
    <s v="1 Stadt Bad Rappenau"/>
    <x v="0"/>
    <x v="1"/>
    <x v="3"/>
    <x v="14"/>
    <x v="16"/>
    <x v="38"/>
    <s v="5"/>
    <x v="4"/>
    <x v="1350"/>
    <n v="-3500"/>
    <n v="-2624.05"/>
    <n v="1"/>
    <s v="01"/>
    <s v="3400"/>
    <s v="541000"/>
    <s v="00"/>
    <s v="000"/>
    <s v="Strom Schlossbeleuchtung und Festplatz   "/>
    <n v="3500"/>
    <n v="2624.05"/>
  </r>
  <r>
    <s v="1 Stadt Bad Rappenau"/>
    <x v="0"/>
    <x v="1"/>
    <x v="3"/>
    <x v="14"/>
    <x v="16"/>
    <x v="38"/>
    <s v="5"/>
    <x v="4"/>
    <x v="1351"/>
    <n v="-700"/>
    <n v="-957.85"/>
    <n v="1"/>
    <s v="01"/>
    <s v="3400"/>
    <s v="542000"/>
    <s v="00"/>
    <s v="000"/>
    <s v="Wasser / Abwasser   "/>
    <n v="700"/>
    <n v="957.85"/>
  </r>
  <r>
    <s v="1 Stadt Bad Rappenau"/>
    <x v="0"/>
    <x v="1"/>
    <x v="3"/>
    <x v="14"/>
    <x v="16"/>
    <x v="38"/>
    <s v="5"/>
    <x v="4"/>
    <x v="1352"/>
    <n v="0"/>
    <n v="-62.48"/>
    <n v="1"/>
    <s v="01"/>
    <s v="3400"/>
    <s v="549000"/>
    <s v="00"/>
    <s v="000"/>
    <s v="sonstige Bewirtschaftungskosten (z.B. Schornsteinfeger, Feuerlöschgeräte) "/>
    <n v="0"/>
    <n v="62.48"/>
  </r>
  <r>
    <s v="1 Stadt Bad Rappenau"/>
    <x v="0"/>
    <x v="1"/>
    <x v="3"/>
    <x v="14"/>
    <x v="16"/>
    <x v="38"/>
    <s v="6"/>
    <x v="4"/>
    <x v="1353"/>
    <n v="-114300"/>
    <n v="-11964.96"/>
    <n v="1"/>
    <s v="01"/>
    <s v="3400"/>
    <s v="635000"/>
    <s v="00"/>
    <s v="000"/>
    <s v="sächliche Zweckausgaben   "/>
    <n v="114300"/>
    <n v="11964.96"/>
  </r>
  <r>
    <s v="1 Stadt Bad Rappenau"/>
    <x v="0"/>
    <x v="1"/>
    <x v="3"/>
    <x v="14"/>
    <x v="16"/>
    <x v="38"/>
    <s v="6"/>
    <x v="4"/>
    <x v="1354"/>
    <n v="0"/>
    <n v="-6039.76"/>
    <n v="1"/>
    <s v="01"/>
    <s v="3400"/>
    <s v="635200"/>
    <s v="00"/>
    <s v="000"/>
    <s v="Weihnachtsbeleuchtung   "/>
    <n v="0"/>
    <n v="6039.76"/>
  </r>
  <r>
    <s v="1 Stadt Bad Rappenau"/>
    <x v="0"/>
    <x v="1"/>
    <x v="3"/>
    <x v="14"/>
    <x v="16"/>
    <x v="38"/>
    <s v="6"/>
    <x v="4"/>
    <x v="1355"/>
    <n v="-1500"/>
    <n v="-1328.11"/>
    <n v="1"/>
    <s v="01"/>
    <s v="3400"/>
    <s v="636000"/>
    <s v="00"/>
    <s v="000"/>
    <s v="Veranstaltungen für Senioren   "/>
    <n v="1500"/>
    <n v="1328.11"/>
  </r>
  <r>
    <s v="1 Stadt Bad Rappenau"/>
    <x v="0"/>
    <x v="1"/>
    <x v="3"/>
    <x v="14"/>
    <x v="16"/>
    <x v="38"/>
    <s v="6"/>
    <x v="4"/>
    <x v="1356"/>
    <n v="-500"/>
    <n v="-368.42"/>
    <n v="1"/>
    <s v="01"/>
    <s v="3400"/>
    <s v="640000"/>
    <s v="00"/>
    <s v="000"/>
    <s v="Steuern, Versicherung. , Schadensfälle, Sonderabgaben  "/>
    <n v="500"/>
    <n v="368.42"/>
  </r>
  <r>
    <s v="1 Stadt Bad Rappenau"/>
    <x v="0"/>
    <x v="1"/>
    <x v="3"/>
    <x v="14"/>
    <x v="16"/>
    <x v="38"/>
    <s v="6"/>
    <x v="4"/>
    <x v="1357"/>
    <n v="-400"/>
    <n v="0"/>
    <n v="1"/>
    <s v="01"/>
    <s v="3400"/>
    <s v="650000"/>
    <s v="00"/>
    <s v="000"/>
    <s v="Bürobedarf   "/>
    <n v="400"/>
    <n v="0"/>
  </r>
  <r>
    <s v="1 Stadt Bad Rappenau"/>
    <x v="0"/>
    <x v="1"/>
    <x v="3"/>
    <x v="14"/>
    <x v="16"/>
    <x v="38"/>
    <s v="6"/>
    <x v="4"/>
    <x v="1358"/>
    <n v="-61300"/>
    <n v="0"/>
    <n v="1"/>
    <s v="01"/>
    <s v="3400"/>
    <s v="679000"/>
    <s v="00"/>
    <s v="000"/>
    <s v="Innere Verrechnungen   "/>
    <n v="61300"/>
    <n v="0"/>
  </r>
  <r>
    <s v="1 Stadt Bad Rappenau"/>
    <x v="0"/>
    <x v="1"/>
    <x v="3"/>
    <x v="14"/>
    <x v="16"/>
    <x v="38"/>
    <s v="7"/>
    <x v="5"/>
    <x v="1359"/>
    <n v="0"/>
    <n v="-2890.04"/>
    <n v="1"/>
    <s v="01"/>
    <s v="3400"/>
    <s v="700000"/>
    <s v="00"/>
    <s v="000"/>
    <s v="Zuschuesse An Verbaende U.Vereine  "/>
    <n v="0"/>
    <n v="2890.04"/>
  </r>
  <r>
    <s v="1 Stadt Bad Rappenau"/>
    <x v="0"/>
    <x v="1"/>
    <x v="3"/>
    <x v="14"/>
    <x v="16"/>
    <x v="38"/>
    <s v="7"/>
    <x v="5"/>
    <x v="1360"/>
    <n v="-3000"/>
    <n v="-3000"/>
    <n v="1"/>
    <s v="01"/>
    <s v="3400"/>
    <s v="718000"/>
    <s v="00"/>
    <s v="000"/>
    <s v="Zuweisungen und Zuschüsse an Dritte zur Durchführung von Veranstaltungen  "/>
    <n v="3000"/>
    <n v="3000"/>
  </r>
  <r>
    <s v="1 Stadt Bad Rappenau"/>
    <x v="0"/>
    <x v="1"/>
    <x v="3"/>
    <x v="15"/>
    <x v="17"/>
    <x v="39"/>
    <s v="5"/>
    <x v="4"/>
    <x v="1361"/>
    <n v="-1500"/>
    <n v="-1488.33"/>
    <n v="1"/>
    <s v="01"/>
    <s v="3500"/>
    <s v="501000"/>
    <s v="00"/>
    <s v="000"/>
    <s v="Gebäudeunterhaltung   "/>
    <n v="1500"/>
    <n v="1488.33"/>
  </r>
  <r>
    <s v="1 Stadt Bad Rappenau"/>
    <x v="0"/>
    <x v="1"/>
    <x v="3"/>
    <x v="15"/>
    <x v="17"/>
    <x v="39"/>
    <s v="5"/>
    <x v="4"/>
    <x v="1362"/>
    <n v="-1000"/>
    <n v="-514.21"/>
    <n v="1"/>
    <s v="01"/>
    <s v="3500"/>
    <s v="521000"/>
    <s v="00"/>
    <s v="000"/>
    <s v="Geräte, Ausstattungs- und Einrichtungsgegenstände  "/>
    <n v="1000"/>
    <n v="514.21"/>
  </r>
  <r>
    <s v="1 Stadt Bad Rappenau"/>
    <x v="0"/>
    <x v="1"/>
    <x v="3"/>
    <x v="15"/>
    <x v="17"/>
    <x v="39"/>
    <s v="5"/>
    <x v="4"/>
    <x v="1363"/>
    <n v="-400"/>
    <n v="-232.37"/>
    <n v="1"/>
    <s v="01"/>
    <s v="3500"/>
    <s v="522000"/>
    <s v="00"/>
    <s v="000"/>
    <s v="Druck- und Kopierkosten   "/>
    <n v="400"/>
    <n v="232.37"/>
  </r>
  <r>
    <s v="1 Stadt Bad Rappenau"/>
    <x v="0"/>
    <x v="1"/>
    <x v="3"/>
    <x v="15"/>
    <x v="17"/>
    <x v="39"/>
    <s v="5"/>
    <x v="4"/>
    <x v="1364"/>
    <n v="-1600"/>
    <n v="-2017.37"/>
    <n v="1"/>
    <s v="01"/>
    <s v="3500"/>
    <s v="541000"/>
    <s v="00"/>
    <s v="000"/>
    <s v="Strom   "/>
    <n v="1600"/>
    <n v="2017.37"/>
  </r>
  <r>
    <s v="1 Stadt Bad Rappenau"/>
    <x v="0"/>
    <x v="1"/>
    <x v="3"/>
    <x v="15"/>
    <x v="17"/>
    <x v="39"/>
    <s v="5"/>
    <x v="4"/>
    <x v="1365"/>
    <n v="-500"/>
    <n v="-323.79000000000002"/>
    <n v="1"/>
    <s v="01"/>
    <s v="3500"/>
    <s v="542000"/>
    <s v="00"/>
    <s v="000"/>
    <s v="Wasser / Abwasser   "/>
    <n v="500"/>
    <n v="323.79000000000002"/>
  </r>
  <r>
    <s v="1 Stadt Bad Rappenau"/>
    <x v="0"/>
    <x v="1"/>
    <x v="3"/>
    <x v="15"/>
    <x v="17"/>
    <x v="39"/>
    <s v="5"/>
    <x v="4"/>
    <x v="1366"/>
    <n v="-200"/>
    <n v="-1450.8"/>
    <n v="1"/>
    <s v="01"/>
    <s v="3500"/>
    <s v="543000"/>
    <s v="00"/>
    <s v="000"/>
    <s v="Heizungskosten   "/>
    <n v="200"/>
    <n v="1450.8"/>
  </r>
  <r>
    <s v="1 Stadt Bad Rappenau"/>
    <x v="0"/>
    <x v="1"/>
    <x v="3"/>
    <x v="15"/>
    <x v="17"/>
    <x v="39"/>
    <s v="5"/>
    <x v="4"/>
    <x v="1367"/>
    <n v="-200"/>
    <n v="-180"/>
    <n v="1"/>
    <s v="01"/>
    <s v="3500"/>
    <s v="544000"/>
    <s v="00"/>
    <s v="000"/>
    <s v="Abfallgebühren   "/>
    <n v="200"/>
    <n v="180"/>
  </r>
  <r>
    <s v="1 Stadt Bad Rappenau"/>
    <x v="0"/>
    <x v="1"/>
    <x v="3"/>
    <x v="15"/>
    <x v="17"/>
    <x v="39"/>
    <s v="5"/>
    <x v="4"/>
    <x v="1368"/>
    <n v="-4400"/>
    <n v="-4081.41"/>
    <n v="1"/>
    <s v="01"/>
    <s v="3500"/>
    <s v="545000"/>
    <s v="00"/>
    <s v="000"/>
    <s v="Reinigungskosten   "/>
    <n v="4400"/>
    <n v="4081.41"/>
  </r>
  <r>
    <s v="1 Stadt Bad Rappenau"/>
    <x v="0"/>
    <x v="1"/>
    <x v="3"/>
    <x v="15"/>
    <x v="17"/>
    <x v="39"/>
    <s v="5"/>
    <x v="4"/>
    <x v="1369"/>
    <n v="-500"/>
    <n v="-529.66"/>
    <n v="1"/>
    <s v="01"/>
    <s v="3500"/>
    <s v="546000"/>
    <s v="00"/>
    <s v="000"/>
    <s v="Steuern und Gebäudeversicherungen   "/>
    <n v="500"/>
    <n v="529.66"/>
  </r>
  <r>
    <s v="1 Stadt Bad Rappenau"/>
    <x v="0"/>
    <x v="1"/>
    <x v="3"/>
    <x v="15"/>
    <x v="17"/>
    <x v="39"/>
    <s v="5"/>
    <x v="4"/>
    <x v="1370"/>
    <n v="-300"/>
    <n v="-1236.5999999999999"/>
    <n v="1"/>
    <s v="01"/>
    <s v="3500"/>
    <s v="549000"/>
    <s v="00"/>
    <s v="000"/>
    <s v="sonstige Bewirtschaftungskosten (z.B. Schornsteinfeger, Feuerlöschgeräte) "/>
    <n v="300"/>
    <n v="1236.5999999999999"/>
  </r>
  <r>
    <s v="1 Stadt Bad Rappenau"/>
    <x v="0"/>
    <x v="1"/>
    <x v="3"/>
    <x v="15"/>
    <x v="17"/>
    <x v="39"/>
    <s v="6"/>
    <x v="4"/>
    <x v="1371"/>
    <n v="-4500"/>
    <n v="-3266.75"/>
    <n v="1"/>
    <s v="01"/>
    <s v="3500"/>
    <s v="638000"/>
    <s v="00"/>
    <s v="000"/>
    <s v="EDV-Kosten   "/>
    <n v="4500"/>
    <n v="3266.75"/>
  </r>
  <r>
    <s v="1 Stadt Bad Rappenau"/>
    <x v="0"/>
    <x v="1"/>
    <x v="3"/>
    <x v="15"/>
    <x v="17"/>
    <x v="39"/>
    <s v="6"/>
    <x v="4"/>
    <x v="1372"/>
    <n v="-800"/>
    <n v="-41.81"/>
    <n v="1"/>
    <s v="01"/>
    <s v="3500"/>
    <s v="650000"/>
    <s v="00"/>
    <s v="000"/>
    <s v="Bürobedarf   "/>
    <n v="800"/>
    <n v="41.81"/>
  </r>
  <r>
    <s v="1 Stadt Bad Rappenau"/>
    <x v="0"/>
    <x v="1"/>
    <x v="3"/>
    <x v="15"/>
    <x v="17"/>
    <x v="39"/>
    <s v="6"/>
    <x v="4"/>
    <x v="1373"/>
    <n v="-2000"/>
    <n v="0"/>
    <n v="1"/>
    <s v="01"/>
    <s v="3500"/>
    <s v="668000"/>
    <s v="00"/>
    <s v="000"/>
    <s v="Vermischte Ausgaben   "/>
    <n v="2000"/>
    <n v="0"/>
  </r>
  <r>
    <s v="1 Stadt Bad Rappenau"/>
    <x v="0"/>
    <x v="1"/>
    <x v="3"/>
    <x v="15"/>
    <x v="17"/>
    <x v="39"/>
    <s v="6"/>
    <x v="4"/>
    <x v="1374"/>
    <n v="-3900"/>
    <n v="0"/>
    <n v="1"/>
    <s v="01"/>
    <s v="3500"/>
    <s v="679000"/>
    <s v="00"/>
    <s v="000"/>
    <s v="Innere Verrechnungen   "/>
    <n v="3900"/>
    <n v="0"/>
  </r>
  <r>
    <s v="1 Stadt Bad Rappenau"/>
    <x v="0"/>
    <x v="1"/>
    <x v="3"/>
    <x v="15"/>
    <x v="17"/>
    <x v="39"/>
    <s v="7"/>
    <x v="5"/>
    <x v="1375"/>
    <n v="-43000"/>
    <n v="-42601.5"/>
    <n v="1"/>
    <s v="01"/>
    <s v="3500"/>
    <s v="700000"/>
    <s v="00"/>
    <s v="000"/>
    <s v="Zuschüsse an VHS Unterland   "/>
    <n v="43000"/>
    <n v="42601.5"/>
  </r>
  <r>
    <s v="1 Stadt Bad Rappenau"/>
    <x v="0"/>
    <x v="1"/>
    <x v="3"/>
    <x v="15"/>
    <x v="18"/>
    <x v="40"/>
    <s v="4"/>
    <x v="3"/>
    <x v="1376"/>
    <n v="-160900"/>
    <n v="-165547.88"/>
    <n v="1"/>
    <s v="01"/>
    <s v="3520"/>
    <s v="414000"/>
    <s v="00"/>
    <s v="000"/>
    <s v="Vergütungen der Beschäftigten bis 2005 nur Angestellte "/>
    <n v="160900"/>
    <n v="165547.88"/>
  </r>
  <r>
    <s v="1 Stadt Bad Rappenau"/>
    <x v="0"/>
    <x v="1"/>
    <x v="3"/>
    <x v="15"/>
    <x v="18"/>
    <x v="40"/>
    <s v="4"/>
    <x v="3"/>
    <x v="1377"/>
    <n v="-13200"/>
    <n v="-14438.07"/>
    <n v="1"/>
    <s v="01"/>
    <s v="3520"/>
    <s v="434000"/>
    <s v="00"/>
    <s v="000"/>
    <s v="Beiträge Versorgungskasse  bis 2005 nur Angestellte "/>
    <n v="13200"/>
    <n v="14438.07"/>
  </r>
  <r>
    <s v="1 Stadt Bad Rappenau"/>
    <x v="0"/>
    <x v="1"/>
    <x v="3"/>
    <x v="15"/>
    <x v="18"/>
    <x v="40"/>
    <s v="4"/>
    <x v="3"/>
    <x v="1378"/>
    <n v="-33300"/>
    <n v="-33050.07"/>
    <n v="1"/>
    <s v="01"/>
    <s v="3520"/>
    <s v="444000"/>
    <s v="00"/>
    <s v="000"/>
    <s v="Beiträge zur gesetzlichen Sozialversicherung für Angest. bis 2005 nur Angestellte "/>
    <n v="33300"/>
    <n v="33050.07"/>
  </r>
  <r>
    <s v="1 Stadt Bad Rappenau"/>
    <x v="0"/>
    <x v="1"/>
    <x v="3"/>
    <x v="15"/>
    <x v="18"/>
    <x v="40"/>
    <s v="4"/>
    <x v="3"/>
    <x v="1379"/>
    <n v="-100"/>
    <n v="-24.8"/>
    <n v="1"/>
    <s v="01"/>
    <s v="3520"/>
    <s v="450000"/>
    <s v="00"/>
    <s v="000"/>
    <s v="Beihilfen, Unterstützung und dgl.  "/>
    <n v="100"/>
    <n v="24.8"/>
  </r>
  <r>
    <s v="1 Stadt Bad Rappenau"/>
    <x v="0"/>
    <x v="1"/>
    <x v="3"/>
    <x v="15"/>
    <x v="18"/>
    <x v="40"/>
    <s v="4"/>
    <x v="3"/>
    <x v="1380"/>
    <n v="-200"/>
    <n v="-507.36"/>
    <n v="1"/>
    <s v="01"/>
    <s v="3520"/>
    <s v="460000"/>
    <s v="00"/>
    <s v="000"/>
    <s v="Personalnebenausgaben   "/>
    <n v="200"/>
    <n v="507.36"/>
  </r>
  <r>
    <s v="1 Stadt Bad Rappenau"/>
    <x v="0"/>
    <x v="1"/>
    <x v="3"/>
    <x v="15"/>
    <x v="18"/>
    <x v="40"/>
    <s v="4"/>
    <x v="3"/>
    <x v="1381"/>
    <n v="-100"/>
    <n v="-179.85"/>
    <n v="1"/>
    <s v="01"/>
    <s v="3520"/>
    <s v="462000"/>
    <s v="00"/>
    <s v="000"/>
    <s v="Betriebsausflug   "/>
    <n v="100"/>
    <n v="179.85"/>
  </r>
  <r>
    <s v="1 Stadt Bad Rappenau"/>
    <x v="0"/>
    <x v="1"/>
    <x v="3"/>
    <x v="15"/>
    <x v="18"/>
    <x v="40"/>
    <s v="5"/>
    <x v="4"/>
    <x v="1382"/>
    <n v="-3500"/>
    <n v="-5058.4399999999996"/>
    <n v="1"/>
    <s v="01"/>
    <s v="3520"/>
    <s v="501000"/>
    <s v="00"/>
    <s v="000"/>
    <s v="Gebäudeunterhaltung   "/>
    <n v="3500"/>
    <n v="5058.4399999999996"/>
  </r>
  <r>
    <s v="1 Stadt Bad Rappenau"/>
    <x v="0"/>
    <x v="1"/>
    <x v="3"/>
    <x v="15"/>
    <x v="18"/>
    <x v="40"/>
    <s v="5"/>
    <x v="4"/>
    <x v="1383"/>
    <n v="-2500"/>
    <n v="-2538.79"/>
    <n v="1"/>
    <s v="01"/>
    <s v="3520"/>
    <s v="521000"/>
    <s v="00"/>
    <s v="000"/>
    <s v="Geräte, Ausstattungs- und  Einrichtungsgegenstände  "/>
    <n v="2500"/>
    <n v="2538.79"/>
  </r>
  <r>
    <s v="1 Stadt Bad Rappenau"/>
    <x v="0"/>
    <x v="1"/>
    <x v="3"/>
    <x v="15"/>
    <x v="18"/>
    <x v="40"/>
    <s v="5"/>
    <x v="4"/>
    <x v="1384"/>
    <n v="-1100"/>
    <n v="-606.16999999999996"/>
    <n v="1"/>
    <s v="01"/>
    <s v="3520"/>
    <s v="522000"/>
    <s v="00"/>
    <s v="000"/>
    <s v="Druck- und Kopierkosten   "/>
    <n v="1100"/>
    <n v="606.16999999999996"/>
  </r>
  <r>
    <s v="1 Stadt Bad Rappenau"/>
    <x v="0"/>
    <x v="1"/>
    <x v="3"/>
    <x v="15"/>
    <x v="18"/>
    <x v="40"/>
    <s v="5"/>
    <x v="4"/>
    <x v="1385"/>
    <n v="-800"/>
    <n v="-1008.68"/>
    <n v="1"/>
    <s v="01"/>
    <s v="3520"/>
    <s v="541000"/>
    <s v="00"/>
    <s v="000"/>
    <s v="Strom   "/>
    <n v="800"/>
    <n v="1008.68"/>
  </r>
  <r>
    <s v="1 Stadt Bad Rappenau"/>
    <x v="0"/>
    <x v="1"/>
    <x v="3"/>
    <x v="15"/>
    <x v="18"/>
    <x v="40"/>
    <s v="5"/>
    <x v="4"/>
    <x v="1386"/>
    <n v="-500"/>
    <n v="-323.79000000000002"/>
    <n v="1"/>
    <s v="01"/>
    <s v="3520"/>
    <s v="542000"/>
    <s v="00"/>
    <s v="000"/>
    <s v="Wasser / Abwasser   "/>
    <n v="500"/>
    <n v="323.79000000000002"/>
  </r>
  <r>
    <s v="1 Stadt Bad Rappenau"/>
    <x v="0"/>
    <x v="1"/>
    <x v="3"/>
    <x v="15"/>
    <x v="18"/>
    <x v="40"/>
    <s v="5"/>
    <x v="4"/>
    <x v="1387"/>
    <n v="-300"/>
    <n v="-2901.59"/>
    <n v="1"/>
    <s v="01"/>
    <s v="3520"/>
    <s v="543000"/>
    <s v="00"/>
    <s v="000"/>
    <s v="Heizungskosten   "/>
    <n v="300"/>
    <n v="2901.59"/>
  </r>
  <r>
    <s v="1 Stadt Bad Rappenau"/>
    <x v="0"/>
    <x v="1"/>
    <x v="3"/>
    <x v="15"/>
    <x v="18"/>
    <x v="40"/>
    <s v="5"/>
    <x v="4"/>
    <x v="1388"/>
    <n v="-400"/>
    <n v="-360"/>
    <n v="1"/>
    <s v="01"/>
    <s v="3520"/>
    <s v="544000"/>
    <s v="00"/>
    <s v="000"/>
    <s v="Abfallgebühren   "/>
    <n v="400"/>
    <n v="360"/>
  </r>
  <r>
    <s v="1 Stadt Bad Rappenau"/>
    <x v="0"/>
    <x v="1"/>
    <x v="3"/>
    <x v="15"/>
    <x v="18"/>
    <x v="40"/>
    <s v="5"/>
    <x v="4"/>
    <x v="1389"/>
    <n v="-300"/>
    <n v="-2435.96"/>
    <n v="1"/>
    <s v="01"/>
    <s v="3520"/>
    <s v="545000"/>
    <s v="00"/>
    <s v="000"/>
    <s v="Reinigungskosten   "/>
    <n v="300"/>
    <n v="2435.96"/>
  </r>
  <r>
    <s v="1 Stadt Bad Rappenau"/>
    <x v="0"/>
    <x v="1"/>
    <x v="3"/>
    <x v="15"/>
    <x v="18"/>
    <x v="40"/>
    <s v="5"/>
    <x v="4"/>
    <x v="1390"/>
    <n v="-1000"/>
    <n v="-1022.58"/>
    <n v="1"/>
    <s v="01"/>
    <s v="3520"/>
    <s v="546000"/>
    <s v="00"/>
    <s v="000"/>
    <s v="Steuern und Gebäudeversicherungen   "/>
    <n v="1000"/>
    <n v="1022.58"/>
  </r>
  <r>
    <s v="1 Stadt Bad Rappenau"/>
    <x v="0"/>
    <x v="1"/>
    <x v="3"/>
    <x v="15"/>
    <x v="18"/>
    <x v="40"/>
    <s v="5"/>
    <x v="4"/>
    <x v="1391"/>
    <n v="-2200"/>
    <n v="-2089.7399999999998"/>
    <n v="1"/>
    <s v="01"/>
    <s v="3520"/>
    <s v="549000"/>
    <s v="00"/>
    <s v="000"/>
    <s v="sonstige Bewirtschaftungskosten (z.B. Schornsteinfeger, Feuerlöschgeräte) "/>
    <n v="2200"/>
    <n v="2089.7399999999998"/>
  </r>
  <r>
    <s v="1 Stadt Bad Rappenau"/>
    <x v="0"/>
    <x v="1"/>
    <x v="3"/>
    <x v="15"/>
    <x v="18"/>
    <x v="40"/>
    <s v="5"/>
    <x v="4"/>
    <x v="1392"/>
    <n v="-1000"/>
    <n v="-959"/>
    <n v="1"/>
    <s v="01"/>
    <s v="3520"/>
    <s v="562000"/>
    <s v="00"/>
    <s v="000"/>
    <s v="Aus- und Fortbildung   "/>
    <n v="1000"/>
    <n v="959"/>
  </r>
  <r>
    <s v="1 Stadt Bad Rappenau"/>
    <x v="0"/>
    <x v="1"/>
    <x v="3"/>
    <x v="15"/>
    <x v="18"/>
    <x v="40"/>
    <s v="5"/>
    <x v="4"/>
    <x v="1393"/>
    <n v="-35000"/>
    <n v="-35848.589999999997"/>
    <n v="1"/>
    <s v="01"/>
    <s v="3520"/>
    <s v="587000"/>
    <s v="00"/>
    <s v="000"/>
    <s v="Bücherbeschaffung, Buchpflege  "/>
    <n v="35000"/>
    <n v="35848.589999999997"/>
  </r>
  <r>
    <s v="1 Stadt Bad Rappenau"/>
    <x v="0"/>
    <x v="1"/>
    <x v="3"/>
    <x v="15"/>
    <x v="18"/>
    <x v="40"/>
    <s v="5"/>
    <x v="4"/>
    <x v="1394"/>
    <n v="-12000"/>
    <n v="-10960.19"/>
    <n v="1"/>
    <s v="01"/>
    <s v="3520"/>
    <s v="587100"/>
    <s v="00"/>
    <s v="000"/>
    <s v="Betriebskosten Online Bibliothek   "/>
    <n v="12000"/>
    <n v="10960.19"/>
  </r>
  <r>
    <s v="1 Stadt Bad Rappenau"/>
    <x v="0"/>
    <x v="1"/>
    <x v="3"/>
    <x v="15"/>
    <x v="18"/>
    <x v="40"/>
    <s v="6"/>
    <x v="4"/>
    <x v="1395"/>
    <n v="-200"/>
    <n v="0"/>
    <n v="1"/>
    <s v="01"/>
    <s v="3520"/>
    <s v="636000"/>
    <s v="00"/>
    <s v="000"/>
    <s v="sonstige sächliche Zweckausgaben  "/>
    <n v="200"/>
    <n v="0"/>
  </r>
  <r>
    <s v="1 Stadt Bad Rappenau"/>
    <x v="0"/>
    <x v="1"/>
    <x v="3"/>
    <x v="15"/>
    <x v="18"/>
    <x v="40"/>
    <s v="6"/>
    <x v="4"/>
    <x v="1396"/>
    <n v="-26300"/>
    <n v="-18085.439999999999"/>
    <n v="1"/>
    <s v="01"/>
    <s v="3520"/>
    <s v="638000"/>
    <s v="00"/>
    <s v="000"/>
    <s v="EDV-Kosten   "/>
    <n v="26300"/>
    <n v="18085.439999999999"/>
  </r>
  <r>
    <s v="1 Stadt Bad Rappenau"/>
    <x v="0"/>
    <x v="1"/>
    <x v="3"/>
    <x v="15"/>
    <x v="18"/>
    <x v="40"/>
    <s v="6"/>
    <x v="4"/>
    <x v="1397"/>
    <n v="-4000"/>
    <n v="-1859.69"/>
    <n v="1"/>
    <s v="01"/>
    <s v="3520"/>
    <s v="650000"/>
    <s v="00"/>
    <s v="000"/>
    <s v="Bürobedarf   "/>
    <n v="4000"/>
    <n v="1859.69"/>
  </r>
  <r>
    <s v="1 Stadt Bad Rappenau"/>
    <x v="0"/>
    <x v="1"/>
    <x v="3"/>
    <x v="15"/>
    <x v="18"/>
    <x v="40"/>
    <s v="6"/>
    <x v="4"/>
    <x v="1398"/>
    <n v="-7000"/>
    <n v="-9297.32"/>
    <n v="1"/>
    <s v="01"/>
    <s v="3520"/>
    <s v="668000"/>
    <s v="00"/>
    <s v="000"/>
    <s v="Vermischte Ausgaben   "/>
    <n v="7000"/>
    <n v="9297.32"/>
  </r>
  <r>
    <s v="1 Stadt Bad Rappenau"/>
    <x v="0"/>
    <x v="1"/>
    <x v="3"/>
    <x v="16"/>
    <x v="54"/>
    <x v="116"/>
    <s v="5"/>
    <x v="4"/>
    <x v="1399"/>
    <n v="0"/>
    <n v="-372.73"/>
    <n v="1"/>
    <s v="01"/>
    <s v="3600"/>
    <s v="510000"/>
    <s v="00"/>
    <s v="000"/>
    <s v="Unterhaltung des sonstigen unbeweglichen Vermögens  "/>
    <n v="0"/>
    <n v="372.73"/>
  </r>
  <r>
    <s v="1 Stadt Bad Rappenau"/>
    <x v="0"/>
    <x v="1"/>
    <x v="3"/>
    <x v="16"/>
    <x v="54"/>
    <x v="116"/>
    <s v="6"/>
    <x v="4"/>
    <x v="1400"/>
    <n v="0"/>
    <n v="61707.73"/>
    <n v="1"/>
    <s v="01"/>
    <s v="3600"/>
    <s v="601000"/>
    <s v="00"/>
    <s v="000"/>
    <s v="Erwerb von Ökopunkten   "/>
    <n v="0"/>
    <n v="-61707.73"/>
  </r>
  <r>
    <s v="1 Stadt Bad Rappenau"/>
    <x v="0"/>
    <x v="1"/>
    <x v="3"/>
    <x v="16"/>
    <x v="19"/>
    <x v="41"/>
    <s v="4"/>
    <x v="3"/>
    <x v="1401"/>
    <n v="-11000"/>
    <n v="-11174.01"/>
    <n v="1"/>
    <s v="01"/>
    <s v="3650"/>
    <s v="414000"/>
    <s v="00"/>
    <s v="000"/>
    <s v="Vergütungen der Beschäftigten  bis 2005 nur Angestellte "/>
    <n v="11000"/>
    <n v="11174.01"/>
  </r>
  <r>
    <s v="1 Stadt Bad Rappenau"/>
    <x v="0"/>
    <x v="1"/>
    <x v="3"/>
    <x v="16"/>
    <x v="19"/>
    <x v="41"/>
    <s v="4"/>
    <x v="3"/>
    <x v="1402"/>
    <n v="-1000"/>
    <n v="-972.19"/>
    <n v="1"/>
    <s v="01"/>
    <s v="3650"/>
    <s v="434000"/>
    <s v="00"/>
    <s v="000"/>
    <s v="Beiträge Versorgungskasse  bis 2005 nur Angestellte "/>
    <n v="1000"/>
    <n v="972.19"/>
  </r>
  <r>
    <s v="1 Stadt Bad Rappenau"/>
    <x v="0"/>
    <x v="1"/>
    <x v="3"/>
    <x v="16"/>
    <x v="19"/>
    <x v="41"/>
    <s v="4"/>
    <x v="3"/>
    <x v="1403"/>
    <n v="-2300"/>
    <n v="-2287.52"/>
    <n v="1"/>
    <s v="01"/>
    <s v="3650"/>
    <s v="444000"/>
    <s v="00"/>
    <s v="000"/>
    <s v="Beiträge zur gesetzlichen Sozialversicherung für bis 2005 nur Angestellte "/>
    <n v="2300"/>
    <n v="2287.52"/>
  </r>
  <r>
    <s v="1 Stadt Bad Rappenau"/>
    <x v="0"/>
    <x v="1"/>
    <x v="3"/>
    <x v="16"/>
    <x v="19"/>
    <x v="41"/>
    <s v="4"/>
    <x v="3"/>
    <x v="1404"/>
    <n v="-100"/>
    <n v="-1.2"/>
    <n v="1"/>
    <s v="01"/>
    <s v="3650"/>
    <s v="450000"/>
    <s v="00"/>
    <s v="000"/>
    <s v="Beihilfen, Unterstützung und dgl..  "/>
    <n v="100"/>
    <n v="1.2"/>
  </r>
  <r>
    <s v="1 Stadt Bad Rappenau"/>
    <x v="0"/>
    <x v="1"/>
    <x v="3"/>
    <x v="16"/>
    <x v="19"/>
    <x v="41"/>
    <s v="4"/>
    <x v="3"/>
    <x v="1405"/>
    <n v="0"/>
    <n v="-84.56"/>
    <n v="1"/>
    <s v="01"/>
    <s v="3650"/>
    <s v="460000"/>
    <s v="00"/>
    <s v="000"/>
    <s v="Personalnebenausgaben   "/>
    <n v="0"/>
    <n v="84.56"/>
  </r>
  <r>
    <s v="1 Stadt Bad Rappenau"/>
    <x v="0"/>
    <x v="1"/>
    <x v="3"/>
    <x v="16"/>
    <x v="19"/>
    <x v="41"/>
    <s v="5"/>
    <x v="4"/>
    <x v="1406"/>
    <n v="-6000"/>
    <n v="-9790.25"/>
    <n v="1"/>
    <s v="01"/>
    <s v="3650"/>
    <s v="501000"/>
    <s v="00"/>
    <s v="000"/>
    <s v="Gebäudeunterhaltung   "/>
    <n v="6000"/>
    <n v="9790.25"/>
  </r>
  <r>
    <s v="1 Stadt Bad Rappenau"/>
    <x v="0"/>
    <x v="1"/>
    <x v="3"/>
    <x v="16"/>
    <x v="19"/>
    <x v="41"/>
    <s v="5"/>
    <x v="4"/>
    <x v="1407"/>
    <n v="-1000"/>
    <n v="-1785.85"/>
    <n v="1"/>
    <s v="01"/>
    <s v="3650"/>
    <s v="521000"/>
    <s v="00"/>
    <s v="000"/>
    <s v="Geräte, Ausstattungs- und  Einrichtungsgegenstände  "/>
    <n v="1000"/>
    <n v="1785.85"/>
  </r>
  <r>
    <s v="1 Stadt Bad Rappenau"/>
    <x v="0"/>
    <x v="1"/>
    <x v="3"/>
    <x v="16"/>
    <x v="19"/>
    <x v="41"/>
    <s v="5"/>
    <x v="4"/>
    <x v="1408"/>
    <n v="-8700"/>
    <n v="-5015.2"/>
    <n v="1"/>
    <s v="01"/>
    <s v="3650"/>
    <s v="541000"/>
    <s v="00"/>
    <s v="000"/>
    <s v="Strom   "/>
    <n v="8700"/>
    <n v="5015.2"/>
  </r>
  <r>
    <s v="1 Stadt Bad Rappenau"/>
    <x v="0"/>
    <x v="1"/>
    <x v="3"/>
    <x v="16"/>
    <x v="19"/>
    <x v="41"/>
    <s v="5"/>
    <x v="4"/>
    <x v="1409"/>
    <n v="-400"/>
    <n v="-493.27"/>
    <n v="1"/>
    <s v="01"/>
    <s v="3650"/>
    <s v="542000"/>
    <s v="00"/>
    <s v="000"/>
    <s v="Wasser / Abwasser   "/>
    <n v="400"/>
    <n v="493.27"/>
  </r>
  <r>
    <s v="1 Stadt Bad Rappenau"/>
    <x v="0"/>
    <x v="1"/>
    <x v="3"/>
    <x v="16"/>
    <x v="19"/>
    <x v="41"/>
    <s v="5"/>
    <x v="4"/>
    <x v="1410"/>
    <n v="-6400"/>
    <n v="-8339.8700000000008"/>
    <n v="1"/>
    <s v="01"/>
    <s v="3650"/>
    <s v="543000"/>
    <s v="00"/>
    <s v="000"/>
    <s v="Heizungskosten   "/>
    <n v="6400"/>
    <n v="8339.8700000000008"/>
  </r>
  <r>
    <s v="1 Stadt Bad Rappenau"/>
    <x v="0"/>
    <x v="1"/>
    <x v="3"/>
    <x v="16"/>
    <x v="19"/>
    <x v="41"/>
    <s v="5"/>
    <x v="4"/>
    <x v="1411"/>
    <n v="-200"/>
    <n v="-99.44"/>
    <n v="1"/>
    <s v="01"/>
    <s v="3650"/>
    <s v="545000"/>
    <s v="00"/>
    <s v="000"/>
    <s v="Reinigungskosten   "/>
    <n v="200"/>
    <n v="99.44"/>
  </r>
  <r>
    <s v="1 Stadt Bad Rappenau"/>
    <x v="0"/>
    <x v="1"/>
    <x v="3"/>
    <x v="16"/>
    <x v="19"/>
    <x v="41"/>
    <s v="5"/>
    <x v="4"/>
    <x v="1412"/>
    <n v="-5600"/>
    <n v="-5637.85"/>
    <n v="1"/>
    <s v="01"/>
    <s v="3650"/>
    <s v="546000"/>
    <s v="00"/>
    <s v="000"/>
    <s v="Steuern und Gebäudeversicherungen   "/>
    <n v="5600"/>
    <n v="5637.85"/>
  </r>
  <r>
    <s v="1 Stadt Bad Rappenau"/>
    <x v="0"/>
    <x v="1"/>
    <x v="3"/>
    <x v="16"/>
    <x v="19"/>
    <x v="41"/>
    <s v="5"/>
    <x v="4"/>
    <x v="1413"/>
    <n v="-8100"/>
    <n v="-8435.1299999999992"/>
    <n v="1"/>
    <s v="01"/>
    <s v="3650"/>
    <s v="549000"/>
    <s v="00"/>
    <s v="000"/>
    <s v="sonstige Bewirtschaftungskosten (z.B. Schornsteinfeger, Feuerlöschgeräte) "/>
    <n v="8100"/>
    <n v="8435.1299999999992"/>
  </r>
  <r>
    <s v="1 Stadt Bad Rappenau"/>
    <x v="0"/>
    <x v="1"/>
    <x v="3"/>
    <x v="16"/>
    <x v="19"/>
    <x v="41"/>
    <s v="5"/>
    <x v="4"/>
    <x v="1414"/>
    <n v="0"/>
    <n v="-226.44"/>
    <n v="1"/>
    <s v="01"/>
    <s v="3650"/>
    <s v="562000"/>
    <s v="00"/>
    <s v="000"/>
    <s v="Aus- und Fortbildung,   "/>
    <n v="0"/>
    <n v="226.44"/>
  </r>
  <r>
    <s v="1 Stadt Bad Rappenau"/>
    <x v="0"/>
    <x v="1"/>
    <x v="3"/>
    <x v="16"/>
    <x v="19"/>
    <x v="41"/>
    <s v="6"/>
    <x v="4"/>
    <x v="1415"/>
    <n v="-800"/>
    <n v="-21.66"/>
    <n v="1"/>
    <s v="01"/>
    <s v="3650"/>
    <s v="650000"/>
    <s v="00"/>
    <s v="000"/>
    <s v="Bürobedarf   "/>
    <n v="800"/>
    <n v="21.66"/>
  </r>
  <r>
    <s v="1 Stadt Bad Rappenau"/>
    <x v="0"/>
    <x v="1"/>
    <x v="3"/>
    <x v="16"/>
    <x v="19"/>
    <x v="41"/>
    <s v="6"/>
    <x v="4"/>
    <x v="1416"/>
    <n v="-200"/>
    <n v="-100"/>
    <n v="1"/>
    <s v="01"/>
    <s v="3650"/>
    <s v="668000"/>
    <s v="00"/>
    <s v="000"/>
    <s v="Vermischte Ausgaben   "/>
    <n v="200"/>
    <n v="100"/>
  </r>
  <r>
    <s v="1 Stadt Bad Rappenau"/>
    <x v="0"/>
    <x v="1"/>
    <x v="3"/>
    <x v="16"/>
    <x v="19"/>
    <x v="41"/>
    <s v="6"/>
    <x v="4"/>
    <x v="1417"/>
    <n v="-2300"/>
    <n v="0"/>
    <n v="1"/>
    <s v="01"/>
    <s v="3650"/>
    <s v="679000"/>
    <s v="00"/>
    <s v="000"/>
    <s v="Innere Verrechnungen   "/>
    <n v="2300"/>
    <n v="0"/>
  </r>
  <r>
    <s v="1 Stadt Bad Rappenau"/>
    <x v="0"/>
    <x v="1"/>
    <x v="3"/>
    <x v="42"/>
    <x v="55"/>
    <x v="117"/>
    <s v="6"/>
    <x v="4"/>
    <x v="1418"/>
    <n v="-200"/>
    <n v="0"/>
    <n v="1"/>
    <s v="01"/>
    <s v="3700"/>
    <s v="635000"/>
    <s v="00"/>
    <s v="000"/>
    <s v="sächliche Zweckausgaben   "/>
    <n v="200"/>
    <n v="0"/>
  </r>
  <r>
    <s v="1 Stadt Bad Rappenau"/>
    <x v="0"/>
    <x v="1"/>
    <x v="3"/>
    <x v="42"/>
    <x v="55"/>
    <x v="117"/>
    <s v="6"/>
    <x v="4"/>
    <x v="1419"/>
    <n v="-5000"/>
    <n v="0"/>
    <n v="1"/>
    <s v="01"/>
    <s v="3700"/>
    <s v="679000"/>
    <s v="00"/>
    <s v="000"/>
    <s v="Innere Verrechnungen   "/>
    <n v="5000"/>
    <n v="0"/>
  </r>
  <r>
    <s v="1 Stadt Bad Rappenau"/>
    <x v="0"/>
    <x v="1"/>
    <x v="3"/>
    <x v="42"/>
    <x v="55"/>
    <x v="117"/>
    <s v="7"/>
    <x v="5"/>
    <x v="1420"/>
    <n v="-1000"/>
    <n v="0"/>
    <n v="1"/>
    <s v="01"/>
    <s v="3700"/>
    <s v="700000"/>
    <s v="00"/>
    <s v="000"/>
    <s v="Zuschüsse an kirchliche Kassen   "/>
    <n v="1000"/>
    <n v="0"/>
  </r>
  <r>
    <s v="1 Stadt Bad Rappenau"/>
    <x v="0"/>
    <x v="1"/>
    <x v="4"/>
    <x v="17"/>
    <x v="56"/>
    <x v="118"/>
    <s v="7"/>
    <x v="5"/>
    <x v="1421"/>
    <n v="-12000"/>
    <n v="-12007.16"/>
    <n v="1"/>
    <s v="01"/>
    <s v="4320"/>
    <s v="700000"/>
    <s v="00"/>
    <s v="000"/>
    <s v="Zuweisungen für IAV-Stelle   "/>
    <n v="12000"/>
    <n v="12007.16"/>
  </r>
  <r>
    <s v="1 Stadt Bad Rappenau"/>
    <x v="0"/>
    <x v="1"/>
    <x v="4"/>
    <x v="17"/>
    <x v="20"/>
    <x v="42"/>
    <s v="4"/>
    <x v="3"/>
    <x v="1422"/>
    <n v="-61200"/>
    <n v="-63470.2"/>
    <n v="1"/>
    <s v="01"/>
    <s v="4360"/>
    <s v="414000"/>
    <s v="00"/>
    <s v="000"/>
    <s v="Vergütungen der Beschäftigten  bis 2005 Angestellte "/>
    <n v="61200"/>
    <n v="63470.2"/>
  </r>
  <r>
    <s v="1 Stadt Bad Rappenau"/>
    <x v="0"/>
    <x v="1"/>
    <x v="4"/>
    <x v="17"/>
    <x v="20"/>
    <x v="42"/>
    <s v="4"/>
    <x v="3"/>
    <x v="1423"/>
    <n v="-4400"/>
    <n v="-4816.46"/>
    <n v="1"/>
    <s v="01"/>
    <s v="4360"/>
    <s v="434000"/>
    <s v="00"/>
    <s v="000"/>
    <s v="Beiträge Versorgungskasse  bis 2005 Angestellte "/>
    <n v="4400"/>
    <n v="4816.46"/>
  </r>
  <r>
    <s v="1 Stadt Bad Rappenau"/>
    <x v="0"/>
    <x v="1"/>
    <x v="4"/>
    <x v="17"/>
    <x v="20"/>
    <x v="42"/>
    <s v="4"/>
    <x v="3"/>
    <x v="1424"/>
    <n v="-15500"/>
    <n v="-14438.74"/>
    <n v="1"/>
    <s v="01"/>
    <s v="4360"/>
    <s v="444000"/>
    <s v="00"/>
    <s v="000"/>
    <s v="Beiträge zur gesetzlichen Sozialversicherung für bis 2005 Angestellte "/>
    <n v="15500"/>
    <n v="14438.74"/>
  </r>
  <r>
    <s v="1 Stadt Bad Rappenau"/>
    <x v="0"/>
    <x v="1"/>
    <x v="4"/>
    <x v="17"/>
    <x v="20"/>
    <x v="42"/>
    <s v="4"/>
    <x v="3"/>
    <x v="1425"/>
    <n v="-100"/>
    <n v="-8"/>
    <n v="1"/>
    <s v="01"/>
    <s v="4360"/>
    <s v="450000"/>
    <s v="00"/>
    <s v="000"/>
    <s v="Beihilfen, Unterstützung und dgl..  "/>
    <n v="100"/>
    <n v="8"/>
  </r>
  <r>
    <s v="1 Stadt Bad Rappenau"/>
    <x v="0"/>
    <x v="1"/>
    <x v="4"/>
    <x v="17"/>
    <x v="20"/>
    <x v="42"/>
    <s v="4"/>
    <x v="3"/>
    <x v="1426"/>
    <n v="0"/>
    <n v="-351.24"/>
    <n v="1"/>
    <s v="01"/>
    <s v="4360"/>
    <s v="460000"/>
    <s v="00"/>
    <s v="000"/>
    <s v="Personalnebenausgaben   "/>
    <n v="0"/>
    <n v="351.24"/>
  </r>
  <r>
    <s v="1 Stadt Bad Rappenau"/>
    <x v="0"/>
    <x v="1"/>
    <x v="4"/>
    <x v="17"/>
    <x v="20"/>
    <x v="42"/>
    <s v="5"/>
    <x v="4"/>
    <x v="1427"/>
    <n v="-16000"/>
    <n v="0"/>
    <n v="1"/>
    <s v="01"/>
    <s v="4360"/>
    <s v="501000"/>
    <s v="00"/>
    <s v="000"/>
    <s v="Gebäudeunterhaltung   "/>
    <n v="16000"/>
    <n v="0"/>
  </r>
  <r>
    <s v="1 Stadt Bad Rappenau"/>
    <x v="0"/>
    <x v="1"/>
    <x v="4"/>
    <x v="17"/>
    <x v="20"/>
    <x v="42"/>
    <s v="5"/>
    <x v="4"/>
    <x v="1428"/>
    <n v="-15000"/>
    <n v="-1268.5"/>
    <n v="1"/>
    <s v="01"/>
    <s v="4360"/>
    <s v="521000"/>
    <s v="00"/>
    <s v="000"/>
    <s v="Geräte, Ausstattungs- und  Einrichtungsgegenstände  "/>
    <n v="15000"/>
    <n v="1268.5"/>
  </r>
  <r>
    <s v="1 Stadt Bad Rappenau"/>
    <x v="0"/>
    <x v="1"/>
    <x v="4"/>
    <x v="17"/>
    <x v="20"/>
    <x v="42"/>
    <s v="5"/>
    <x v="4"/>
    <x v="1429"/>
    <n v="-400"/>
    <n v="-289.79000000000002"/>
    <n v="1"/>
    <s v="01"/>
    <s v="4360"/>
    <s v="522000"/>
    <s v="00"/>
    <s v="000"/>
    <s v="Druck- und Kopierkosten   "/>
    <n v="400"/>
    <n v="289.79000000000002"/>
  </r>
  <r>
    <s v="1 Stadt Bad Rappenau"/>
    <x v="0"/>
    <x v="1"/>
    <x v="4"/>
    <x v="17"/>
    <x v="20"/>
    <x v="42"/>
    <s v="5"/>
    <x v="4"/>
    <x v="1430"/>
    <n v="-75000"/>
    <n v="-62560.800000000003"/>
    <n v="1"/>
    <s v="01"/>
    <s v="4360"/>
    <s v="531000"/>
    <s v="00"/>
    <s v="000"/>
    <s v="Mieten und Pachten   "/>
    <n v="75000"/>
    <n v="62560.800000000003"/>
  </r>
  <r>
    <s v="1 Stadt Bad Rappenau"/>
    <x v="0"/>
    <x v="1"/>
    <x v="4"/>
    <x v="17"/>
    <x v="20"/>
    <x v="42"/>
    <s v="5"/>
    <x v="4"/>
    <x v="1431"/>
    <n v="-200000"/>
    <n v="0"/>
    <n v="1"/>
    <s v="01"/>
    <s v="4360"/>
    <s v="540000"/>
    <s v="00"/>
    <s v="000"/>
    <s v="Bewirtschaftung der Grundstücke und baulichen Anlagen  "/>
    <n v="200000"/>
    <n v="0"/>
  </r>
  <r>
    <s v="1 Stadt Bad Rappenau"/>
    <x v="0"/>
    <x v="1"/>
    <x v="4"/>
    <x v="17"/>
    <x v="20"/>
    <x v="42"/>
    <s v="5"/>
    <x v="4"/>
    <x v="1432"/>
    <n v="0"/>
    <n v="-2326.1999999999998"/>
    <n v="1"/>
    <s v="01"/>
    <s v="4360"/>
    <s v="562000"/>
    <s v="00"/>
    <s v="000"/>
    <s v="Aus- und Fortbildung,   "/>
    <n v="0"/>
    <n v="2326.1999999999998"/>
  </r>
  <r>
    <s v="1 Stadt Bad Rappenau"/>
    <x v="0"/>
    <x v="1"/>
    <x v="4"/>
    <x v="17"/>
    <x v="20"/>
    <x v="42"/>
    <s v="6"/>
    <x v="4"/>
    <x v="1433"/>
    <n v="-7000"/>
    <n v="-117.78"/>
    <n v="1"/>
    <s v="01"/>
    <s v="4360"/>
    <s v="637000"/>
    <s v="00"/>
    <s v="000"/>
    <s v="Zweckausgaben Flüchtlingsarbeit   "/>
    <n v="7000"/>
    <n v="117.78"/>
  </r>
  <r>
    <s v="1 Stadt Bad Rappenau"/>
    <x v="0"/>
    <x v="1"/>
    <x v="4"/>
    <x v="17"/>
    <x v="20"/>
    <x v="42"/>
    <s v="6"/>
    <x v="4"/>
    <x v="1434"/>
    <n v="-7000"/>
    <n v="-7255.22"/>
    <n v="1"/>
    <s v="01"/>
    <s v="4360"/>
    <s v="638000"/>
    <s v="00"/>
    <s v="000"/>
    <s v="EDV-Kosten   "/>
    <n v="7000"/>
    <n v="7255.22"/>
  </r>
  <r>
    <s v="1 Stadt Bad Rappenau"/>
    <x v="0"/>
    <x v="1"/>
    <x v="4"/>
    <x v="17"/>
    <x v="20"/>
    <x v="42"/>
    <s v="6"/>
    <x v="4"/>
    <x v="1435"/>
    <n v="-500"/>
    <n v="0"/>
    <n v="1"/>
    <s v="01"/>
    <s v="4360"/>
    <s v="668000"/>
    <s v="00"/>
    <s v="000"/>
    <s v="Vermischte Ausgaben   "/>
    <n v="500"/>
    <n v="0"/>
  </r>
  <r>
    <s v="1 Stadt Bad Rappenau"/>
    <x v="0"/>
    <x v="1"/>
    <x v="4"/>
    <x v="17"/>
    <x v="20"/>
    <x v="42"/>
    <s v="6"/>
    <x v="4"/>
    <x v="1436"/>
    <n v="-11500"/>
    <n v="0"/>
    <n v="1"/>
    <s v="01"/>
    <s v="4360"/>
    <s v="679000"/>
    <s v="00"/>
    <s v="000"/>
    <s v="Innere Verrechnungen   "/>
    <n v="11500"/>
    <n v="0"/>
  </r>
  <r>
    <s v="1 Stadt Bad Rappenau"/>
    <x v="0"/>
    <x v="1"/>
    <x v="4"/>
    <x v="18"/>
    <x v="21"/>
    <x v="43"/>
    <s v="4"/>
    <x v="3"/>
    <x v="1437"/>
    <n v="-112600"/>
    <n v="-113254.51"/>
    <n v="1"/>
    <s v="01"/>
    <s v="4600"/>
    <s v="414000"/>
    <s v="00"/>
    <s v="000"/>
    <s v="Vergütungen der Beschäftigten bis 2005 nur Angestellte "/>
    <n v="112600"/>
    <n v="113254.51"/>
  </r>
  <r>
    <s v="1 Stadt Bad Rappenau"/>
    <x v="0"/>
    <x v="1"/>
    <x v="4"/>
    <x v="18"/>
    <x v="21"/>
    <x v="43"/>
    <s v="4"/>
    <x v="3"/>
    <x v="1438"/>
    <n v="-9600"/>
    <n v="-9869.01"/>
    <n v="1"/>
    <s v="01"/>
    <s v="4600"/>
    <s v="434000"/>
    <s v="00"/>
    <s v="000"/>
    <s v="Beiträge Versorgungskasse  bis 2005 nur Angestellte "/>
    <n v="9600"/>
    <n v="9869.01"/>
  </r>
  <r>
    <s v="1 Stadt Bad Rappenau"/>
    <x v="0"/>
    <x v="1"/>
    <x v="4"/>
    <x v="18"/>
    <x v="21"/>
    <x v="43"/>
    <s v="4"/>
    <x v="3"/>
    <x v="1439"/>
    <n v="-22300"/>
    <n v="-22445.19"/>
    <n v="1"/>
    <s v="01"/>
    <s v="4600"/>
    <s v="444000"/>
    <s v="00"/>
    <s v="000"/>
    <s v="Beiträge zur gesetzlichen Sozialversicherung für Angest. bis 2005 nur Angestellte "/>
    <n v="22300"/>
    <n v="22445.19"/>
  </r>
  <r>
    <s v="1 Stadt Bad Rappenau"/>
    <x v="0"/>
    <x v="1"/>
    <x v="4"/>
    <x v="18"/>
    <x v="21"/>
    <x v="43"/>
    <s v="4"/>
    <x v="3"/>
    <x v="1440"/>
    <n v="-100"/>
    <n v="-9"/>
    <n v="1"/>
    <s v="01"/>
    <s v="4600"/>
    <s v="450000"/>
    <s v="00"/>
    <s v="000"/>
    <s v="Beihilfen, Unterstützung   "/>
    <n v="100"/>
    <n v="9"/>
  </r>
  <r>
    <s v="1 Stadt Bad Rappenau"/>
    <x v="0"/>
    <x v="1"/>
    <x v="4"/>
    <x v="18"/>
    <x v="21"/>
    <x v="43"/>
    <s v="4"/>
    <x v="3"/>
    <x v="1441"/>
    <n v="-100"/>
    <n v="-182.12"/>
    <n v="1"/>
    <s v="01"/>
    <s v="4600"/>
    <s v="460000"/>
    <s v="00"/>
    <s v="000"/>
    <s v="Personalnebenausgaben   "/>
    <n v="100"/>
    <n v="182.12"/>
  </r>
  <r>
    <s v="1 Stadt Bad Rappenau"/>
    <x v="0"/>
    <x v="1"/>
    <x v="4"/>
    <x v="18"/>
    <x v="21"/>
    <x v="43"/>
    <s v="4"/>
    <x v="3"/>
    <x v="1442"/>
    <n v="0"/>
    <n v="-35.97"/>
    <n v="1"/>
    <s v="01"/>
    <s v="4600"/>
    <s v="462000"/>
    <s v="00"/>
    <s v="000"/>
    <s v="Betriebsausflug   "/>
    <n v="0"/>
    <n v="35.97"/>
  </r>
  <r>
    <s v="1 Stadt Bad Rappenau"/>
    <x v="0"/>
    <x v="1"/>
    <x v="4"/>
    <x v="18"/>
    <x v="21"/>
    <x v="43"/>
    <s v="5"/>
    <x v="4"/>
    <x v="1443"/>
    <n v="-3500"/>
    <n v="-2831.74"/>
    <n v="1"/>
    <s v="01"/>
    <s v="4600"/>
    <s v="501000"/>
    <s v="00"/>
    <s v="000"/>
    <s v="Gebäudeunterhaltung   "/>
    <n v="3500"/>
    <n v="2831.74"/>
  </r>
  <r>
    <s v="1 Stadt Bad Rappenau"/>
    <x v="0"/>
    <x v="1"/>
    <x v="4"/>
    <x v="18"/>
    <x v="21"/>
    <x v="43"/>
    <s v="5"/>
    <x v="4"/>
    <x v="1444"/>
    <n v="-2500"/>
    <n v="-1293.8800000000001"/>
    <n v="1"/>
    <s v="01"/>
    <s v="4600"/>
    <s v="521000"/>
    <s v="00"/>
    <s v="000"/>
    <s v="Geräte, Ausstattungs-, und Einrichtungsgegenstände  "/>
    <n v="2500"/>
    <n v="1293.8800000000001"/>
  </r>
  <r>
    <s v="1 Stadt Bad Rappenau"/>
    <x v="0"/>
    <x v="1"/>
    <x v="4"/>
    <x v="18"/>
    <x v="21"/>
    <x v="43"/>
    <s v="5"/>
    <x v="4"/>
    <x v="1445"/>
    <n v="-700"/>
    <n v="-411.4"/>
    <n v="1"/>
    <s v="01"/>
    <s v="4600"/>
    <s v="522000"/>
    <s v="00"/>
    <s v="000"/>
    <s v="Druck- und Kopierkosten   "/>
    <n v="700"/>
    <n v="411.4"/>
  </r>
  <r>
    <s v="1 Stadt Bad Rappenau"/>
    <x v="0"/>
    <x v="1"/>
    <x v="4"/>
    <x v="18"/>
    <x v="21"/>
    <x v="43"/>
    <s v="5"/>
    <x v="4"/>
    <x v="1446"/>
    <n v="-1400"/>
    <n v="-929.26"/>
    <n v="1"/>
    <s v="01"/>
    <s v="4600"/>
    <s v="541000"/>
    <s v="00"/>
    <s v="000"/>
    <s v="Strom   "/>
    <n v="1400"/>
    <n v="929.26"/>
  </r>
  <r>
    <s v="1 Stadt Bad Rappenau"/>
    <x v="0"/>
    <x v="1"/>
    <x v="4"/>
    <x v="18"/>
    <x v="21"/>
    <x v="43"/>
    <s v="5"/>
    <x v="4"/>
    <x v="1447"/>
    <n v="-800"/>
    <n v="-274.81"/>
    <n v="1"/>
    <s v="01"/>
    <s v="4600"/>
    <s v="542000"/>
    <s v="00"/>
    <s v="000"/>
    <s v="Wasser / Abwasser   "/>
    <n v="800"/>
    <n v="274.81"/>
  </r>
  <r>
    <s v="1 Stadt Bad Rappenau"/>
    <x v="0"/>
    <x v="1"/>
    <x v="4"/>
    <x v="18"/>
    <x v="21"/>
    <x v="43"/>
    <s v="5"/>
    <x v="4"/>
    <x v="1448"/>
    <n v="-900"/>
    <n v="-1576.7"/>
    <n v="1"/>
    <s v="01"/>
    <s v="4600"/>
    <s v="543000"/>
    <s v="00"/>
    <s v="000"/>
    <s v="Heizungskosten   "/>
    <n v="900"/>
    <n v="1576.7"/>
  </r>
  <r>
    <s v="1 Stadt Bad Rappenau"/>
    <x v="0"/>
    <x v="1"/>
    <x v="4"/>
    <x v="18"/>
    <x v="21"/>
    <x v="43"/>
    <s v="5"/>
    <x v="4"/>
    <x v="1449"/>
    <n v="-200"/>
    <n v="-164"/>
    <n v="1"/>
    <s v="01"/>
    <s v="4600"/>
    <s v="544000"/>
    <s v="00"/>
    <s v="000"/>
    <s v="Abfallgebühren   "/>
    <n v="200"/>
    <n v="164"/>
  </r>
  <r>
    <s v="1 Stadt Bad Rappenau"/>
    <x v="0"/>
    <x v="1"/>
    <x v="4"/>
    <x v="18"/>
    <x v="21"/>
    <x v="43"/>
    <s v="5"/>
    <x v="4"/>
    <x v="1450"/>
    <n v="-4500"/>
    <n v="-4277.2299999999996"/>
    <n v="1"/>
    <s v="01"/>
    <s v="4600"/>
    <s v="545000"/>
    <s v="00"/>
    <s v="000"/>
    <s v="Reinigungskosten   "/>
    <n v="4500"/>
    <n v="4277.2299999999996"/>
  </r>
  <r>
    <s v="1 Stadt Bad Rappenau"/>
    <x v="0"/>
    <x v="1"/>
    <x v="4"/>
    <x v="18"/>
    <x v="21"/>
    <x v="43"/>
    <s v="5"/>
    <x v="4"/>
    <x v="1451"/>
    <n v="-900"/>
    <n v="-877.81"/>
    <n v="1"/>
    <s v="01"/>
    <s v="4600"/>
    <s v="546000"/>
    <s v="00"/>
    <s v="000"/>
    <s v="Steuern und Gebäudeversicherungen   "/>
    <n v="900"/>
    <n v="877.81"/>
  </r>
  <r>
    <s v="1 Stadt Bad Rappenau"/>
    <x v="0"/>
    <x v="1"/>
    <x v="4"/>
    <x v="18"/>
    <x v="21"/>
    <x v="43"/>
    <s v="5"/>
    <x v="4"/>
    <x v="1452"/>
    <n v="-400"/>
    <n v="-740.66"/>
    <n v="1"/>
    <s v="01"/>
    <s v="4600"/>
    <s v="549000"/>
    <s v="00"/>
    <s v="000"/>
    <s v="sonstige Bewirtschaftungskosten (z.B. Schornsteinfeger, Feuerlöschgeräte) "/>
    <n v="400"/>
    <n v="740.66"/>
  </r>
  <r>
    <s v="1 Stadt Bad Rappenau"/>
    <x v="0"/>
    <x v="1"/>
    <x v="4"/>
    <x v="18"/>
    <x v="21"/>
    <x v="43"/>
    <s v="5"/>
    <x v="4"/>
    <x v="1453"/>
    <n v="-1500"/>
    <n v="0"/>
    <n v="1"/>
    <s v="01"/>
    <s v="4600"/>
    <s v="562000"/>
    <s v="00"/>
    <s v="000"/>
    <s v="Aus- und Fortbildung,  Umschulung  "/>
    <n v="1500"/>
    <n v="0"/>
  </r>
  <r>
    <s v="1 Stadt Bad Rappenau"/>
    <x v="0"/>
    <x v="1"/>
    <x v="4"/>
    <x v="18"/>
    <x v="21"/>
    <x v="43"/>
    <s v="6"/>
    <x v="4"/>
    <x v="1454"/>
    <n v="0"/>
    <n v="-3591.5"/>
    <n v="1"/>
    <s v="01"/>
    <s v="4600"/>
    <s v="634000"/>
    <s v="00"/>
    <s v="000"/>
    <s v="Honorarkosten Hausaufgabenbetreuung   "/>
    <n v="0"/>
    <n v="3591.5"/>
  </r>
  <r>
    <s v="1 Stadt Bad Rappenau"/>
    <x v="0"/>
    <x v="1"/>
    <x v="4"/>
    <x v="18"/>
    <x v="21"/>
    <x v="43"/>
    <s v="6"/>
    <x v="4"/>
    <x v="1455"/>
    <n v="-10000"/>
    <n v="-5748.27"/>
    <n v="1"/>
    <s v="01"/>
    <s v="4600"/>
    <s v="635000"/>
    <s v="00"/>
    <s v="000"/>
    <s v="sächliche Zweckausgaben   "/>
    <n v="10000"/>
    <n v="5748.27"/>
  </r>
  <r>
    <s v="1 Stadt Bad Rappenau"/>
    <x v="0"/>
    <x v="1"/>
    <x v="4"/>
    <x v="18"/>
    <x v="21"/>
    <x v="43"/>
    <s v="6"/>
    <x v="4"/>
    <x v="1456"/>
    <n v="-15000"/>
    <n v="-11449.4"/>
    <n v="1"/>
    <s v="01"/>
    <s v="4600"/>
    <s v="636000"/>
    <s v="00"/>
    <s v="000"/>
    <s v="Sommerferienprogramm   "/>
    <n v="15000"/>
    <n v="11449.4"/>
  </r>
  <r>
    <s v="1 Stadt Bad Rappenau"/>
    <x v="0"/>
    <x v="1"/>
    <x v="4"/>
    <x v="18"/>
    <x v="21"/>
    <x v="43"/>
    <s v="6"/>
    <x v="4"/>
    <x v="1457"/>
    <n v="-500"/>
    <n v="-503.81"/>
    <n v="1"/>
    <s v="01"/>
    <s v="4600"/>
    <s v="638000"/>
    <s v="00"/>
    <s v="000"/>
    <s v="EDV-Kosten   "/>
    <n v="500"/>
    <n v="503.81"/>
  </r>
  <r>
    <s v="1 Stadt Bad Rappenau"/>
    <x v="0"/>
    <x v="1"/>
    <x v="4"/>
    <x v="18"/>
    <x v="21"/>
    <x v="43"/>
    <s v="6"/>
    <x v="4"/>
    <x v="1458"/>
    <n v="-2400"/>
    <n v="-106.53"/>
    <n v="1"/>
    <s v="01"/>
    <s v="4600"/>
    <s v="650000"/>
    <s v="00"/>
    <s v="000"/>
    <s v="Bürobedarf   "/>
    <n v="2400"/>
    <n v="106.53"/>
  </r>
  <r>
    <s v="1 Stadt Bad Rappenau"/>
    <x v="0"/>
    <x v="1"/>
    <x v="4"/>
    <x v="18"/>
    <x v="21"/>
    <x v="43"/>
    <s v="6"/>
    <x v="4"/>
    <x v="1459"/>
    <n v="-100"/>
    <n v="0"/>
    <n v="1"/>
    <s v="01"/>
    <s v="4600"/>
    <s v="668000"/>
    <s v="00"/>
    <s v="000"/>
    <s v="Vermischte Ausgaben   "/>
    <n v="100"/>
    <n v="0"/>
  </r>
  <r>
    <s v="1 Stadt Bad Rappenau"/>
    <x v="0"/>
    <x v="1"/>
    <x v="4"/>
    <x v="18"/>
    <x v="21"/>
    <x v="43"/>
    <s v="6"/>
    <x v="4"/>
    <x v="1460"/>
    <n v="-16800"/>
    <n v="0"/>
    <n v="1"/>
    <s v="01"/>
    <s v="4600"/>
    <s v="679000"/>
    <s v="00"/>
    <s v="000"/>
    <s v="Innere Verrechnungen   "/>
    <n v="16800"/>
    <n v="0"/>
  </r>
  <r>
    <s v="1 Stadt Bad Rappenau"/>
    <x v="0"/>
    <x v="1"/>
    <x v="4"/>
    <x v="18"/>
    <x v="22"/>
    <x v="44"/>
    <s v="4"/>
    <x v="3"/>
    <x v="1461"/>
    <n v="-7400"/>
    <n v="-7449.35"/>
    <n v="1"/>
    <s v="01"/>
    <s v="4640"/>
    <s v="414000"/>
    <s v="00"/>
    <s v="000"/>
    <s v="Vergütungen der Beschäftigten bis 2005 nur Angestellte "/>
    <n v="7400"/>
    <n v="7449.35"/>
  </r>
  <r>
    <s v="1 Stadt Bad Rappenau"/>
    <x v="0"/>
    <x v="1"/>
    <x v="4"/>
    <x v="18"/>
    <x v="22"/>
    <x v="44"/>
    <s v="4"/>
    <x v="3"/>
    <x v="1462"/>
    <n v="-700"/>
    <n v="-648.17999999999995"/>
    <n v="1"/>
    <s v="01"/>
    <s v="4640"/>
    <s v="434000"/>
    <s v="00"/>
    <s v="000"/>
    <s v="Beiträge Versorgungskasse  bis 2005 nur Angestellte "/>
    <n v="700"/>
    <n v="648.17999999999995"/>
  </r>
  <r>
    <s v="1 Stadt Bad Rappenau"/>
    <x v="0"/>
    <x v="1"/>
    <x v="4"/>
    <x v="18"/>
    <x v="22"/>
    <x v="44"/>
    <s v="4"/>
    <x v="3"/>
    <x v="1463"/>
    <n v="-1500"/>
    <n v="-1524.98"/>
    <n v="1"/>
    <s v="01"/>
    <s v="4640"/>
    <s v="444000"/>
    <s v="00"/>
    <s v="000"/>
    <s v="Beiträge zur gesetzlichen Sozialversicherung für Angest. bis 2005 nur Angestellte "/>
    <n v="1500"/>
    <n v="1524.98"/>
  </r>
  <r>
    <s v="1 Stadt Bad Rappenau"/>
    <x v="0"/>
    <x v="1"/>
    <x v="4"/>
    <x v="18"/>
    <x v="22"/>
    <x v="44"/>
    <s v="4"/>
    <x v="3"/>
    <x v="1464"/>
    <n v="-100"/>
    <n v="-0.8"/>
    <n v="1"/>
    <s v="01"/>
    <s v="4640"/>
    <s v="450000"/>
    <s v="00"/>
    <s v="000"/>
    <s v="Beihilfen, Unterstützung und dgl.  "/>
    <n v="100"/>
    <n v="0.8"/>
  </r>
  <r>
    <s v="1 Stadt Bad Rappenau"/>
    <x v="0"/>
    <x v="1"/>
    <x v="4"/>
    <x v="18"/>
    <x v="22"/>
    <x v="44"/>
    <s v="5"/>
    <x v="4"/>
    <x v="1465"/>
    <n v="-3500"/>
    <n v="-16796.439999999999"/>
    <n v="1"/>
    <s v="01"/>
    <s v="4640"/>
    <s v="501000"/>
    <s v="00"/>
    <s v="000"/>
    <s v="Gebäudeunterhaltung Kindergarten Gartenstraße  "/>
    <n v="3500"/>
    <n v="16796.439999999999"/>
  </r>
  <r>
    <s v="1 Stadt Bad Rappenau"/>
    <x v="0"/>
    <x v="1"/>
    <x v="4"/>
    <x v="18"/>
    <x v="22"/>
    <x v="44"/>
    <s v="5"/>
    <x v="4"/>
    <x v="1466"/>
    <n v="-2500"/>
    <n v="-1132.55"/>
    <n v="1"/>
    <s v="01"/>
    <s v="4640"/>
    <s v="501100"/>
    <s v="00"/>
    <s v="000"/>
    <s v="Gebäudeunterhaltung Käferle   "/>
    <n v="2500"/>
    <n v="1132.55"/>
  </r>
  <r>
    <s v="1 Stadt Bad Rappenau"/>
    <x v="0"/>
    <x v="1"/>
    <x v="4"/>
    <x v="18"/>
    <x v="22"/>
    <x v="44"/>
    <s v="5"/>
    <x v="4"/>
    <x v="1467"/>
    <n v="-3500"/>
    <n v="-449.05"/>
    <n v="1"/>
    <s v="01"/>
    <s v="4640"/>
    <s v="510000"/>
    <s v="00"/>
    <s v="000"/>
    <s v="Unterhaltung des sonstigen unbeweglichen Vermögens  "/>
    <n v="3500"/>
    <n v="449.05"/>
  </r>
  <r>
    <s v="1 Stadt Bad Rappenau"/>
    <x v="0"/>
    <x v="1"/>
    <x v="4"/>
    <x v="18"/>
    <x v="22"/>
    <x v="44"/>
    <s v="5"/>
    <x v="4"/>
    <x v="1468"/>
    <n v="0"/>
    <n v="-136.13999999999999"/>
    <n v="1"/>
    <s v="01"/>
    <s v="4640"/>
    <s v="521000"/>
    <s v="00"/>
    <s v="000"/>
    <s v="Geräte, Ausstattungs- und Einrichtungsgegenstände  "/>
    <n v="0"/>
    <n v="136.13999999999999"/>
  </r>
  <r>
    <s v="1 Stadt Bad Rappenau"/>
    <x v="0"/>
    <x v="1"/>
    <x v="4"/>
    <x v="18"/>
    <x v="22"/>
    <x v="44"/>
    <s v="5"/>
    <x v="4"/>
    <x v="1469"/>
    <n v="-2500"/>
    <n v="-2136.1"/>
    <n v="1"/>
    <s v="01"/>
    <s v="4640"/>
    <s v="541000"/>
    <s v="00"/>
    <s v="000"/>
    <s v="Strom Käferle   "/>
    <n v="2500"/>
    <n v="2136.1"/>
  </r>
  <r>
    <s v="1 Stadt Bad Rappenau"/>
    <x v="0"/>
    <x v="1"/>
    <x v="4"/>
    <x v="18"/>
    <x v="22"/>
    <x v="44"/>
    <s v="5"/>
    <x v="4"/>
    <x v="1470"/>
    <n v="-800"/>
    <n v="-785.58"/>
    <n v="1"/>
    <s v="01"/>
    <s v="4640"/>
    <s v="542000"/>
    <s v="00"/>
    <s v="000"/>
    <s v="Wasser / Abwasser Käferle   "/>
    <n v="800"/>
    <n v="785.58"/>
  </r>
  <r>
    <s v="1 Stadt Bad Rappenau"/>
    <x v="0"/>
    <x v="1"/>
    <x v="4"/>
    <x v="18"/>
    <x v="22"/>
    <x v="44"/>
    <s v="5"/>
    <x v="4"/>
    <x v="1471"/>
    <n v="-800"/>
    <n v="-952.71"/>
    <n v="1"/>
    <s v="01"/>
    <s v="4640"/>
    <s v="543000"/>
    <s v="00"/>
    <s v="000"/>
    <s v="Heizungskosten Käferle   "/>
    <n v="800"/>
    <n v="952.71"/>
  </r>
  <r>
    <s v="1 Stadt Bad Rappenau"/>
    <x v="0"/>
    <x v="1"/>
    <x v="4"/>
    <x v="18"/>
    <x v="22"/>
    <x v="44"/>
    <s v="5"/>
    <x v="4"/>
    <x v="1472"/>
    <n v="-800"/>
    <n v="-804.85"/>
    <n v="1"/>
    <s v="01"/>
    <s v="4640"/>
    <s v="546000"/>
    <s v="00"/>
    <s v="000"/>
    <s v="Steuern und Gebäudeversicherungen   "/>
    <n v="800"/>
    <n v="804.85"/>
  </r>
  <r>
    <s v="1 Stadt Bad Rappenau"/>
    <x v="0"/>
    <x v="1"/>
    <x v="4"/>
    <x v="18"/>
    <x v="22"/>
    <x v="44"/>
    <s v="5"/>
    <x v="4"/>
    <x v="1473"/>
    <n v="-400"/>
    <n v="-1291.57"/>
    <n v="1"/>
    <s v="01"/>
    <s v="4640"/>
    <s v="549000"/>
    <s v="00"/>
    <s v="000"/>
    <s v="sonstige Bewirtschaftungskosten (z.B. Schornsteinfeger, Feuerlöschgeräte) Käferle "/>
    <n v="400"/>
    <n v="1291.57"/>
  </r>
  <r>
    <s v="1 Stadt Bad Rappenau"/>
    <x v="0"/>
    <x v="1"/>
    <x v="4"/>
    <x v="18"/>
    <x v="22"/>
    <x v="44"/>
    <s v="6"/>
    <x v="4"/>
    <x v="1474"/>
    <n v="-30000"/>
    <n v="-19325.72"/>
    <n v="1"/>
    <s v="01"/>
    <s v="4640"/>
    <s v="634000"/>
    <s v="00"/>
    <s v="000"/>
    <s v="Beförderungskosten   "/>
    <n v="30000"/>
    <n v="19325.72"/>
  </r>
  <r>
    <s v="1 Stadt Bad Rappenau"/>
    <x v="0"/>
    <x v="1"/>
    <x v="4"/>
    <x v="18"/>
    <x v="22"/>
    <x v="44"/>
    <s v="6"/>
    <x v="4"/>
    <x v="1475"/>
    <n v="-300"/>
    <n v="0"/>
    <n v="1"/>
    <s v="01"/>
    <s v="4640"/>
    <s v="640000"/>
    <s v="00"/>
    <s v="000"/>
    <s v="Steuern, Versicherung. , Schadensfälle, Sonderabgaben  "/>
    <n v="300"/>
    <n v="0"/>
  </r>
  <r>
    <s v="1 Stadt Bad Rappenau"/>
    <x v="0"/>
    <x v="1"/>
    <x v="4"/>
    <x v="18"/>
    <x v="22"/>
    <x v="44"/>
    <s v="6"/>
    <x v="4"/>
    <x v="1476"/>
    <n v="-100"/>
    <n v="-92.45"/>
    <n v="1"/>
    <s v="01"/>
    <s v="4640"/>
    <s v="668000"/>
    <s v="00"/>
    <s v="000"/>
    <s v="Vermischte Ausgaben   "/>
    <n v="100"/>
    <n v="92.45"/>
  </r>
  <r>
    <s v="1 Stadt Bad Rappenau"/>
    <x v="0"/>
    <x v="1"/>
    <x v="4"/>
    <x v="18"/>
    <x v="22"/>
    <x v="44"/>
    <s v="6"/>
    <x v="4"/>
    <x v="1477"/>
    <n v="-145000"/>
    <n v="-114929.53"/>
    <n v="1"/>
    <s v="01"/>
    <s v="4640"/>
    <s v="672000"/>
    <s v="00"/>
    <s v="000"/>
    <s v="Kosten für Betreuungsplätze an Gemeinden   "/>
    <n v="145000"/>
    <n v="114929.53"/>
  </r>
  <r>
    <s v="1 Stadt Bad Rappenau"/>
    <x v="0"/>
    <x v="1"/>
    <x v="4"/>
    <x v="18"/>
    <x v="22"/>
    <x v="44"/>
    <s v="6"/>
    <x v="4"/>
    <x v="1478"/>
    <n v="-7000"/>
    <n v="0"/>
    <n v="1"/>
    <s v="01"/>
    <s v="4640"/>
    <s v="679000"/>
    <s v="00"/>
    <s v="000"/>
    <s v="Innere Verrechnungen   "/>
    <n v="7000"/>
    <n v="0"/>
  </r>
  <r>
    <s v="1 Stadt Bad Rappenau"/>
    <x v="0"/>
    <x v="1"/>
    <x v="4"/>
    <x v="18"/>
    <x v="22"/>
    <x v="44"/>
    <s v="6"/>
    <x v="4"/>
    <x v="1479"/>
    <n v="-70000"/>
    <n v="-208408.89"/>
    <n v="1"/>
    <s v="01"/>
    <s v="4640"/>
    <s v="680000"/>
    <s v="00"/>
    <s v="000"/>
    <s v="Abschreibungen   "/>
    <n v="70000"/>
    <n v="208408.89"/>
  </r>
  <r>
    <s v="1 Stadt Bad Rappenau"/>
    <x v="0"/>
    <x v="1"/>
    <x v="4"/>
    <x v="18"/>
    <x v="22"/>
    <x v="44"/>
    <s v="6"/>
    <x v="4"/>
    <x v="1480"/>
    <n v="-166400"/>
    <n v="-102281.69"/>
    <n v="1"/>
    <s v="01"/>
    <s v="4640"/>
    <s v="685000"/>
    <s v="00"/>
    <s v="000"/>
    <s v="Verzinsung des Anlagekapitals  "/>
    <n v="166400"/>
    <n v="102281.69"/>
  </r>
  <r>
    <s v="1 Stadt Bad Rappenau"/>
    <x v="0"/>
    <x v="1"/>
    <x v="4"/>
    <x v="18"/>
    <x v="22"/>
    <x v="44"/>
    <s v="7"/>
    <x v="5"/>
    <x v="1481"/>
    <n v="-3000000"/>
    <n v="-2384208.4300000002"/>
    <n v="1"/>
    <s v="01"/>
    <s v="4640"/>
    <s v="700000"/>
    <s v="00"/>
    <s v="000"/>
    <s v="Zuschüsse an konf. Kindergärten   "/>
    <n v="3000000"/>
    <n v="2384208.4300000002"/>
  </r>
  <r>
    <s v="1 Stadt Bad Rappenau"/>
    <x v="0"/>
    <x v="1"/>
    <x v="4"/>
    <x v="18"/>
    <x v="22"/>
    <x v="44"/>
    <s v="7"/>
    <x v="5"/>
    <x v="1482"/>
    <n v="-380000"/>
    <n v="-355976.31"/>
    <n v="1"/>
    <s v="01"/>
    <s v="4640"/>
    <s v="700200"/>
    <s v="00"/>
    <s v="000"/>
    <s v="Zuweisungen an freie Träger   "/>
    <n v="380000"/>
    <n v="355976.31"/>
  </r>
  <r>
    <s v="1 Stadt Bad Rappenau"/>
    <x v="0"/>
    <x v="1"/>
    <x v="4"/>
    <x v="18"/>
    <x v="22"/>
    <x v="44"/>
    <s v="7"/>
    <x v="5"/>
    <x v="1483"/>
    <n v="-3000"/>
    <n v="-1525.71"/>
    <n v="1"/>
    <s v="01"/>
    <s v="4640"/>
    <s v="718000"/>
    <s v="00"/>
    <s v="000"/>
    <s v="Mehrkindregelung nicht städtische Kindergärten und Sozialermäßigungen  "/>
    <n v="3000"/>
    <n v="1525.71"/>
  </r>
  <r>
    <s v="1 Stadt Bad Rappenau"/>
    <x v="0"/>
    <x v="1"/>
    <x v="4"/>
    <x v="18"/>
    <x v="22"/>
    <x v="45"/>
    <s v="4"/>
    <x v="3"/>
    <x v="1484"/>
    <n v="-459300"/>
    <n v="-451359.53"/>
    <n v="1"/>
    <s v="01"/>
    <s v="4641"/>
    <s v="414000"/>
    <s v="00"/>
    <s v="000"/>
    <s v="Vergütungen der Beschäftigten bis 2005 nur Angestellte "/>
    <n v="459300"/>
    <n v="451359.53"/>
  </r>
  <r>
    <s v="1 Stadt Bad Rappenau"/>
    <x v="0"/>
    <x v="1"/>
    <x v="4"/>
    <x v="18"/>
    <x v="22"/>
    <x v="45"/>
    <s v="4"/>
    <x v="3"/>
    <x v="1485"/>
    <n v="-37400"/>
    <n v="-38096.85"/>
    <n v="1"/>
    <s v="01"/>
    <s v="4641"/>
    <s v="434000"/>
    <s v="00"/>
    <s v="000"/>
    <s v="Beiträge Versorgungskasse  bis 2005 nur Angestellte "/>
    <n v="37400"/>
    <n v="38096.85"/>
  </r>
  <r>
    <s v="1 Stadt Bad Rappenau"/>
    <x v="0"/>
    <x v="1"/>
    <x v="4"/>
    <x v="18"/>
    <x v="22"/>
    <x v="45"/>
    <s v="4"/>
    <x v="3"/>
    <x v="1486"/>
    <n v="-92400"/>
    <n v="-91087.87"/>
    <n v="1"/>
    <s v="01"/>
    <s v="4641"/>
    <s v="444000"/>
    <s v="00"/>
    <s v="000"/>
    <s v="Beiträge zur gesetzlichen Sozialversicherung für Angest. bis 2005 nur Angestellte "/>
    <n v="92400"/>
    <n v="91087.87"/>
  </r>
  <r>
    <s v="1 Stadt Bad Rappenau"/>
    <x v="0"/>
    <x v="1"/>
    <x v="4"/>
    <x v="18"/>
    <x v="22"/>
    <x v="45"/>
    <s v="4"/>
    <x v="3"/>
    <x v="1487"/>
    <n v="-100"/>
    <n v="-40.880000000000003"/>
    <n v="1"/>
    <s v="01"/>
    <s v="4641"/>
    <s v="450000"/>
    <s v="00"/>
    <s v="000"/>
    <s v="Beihilfen, Unterstützung und dgl.  "/>
    <n v="100"/>
    <n v="40.880000000000003"/>
  </r>
  <r>
    <s v="1 Stadt Bad Rappenau"/>
    <x v="0"/>
    <x v="1"/>
    <x v="4"/>
    <x v="18"/>
    <x v="22"/>
    <x v="45"/>
    <s v="4"/>
    <x v="3"/>
    <x v="1488"/>
    <n v="-700"/>
    <n v="-1486.96"/>
    <n v="1"/>
    <s v="01"/>
    <s v="4641"/>
    <s v="460000"/>
    <s v="00"/>
    <s v="000"/>
    <s v="Personalnebenausgaben   "/>
    <n v="700"/>
    <n v="1486.96"/>
  </r>
  <r>
    <s v="1 Stadt Bad Rappenau"/>
    <x v="0"/>
    <x v="1"/>
    <x v="4"/>
    <x v="18"/>
    <x v="22"/>
    <x v="45"/>
    <s v="4"/>
    <x v="3"/>
    <x v="1489"/>
    <n v="-100"/>
    <n v="-215.82"/>
    <n v="1"/>
    <s v="01"/>
    <s v="4641"/>
    <s v="462000"/>
    <s v="00"/>
    <s v="000"/>
    <s v="Betriebsausflug   "/>
    <n v="100"/>
    <n v="215.82"/>
  </r>
  <r>
    <s v="1 Stadt Bad Rappenau"/>
    <x v="0"/>
    <x v="1"/>
    <x v="4"/>
    <x v="18"/>
    <x v="22"/>
    <x v="45"/>
    <s v="5"/>
    <x v="4"/>
    <x v="1490"/>
    <n v="-3500"/>
    <n v="-15947.48"/>
    <n v="1"/>
    <s v="01"/>
    <s v="4641"/>
    <s v="501000"/>
    <s v="00"/>
    <s v="000"/>
    <s v="Gebäudeunterhaltung   "/>
    <n v="3500"/>
    <n v="15947.48"/>
  </r>
  <r>
    <s v="1 Stadt Bad Rappenau"/>
    <x v="0"/>
    <x v="1"/>
    <x v="4"/>
    <x v="18"/>
    <x v="22"/>
    <x v="45"/>
    <s v="5"/>
    <x v="4"/>
    <x v="1491"/>
    <n v="-3500"/>
    <n v="-1119.52"/>
    <n v="1"/>
    <s v="01"/>
    <s v="4641"/>
    <s v="510000"/>
    <s v="00"/>
    <s v="000"/>
    <s v="Unterhaltung des sonstigen unbeweglichen Vermögens  "/>
    <n v="3500"/>
    <n v="1119.52"/>
  </r>
  <r>
    <s v="1 Stadt Bad Rappenau"/>
    <x v="0"/>
    <x v="1"/>
    <x v="4"/>
    <x v="18"/>
    <x v="22"/>
    <x v="45"/>
    <s v="5"/>
    <x v="4"/>
    <x v="1492"/>
    <n v="-6000"/>
    <n v="-2733.03"/>
    <n v="1"/>
    <s v="01"/>
    <s v="4641"/>
    <s v="521000"/>
    <s v="00"/>
    <s v="000"/>
    <s v="Geräte, Ausstattungs- und Einrichtungsgegenstände  "/>
    <n v="6000"/>
    <n v="2733.03"/>
  </r>
  <r>
    <s v="1 Stadt Bad Rappenau"/>
    <x v="0"/>
    <x v="1"/>
    <x v="4"/>
    <x v="18"/>
    <x v="22"/>
    <x v="45"/>
    <s v="5"/>
    <x v="4"/>
    <x v="1493"/>
    <n v="-800"/>
    <n v="-629.09"/>
    <n v="1"/>
    <s v="01"/>
    <s v="4641"/>
    <s v="522000"/>
    <s v="00"/>
    <s v="000"/>
    <s v="Druck- und Kopierkosten   "/>
    <n v="800"/>
    <n v="629.09"/>
  </r>
  <r>
    <s v="1 Stadt Bad Rappenau"/>
    <x v="0"/>
    <x v="1"/>
    <x v="4"/>
    <x v="18"/>
    <x v="22"/>
    <x v="45"/>
    <s v="5"/>
    <x v="4"/>
    <x v="1494"/>
    <n v="-2000"/>
    <n v="-1940.76"/>
    <n v="1"/>
    <s v="01"/>
    <s v="4641"/>
    <s v="541000"/>
    <s v="00"/>
    <s v="000"/>
    <s v="Strom   "/>
    <n v="2000"/>
    <n v="1940.76"/>
  </r>
  <r>
    <s v="1 Stadt Bad Rappenau"/>
    <x v="0"/>
    <x v="1"/>
    <x v="4"/>
    <x v="18"/>
    <x v="22"/>
    <x v="45"/>
    <s v="5"/>
    <x v="4"/>
    <x v="1495"/>
    <n v="-1200"/>
    <n v="-820.31"/>
    <n v="1"/>
    <s v="01"/>
    <s v="4641"/>
    <s v="542000"/>
    <s v="00"/>
    <s v="000"/>
    <s v="Wasser / Abwasser   "/>
    <n v="1200"/>
    <n v="820.31"/>
  </r>
  <r>
    <s v="1 Stadt Bad Rappenau"/>
    <x v="0"/>
    <x v="1"/>
    <x v="4"/>
    <x v="18"/>
    <x v="22"/>
    <x v="45"/>
    <s v="5"/>
    <x v="4"/>
    <x v="1496"/>
    <n v="-7300"/>
    <n v="-3584.3"/>
    <n v="1"/>
    <s v="01"/>
    <s v="4641"/>
    <s v="543000"/>
    <s v="00"/>
    <s v="000"/>
    <s v="Heizungskosten   "/>
    <n v="7300"/>
    <n v="3584.3"/>
  </r>
  <r>
    <s v="1 Stadt Bad Rappenau"/>
    <x v="0"/>
    <x v="1"/>
    <x v="4"/>
    <x v="18"/>
    <x v="22"/>
    <x v="45"/>
    <s v="5"/>
    <x v="4"/>
    <x v="1497"/>
    <n v="-1900"/>
    <n v="-936"/>
    <n v="1"/>
    <s v="01"/>
    <s v="4641"/>
    <s v="544000"/>
    <s v="00"/>
    <s v="000"/>
    <s v="Abfallgebühren   "/>
    <n v="1900"/>
    <n v="936"/>
  </r>
  <r>
    <s v="1 Stadt Bad Rappenau"/>
    <x v="0"/>
    <x v="1"/>
    <x v="4"/>
    <x v="18"/>
    <x v="22"/>
    <x v="45"/>
    <s v="5"/>
    <x v="4"/>
    <x v="1498"/>
    <n v="-22600"/>
    <n v="-22420.26"/>
    <n v="1"/>
    <s v="01"/>
    <s v="4641"/>
    <s v="545000"/>
    <s v="00"/>
    <s v="000"/>
    <s v="Reinigungskosten   "/>
    <n v="22600"/>
    <n v="22420.26"/>
  </r>
  <r>
    <s v="1 Stadt Bad Rappenau"/>
    <x v="0"/>
    <x v="1"/>
    <x v="4"/>
    <x v="18"/>
    <x v="22"/>
    <x v="45"/>
    <s v="5"/>
    <x v="4"/>
    <x v="1499"/>
    <n v="-1300"/>
    <n v="-1288.6199999999999"/>
    <n v="1"/>
    <s v="01"/>
    <s v="4641"/>
    <s v="546000"/>
    <s v="00"/>
    <s v="000"/>
    <s v="Steuern und Gebäudeversicherungen   "/>
    <n v="1300"/>
    <n v="1288.6199999999999"/>
  </r>
  <r>
    <s v="1 Stadt Bad Rappenau"/>
    <x v="0"/>
    <x v="1"/>
    <x v="4"/>
    <x v="18"/>
    <x v="22"/>
    <x v="45"/>
    <s v="5"/>
    <x v="4"/>
    <x v="1500"/>
    <n v="-300"/>
    <n v="-818.08"/>
    <n v="1"/>
    <s v="01"/>
    <s v="4641"/>
    <s v="549000"/>
    <s v="00"/>
    <s v="000"/>
    <s v="sonstige Bewirtschaftungskosten (z.B. Schornsteinfeger, Feuerlöschgeräte) "/>
    <n v="300"/>
    <n v="818.08"/>
  </r>
  <r>
    <s v="1 Stadt Bad Rappenau"/>
    <x v="0"/>
    <x v="1"/>
    <x v="4"/>
    <x v="18"/>
    <x v="22"/>
    <x v="45"/>
    <s v="5"/>
    <x v="4"/>
    <x v="1501"/>
    <n v="-2000"/>
    <n v="-252"/>
    <n v="1"/>
    <s v="01"/>
    <s v="4641"/>
    <s v="562000"/>
    <s v="00"/>
    <s v="000"/>
    <s v="Aus- und Fortbildung Umschulung  "/>
    <n v="2000"/>
    <n v="252"/>
  </r>
  <r>
    <s v="1 Stadt Bad Rappenau"/>
    <x v="0"/>
    <x v="1"/>
    <x v="4"/>
    <x v="18"/>
    <x v="22"/>
    <x v="45"/>
    <s v="6"/>
    <x v="4"/>
    <x v="1502"/>
    <n v="-6000"/>
    <n v="-754"/>
    <n v="1"/>
    <s v="01"/>
    <s v="4641"/>
    <s v="632000"/>
    <s v="00"/>
    <s v="000"/>
    <s v="Ausgaben für Eingliederungshilfen   "/>
    <n v="6000"/>
    <n v="754"/>
  </r>
  <r>
    <s v="1 Stadt Bad Rappenau"/>
    <x v="0"/>
    <x v="1"/>
    <x v="4"/>
    <x v="18"/>
    <x v="22"/>
    <x v="45"/>
    <s v="6"/>
    <x v="4"/>
    <x v="1503"/>
    <n v="-6000"/>
    <n v="-2416.65"/>
    <n v="1"/>
    <s v="01"/>
    <s v="4641"/>
    <s v="636000"/>
    <s v="00"/>
    <s v="000"/>
    <s v="sonstige sächliche Zweckausgaben  "/>
    <n v="6000"/>
    <n v="2416.65"/>
  </r>
  <r>
    <s v="1 Stadt Bad Rappenau"/>
    <x v="0"/>
    <x v="1"/>
    <x v="4"/>
    <x v="18"/>
    <x v="22"/>
    <x v="45"/>
    <s v="6"/>
    <x v="4"/>
    <x v="1504"/>
    <n v="-12500"/>
    <n v="-8700.5300000000007"/>
    <n v="1"/>
    <s v="01"/>
    <s v="4641"/>
    <s v="637000"/>
    <s v="00"/>
    <s v="000"/>
    <s v="Verpflegungskosten   "/>
    <n v="12500"/>
    <n v="8700.5300000000007"/>
  </r>
  <r>
    <s v="1 Stadt Bad Rappenau"/>
    <x v="0"/>
    <x v="1"/>
    <x v="4"/>
    <x v="18"/>
    <x v="22"/>
    <x v="45"/>
    <s v="6"/>
    <x v="4"/>
    <x v="1505"/>
    <n v="-400"/>
    <n v="-278.88"/>
    <n v="1"/>
    <s v="01"/>
    <s v="4641"/>
    <s v="638000"/>
    <s v="00"/>
    <s v="000"/>
    <s v="EDV-Kosten   "/>
    <n v="400"/>
    <n v="278.88"/>
  </r>
  <r>
    <s v="1 Stadt Bad Rappenau"/>
    <x v="0"/>
    <x v="1"/>
    <x v="4"/>
    <x v="18"/>
    <x v="22"/>
    <x v="45"/>
    <s v="6"/>
    <x v="4"/>
    <x v="1506"/>
    <n v="-3000"/>
    <n v="-193.89"/>
    <n v="1"/>
    <s v="01"/>
    <s v="4641"/>
    <s v="650000"/>
    <s v="00"/>
    <s v="000"/>
    <s v="Bürobedarf   "/>
    <n v="3000"/>
    <n v="193.89"/>
  </r>
  <r>
    <s v="1 Stadt Bad Rappenau"/>
    <x v="0"/>
    <x v="1"/>
    <x v="4"/>
    <x v="18"/>
    <x v="22"/>
    <x v="45"/>
    <s v="6"/>
    <x v="4"/>
    <x v="1507"/>
    <n v="0"/>
    <n v="-913.7"/>
    <n v="1"/>
    <s v="01"/>
    <s v="4641"/>
    <s v="655000"/>
    <s v="00"/>
    <s v="000"/>
    <s v="Sachverständigen-, Gerichts-und ähnliche Kosten  "/>
    <n v="0"/>
    <n v="913.7"/>
  </r>
  <r>
    <s v="1 Stadt Bad Rappenau"/>
    <x v="0"/>
    <x v="1"/>
    <x v="4"/>
    <x v="18"/>
    <x v="22"/>
    <x v="45"/>
    <s v="6"/>
    <x v="4"/>
    <x v="1508"/>
    <n v="-100"/>
    <n v="-10"/>
    <n v="1"/>
    <s v="01"/>
    <s v="4641"/>
    <s v="668000"/>
    <s v="00"/>
    <s v="000"/>
    <s v="Vermischte Ausgaben   "/>
    <n v="100"/>
    <n v="10"/>
  </r>
  <r>
    <s v="1 Stadt Bad Rappenau"/>
    <x v="0"/>
    <x v="1"/>
    <x v="4"/>
    <x v="18"/>
    <x v="22"/>
    <x v="45"/>
    <s v="6"/>
    <x v="4"/>
    <x v="1509"/>
    <n v="-19900"/>
    <n v="0"/>
    <n v="1"/>
    <s v="01"/>
    <s v="4641"/>
    <s v="679000"/>
    <s v="00"/>
    <s v="000"/>
    <s v="Innere Verrechnung   "/>
    <n v="19900"/>
    <n v="0"/>
  </r>
  <r>
    <s v="1 Stadt Bad Rappenau"/>
    <x v="0"/>
    <x v="1"/>
    <x v="4"/>
    <x v="18"/>
    <x v="22"/>
    <x v="45"/>
    <s v="6"/>
    <x v="4"/>
    <x v="1510"/>
    <n v="-27800"/>
    <n v="-24961.62"/>
    <n v="1"/>
    <s v="01"/>
    <s v="4641"/>
    <s v="680000"/>
    <s v="00"/>
    <s v="000"/>
    <s v="Abschreibungen   "/>
    <n v="27800"/>
    <n v="24961.62"/>
  </r>
  <r>
    <s v="1 Stadt Bad Rappenau"/>
    <x v="0"/>
    <x v="1"/>
    <x v="4"/>
    <x v="18"/>
    <x v="22"/>
    <x v="45"/>
    <s v="6"/>
    <x v="4"/>
    <x v="1511"/>
    <n v="-18800"/>
    <n v="-17634.189999999999"/>
    <n v="1"/>
    <s v="01"/>
    <s v="4641"/>
    <s v="685000"/>
    <s v="00"/>
    <s v="000"/>
    <s v="Verzinsung des Anlagekapitals   "/>
    <n v="18800"/>
    <n v="17634.189999999999"/>
  </r>
  <r>
    <s v="1 Stadt Bad Rappenau"/>
    <x v="0"/>
    <x v="1"/>
    <x v="4"/>
    <x v="18"/>
    <x v="22"/>
    <x v="45"/>
    <s v="7"/>
    <x v="5"/>
    <x v="1512"/>
    <n v="-900"/>
    <n v="-820"/>
    <n v="1"/>
    <s v="01"/>
    <s v="4641"/>
    <s v="700000"/>
    <s v="00"/>
    <s v="000"/>
    <s v="Zuschuss Förderverein   "/>
    <n v="900"/>
    <n v="820"/>
  </r>
  <r>
    <s v="1 Stadt Bad Rappenau"/>
    <x v="0"/>
    <x v="1"/>
    <x v="4"/>
    <x v="18"/>
    <x v="22"/>
    <x v="46"/>
    <s v="5"/>
    <x v="4"/>
    <x v="1513"/>
    <n v="-1500"/>
    <n v="-3179.58"/>
    <n v="1"/>
    <s v="01"/>
    <s v="4642"/>
    <s v="501000"/>
    <s v="00"/>
    <s v="000"/>
    <s v="Gebäudeunterhaltung   "/>
    <n v="1500"/>
    <n v="3179.58"/>
  </r>
  <r>
    <s v="1 Stadt Bad Rappenau"/>
    <x v="0"/>
    <x v="1"/>
    <x v="4"/>
    <x v="18"/>
    <x v="22"/>
    <x v="46"/>
    <s v="5"/>
    <x v="4"/>
    <x v="1514"/>
    <n v="0"/>
    <n v="-274.33"/>
    <n v="1"/>
    <s v="01"/>
    <s v="4642"/>
    <s v="510000"/>
    <s v="00"/>
    <s v="000"/>
    <s v="Unterhaltung des sonstigen unbeweglichen Vermögens  "/>
    <n v="0"/>
    <n v="274.33"/>
  </r>
  <r>
    <s v="1 Stadt Bad Rappenau"/>
    <x v="0"/>
    <x v="1"/>
    <x v="4"/>
    <x v="18"/>
    <x v="22"/>
    <x v="46"/>
    <s v="5"/>
    <x v="4"/>
    <x v="1515"/>
    <n v="-700"/>
    <n v="-826.55"/>
    <n v="1"/>
    <s v="01"/>
    <s v="4642"/>
    <s v="542000"/>
    <s v="00"/>
    <s v="000"/>
    <s v="Wasser / Abwasser   "/>
    <n v="700"/>
    <n v="826.55"/>
  </r>
  <r>
    <s v="1 Stadt Bad Rappenau"/>
    <x v="0"/>
    <x v="1"/>
    <x v="4"/>
    <x v="18"/>
    <x v="22"/>
    <x v="46"/>
    <s v="5"/>
    <x v="4"/>
    <x v="1516"/>
    <n v="-5600"/>
    <n v="-1966.21"/>
    <n v="1"/>
    <s v="01"/>
    <s v="4642"/>
    <s v="543000"/>
    <s v="00"/>
    <s v="000"/>
    <s v="Heizungskosten   "/>
    <n v="5600"/>
    <n v="1966.21"/>
  </r>
  <r>
    <s v="1 Stadt Bad Rappenau"/>
    <x v="0"/>
    <x v="1"/>
    <x v="4"/>
    <x v="18"/>
    <x v="22"/>
    <x v="46"/>
    <s v="5"/>
    <x v="4"/>
    <x v="1517"/>
    <n v="-1300"/>
    <n v="-1137.73"/>
    <n v="1"/>
    <s v="01"/>
    <s v="4642"/>
    <s v="546000"/>
    <s v="00"/>
    <s v="000"/>
    <s v="Steuern und Gebäudeversicherungen   "/>
    <n v="1300"/>
    <n v="1137.73"/>
  </r>
  <r>
    <s v="1 Stadt Bad Rappenau"/>
    <x v="0"/>
    <x v="1"/>
    <x v="4"/>
    <x v="18"/>
    <x v="22"/>
    <x v="46"/>
    <s v="5"/>
    <x v="4"/>
    <x v="1518"/>
    <n v="-1100"/>
    <n v="-895.34"/>
    <n v="1"/>
    <s v="01"/>
    <s v="4642"/>
    <s v="549000"/>
    <s v="00"/>
    <s v="000"/>
    <s v="sonstige Bewirtschaftungskosten (z.B. Schornsteinfeger, Feuerlöschgeräte) "/>
    <n v="1100"/>
    <n v="895.34"/>
  </r>
  <r>
    <s v="1 Stadt Bad Rappenau"/>
    <x v="0"/>
    <x v="1"/>
    <x v="4"/>
    <x v="18"/>
    <x v="22"/>
    <x v="46"/>
    <s v="6"/>
    <x v="4"/>
    <x v="1519"/>
    <n v="-8700"/>
    <n v="0"/>
    <n v="1"/>
    <s v="01"/>
    <s v="4642"/>
    <s v="679000"/>
    <s v="00"/>
    <s v="000"/>
    <s v="Innere Verrechnungen   "/>
    <n v="8700"/>
    <n v="0"/>
  </r>
  <r>
    <s v="1 Stadt Bad Rappenau"/>
    <x v="0"/>
    <x v="1"/>
    <x v="4"/>
    <x v="18"/>
    <x v="22"/>
    <x v="46"/>
    <s v="6"/>
    <x v="4"/>
    <x v="1520"/>
    <n v="-19600"/>
    <n v="-19565.150000000001"/>
    <n v="1"/>
    <s v="01"/>
    <s v="4642"/>
    <s v="680000"/>
    <s v="00"/>
    <s v="000"/>
    <s v="Abschreibungen   "/>
    <n v="19600"/>
    <n v="19565.150000000001"/>
  </r>
  <r>
    <s v="1 Stadt Bad Rappenau"/>
    <x v="0"/>
    <x v="1"/>
    <x v="4"/>
    <x v="18"/>
    <x v="22"/>
    <x v="46"/>
    <s v="6"/>
    <x v="4"/>
    <x v="1521"/>
    <n v="-22200"/>
    <n v="-22160.9"/>
    <n v="1"/>
    <s v="01"/>
    <s v="4642"/>
    <s v="685000"/>
    <s v="00"/>
    <s v="000"/>
    <s v="Verzinsung des Anlagekapitals   "/>
    <n v="22200"/>
    <n v="22160.9"/>
  </r>
  <r>
    <s v="1 Stadt Bad Rappenau"/>
    <x v="0"/>
    <x v="1"/>
    <x v="4"/>
    <x v="18"/>
    <x v="22"/>
    <x v="47"/>
    <s v="4"/>
    <x v="3"/>
    <x v="1522"/>
    <n v="-514800"/>
    <n v="-504888.15"/>
    <n v="1"/>
    <s v="01"/>
    <s v="4643"/>
    <s v="414000"/>
    <s v="00"/>
    <s v="000"/>
    <s v="Vergütungen der Beschäftigten bis 2005 nur Angestellte "/>
    <n v="514800"/>
    <n v="504888.15"/>
  </r>
  <r>
    <s v="1 Stadt Bad Rappenau"/>
    <x v="0"/>
    <x v="1"/>
    <x v="4"/>
    <x v="18"/>
    <x v="22"/>
    <x v="47"/>
    <s v="4"/>
    <x v="3"/>
    <x v="1523"/>
    <n v="-42100"/>
    <n v="-42514.17"/>
    <n v="1"/>
    <s v="01"/>
    <s v="4643"/>
    <s v="434000"/>
    <s v="00"/>
    <s v="000"/>
    <s v="Beiträge Versorgungskasse  bis 2005 nur Angestellte "/>
    <n v="42100"/>
    <n v="42514.17"/>
  </r>
  <r>
    <s v="1 Stadt Bad Rappenau"/>
    <x v="0"/>
    <x v="1"/>
    <x v="4"/>
    <x v="18"/>
    <x v="22"/>
    <x v="47"/>
    <s v="4"/>
    <x v="3"/>
    <x v="1524"/>
    <n v="-104600"/>
    <n v="-102658.03"/>
    <n v="1"/>
    <s v="01"/>
    <s v="4643"/>
    <s v="444000"/>
    <s v="00"/>
    <s v="000"/>
    <s v="Beiträge zur gesetzlichen Sozialversicherung für Angest. bis 2005 nur Angestellte "/>
    <n v="104600"/>
    <n v="102658.03"/>
  </r>
  <r>
    <s v="1 Stadt Bad Rappenau"/>
    <x v="0"/>
    <x v="1"/>
    <x v="4"/>
    <x v="18"/>
    <x v="22"/>
    <x v="47"/>
    <s v="4"/>
    <x v="3"/>
    <x v="1525"/>
    <n v="-100"/>
    <n v="-36"/>
    <n v="1"/>
    <s v="01"/>
    <s v="4643"/>
    <s v="450000"/>
    <s v="00"/>
    <s v="000"/>
    <s v="Beihilfen, Unterstützung und dgl.  "/>
    <n v="100"/>
    <n v="36"/>
  </r>
  <r>
    <s v="1 Stadt Bad Rappenau"/>
    <x v="0"/>
    <x v="1"/>
    <x v="4"/>
    <x v="18"/>
    <x v="22"/>
    <x v="47"/>
    <s v="4"/>
    <x v="3"/>
    <x v="1526"/>
    <n v="-600"/>
    <n v="-1513.96"/>
    <n v="1"/>
    <s v="01"/>
    <s v="4643"/>
    <s v="460000"/>
    <s v="00"/>
    <s v="000"/>
    <s v="Personalnebenausgaben   "/>
    <n v="600"/>
    <n v="1513.96"/>
  </r>
  <r>
    <s v="1 Stadt Bad Rappenau"/>
    <x v="0"/>
    <x v="1"/>
    <x v="4"/>
    <x v="18"/>
    <x v="22"/>
    <x v="47"/>
    <s v="4"/>
    <x v="3"/>
    <x v="1527"/>
    <n v="-200"/>
    <n v="-359.7"/>
    <n v="1"/>
    <s v="01"/>
    <s v="4643"/>
    <s v="462000"/>
    <s v="00"/>
    <s v="000"/>
    <s v="Betriebsausflug   "/>
    <n v="200"/>
    <n v="359.7"/>
  </r>
  <r>
    <s v="1 Stadt Bad Rappenau"/>
    <x v="0"/>
    <x v="1"/>
    <x v="4"/>
    <x v="18"/>
    <x v="22"/>
    <x v="47"/>
    <s v="5"/>
    <x v="4"/>
    <x v="1528"/>
    <n v="-3500"/>
    <n v="-5899.88"/>
    <n v="1"/>
    <s v="01"/>
    <s v="4643"/>
    <s v="501000"/>
    <s v="00"/>
    <s v="000"/>
    <s v="Gebäudeunterhaltung   "/>
    <n v="3500"/>
    <n v="5899.88"/>
  </r>
  <r>
    <s v="1 Stadt Bad Rappenau"/>
    <x v="0"/>
    <x v="1"/>
    <x v="4"/>
    <x v="18"/>
    <x v="22"/>
    <x v="47"/>
    <s v="5"/>
    <x v="4"/>
    <x v="1529"/>
    <n v="-3500"/>
    <n v="-9134.07"/>
    <n v="1"/>
    <s v="01"/>
    <s v="4643"/>
    <s v="510000"/>
    <s v="00"/>
    <s v="000"/>
    <s v="Unterhaltung des sonstigen unbeweglichen Vermögens  "/>
    <n v="3500"/>
    <n v="9134.07"/>
  </r>
  <r>
    <s v="1 Stadt Bad Rappenau"/>
    <x v="0"/>
    <x v="1"/>
    <x v="4"/>
    <x v="18"/>
    <x v="22"/>
    <x v="47"/>
    <s v="5"/>
    <x v="4"/>
    <x v="1530"/>
    <n v="-6000"/>
    <n v="-5307.62"/>
    <n v="1"/>
    <s v="01"/>
    <s v="4643"/>
    <s v="521000"/>
    <s v="00"/>
    <s v="000"/>
    <s v="Geräte, Ausstattungs- und Einrichtungsgegenstände  "/>
    <n v="6000"/>
    <n v="5307.62"/>
  </r>
  <r>
    <s v="1 Stadt Bad Rappenau"/>
    <x v="0"/>
    <x v="1"/>
    <x v="4"/>
    <x v="18"/>
    <x v="22"/>
    <x v="47"/>
    <s v="5"/>
    <x v="4"/>
    <x v="1531"/>
    <n v="-1200"/>
    <n v="-1325.98"/>
    <n v="1"/>
    <s v="01"/>
    <s v="4643"/>
    <s v="522000"/>
    <s v="00"/>
    <s v="000"/>
    <s v="Druck- und Kopierkosten   "/>
    <n v="1200"/>
    <n v="1325.98"/>
  </r>
  <r>
    <s v="1 Stadt Bad Rappenau"/>
    <x v="0"/>
    <x v="1"/>
    <x v="4"/>
    <x v="18"/>
    <x v="22"/>
    <x v="47"/>
    <s v="5"/>
    <x v="4"/>
    <x v="1532"/>
    <n v="-1900"/>
    <n v="-2900.92"/>
    <n v="1"/>
    <s v="01"/>
    <s v="4643"/>
    <s v="541000"/>
    <s v="00"/>
    <s v="000"/>
    <s v="Strom   "/>
    <n v="1900"/>
    <n v="2900.92"/>
  </r>
  <r>
    <s v="1 Stadt Bad Rappenau"/>
    <x v="0"/>
    <x v="1"/>
    <x v="4"/>
    <x v="18"/>
    <x v="22"/>
    <x v="47"/>
    <s v="5"/>
    <x v="4"/>
    <x v="1533"/>
    <n v="-1000"/>
    <n v="-1390.7"/>
    <n v="1"/>
    <s v="01"/>
    <s v="4643"/>
    <s v="542000"/>
    <s v="00"/>
    <s v="000"/>
    <s v="Wasser / Abwasser   "/>
    <n v="1000"/>
    <n v="1390.7"/>
  </r>
  <r>
    <s v="1 Stadt Bad Rappenau"/>
    <x v="0"/>
    <x v="1"/>
    <x v="4"/>
    <x v="18"/>
    <x v="22"/>
    <x v="47"/>
    <s v="5"/>
    <x v="4"/>
    <x v="1534"/>
    <n v="-2800"/>
    <n v="-3461.12"/>
    <n v="1"/>
    <s v="01"/>
    <s v="4643"/>
    <s v="543000"/>
    <s v="00"/>
    <s v="000"/>
    <s v="Heizungskosten   "/>
    <n v="2800"/>
    <n v="3461.12"/>
  </r>
  <r>
    <s v="1 Stadt Bad Rappenau"/>
    <x v="0"/>
    <x v="1"/>
    <x v="4"/>
    <x v="18"/>
    <x v="22"/>
    <x v="47"/>
    <s v="5"/>
    <x v="4"/>
    <x v="1535"/>
    <n v="-1000"/>
    <n v="-1386"/>
    <n v="1"/>
    <s v="01"/>
    <s v="4643"/>
    <s v="544000"/>
    <s v="00"/>
    <s v="000"/>
    <s v="Abfallgebühren   "/>
    <n v="1000"/>
    <n v="1386"/>
  </r>
  <r>
    <s v="1 Stadt Bad Rappenau"/>
    <x v="0"/>
    <x v="1"/>
    <x v="4"/>
    <x v="18"/>
    <x v="22"/>
    <x v="47"/>
    <s v="5"/>
    <x v="4"/>
    <x v="1536"/>
    <n v="-15700"/>
    <n v="-21395.34"/>
    <n v="1"/>
    <s v="01"/>
    <s v="4643"/>
    <s v="545000"/>
    <s v="00"/>
    <s v="000"/>
    <s v="Reinigungskosten   "/>
    <n v="15700"/>
    <n v="21395.34"/>
  </r>
  <r>
    <s v="1 Stadt Bad Rappenau"/>
    <x v="0"/>
    <x v="1"/>
    <x v="4"/>
    <x v="18"/>
    <x v="22"/>
    <x v="47"/>
    <s v="5"/>
    <x v="4"/>
    <x v="1537"/>
    <n v="-600"/>
    <n v="-644.36"/>
    <n v="1"/>
    <s v="01"/>
    <s v="4643"/>
    <s v="546000"/>
    <s v="00"/>
    <s v="000"/>
    <s v="Steuern und Gebäudeversicherungen   "/>
    <n v="600"/>
    <n v="644.36"/>
  </r>
  <r>
    <s v="1 Stadt Bad Rappenau"/>
    <x v="0"/>
    <x v="1"/>
    <x v="4"/>
    <x v="18"/>
    <x v="22"/>
    <x v="47"/>
    <s v="5"/>
    <x v="4"/>
    <x v="1538"/>
    <n v="-700"/>
    <n v="-1305.29"/>
    <n v="1"/>
    <s v="01"/>
    <s v="4643"/>
    <s v="549000"/>
    <s v="00"/>
    <s v="000"/>
    <s v="sonstige Bewirtschaftungskosten (z.B. Schornsteinfeger, Feuerlöschgeräte) "/>
    <n v="700"/>
    <n v="1305.29"/>
  </r>
  <r>
    <s v="1 Stadt Bad Rappenau"/>
    <x v="0"/>
    <x v="1"/>
    <x v="4"/>
    <x v="18"/>
    <x v="22"/>
    <x v="47"/>
    <s v="5"/>
    <x v="4"/>
    <x v="1539"/>
    <n v="-3000"/>
    <n v="-858"/>
    <n v="1"/>
    <s v="01"/>
    <s v="4643"/>
    <s v="562000"/>
    <s v="00"/>
    <s v="000"/>
    <s v="Aus- und Fortbildung Umschulung  "/>
    <n v="3000"/>
    <n v="858"/>
  </r>
  <r>
    <s v="1 Stadt Bad Rappenau"/>
    <x v="0"/>
    <x v="1"/>
    <x v="4"/>
    <x v="18"/>
    <x v="22"/>
    <x v="47"/>
    <s v="6"/>
    <x v="4"/>
    <x v="1540"/>
    <n v="-2000"/>
    <n v="0"/>
    <n v="1"/>
    <s v="01"/>
    <s v="4643"/>
    <s v="632000"/>
    <s v="00"/>
    <s v="000"/>
    <s v="Ausgaben für Eingliederungshilfen   "/>
    <n v="2000"/>
    <n v="0"/>
  </r>
  <r>
    <s v="1 Stadt Bad Rappenau"/>
    <x v="0"/>
    <x v="1"/>
    <x v="4"/>
    <x v="18"/>
    <x v="22"/>
    <x v="47"/>
    <s v="6"/>
    <x v="4"/>
    <x v="1541"/>
    <n v="-6000"/>
    <n v="-6153.56"/>
    <n v="1"/>
    <s v="01"/>
    <s v="4643"/>
    <s v="636000"/>
    <s v="00"/>
    <s v="000"/>
    <s v="sonstige sächliche Zweckausgaben  "/>
    <n v="6000"/>
    <n v="6153.56"/>
  </r>
  <r>
    <s v="1 Stadt Bad Rappenau"/>
    <x v="0"/>
    <x v="1"/>
    <x v="4"/>
    <x v="18"/>
    <x v="22"/>
    <x v="47"/>
    <s v="6"/>
    <x v="4"/>
    <x v="1542"/>
    <n v="-12000"/>
    <n v="-18409.13"/>
    <n v="1"/>
    <s v="01"/>
    <s v="4643"/>
    <s v="637000"/>
    <s v="00"/>
    <s v="000"/>
    <s v="Verpflegungskosten   "/>
    <n v="12000"/>
    <n v="18409.13"/>
  </r>
  <r>
    <s v="1 Stadt Bad Rappenau"/>
    <x v="0"/>
    <x v="1"/>
    <x v="4"/>
    <x v="18"/>
    <x v="22"/>
    <x v="47"/>
    <s v="6"/>
    <x v="4"/>
    <x v="1543"/>
    <n v="-400"/>
    <n v="-77.95"/>
    <n v="1"/>
    <s v="01"/>
    <s v="4643"/>
    <s v="638000"/>
    <s v="00"/>
    <s v="000"/>
    <s v="EDV-Kosten   "/>
    <n v="400"/>
    <n v="77.95"/>
  </r>
  <r>
    <s v="1 Stadt Bad Rappenau"/>
    <x v="0"/>
    <x v="1"/>
    <x v="4"/>
    <x v="18"/>
    <x v="22"/>
    <x v="47"/>
    <s v="6"/>
    <x v="4"/>
    <x v="1544"/>
    <n v="-500"/>
    <n v="0"/>
    <n v="1"/>
    <s v="01"/>
    <s v="4643"/>
    <s v="640000"/>
    <s v="00"/>
    <s v="000"/>
    <s v="Steuern, Versicherung. , Schadensfälle , Sonderabgaben  "/>
    <n v="500"/>
    <n v="0"/>
  </r>
  <r>
    <s v="1 Stadt Bad Rappenau"/>
    <x v="0"/>
    <x v="1"/>
    <x v="4"/>
    <x v="18"/>
    <x v="22"/>
    <x v="47"/>
    <s v="6"/>
    <x v="4"/>
    <x v="1545"/>
    <n v="-3000"/>
    <n v="-835.41"/>
    <n v="1"/>
    <s v="01"/>
    <s v="4643"/>
    <s v="650000"/>
    <s v="00"/>
    <s v="000"/>
    <s v="Bürobedarf   "/>
    <n v="3000"/>
    <n v="835.41"/>
  </r>
  <r>
    <s v="1 Stadt Bad Rappenau"/>
    <x v="0"/>
    <x v="1"/>
    <x v="4"/>
    <x v="18"/>
    <x v="22"/>
    <x v="47"/>
    <s v="6"/>
    <x v="4"/>
    <x v="1546"/>
    <n v="0"/>
    <n v="-910.9"/>
    <n v="1"/>
    <s v="01"/>
    <s v="4643"/>
    <s v="655000"/>
    <s v="00"/>
    <s v="000"/>
    <s v="Sachverständigen-, Gerichts-und ähnliche Kosten  "/>
    <n v="0"/>
    <n v="910.9"/>
  </r>
  <r>
    <s v="1 Stadt Bad Rappenau"/>
    <x v="0"/>
    <x v="1"/>
    <x v="4"/>
    <x v="18"/>
    <x v="22"/>
    <x v="47"/>
    <s v="6"/>
    <x v="4"/>
    <x v="1547"/>
    <n v="-800"/>
    <n v="-410.68"/>
    <n v="1"/>
    <s v="01"/>
    <s v="4643"/>
    <s v="668000"/>
    <s v="00"/>
    <s v="000"/>
    <s v="Vermischte Ausgaben   "/>
    <n v="800"/>
    <n v="410.68"/>
  </r>
  <r>
    <s v="1 Stadt Bad Rappenau"/>
    <x v="0"/>
    <x v="1"/>
    <x v="4"/>
    <x v="18"/>
    <x v="22"/>
    <x v="47"/>
    <s v="6"/>
    <x v="4"/>
    <x v="1548"/>
    <n v="-11200"/>
    <n v="0"/>
    <n v="1"/>
    <s v="01"/>
    <s v="4643"/>
    <s v="679000"/>
    <s v="00"/>
    <s v="000"/>
    <s v="Innere Verrechnungen   "/>
    <n v="11200"/>
    <n v="0"/>
  </r>
  <r>
    <s v="1 Stadt Bad Rappenau"/>
    <x v="0"/>
    <x v="1"/>
    <x v="4"/>
    <x v="18"/>
    <x v="22"/>
    <x v="47"/>
    <s v="6"/>
    <x v="4"/>
    <x v="1549"/>
    <n v="-28300"/>
    <n v="-26694.67"/>
    <n v="1"/>
    <s v="01"/>
    <s v="4643"/>
    <s v="680000"/>
    <s v="00"/>
    <s v="000"/>
    <s v="Abschreibungen   "/>
    <n v="28300"/>
    <n v="26694.67"/>
  </r>
  <r>
    <s v="1 Stadt Bad Rappenau"/>
    <x v="0"/>
    <x v="1"/>
    <x v="4"/>
    <x v="18"/>
    <x v="22"/>
    <x v="47"/>
    <s v="6"/>
    <x v="4"/>
    <x v="1550"/>
    <n v="-31400"/>
    <n v="-36032.25"/>
    <n v="1"/>
    <s v="01"/>
    <s v="4643"/>
    <s v="685000"/>
    <s v="00"/>
    <s v="000"/>
    <s v="Verzinsung des Anlagekapitals   "/>
    <n v="31400"/>
    <n v="36032.25"/>
  </r>
  <r>
    <s v="1 Stadt Bad Rappenau"/>
    <x v="0"/>
    <x v="1"/>
    <x v="4"/>
    <x v="18"/>
    <x v="22"/>
    <x v="48"/>
    <s v="5"/>
    <x v="4"/>
    <x v="1551"/>
    <n v="-1000"/>
    <n v="0"/>
    <n v="1"/>
    <s v="01"/>
    <s v="4645"/>
    <s v="501000"/>
    <s v="00"/>
    <s v="000"/>
    <s v="Gebäudeunterhaltung   "/>
    <n v="1000"/>
    <n v="0"/>
  </r>
  <r>
    <s v="1 Stadt Bad Rappenau"/>
    <x v="0"/>
    <x v="1"/>
    <x v="4"/>
    <x v="18"/>
    <x v="22"/>
    <x v="48"/>
    <s v="5"/>
    <x v="4"/>
    <x v="1552"/>
    <n v="0"/>
    <n v="-11.42"/>
    <n v="1"/>
    <s v="01"/>
    <s v="4645"/>
    <s v="510000"/>
    <s v="00"/>
    <s v="000"/>
    <s v="Unterhaltung des sonstigen unbeweglichen Vermögens  "/>
    <n v="0"/>
    <n v="11.42"/>
  </r>
  <r>
    <s v="1 Stadt Bad Rappenau"/>
    <x v="0"/>
    <x v="1"/>
    <x v="4"/>
    <x v="18"/>
    <x v="22"/>
    <x v="48"/>
    <s v="6"/>
    <x v="4"/>
    <x v="1553"/>
    <n v="-600"/>
    <n v="0"/>
    <n v="1"/>
    <s v="01"/>
    <s v="4645"/>
    <s v="679000"/>
    <s v="00"/>
    <s v="000"/>
    <s v="Innere Verrechnungen   "/>
    <n v="600"/>
    <n v="0"/>
  </r>
  <r>
    <s v="1 Stadt Bad Rappenau"/>
    <x v="0"/>
    <x v="1"/>
    <x v="4"/>
    <x v="18"/>
    <x v="22"/>
    <x v="48"/>
    <s v="6"/>
    <x v="4"/>
    <x v="1554"/>
    <n v="-8200"/>
    <n v="-9755.32"/>
    <n v="1"/>
    <s v="01"/>
    <s v="4645"/>
    <s v="680000"/>
    <s v="00"/>
    <s v="000"/>
    <s v="Abschreibungen Kindergarten Heinsheim  "/>
    <n v="8200"/>
    <n v="9755.32"/>
  </r>
  <r>
    <s v="1 Stadt Bad Rappenau"/>
    <x v="0"/>
    <x v="1"/>
    <x v="4"/>
    <x v="18"/>
    <x v="22"/>
    <x v="48"/>
    <s v="6"/>
    <x v="4"/>
    <x v="1555"/>
    <n v="-11200"/>
    <n v="-10747.82"/>
    <n v="1"/>
    <s v="01"/>
    <s v="4645"/>
    <s v="685000"/>
    <s v="00"/>
    <s v="000"/>
    <s v="Verzinsung des Anlagekapitals Kindergarten Heinsheim  "/>
    <n v="11200"/>
    <n v="10747.82"/>
  </r>
  <r>
    <s v="1 Stadt Bad Rappenau"/>
    <x v="0"/>
    <x v="1"/>
    <x v="4"/>
    <x v="18"/>
    <x v="22"/>
    <x v="49"/>
    <s v="4"/>
    <x v="3"/>
    <x v="1556"/>
    <n v="-955400"/>
    <n v="-935028.08"/>
    <n v="1"/>
    <s v="01"/>
    <s v="4649"/>
    <s v="414000"/>
    <s v="00"/>
    <s v="000"/>
    <s v="Vergütungen der Beschäftigten bis 2005 nur Angestellte "/>
    <n v="955400"/>
    <n v="935028.08"/>
  </r>
  <r>
    <s v="1 Stadt Bad Rappenau"/>
    <x v="0"/>
    <x v="1"/>
    <x v="4"/>
    <x v="18"/>
    <x v="22"/>
    <x v="49"/>
    <s v="4"/>
    <x v="3"/>
    <x v="1557"/>
    <n v="-79100"/>
    <n v="-82339.03"/>
    <n v="1"/>
    <s v="01"/>
    <s v="4649"/>
    <s v="434000"/>
    <s v="00"/>
    <s v="000"/>
    <s v="Beiträge Versorgungskasse  bis 2005 nur Angestellte "/>
    <n v="79100"/>
    <n v="82339.03"/>
  </r>
  <r>
    <s v="1 Stadt Bad Rappenau"/>
    <x v="0"/>
    <x v="1"/>
    <x v="4"/>
    <x v="18"/>
    <x v="22"/>
    <x v="49"/>
    <s v="4"/>
    <x v="3"/>
    <x v="1558"/>
    <n v="-195200"/>
    <n v="-189064.58"/>
    <n v="1"/>
    <s v="01"/>
    <s v="4649"/>
    <s v="444000"/>
    <s v="00"/>
    <s v="000"/>
    <s v="Beiträge zur gesetzlichen Sozialversicherung für Angest. bis 2005 nur Angestellte "/>
    <n v="195200"/>
    <n v="189064.58"/>
  </r>
  <r>
    <s v="1 Stadt Bad Rappenau"/>
    <x v="0"/>
    <x v="1"/>
    <x v="4"/>
    <x v="18"/>
    <x v="22"/>
    <x v="49"/>
    <s v="4"/>
    <x v="3"/>
    <x v="1559"/>
    <n v="-200"/>
    <n v="-82.6"/>
    <n v="1"/>
    <s v="01"/>
    <s v="4649"/>
    <s v="450000"/>
    <s v="00"/>
    <s v="000"/>
    <s v="Beihilfen, Unterstützung und dgl.  "/>
    <n v="200"/>
    <n v="82.6"/>
  </r>
  <r>
    <s v="1 Stadt Bad Rappenau"/>
    <x v="0"/>
    <x v="1"/>
    <x v="4"/>
    <x v="18"/>
    <x v="22"/>
    <x v="49"/>
    <s v="4"/>
    <x v="3"/>
    <x v="1560"/>
    <n v="-1300"/>
    <n v="-3382.6"/>
    <n v="1"/>
    <s v="01"/>
    <s v="4649"/>
    <s v="460000"/>
    <s v="00"/>
    <s v="000"/>
    <s v="Personalnebenausgaben   "/>
    <n v="1300"/>
    <n v="3382.6"/>
  </r>
  <r>
    <s v="1 Stadt Bad Rappenau"/>
    <x v="0"/>
    <x v="1"/>
    <x v="4"/>
    <x v="18"/>
    <x v="22"/>
    <x v="49"/>
    <s v="4"/>
    <x v="3"/>
    <x v="1561"/>
    <n v="-400"/>
    <n v="-719.4"/>
    <n v="1"/>
    <s v="01"/>
    <s v="4649"/>
    <s v="462000"/>
    <s v="00"/>
    <s v="000"/>
    <s v="Betriebsausflug   "/>
    <n v="400"/>
    <n v="719.4"/>
  </r>
  <r>
    <s v="1 Stadt Bad Rappenau"/>
    <x v="0"/>
    <x v="1"/>
    <x v="4"/>
    <x v="18"/>
    <x v="22"/>
    <x v="49"/>
    <s v="5"/>
    <x v="4"/>
    <x v="1562"/>
    <n v="-4000"/>
    <n v="-36075.279999999999"/>
    <n v="1"/>
    <s v="01"/>
    <s v="4649"/>
    <s v="501000"/>
    <s v="00"/>
    <s v="000"/>
    <s v="Gebäudeunterhaltung Ehrenbergstr. 21   "/>
    <n v="4000"/>
    <n v="36075.279999999999"/>
  </r>
  <r>
    <s v="1 Stadt Bad Rappenau"/>
    <x v="0"/>
    <x v="1"/>
    <x v="4"/>
    <x v="18"/>
    <x v="22"/>
    <x v="49"/>
    <s v="5"/>
    <x v="4"/>
    <x v="1563"/>
    <n v="-4000"/>
    <n v="-733.1"/>
    <n v="1"/>
    <s v="01"/>
    <s v="4649"/>
    <s v="501100"/>
    <s v="00"/>
    <s v="000"/>
    <s v="Gebäudeunterhaltung Ehrenbergstr. 26  "/>
    <n v="4000"/>
    <n v="733.1"/>
  </r>
  <r>
    <s v="1 Stadt Bad Rappenau"/>
    <x v="0"/>
    <x v="1"/>
    <x v="4"/>
    <x v="18"/>
    <x v="22"/>
    <x v="49"/>
    <s v="5"/>
    <x v="4"/>
    <x v="1564"/>
    <n v="-3500"/>
    <n v="-10176.66"/>
    <n v="1"/>
    <s v="01"/>
    <s v="4649"/>
    <s v="510000"/>
    <s v="00"/>
    <s v="000"/>
    <s v="Unterhaltung des sonstigen unbeweglichen Vermögens  "/>
    <n v="3500"/>
    <n v="10176.66"/>
  </r>
  <r>
    <s v="1 Stadt Bad Rappenau"/>
    <x v="0"/>
    <x v="1"/>
    <x v="4"/>
    <x v="18"/>
    <x v="22"/>
    <x v="49"/>
    <s v="5"/>
    <x v="4"/>
    <x v="1565"/>
    <n v="-5000"/>
    <n v="-4026.47"/>
    <n v="1"/>
    <s v="01"/>
    <s v="4649"/>
    <s v="521000"/>
    <s v="00"/>
    <s v="000"/>
    <s v="Geräte, Ausstattungs- und Einrichtungsgegenstände  "/>
    <n v="5000"/>
    <n v="4026.47"/>
  </r>
  <r>
    <s v="1 Stadt Bad Rappenau"/>
    <x v="0"/>
    <x v="1"/>
    <x v="4"/>
    <x v="18"/>
    <x v="22"/>
    <x v="49"/>
    <s v="5"/>
    <x v="4"/>
    <x v="1566"/>
    <n v="-1600"/>
    <n v="-1345.88"/>
    <n v="1"/>
    <s v="01"/>
    <s v="4649"/>
    <s v="522000"/>
    <s v="00"/>
    <s v="000"/>
    <s v="Druck- und Kopierkosten   "/>
    <n v="1600"/>
    <n v="1345.88"/>
  </r>
  <r>
    <s v="1 Stadt Bad Rappenau"/>
    <x v="0"/>
    <x v="1"/>
    <x v="4"/>
    <x v="18"/>
    <x v="22"/>
    <x v="49"/>
    <s v="5"/>
    <x v="4"/>
    <x v="1567"/>
    <n v="-8500"/>
    <n v="-5922.54"/>
    <n v="1"/>
    <s v="01"/>
    <s v="4649"/>
    <s v="541000"/>
    <s v="00"/>
    <s v="000"/>
    <s v="Strom   "/>
    <n v="8500"/>
    <n v="5922.54"/>
  </r>
  <r>
    <s v="1 Stadt Bad Rappenau"/>
    <x v="0"/>
    <x v="1"/>
    <x v="4"/>
    <x v="18"/>
    <x v="22"/>
    <x v="49"/>
    <s v="5"/>
    <x v="4"/>
    <x v="1568"/>
    <n v="-600"/>
    <n v="-2711.75"/>
    <n v="1"/>
    <s v="01"/>
    <s v="4649"/>
    <s v="542000"/>
    <s v="00"/>
    <s v="000"/>
    <s v="Wasser / Abwasser   "/>
    <n v="600"/>
    <n v="2711.75"/>
  </r>
  <r>
    <s v="1 Stadt Bad Rappenau"/>
    <x v="0"/>
    <x v="1"/>
    <x v="4"/>
    <x v="18"/>
    <x v="22"/>
    <x v="49"/>
    <s v="5"/>
    <x v="4"/>
    <x v="1569"/>
    <n v="-1600"/>
    <n v="-11299.97"/>
    <n v="1"/>
    <s v="01"/>
    <s v="4649"/>
    <s v="543000"/>
    <s v="00"/>
    <s v="000"/>
    <s v="Heizungskosten   "/>
    <n v="1600"/>
    <n v="11299.97"/>
  </r>
  <r>
    <s v="1 Stadt Bad Rappenau"/>
    <x v="0"/>
    <x v="1"/>
    <x v="4"/>
    <x v="18"/>
    <x v="22"/>
    <x v="49"/>
    <s v="5"/>
    <x v="4"/>
    <x v="1570"/>
    <n v="-1900"/>
    <n v="-1886.28"/>
    <n v="1"/>
    <s v="01"/>
    <s v="4649"/>
    <s v="544000"/>
    <s v="00"/>
    <s v="000"/>
    <s v="Abfallgebühren   "/>
    <n v="1900"/>
    <n v="1886.28"/>
  </r>
  <r>
    <s v="1 Stadt Bad Rappenau"/>
    <x v="0"/>
    <x v="1"/>
    <x v="4"/>
    <x v="18"/>
    <x v="22"/>
    <x v="49"/>
    <s v="5"/>
    <x v="4"/>
    <x v="1571"/>
    <n v="-5400"/>
    <n v="-8940.6200000000008"/>
    <n v="1"/>
    <s v="01"/>
    <s v="4649"/>
    <s v="545000"/>
    <s v="00"/>
    <s v="000"/>
    <s v="Reinigungskosten   "/>
    <n v="5400"/>
    <n v="8940.6200000000008"/>
  </r>
  <r>
    <s v="1 Stadt Bad Rappenau"/>
    <x v="0"/>
    <x v="1"/>
    <x v="4"/>
    <x v="18"/>
    <x v="22"/>
    <x v="49"/>
    <s v="5"/>
    <x v="4"/>
    <x v="1572"/>
    <n v="-2200"/>
    <n v="-2162.81"/>
    <n v="1"/>
    <s v="01"/>
    <s v="4649"/>
    <s v="546000"/>
    <s v="00"/>
    <s v="000"/>
    <s v="Steuern und Gebäudeversicherungen   "/>
    <n v="2200"/>
    <n v="2162.81"/>
  </r>
  <r>
    <s v="1 Stadt Bad Rappenau"/>
    <x v="0"/>
    <x v="1"/>
    <x v="4"/>
    <x v="18"/>
    <x v="22"/>
    <x v="49"/>
    <s v="5"/>
    <x v="4"/>
    <x v="1573"/>
    <n v="-2500"/>
    <n v="-3001.81"/>
    <n v="1"/>
    <s v="01"/>
    <s v="4649"/>
    <s v="549000"/>
    <s v="00"/>
    <s v="000"/>
    <s v="sonstige Bewirtschaftungskosten (z.B. Schornsteinfeger, Feuerlöschgeräte) "/>
    <n v="2500"/>
    <n v="3001.81"/>
  </r>
  <r>
    <s v="1 Stadt Bad Rappenau"/>
    <x v="0"/>
    <x v="1"/>
    <x v="4"/>
    <x v="18"/>
    <x v="22"/>
    <x v="49"/>
    <s v="5"/>
    <x v="4"/>
    <x v="1574"/>
    <n v="-5000"/>
    <n v="-192"/>
    <n v="1"/>
    <s v="01"/>
    <s v="4649"/>
    <s v="562000"/>
    <s v="00"/>
    <s v="000"/>
    <s v="Aus- und Fortbildung Umschulung  "/>
    <n v="5000"/>
    <n v="192"/>
  </r>
  <r>
    <s v="1 Stadt Bad Rappenau"/>
    <x v="0"/>
    <x v="1"/>
    <x v="4"/>
    <x v="18"/>
    <x v="22"/>
    <x v="49"/>
    <s v="6"/>
    <x v="4"/>
    <x v="1575"/>
    <n v="-7000"/>
    <n v="-6240"/>
    <n v="1"/>
    <s v="01"/>
    <s v="4649"/>
    <s v="632000"/>
    <s v="00"/>
    <s v="000"/>
    <s v="Ausgaben für Eingliederungshilfen   "/>
    <n v="7000"/>
    <n v="6240"/>
  </r>
  <r>
    <s v="1 Stadt Bad Rappenau"/>
    <x v="0"/>
    <x v="1"/>
    <x v="4"/>
    <x v="18"/>
    <x v="22"/>
    <x v="49"/>
    <s v="6"/>
    <x v="4"/>
    <x v="1576"/>
    <n v="-10000"/>
    <n v="-8659.93"/>
    <n v="1"/>
    <s v="01"/>
    <s v="4649"/>
    <s v="636000"/>
    <s v="00"/>
    <s v="000"/>
    <s v="sonstige sächliche Zweckausgaben  "/>
    <n v="10000"/>
    <n v="8659.93"/>
  </r>
  <r>
    <s v="1 Stadt Bad Rappenau"/>
    <x v="0"/>
    <x v="1"/>
    <x v="4"/>
    <x v="18"/>
    <x v="22"/>
    <x v="49"/>
    <s v="6"/>
    <x v="4"/>
    <x v="1577"/>
    <n v="-22000"/>
    <n v="-21028.55"/>
    <n v="1"/>
    <s v="01"/>
    <s v="4649"/>
    <s v="637000"/>
    <s v="00"/>
    <s v="000"/>
    <s v="Verpflegungskosten   "/>
    <n v="22000"/>
    <n v="21028.55"/>
  </r>
  <r>
    <s v="1 Stadt Bad Rappenau"/>
    <x v="0"/>
    <x v="1"/>
    <x v="4"/>
    <x v="18"/>
    <x v="22"/>
    <x v="49"/>
    <s v="6"/>
    <x v="4"/>
    <x v="1578"/>
    <n v="-1000"/>
    <n v="-1697"/>
    <n v="1"/>
    <s v="01"/>
    <s v="4649"/>
    <s v="638000"/>
    <s v="00"/>
    <s v="000"/>
    <s v="EDV-Kosten   "/>
    <n v="1000"/>
    <n v="1697"/>
  </r>
  <r>
    <s v="1 Stadt Bad Rappenau"/>
    <x v="0"/>
    <x v="1"/>
    <x v="4"/>
    <x v="18"/>
    <x v="22"/>
    <x v="49"/>
    <s v="6"/>
    <x v="4"/>
    <x v="1579"/>
    <n v="-3200"/>
    <n v="-462.84"/>
    <n v="1"/>
    <s v="01"/>
    <s v="4649"/>
    <s v="650000"/>
    <s v="00"/>
    <s v="000"/>
    <s v="Bürobedarf   "/>
    <n v="3200"/>
    <n v="462.84"/>
  </r>
  <r>
    <s v="1 Stadt Bad Rappenau"/>
    <x v="0"/>
    <x v="1"/>
    <x v="4"/>
    <x v="18"/>
    <x v="22"/>
    <x v="49"/>
    <s v="6"/>
    <x v="4"/>
    <x v="1580"/>
    <n v="-1500"/>
    <n v="-84.53"/>
    <n v="1"/>
    <s v="01"/>
    <s v="4649"/>
    <s v="668000"/>
    <s v="00"/>
    <s v="000"/>
    <s v="Vermischte Ausgaben   "/>
    <n v="1500"/>
    <n v="84.53"/>
  </r>
  <r>
    <s v="1 Stadt Bad Rappenau"/>
    <x v="0"/>
    <x v="1"/>
    <x v="4"/>
    <x v="18"/>
    <x v="22"/>
    <x v="49"/>
    <s v="6"/>
    <x v="4"/>
    <x v="1581"/>
    <n v="-30000"/>
    <n v="0"/>
    <n v="1"/>
    <s v="01"/>
    <s v="4649"/>
    <s v="679000"/>
    <s v="00"/>
    <s v="000"/>
    <s v="Innere Verrechnungen   "/>
    <n v="30000"/>
    <n v="0"/>
  </r>
  <r>
    <s v="1 Stadt Bad Rappenau"/>
    <x v="0"/>
    <x v="1"/>
    <x v="4"/>
    <x v="18"/>
    <x v="22"/>
    <x v="49"/>
    <s v="6"/>
    <x v="4"/>
    <x v="1582"/>
    <n v="-57000"/>
    <n v="-52133.19"/>
    <n v="1"/>
    <s v="01"/>
    <s v="4649"/>
    <s v="680000"/>
    <s v="00"/>
    <s v="000"/>
    <s v="Abschreibungen   "/>
    <n v="57000"/>
    <n v="52133.19"/>
  </r>
  <r>
    <s v="1 Stadt Bad Rappenau"/>
    <x v="0"/>
    <x v="1"/>
    <x v="4"/>
    <x v="18"/>
    <x v="22"/>
    <x v="49"/>
    <s v="6"/>
    <x v="4"/>
    <x v="1583"/>
    <n v="-92600"/>
    <n v="-82891.899999999994"/>
    <n v="1"/>
    <s v="01"/>
    <s v="4649"/>
    <s v="685000"/>
    <s v="00"/>
    <s v="000"/>
    <s v="Verzinsung des Anlagekapitals   "/>
    <n v="92600"/>
    <n v="82891.899999999994"/>
  </r>
  <r>
    <s v="1 Stadt Bad Rappenau"/>
    <x v="0"/>
    <x v="1"/>
    <x v="4"/>
    <x v="43"/>
    <x v="57"/>
    <x v="119"/>
    <s v="7"/>
    <x v="5"/>
    <x v="1584"/>
    <n v="-200"/>
    <n v="-135"/>
    <n v="1"/>
    <s v="01"/>
    <s v="4700"/>
    <s v="700000"/>
    <s v="00"/>
    <s v="000"/>
    <s v="Zuschüsse an Vereine und Organisationen   "/>
    <n v="200"/>
    <n v="135"/>
  </r>
  <r>
    <s v="1 Stadt Bad Rappenau"/>
    <x v="0"/>
    <x v="1"/>
    <x v="5"/>
    <x v="44"/>
    <x v="58"/>
    <x v="120"/>
    <s v="6"/>
    <x v="4"/>
    <x v="1585"/>
    <n v="-1000"/>
    <n v="-100"/>
    <n v="1"/>
    <s v="01"/>
    <s v="5500"/>
    <s v="635000"/>
    <s v="00"/>
    <s v="000"/>
    <s v="sächliche Zweckausgaben   "/>
    <n v="1000"/>
    <n v="100"/>
  </r>
  <r>
    <s v="1 Stadt Bad Rappenau"/>
    <x v="0"/>
    <x v="1"/>
    <x v="5"/>
    <x v="44"/>
    <x v="58"/>
    <x v="120"/>
    <s v="6"/>
    <x v="4"/>
    <x v="1586"/>
    <n v="-741100"/>
    <n v="0"/>
    <n v="1"/>
    <s v="01"/>
    <s v="5500"/>
    <s v="679000"/>
    <s v="00"/>
    <s v="000"/>
    <s v="Innere Verrechnungen   "/>
    <n v="741100"/>
    <n v="0"/>
  </r>
  <r>
    <s v="1 Stadt Bad Rappenau"/>
    <x v="0"/>
    <x v="1"/>
    <x v="5"/>
    <x v="44"/>
    <x v="58"/>
    <x v="120"/>
    <s v="7"/>
    <x v="5"/>
    <x v="1587"/>
    <n v="-30000"/>
    <n v="-17814.75"/>
    <n v="1"/>
    <s v="01"/>
    <s v="5500"/>
    <s v="700000"/>
    <s v="00"/>
    <s v="000"/>
    <s v="Zuschüsse an Vereine  "/>
    <n v="30000"/>
    <n v="17814.75"/>
  </r>
  <r>
    <s v="1 Stadt Bad Rappenau"/>
    <x v="0"/>
    <x v="1"/>
    <x v="5"/>
    <x v="19"/>
    <x v="23"/>
    <x v="50"/>
    <s v="4"/>
    <x v="3"/>
    <x v="1588"/>
    <n v="-28400"/>
    <n v="-28797.22"/>
    <n v="1"/>
    <s v="01"/>
    <s v="5610"/>
    <s v="414000"/>
    <s v="00"/>
    <s v="000"/>
    <s v="Vergütungen der Beschäftigten bis 2005 nur Angestellte "/>
    <n v="28400"/>
    <n v="28797.22"/>
  </r>
  <r>
    <s v="1 Stadt Bad Rappenau"/>
    <x v="0"/>
    <x v="1"/>
    <x v="5"/>
    <x v="19"/>
    <x v="23"/>
    <x v="50"/>
    <s v="4"/>
    <x v="3"/>
    <x v="1589"/>
    <n v="-2400"/>
    <n v="-2516.0300000000002"/>
    <n v="1"/>
    <s v="01"/>
    <s v="5610"/>
    <s v="434000"/>
    <s v="00"/>
    <s v="000"/>
    <s v="Beiträge Versorgungskasse  bis 2005 nur Angestellte "/>
    <n v="2400"/>
    <n v="2516.0300000000002"/>
  </r>
  <r>
    <s v="1 Stadt Bad Rappenau"/>
    <x v="0"/>
    <x v="1"/>
    <x v="5"/>
    <x v="19"/>
    <x v="23"/>
    <x v="50"/>
    <s v="4"/>
    <x v="3"/>
    <x v="1590"/>
    <n v="-5800"/>
    <n v="-5901.64"/>
    <n v="1"/>
    <s v="01"/>
    <s v="5610"/>
    <s v="444000"/>
    <s v="00"/>
    <s v="000"/>
    <s v="Beiträge zur gesetzlichen Sozialversicherung für Angest. bis 2005 nur Angestellte "/>
    <n v="5800"/>
    <n v="5901.64"/>
  </r>
  <r>
    <s v="1 Stadt Bad Rappenau"/>
    <x v="0"/>
    <x v="1"/>
    <x v="5"/>
    <x v="19"/>
    <x v="23"/>
    <x v="50"/>
    <s v="4"/>
    <x v="3"/>
    <x v="1591"/>
    <n v="-100"/>
    <n v="-2.8"/>
    <n v="1"/>
    <s v="01"/>
    <s v="5610"/>
    <s v="450000"/>
    <s v="00"/>
    <s v="000"/>
    <s v="Beihilfen, Unterstützung und dgl.  "/>
    <n v="100"/>
    <n v="2.8"/>
  </r>
  <r>
    <s v="1 Stadt Bad Rappenau"/>
    <x v="0"/>
    <x v="1"/>
    <x v="5"/>
    <x v="19"/>
    <x v="23"/>
    <x v="50"/>
    <s v="5"/>
    <x v="4"/>
    <x v="1592"/>
    <n v="-5000"/>
    <n v="-26086.55"/>
    <n v="1"/>
    <s v="01"/>
    <s v="5610"/>
    <s v="501000"/>
    <s v="00"/>
    <s v="000"/>
    <s v="Gebäudeunterhaltung Mühltalhalle  "/>
    <n v="5000"/>
    <n v="26086.55"/>
  </r>
  <r>
    <s v="1 Stadt Bad Rappenau"/>
    <x v="0"/>
    <x v="1"/>
    <x v="5"/>
    <x v="19"/>
    <x v="23"/>
    <x v="50"/>
    <s v="5"/>
    <x v="4"/>
    <x v="1593"/>
    <n v="-5000"/>
    <n v="-16519.78"/>
    <n v="1"/>
    <s v="01"/>
    <s v="5610"/>
    <s v="501100"/>
    <s v="00"/>
    <s v="000"/>
    <s v="Gebäudeunterhaltung Kraichgauhalle  "/>
    <n v="5000"/>
    <n v="16519.78"/>
  </r>
  <r>
    <s v="1 Stadt Bad Rappenau"/>
    <x v="0"/>
    <x v="1"/>
    <x v="5"/>
    <x v="19"/>
    <x v="23"/>
    <x v="50"/>
    <s v="5"/>
    <x v="4"/>
    <x v="1594"/>
    <n v="-5000"/>
    <n v="-766.29"/>
    <n v="1"/>
    <s v="01"/>
    <s v="5610"/>
    <s v="501200"/>
    <s v="00"/>
    <s v="000"/>
    <s v="Gebäudeunterhaltung Schulsporthalle  "/>
    <n v="5000"/>
    <n v="766.29"/>
  </r>
  <r>
    <s v="1 Stadt Bad Rappenau"/>
    <x v="0"/>
    <x v="1"/>
    <x v="5"/>
    <x v="19"/>
    <x v="23"/>
    <x v="50"/>
    <s v="5"/>
    <x v="4"/>
    <x v="1595"/>
    <n v="-5000"/>
    <n v="-8362.61"/>
    <n v="1"/>
    <s v="01"/>
    <s v="5610"/>
    <s v="521000"/>
    <s v="00"/>
    <s v="000"/>
    <s v="Geräte, Ausstattungs- und Einrichtungsgegenstände  "/>
    <n v="5000"/>
    <n v="8362.61"/>
  </r>
  <r>
    <s v="1 Stadt Bad Rappenau"/>
    <x v="0"/>
    <x v="1"/>
    <x v="5"/>
    <x v="19"/>
    <x v="23"/>
    <x v="50"/>
    <s v="5"/>
    <x v="4"/>
    <x v="1596"/>
    <n v="-21100"/>
    <n v="-1915.44"/>
    <n v="1"/>
    <s v="01"/>
    <s v="5610"/>
    <s v="541000"/>
    <s v="00"/>
    <s v="000"/>
    <s v="Strom   "/>
    <n v="21100"/>
    <n v="1915.44"/>
  </r>
  <r>
    <s v="1 Stadt Bad Rappenau"/>
    <x v="0"/>
    <x v="1"/>
    <x v="5"/>
    <x v="19"/>
    <x v="23"/>
    <x v="50"/>
    <s v="5"/>
    <x v="4"/>
    <x v="1597"/>
    <n v="-8800"/>
    <n v="0"/>
    <n v="1"/>
    <s v="01"/>
    <s v="5610"/>
    <s v="542000"/>
    <s v="00"/>
    <s v="000"/>
    <s v="Wasser / Abwasser   "/>
    <n v="8800"/>
    <n v="0"/>
  </r>
  <r>
    <s v="1 Stadt Bad Rappenau"/>
    <x v="0"/>
    <x v="1"/>
    <x v="5"/>
    <x v="19"/>
    <x v="23"/>
    <x v="50"/>
    <s v="5"/>
    <x v="4"/>
    <x v="1598"/>
    <n v="-47500"/>
    <n v="0"/>
    <n v="1"/>
    <s v="01"/>
    <s v="5610"/>
    <s v="543000"/>
    <s v="00"/>
    <s v="000"/>
    <s v="Heizungskosten   "/>
    <n v="47500"/>
    <n v="0"/>
  </r>
  <r>
    <s v="1 Stadt Bad Rappenau"/>
    <x v="0"/>
    <x v="1"/>
    <x v="5"/>
    <x v="19"/>
    <x v="23"/>
    <x v="50"/>
    <s v="5"/>
    <x v="4"/>
    <x v="1599"/>
    <n v="-3700"/>
    <n v="0"/>
    <n v="1"/>
    <s v="01"/>
    <s v="5610"/>
    <s v="544000"/>
    <s v="00"/>
    <s v="000"/>
    <s v="Abfallgebühren   "/>
    <n v="3700"/>
    <n v="0"/>
  </r>
  <r>
    <s v="1 Stadt Bad Rappenau"/>
    <x v="0"/>
    <x v="1"/>
    <x v="5"/>
    <x v="19"/>
    <x v="23"/>
    <x v="50"/>
    <s v="5"/>
    <x v="4"/>
    <x v="1600"/>
    <n v="-51600"/>
    <n v="0"/>
    <n v="1"/>
    <s v="01"/>
    <s v="5610"/>
    <s v="545000"/>
    <s v="00"/>
    <s v="000"/>
    <s v="Reinigungskosten   "/>
    <n v="51600"/>
    <n v="0"/>
  </r>
  <r>
    <s v="1 Stadt Bad Rappenau"/>
    <x v="0"/>
    <x v="1"/>
    <x v="5"/>
    <x v="19"/>
    <x v="23"/>
    <x v="50"/>
    <s v="5"/>
    <x v="4"/>
    <x v="1601"/>
    <n v="-9500"/>
    <n v="0"/>
    <n v="1"/>
    <s v="01"/>
    <s v="5610"/>
    <s v="546000"/>
    <s v="00"/>
    <s v="000"/>
    <s v="Steuern und Gebäudeversicherungen   "/>
    <n v="9500"/>
    <n v="0"/>
  </r>
  <r>
    <s v="1 Stadt Bad Rappenau"/>
    <x v="0"/>
    <x v="1"/>
    <x v="5"/>
    <x v="19"/>
    <x v="23"/>
    <x v="50"/>
    <s v="5"/>
    <x v="4"/>
    <x v="1602"/>
    <n v="-18800"/>
    <n v="0"/>
    <n v="1"/>
    <s v="01"/>
    <s v="5610"/>
    <s v="549000"/>
    <s v="00"/>
    <s v="000"/>
    <s v="sonstige Bewirtschaftungskosten (z.B. Schornsteinfeger, Feuerlöschgeräte) "/>
    <n v="18800"/>
    <n v="0"/>
  </r>
  <r>
    <s v="1 Stadt Bad Rappenau"/>
    <x v="0"/>
    <x v="1"/>
    <x v="5"/>
    <x v="19"/>
    <x v="23"/>
    <x v="50"/>
    <s v="6"/>
    <x v="4"/>
    <x v="1603"/>
    <n v="-700"/>
    <n v="0"/>
    <n v="1"/>
    <s v="01"/>
    <s v="5610"/>
    <s v="650000"/>
    <s v="00"/>
    <s v="000"/>
    <s v="Bürobedarf   "/>
    <n v="700"/>
    <n v="0"/>
  </r>
  <r>
    <s v="1 Stadt Bad Rappenau"/>
    <x v="0"/>
    <x v="1"/>
    <x v="5"/>
    <x v="19"/>
    <x v="23"/>
    <x v="50"/>
    <s v="6"/>
    <x v="4"/>
    <x v="1604"/>
    <n v="-100"/>
    <n v="-2688.54"/>
    <n v="1"/>
    <s v="01"/>
    <s v="5610"/>
    <s v="668000"/>
    <s v="00"/>
    <s v="000"/>
    <s v="Vermischte Ausgaben   "/>
    <n v="100"/>
    <n v="2688.54"/>
  </r>
  <r>
    <s v="1 Stadt Bad Rappenau"/>
    <x v="0"/>
    <x v="1"/>
    <x v="5"/>
    <x v="19"/>
    <x v="23"/>
    <x v="50"/>
    <s v="6"/>
    <x v="4"/>
    <x v="1605"/>
    <n v="-5200"/>
    <n v="0"/>
    <n v="1"/>
    <s v="01"/>
    <s v="5610"/>
    <s v="679000"/>
    <s v="00"/>
    <s v="000"/>
    <s v="Innere Verrechnungen   "/>
    <n v="5200"/>
    <n v="0"/>
  </r>
  <r>
    <s v="1 Stadt Bad Rappenau"/>
    <x v="0"/>
    <x v="1"/>
    <x v="5"/>
    <x v="19"/>
    <x v="23"/>
    <x v="50"/>
    <s v="6"/>
    <x v="4"/>
    <x v="1606"/>
    <n v="-255800"/>
    <n v="-255754.5"/>
    <n v="1"/>
    <s v="01"/>
    <s v="5610"/>
    <s v="680000"/>
    <s v="00"/>
    <s v="000"/>
    <s v="Abschreibungen   "/>
    <n v="255800"/>
    <n v="255754.5"/>
  </r>
  <r>
    <s v="1 Stadt Bad Rappenau"/>
    <x v="0"/>
    <x v="1"/>
    <x v="5"/>
    <x v="19"/>
    <x v="23"/>
    <x v="50"/>
    <s v="6"/>
    <x v="4"/>
    <x v="1607"/>
    <n v="-161100"/>
    <n v="-160605.1"/>
    <n v="1"/>
    <s v="01"/>
    <s v="5610"/>
    <s v="685000"/>
    <s v="00"/>
    <s v="000"/>
    <s v="Verzinsung des Anlagekapitals  "/>
    <n v="161100"/>
    <n v="160605.1"/>
  </r>
  <r>
    <s v="1 Stadt Bad Rappenau"/>
    <x v="0"/>
    <x v="1"/>
    <x v="5"/>
    <x v="19"/>
    <x v="23"/>
    <x v="51"/>
    <s v="5"/>
    <x v="4"/>
    <x v="1608"/>
    <n v="-2000"/>
    <n v="-1285.43"/>
    <n v="1"/>
    <s v="01"/>
    <s v="5611"/>
    <s v="501000"/>
    <s v="00"/>
    <s v="000"/>
    <s v="Gebäudeunterhaltung   "/>
    <n v="2000"/>
    <n v="1285.43"/>
  </r>
  <r>
    <s v="1 Stadt Bad Rappenau"/>
    <x v="0"/>
    <x v="1"/>
    <x v="5"/>
    <x v="19"/>
    <x v="23"/>
    <x v="51"/>
    <s v="5"/>
    <x v="4"/>
    <x v="1609"/>
    <n v="0"/>
    <n v="-1783.9"/>
    <n v="1"/>
    <s v="01"/>
    <s v="5611"/>
    <s v="510000"/>
    <s v="00"/>
    <s v="000"/>
    <s v="Unterhaltung des sonstigen unbeweglichen Vermögens  "/>
    <n v="0"/>
    <n v="1783.9"/>
  </r>
  <r>
    <s v="1 Stadt Bad Rappenau"/>
    <x v="0"/>
    <x v="1"/>
    <x v="5"/>
    <x v="19"/>
    <x v="23"/>
    <x v="51"/>
    <s v="5"/>
    <x v="4"/>
    <x v="1610"/>
    <n v="-1000"/>
    <n v="-389.99"/>
    <n v="1"/>
    <s v="01"/>
    <s v="5611"/>
    <s v="521000"/>
    <s v="00"/>
    <s v="000"/>
    <s v="Geräte, Ausstattungs- und Einrichtungsgegenstände  "/>
    <n v="1000"/>
    <n v="389.99"/>
  </r>
  <r>
    <s v="1 Stadt Bad Rappenau"/>
    <x v="0"/>
    <x v="1"/>
    <x v="5"/>
    <x v="19"/>
    <x v="23"/>
    <x v="51"/>
    <s v="5"/>
    <x v="4"/>
    <x v="1611"/>
    <n v="-1400"/>
    <n v="-1106.3900000000001"/>
    <n v="1"/>
    <s v="01"/>
    <s v="5611"/>
    <s v="541000"/>
    <s v="00"/>
    <s v="000"/>
    <s v="Strom   "/>
    <n v="1400"/>
    <n v="1106.3900000000001"/>
  </r>
  <r>
    <s v="1 Stadt Bad Rappenau"/>
    <x v="0"/>
    <x v="1"/>
    <x v="5"/>
    <x v="19"/>
    <x v="23"/>
    <x v="51"/>
    <s v="5"/>
    <x v="4"/>
    <x v="1612"/>
    <n v="-700"/>
    <n v="-927.95"/>
    <n v="1"/>
    <s v="01"/>
    <s v="5611"/>
    <s v="542000"/>
    <s v="00"/>
    <s v="000"/>
    <s v="Wasser / Abwasser   "/>
    <n v="700"/>
    <n v="927.95"/>
  </r>
  <r>
    <s v="1 Stadt Bad Rappenau"/>
    <x v="0"/>
    <x v="1"/>
    <x v="5"/>
    <x v="19"/>
    <x v="23"/>
    <x v="51"/>
    <s v="5"/>
    <x v="4"/>
    <x v="1613"/>
    <n v="-5000"/>
    <n v="-9313.2900000000009"/>
    <n v="1"/>
    <s v="01"/>
    <s v="5611"/>
    <s v="543000"/>
    <s v="00"/>
    <s v="000"/>
    <s v="Heizungskosten   "/>
    <n v="5000"/>
    <n v="9313.2900000000009"/>
  </r>
  <r>
    <s v="1 Stadt Bad Rappenau"/>
    <x v="0"/>
    <x v="1"/>
    <x v="5"/>
    <x v="19"/>
    <x v="23"/>
    <x v="51"/>
    <s v="5"/>
    <x v="4"/>
    <x v="1614"/>
    <n v="-100"/>
    <n v="-40"/>
    <n v="1"/>
    <s v="01"/>
    <s v="5611"/>
    <s v="544000"/>
    <s v="00"/>
    <s v="000"/>
    <s v="Abfallgebühren   "/>
    <n v="100"/>
    <n v="40"/>
  </r>
  <r>
    <s v="1 Stadt Bad Rappenau"/>
    <x v="0"/>
    <x v="1"/>
    <x v="5"/>
    <x v="19"/>
    <x v="23"/>
    <x v="51"/>
    <s v="5"/>
    <x v="4"/>
    <x v="1615"/>
    <n v="-4600"/>
    <n v="-4244.47"/>
    <n v="1"/>
    <s v="01"/>
    <s v="5611"/>
    <s v="545000"/>
    <s v="00"/>
    <s v="000"/>
    <s v="Reinigungskosten   "/>
    <n v="4600"/>
    <n v="4244.47"/>
  </r>
  <r>
    <s v="1 Stadt Bad Rappenau"/>
    <x v="0"/>
    <x v="1"/>
    <x v="5"/>
    <x v="19"/>
    <x v="23"/>
    <x v="51"/>
    <s v="5"/>
    <x v="4"/>
    <x v="1616"/>
    <n v="-1200"/>
    <n v="-1229.3599999999999"/>
    <n v="1"/>
    <s v="01"/>
    <s v="5611"/>
    <s v="546000"/>
    <s v="00"/>
    <s v="000"/>
    <s v="Steuern und Gebäudeversicherungen   "/>
    <n v="1200"/>
    <n v="1229.3599999999999"/>
  </r>
  <r>
    <s v="1 Stadt Bad Rappenau"/>
    <x v="0"/>
    <x v="1"/>
    <x v="5"/>
    <x v="19"/>
    <x v="23"/>
    <x v="51"/>
    <s v="5"/>
    <x v="4"/>
    <x v="1617"/>
    <n v="-1400"/>
    <n v="-545.27"/>
    <n v="1"/>
    <s v="01"/>
    <s v="5611"/>
    <s v="549000"/>
    <s v="00"/>
    <s v="000"/>
    <s v="sonstige Bewirtschaftungskosten (z.B. Schornsteinfeger, Feuerlöschgeräte) "/>
    <n v="1400"/>
    <n v="545.27"/>
  </r>
  <r>
    <s v="1 Stadt Bad Rappenau"/>
    <x v="0"/>
    <x v="1"/>
    <x v="5"/>
    <x v="19"/>
    <x v="23"/>
    <x v="51"/>
    <s v="6"/>
    <x v="4"/>
    <x v="1618"/>
    <n v="-300"/>
    <n v="0"/>
    <n v="1"/>
    <s v="01"/>
    <s v="5611"/>
    <s v="650000"/>
    <s v="00"/>
    <s v="000"/>
    <s v="Bürobedarf   "/>
    <n v="300"/>
    <n v="0"/>
  </r>
  <r>
    <s v="1 Stadt Bad Rappenau"/>
    <x v="0"/>
    <x v="1"/>
    <x v="5"/>
    <x v="19"/>
    <x v="23"/>
    <x v="51"/>
    <s v="6"/>
    <x v="4"/>
    <x v="1619"/>
    <n v="-100"/>
    <n v="0"/>
    <n v="1"/>
    <s v="01"/>
    <s v="5611"/>
    <s v="668000"/>
    <s v="00"/>
    <s v="000"/>
    <s v="Vermischte Ausgaben   "/>
    <n v="100"/>
    <n v="0"/>
  </r>
  <r>
    <s v="1 Stadt Bad Rappenau"/>
    <x v="0"/>
    <x v="1"/>
    <x v="5"/>
    <x v="19"/>
    <x v="23"/>
    <x v="51"/>
    <s v="6"/>
    <x v="4"/>
    <x v="1620"/>
    <n v="-6100"/>
    <n v="0"/>
    <n v="1"/>
    <s v="01"/>
    <s v="5611"/>
    <s v="679000"/>
    <s v="00"/>
    <s v="000"/>
    <s v="Innere Verrechnungen   "/>
    <n v="6100"/>
    <n v="0"/>
  </r>
  <r>
    <s v="1 Stadt Bad Rappenau"/>
    <x v="0"/>
    <x v="1"/>
    <x v="5"/>
    <x v="19"/>
    <x v="23"/>
    <x v="51"/>
    <s v="6"/>
    <x v="4"/>
    <x v="1621"/>
    <n v="-19900"/>
    <n v="-19938.45"/>
    <n v="1"/>
    <s v="01"/>
    <s v="5611"/>
    <s v="680000"/>
    <s v="00"/>
    <s v="000"/>
    <s v="Abschreibungen   "/>
    <n v="19900"/>
    <n v="19938.45"/>
  </r>
  <r>
    <s v="1 Stadt Bad Rappenau"/>
    <x v="0"/>
    <x v="1"/>
    <x v="5"/>
    <x v="19"/>
    <x v="23"/>
    <x v="51"/>
    <s v="6"/>
    <x v="4"/>
    <x v="1622"/>
    <n v="-4100"/>
    <n v="-4111.7"/>
    <n v="1"/>
    <s v="01"/>
    <s v="5611"/>
    <s v="685000"/>
    <s v="00"/>
    <s v="000"/>
    <s v="Verzinsung des Anlagekapitals   "/>
    <n v="4100"/>
    <n v="4111.7"/>
  </r>
  <r>
    <s v="1 Stadt Bad Rappenau"/>
    <x v="0"/>
    <x v="1"/>
    <x v="5"/>
    <x v="19"/>
    <x v="23"/>
    <x v="52"/>
    <s v="4"/>
    <x v="3"/>
    <x v="1623"/>
    <n v="-12400"/>
    <n v="-13155.43"/>
    <n v="1"/>
    <s v="01"/>
    <s v="5612"/>
    <s v="414000"/>
    <s v="00"/>
    <s v="000"/>
    <s v="Vergütungen der Beschäftigten  bis 2005 nur Angestellte "/>
    <n v="12400"/>
    <n v="13155.43"/>
  </r>
  <r>
    <s v="1 Stadt Bad Rappenau"/>
    <x v="0"/>
    <x v="1"/>
    <x v="5"/>
    <x v="19"/>
    <x v="23"/>
    <x v="52"/>
    <s v="4"/>
    <x v="3"/>
    <x v="1624"/>
    <n v="-1100"/>
    <n v="-1103.1199999999999"/>
    <n v="1"/>
    <s v="01"/>
    <s v="5612"/>
    <s v="434000"/>
    <s v="00"/>
    <s v="000"/>
    <s v="Beiträge Versorgungskasse  bis 2005 nur Angestellte "/>
    <n v="1100"/>
    <n v="1103.1199999999999"/>
  </r>
  <r>
    <s v="1 Stadt Bad Rappenau"/>
    <x v="0"/>
    <x v="1"/>
    <x v="5"/>
    <x v="19"/>
    <x v="23"/>
    <x v="52"/>
    <s v="4"/>
    <x v="3"/>
    <x v="1625"/>
    <n v="-2500"/>
    <n v="-2641.83"/>
    <n v="1"/>
    <s v="01"/>
    <s v="5612"/>
    <s v="444000"/>
    <s v="00"/>
    <s v="000"/>
    <s v="Beiträge zur gesetzlichen Sozialversicherung für Angest. bis 2005 nur Angestellte "/>
    <n v="2500"/>
    <n v="2641.83"/>
  </r>
  <r>
    <s v="1 Stadt Bad Rappenau"/>
    <x v="0"/>
    <x v="1"/>
    <x v="5"/>
    <x v="19"/>
    <x v="23"/>
    <x v="52"/>
    <s v="4"/>
    <x v="3"/>
    <x v="1626"/>
    <n v="-100"/>
    <n v="-4"/>
    <n v="1"/>
    <s v="01"/>
    <s v="5612"/>
    <s v="450000"/>
    <s v="00"/>
    <s v="000"/>
    <s v="Beihilfen, Unterstützung und dgl.  "/>
    <n v="100"/>
    <n v="4"/>
  </r>
  <r>
    <s v="1 Stadt Bad Rappenau"/>
    <x v="0"/>
    <x v="1"/>
    <x v="5"/>
    <x v="19"/>
    <x v="23"/>
    <x v="52"/>
    <s v="4"/>
    <x v="3"/>
    <x v="1627"/>
    <n v="-100"/>
    <n v="-84.56"/>
    <n v="1"/>
    <s v="01"/>
    <s v="5612"/>
    <s v="460000"/>
    <s v="00"/>
    <s v="000"/>
    <s v="Personalnebenausgaben   "/>
    <n v="100"/>
    <n v="84.56"/>
  </r>
  <r>
    <s v="1 Stadt Bad Rappenau"/>
    <x v="0"/>
    <x v="1"/>
    <x v="5"/>
    <x v="19"/>
    <x v="23"/>
    <x v="52"/>
    <s v="5"/>
    <x v="4"/>
    <x v="1628"/>
    <n v="-6000"/>
    <n v="-6632.6"/>
    <n v="1"/>
    <s v="01"/>
    <s v="5612"/>
    <s v="501000"/>
    <s v="00"/>
    <s v="000"/>
    <s v="Gebäudeunterhaltung   "/>
    <n v="6000"/>
    <n v="6632.6"/>
  </r>
  <r>
    <s v="1 Stadt Bad Rappenau"/>
    <x v="0"/>
    <x v="1"/>
    <x v="5"/>
    <x v="19"/>
    <x v="23"/>
    <x v="52"/>
    <s v="5"/>
    <x v="4"/>
    <x v="1629"/>
    <n v="-1000"/>
    <n v="-380.33"/>
    <n v="1"/>
    <s v="01"/>
    <s v="5612"/>
    <s v="521000"/>
    <s v="00"/>
    <s v="000"/>
    <s v="Geräte, Ausstattungs- und Einrichtungsgegenstände  "/>
    <n v="1000"/>
    <n v="380.33"/>
  </r>
  <r>
    <s v="1 Stadt Bad Rappenau"/>
    <x v="0"/>
    <x v="1"/>
    <x v="5"/>
    <x v="19"/>
    <x v="23"/>
    <x v="52"/>
    <s v="5"/>
    <x v="4"/>
    <x v="1630"/>
    <n v="-2300"/>
    <n v="-3121.32"/>
    <n v="1"/>
    <s v="01"/>
    <s v="5612"/>
    <s v="541000"/>
    <s v="00"/>
    <s v="000"/>
    <s v="Strom   "/>
    <n v="2300"/>
    <n v="3121.32"/>
  </r>
  <r>
    <s v="1 Stadt Bad Rappenau"/>
    <x v="0"/>
    <x v="1"/>
    <x v="5"/>
    <x v="19"/>
    <x v="23"/>
    <x v="52"/>
    <s v="5"/>
    <x v="4"/>
    <x v="1631"/>
    <n v="-1200"/>
    <n v="-1557.05"/>
    <n v="1"/>
    <s v="01"/>
    <s v="5612"/>
    <s v="542000"/>
    <s v="00"/>
    <s v="000"/>
    <s v="Wasser / Abwasser   "/>
    <n v="1200"/>
    <n v="1557.05"/>
  </r>
  <r>
    <s v="1 Stadt Bad Rappenau"/>
    <x v="0"/>
    <x v="1"/>
    <x v="5"/>
    <x v="19"/>
    <x v="23"/>
    <x v="52"/>
    <s v="5"/>
    <x v="4"/>
    <x v="1632"/>
    <n v="-5400"/>
    <n v="-6627.45"/>
    <n v="1"/>
    <s v="01"/>
    <s v="5612"/>
    <s v="543000"/>
    <s v="00"/>
    <s v="000"/>
    <s v="Heizungskosten   "/>
    <n v="5400"/>
    <n v="6627.45"/>
  </r>
  <r>
    <s v="1 Stadt Bad Rappenau"/>
    <x v="0"/>
    <x v="1"/>
    <x v="5"/>
    <x v="19"/>
    <x v="23"/>
    <x v="52"/>
    <s v="5"/>
    <x v="4"/>
    <x v="1633"/>
    <n v="-100"/>
    <n v="-40"/>
    <n v="1"/>
    <s v="01"/>
    <s v="5612"/>
    <s v="544000"/>
    <s v="00"/>
    <s v="000"/>
    <s v="Abfallgebühren   "/>
    <n v="100"/>
    <n v="40"/>
  </r>
  <r>
    <s v="1 Stadt Bad Rappenau"/>
    <x v="0"/>
    <x v="1"/>
    <x v="5"/>
    <x v="19"/>
    <x v="23"/>
    <x v="52"/>
    <s v="5"/>
    <x v="4"/>
    <x v="1634"/>
    <n v="-200"/>
    <n v="-132.46"/>
    <n v="1"/>
    <s v="01"/>
    <s v="5612"/>
    <s v="545000"/>
    <s v="00"/>
    <s v="000"/>
    <s v="Reinigungskosten   "/>
    <n v="200"/>
    <n v="132.46"/>
  </r>
  <r>
    <s v="1 Stadt Bad Rappenau"/>
    <x v="0"/>
    <x v="1"/>
    <x v="5"/>
    <x v="19"/>
    <x v="23"/>
    <x v="52"/>
    <s v="5"/>
    <x v="4"/>
    <x v="1635"/>
    <n v="-1700"/>
    <n v="-1631.2"/>
    <n v="1"/>
    <s v="01"/>
    <s v="5612"/>
    <s v="546000"/>
    <s v="00"/>
    <s v="000"/>
    <s v="Steuern und Gebäudeversicherungen   "/>
    <n v="1700"/>
    <n v="1631.2"/>
  </r>
  <r>
    <s v="1 Stadt Bad Rappenau"/>
    <x v="0"/>
    <x v="1"/>
    <x v="5"/>
    <x v="19"/>
    <x v="23"/>
    <x v="52"/>
    <s v="5"/>
    <x v="4"/>
    <x v="1636"/>
    <n v="-3400"/>
    <n v="-2500.19"/>
    <n v="1"/>
    <s v="01"/>
    <s v="5612"/>
    <s v="549000"/>
    <s v="00"/>
    <s v="000"/>
    <s v="sonstige Bewirtschaftungskosten (z.B. Schornsteinfeger, Feuerlöschgeräte) "/>
    <n v="3400"/>
    <n v="2500.19"/>
  </r>
  <r>
    <s v="1 Stadt Bad Rappenau"/>
    <x v="0"/>
    <x v="1"/>
    <x v="5"/>
    <x v="19"/>
    <x v="23"/>
    <x v="52"/>
    <s v="6"/>
    <x v="4"/>
    <x v="1637"/>
    <n v="-500"/>
    <n v="0"/>
    <n v="1"/>
    <s v="01"/>
    <s v="5612"/>
    <s v="650000"/>
    <s v="00"/>
    <s v="000"/>
    <s v="Bürobedarf   "/>
    <n v="500"/>
    <n v="0"/>
  </r>
  <r>
    <s v="1 Stadt Bad Rappenau"/>
    <x v="0"/>
    <x v="1"/>
    <x v="5"/>
    <x v="19"/>
    <x v="23"/>
    <x v="52"/>
    <s v="6"/>
    <x v="4"/>
    <x v="1638"/>
    <n v="-100"/>
    <n v="0"/>
    <n v="1"/>
    <s v="01"/>
    <s v="5612"/>
    <s v="668000"/>
    <s v="00"/>
    <s v="000"/>
    <s v="Vermischte Ausgaben   "/>
    <n v="100"/>
    <n v="0"/>
  </r>
  <r>
    <s v="1 Stadt Bad Rappenau"/>
    <x v="0"/>
    <x v="1"/>
    <x v="5"/>
    <x v="19"/>
    <x v="23"/>
    <x v="52"/>
    <s v="6"/>
    <x v="4"/>
    <x v="1639"/>
    <n v="-8400"/>
    <n v="0"/>
    <n v="1"/>
    <s v="01"/>
    <s v="5612"/>
    <s v="679000"/>
    <s v="00"/>
    <s v="000"/>
    <s v="Innere Verrechnungen   "/>
    <n v="8400"/>
    <n v="0"/>
  </r>
  <r>
    <s v="1 Stadt Bad Rappenau"/>
    <x v="0"/>
    <x v="1"/>
    <x v="5"/>
    <x v="19"/>
    <x v="23"/>
    <x v="52"/>
    <s v="6"/>
    <x v="4"/>
    <x v="1640"/>
    <n v="-26300"/>
    <n v="-22232.77"/>
    <n v="1"/>
    <s v="01"/>
    <s v="5612"/>
    <s v="680000"/>
    <s v="00"/>
    <s v="000"/>
    <s v="Abschreibungen   "/>
    <n v="26300"/>
    <n v="22232.77"/>
  </r>
  <r>
    <s v="1 Stadt Bad Rappenau"/>
    <x v="0"/>
    <x v="1"/>
    <x v="5"/>
    <x v="19"/>
    <x v="23"/>
    <x v="52"/>
    <s v="6"/>
    <x v="4"/>
    <x v="1641"/>
    <n v="-18700"/>
    <n v="-17799.439999999999"/>
    <n v="1"/>
    <s v="01"/>
    <s v="5612"/>
    <s v="685000"/>
    <s v="00"/>
    <s v="000"/>
    <s v="Verzinsung des Anlagekapitals   "/>
    <n v="18700"/>
    <n v="17799.439999999999"/>
  </r>
  <r>
    <s v="1 Stadt Bad Rappenau"/>
    <x v="0"/>
    <x v="1"/>
    <x v="5"/>
    <x v="19"/>
    <x v="23"/>
    <x v="53"/>
    <s v="5"/>
    <x v="4"/>
    <x v="1642"/>
    <n v="-5500"/>
    <n v="-1406.06"/>
    <n v="1"/>
    <s v="01"/>
    <s v="5613"/>
    <s v="501000"/>
    <s v="00"/>
    <s v="000"/>
    <s v="Gebäudeunterhaltung   "/>
    <n v="5500"/>
    <n v="1406.06"/>
  </r>
  <r>
    <s v="1 Stadt Bad Rappenau"/>
    <x v="0"/>
    <x v="1"/>
    <x v="5"/>
    <x v="19"/>
    <x v="23"/>
    <x v="53"/>
    <s v="5"/>
    <x v="4"/>
    <x v="1643"/>
    <n v="-1000"/>
    <n v="-243.49"/>
    <n v="1"/>
    <s v="01"/>
    <s v="5613"/>
    <s v="521000"/>
    <s v="00"/>
    <s v="000"/>
    <s v="Geräte, Ausstattungs- und Einrichtungsgegenstände  "/>
    <n v="1000"/>
    <n v="243.49"/>
  </r>
  <r>
    <s v="1 Stadt Bad Rappenau"/>
    <x v="0"/>
    <x v="1"/>
    <x v="5"/>
    <x v="19"/>
    <x v="23"/>
    <x v="53"/>
    <s v="5"/>
    <x v="4"/>
    <x v="1644"/>
    <n v="-1400"/>
    <n v="-1693.89"/>
    <n v="1"/>
    <s v="01"/>
    <s v="5613"/>
    <s v="541000"/>
    <s v="00"/>
    <s v="000"/>
    <s v="Strom   "/>
    <n v="1400"/>
    <n v="1693.89"/>
  </r>
  <r>
    <s v="1 Stadt Bad Rappenau"/>
    <x v="0"/>
    <x v="1"/>
    <x v="5"/>
    <x v="19"/>
    <x v="23"/>
    <x v="53"/>
    <s v="5"/>
    <x v="4"/>
    <x v="1645"/>
    <n v="-2000"/>
    <n v="-1461.04"/>
    <n v="1"/>
    <s v="01"/>
    <s v="5613"/>
    <s v="542000"/>
    <s v="00"/>
    <s v="000"/>
    <s v="Wasser / Abwasser   "/>
    <n v="2000"/>
    <n v="1461.04"/>
  </r>
  <r>
    <s v="1 Stadt Bad Rappenau"/>
    <x v="0"/>
    <x v="1"/>
    <x v="5"/>
    <x v="19"/>
    <x v="23"/>
    <x v="53"/>
    <s v="5"/>
    <x v="4"/>
    <x v="1646"/>
    <n v="-4200"/>
    <n v="-6121.62"/>
    <n v="1"/>
    <s v="01"/>
    <s v="5613"/>
    <s v="543000"/>
    <s v="00"/>
    <s v="000"/>
    <s v="Heizungskosten   "/>
    <n v="4200"/>
    <n v="6121.62"/>
  </r>
  <r>
    <s v="1 Stadt Bad Rappenau"/>
    <x v="0"/>
    <x v="1"/>
    <x v="5"/>
    <x v="19"/>
    <x v="23"/>
    <x v="53"/>
    <s v="5"/>
    <x v="4"/>
    <x v="1647"/>
    <n v="-100"/>
    <n v="-40"/>
    <n v="1"/>
    <s v="01"/>
    <s v="5613"/>
    <s v="544000"/>
    <s v="00"/>
    <s v="000"/>
    <s v="Abfallgebühren   "/>
    <n v="100"/>
    <n v="40"/>
  </r>
  <r>
    <s v="1 Stadt Bad Rappenau"/>
    <x v="0"/>
    <x v="1"/>
    <x v="5"/>
    <x v="19"/>
    <x v="23"/>
    <x v="53"/>
    <s v="5"/>
    <x v="4"/>
    <x v="1648"/>
    <n v="-6300"/>
    <n v="-4296.51"/>
    <n v="1"/>
    <s v="01"/>
    <s v="5613"/>
    <s v="545000"/>
    <s v="00"/>
    <s v="000"/>
    <s v="Reinigungskosten   "/>
    <n v="6300"/>
    <n v="4296.51"/>
  </r>
  <r>
    <s v="1 Stadt Bad Rappenau"/>
    <x v="0"/>
    <x v="1"/>
    <x v="5"/>
    <x v="19"/>
    <x v="23"/>
    <x v="53"/>
    <s v="5"/>
    <x v="4"/>
    <x v="1649"/>
    <n v="-800"/>
    <n v="-852.78"/>
    <n v="1"/>
    <s v="01"/>
    <s v="5613"/>
    <s v="546000"/>
    <s v="00"/>
    <s v="000"/>
    <s v="Steuern und Gebäudeversicherungen   "/>
    <n v="800"/>
    <n v="852.78"/>
  </r>
  <r>
    <s v="1 Stadt Bad Rappenau"/>
    <x v="0"/>
    <x v="1"/>
    <x v="5"/>
    <x v="19"/>
    <x v="23"/>
    <x v="53"/>
    <s v="5"/>
    <x v="4"/>
    <x v="1650"/>
    <n v="-1300"/>
    <n v="-708.73"/>
    <n v="1"/>
    <s v="01"/>
    <s v="5613"/>
    <s v="549000"/>
    <s v="00"/>
    <s v="000"/>
    <s v="sonstige Bewirtschaftungskosten (z.B. Schornsteinfeger, Feuerlöschgeräte) "/>
    <n v="1300"/>
    <n v="708.73"/>
  </r>
  <r>
    <s v="1 Stadt Bad Rappenau"/>
    <x v="0"/>
    <x v="1"/>
    <x v="5"/>
    <x v="19"/>
    <x v="23"/>
    <x v="53"/>
    <s v="6"/>
    <x v="4"/>
    <x v="1651"/>
    <n v="-900"/>
    <n v="0"/>
    <n v="1"/>
    <s v="01"/>
    <s v="5613"/>
    <s v="650000"/>
    <s v="00"/>
    <s v="000"/>
    <s v="Bürobedarf   "/>
    <n v="900"/>
    <n v="0"/>
  </r>
  <r>
    <s v="1 Stadt Bad Rappenau"/>
    <x v="0"/>
    <x v="1"/>
    <x v="5"/>
    <x v="19"/>
    <x v="23"/>
    <x v="53"/>
    <s v="6"/>
    <x v="4"/>
    <x v="1652"/>
    <n v="-300"/>
    <n v="0"/>
    <n v="1"/>
    <s v="01"/>
    <s v="5613"/>
    <s v="668000"/>
    <s v="00"/>
    <s v="000"/>
    <s v="Vermischte Ausgaben   "/>
    <n v="300"/>
    <n v="0"/>
  </r>
  <r>
    <s v="1 Stadt Bad Rappenau"/>
    <x v="0"/>
    <x v="1"/>
    <x v="5"/>
    <x v="19"/>
    <x v="23"/>
    <x v="53"/>
    <s v="6"/>
    <x v="4"/>
    <x v="1653"/>
    <n v="-10900"/>
    <n v="0"/>
    <n v="1"/>
    <s v="01"/>
    <s v="5613"/>
    <s v="679000"/>
    <s v="00"/>
    <s v="000"/>
    <s v="Innere Verrechnungen   "/>
    <n v="10900"/>
    <n v="0"/>
  </r>
  <r>
    <s v="1 Stadt Bad Rappenau"/>
    <x v="0"/>
    <x v="1"/>
    <x v="5"/>
    <x v="19"/>
    <x v="23"/>
    <x v="53"/>
    <s v="6"/>
    <x v="4"/>
    <x v="1654"/>
    <n v="-19400"/>
    <n v="-19378.54"/>
    <n v="1"/>
    <s v="01"/>
    <s v="5613"/>
    <s v="680000"/>
    <s v="00"/>
    <s v="000"/>
    <s v="Abschreibungen   "/>
    <n v="19400"/>
    <n v="19378.54"/>
  </r>
  <r>
    <s v="1 Stadt Bad Rappenau"/>
    <x v="0"/>
    <x v="1"/>
    <x v="5"/>
    <x v="19"/>
    <x v="23"/>
    <x v="53"/>
    <s v="6"/>
    <x v="4"/>
    <x v="1655"/>
    <n v="-11800"/>
    <n v="-11820.01"/>
    <n v="1"/>
    <s v="01"/>
    <s v="5613"/>
    <s v="685000"/>
    <s v="00"/>
    <s v="000"/>
    <s v="Verzinsung des Anlagekapitals   "/>
    <n v="11800"/>
    <n v="11820.01"/>
  </r>
  <r>
    <s v="1 Stadt Bad Rappenau"/>
    <x v="0"/>
    <x v="1"/>
    <x v="5"/>
    <x v="19"/>
    <x v="23"/>
    <x v="54"/>
    <s v="5"/>
    <x v="4"/>
    <x v="1656"/>
    <n v="-3000"/>
    <n v="-734.09"/>
    <n v="1"/>
    <s v="01"/>
    <s v="5614"/>
    <s v="501000"/>
    <s v="00"/>
    <s v="000"/>
    <s v="Gebäudeunterhaltung   "/>
    <n v="3000"/>
    <n v="734.09"/>
  </r>
  <r>
    <s v="1 Stadt Bad Rappenau"/>
    <x v="0"/>
    <x v="1"/>
    <x v="5"/>
    <x v="19"/>
    <x v="23"/>
    <x v="54"/>
    <s v="5"/>
    <x v="4"/>
    <x v="1657"/>
    <n v="-1000"/>
    <n v="-609.85"/>
    <n v="1"/>
    <s v="01"/>
    <s v="5614"/>
    <s v="521000"/>
    <s v="00"/>
    <s v="000"/>
    <s v="Geräte, Ausstattungs- und  Einrichtungsgegenstände  "/>
    <n v="1000"/>
    <n v="609.85"/>
  </r>
  <r>
    <s v="1 Stadt Bad Rappenau"/>
    <x v="0"/>
    <x v="1"/>
    <x v="5"/>
    <x v="19"/>
    <x v="23"/>
    <x v="54"/>
    <s v="5"/>
    <x v="4"/>
    <x v="1658"/>
    <n v="-1500"/>
    <n v="-2371.4899999999998"/>
    <n v="1"/>
    <s v="01"/>
    <s v="5614"/>
    <s v="541000"/>
    <s v="00"/>
    <s v="000"/>
    <s v="Strom   "/>
    <n v="1500"/>
    <n v="2371.4899999999998"/>
  </r>
  <r>
    <s v="1 Stadt Bad Rappenau"/>
    <x v="0"/>
    <x v="1"/>
    <x v="5"/>
    <x v="19"/>
    <x v="23"/>
    <x v="54"/>
    <s v="5"/>
    <x v="4"/>
    <x v="1659"/>
    <n v="-2600"/>
    <n v="-7436.88"/>
    <n v="1"/>
    <s v="01"/>
    <s v="5614"/>
    <s v="542000"/>
    <s v="00"/>
    <s v="000"/>
    <s v="Wasser / Abwasser   "/>
    <n v="2600"/>
    <n v="7436.88"/>
  </r>
  <r>
    <s v="1 Stadt Bad Rappenau"/>
    <x v="0"/>
    <x v="1"/>
    <x v="5"/>
    <x v="19"/>
    <x v="23"/>
    <x v="54"/>
    <s v="5"/>
    <x v="4"/>
    <x v="1660"/>
    <n v="-5600"/>
    <n v="-6889.26"/>
    <n v="1"/>
    <s v="01"/>
    <s v="5614"/>
    <s v="543000"/>
    <s v="00"/>
    <s v="000"/>
    <s v="Heizungskosten   "/>
    <n v="5600"/>
    <n v="6889.26"/>
  </r>
  <r>
    <s v="1 Stadt Bad Rappenau"/>
    <x v="0"/>
    <x v="1"/>
    <x v="5"/>
    <x v="19"/>
    <x v="23"/>
    <x v="54"/>
    <s v="5"/>
    <x v="4"/>
    <x v="1661"/>
    <n v="-100"/>
    <n v="-70"/>
    <n v="1"/>
    <s v="01"/>
    <s v="5614"/>
    <s v="544000"/>
    <s v="00"/>
    <s v="000"/>
    <s v="Abfallgebühren   "/>
    <n v="100"/>
    <n v="70"/>
  </r>
  <r>
    <s v="1 Stadt Bad Rappenau"/>
    <x v="0"/>
    <x v="1"/>
    <x v="5"/>
    <x v="19"/>
    <x v="23"/>
    <x v="54"/>
    <s v="5"/>
    <x v="4"/>
    <x v="1662"/>
    <n v="-5300"/>
    <n v="-5029.01"/>
    <n v="1"/>
    <s v="01"/>
    <s v="5614"/>
    <s v="545000"/>
    <s v="00"/>
    <s v="000"/>
    <s v="Reinigungskosten   "/>
    <n v="5300"/>
    <n v="5029.01"/>
  </r>
  <r>
    <s v="1 Stadt Bad Rappenau"/>
    <x v="0"/>
    <x v="1"/>
    <x v="5"/>
    <x v="19"/>
    <x v="23"/>
    <x v="54"/>
    <s v="5"/>
    <x v="4"/>
    <x v="1663"/>
    <n v="-1000"/>
    <n v="-970.09"/>
    <n v="1"/>
    <s v="01"/>
    <s v="5614"/>
    <s v="546000"/>
    <s v="00"/>
    <s v="000"/>
    <s v="Steuern und Gebäudeversicherungen   "/>
    <n v="1000"/>
    <n v="970.09"/>
  </r>
  <r>
    <s v="1 Stadt Bad Rappenau"/>
    <x v="0"/>
    <x v="1"/>
    <x v="5"/>
    <x v="19"/>
    <x v="23"/>
    <x v="54"/>
    <s v="5"/>
    <x v="4"/>
    <x v="1664"/>
    <n v="-1900"/>
    <n v="-1656.07"/>
    <n v="1"/>
    <s v="01"/>
    <s v="5614"/>
    <s v="549000"/>
    <s v="00"/>
    <s v="000"/>
    <s v="sonstige Bewirtschaftungskosten (z.B. Schornsteinfeger, Feuerlöschgeräte) "/>
    <n v="1900"/>
    <n v="1656.07"/>
  </r>
  <r>
    <s v="1 Stadt Bad Rappenau"/>
    <x v="0"/>
    <x v="1"/>
    <x v="5"/>
    <x v="19"/>
    <x v="23"/>
    <x v="54"/>
    <s v="6"/>
    <x v="4"/>
    <x v="1665"/>
    <n v="-1100"/>
    <n v="0"/>
    <n v="1"/>
    <s v="01"/>
    <s v="5614"/>
    <s v="650000"/>
    <s v="00"/>
    <s v="000"/>
    <s v="Bürobedarf   "/>
    <n v="1100"/>
    <n v="0"/>
  </r>
  <r>
    <s v="1 Stadt Bad Rappenau"/>
    <x v="0"/>
    <x v="1"/>
    <x v="5"/>
    <x v="19"/>
    <x v="23"/>
    <x v="54"/>
    <s v="6"/>
    <x v="4"/>
    <x v="1666"/>
    <n v="-400"/>
    <n v="-495"/>
    <n v="1"/>
    <s v="01"/>
    <s v="5614"/>
    <s v="668000"/>
    <s v="00"/>
    <s v="000"/>
    <s v="Vermischte Ausgaben   "/>
    <n v="400"/>
    <n v="495"/>
  </r>
  <r>
    <s v="1 Stadt Bad Rappenau"/>
    <x v="0"/>
    <x v="1"/>
    <x v="5"/>
    <x v="19"/>
    <x v="23"/>
    <x v="54"/>
    <s v="6"/>
    <x v="4"/>
    <x v="1667"/>
    <n v="-15500"/>
    <n v="0"/>
    <n v="1"/>
    <s v="01"/>
    <s v="5614"/>
    <s v="679000"/>
    <s v="00"/>
    <s v="000"/>
    <s v="Innere Verrechnungen   "/>
    <n v="15500"/>
    <n v="0"/>
  </r>
  <r>
    <s v="1 Stadt Bad Rappenau"/>
    <x v="0"/>
    <x v="1"/>
    <x v="5"/>
    <x v="19"/>
    <x v="23"/>
    <x v="54"/>
    <s v="6"/>
    <x v="4"/>
    <x v="1668"/>
    <n v="-12300"/>
    <n v="-12214.73"/>
    <n v="1"/>
    <s v="01"/>
    <s v="5614"/>
    <s v="680000"/>
    <s v="00"/>
    <s v="000"/>
    <s v="Abschreibungen   "/>
    <n v="12300"/>
    <n v="12214.73"/>
  </r>
  <r>
    <s v="1 Stadt Bad Rappenau"/>
    <x v="0"/>
    <x v="1"/>
    <x v="5"/>
    <x v="19"/>
    <x v="23"/>
    <x v="54"/>
    <s v="6"/>
    <x v="4"/>
    <x v="1669"/>
    <n v="-8100"/>
    <n v="-8109.76"/>
    <n v="1"/>
    <s v="01"/>
    <s v="5614"/>
    <s v="685000"/>
    <s v="00"/>
    <s v="000"/>
    <s v="Verzinsung des Anlagekapitals   "/>
    <n v="8100"/>
    <n v="8109.76"/>
  </r>
  <r>
    <s v="1 Stadt Bad Rappenau"/>
    <x v="0"/>
    <x v="1"/>
    <x v="5"/>
    <x v="19"/>
    <x v="23"/>
    <x v="55"/>
    <s v="5"/>
    <x v="4"/>
    <x v="1670"/>
    <n v="-5000"/>
    <n v="-5268.86"/>
    <n v="1"/>
    <s v="01"/>
    <s v="5615"/>
    <s v="501000"/>
    <s v="00"/>
    <s v="000"/>
    <s v="Gebäudeunterhaltung   "/>
    <n v="5000"/>
    <n v="5268.86"/>
  </r>
  <r>
    <s v="1 Stadt Bad Rappenau"/>
    <x v="0"/>
    <x v="1"/>
    <x v="5"/>
    <x v="19"/>
    <x v="23"/>
    <x v="55"/>
    <s v="5"/>
    <x v="4"/>
    <x v="1671"/>
    <n v="-1000"/>
    <n v="-1829.47"/>
    <n v="1"/>
    <s v="01"/>
    <s v="5615"/>
    <s v="521000"/>
    <s v="00"/>
    <s v="000"/>
    <s v="Geräte, Ausstattungs- und Einrichtungsgegenstände  "/>
    <n v="1000"/>
    <n v="1829.47"/>
  </r>
  <r>
    <s v="1 Stadt Bad Rappenau"/>
    <x v="0"/>
    <x v="1"/>
    <x v="5"/>
    <x v="19"/>
    <x v="23"/>
    <x v="55"/>
    <s v="5"/>
    <x v="4"/>
    <x v="1672"/>
    <n v="-2200"/>
    <n v="855.57"/>
    <n v="1"/>
    <s v="01"/>
    <s v="5615"/>
    <s v="541000"/>
    <s v="00"/>
    <s v="000"/>
    <s v="Strom   "/>
    <n v="2200"/>
    <n v="-855.57"/>
  </r>
  <r>
    <s v="1 Stadt Bad Rappenau"/>
    <x v="0"/>
    <x v="1"/>
    <x v="5"/>
    <x v="19"/>
    <x v="23"/>
    <x v="55"/>
    <s v="5"/>
    <x v="4"/>
    <x v="1673"/>
    <n v="-1600"/>
    <n v="-2302.86"/>
    <n v="1"/>
    <s v="01"/>
    <s v="5615"/>
    <s v="542000"/>
    <s v="00"/>
    <s v="000"/>
    <s v="Wasser / Abwasser   "/>
    <n v="1600"/>
    <n v="2302.86"/>
  </r>
  <r>
    <s v="1 Stadt Bad Rappenau"/>
    <x v="0"/>
    <x v="1"/>
    <x v="5"/>
    <x v="19"/>
    <x v="23"/>
    <x v="55"/>
    <s v="5"/>
    <x v="4"/>
    <x v="1674"/>
    <n v="-6900"/>
    <n v="-12657.3"/>
    <n v="1"/>
    <s v="01"/>
    <s v="5615"/>
    <s v="543000"/>
    <s v="00"/>
    <s v="000"/>
    <s v="Heizungskosten   "/>
    <n v="6900"/>
    <n v="12657.3"/>
  </r>
  <r>
    <s v="1 Stadt Bad Rappenau"/>
    <x v="0"/>
    <x v="1"/>
    <x v="5"/>
    <x v="19"/>
    <x v="23"/>
    <x v="55"/>
    <s v="5"/>
    <x v="4"/>
    <x v="1675"/>
    <n v="-100"/>
    <n v="-40"/>
    <n v="1"/>
    <s v="01"/>
    <s v="5615"/>
    <s v="544000"/>
    <s v="00"/>
    <s v="000"/>
    <s v="Abfallgebühren   "/>
    <n v="100"/>
    <n v="40"/>
  </r>
  <r>
    <s v="1 Stadt Bad Rappenau"/>
    <x v="0"/>
    <x v="1"/>
    <x v="5"/>
    <x v="19"/>
    <x v="23"/>
    <x v="55"/>
    <s v="5"/>
    <x v="4"/>
    <x v="1676"/>
    <n v="-9700"/>
    <n v="-7546.08"/>
    <n v="1"/>
    <s v="01"/>
    <s v="5615"/>
    <s v="545000"/>
    <s v="00"/>
    <s v="000"/>
    <s v="Reinigungskosten   "/>
    <n v="9700"/>
    <n v="7546.08"/>
  </r>
  <r>
    <s v="1 Stadt Bad Rappenau"/>
    <x v="0"/>
    <x v="1"/>
    <x v="5"/>
    <x v="19"/>
    <x v="23"/>
    <x v="55"/>
    <s v="5"/>
    <x v="4"/>
    <x v="1677"/>
    <n v="-2100"/>
    <n v="-2906.11"/>
    <n v="1"/>
    <s v="01"/>
    <s v="5615"/>
    <s v="546000"/>
    <s v="00"/>
    <s v="000"/>
    <s v="Steuern und Gebäudeversicherungen   "/>
    <n v="2100"/>
    <n v="2906.11"/>
  </r>
  <r>
    <s v="1 Stadt Bad Rappenau"/>
    <x v="0"/>
    <x v="1"/>
    <x v="5"/>
    <x v="19"/>
    <x v="23"/>
    <x v="55"/>
    <s v="5"/>
    <x v="4"/>
    <x v="1678"/>
    <n v="-2100"/>
    <n v="-4211.29"/>
    <n v="1"/>
    <s v="01"/>
    <s v="5615"/>
    <s v="549000"/>
    <s v="00"/>
    <s v="000"/>
    <s v="sonstige Bewirtschaftungskosten (z.B. Schornsteinfeger, Feuerlöschgeräte) "/>
    <n v="2100"/>
    <n v="4211.29"/>
  </r>
  <r>
    <s v="1 Stadt Bad Rappenau"/>
    <x v="0"/>
    <x v="1"/>
    <x v="5"/>
    <x v="19"/>
    <x v="23"/>
    <x v="55"/>
    <s v="6"/>
    <x v="4"/>
    <x v="1679"/>
    <n v="-300"/>
    <n v="0"/>
    <n v="1"/>
    <s v="01"/>
    <s v="5615"/>
    <s v="650000"/>
    <s v="00"/>
    <s v="000"/>
    <s v="Bürobedarf   "/>
    <n v="300"/>
    <n v="0"/>
  </r>
  <r>
    <s v="1 Stadt Bad Rappenau"/>
    <x v="0"/>
    <x v="1"/>
    <x v="5"/>
    <x v="19"/>
    <x v="23"/>
    <x v="55"/>
    <s v="6"/>
    <x v="4"/>
    <x v="1680"/>
    <n v="-100"/>
    <n v="0"/>
    <n v="1"/>
    <s v="01"/>
    <s v="5615"/>
    <s v="668000"/>
    <s v="00"/>
    <s v="000"/>
    <s v="Vermischte Ausgaben   "/>
    <n v="100"/>
    <n v="0"/>
  </r>
  <r>
    <s v="1 Stadt Bad Rappenau"/>
    <x v="0"/>
    <x v="1"/>
    <x v="5"/>
    <x v="19"/>
    <x v="23"/>
    <x v="55"/>
    <s v="6"/>
    <x v="4"/>
    <x v="1681"/>
    <n v="-8600"/>
    <n v="0"/>
    <n v="1"/>
    <s v="01"/>
    <s v="5615"/>
    <s v="679000"/>
    <s v="00"/>
    <s v="000"/>
    <s v="Innere Verrechnungen   "/>
    <n v="8600"/>
    <n v="0"/>
  </r>
  <r>
    <s v="1 Stadt Bad Rappenau"/>
    <x v="0"/>
    <x v="1"/>
    <x v="5"/>
    <x v="19"/>
    <x v="23"/>
    <x v="55"/>
    <s v="6"/>
    <x v="4"/>
    <x v="1682"/>
    <n v="-54700"/>
    <n v="-54699.25"/>
    <n v="1"/>
    <s v="01"/>
    <s v="5615"/>
    <s v="680000"/>
    <s v="00"/>
    <s v="000"/>
    <s v="Abschreibungen   "/>
    <n v="54700"/>
    <n v="54699.25"/>
  </r>
  <r>
    <s v="1 Stadt Bad Rappenau"/>
    <x v="0"/>
    <x v="1"/>
    <x v="5"/>
    <x v="19"/>
    <x v="23"/>
    <x v="55"/>
    <s v="6"/>
    <x v="4"/>
    <x v="1683"/>
    <n v="-75400"/>
    <n v="-75376.39"/>
    <n v="1"/>
    <s v="01"/>
    <s v="5615"/>
    <s v="685000"/>
    <s v="00"/>
    <s v="000"/>
    <s v="Verzinsung des Anlagekapitals   "/>
    <n v="75400"/>
    <n v="75376.39"/>
  </r>
  <r>
    <s v="1 Stadt Bad Rappenau"/>
    <x v="0"/>
    <x v="1"/>
    <x v="5"/>
    <x v="19"/>
    <x v="23"/>
    <x v="56"/>
    <s v="5"/>
    <x v="4"/>
    <x v="1684"/>
    <n v="-3000"/>
    <n v="-12176.72"/>
    <n v="1"/>
    <s v="01"/>
    <s v="5616"/>
    <s v="501000"/>
    <s v="00"/>
    <s v="000"/>
    <s v="Gebäudeunterhaltung   "/>
    <n v="3000"/>
    <n v="12176.72"/>
  </r>
  <r>
    <s v="1 Stadt Bad Rappenau"/>
    <x v="0"/>
    <x v="1"/>
    <x v="5"/>
    <x v="19"/>
    <x v="23"/>
    <x v="56"/>
    <s v="5"/>
    <x v="4"/>
    <x v="1685"/>
    <n v="-1000"/>
    <n v="-985.59"/>
    <n v="1"/>
    <s v="01"/>
    <s v="5616"/>
    <s v="521000"/>
    <s v="00"/>
    <s v="000"/>
    <s v="Geräte, Ausstattungs- und Einrichtungsgegenstände  "/>
    <n v="1000"/>
    <n v="985.59"/>
  </r>
  <r>
    <s v="1 Stadt Bad Rappenau"/>
    <x v="0"/>
    <x v="1"/>
    <x v="5"/>
    <x v="19"/>
    <x v="23"/>
    <x v="56"/>
    <s v="5"/>
    <x v="4"/>
    <x v="1686"/>
    <n v="-1900"/>
    <n v="-1936.76"/>
    <n v="1"/>
    <s v="01"/>
    <s v="5616"/>
    <s v="541000"/>
    <s v="00"/>
    <s v="000"/>
    <s v="Strom   "/>
    <n v="1900"/>
    <n v="1936.76"/>
  </r>
  <r>
    <s v="1 Stadt Bad Rappenau"/>
    <x v="0"/>
    <x v="1"/>
    <x v="5"/>
    <x v="19"/>
    <x v="23"/>
    <x v="56"/>
    <s v="5"/>
    <x v="4"/>
    <x v="1687"/>
    <n v="-1300"/>
    <n v="-1009.72"/>
    <n v="1"/>
    <s v="01"/>
    <s v="5616"/>
    <s v="542000"/>
    <s v="00"/>
    <s v="000"/>
    <s v="Wasser / Abwasser   "/>
    <n v="1300"/>
    <n v="1009.72"/>
  </r>
  <r>
    <s v="1 Stadt Bad Rappenau"/>
    <x v="0"/>
    <x v="1"/>
    <x v="5"/>
    <x v="19"/>
    <x v="23"/>
    <x v="56"/>
    <s v="5"/>
    <x v="4"/>
    <x v="1688"/>
    <n v="-5200"/>
    <n v="-10360.540000000001"/>
    <n v="1"/>
    <s v="01"/>
    <s v="5616"/>
    <s v="543000"/>
    <s v="00"/>
    <s v="000"/>
    <s v="Heizungskosten   "/>
    <n v="5200"/>
    <n v="10360.540000000001"/>
  </r>
  <r>
    <s v="1 Stadt Bad Rappenau"/>
    <x v="0"/>
    <x v="1"/>
    <x v="5"/>
    <x v="19"/>
    <x v="23"/>
    <x v="56"/>
    <s v="5"/>
    <x v="4"/>
    <x v="1689"/>
    <n v="-200"/>
    <n v="-180"/>
    <n v="1"/>
    <s v="01"/>
    <s v="5616"/>
    <s v="544000"/>
    <s v="00"/>
    <s v="000"/>
    <s v="Abfallgebühren   "/>
    <n v="200"/>
    <n v="180"/>
  </r>
  <r>
    <s v="1 Stadt Bad Rappenau"/>
    <x v="0"/>
    <x v="1"/>
    <x v="5"/>
    <x v="19"/>
    <x v="23"/>
    <x v="56"/>
    <s v="5"/>
    <x v="4"/>
    <x v="1690"/>
    <n v="-6200"/>
    <n v="-5945.07"/>
    <n v="1"/>
    <s v="01"/>
    <s v="5616"/>
    <s v="545000"/>
    <s v="00"/>
    <s v="000"/>
    <s v="Reinigungskosten   "/>
    <n v="6200"/>
    <n v="5945.07"/>
  </r>
  <r>
    <s v="1 Stadt Bad Rappenau"/>
    <x v="0"/>
    <x v="1"/>
    <x v="5"/>
    <x v="19"/>
    <x v="23"/>
    <x v="56"/>
    <s v="5"/>
    <x v="4"/>
    <x v="1691"/>
    <n v="-800"/>
    <n v="-50.56"/>
    <n v="1"/>
    <s v="01"/>
    <s v="5616"/>
    <s v="546000"/>
    <s v="00"/>
    <s v="000"/>
    <s v="Steuern und Gebäudeversicherungen   "/>
    <n v="800"/>
    <n v="50.56"/>
  </r>
  <r>
    <s v="1 Stadt Bad Rappenau"/>
    <x v="0"/>
    <x v="1"/>
    <x v="5"/>
    <x v="19"/>
    <x v="23"/>
    <x v="56"/>
    <s v="5"/>
    <x v="4"/>
    <x v="1692"/>
    <n v="-1100"/>
    <n v="-1079.56"/>
    <n v="1"/>
    <s v="01"/>
    <s v="5616"/>
    <s v="549000"/>
    <s v="00"/>
    <s v="000"/>
    <s v="sonstige Bewirtschaftungskosten (z.B. Schornsteinfeger, Feuerlöschgeräte) "/>
    <n v="1100"/>
    <n v="1079.56"/>
  </r>
  <r>
    <s v="1 Stadt Bad Rappenau"/>
    <x v="0"/>
    <x v="1"/>
    <x v="5"/>
    <x v="19"/>
    <x v="23"/>
    <x v="56"/>
    <s v="6"/>
    <x v="4"/>
    <x v="1693"/>
    <n v="-300"/>
    <n v="0"/>
    <n v="1"/>
    <s v="01"/>
    <s v="5616"/>
    <s v="650000"/>
    <s v="00"/>
    <s v="000"/>
    <s v="Bürobedarf   "/>
    <n v="300"/>
    <n v="0"/>
  </r>
  <r>
    <s v="1 Stadt Bad Rappenau"/>
    <x v="0"/>
    <x v="1"/>
    <x v="5"/>
    <x v="19"/>
    <x v="23"/>
    <x v="56"/>
    <s v="6"/>
    <x v="4"/>
    <x v="1694"/>
    <n v="-400"/>
    <n v="-540"/>
    <n v="1"/>
    <s v="01"/>
    <s v="5616"/>
    <s v="668000"/>
    <s v="00"/>
    <s v="000"/>
    <s v="Vermischte Ausgaben   "/>
    <n v="400"/>
    <n v="540"/>
  </r>
  <r>
    <s v="1 Stadt Bad Rappenau"/>
    <x v="0"/>
    <x v="1"/>
    <x v="5"/>
    <x v="19"/>
    <x v="23"/>
    <x v="56"/>
    <s v="6"/>
    <x v="4"/>
    <x v="1695"/>
    <n v="-6100"/>
    <n v="0"/>
    <n v="1"/>
    <s v="01"/>
    <s v="5616"/>
    <s v="679000"/>
    <s v="00"/>
    <s v="000"/>
    <s v="Innere Verrechnungen   "/>
    <n v="6100"/>
    <n v="0"/>
  </r>
  <r>
    <s v="1 Stadt Bad Rappenau"/>
    <x v="0"/>
    <x v="1"/>
    <x v="5"/>
    <x v="19"/>
    <x v="23"/>
    <x v="56"/>
    <s v="6"/>
    <x v="4"/>
    <x v="1696"/>
    <n v="-20100"/>
    <n v="-20047.12"/>
    <n v="1"/>
    <s v="01"/>
    <s v="5616"/>
    <s v="680000"/>
    <s v="00"/>
    <s v="000"/>
    <s v="Abschreibungen   "/>
    <n v="20100"/>
    <n v="20047.12"/>
  </r>
  <r>
    <s v="1 Stadt Bad Rappenau"/>
    <x v="0"/>
    <x v="1"/>
    <x v="5"/>
    <x v="19"/>
    <x v="23"/>
    <x v="56"/>
    <s v="6"/>
    <x v="4"/>
    <x v="1697"/>
    <n v="-8200"/>
    <n v="-8188.21"/>
    <n v="1"/>
    <s v="01"/>
    <s v="5616"/>
    <s v="685000"/>
    <s v="00"/>
    <s v="000"/>
    <s v="Verzinsung des Anlagekapitals   "/>
    <n v="8200"/>
    <n v="8188.21"/>
  </r>
  <r>
    <s v="1 Stadt Bad Rappenau"/>
    <x v="0"/>
    <x v="1"/>
    <x v="5"/>
    <x v="19"/>
    <x v="23"/>
    <x v="57"/>
    <s v="5"/>
    <x v="4"/>
    <x v="1698"/>
    <n v="-2500"/>
    <n v="-1317.18"/>
    <n v="1"/>
    <s v="01"/>
    <s v="5617"/>
    <s v="501000"/>
    <s v="00"/>
    <s v="000"/>
    <s v="Gebäudeunterhaltung   "/>
    <n v="2500"/>
    <n v="1317.18"/>
  </r>
  <r>
    <s v="1 Stadt Bad Rappenau"/>
    <x v="0"/>
    <x v="1"/>
    <x v="5"/>
    <x v="19"/>
    <x v="23"/>
    <x v="57"/>
    <s v="5"/>
    <x v="4"/>
    <x v="1699"/>
    <n v="-1000"/>
    <n v="-861.83"/>
    <n v="1"/>
    <s v="01"/>
    <s v="5617"/>
    <s v="521000"/>
    <s v="00"/>
    <s v="000"/>
    <s v="Geräte, Ausstattungs- und Einrichtungsgegenstände  "/>
    <n v="1000"/>
    <n v="861.83"/>
  </r>
  <r>
    <s v="1 Stadt Bad Rappenau"/>
    <x v="0"/>
    <x v="1"/>
    <x v="5"/>
    <x v="19"/>
    <x v="23"/>
    <x v="57"/>
    <s v="5"/>
    <x v="4"/>
    <x v="1700"/>
    <n v="-3900"/>
    <n v="-4183.79"/>
    <n v="1"/>
    <s v="01"/>
    <s v="5617"/>
    <s v="541000"/>
    <s v="00"/>
    <s v="000"/>
    <s v="Strom   "/>
    <n v="3900"/>
    <n v="4183.79"/>
  </r>
  <r>
    <s v="1 Stadt Bad Rappenau"/>
    <x v="0"/>
    <x v="1"/>
    <x v="5"/>
    <x v="19"/>
    <x v="23"/>
    <x v="57"/>
    <s v="5"/>
    <x v="4"/>
    <x v="1701"/>
    <n v="-1000"/>
    <n v="-947.7"/>
    <n v="1"/>
    <s v="01"/>
    <s v="5617"/>
    <s v="542000"/>
    <s v="00"/>
    <s v="000"/>
    <s v="Wasser / Abwasser   "/>
    <n v="1000"/>
    <n v="947.7"/>
  </r>
  <r>
    <s v="1 Stadt Bad Rappenau"/>
    <x v="0"/>
    <x v="1"/>
    <x v="5"/>
    <x v="19"/>
    <x v="23"/>
    <x v="57"/>
    <s v="5"/>
    <x v="4"/>
    <x v="1702"/>
    <n v="-3500"/>
    <n v="-3501.66"/>
    <n v="1"/>
    <s v="01"/>
    <s v="5617"/>
    <s v="543000"/>
    <s v="00"/>
    <s v="000"/>
    <s v="Heizungskosten   "/>
    <n v="3500"/>
    <n v="3501.66"/>
  </r>
  <r>
    <s v="1 Stadt Bad Rappenau"/>
    <x v="0"/>
    <x v="1"/>
    <x v="5"/>
    <x v="19"/>
    <x v="23"/>
    <x v="57"/>
    <s v="5"/>
    <x v="4"/>
    <x v="1703"/>
    <n v="-100"/>
    <n v="-70"/>
    <n v="1"/>
    <s v="01"/>
    <s v="5617"/>
    <s v="544000"/>
    <s v="00"/>
    <s v="000"/>
    <s v="Abfallgebühren   "/>
    <n v="100"/>
    <n v="70"/>
  </r>
  <r>
    <s v="1 Stadt Bad Rappenau"/>
    <x v="0"/>
    <x v="1"/>
    <x v="5"/>
    <x v="19"/>
    <x v="23"/>
    <x v="57"/>
    <s v="5"/>
    <x v="4"/>
    <x v="1704"/>
    <n v="-4900"/>
    <n v="-4519.84"/>
    <n v="1"/>
    <s v="01"/>
    <s v="5617"/>
    <s v="545000"/>
    <s v="00"/>
    <s v="000"/>
    <s v="Reinigungskosten   "/>
    <n v="4900"/>
    <n v="4519.84"/>
  </r>
  <r>
    <s v="1 Stadt Bad Rappenau"/>
    <x v="0"/>
    <x v="1"/>
    <x v="5"/>
    <x v="19"/>
    <x v="23"/>
    <x v="57"/>
    <s v="5"/>
    <x v="4"/>
    <x v="1705"/>
    <n v="-900"/>
    <n v="-903.31"/>
    <n v="1"/>
    <s v="01"/>
    <s v="5617"/>
    <s v="546000"/>
    <s v="00"/>
    <s v="000"/>
    <s v="Steuern und Gebäudeversicherungen   "/>
    <n v="900"/>
    <n v="903.31"/>
  </r>
  <r>
    <s v="1 Stadt Bad Rappenau"/>
    <x v="0"/>
    <x v="1"/>
    <x v="5"/>
    <x v="19"/>
    <x v="23"/>
    <x v="57"/>
    <s v="5"/>
    <x v="4"/>
    <x v="1706"/>
    <n v="-1200"/>
    <n v="-516.64"/>
    <n v="1"/>
    <s v="01"/>
    <s v="5617"/>
    <s v="549000"/>
    <s v="00"/>
    <s v="000"/>
    <s v="sonstige Bewirtschaftungskosten (z.B. Schornsteinfeger, Feuerlöschgeräte) "/>
    <n v="1200"/>
    <n v="516.64"/>
  </r>
  <r>
    <s v="1 Stadt Bad Rappenau"/>
    <x v="0"/>
    <x v="1"/>
    <x v="5"/>
    <x v="19"/>
    <x v="23"/>
    <x v="57"/>
    <s v="6"/>
    <x v="4"/>
    <x v="1707"/>
    <n v="-500"/>
    <n v="0"/>
    <n v="1"/>
    <s v="01"/>
    <s v="5617"/>
    <s v="650000"/>
    <s v="00"/>
    <s v="000"/>
    <s v="Bürobedarf   "/>
    <n v="500"/>
    <n v="0"/>
  </r>
  <r>
    <s v="1 Stadt Bad Rappenau"/>
    <x v="0"/>
    <x v="1"/>
    <x v="5"/>
    <x v="19"/>
    <x v="23"/>
    <x v="57"/>
    <s v="6"/>
    <x v="4"/>
    <x v="1708"/>
    <n v="-100"/>
    <n v="-75"/>
    <n v="1"/>
    <s v="01"/>
    <s v="5617"/>
    <s v="668000"/>
    <s v="00"/>
    <s v="000"/>
    <s v="Vermischte Ausgaben   "/>
    <n v="100"/>
    <n v="75"/>
  </r>
  <r>
    <s v="1 Stadt Bad Rappenau"/>
    <x v="0"/>
    <x v="1"/>
    <x v="5"/>
    <x v="19"/>
    <x v="23"/>
    <x v="57"/>
    <s v="6"/>
    <x v="4"/>
    <x v="1709"/>
    <n v="-7500"/>
    <n v="0"/>
    <n v="1"/>
    <s v="01"/>
    <s v="5617"/>
    <s v="679000"/>
    <s v="00"/>
    <s v="000"/>
    <s v="Innere Verrechnungen   "/>
    <n v="7500"/>
    <n v="0"/>
  </r>
  <r>
    <s v="1 Stadt Bad Rappenau"/>
    <x v="0"/>
    <x v="1"/>
    <x v="5"/>
    <x v="19"/>
    <x v="23"/>
    <x v="57"/>
    <s v="6"/>
    <x v="4"/>
    <x v="1710"/>
    <n v="-14800"/>
    <n v="-14713.51"/>
    <n v="1"/>
    <s v="01"/>
    <s v="5617"/>
    <s v="680000"/>
    <s v="00"/>
    <s v="000"/>
    <s v="Abschreibungen   "/>
    <n v="14800"/>
    <n v="14713.51"/>
  </r>
  <r>
    <s v="1 Stadt Bad Rappenau"/>
    <x v="0"/>
    <x v="1"/>
    <x v="5"/>
    <x v="19"/>
    <x v="23"/>
    <x v="57"/>
    <s v="6"/>
    <x v="4"/>
    <x v="1711"/>
    <n v="-13700"/>
    <n v="-13665.87"/>
    <n v="1"/>
    <s v="01"/>
    <s v="5617"/>
    <s v="685000"/>
    <s v="00"/>
    <s v="000"/>
    <s v="Verzinsung des Anlagekapitals   "/>
    <n v="13700"/>
    <n v="13665.87"/>
  </r>
  <r>
    <s v="1 Stadt Bad Rappenau"/>
    <x v="0"/>
    <x v="1"/>
    <x v="5"/>
    <x v="19"/>
    <x v="23"/>
    <x v="58"/>
    <s v="4"/>
    <x v="3"/>
    <x v="1712"/>
    <n v="-8600"/>
    <n v="-8161.81"/>
    <n v="1"/>
    <s v="01"/>
    <s v="5619"/>
    <s v="414000"/>
    <s v="00"/>
    <s v="000"/>
    <s v="Vergütungen der Beschäftigten  bis 2005 nur Angestellte "/>
    <n v="8600"/>
    <n v="8161.81"/>
  </r>
  <r>
    <s v="1 Stadt Bad Rappenau"/>
    <x v="0"/>
    <x v="1"/>
    <x v="5"/>
    <x v="19"/>
    <x v="23"/>
    <x v="58"/>
    <s v="4"/>
    <x v="3"/>
    <x v="1713"/>
    <n v="-800"/>
    <n v="-779.4"/>
    <n v="1"/>
    <s v="01"/>
    <s v="5619"/>
    <s v="434000"/>
    <s v="00"/>
    <s v="000"/>
    <s v="Beiträge Versorgungskasse  bis 2005 nur Angestellte "/>
    <n v="800"/>
    <n v="779.4"/>
  </r>
  <r>
    <s v="1 Stadt Bad Rappenau"/>
    <x v="0"/>
    <x v="1"/>
    <x v="5"/>
    <x v="19"/>
    <x v="23"/>
    <x v="58"/>
    <s v="4"/>
    <x v="3"/>
    <x v="1714"/>
    <n v="-1800"/>
    <n v="-1633.42"/>
    <n v="1"/>
    <s v="01"/>
    <s v="5619"/>
    <s v="444000"/>
    <s v="00"/>
    <s v="000"/>
    <s v="Beiträge zur gesetzlichen Sozialversicherung für Angest. bis 2005 nur Angestellte "/>
    <n v="1800"/>
    <n v="1633.42"/>
  </r>
  <r>
    <s v="1 Stadt Bad Rappenau"/>
    <x v="0"/>
    <x v="1"/>
    <x v="5"/>
    <x v="19"/>
    <x v="23"/>
    <x v="58"/>
    <s v="4"/>
    <x v="3"/>
    <x v="1715"/>
    <n v="-100"/>
    <n v="-1.48"/>
    <n v="1"/>
    <s v="01"/>
    <s v="5619"/>
    <s v="450000"/>
    <s v="00"/>
    <s v="000"/>
    <s v="Beihilfen, Unterstützung und dgl.  "/>
    <n v="100"/>
    <n v="1.48"/>
  </r>
  <r>
    <s v="1 Stadt Bad Rappenau"/>
    <x v="0"/>
    <x v="1"/>
    <x v="5"/>
    <x v="19"/>
    <x v="23"/>
    <x v="58"/>
    <s v="4"/>
    <x v="3"/>
    <x v="1716"/>
    <n v="-100"/>
    <n v="0"/>
    <n v="1"/>
    <s v="01"/>
    <s v="5619"/>
    <s v="460000"/>
    <s v="00"/>
    <s v="000"/>
    <s v="Personalnebenausgaben   "/>
    <n v="100"/>
    <n v="0"/>
  </r>
  <r>
    <s v="1 Stadt Bad Rappenau"/>
    <x v="0"/>
    <x v="1"/>
    <x v="5"/>
    <x v="19"/>
    <x v="23"/>
    <x v="58"/>
    <s v="5"/>
    <x v="4"/>
    <x v="1717"/>
    <n v="-4000"/>
    <n v="-797.31"/>
    <n v="1"/>
    <s v="01"/>
    <s v="5619"/>
    <s v="501000"/>
    <s v="00"/>
    <s v="000"/>
    <s v="Gebäudeunterhaltung   "/>
    <n v="4000"/>
    <n v="797.31"/>
  </r>
  <r>
    <s v="1 Stadt Bad Rappenau"/>
    <x v="0"/>
    <x v="1"/>
    <x v="5"/>
    <x v="19"/>
    <x v="23"/>
    <x v="58"/>
    <s v="5"/>
    <x v="4"/>
    <x v="1718"/>
    <n v="-1500"/>
    <n v="-889.85"/>
    <n v="1"/>
    <s v="01"/>
    <s v="5619"/>
    <s v="521000"/>
    <s v="00"/>
    <s v="000"/>
    <s v="Geräte, Ausstattungs- und Einrichtungsgegenstände  "/>
    <n v="1500"/>
    <n v="889.85"/>
  </r>
  <r>
    <s v="1 Stadt Bad Rappenau"/>
    <x v="0"/>
    <x v="1"/>
    <x v="5"/>
    <x v="19"/>
    <x v="23"/>
    <x v="58"/>
    <s v="5"/>
    <x v="4"/>
    <x v="1719"/>
    <n v="-2600"/>
    <n v="-1835.39"/>
    <n v="1"/>
    <s v="01"/>
    <s v="5619"/>
    <s v="541000"/>
    <s v="00"/>
    <s v="000"/>
    <s v="Strom   "/>
    <n v="2600"/>
    <n v="1835.39"/>
  </r>
  <r>
    <s v="1 Stadt Bad Rappenau"/>
    <x v="0"/>
    <x v="1"/>
    <x v="5"/>
    <x v="19"/>
    <x v="23"/>
    <x v="58"/>
    <s v="5"/>
    <x v="4"/>
    <x v="1720"/>
    <n v="-4300"/>
    <n v="-1489.2"/>
    <n v="1"/>
    <s v="01"/>
    <s v="5619"/>
    <s v="542000"/>
    <s v="00"/>
    <s v="000"/>
    <s v="Wasser / Abwasser   "/>
    <n v="4300"/>
    <n v="1489.2"/>
  </r>
  <r>
    <s v="1 Stadt Bad Rappenau"/>
    <x v="0"/>
    <x v="1"/>
    <x v="5"/>
    <x v="19"/>
    <x v="23"/>
    <x v="58"/>
    <s v="5"/>
    <x v="4"/>
    <x v="1721"/>
    <n v="-13800"/>
    <n v="6600"/>
    <n v="1"/>
    <s v="01"/>
    <s v="5619"/>
    <s v="543000"/>
    <s v="00"/>
    <s v="000"/>
    <s v="Heizungskosten   "/>
    <n v="13800"/>
    <n v="-6600"/>
  </r>
  <r>
    <s v="1 Stadt Bad Rappenau"/>
    <x v="0"/>
    <x v="1"/>
    <x v="5"/>
    <x v="19"/>
    <x v="23"/>
    <x v="58"/>
    <s v="5"/>
    <x v="4"/>
    <x v="1722"/>
    <n v="-100"/>
    <n v="-10"/>
    <n v="1"/>
    <s v="01"/>
    <s v="5619"/>
    <s v="544000"/>
    <s v="00"/>
    <s v="000"/>
    <s v="Abfallgebühren   "/>
    <n v="100"/>
    <n v="10"/>
  </r>
  <r>
    <s v="1 Stadt Bad Rappenau"/>
    <x v="0"/>
    <x v="1"/>
    <x v="5"/>
    <x v="19"/>
    <x v="23"/>
    <x v="58"/>
    <s v="5"/>
    <x v="4"/>
    <x v="1723"/>
    <n v="-800"/>
    <n v="-819.72"/>
    <n v="1"/>
    <s v="01"/>
    <s v="5619"/>
    <s v="545000"/>
    <s v="00"/>
    <s v="000"/>
    <s v="Reinigungskosten   "/>
    <n v="800"/>
    <n v="819.72"/>
  </r>
  <r>
    <s v="1 Stadt Bad Rappenau"/>
    <x v="0"/>
    <x v="1"/>
    <x v="5"/>
    <x v="19"/>
    <x v="23"/>
    <x v="58"/>
    <s v="5"/>
    <x v="4"/>
    <x v="1724"/>
    <n v="-1000"/>
    <n v="-1049.5"/>
    <n v="1"/>
    <s v="01"/>
    <s v="5619"/>
    <s v="546000"/>
    <s v="00"/>
    <s v="000"/>
    <s v="Steuern und Gebäudeversicherungen   "/>
    <n v="1000"/>
    <n v="1049.5"/>
  </r>
  <r>
    <s v="1 Stadt Bad Rappenau"/>
    <x v="0"/>
    <x v="1"/>
    <x v="5"/>
    <x v="19"/>
    <x v="23"/>
    <x v="58"/>
    <s v="5"/>
    <x v="4"/>
    <x v="1725"/>
    <n v="-500"/>
    <n v="-727.64"/>
    <n v="1"/>
    <s v="01"/>
    <s v="5619"/>
    <s v="549000"/>
    <s v="00"/>
    <s v="000"/>
    <s v="sonstige Bewirtschaftungskosten (z.B. Schornsteinfeger, Feuerlöschgeräte) "/>
    <n v="500"/>
    <n v="727.64"/>
  </r>
  <r>
    <s v="1 Stadt Bad Rappenau"/>
    <x v="0"/>
    <x v="1"/>
    <x v="5"/>
    <x v="19"/>
    <x v="23"/>
    <x v="58"/>
    <s v="6"/>
    <x v="4"/>
    <x v="1726"/>
    <n v="-100"/>
    <n v="0"/>
    <n v="1"/>
    <s v="01"/>
    <s v="5619"/>
    <s v="668000"/>
    <s v="00"/>
    <s v="000"/>
    <s v="Vermischte Ausgaben   "/>
    <n v="100"/>
    <n v="0"/>
  </r>
  <r>
    <s v="1 Stadt Bad Rappenau"/>
    <x v="0"/>
    <x v="1"/>
    <x v="5"/>
    <x v="19"/>
    <x v="23"/>
    <x v="58"/>
    <s v="6"/>
    <x v="4"/>
    <x v="1727"/>
    <n v="-8100"/>
    <n v="0"/>
    <n v="1"/>
    <s v="01"/>
    <s v="5619"/>
    <s v="679000"/>
    <s v="00"/>
    <s v="000"/>
    <s v="Innere Verrechnungen   "/>
    <n v="8100"/>
    <n v="0"/>
  </r>
  <r>
    <s v="1 Stadt Bad Rappenau"/>
    <x v="0"/>
    <x v="1"/>
    <x v="5"/>
    <x v="19"/>
    <x v="23"/>
    <x v="58"/>
    <s v="6"/>
    <x v="4"/>
    <x v="1728"/>
    <n v="-32400"/>
    <n v="-32300.84"/>
    <n v="1"/>
    <s v="01"/>
    <s v="5619"/>
    <s v="680000"/>
    <s v="00"/>
    <s v="000"/>
    <s v="Abschreibungen   "/>
    <n v="32400"/>
    <n v="32300.84"/>
  </r>
  <r>
    <s v="1 Stadt Bad Rappenau"/>
    <x v="0"/>
    <x v="1"/>
    <x v="5"/>
    <x v="19"/>
    <x v="23"/>
    <x v="58"/>
    <s v="6"/>
    <x v="4"/>
    <x v="1729"/>
    <n v="-42200"/>
    <n v="-42223.75"/>
    <n v="1"/>
    <s v="01"/>
    <s v="5619"/>
    <s v="685000"/>
    <s v="00"/>
    <s v="000"/>
    <s v="Verzinsung des Anlagekapitals   "/>
    <n v="42200"/>
    <n v="42223.75"/>
  </r>
  <r>
    <s v="1 Stadt Bad Rappenau"/>
    <x v="0"/>
    <x v="1"/>
    <x v="5"/>
    <x v="19"/>
    <x v="24"/>
    <x v="121"/>
    <s v="5"/>
    <x v="4"/>
    <x v="1730"/>
    <n v="-20000"/>
    <n v="-12397.24"/>
    <n v="1"/>
    <s v="01"/>
    <s v="5620"/>
    <s v="510000"/>
    <s v="00"/>
    <s v="000"/>
    <s v="Unterhaltung des sonstigen unbeweglichen Vermögens  "/>
    <n v="20000"/>
    <n v="12397.24"/>
  </r>
  <r>
    <s v="1 Stadt Bad Rappenau"/>
    <x v="0"/>
    <x v="1"/>
    <x v="5"/>
    <x v="19"/>
    <x v="24"/>
    <x v="121"/>
    <s v="5"/>
    <x v="4"/>
    <x v="1731"/>
    <n v="-2000"/>
    <n v="0"/>
    <n v="1"/>
    <s v="01"/>
    <s v="5620"/>
    <s v="521000"/>
    <s v="00"/>
    <s v="000"/>
    <s v="Geräte, Ausstattungs- und Einrichtungsgegenstände  "/>
    <n v="2000"/>
    <n v="0"/>
  </r>
  <r>
    <s v="1 Stadt Bad Rappenau"/>
    <x v="0"/>
    <x v="1"/>
    <x v="5"/>
    <x v="19"/>
    <x v="24"/>
    <x v="121"/>
    <s v="5"/>
    <x v="4"/>
    <x v="1732"/>
    <n v="-400"/>
    <n v="-271.70999999999998"/>
    <n v="1"/>
    <s v="01"/>
    <s v="5620"/>
    <s v="541000"/>
    <s v="00"/>
    <s v="000"/>
    <s v="Strom   "/>
    <n v="400"/>
    <n v="271.70999999999998"/>
  </r>
  <r>
    <s v="1 Stadt Bad Rappenau"/>
    <x v="0"/>
    <x v="1"/>
    <x v="5"/>
    <x v="19"/>
    <x v="24"/>
    <x v="121"/>
    <s v="5"/>
    <x v="4"/>
    <x v="1733"/>
    <n v="-24200"/>
    <n v="-15002.69"/>
    <n v="1"/>
    <s v="01"/>
    <s v="5620"/>
    <s v="542000"/>
    <s v="00"/>
    <s v="000"/>
    <s v="Wasser / Abwasser   "/>
    <n v="24200"/>
    <n v="15002.69"/>
  </r>
  <r>
    <s v="1 Stadt Bad Rappenau"/>
    <x v="0"/>
    <x v="1"/>
    <x v="5"/>
    <x v="19"/>
    <x v="24"/>
    <x v="121"/>
    <s v="6"/>
    <x v="4"/>
    <x v="1734"/>
    <n v="-1200"/>
    <n v="-1000"/>
    <n v="1"/>
    <s v="01"/>
    <s v="5620"/>
    <s v="668000"/>
    <s v="00"/>
    <s v="000"/>
    <s v="Vermischte Ausgaben   "/>
    <n v="1200"/>
    <n v="1000"/>
  </r>
  <r>
    <s v="1 Stadt Bad Rappenau"/>
    <x v="0"/>
    <x v="1"/>
    <x v="5"/>
    <x v="19"/>
    <x v="24"/>
    <x v="121"/>
    <s v="6"/>
    <x v="4"/>
    <x v="1735"/>
    <n v="-34100"/>
    <n v="0"/>
    <n v="1"/>
    <s v="01"/>
    <s v="5620"/>
    <s v="679000"/>
    <s v="00"/>
    <s v="000"/>
    <s v="Innere Verrechnungen   "/>
    <n v="34100"/>
    <n v="0"/>
  </r>
  <r>
    <s v="1 Stadt Bad Rappenau"/>
    <x v="0"/>
    <x v="1"/>
    <x v="5"/>
    <x v="19"/>
    <x v="24"/>
    <x v="59"/>
    <s v="5"/>
    <x v="4"/>
    <x v="1736"/>
    <n v="-5000"/>
    <n v="-14205.91"/>
    <n v="1"/>
    <s v="01"/>
    <s v="5621"/>
    <s v="510000"/>
    <s v="00"/>
    <s v="000"/>
    <s v="Unterhaltung des sonstigen unbeweglichen Vermögens  "/>
    <n v="5000"/>
    <n v="14205.91"/>
  </r>
  <r>
    <s v="1 Stadt Bad Rappenau"/>
    <x v="0"/>
    <x v="1"/>
    <x v="5"/>
    <x v="19"/>
    <x v="24"/>
    <x v="59"/>
    <s v="5"/>
    <x v="4"/>
    <x v="1737"/>
    <n v="-100"/>
    <n v="0"/>
    <n v="1"/>
    <s v="01"/>
    <s v="5621"/>
    <s v="521000"/>
    <s v="00"/>
    <s v="000"/>
    <s v="Geräte, Ausstattungs- und Einrichtungsgegenstände  "/>
    <n v="100"/>
    <n v="0"/>
  </r>
  <r>
    <s v="1 Stadt Bad Rappenau"/>
    <x v="0"/>
    <x v="1"/>
    <x v="5"/>
    <x v="19"/>
    <x v="24"/>
    <x v="59"/>
    <s v="5"/>
    <x v="4"/>
    <x v="1738"/>
    <n v="-300"/>
    <n v="-138.63999999999999"/>
    <n v="1"/>
    <s v="01"/>
    <s v="5621"/>
    <s v="541000"/>
    <s v="00"/>
    <s v="000"/>
    <s v="Strom   "/>
    <n v="300"/>
    <n v="138.63999999999999"/>
  </r>
  <r>
    <s v="1 Stadt Bad Rappenau"/>
    <x v="0"/>
    <x v="1"/>
    <x v="5"/>
    <x v="19"/>
    <x v="24"/>
    <x v="59"/>
    <s v="5"/>
    <x v="4"/>
    <x v="1739"/>
    <n v="0"/>
    <n v="-26.25"/>
    <n v="1"/>
    <s v="01"/>
    <s v="5621"/>
    <s v="546000"/>
    <s v="00"/>
    <s v="000"/>
    <s v="Steuern und Gebäudeversicherungen   "/>
    <n v="0"/>
    <n v="26.25"/>
  </r>
  <r>
    <s v="1 Stadt Bad Rappenau"/>
    <x v="0"/>
    <x v="1"/>
    <x v="5"/>
    <x v="19"/>
    <x v="24"/>
    <x v="59"/>
    <s v="6"/>
    <x v="4"/>
    <x v="1740"/>
    <n v="-100"/>
    <n v="0"/>
    <n v="1"/>
    <s v="01"/>
    <s v="5621"/>
    <s v="640000"/>
    <s v="00"/>
    <s v="000"/>
    <s v="Steuern, Versicherungen, Schadensfälle, Sonderabgaben  "/>
    <n v="100"/>
    <n v="0"/>
  </r>
  <r>
    <s v="1 Stadt Bad Rappenau"/>
    <x v="0"/>
    <x v="1"/>
    <x v="5"/>
    <x v="19"/>
    <x v="24"/>
    <x v="59"/>
    <s v="6"/>
    <x v="4"/>
    <x v="1741"/>
    <n v="-7200"/>
    <n v="0"/>
    <n v="1"/>
    <s v="01"/>
    <s v="5621"/>
    <s v="679000"/>
    <s v="00"/>
    <s v="000"/>
    <s v="Innere Verrechnungen   "/>
    <n v="7200"/>
    <n v="0"/>
  </r>
  <r>
    <s v="1 Stadt Bad Rappenau"/>
    <x v="0"/>
    <x v="1"/>
    <x v="5"/>
    <x v="19"/>
    <x v="24"/>
    <x v="60"/>
    <s v="5"/>
    <x v="4"/>
    <x v="1742"/>
    <n v="-5000"/>
    <n v="-6321.27"/>
    <n v="1"/>
    <s v="01"/>
    <s v="5622"/>
    <s v="510000"/>
    <s v="00"/>
    <s v="000"/>
    <s v="Unterhaltung des sonstigen unbeweglichen Vermögens  "/>
    <n v="5000"/>
    <n v="6321.27"/>
  </r>
  <r>
    <s v="1 Stadt Bad Rappenau"/>
    <x v="0"/>
    <x v="1"/>
    <x v="5"/>
    <x v="19"/>
    <x v="24"/>
    <x v="60"/>
    <s v="5"/>
    <x v="4"/>
    <x v="1743"/>
    <n v="-100"/>
    <n v="0"/>
    <n v="1"/>
    <s v="01"/>
    <s v="5622"/>
    <s v="521000"/>
    <s v="00"/>
    <s v="000"/>
    <s v="Geräte, Ausstattungs- und Einrichtungsgegenstände  "/>
    <n v="100"/>
    <n v="0"/>
  </r>
  <r>
    <s v="1 Stadt Bad Rappenau"/>
    <x v="0"/>
    <x v="1"/>
    <x v="5"/>
    <x v="19"/>
    <x v="24"/>
    <x v="60"/>
    <s v="6"/>
    <x v="4"/>
    <x v="1744"/>
    <n v="-13200"/>
    <n v="0"/>
    <n v="1"/>
    <s v="01"/>
    <s v="5622"/>
    <s v="679000"/>
    <s v="00"/>
    <s v="000"/>
    <s v="Innere Verrechnungen   "/>
    <n v="13200"/>
    <n v="0"/>
  </r>
  <r>
    <s v="1 Stadt Bad Rappenau"/>
    <x v="0"/>
    <x v="1"/>
    <x v="5"/>
    <x v="19"/>
    <x v="24"/>
    <x v="61"/>
    <s v="5"/>
    <x v="4"/>
    <x v="1745"/>
    <n v="-5000"/>
    <n v="-4788.46"/>
    <n v="1"/>
    <s v="01"/>
    <s v="5623"/>
    <s v="510000"/>
    <s v="00"/>
    <s v="000"/>
    <s v="Unterhaltung des sonstigen unbeweglichen Vermögens  "/>
    <n v="5000"/>
    <n v="4788.46"/>
  </r>
  <r>
    <s v="1 Stadt Bad Rappenau"/>
    <x v="0"/>
    <x v="1"/>
    <x v="5"/>
    <x v="19"/>
    <x v="24"/>
    <x v="61"/>
    <s v="5"/>
    <x v="4"/>
    <x v="1746"/>
    <n v="-100"/>
    <n v="0"/>
    <n v="1"/>
    <s v="01"/>
    <s v="5623"/>
    <s v="521000"/>
    <s v="00"/>
    <s v="000"/>
    <s v="Geräte, Ausstattungs- und Einrichtungsgegenstände  "/>
    <n v="100"/>
    <n v="0"/>
  </r>
  <r>
    <s v="1 Stadt Bad Rappenau"/>
    <x v="0"/>
    <x v="1"/>
    <x v="5"/>
    <x v="19"/>
    <x v="24"/>
    <x v="61"/>
    <s v="5"/>
    <x v="4"/>
    <x v="1747"/>
    <n v="-6200"/>
    <n v="-5004.3"/>
    <n v="1"/>
    <s v="01"/>
    <s v="5623"/>
    <s v="542000"/>
    <s v="00"/>
    <s v="000"/>
    <s v="Wasser / Abwasser   "/>
    <n v="6200"/>
    <n v="5004.3"/>
  </r>
  <r>
    <s v="1 Stadt Bad Rappenau"/>
    <x v="0"/>
    <x v="1"/>
    <x v="5"/>
    <x v="19"/>
    <x v="24"/>
    <x v="61"/>
    <s v="6"/>
    <x v="4"/>
    <x v="1748"/>
    <n v="-10900"/>
    <n v="0"/>
    <n v="1"/>
    <s v="01"/>
    <s v="5623"/>
    <s v="679000"/>
    <s v="00"/>
    <s v="000"/>
    <s v="Innere Verrechnungen   "/>
    <n v="10900"/>
    <n v="0"/>
  </r>
  <r>
    <s v="1 Stadt Bad Rappenau"/>
    <x v="0"/>
    <x v="1"/>
    <x v="5"/>
    <x v="19"/>
    <x v="24"/>
    <x v="62"/>
    <s v="5"/>
    <x v="4"/>
    <x v="1749"/>
    <n v="-5000"/>
    <n v="-6907.44"/>
    <n v="1"/>
    <s v="01"/>
    <s v="5624"/>
    <s v="510000"/>
    <s v="00"/>
    <s v="000"/>
    <s v="Unterhaltung des sonstigen unbeweglichen Vermögens  "/>
    <n v="5000"/>
    <n v="6907.44"/>
  </r>
  <r>
    <s v="1 Stadt Bad Rappenau"/>
    <x v="0"/>
    <x v="1"/>
    <x v="5"/>
    <x v="19"/>
    <x v="24"/>
    <x v="62"/>
    <s v="5"/>
    <x v="4"/>
    <x v="1750"/>
    <n v="-100"/>
    <n v="0"/>
    <n v="1"/>
    <s v="01"/>
    <s v="5624"/>
    <s v="521000"/>
    <s v="00"/>
    <s v="000"/>
    <s v="Geräte, Ausstattungs- und Einrichtungsgegenstände  "/>
    <n v="100"/>
    <n v="0"/>
  </r>
  <r>
    <s v="1 Stadt Bad Rappenau"/>
    <x v="0"/>
    <x v="1"/>
    <x v="5"/>
    <x v="19"/>
    <x v="24"/>
    <x v="62"/>
    <s v="5"/>
    <x v="4"/>
    <x v="1751"/>
    <n v="-3900"/>
    <n v="-10198.68"/>
    <n v="1"/>
    <s v="01"/>
    <s v="5624"/>
    <s v="542000"/>
    <s v="00"/>
    <s v="000"/>
    <s v="Wasser / Abwasser   "/>
    <n v="3900"/>
    <n v="10198.68"/>
  </r>
  <r>
    <s v="1 Stadt Bad Rappenau"/>
    <x v="0"/>
    <x v="1"/>
    <x v="5"/>
    <x v="19"/>
    <x v="24"/>
    <x v="62"/>
    <s v="6"/>
    <x v="4"/>
    <x v="1752"/>
    <n v="-11800"/>
    <n v="0"/>
    <n v="1"/>
    <s v="01"/>
    <s v="5624"/>
    <s v="679000"/>
    <s v="00"/>
    <s v="000"/>
    <s v="Innere Verrechnungen   "/>
    <n v="11800"/>
    <n v="0"/>
  </r>
  <r>
    <s v="1 Stadt Bad Rappenau"/>
    <x v="0"/>
    <x v="1"/>
    <x v="5"/>
    <x v="19"/>
    <x v="24"/>
    <x v="63"/>
    <s v="5"/>
    <x v="4"/>
    <x v="1753"/>
    <n v="-5000"/>
    <n v="-7504.86"/>
    <n v="1"/>
    <s v="01"/>
    <s v="5625"/>
    <s v="510000"/>
    <s v="00"/>
    <s v="000"/>
    <s v="Unterhaltung des sonstigen unbeweglichen Vermögens  "/>
    <n v="5000"/>
    <n v="7504.86"/>
  </r>
  <r>
    <s v="1 Stadt Bad Rappenau"/>
    <x v="0"/>
    <x v="1"/>
    <x v="5"/>
    <x v="19"/>
    <x v="24"/>
    <x v="63"/>
    <s v="5"/>
    <x v="4"/>
    <x v="1754"/>
    <n v="-100"/>
    <n v="0"/>
    <n v="1"/>
    <s v="01"/>
    <s v="5625"/>
    <s v="521000"/>
    <s v="00"/>
    <s v="000"/>
    <s v="Geräte, Ausstattungs- und Einrichtungsgegenstände  "/>
    <n v="100"/>
    <n v="0"/>
  </r>
  <r>
    <s v="1 Stadt Bad Rappenau"/>
    <x v="0"/>
    <x v="1"/>
    <x v="5"/>
    <x v="19"/>
    <x v="24"/>
    <x v="63"/>
    <s v="5"/>
    <x v="4"/>
    <x v="1755"/>
    <n v="-7400"/>
    <n v="-2899.33"/>
    <n v="1"/>
    <s v="01"/>
    <s v="5625"/>
    <s v="542000"/>
    <s v="00"/>
    <s v="000"/>
    <s v="Wasser / Abwasser   "/>
    <n v="7400"/>
    <n v="2899.33"/>
  </r>
  <r>
    <s v="1 Stadt Bad Rappenau"/>
    <x v="0"/>
    <x v="1"/>
    <x v="5"/>
    <x v="19"/>
    <x v="24"/>
    <x v="63"/>
    <s v="6"/>
    <x v="4"/>
    <x v="1756"/>
    <n v="-15800"/>
    <n v="0"/>
    <n v="1"/>
    <s v="01"/>
    <s v="5625"/>
    <s v="679000"/>
    <s v="00"/>
    <s v="000"/>
    <s v="Innere Verrechnungen   "/>
    <n v="15800"/>
    <n v="0"/>
  </r>
  <r>
    <s v="1 Stadt Bad Rappenau"/>
    <x v="0"/>
    <x v="1"/>
    <x v="5"/>
    <x v="19"/>
    <x v="24"/>
    <x v="64"/>
    <s v="5"/>
    <x v="4"/>
    <x v="1757"/>
    <n v="-5000"/>
    <n v="-13074.08"/>
    <n v="1"/>
    <s v="01"/>
    <s v="5626"/>
    <s v="510000"/>
    <s v="00"/>
    <s v="000"/>
    <s v="Unterhaltung des sonstigen unbeweglichen Vermögens  "/>
    <n v="5000"/>
    <n v="13074.08"/>
  </r>
  <r>
    <s v="1 Stadt Bad Rappenau"/>
    <x v="0"/>
    <x v="1"/>
    <x v="5"/>
    <x v="19"/>
    <x v="24"/>
    <x v="64"/>
    <s v="5"/>
    <x v="4"/>
    <x v="1758"/>
    <n v="-100"/>
    <n v="0"/>
    <n v="1"/>
    <s v="01"/>
    <s v="5626"/>
    <s v="521000"/>
    <s v="00"/>
    <s v="000"/>
    <s v="Geräte, Ausstattungs- und Einrichtungsgegenstände  "/>
    <n v="100"/>
    <n v="0"/>
  </r>
  <r>
    <s v="1 Stadt Bad Rappenau"/>
    <x v="0"/>
    <x v="1"/>
    <x v="5"/>
    <x v="19"/>
    <x v="24"/>
    <x v="64"/>
    <s v="5"/>
    <x v="4"/>
    <x v="1759"/>
    <n v="-900"/>
    <n v="-294.13"/>
    <n v="1"/>
    <s v="01"/>
    <s v="5626"/>
    <s v="541000"/>
    <s v="00"/>
    <s v="000"/>
    <s v="Strom   "/>
    <n v="900"/>
    <n v="294.13"/>
  </r>
  <r>
    <s v="1 Stadt Bad Rappenau"/>
    <x v="0"/>
    <x v="1"/>
    <x v="5"/>
    <x v="19"/>
    <x v="24"/>
    <x v="64"/>
    <s v="6"/>
    <x v="4"/>
    <x v="1760"/>
    <n v="-7500"/>
    <n v="0"/>
    <n v="1"/>
    <s v="01"/>
    <s v="5626"/>
    <s v="679000"/>
    <s v="00"/>
    <s v="000"/>
    <s v="Innere Verrechnungen   "/>
    <n v="7500"/>
    <n v="0"/>
  </r>
  <r>
    <s v="1 Stadt Bad Rappenau"/>
    <x v="0"/>
    <x v="1"/>
    <x v="5"/>
    <x v="19"/>
    <x v="24"/>
    <x v="65"/>
    <s v="5"/>
    <x v="4"/>
    <x v="1761"/>
    <n v="-5000"/>
    <n v="-3622.76"/>
    <n v="1"/>
    <s v="01"/>
    <s v="5627"/>
    <s v="510000"/>
    <s v="00"/>
    <s v="000"/>
    <s v="Unterhaltung des sonstigen unbeweglichen Vermögens  "/>
    <n v="5000"/>
    <n v="3622.76"/>
  </r>
  <r>
    <s v="1 Stadt Bad Rappenau"/>
    <x v="0"/>
    <x v="1"/>
    <x v="5"/>
    <x v="19"/>
    <x v="24"/>
    <x v="65"/>
    <s v="5"/>
    <x v="4"/>
    <x v="1762"/>
    <n v="-100"/>
    <n v="0"/>
    <n v="1"/>
    <s v="01"/>
    <s v="5627"/>
    <s v="521000"/>
    <s v="00"/>
    <s v="000"/>
    <s v="Geräte, Ausstattungs- und Einrichtungsgegenstände  "/>
    <n v="100"/>
    <n v="0"/>
  </r>
  <r>
    <s v="1 Stadt Bad Rappenau"/>
    <x v="0"/>
    <x v="1"/>
    <x v="5"/>
    <x v="19"/>
    <x v="24"/>
    <x v="65"/>
    <s v="5"/>
    <x v="4"/>
    <x v="1763"/>
    <n v="-4500"/>
    <n v="-6480.82"/>
    <n v="1"/>
    <s v="01"/>
    <s v="5627"/>
    <s v="542000"/>
    <s v="00"/>
    <s v="000"/>
    <s v="Wasser / Abwasser   "/>
    <n v="4500"/>
    <n v="6480.82"/>
  </r>
  <r>
    <s v="1 Stadt Bad Rappenau"/>
    <x v="0"/>
    <x v="1"/>
    <x v="5"/>
    <x v="19"/>
    <x v="24"/>
    <x v="65"/>
    <s v="6"/>
    <x v="4"/>
    <x v="1764"/>
    <n v="-7200"/>
    <n v="0"/>
    <n v="1"/>
    <s v="01"/>
    <s v="5627"/>
    <s v="679000"/>
    <s v="00"/>
    <s v="000"/>
    <s v="Innere Verrechnungen   "/>
    <n v="7200"/>
    <n v="0"/>
  </r>
  <r>
    <s v="1 Stadt Bad Rappenau"/>
    <x v="0"/>
    <x v="1"/>
    <x v="5"/>
    <x v="20"/>
    <x v="25"/>
    <x v="66"/>
    <s v="4"/>
    <x v="3"/>
    <x v="1765"/>
    <n v="-1300"/>
    <n v="-2242.17"/>
    <n v="1"/>
    <s v="01"/>
    <s v="5720"/>
    <s v="414000"/>
    <s v="00"/>
    <s v="000"/>
    <s v="Vergütungen der Beschäftigten  bis 2005 Angestellte "/>
    <n v="1300"/>
    <n v="2242.17"/>
  </r>
  <r>
    <s v="1 Stadt Bad Rappenau"/>
    <x v="0"/>
    <x v="1"/>
    <x v="5"/>
    <x v="20"/>
    <x v="25"/>
    <x v="66"/>
    <s v="4"/>
    <x v="3"/>
    <x v="1766"/>
    <n v="-300"/>
    <n v="-4.2"/>
    <n v="1"/>
    <s v="01"/>
    <s v="5720"/>
    <s v="444000"/>
    <s v="00"/>
    <s v="000"/>
    <s v="Beiträge zur gesetzlichen Sozialversicherung für bis 2005 Angestellte "/>
    <n v="300"/>
    <n v="4.2"/>
  </r>
  <r>
    <s v="1 Stadt Bad Rappenau"/>
    <x v="0"/>
    <x v="1"/>
    <x v="5"/>
    <x v="20"/>
    <x v="25"/>
    <x v="66"/>
    <s v="5"/>
    <x v="4"/>
    <x v="1767"/>
    <n v="-3500"/>
    <n v="-6497.74"/>
    <n v="1"/>
    <s v="01"/>
    <s v="5720"/>
    <s v="501000"/>
    <s v="00"/>
    <s v="000"/>
    <s v="Gebäudeunterhaltung   "/>
    <n v="3500"/>
    <n v="6497.74"/>
  </r>
  <r>
    <s v="1 Stadt Bad Rappenau"/>
    <x v="0"/>
    <x v="1"/>
    <x v="5"/>
    <x v="20"/>
    <x v="25"/>
    <x v="66"/>
    <s v="5"/>
    <x v="4"/>
    <x v="1768"/>
    <n v="-200"/>
    <n v="-6.49"/>
    <n v="1"/>
    <s v="01"/>
    <s v="5720"/>
    <s v="520000"/>
    <s v="00"/>
    <s v="000"/>
    <s v="Geräte, Ausstattungs- und Einrichtungsgegenstände  "/>
    <n v="200"/>
    <n v="6.49"/>
  </r>
  <r>
    <s v="1 Stadt Bad Rappenau"/>
    <x v="0"/>
    <x v="1"/>
    <x v="5"/>
    <x v="20"/>
    <x v="25"/>
    <x v="66"/>
    <s v="5"/>
    <x v="4"/>
    <x v="1769"/>
    <n v="-3200"/>
    <n v="-1979.82"/>
    <n v="1"/>
    <s v="01"/>
    <s v="5720"/>
    <s v="541000"/>
    <s v="00"/>
    <s v="000"/>
    <s v="Strom   "/>
    <n v="3200"/>
    <n v="1979.82"/>
  </r>
  <r>
    <s v="1 Stadt Bad Rappenau"/>
    <x v="0"/>
    <x v="1"/>
    <x v="5"/>
    <x v="20"/>
    <x v="25"/>
    <x v="66"/>
    <s v="5"/>
    <x v="4"/>
    <x v="1770"/>
    <n v="-1800"/>
    <n v="-2146.6"/>
    <n v="1"/>
    <s v="01"/>
    <s v="5720"/>
    <s v="542000"/>
    <s v="00"/>
    <s v="000"/>
    <s v="Wasser / Abwasser   "/>
    <n v="1800"/>
    <n v="2146.6"/>
  </r>
  <r>
    <s v="1 Stadt Bad Rappenau"/>
    <x v="0"/>
    <x v="1"/>
    <x v="5"/>
    <x v="20"/>
    <x v="25"/>
    <x v="66"/>
    <s v="5"/>
    <x v="4"/>
    <x v="1771"/>
    <n v="-7500"/>
    <n v="-7014.37"/>
    <n v="1"/>
    <s v="01"/>
    <s v="5720"/>
    <s v="543000"/>
    <s v="00"/>
    <s v="000"/>
    <s v="Heizungskosten   "/>
    <n v="7500"/>
    <n v="7014.37"/>
  </r>
  <r>
    <s v="1 Stadt Bad Rappenau"/>
    <x v="0"/>
    <x v="1"/>
    <x v="5"/>
    <x v="20"/>
    <x v="25"/>
    <x v="66"/>
    <s v="5"/>
    <x v="4"/>
    <x v="1772"/>
    <n v="-3200"/>
    <n v="-2955.87"/>
    <n v="1"/>
    <s v="01"/>
    <s v="5720"/>
    <s v="545000"/>
    <s v="00"/>
    <s v="000"/>
    <s v="Reinigungskosten   "/>
    <n v="3200"/>
    <n v="2955.87"/>
  </r>
  <r>
    <s v="1 Stadt Bad Rappenau"/>
    <x v="0"/>
    <x v="1"/>
    <x v="5"/>
    <x v="20"/>
    <x v="25"/>
    <x v="66"/>
    <s v="5"/>
    <x v="4"/>
    <x v="1773"/>
    <n v="-800"/>
    <n v="-5802.16"/>
    <n v="1"/>
    <s v="01"/>
    <s v="5720"/>
    <s v="549000"/>
    <s v="00"/>
    <s v="000"/>
    <s v="sonstige Bewirtschaftungskosten (z.B. Schornsteinfeger, Feuerlöschgeräte) "/>
    <n v="800"/>
    <n v="5802.16"/>
  </r>
  <r>
    <s v="1 Stadt Bad Rappenau"/>
    <x v="0"/>
    <x v="1"/>
    <x v="5"/>
    <x v="20"/>
    <x v="25"/>
    <x v="66"/>
    <s v="6"/>
    <x v="4"/>
    <x v="1774"/>
    <n v="-100"/>
    <n v="0"/>
    <n v="1"/>
    <s v="01"/>
    <s v="5720"/>
    <s v="668000"/>
    <s v="00"/>
    <s v="000"/>
    <s v="Vermischte Ausgaben   "/>
    <n v="100"/>
    <n v="0"/>
  </r>
  <r>
    <s v="1 Stadt Bad Rappenau"/>
    <x v="0"/>
    <x v="1"/>
    <x v="5"/>
    <x v="20"/>
    <x v="25"/>
    <x v="66"/>
    <s v="6"/>
    <x v="4"/>
    <x v="1775"/>
    <n v="-13800"/>
    <n v="0"/>
    <n v="1"/>
    <s v="01"/>
    <s v="5720"/>
    <s v="679000"/>
    <s v="00"/>
    <s v="000"/>
    <s v="Innere Verrechnungen   "/>
    <n v="13800"/>
    <n v="0"/>
  </r>
  <r>
    <s v="1 Stadt Bad Rappenau"/>
    <x v="0"/>
    <x v="1"/>
    <x v="5"/>
    <x v="21"/>
    <x v="26"/>
    <x v="67"/>
    <s v="5"/>
    <x v="4"/>
    <x v="1776"/>
    <n v="0"/>
    <n v="-306.72000000000003"/>
    <n v="1"/>
    <s v="01"/>
    <s v="5800"/>
    <s v="501000"/>
    <s v="00"/>
    <s v="000"/>
    <s v="Gebäudeunterhaltung Grillhütte   "/>
    <n v="0"/>
    <n v="306.72000000000003"/>
  </r>
  <r>
    <s v="1 Stadt Bad Rappenau"/>
    <x v="0"/>
    <x v="1"/>
    <x v="5"/>
    <x v="21"/>
    <x v="26"/>
    <x v="67"/>
    <s v="5"/>
    <x v="4"/>
    <x v="1777"/>
    <n v="-220000"/>
    <n v="-292665.84000000003"/>
    <n v="1"/>
    <s v="01"/>
    <s v="5800"/>
    <s v="510000"/>
    <s v="00"/>
    <s v="000"/>
    <s v="Unterhaltung Grünanlagen   "/>
    <n v="220000"/>
    <n v="292665.84000000003"/>
  </r>
  <r>
    <s v="1 Stadt Bad Rappenau"/>
    <x v="0"/>
    <x v="1"/>
    <x v="5"/>
    <x v="21"/>
    <x v="26"/>
    <x v="67"/>
    <s v="5"/>
    <x v="4"/>
    <x v="1778"/>
    <n v="-35000"/>
    <n v="-67558.39"/>
    <n v="1"/>
    <s v="01"/>
    <s v="5800"/>
    <s v="512000"/>
    <s v="00"/>
    <s v="000"/>
    <s v="Unterhaltung von Kinderspielplätzen   "/>
    <n v="35000"/>
    <n v="67558.39"/>
  </r>
  <r>
    <s v="1 Stadt Bad Rappenau"/>
    <x v="0"/>
    <x v="1"/>
    <x v="5"/>
    <x v="21"/>
    <x v="26"/>
    <x v="67"/>
    <s v="5"/>
    <x v="4"/>
    <x v="1779"/>
    <n v="-4000"/>
    <n v="-294.26"/>
    <n v="1"/>
    <s v="01"/>
    <s v="5800"/>
    <s v="513000"/>
    <s v="00"/>
    <s v="000"/>
    <s v="Unterhaltung von Parkbänken   "/>
    <n v="4000"/>
    <n v="294.26"/>
  </r>
  <r>
    <s v="1 Stadt Bad Rappenau"/>
    <x v="0"/>
    <x v="1"/>
    <x v="5"/>
    <x v="21"/>
    <x v="26"/>
    <x v="67"/>
    <s v="5"/>
    <x v="4"/>
    <x v="1780"/>
    <n v="-5000"/>
    <n v="-9833.27"/>
    <n v="1"/>
    <s v="01"/>
    <s v="5800"/>
    <s v="514000"/>
    <s v="00"/>
    <s v="000"/>
    <s v="Unterhaltung von Brunnen, Wasserspielen und Kneippbecken  "/>
    <n v="5000"/>
    <n v="9833.27"/>
  </r>
  <r>
    <s v="1 Stadt Bad Rappenau"/>
    <x v="0"/>
    <x v="1"/>
    <x v="5"/>
    <x v="21"/>
    <x v="26"/>
    <x v="67"/>
    <s v="5"/>
    <x v="4"/>
    <x v="1781"/>
    <n v="-500"/>
    <n v="-1826.4"/>
    <n v="1"/>
    <s v="01"/>
    <s v="5800"/>
    <s v="521000"/>
    <s v="00"/>
    <s v="000"/>
    <s v="Geräte, Ausstattungs- und Einrichtungsgegenstände  "/>
    <n v="500"/>
    <n v="1826.4"/>
  </r>
  <r>
    <s v="1 Stadt Bad Rappenau"/>
    <x v="0"/>
    <x v="1"/>
    <x v="5"/>
    <x v="21"/>
    <x v="26"/>
    <x v="67"/>
    <s v="5"/>
    <x v="4"/>
    <x v="1782"/>
    <n v="-500"/>
    <n v="-465.03"/>
    <n v="1"/>
    <s v="01"/>
    <s v="5800"/>
    <s v="531000"/>
    <s v="00"/>
    <s v="000"/>
    <s v="Mieten und Pachten   "/>
    <n v="500"/>
    <n v="465.03"/>
  </r>
  <r>
    <s v="1 Stadt Bad Rappenau"/>
    <x v="0"/>
    <x v="1"/>
    <x v="5"/>
    <x v="21"/>
    <x v="26"/>
    <x v="67"/>
    <s v="5"/>
    <x v="4"/>
    <x v="1783"/>
    <n v="-500"/>
    <n v="-1496.5"/>
    <n v="1"/>
    <s v="01"/>
    <s v="5800"/>
    <s v="541000"/>
    <s v="00"/>
    <s v="000"/>
    <s v="Strom   "/>
    <n v="500"/>
    <n v="1496.5"/>
  </r>
  <r>
    <s v="1 Stadt Bad Rappenau"/>
    <x v="0"/>
    <x v="1"/>
    <x v="5"/>
    <x v="21"/>
    <x v="26"/>
    <x v="67"/>
    <s v="5"/>
    <x v="4"/>
    <x v="1784"/>
    <n v="-6000"/>
    <n v="-2762.02"/>
    <n v="1"/>
    <s v="01"/>
    <s v="5800"/>
    <s v="542000"/>
    <s v="00"/>
    <s v="000"/>
    <s v="Wasser / Abwasser   "/>
    <n v="6000"/>
    <n v="2762.02"/>
  </r>
  <r>
    <s v="1 Stadt Bad Rappenau"/>
    <x v="0"/>
    <x v="1"/>
    <x v="5"/>
    <x v="21"/>
    <x v="26"/>
    <x v="67"/>
    <s v="6"/>
    <x v="4"/>
    <x v="1785"/>
    <n v="-30000"/>
    <n v="-25830.14"/>
    <n v="1"/>
    <s v="01"/>
    <s v="5800"/>
    <s v="636000"/>
    <s v="00"/>
    <s v="000"/>
    <s v="sonstige sächliche Zweckausgaben  "/>
    <n v="30000"/>
    <n v="25830.14"/>
  </r>
  <r>
    <s v="1 Stadt Bad Rappenau"/>
    <x v="0"/>
    <x v="1"/>
    <x v="5"/>
    <x v="21"/>
    <x v="26"/>
    <x v="67"/>
    <s v="6"/>
    <x v="4"/>
    <x v="1786"/>
    <n v="0"/>
    <n v="-1289.0999999999999"/>
    <n v="1"/>
    <s v="01"/>
    <s v="5800"/>
    <s v="638000"/>
    <s v="00"/>
    <s v="000"/>
    <s v="EDV-Kosten   "/>
    <n v="0"/>
    <n v="1289.0999999999999"/>
  </r>
  <r>
    <s v="1 Stadt Bad Rappenau"/>
    <x v="0"/>
    <x v="1"/>
    <x v="5"/>
    <x v="21"/>
    <x v="26"/>
    <x v="67"/>
    <s v="6"/>
    <x v="4"/>
    <x v="1787"/>
    <n v="0"/>
    <n v="-1481.55"/>
    <n v="1"/>
    <s v="01"/>
    <s v="5800"/>
    <s v="638100"/>
    <s v="00"/>
    <s v="000"/>
    <s v="Geografisches Informationsprogramm   "/>
    <n v="0"/>
    <n v="1481.55"/>
  </r>
  <r>
    <s v="1 Stadt Bad Rappenau"/>
    <x v="0"/>
    <x v="1"/>
    <x v="5"/>
    <x v="21"/>
    <x v="26"/>
    <x v="67"/>
    <s v="6"/>
    <x v="4"/>
    <x v="1788"/>
    <n v="-2500"/>
    <n v="-1192.6500000000001"/>
    <n v="1"/>
    <s v="01"/>
    <s v="5800"/>
    <s v="640000"/>
    <s v="00"/>
    <s v="000"/>
    <s v="Steuern, Versicherung , Schadensfälle, Sonderabgaben  "/>
    <n v="2500"/>
    <n v="1192.6500000000001"/>
  </r>
  <r>
    <s v="1 Stadt Bad Rappenau"/>
    <x v="0"/>
    <x v="1"/>
    <x v="5"/>
    <x v="21"/>
    <x v="26"/>
    <x v="67"/>
    <s v="6"/>
    <x v="4"/>
    <x v="1789"/>
    <n v="-300"/>
    <n v="-100"/>
    <n v="1"/>
    <s v="01"/>
    <s v="5800"/>
    <s v="668000"/>
    <s v="00"/>
    <s v="000"/>
    <s v="Vermischte Ausgaben   "/>
    <n v="300"/>
    <n v="100"/>
  </r>
  <r>
    <s v="1 Stadt Bad Rappenau"/>
    <x v="0"/>
    <x v="1"/>
    <x v="5"/>
    <x v="21"/>
    <x v="26"/>
    <x v="67"/>
    <s v="6"/>
    <x v="4"/>
    <x v="1790"/>
    <n v="-680000"/>
    <n v="0"/>
    <n v="1"/>
    <s v="01"/>
    <s v="5800"/>
    <s v="679000"/>
    <s v="00"/>
    <s v="000"/>
    <s v="Innere Verrechnungen   "/>
    <n v="680000"/>
    <n v="0"/>
  </r>
  <r>
    <s v="1 Stadt Bad Rappenau"/>
    <x v="0"/>
    <x v="1"/>
    <x v="6"/>
    <x v="22"/>
    <x v="27"/>
    <x v="68"/>
    <s v="4"/>
    <x v="3"/>
    <x v="1791"/>
    <n v="-106500"/>
    <n v="-102158.02"/>
    <n v="1"/>
    <s v="01"/>
    <s v="6000"/>
    <s v="410000"/>
    <s v="00"/>
    <s v="000"/>
    <s v="Besoldung der Beamten  "/>
    <n v="106500"/>
    <n v="102158.02"/>
  </r>
  <r>
    <s v="1 Stadt Bad Rappenau"/>
    <x v="0"/>
    <x v="1"/>
    <x v="6"/>
    <x v="22"/>
    <x v="27"/>
    <x v="68"/>
    <s v="4"/>
    <x v="3"/>
    <x v="1792"/>
    <n v="-8500"/>
    <n v="-10189.68"/>
    <n v="1"/>
    <s v="01"/>
    <s v="6000"/>
    <s v="414000"/>
    <s v="00"/>
    <s v="000"/>
    <s v="Vergütungen der Beschäftigten bis 2005 nur Angestellte "/>
    <n v="8500"/>
    <n v="10189.68"/>
  </r>
  <r>
    <s v="1 Stadt Bad Rappenau"/>
    <x v="0"/>
    <x v="1"/>
    <x v="6"/>
    <x v="22"/>
    <x v="27"/>
    <x v="68"/>
    <s v="4"/>
    <x v="3"/>
    <x v="1793"/>
    <n v="-34800"/>
    <n v="-37547.17"/>
    <n v="1"/>
    <s v="01"/>
    <s v="6000"/>
    <s v="430000"/>
    <s v="00"/>
    <s v="000"/>
    <s v="Beiträge Versorgungskasse   "/>
    <n v="34800"/>
    <n v="37547.17"/>
  </r>
  <r>
    <s v="1 Stadt Bad Rappenau"/>
    <x v="0"/>
    <x v="1"/>
    <x v="6"/>
    <x v="22"/>
    <x v="27"/>
    <x v="68"/>
    <s v="4"/>
    <x v="3"/>
    <x v="1794"/>
    <n v="-800"/>
    <n v="-877.97"/>
    <n v="1"/>
    <s v="01"/>
    <s v="6000"/>
    <s v="434000"/>
    <s v="00"/>
    <s v="000"/>
    <s v="Beiträge Versorgungskasse  bis 2005 nur Angestellte "/>
    <n v="800"/>
    <n v="877.97"/>
  </r>
  <r>
    <s v="1 Stadt Bad Rappenau"/>
    <x v="0"/>
    <x v="1"/>
    <x v="6"/>
    <x v="22"/>
    <x v="27"/>
    <x v="68"/>
    <s v="4"/>
    <x v="3"/>
    <x v="1795"/>
    <n v="-1800"/>
    <n v="-2061.6799999999998"/>
    <n v="1"/>
    <s v="01"/>
    <s v="6000"/>
    <s v="444000"/>
    <s v="00"/>
    <s v="000"/>
    <s v="Beiträge zur gesetzlichen Sozialversicherung für Angest. bis 2005 nur Angestellte "/>
    <n v="1800"/>
    <n v="2061.6799999999998"/>
  </r>
  <r>
    <s v="1 Stadt Bad Rappenau"/>
    <x v="0"/>
    <x v="1"/>
    <x v="6"/>
    <x v="22"/>
    <x v="27"/>
    <x v="68"/>
    <s v="4"/>
    <x v="3"/>
    <x v="1796"/>
    <n v="-6100"/>
    <n v="-5601.68"/>
    <n v="1"/>
    <s v="01"/>
    <s v="6000"/>
    <s v="450000"/>
    <s v="00"/>
    <s v="000"/>
    <s v="Beihilfen, Unterstützung und dgl.  "/>
    <n v="6100"/>
    <n v="5601.68"/>
  </r>
  <r>
    <s v="1 Stadt Bad Rappenau"/>
    <x v="0"/>
    <x v="1"/>
    <x v="6"/>
    <x v="22"/>
    <x v="27"/>
    <x v="68"/>
    <s v="4"/>
    <x v="3"/>
    <x v="1797"/>
    <n v="-500"/>
    <n v="-169.12"/>
    <n v="1"/>
    <s v="01"/>
    <s v="6000"/>
    <s v="460000"/>
    <s v="00"/>
    <s v="000"/>
    <s v="Personalnebenausgaben   "/>
    <n v="500"/>
    <n v="169.12"/>
  </r>
  <r>
    <s v="1 Stadt Bad Rappenau"/>
    <x v="0"/>
    <x v="1"/>
    <x v="6"/>
    <x v="22"/>
    <x v="27"/>
    <x v="68"/>
    <s v="4"/>
    <x v="3"/>
    <x v="1798"/>
    <n v="-100"/>
    <n v="-35.97"/>
    <n v="1"/>
    <s v="01"/>
    <s v="6000"/>
    <s v="462000"/>
    <s v="00"/>
    <s v="000"/>
    <s v="Betriebsausflug   "/>
    <n v="100"/>
    <n v="35.97"/>
  </r>
  <r>
    <s v="1 Stadt Bad Rappenau"/>
    <x v="0"/>
    <x v="1"/>
    <x v="6"/>
    <x v="22"/>
    <x v="27"/>
    <x v="68"/>
    <s v="5"/>
    <x v="4"/>
    <x v="1799"/>
    <n v="-300"/>
    <n v="0"/>
    <n v="1"/>
    <s v="01"/>
    <s v="6000"/>
    <s v="520000"/>
    <s v="00"/>
    <s v="000"/>
    <s v="Geräte, Ausstattungs- und Einrichtungsgegenstände  "/>
    <n v="300"/>
    <n v="0"/>
  </r>
  <r>
    <s v="1 Stadt Bad Rappenau"/>
    <x v="0"/>
    <x v="1"/>
    <x v="6"/>
    <x v="22"/>
    <x v="27"/>
    <x v="68"/>
    <s v="5"/>
    <x v="4"/>
    <x v="1800"/>
    <n v="-2800"/>
    <n v="-186.61"/>
    <n v="1"/>
    <s v="01"/>
    <s v="6000"/>
    <s v="522000"/>
    <s v="00"/>
    <s v="000"/>
    <s v="Druck- und Kopierkosten   "/>
    <n v="2800"/>
    <n v="186.61"/>
  </r>
  <r>
    <s v="1 Stadt Bad Rappenau"/>
    <x v="0"/>
    <x v="1"/>
    <x v="6"/>
    <x v="22"/>
    <x v="27"/>
    <x v="68"/>
    <s v="5"/>
    <x v="4"/>
    <x v="1801"/>
    <n v="-1000"/>
    <n v="-589"/>
    <n v="1"/>
    <s v="01"/>
    <s v="6000"/>
    <s v="562000"/>
    <s v="00"/>
    <s v="000"/>
    <s v="Aus- und Fortbildung, Umschulung  "/>
    <n v="1000"/>
    <n v="589"/>
  </r>
  <r>
    <s v="1 Stadt Bad Rappenau"/>
    <x v="0"/>
    <x v="1"/>
    <x v="6"/>
    <x v="22"/>
    <x v="27"/>
    <x v="68"/>
    <s v="6"/>
    <x v="4"/>
    <x v="1802"/>
    <n v="-7500"/>
    <n v="-8439.19"/>
    <n v="1"/>
    <s v="01"/>
    <s v="6000"/>
    <s v="638000"/>
    <s v="00"/>
    <s v="000"/>
    <s v="EDV-Kosten   "/>
    <n v="7500"/>
    <n v="8439.19"/>
  </r>
  <r>
    <s v="1 Stadt Bad Rappenau"/>
    <x v="0"/>
    <x v="1"/>
    <x v="6"/>
    <x v="22"/>
    <x v="27"/>
    <x v="68"/>
    <s v="6"/>
    <x v="4"/>
    <x v="1803"/>
    <n v="-2100"/>
    <n v="-62.74"/>
    <n v="1"/>
    <s v="01"/>
    <s v="6000"/>
    <s v="650000"/>
    <s v="00"/>
    <s v="000"/>
    <s v="Bürobedarf   "/>
    <n v="2100"/>
    <n v="62.74"/>
  </r>
  <r>
    <s v="1 Stadt Bad Rappenau"/>
    <x v="0"/>
    <x v="1"/>
    <x v="6"/>
    <x v="22"/>
    <x v="27"/>
    <x v="68"/>
    <s v="6"/>
    <x v="4"/>
    <x v="1804"/>
    <n v="-2000"/>
    <n v="-124.96"/>
    <n v="1"/>
    <s v="01"/>
    <s v="6000"/>
    <s v="655000"/>
    <s v="00"/>
    <s v="000"/>
    <s v="Sachverständigen-, Gerichts-und ähnliche Kosten  "/>
    <n v="2000"/>
    <n v="124.96"/>
  </r>
  <r>
    <s v="1 Stadt Bad Rappenau"/>
    <x v="0"/>
    <x v="1"/>
    <x v="6"/>
    <x v="22"/>
    <x v="28"/>
    <x v="69"/>
    <s v="4"/>
    <x v="3"/>
    <x v="1805"/>
    <n v="-50100"/>
    <n v="-49293.82"/>
    <n v="1"/>
    <s v="01"/>
    <s v="6010"/>
    <s v="410000"/>
    <s v="00"/>
    <s v="000"/>
    <s v="Besoldung der Beamten  "/>
    <n v="50100"/>
    <n v="49293.82"/>
  </r>
  <r>
    <s v="1 Stadt Bad Rappenau"/>
    <x v="0"/>
    <x v="1"/>
    <x v="6"/>
    <x v="22"/>
    <x v="28"/>
    <x v="69"/>
    <s v="4"/>
    <x v="3"/>
    <x v="1806"/>
    <n v="-152800"/>
    <n v="-149560.44"/>
    <n v="1"/>
    <s v="01"/>
    <s v="6010"/>
    <s v="414000"/>
    <s v="00"/>
    <s v="000"/>
    <s v="Vergütungen der Beschäftigten bis 2005 nur Angestellte "/>
    <n v="152800"/>
    <n v="149560.44"/>
  </r>
  <r>
    <s v="1 Stadt Bad Rappenau"/>
    <x v="0"/>
    <x v="1"/>
    <x v="6"/>
    <x v="22"/>
    <x v="28"/>
    <x v="69"/>
    <s v="4"/>
    <x v="3"/>
    <x v="1807"/>
    <n v="0"/>
    <n v="-1949.51"/>
    <n v="1"/>
    <s v="01"/>
    <s v="6010"/>
    <s v="430000"/>
    <s v="00"/>
    <s v="000"/>
    <s v="Beiträge Versorgungskasse   "/>
    <n v="0"/>
    <n v="1949.51"/>
  </r>
  <r>
    <s v="1 Stadt Bad Rappenau"/>
    <x v="0"/>
    <x v="1"/>
    <x v="6"/>
    <x v="22"/>
    <x v="28"/>
    <x v="69"/>
    <s v="4"/>
    <x v="3"/>
    <x v="1808"/>
    <n v="-13000"/>
    <n v="-12891.98"/>
    <n v="1"/>
    <s v="01"/>
    <s v="6010"/>
    <s v="434000"/>
    <s v="00"/>
    <s v="000"/>
    <s v="Beiträge Versorgungskasse  bis 2005 nur Angestellte "/>
    <n v="13000"/>
    <n v="12891.98"/>
  </r>
  <r>
    <s v="1 Stadt Bad Rappenau"/>
    <x v="0"/>
    <x v="1"/>
    <x v="6"/>
    <x v="22"/>
    <x v="28"/>
    <x v="69"/>
    <s v="4"/>
    <x v="3"/>
    <x v="1809"/>
    <n v="-31500"/>
    <n v="-30811.599999999999"/>
    <n v="1"/>
    <s v="01"/>
    <s v="6010"/>
    <s v="444000"/>
    <s v="00"/>
    <s v="000"/>
    <s v="Beiträge zur gesetzlichen Sozialversicherung für Angest. bis 2005 nur Angestellte "/>
    <n v="31500"/>
    <n v="30811.599999999999"/>
  </r>
  <r>
    <s v="1 Stadt Bad Rappenau"/>
    <x v="0"/>
    <x v="1"/>
    <x v="6"/>
    <x v="22"/>
    <x v="28"/>
    <x v="69"/>
    <s v="4"/>
    <x v="3"/>
    <x v="1810"/>
    <n v="-100"/>
    <n v="-2108.64"/>
    <n v="1"/>
    <s v="01"/>
    <s v="6010"/>
    <s v="450000"/>
    <s v="00"/>
    <s v="000"/>
    <s v="Beihilfen, Unterstützung und dgl.  "/>
    <n v="100"/>
    <n v="2108.64"/>
  </r>
  <r>
    <s v="1 Stadt Bad Rappenau"/>
    <x v="0"/>
    <x v="1"/>
    <x v="6"/>
    <x v="22"/>
    <x v="28"/>
    <x v="69"/>
    <s v="4"/>
    <x v="3"/>
    <x v="1811"/>
    <n v="-500"/>
    <n v="-338.24"/>
    <n v="1"/>
    <s v="01"/>
    <s v="6010"/>
    <s v="460000"/>
    <s v="00"/>
    <s v="000"/>
    <s v="Personalnebenausgaben   "/>
    <n v="500"/>
    <n v="338.24"/>
  </r>
  <r>
    <s v="1 Stadt Bad Rappenau"/>
    <x v="0"/>
    <x v="1"/>
    <x v="6"/>
    <x v="22"/>
    <x v="28"/>
    <x v="69"/>
    <s v="4"/>
    <x v="3"/>
    <x v="1812"/>
    <n v="-100"/>
    <n v="0"/>
    <n v="1"/>
    <s v="01"/>
    <s v="6010"/>
    <s v="462000"/>
    <s v="00"/>
    <s v="000"/>
    <s v="Betriebsausflug   "/>
    <n v="100"/>
    <n v="0"/>
  </r>
  <r>
    <s v="1 Stadt Bad Rappenau"/>
    <x v="0"/>
    <x v="1"/>
    <x v="6"/>
    <x v="22"/>
    <x v="28"/>
    <x v="69"/>
    <s v="5"/>
    <x v="4"/>
    <x v="1813"/>
    <n v="-500"/>
    <n v="-93.5"/>
    <n v="1"/>
    <s v="01"/>
    <s v="6010"/>
    <s v="520000"/>
    <s v="00"/>
    <s v="000"/>
    <s v="Geräte, Ausstattungs- und Einrichtungsgegenstände  "/>
    <n v="500"/>
    <n v="93.5"/>
  </r>
  <r>
    <s v="1 Stadt Bad Rappenau"/>
    <x v="0"/>
    <x v="1"/>
    <x v="6"/>
    <x v="22"/>
    <x v="28"/>
    <x v="69"/>
    <s v="5"/>
    <x v="4"/>
    <x v="1814"/>
    <n v="-12500"/>
    <n v="-11595.19"/>
    <n v="1"/>
    <s v="01"/>
    <s v="6010"/>
    <s v="522000"/>
    <s v="00"/>
    <s v="000"/>
    <s v="Druck- und Kopierkosten   "/>
    <n v="12500"/>
    <n v="11595.19"/>
  </r>
  <r>
    <s v="1 Stadt Bad Rappenau"/>
    <x v="0"/>
    <x v="1"/>
    <x v="6"/>
    <x v="22"/>
    <x v="28"/>
    <x v="69"/>
    <s v="5"/>
    <x v="4"/>
    <x v="1815"/>
    <n v="-2100"/>
    <n v="-960"/>
    <n v="1"/>
    <s v="01"/>
    <s v="6010"/>
    <s v="550000"/>
    <s v="00"/>
    <s v="000"/>
    <s v="Haltung von Fahrzeugen  "/>
    <n v="2100"/>
    <n v="960"/>
  </r>
  <r>
    <s v="1 Stadt Bad Rappenau"/>
    <x v="0"/>
    <x v="1"/>
    <x v="6"/>
    <x v="22"/>
    <x v="28"/>
    <x v="69"/>
    <s v="5"/>
    <x v="4"/>
    <x v="1816"/>
    <n v="-4000"/>
    <n v="-2363.4"/>
    <n v="1"/>
    <s v="01"/>
    <s v="6010"/>
    <s v="562000"/>
    <s v="00"/>
    <s v="000"/>
    <s v="Aus- und Fortbildung, Umschulung  "/>
    <n v="4000"/>
    <n v="2363.4"/>
  </r>
  <r>
    <s v="1 Stadt Bad Rappenau"/>
    <x v="0"/>
    <x v="1"/>
    <x v="6"/>
    <x v="22"/>
    <x v="28"/>
    <x v="69"/>
    <s v="6"/>
    <x v="4"/>
    <x v="1817"/>
    <n v="-20000"/>
    <n v="-20945.05"/>
    <n v="1"/>
    <s v="01"/>
    <s v="6010"/>
    <s v="638000"/>
    <s v="00"/>
    <s v="000"/>
    <s v="EDV-Kosten   "/>
    <n v="20000"/>
    <n v="20945.05"/>
  </r>
  <r>
    <s v="1 Stadt Bad Rappenau"/>
    <x v="0"/>
    <x v="1"/>
    <x v="6"/>
    <x v="22"/>
    <x v="28"/>
    <x v="69"/>
    <s v="6"/>
    <x v="4"/>
    <x v="1818"/>
    <n v="-7000"/>
    <n v="-393.01"/>
    <n v="1"/>
    <s v="01"/>
    <s v="6010"/>
    <s v="650000"/>
    <s v="00"/>
    <s v="000"/>
    <s v="Bürobedarf   "/>
    <n v="7000"/>
    <n v="393.01"/>
  </r>
  <r>
    <s v="1 Stadt Bad Rappenau"/>
    <x v="0"/>
    <x v="1"/>
    <x v="6"/>
    <x v="22"/>
    <x v="28"/>
    <x v="69"/>
    <s v="6"/>
    <x v="4"/>
    <x v="1819"/>
    <n v="0"/>
    <n v="-8938.3799999999992"/>
    <n v="1"/>
    <s v="01"/>
    <s v="6010"/>
    <s v="655000"/>
    <s v="00"/>
    <s v="000"/>
    <s v="Sachverständigen-, Gerichts-und ähnliche Kosten  "/>
    <n v="0"/>
    <n v="8938.3799999999992"/>
  </r>
  <r>
    <s v="1 Stadt Bad Rappenau"/>
    <x v="0"/>
    <x v="1"/>
    <x v="6"/>
    <x v="22"/>
    <x v="28"/>
    <x v="69"/>
    <s v="6"/>
    <x v="4"/>
    <x v="1820"/>
    <n v="-500"/>
    <n v="-75.12"/>
    <n v="1"/>
    <s v="01"/>
    <s v="6010"/>
    <s v="668000"/>
    <s v="00"/>
    <s v="000"/>
    <s v="Vermischte Ausgaben   "/>
    <n v="500"/>
    <n v="75.12"/>
  </r>
  <r>
    <s v="1 Stadt Bad Rappenau"/>
    <x v="0"/>
    <x v="1"/>
    <x v="6"/>
    <x v="22"/>
    <x v="28"/>
    <x v="70"/>
    <s v="4"/>
    <x v="3"/>
    <x v="1821"/>
    <n v="-165900"/>
    <n v="-152716.07999999999"/>
    <n v="1"/>
    <s v="01"/>
    <s v="6011"/>
    <s v="414000"/>
    <s v="00"/>
    <s v="000"/>
    <s v="Vergütungen der Beschäftigten bis 2005 nur Angestellte "/>
    <n v="165900"/>
    <n v="152716.07999999999"/>
  </r>
  <r>
    <s v="1 Stadt Bad Rappenau"/>
    <x v="0"/>
    <x v="1"/>
    <x v="6"/>
    <x v="22"/>
    <x v="28"/>
    <x v="70"/>
    <s v="4"/>
    <x v="3"/>
    <x v="1822"/>
    <n v="-14100"/>
    <n v="-13103.1"/>
    <n v="1"/>
    <s v="01"/>
    <s v="6011"/>
    <s v="434000"/>
    <s v="00"/>
    <s v="000"/>
    <s v="Beiträge Versorgungskasse  bis 2005 nur Angestellte "/>
    <n v="14100"/>
    <n v="13103.1"/>
  </r>
  <r>
    <s v="1 Stadt Bad Rappenau"/>
    <x v="0"/>
    <x v="1"/>
    <x v="6"/>
    <x v="22"/>
    <x v="28"/>
    <x v="70"/>
    <s v="4"/>
    <x v="3"/>
    <x v="1823"/>
    <n v="-33600"/>
    <n v="-30038.63"/>
    <n v="1"/>
    <s v="01"/>
    <s v="6011"/>
    <s v="444000"/>
    <s v="00"/>
    <s v="000"/>
    <s v="Beiträge zur gesetzlichen Sozialversicherung für Angest. bis 2005 nur Angestellte "/>
    <n v="33600"/>
    <n v="30038.63"/>
  </r>
  <r>
    <s v="1 Stadt Bad Rappenau"/>
    <x v="0"/>
    <x v="1"/>
    <x v="6"/>
    <x v="22"/>
    <x v="28"/>
    <x v="70"/>
    <s v="4"/>
    <x v="3"/>
    <x v="1824"/>
    <n v="-100"/>
    <n v="-8"/>
    <n v="1"/>
    <s v="01"/>
    <s v="6011"/>
    <s v="450000"/>
    <s v="00"/>
    <s v="000"/>
    <s v="Beihilfen, Unterstützung und dgl.  "/>
    <n v="100"/>
    <n v="8"/>
  </r>
  <r>
    <s v="1 Stadt Bad Rappenau"/>
    <x v="0"/>
    <x v="1"/>
    <x v="6"/>
    <x v="22"/>
    <x v="28"/>
    <x v="70"/>
    <s v="4"/>
    <x v="3"/>
    <x v="1825"/>
    <n v="-400"/>
    <n v="-507.36"/>
    <n v="1"/>
    <s v="01"/>
    <s v="6011"/>
    <s v="460000"/>
    <s v="00"/>
    <s v="000"/>
    <s v="Personalnebenausgaben   "/>
    <n v="400"/>
    <n v="507.36"/>
  </r>
  <r>
    <s v="1 Stadt Bad Rappenau"/>
    <x v="0"/>
    <x v="1"/>
    <x v="6"/>
    <x v="22"/>
    <x v="28"/>
    <x v="70"/>
    <s v="4"/>
    <x v="3"/>
    <x v="1826"/>
    <n v="-100"/>
    <n v="-35.97"/>
    <n v="1"/>
    <s v="01"/>
    <s v="6011"/>
    <s v="462000"/>
    <s v="00"/>
    <s v="000"/>
    <s v="Betriebsausflug   "/>
    <n v="100"/>
    <n v="35.97"/>
  </r>
  <r>
    <s v="1 Stadt Bad Rappenau"/>
    <x v="0"/>
    <x v="1"/>
    <x v="6"/>
    <x v="22"/>
    <x v="28"/>
    <x v="70"/>
    <s v="5"/>
    <x v="4"/>
    <x v="1827"/>
    <n v="-500"/>
    <n v="-160.06"/>
    <n v="1"/>
    <s v="01"/>
    <s v="6011"/>
    <s v="520000"/>
    <s v="00"/>
    <s v="000"/>
    <s v="Geräte, Ausstattungs- und Einrichtungsgegenstände  "/>
    <n v="500"/>
    <n v="160.06"/>
  </r>
  <r>
    <s v="1 Stadt Bad Rappenau"/>
    <x v="0"/>
    <x v="1"/>
    <x v="6"/>
    <x v="22"/>
    <x v="28"/>
    <x v="70"/>
    <s v="5"/>
    <x v="4"/>
    <x v="1828"/>
    <n v="-5900"/>
    <n v="-1055.47"/>
    <n v="1"/>
    <s v="01"/>
    <s v="6011"/>
    <s v="522000"/>
    <s v="00"/>
    <s v="000"/>
    <s v="Druck- und Kopierkosten   "/>
    <n v="5900"/>
    <n v="1055.47"/>
  </r>
  <r>
    <s v="1 Stadt Bad Rappenau"/>
    <x v="0"/>
    <x v="1"/>
    <x v="6"/>
    <x v="22"/>
    <x v="28"/>
    <x v="70"/>
    <s v="5"/>
    <x v="4"/>
    <x v="1829"/>
    <n v="-3000"/>
    <n v="-1583.2"/>
    <n v="1"/>
    <s v="01"/>
    <s v="6011"/>
    <s v="562000"/>
    <s v="00"/>
    <s v="000"/>
    <s v="Aus- und Fortbildung, Umschulung  "/>
    <n v="3000"/>
    <n v="1583.2"/>
  </r>
  <r>
    <s v="1 Stadt Bad Rappenau"/>
    <x v="0"/>
    <x v="1"/>
    <x v="6"/>
    <x v="22"/>
    <x v="28"/>
    <x v="70"/>
    <s v="6"/>
    <x v="4"/>
    <x v="1830"/>
    <n v="-15000"/>
    <n v="-12728.9"/>
    <n v="1"/>
    <s v="01"/>
    <s v="6011"/>
    <s v="638000"/>
    <s v="00"/>
    <s v="000"/>
    <s v="EDV-Kosten   "/>
    <n v="15000"/>
    <n v="12728.9"/>
  </r>
  <r>
    <s v="1 Stadt Bad Rappenau"/>
    <x v="0"/>
    <x v="1"/>
    <x v="6"/>
    <x v="22"/>
    <x v="28"/>
    <x v="70"/>
    <s v="6"/>
    <x v="4"/>
    <x v="1831"/>
    <n v="-1100"/>
    <n v="0"/>
    <n v="1"/>
    <s v="01"/>
    <s v="6011"/>
    <s v="650000"/>
    <s v="00"/>
    <s v="000"/>
    <s v="Bürobedarf   "/>
    <n v="1100"/>
    <n v="0"/>
  </r>
  <r>
    <s v="1 Stadt Bad Rappenau"/>
    <x v="0"/>
    <x v="1"/>
    <x v="6"/>
    <x v="22"/>
    <x v="28"/>
    <x v="70"/>
    <s v="6"/>
    <x v="4"/>
    <x v="1832"/>
    <n v="-3500"/>
    <n v="0"/>
    <n v="1"/>
    <s v="01"/>
    <s v="6011"/>
    <s v="679000"/>
    <s v="00"/>
    <s v="000"/>
    <s v="Innere Verrechnungen   "/>
    <n v="3500"/>
    <n v="0"/>
  </r>
  <r>
    <s v="1 Stadt Bad Rappenau"/>
    <x v="0"/>
    <x v="1"/>
    <x v="6"/>
    <x v="22"/>
    <x v="29"/>
    <x v="71"/>
    <s v="4"/>
    <x v="3"/>
    <x v="1833"/>
    <n v="-311800"/>
    <n v="-323595.77"/>
    <n v="1"/>
    <s v="01"/>
    <s v="6020"/>
    <s v="414000"/>
    <s v="00"/>
    <s v="000"/>
    <s v="Vergütungen der Beschäftigten bis 2005 nur Angestellte "/>
    <n v="311800"/>
    <n v="323595.77"/>
  </r>
  <r>
    <s v="1 Stadt Bad Rappenau"/>
    <x v="0"/>
    <x v="1"/>
    <x v="6"/>
    <x v="22"/>
    <x v="29"/>
    <x v="71"/>
    <s v="4"/>
    <x v="3"/>
    <x v="1834"/>
    <n v="-22800"/>
    <n v="-21356.48"/>
    <n v="1"/>
    <s v="01"/>
    <s v="6020"/>
    <s v="430000"/>
    <s v="00"/>
    <s v="000"/>
    <s v="Beiträge Versorgungskasse   "/>
    <n v="22800"/>
    <n v="21356.48"/>
  </r>
  <r>
    <s v="1 Stadt Bad Rappenau"/>
    <x v="0"/>
    <x v="1"/>
    <x v="6"/>
    <x v="22"/>
    <x v="29"/>
    <x v="71"/>
    <s v="4"/>
    <x v="3"/>
    <x v="1835"/>
    <n v="-26400"/>
    <n v="-29036.11"/>
    <n v="1"/>
    <s v="01"/>
    <s v="6020"/>
    <s v="434000"/>
    <s v="00"/>
    <s v="000"/>
    <s v="Beiträge Versorgungskasse  bis 2005 nur Angestellte "/>
    <n v="26400"/>
    <n v="29036.11"/>
  </r>
  <r>
    <s v="1 Stadt Bad Rappenau"/>
    <x v="0"/>
    <x v="1"/>
    <x v="6"/>
    <x v="22"/>
    <x v="29"/>
    <x v="71"/>
    <s v="4"/>
    <x v="3"/>
    <x v="1836"/>
    <n v="-61000"/>
    <n v="-62951.09"/>
    <n v="1"/>
    <s v="01"/>
    <s v="6020"/>
    <s v="444000"/>
    <s v="00"/>
    <s v="000"/>
    <s v="Beiträge zur gesetzlichen Sozialversicherung für Angest. bis 2005 nur Angestellte "/>
    <n v="61000"/>
    <n v="62951.09"/>
  </r>
  <r>
    <s v="1 Stadt Bad Rappenau"/>
    <x v="0"/>
    <x v="1"/>
    <x v="6"/>
    <x v="22"/>
    <x v="29"/>
    <x v="71"/>
    <s v="4"/>
    <x v="3"/>
    <x v="1837"/>
    <n v="-12000"/>
    <n v="-24"/>
    <n v="1"/>
    <s v="01"/>
    <s v="6020"/>
    <s v="450000"/>
    <s v="00"/>
    <s v="000"/>
    <s v="Beihilfen, Unterstützung und dgl.  "/>
    <n v="12000"/>
    <n v="24"/>
  </r>
  <r>
    <s v="1 Stadt Bad Rappenau"/>
    <x v="0"/>
    <x v="1"/>
    <x v="6"/>
    <x v="22"/>
    <x v="29"/>
    <x v="71"/>
    <s v="4"/>
    <x v="3"/>
    <x v="1838"/>
    <n v="-300"/>
    <n v="-591.91999999999996"/>
    <n v="1"/>
    <s v="01"/>
    <s v="6020"/>
    <s v="460000"/>
    <s v="00"/>
    <s v="000"/>
    <s v="Personalnebenausgaben   "/>
    <n v="300"/>
    <n v="591.91999999999996"/>
  </r>
  <r>
    <s v="1 Stadt Bad Rappenau"/>
    <x v="0"/>
    <x v="1"/>
    <x v="6"/>
    <x v="22"/>
    <x v="29"/>
    <x v="71"/>
    <s v="4"/>
    <x v="3"/>
    <x v="1839"/>
    <n v="-100"/>
    <n v="-71.94"/>
    <n v="1"/>
    <s v="01"/>
    <s v="6020"/>
    <s v="462000"/>
    <s v="00"/>
    <s v="000"/>
    <s v="Betriebsausflug   "/>
    <n v="100"/>
    <n v="71.94"/>
  </r>
  <r>
    <s v="1 Stadt Bad Rappenau"/>
    <x v="0"/>
    <x v="1"/>
    <x v="6"/>
    <x v="22"/>
    <x v="29"/>
    <x v="71"/>
    <s v="5"/>
    <x v="4"/>
    <x v="1840"/>
    <n v="-500"/>
    <n v="-407.58"/>
    <n v="1"/>
    <s v="01"/>
    <s v="6020"/>
    <s v="520000"/>
    <s v="00"/>
    <s v="000"/>
    <s v="Geräte, Ausstattungs- und Einrichtungsgegenstände  "/>
    <n v="500"/>
    <n v="407.58"/>
  </r>
  <r>
    <s v="1 Stadt Bad Rappenau"/>
    <x v="0"/>
    <x v="1"/>
    <x v="6"/>
    <x v="22"/>
    <x v="29"/>
    <x v="71"/>
    <s v="5"/>
    <x v="4"/>
    <x v="1841"/>
    <n v="-5000"/>
    <n v="-1947.57"/>
    <n v="1"/>
    <s v="01"/>
    <s v="6020"/>
    <s v="522000"/>
    <s v="00"/>
    <s v="000"/>
    <s v="Druck- und Kopierkosten   "/>
    <n v="5000"/>
    <n v="1947.57"/>
  </r>
  <r>
    <s v="1 Stadt Bad Rappenau"/>
    <x v="0"/>
    <x v="1"/>
    <x v="6"/>
    <x v="22"/>
    <x v="29"/>
    <x v="71"/>
    <s v="5"/>
    <x v="4"/>
    <x v="1842"/>
    <n v="-2700"/>
    <n v="-480"/>
    <n v="1"/>
    <s v="01"/>
    <s v="6020"/>
    <s v="550000"/>
    <s v="00"/>
    <s v="000"/>
    <s v="Haltung von Fahrzeugen  "/>
    <n v="2700"/>
    <n v="480"/>
  </r>
  <r>
    <s v="1 Stadt Bad Rappenau"/>
    <x v="0"/>
    <x v="1"/>
    <x v="6"/>
    <x v="22"/>
    <x v="29"/>
    <x v="71"/>
    <s v="5"/>
    <x v="4"/>
    <x v="1843"/>
    <n v="-3000"/>
    <n v="-2815"/>
    <n v="1"/>
    <s v="01"/>
    <s v="6020"/>
    <s v="562000"/>
    <s v="00"/>
    <s v="000"/>
    <s v="Aus- und Fortbildung, Umschulung  "/>
    <n v="3000"/>
    <n v="2815"/>
  </r>
  <r>
    <s v="1 Stadt Bad Rappenau"/>
    <x v="0"/>
    <x v="1"/>
    <x v="6"/>
    <x v="22"/>
    <x v="29"/>
    <x v="71"/>
    <s v="6"/>
    <x v="4"/>
    <x v="1844"/>
    <n v="-18200"/>
    <n v="-17122.36"/>
    <n v="1"/>
    <s v="01"/>
    <s v="6020"/>
    <s v="638000"/>
    <s v="00"/>
    <s v="000"/>
    <s v="EDV-Kosten   "/>
    <n v="18200"/>
    <n v="17122.36"/>
  </r>
  <r>
    <s v="1 Stadt Bad Rappenau"/>
    <x v="0"/>
    <x v="1"/>
    <x v="6"/>
    <x v="22"/>
    <x v="29"/>
    <x v="71"/>
    <s v="6"/>
    <x v="4"/>
    <x v="1845"/>
    <n v="-8200"/>
    <n v="-343.03"/>
    <n v="1"/>
    <s v="01"/>
    <s v="6020"/>
    <s v="650000"/>
    <s v="00"/>
    <s v="000"/>
    <s v="Bürobedarf   "/>
    <n v="8200"/>
    <n v="343.03"/>
  </r>
  <r>
    <s v="1 Stadt Bad Rappenau"/>
    <x v="0"/>
    <x v="1"/>
    <x v="6"/>
    <x v="22"/>
    <x v="29"/>
    <x v="71"/>
    <s v="6"/>
    <x v="4"/>
    <x v="1846"/>
    <n v="-300"/>
    <n v="0"/>
    <n v="1"/>
    <s v="01"/>
    <s v="6020"/>
    <s v="668000"/>
    <s v="00"/>
    <s v="000"/>
    <s v="Vermischte Ausgaben   "/>
    <n v="300"/>
    <n v="0"/>
  </r>
  <r>
    <s v="1 Stadt Bad Rappenau"/>
    <x v="0"/>
    <x v="1"/>
    <x v="6"/>
    <x v="22"/>
    <x v="29"/>
    <x v="71"/>
    <s v="6"/>
    <x v="4"/>
    <x v="1847"/>
    <n v="-300"/>
    <n v="0"/>
    <n v="1"/>
    <s v="01"/>
    <s v="6020"/>
    <s v="679000"/>
    <s v="00"/>
    <s v="000"/>
    <s v="Innere Verrechnungen   "/>
    <n v="300"/>
    <n v="0"/>
  </r>
  <r>
    <s v="1 Stadt Bad Rappenau"/>
    <x v="0"/>
    <x v="1"/>
    <x v="6"/>
    <x v="23"/>
    <x v="30"/>
    <x v="72"/>
    <s v="4"/>
    <x v="3"/>
    <x v="1848"/>
    <n v="-116700"/>
    <n v="-114636.56"/>
    <n v="1"/>
    <s v="01"/>
    <s v="6100"/>
    <s v="410000"/>
    <s v="00"/>
    <s v="000"/>
    <s v="Besoldung der Beamten  "/>
    <n v="116700"/>
    <n v="114636.56"/>
  </r>
  <r>
    <s v="1 Stadt Bad Rappenau"/>
    <x v="0"/>
    <x v="1"/>
    <x v="6"/>
    <x v="23"/>
    <x v="30"/>
    <x v="72"/>
    <s v="4"/>
    <x v="3"/>
    <x v="1849"/>
    <n v="-116100"/>
    <n v="-111211.89"/>
    <n v="1"/>
    <s v="01"/>
    <s v="6100"/>
    <s v="414000"/>
    <s v="00"/>
    <s v="000"/>
    <s v="Vergütungen der Beschäftigten bis 2005 nur Angestellte "/>
    <n v="116100"/>
    <n v="111211.89"/>
  </r>
  <r>
    <s v="1 Stadt Bad Rappenau"/>
    <x v="0"/>
    <x v="1"/>
    <x v="6"/>
    <x v="23"/>
    <x v="30"/>
    <x v="72"/>
    <s v="4"/>
    <x v="3"/>
    <x v="1850"/>
    <n v="-39900"/>
    <n v="-42053.05"/>
    <n v="1"/>
    <s v="01"/>
    <s v="6100"/>
    <s v="430000"/>
    <s v="00"/>
    <s v="000"/>
    <s v="Beiträge Versorgungskasse   "/>
    <n v="39900"/>
    <n v="42053.05"/>
  </r>
  <r>
    <s v="1 Stadt Bad Rappenau"/>
    <x v="0"/>
    <x v="1"/>
    <x v="6"/>
    <x v="23"/>
    <x v="30"/>
    <x v="72"/>
    <s v="4"/>
    <x v="3"/>
    <x v="1851"/>
    <n v="-9800"/>
    <n v="-9560.1"/>
    <n v="1"/>
    <s v="01"/>
    <s v="6100"/>
    <s v="434000"/>
    <s v="00"/>
    <s v="000"/>
    <s v="Beiträge Versorgungskasse  bis 2005 nur Angestellte "/>
    <n v="9800"/>
    <n v="9560.1"/>
  </r>
  <r>
    <s v="1 Stadt Bad Rappenau"/>
    <x v="0"/>
    <x v="1"/>
    <x v="6"/>
    <x v="23"/>
    <x v="30"/>
    <x v="72"/>
    <s v="4"/>
    <x v="3"/>
    <x v="1852"/>
    <n v="-21800"/>
    <n v="-20987.63"/>
    <n v="1"/>
    <s v="01"/>
    <s v="6100"/>
    <s v="444000"/>
    <s v="00"/>
    <s v="000"/>
    <s v="Beiträge zur gesetzlichen Sozialversicherung für Angest. bis 2005 nur Angestellte "/>
    <n v="21800"/>
    <n v="20987.63"/>
  </r>
  <r>
    <s v="1 Stadt Bad Rappenau"/>
    <x v="0"/>
    <x v="1"/>
    <x v="6"/>
    <x v="23"/>
    <x v="30"/>
    <x v="72"/>
    <s v="4"/>
    <x v="3"/>
    <x v="1853"/>
    <n v="-6100"/>
    <n v="-6309.68"/>
    <n v="1"/>
    <s v="01"/>
    <s v="6100"/>
    <s v="450000"/>
    <s v="00"/>
    <s v="000"/>
    <s v="Beihilfen, Unterstützung und dgl.  "/>
    <n v="6100"/>
    <n v="6309.68"/>
  </r>
  <r>
    <s v="1 Stadt Bad Rappenau"/>
    <x v="0"/>
    <x v="1"/>
    <x v="6"/>
    <x v="23"/>
    <x v="30"/>
    <x v="72"/>
    <s v="4"/>
    <x v="3"/>
    <x v="1854"/>
    <n v="-300"/>
    <n v="-507.36"/>
    <n v="1"/>
    <s v="01"/>
    <s v="6100"/>
    <s v="460000"/>
    <s v="00"/>
    <s v="000"/>
    <s v="Personalnebenausgaben   "/>
    <n v="300"/>
    <n v="507.36"/>
  </r>
  <r>
    <s v="1 Stadt Bad Rappenau"/>
    <x v="0"/>
    <x v="1"/>
    <x v="6"/>
    <x v="23"/>
    <x v="30"/>
    <x v="72"/>
    <s v="4"/>
    <x v="3"/>
    <x v="1855"/>
    <n v="-100"/>
    <n v="0"/>
    <n v="1"/>
    <s v="01"/>
    <s v="6100"/>
    <s v="462000"/>
    <s v="00"/>
    <s v="000"/>
    <s v="Betriebsausflug   "/>
    <n v="100"/>
    <n v="0"/>
  </r>
  <r>
    <s v="1 Stadt Bad Rappenau"/>
    <x v="0"/>
    <x v="1"/>
    <x v="6"/>
    <x v="23"/>
    <x v="30"/>
    <x v="72"/>
    <s v="5"/>
    <x v="4"/>
    <x v="1856"/>
    <n v="-500"/>
    <n v="-280.25"/>
    <n v="1"/>
    <s v="01"/>
    <s v="6100"/>
    <s v="520000"/>
    <s v="00"/>
    <s v="000"/>
    <s v="Geräte, Ausstattungs- und Einrichtungsgegenstände  "/>
    <n v="500"/>
    <n v="280.25"/>
  </r>
  <r>
    <s v="1 Stadt Bad Rappenau"/>
    <x v="0"/>
    <x v="1"/>
    <x v="6"/>
    <x v="23"/>
    <x v="30"/>
    <x v="72"/>
    <s v="5"/>
    <x v="4"/>
    <x v="1857"/>
    <n v="-3800"/>
    <n v="-946.6"/>
    <n v="1"/>
    <s v="01"/>
    <s v="6100"/>
    <s v="522000"/>
    <s v="00"/>
    <s v="000"/>
    <s v="Druck- und Kopierkosten   "/>
    <n v="3800"/>
    <n v="946.6"/>
  </r>
  <r>
    <s v="1 Stadt Bad Rappenau"/>
    <x v="0"/>
    <x v="1"/>
    <x v="6"/>
    <x v="23"/>
    <x v="30"/>
    <x v="72"/>
    <s v="5"/>
    <x v="4"/>
    <x v="1858"/>
    <n v="-2100"/>
    <n v="0"/>
    <n v="1"/>
    <s v="01"/>
    <s v="6100"/>
    <s v="550000"/>
    <s v="00"/>
    <s v="000"/>
    <s v="Haltung von Fahrzeugen  "/>
    <n v="2100"/>
    <n v="0"/>
  </r>
  <r>
    <s v="1 Stadt Bad Rappenau"/>
    <x v="0"/>
    <x v="1"/>
    <x v="6"/>
    <x v="23"/>
    <x v="30"/>
    <x v="72"/>
    <s v="5"/>
    <x v="4"/>
    <x v="1859"/>
    <n v="-3000"/>
    <n v="-1850"/>
    <n v="1"/>
    <s v="01"/>
    <s v="6100"/>
    <s v="562000"/>
    <s v="00"/>
    <s v="000"/>
    <s v="Aus- und Fortbildung Umschulung  "/>
    <n v="3000"/>
    <n v="1850"/>
  </r>
  <r>
    <s v="1 Stadt Bad Rappenau"/>
    <x v="0"/>
    <x v="1"/>
    <x v="6"/>
    <x v="23"/>
    <x v="30"/>
    <x v="72"/>
    <s v="6"/>
    <x v="4"/>
    <x v="1860"/>
    <n v="-195000"/>
    <n v="-55538.65"/>
    <n v="1"/>
    <s v="01"/>
    <s v="6100"/>
    <s v="601000"/>
    <s v="00"/>
    <s v="000"/>
    <s v="sächlicher Aufwand der Bauleitplanung  "/>
    <n v="195000"/>
    <n v="55538.65"/>
  </r>
  <r>
    <s v="1 Stadt Bad Rappenau"/>
    <x v="0"/>
    <x v="1"/>
    <x v="6"/>
    <x v="23"/>
    <x v="30"/>
    <x v="72"/>
    <s v="6"/>
    <x v="4"/>
    <x v="1861"/>
    <n v="-200000"/>
    <n v="-139632.65"/>
    <n v="1"/>
    <s v="01"/>
    <s v="6100"/>
    <s v="602000"/>
    <s v="00"/>
    <s v="000"/>
    <s v="sächlicher Aufwand für Umlegungen  "/>
    <n v="200000"/>
    <n v="139632.65"/>
  </r>
  <r>
    <s v="1 Stadt Bad Rappenau"/>
    <x v="0"/>
    <x v="1"/>
    <x v="6"/>
    <x v="23"/>
    <x v="30"/>
    <x v="72"/>
    <s v="6"/>
    <x v="4"/>
    <x v="1862"/>
    <n v="-10000"/>
    <n v="-2281.13"/>
    <n v="1"/>
    <s v="01"/>
    <s v="6100"/>
    <s v="603000"/>
    <s v="00"/>
    <s v="000"/>
    <s v="sächlicher Aufwand Vermessung   "/>
    <n v="10000"/>
    <n v="2281.13"/>
  </r>
  <r>
    <s v="1 Stadt Bad Rappenau"/>
    <x v="0"/>
    <x v="1"/>
    <x v="6"/>
    <x v="23"/>
    <x v="30"/>
    <x v="72"/>
    <s v="6"/>
    <x v="4"/>
    <x v="1863"/>
    <n v="0"/>
    <n v="-28255.360000000001"/>
    <n v="1"/>
    <s v="01"/>
    <s v="6100"/>
    <s v="605000"/>
    <s v="00"/>
    <s v="000"/>
    <s v="Städtebauliche Entwicklungskonzepte und Beratungen  "/>
    <n v="0"/>
    <n v="28255.360000000001"/>
  </r>
  <r>
    <s v="1 Stadt Bad Rappenau"/>
    <x v="0"/>
    <x v="1"/>
    <x v="6"/>
    <x v="23"/>
    <x v="30"/>
    <x v="72"/>
    <s v="6"/>
    <x v="4"/>
    <x v="1864"/>
    <n v="-14000"/>
    <n v="-17958.349999999999"/>
    <n v="1"/>
    <s v="01"/>
    <s v="6100"/>
    <s v="638000"/>
    <s v="00"/>
    <s v="000"/>
    <s v="EDV-Kosten   "/>
    <n v="14000"/>
    <n v="17958.349999999999"/>
  </r>
  <r>
    <s v="1 Stadt Bad Rappenau"/>
    <x v="0"/>
    <x v="1"/>
    <x v="6"/>
    <x v="23"/>
    <x v="30"/>
    <x v="72"/>
    <s v="6"/>
    <x v="4"/>
    <x v="1865"/>
    <n v="-3500"/>
    <n v="-283.79000000000002"/>
    <n v="1"/>
    <s v="01"/>
    <s v="6100"/>
    <s v="650000"/>
    <s v="00"/>
    <s v="000"/>
    <s v="Bürobedarf   "/>
    <n v="3500"/>
    <n v="283.79000000000002"/>
  </r>
  <r>
    <s v="1 Stadt Bad Rappenau"/>
    <x v="0"/>
    <x v="1"/>
    <x v="6"/>
    <x v="23"/>
    <x v="30"/>
    <x v="72"/>
    <s v="6"/>
    <x v="4"/>
    <x v="1866"/>
    <n v="-80000"/>
    <n v="-25432.89"/>
    <n v="1"/>
    <s v="01"/>
    <s v="6100"/>
    <s v="655000"/>
    <s v="00"/>
    <s v="000"/>
    <s v="Sachverständigen-, Gerichts-und ähnliche Kosten  "/>
    <n v="80000"/>
    <n v="25432.89"/>
  </r>
  <r>
    <s v="1 Stadt Bad Rappenau"/>
    <x v="0"/>
    <x v="1"/>
    <x v="6"/>
    <x v="23"/>
    <x v="30"/>
    <x v="72"/>
    <s v="6"/>
    <x v="4"/>
    <x v="1867"/>
    <n v="-1000"/>
    <n v="-83.25"/>
    <n v="1"/>
    <s v="01"/>
    <s v="6100"/>
    <s v="668000"/>
    <s v="00"/>
    <s v="000"/>
    <s v="Vermischte Ausgaben   "/>
    <n v="1000"/>
    <n v="83.25"/>
  </r>
  <r>
    <s v="1 Stadt Bad Rappenau"/>
    <x v="0"/>
    <x v="1"/>
    <x v="6"/>
    <x v="24"/>
    <x v="31"/>
    <x v="73"/>
    <s v="7"/>
    <x v="5"/>
    <x v="1868"/>
    <n v="-10000"/>
    <n v="-27410"/>
    <n v="1"/>
    <s v="01"/>
    <s v="6200"/>
    <s v="718000"/>
    <s v="00"/>
    <s v="000"/>
    <s v="Zuweisungen und Zuschüsse Wohnungsbauförderprogramm  "/>
    <n v="10000"/>
    <n v="27410"/>
  </r>
  <r>
    <s v="1 Stadt Bad Rappenau"/>
    <x v="0"/>
    <x v="1"/>
    <x v="6"/>
    <x v="24"/>
    <x v="31"/>
    <x v="73"/>
    <s v="8"/>
    <x v="6"/>
    <x v="1869"/>
    <n v="-10000"/>
    <n v="0"/>
    <n v="1"/>
    <s v="01"/>
    <s v="6200"/>
    <s v="841000"/>
    <s v="00"/>
    <s v="000"/>
    <s v="Inanspruchnahme aus Bürgschaften   "/>
    <n v="10000"/>
    <n v="0"/>
  </r>
  <r>
    <s v="1 Stadt Bad Rappenau"/>
    <x v="0"/>
    <x v="1"/>
    <x v="6"/>
    <x v="25"/>
    <x v="32"/>
    <x v="74"/>
    <s v="5"/>
    <x v="4"/>
    <x v="1870"/>
    <n v="-900000"/>
    <n v="-451429.87"/>
    <n v="1"/>
    <s v="01"/>
    <s v="6300"/>
    <s v="510000"/>
    <s v="00"/>
    <s v="000"/>
    <s v="Straßenunterhaltung   "/>
    <n v="900000"/>
    <n v="451429.87"/>
  </r>
  <r>
    <s v="1 Stadt Bad Rappenau"/>
    <x v="0"/>
    <x v="1"/>
    <x v="6"/>
    <x v="25"/>
    <x v="32"/>
    <x v="74"/>
    <s v="5"/>
    <x v="4"/>
    <x v="1871"/>
    <n v="-20000"/>
    <n v="-14560.76"/>
    <n v="1"/>
    <s v="01"/>
    <s v="6300"/>
    <s v="510100"/>
    <s v="00"/>
    <s v="000"/>
    <s v="Unterhaltung von Aufzügen   "/>
    <n v="20000"/>
    <n v="14560.76"/>
  </r>
  <r>
    <s v="1 Stadt Bad Rappenau"/>
    <x v="0"/>
    <x v="1"/>
    <x v="6"/>
    <x v="25"/>
    <x v="32"/>
    <x v="74"/>
    <s v="5"/>
    <x v="4"/>
    <x v="1872"/>
    <n v="-40000"/>
    <n v="-9945.5"/>
    <n v="1"/>
    <s v="01"/>
    <s v="6300"/>
    <s v="519000"/>
    <s v="00"/>
    <s v="000"/>
    <s v="Straßenunterhaltungen im Rahmen der Verwaltungsgemeinschaft  "/>
    <n v="40000"/>
    <n v="9945.5"/>
  </r>
  <r>
    <s v="1 Stadt Bad Rappenau"/>
    <x v="0"/>
    <x v="1"/>
    <x v="6"/>
    <x v="25"/>
    <x v="32"/>
    <x v="74"/>
    <s v="5"/>
    <x v="4"/>
    <x v="1873"/>
    <n v="-25000"/>
    <n v="-29350.959999999999"/>
    <n v="1"/>
    <s v="01"/>
    <s v="6300"/>
    <s v="521000"/>
    <s v="00"/>
    <s v="000"/>
    <s v="Geräte, Ausstattungs- und Einrichtungsgegenstände  "/>
    <n v="25000"/>
    <n v="29350.959999999999"/>
  </r>
  <r>
    <s v="1 Stadt Bad Rappenau"/>
    <x v="0"/>
    <x v="1"/>
    <x v="6"/>
    <x v="25"/>
    <x v="32"/>
    <x v="74"/>
    <s v="5"/>
    <x v="4"/>
    <x v="1874"/>
    <n v="-3400"/>
    <n v="-2747.47"/>
    <n v="1"/>
    <s v="01"/>
    <s v="6300"/>
    <s v="540000"/>
    <s v="00"/>
    <s v="000"/>
    <s v="Bewirtschaftung der Grundstücke und baulichen Anlagen  "/>
    <n v="3400"/>
    <n v="2747.47"/>
  </r>
  <r>
    <s v="1 Stadt Bad Rappenau"/>
    <x v="0"/>
    <x v="1"/>
    <x v="6"/>
    <x v="25"/>
    <x v="32"/>
    <x v="74"/>
    <s v="5"/>
    <x v="4"/>
    <x v="1875"/>
    <n v="-900"/>
    <n v="-1030.21"/>
    <n v="1"/>
    <s v="01"/>
    <s v="6300"/>
    <s v="541000"/>
    <s v="00"/>
    <s v="000"/>
    <s v="Strom   "/>
    <n v="900"/>
    <n v="1030.21"/>
  </r>
  <r>
    <s v="1 Stadt Bad Rappenau"/>
    <x v="0"/>
    <x v="1"/>
    <x v="6"/>
    <x v="25"/>
    <x v="32"/>
    <x v="74"/>
    <s v="5"/>
    <x v="4"/>
    <x v="1876"/>
    <n v="-50000"/>
    <n v="-71988.67"/>
    <n v="1"/>
    <s v="01"/>
    <s v="6300"/>
    <s v="571000"/>
    <s v="00"/>
    <s v="000"/>
    <s v="Winterdienst (Salz, Leistungsvergütungen)  "/>
    <n v="50000"/>
    <n v="71988.67"/>
  </r>
  <r>
    <s v="1 Stadt Bad Rappenau"/>
    <x v="0"/>
    <x v="1"/>
    <x v="6"/>
    <x v="25"/>
    <x v="32"/>
    <x v="74"/>
    <s v="6"/>
    <x v="4"/>
    <x v="1877"/>
    <n v="-605000"/>
    <n v="-599590.52"/>
    <n v="1"/>
    <s v="01"/>
    <s v="6300"/>
    <s v="675000"/>
    <s v="00"/>
    <s v="000"/>
    <s v="Straßenentwässerungsanteil   "/>
    <n v="605000"/>
    <n v="599590.52"/>
  </r>
  <r>
    <s v="1 Stadt Bad Rappenau"/>
    <x v="0"/>
    <x v="1"/>
    <x v="6"/>
    <x v="25"/>
    <x v="32"/>
    <x v="74"/>
    <s v="6"/>
    <x v="4"/>
    <x v="1878"/>
    <n v="-445800"/>
    <n v="0"/>
    <n v="1"/>
    <s v="01"/>
    <s v="6300"/>
    <s v="679000"/>
    <s v="00"/>
    <s v="000"/>
    <s v="Innere Verrechnungen   "/>
    <n v="445800"/>
    <n v="0"/>
  </r>
  <r>
    <s v="1 Stadt Bad Rappenau"/>
    <x v="0"/>
    <x v="1"/>
    <x v="6"/>
    <x v="26"/>
    <x v="33"/>
    <x v="75"/>
    <s v="5"/>
    <x v="4"/>
    <x v="1879"/>
    <n v="-80000"/>
    <n v="-84833.25"/>
    <n v="1"/>
    <s v="01"/>
    <s v="6700"/>
    <s v="510000"/>
    <s v="00"/>
    <s v="000"/>
    <s v="Unterhaltung Straßenbeleuchtung   "/>
    <n v="80000"/>
    <n v="84833.25"/>
  </r>
  <r>
    <s v="1 Stadt Bad Rappenau"/>
    <x v="0"/>
    <x v="1"/>
    <x v="6"/>
    <x v="26"/>
    <x v="33"/>
    <x v="75"/>
    <s v="5"/>
    <x v="4"/>
    <x v="1880"/>
    <n v="-275000"/>
    <n v="-137319.15"/>
    <n v="1"/>
    <s v="01"/>
    <s v="6700"/>
    <s v="573000"/>
    <s v="00"/>
    <s v="000"/>
    <s v="Betriebsstrom   "/>
    <n v="275000"/>
    <n v="137319.15"/>
  </r>
  <r>
    <s v="1 Stadt Bad Rappenau"/>
    <x v="0"/>
    <x v="1"/>
    <x v="6"/>
    <x v="26"/>
    <x v="33"/>
    <x v="75"/>
    <s v="6"/>
    <x v="4"/>
    <x v="1881"/>
    <n v="-21500"/>
    <n v="0"/>
    <n v="1"/>
    <s v="01"/>
    <s v="6700"/>
    <s v="679000"/>
    <s v="00"/>
    <s v="000"/>
    <s v="Innere Verrechnungen   "/>
    <n v="21500"/>
    <n v="0"/>
  </r>
  <r>
    <s v="1 Stadt Bad Rappenau"/>
    <x v="0"/>
    <x v="1"/>
    <x v="6"/>
    <x v="26"/>
    <x v="59"/>
    <x v="122"/>
    <s v="5"/>
    <x v="4"/>
    <x v="1882"/>
    <n v="-500"/>
    <n v="0"/>
    <n v="1"/>
    <s v="01"/>
    <s v="6750"/>
    <s v="521000"/>
    <s v="00"/>
    <s v="000"/>
    <s v="Geräte, Ausstattungs- und Einrichtungsgegenstände  "/>
    <n v="500"/>
    <n v="0"/>
  </r>
  <r>
    <s v="1 Stadt Bad Rappenau"/>
    <x v="0"/>
    <x v="1"/>
    <x v="6"/>
    <x v="26"/>
    <x v="59"/>
    <x v="122"/>
    <s v="6"/>
    <x v="4"/>
    <x v="1883"/>
    <n v="-60000"/>
    <n v="-112230.53"/>
    <n v="1"/>
    <s v="01"/>
    <s v="6750"/>
    <s v="634000"/>
    <s v="00"/>
    <s v="000"/>
    <s v="Leistungsvergütung an Unternehmen  "/>
    <n v="60000"/>
    <n v="112230.53"/>
  </r>
  <r>
    <s v="1 Stadt Bad Rappenau"/>
    <x v="0"/>
    <x v="1"/>
    <x v="6"/>
    <x v="26"/>
    <x v="59"/>
    <x v="122"/>
    <s v="6"/>
    <x v="4"/>
    <x v="1884"/>
    <n v="-159500"/>
    <n v="0"/>
    <n v="1"/>
    <s v="01"/>
    <s v="6750"/>
    <s v="679000"/>
    <s v="00"/>
    <s v="000"/>
    <s v="Innere Verrechnungen   "/>
    <n v="159500"/>
    <n v="0"/>
  </r>
  <r>
    <s v="1 Stadt Bad Rappenau"/>
    <x v="0"/>
    <x v="1"/>
    <x v="6"/>
    <x v="27"/>
    <x v="34"/>
    <x v="76"/>
    <s v="5"/>
    <x v="4"/>
    <x v="1885"/>
    <n v="-120000"/>
    <n v="-195847.1"/>
    <n v="1"/>
    <s v="01"/>
    <s v="6900"/>
    <s v="510000"/>
    <s v="00"/>
    <s v="000"/>
    <s v="Unterhaltung Wasserläufe   "/>
    <n v="120000"/>
    <n v="195847.1"/>
  </r>
  <r>
    <s v="1 Stadt Bad Rappenau"/>
    <x v="0"/>
    <x v="1"/>
    <x v="6"/>
    <x v="27"/>
    <x v="34"/>
    <x v="76"/>
    <s v="5"/>
    <x v="4"/>
    <x v="1886"/>
    <n v="-3000"/>
    <n v="0"/>
    <n v="1"/>
    <s v="01"/>
    <s v="6900"/>
    <s v="573000"/>
    <s v="00"/>
    <s v="000"/>
    <s v="Betriebsstrom   "/>
    <n v="3000"/>
    <n v="0"/>
  </r>
  <r>
    <s v="1 Stadt Bad Rappenau"/>
    <x v="0"/>
    <x v="1"/>
    <x v="6"/>
    <x v="27"/>
    <x v="34"/>
    <x v="76"/>
    <s v="6"/>
    <x v="4"/>
    <x v="1887"/>
    <n v="0"/>
    <n v="-46139.27"/>
    <n v="1"/>
    <s v="01"/>
    <s v="6900"/>
    <s v="655000"/>
    <s v="00"/>
    <s v="000"/>
    <s v="Sachverständigen-, Gerichts-und ähnliche Kosten  "/>
    <n v="0"/>
    <n v="46139.27"/>
  </r>
  <r>
    <s v="1 Stadt Bad Rappenau"/>
    <x v="0"/>
    <x v="1"/>
    <x v="6"/>
    <x v="27"/>
    <x v="34"/>
    <x v="76"/>
    <s v="6"/>
    <x v="4"/>
    <x v="1888"/>
    <n v="-42100"/>
    <n v="0"/>
    <n v="1"/>
    <s v="01"/>
    <s v="6900"/>
    <s v="679000"/>
    <s v="00"/>
    <s v="000"/>
    <s v="Innere Verrechnungen   "/>
    <n v="42100"/>
    <n v="0"/>
  </r>
  <r>
    <s v="1 Stadt Bad Rappenau"/>
    <x v="0"/>
    <x v="1"/>
    <x v="6"/>
    <x v="27"/>
    <x v="34"/>
    <x v="76"/>
    <s v="7"/>
    <x v="5"/>
    <x v="1889"/>
    <n v="-40000"/>
    <n v="-39641.18"/>
    <n v="1"/>
    <s v="01"/>
    <s v="6900"/>
    <s v="713000"/>
    <s v="00"/>
    <s v="000"/>
    <s v="Zuweisungen und Zuschüsse an Hochwasserzweckverbände  "/>
    <n v="40000"/>
    <n v="39641.18"/>
  </r>
  <r>
    <s v="1 Stadt Bad Rappenau"/>
    <x v="0"/>
    <x v="1"/>
    <x v="7"/>
    <x v="28"/>
    <x v="35"/>
    <x v="77"/>
    <s v="6"/>
    <x v="4"/>
    <x v="1890"/>
    <n v="-4500"/>
    <n v="-7187.25"/>
    <n v="1"/>
    <s v="01"/>
    <s v="7200"/>
    <s v="637000"/>
    <s v="00"/>
    <s v="000"/>
    <s v="spezielle Zweckausgaben   "/>
    <n v="4500"/>
    <n v="7187.25"/>
  </r>
  <r>
    <s v="1 Stadt Bad Rappenau"/>
    <x v="0"/>
    <x v="1"/>
    <x v="7"/>
    <x v="28"/>
    <x v="35"/>
    <x v="77"/>
    <s v="6"/>
    <x v="4"/>
    <x v="1891"/>
    <n v="-271200"/>
    <n v="0"/>
    <n v="1"/>
    <s v="01"/>
    <s v="7200"/>
    <s v="679000"/>
    <s v="00"/>
    <s v="000"/>
    <s v="Innere Verrechnung   "/>
    <n v="271200"/>
    <n v="0"/>
  </r>
  <r>
    <s v="1 Stadt Bad Rappenau"/>
    <x v="0"/>
    <x v="1"/>
    <x v="7"/>
    <x v="29"/>
    <x v="36"/>
    <x v="78"/>
    <s v="6"/>
    <x v="4"/>
    <x v="1892"/>
    <n v="-4000"/>
    <n v="-2400"/>
    <n v="1"/>
    <s v="01"/>
    <s v="7300"/>
    <s v="636000"/>
    <s v="00"/>
    <s v="000"/>
    <s v="sonstige sächliche Zweckausgaben  "/>
    <n v="4000"/>
    <n v="2400"/>
  </r>
  <r>
    <s v="1 Stadt Bad Rappenau"/>
    <x v="0"/>
    <x v="1"/>
    <x v="7"/>
    <x v="30"/>
    <x v="37"/>
    <x v="79"/>
    <s v="5"/>
    <x v="4"/>
    <x v="1893"/>
    <n v="-3500"/>
    <n v="-317.85000000000002"/>
    <n v="1"/>
    <s v="01"/>
    <s v="7500"/>
    <s v="501000"/>
    <s v="00"/>
    <s v="000"/>
    <s v="Gebäudeunterhaltung   "/>
    <n v="3500"/>
    <n v="317.85000000000002"/>
  </r>
  <r>
    <s v="1 Stadt Bad Rappenau"/>
    <x v="0"/>
    <x v="1"/>
    <x v="7"/>
    <x v="30"/>
    <x v="37"/>
    <x v="79"/>
    <s v="5"/>
    <x v="4"/>
    <x v="1894"/>
    <n v="-10000"/>
    <n v="-12031.25"/>
    <n v="1"/>
    <s v="01"/>
    <s v="7500"/>
    <s v="510000"/>
    <s v="00"/>
    <s v="000"/>
    <s v="Unterhaltung des sonstigen unbeweglichen Vermögens  "/>
    <n v="10000"/>
    <n v="12031.25"/>
  </r>
  <r>
    <s v="1 Stadt Bad Rappenau"/>
    <x v="0"/>
    <x v="1"/>
    <x v="7"/>
    <x v="30"/>
    <x v="37"/>
    <x v="79"/>
    <s v="5"/>
    <x v="4"/>
    <x v="1895"/>
    <n v="-5000"/>
    <n v="-21844.19"/>
    <n v="1"/>
    <s v="01"/>
    <s v="7500"/>
    <s v="521000"/>
    <s v="00"/>
    <s v="000"/>
    <s v="Geräte, Ausstattungs- und  Einrichtungsgegenstände  "/>
    <n v="5000"/>
    <n v="21844.19"/>
  </r>
  <r>
    <s v="1 Stadt Bad Rappenau"/>
    <x v="0"/>
    <x v="1"/>
    <x v="7"/>
    <x v="30"/>
    <x v="37"/>
    <x v="79"/>
    <s v="5"/>
    <x v="4"/>
    <x v="1896"/>
    <n v="-1600"/>
    <n v="-2166.4"/>
    <n v="1"/>
    <s v="01"/>
    <s v="7500"/>
    <s v="541000"/>
    <s v="00"/>
    <s v="000"/>
    <s v="Strom   "/>
    <n v="1600"/>
    <n v="2166.4"/>
  </r>
  <r>
    <s v="1 Stadt Bad Rappenau"/>
    <x v="0"/>
    <x v="1"/>
    <x v="7"/>
    <x v="30"/>
    <x v="37"/>
    <x v="79"/>
    <s v="5"/>
    <x v="4"/>
    <x v="1897"/>
    <n v="-3500"/>
    <n v="-2606.16"/>
    <n v="1"/>
    <s v="01"/>
    <s v="7500"/>
    <s v="542000"/>
    <s v="00"/>
    <s v="000"/>
    <s v="Wasser / Abwasser   "/>
    <n v="3500"/>
    <n v="2606.16"/>
  </r>
  <r>
    <s v="1 Stadt Bad Rappenau"/>
    <x v="0"/>
    <x v="1"/>
    <x v="7"/>
    <x v="30"/>
    <x v="37"/>
    <x v="79"/>
    <s v="5"/>
    <x v="4"/>
    <x v="1898"/>
    <n v="-7500"/>
    <n v="-7200"/>
    <n v="1"/>
    <s v="01"/>
    <s v="7500"/>
    <s v="544000"/>
    <s v="00"/>
    <s v="000"/>
    <s v="Abfallgebühren   "/>
    <n v="7500"/>
    <n v="7200"/>
  </r>
  <r>
    <s v="1 Stadt Bad Rappenau"/>
    <x v="0"/>
    <x v="1"/>
    <x v="7"/>
    <x v="30"/>
    <x v="37"/>
    <x v="79"/>
    <s v="5"/>
    <x v="4"/>
    <x v="1899"/>
    <n v="-2700"/>
    <n v="-1142.06"/>
    <n v="1"/>
    <s v="01"/>
    <s v="7500"/>
    <s v="545000"/>
    <s v="00"/>
    <s v="000"/>
    <s v="Reinigungskosten   "/>
    <n v="2700"/>
    <n v="1142.06"/>
  </r>
  <r>
    <s v="1 Stadt Bad Rappenau"/>
    <x v="0"/>
    <x v="1"/>
    <x v="7"/>
    <x v="30"/>
    <x v="37"/>
    <x v="79"/>
    <s v="5"/>
    <x v="4"/>
    <x v="1900"/>
    <n v="-600"/>
    <n v="-642.34"/>
    <n v="1"/>
    <s v="01"/>
    <s v="7500"/>
    <s v="546000"/>
    <s v="00"/>
    <s v="000"/>
    <s v="Steuern und Gebäudeversicherungen   "/>
    <n v="600"/>
    <n v="642.34"/>
  </r>
  <r>
    <s v="1 Stadt Bad Rappenau"/>
    <x v="0"/>
    <x v="1"/>
    <x v="7"/>
    <x v="30"/>
    <x v="37"/>
    <x v="79"/>
    <s v="5"/>
    <x v="4"/>
    <x v="1901"/>
    <n v="-100"/>
    <n v="-34.24"/>
    <n v="1"/>
    <s v="01"/>
    <s v="7500"/>
    <s v="549000"/>
    <s v="00"/>
    <s v="000"/>
    <s v="sonstige Bewirtschaftungskosten (z.B. Schornsteinfeger, Feuerlöschgeräte) "/>
    <n v="100"/>
    <n v="34.24"/>
  </r>
  <r>
    <s v="1 Stadt Bad Rappenau"/>
    <x v="0"/>
    <x v="1"/>
    <x v="7"/>
    <x v="30"/>
    <x v="37"/>
    <x v="79"/>
    <s v="5"/>
    <x v="4"/>
    <x v="1902"/>
    <n v="-200"/>
    <n v="-530.35"/>
    <n v="1"/>
    <s v="01"/>
    <s v="7500"/>
    <s v="560000"/>
    <s v="00"/>
    <s v="000"/>
    <s v="Dienst- und Schutzkleidung  "/>
    <n v="200"/>
    <n v="530.35"/>
  </r>
  <r>
    <s v="1 Stadt Bad Rappenau"/>
    <x v="0"/>
    <x v="1"/>
    <x v="7"/>
    <x v="30"/>
    <x v="37"/>
    <x v="79"/>
    <s v="6"/>
    <x v="4"/>
    <x v="1903"/>
    <n v="-8000"/>
    <n v="-4859.8100000000004"/>
    <n v="1"/>
    <s v="01"/>
    <s v="7500"/>
    <s v="634000"/>
    <s v="00"/>
    <s v="000"/>
    <s v="Leistungsvergütung an Unternehmen  "/>
    <n v="8000"/>
    <n v="4859.8100000000004"/>
  </r>
  <r>
    <s v="1 Stadt Bad Rappenau"/>
    <x v="0"/>
    <x v="1"/>
    <x v="7"/>
    <x v="30"/>
    <x v="37"/>
    <x v="79"/>
    <s v="6"/>
    <x v="4"/>
    <x v="1904"/>
    <n v="-30000"/>
    <n v="-28940.51"/>
    <n v="1"/>
    <s v="01"/>
    <s v="7500"/>
    <s v="637000"/>
    <s v="00"/>
    <s v="000"/>
    <s v="Unterhaltung Judenfriedhöfe   "/>
    <n v="30000"/>
    <n v="28940.51"/>
  </r>
  <r>
    <s v="1 Stadt Bad Rappenau"/>
    <x v="0"/>
    <x v="1"/>
    <x v="7"/>
    <x v="30"/>
    <x v="37"/>
    <x v="79"/>
    <s v="6"/>
    <x v="4"/>
    <x v="1905"/>
    <n v="-4000"/>
    <n v="-2591.23"/>
    <n v="1"/>
    <s v="01"/>
    <s v="7500"/>
    <s v="638000"/>
    <s v="00"/>
    <s v="000"/>
    <s v="EDV-Kosten   "/>
    <n v="4000"/>
    <n v="2591.23"/>
  </r>
  <r>
    <s v="1 Stadt Bad Rappenau"/>
    <x v="0"/>
    <x v="1"/>
    <x v="7"/>
    <x v="30"/>
    <x v="37"/>
    <x v="79"/>
    <s v="6"/>
    <x v="4"/>
    <x v="1906"/>
    <n v="-500"/>
    <n v="-373.32"/>
    <n v="1"/>
    <s v="01"/>
    <s v="7500"/>
    <s v="640000"/>
    <s v="00"/>
    <s v="000"/>
    <s v="Steuern, Versicherung. , Schadensfälle, Sonderabgaben  "/>
    <n v="500"/>
    <n v="373.32"/>
  </r>
  <r>
    <s v="1 Stadt Bad Rappenau"/>
    <x v="0"/>
    <x v="1"/>
    <x v="7"/>
    <x v="30"/>
    <x v="37"/>
    <x v="79"/>
    <s v="6"/>
    <x v="4"/>
    <x v="1907"/>
    <n v="-600"/>
    <n v="-18.96"/>
    <n v="1"/>
    <s v="01"/>
    <s v="7500"/>
    <s v="650000"/>
    <s v="00"/>
    <s v="000"/>
    <s v="Bürobedarf   "/>
    <n v="600"/>
    <n v="18.96"/>
  </r>
  <r>
    <s v="1 Stadt Bad Rappenau"/>
    <x v="0"/>
    <x v="1"/>
    <x v="7"/>
    <x v="30"/>
    <x v="37"/>
    <x v="79"/>
    <s v="6"/>
    <x v="4"/>
    <x v="1908"/>
    <n v="-200"/>
    <n v="-89"/>
    <n v="1"/>
    <s v="01"/>
    <s v="7500"/>
    <s v="668000"/>
    <s v="00"/>
    <s v="000"/>
    <s v="Vermischte Ausgaben   "/>
    <n v="200"/>
    <n v="89"/>
  </r>
  <r>
    <s v="1 Stadt Bad Rappenau"/>
    <x v="0"/>
    <x v="1"/>
    <x v="7"/>
    <x v="30"/>
    <x v="37"/>
    <x v="79"/>
    <s v="6"/>
    <x v="4"/>
    <x v="1909"/>
    <n v="-157700"/>
    <n v="0"/>
    <n v="1"/>
    <s v="01"/>
    <s v="7500"/>
    <s v="679000"/>
    <s v="00"/>
    <s v="000"/>
    <s v="Innere Verrechnungen   "/>
    <n v="157700"/>
    <n v="0"/>
  </r>
  <r>
    <s v="1 Stadt Bad Rappenau"/>
    <x v="0"/>
    <x v="1"/>
    <x v="7"/>
    <x v="30"/>
    <x v="37"/>
    <x v="79"/>
    <s v="6"/>
    <x v="4"/>
    <x v="1910"/>
    <n v="-27200"/>
    <n v="-18417.68"/>
    <n v="1"/>
    <s v="01"/>
    <s v="7500"/>
    <s v="680000"/>
    <s v="00"/>
    <s v="000"/>
    <s v="Abschreibungen   "/>
    <n v="27200"/>
    <n v="18417.68"/>
  </r>
  <r>
    <s v="1 Stadt Bad Rappenau"/>
    <x v="0"/>
    <x v="1"/>
    <x v="7"/>
    <x v="30"/>
    <x v="37"/>
    <x v="79"/>
    <s v="6"/>
    <x v="4"/>
    <x v="1911"/>
    <n v="-35800"/>
    <n v="-26649.73"/>
    <n v="1"/>
    <s v="01"/>
    <s v="7500"/>
    <s v="685000"/>
    <s v="00"/>
    <s v="000"/>
    <s v="Verzinsung des Anlagekapitals  "/>
    <n v="35800"/>
    <n v="26649.73"/>
  </r>
  <r>
    <s v="1 Stadt Bad Rappenau"/>
    <x v="0"/>
    <x v="1"/>
    <x v="7"/>
    <x v="30"/>
    <x v="37"/>
    <x v="80"/>
    <s v="5"/>
    <x v="4"/>
    <x v="1912"/>
    <n v="-2500"/>
    <n v="0"/>
    <n v="1"/>
    <s v="01"/>
    <s v="7501"/>
    <s v="501000"/>
    <s v="00"/>
    <s v="000"/>
    <s v="Gebäudeunterhaltung   "/>
    <n v="2500"/>
    <n v="0"/>
  </r>
  <r>
    <s v="1 Stadt Bad Rappenau"/>
    <x v="0"/>
    <x v="1"/>
    <x v="7"/>
    <x v="30"/>
    <x v="37"/>
    <x v="80"/>
    <s v="5"/>
    <x v="4"/>
    <x v="1913"/>
    <n v="-3000"/>
    <n v="-5125.91"/>
    <n v="1"/>
    <s v="01"/>
    <s v="7501"/>
    <s v="510000"/>
    <s v="00"/>
    <s v="000"/>
    <s v="Unterhaltung des sonstigen unbeweglichen Vermögens  "/>
    <n v="3000"/>
    <n v="5125.91"/>
  </r>
  <r>
    <s v="1 Stadt Bad Rappenau"/>
    <x v="0"/>
    <x v="1"/>
    <x v="7"/>
    <x v="30"/>
    <x v="37"/>
    <x v="80"/>
    <s v="5"/>
    <x v="4"/>
    <x v="1914"/>
    <n v="-500"/>
    <n v="0"/>
    <n v="1"/>
    <s v="01"/>
    <s v="7501"/>
    <s v="521000"/>
    <s v="00"/>
    <s v="000"/>
    <s v="Geräte, Ausstattungs- und Einrichtungsgegenstände  "/>
    <n v="500"/>
    <n v="0"/>
  </r>
  <r>
    <s v="1 Stadt Bad Rappenau"/>
    <x v="0"/>
    <x v="1"/>
    <x v="7"/>
    <x v="30"/>
    <x v="37"/>
    <x v="80"/>
    <s v="5"/>
    <x v="4"/>
    <x v="1915"/>
    <n v="-100"/>
    <n v="-112.51"/>
    <n v="1"/>
    <s v="01"/>
    <s v="7501"/>
    <s v="541000"/>
    <s v="00"/>
    <s v="000"/>
    <s v="Strom   "/>
    <n v="100"/>
    <n v="112.51"/>
  </r>
  <r>
    <s v="1 Stadt Bad Rappenau"/>
    <x v="0"/>
    <x v="1"/>
    <x v="7"/>
    <x v="30"/>
    <x v="37"/>
    <x v="80"/>
    <s v="5"/>
    <x v="4"/>
    <x v="1916"/>
    <n v="-300"/>
    <n v="-282.32"/>
    <n v="1"/>
    <s v="01"/>
    <s v="7501"/>
    <s v="542000"/>
    <s v="00"/>
    <s v="000"/>
    <s v="Wasser / Abwasser   "/>
    <n v="300"/>
    <n v="282.32"/>
  </r>
  <r>
    <s v="1 Stadt Bad Rappenau"/>
    <x v="0"/>
    <x v="1"/>
    <x v="7"/>
    <x v="30"/>
    <x v="37"/>
    <x v="80"/>
    <s v="5"/>
    <x v="4"/>
    <x v="1917"/>
    <n v="-1900"/>
    <n v="-1800"/>
    <n v="1"/>
    <s v="01"/>
    <s v="7501"/>
    <s v="544000"/>
    <s v="00"/>
    <s v="000"/>
    <s v="Abfallgebühren   "/>
    <n v="1900"/>
    <n v="1800"/>
  </r>
  <r>
    <s v="1 Stadt Bad Rappenau"/>
    <x v="0"/>
    <x v="1"/>
    <x v="7"/>
    <x v="30"/>
    <x v="37"/>
    <x v="80"/>
    <s v="5"/>
    <x v="4"/>
    <x v="1918"/>
    <n v="0"/>
    <n v="-415.14"/>
    <n v="1"/>
    <s v="01"/>
    <s v="7501"/>
    <s v="545000"/>
    <s v="00"/>
    <s v="000"/>
    <s v="Reinigungskosten   "/>
    <n v="0"/>
    <n v="415.14"/>
  </r>
  <r>
    <s v="1 Stadt Bad Rappenau"/>
    <x v="0"/>
    <x v="1"/>
    <x v="7"/>
    <x v="30"/>
    <x v="37"/>
    <x v="80"/>
    <s v="5"/>
    <x v="4"/>
    <x v="1919"/>
    <n v="-300"/>
    <n v="-338.89"/>
    <n v="1"/>
    <s v="01"/>
    <s v="7501"/>
    <s v="546000"/>
    <s v="00"/>
    <s v="000"/>
    <s v="Steuern und Gebäudeversicherungen   "/>
    <n v="300"/>
    <n v="338.89"/>
  </r>
  <r>
    <s v="1 Stadt Bad Rappenau"/>
    <x v="0"/>
    <x v="1"/>
    <x v="7"/>
    <x v="30"/>
    <x v="37"/>
    <x v="80"/>
    <s v="5"/>
    <x v="4"/>
    <x v="1920"/>
    <n v="-100"/>
    <n v="-33.17"/>
    <n v="1"/>
    <s v="01"/>
    <s v="7501"/>
    <s v="549000"/>
    <s v="00"/>
    <s v="000"/>
    <s v="sonstige Bewirtschaftungskosten (z.B. Schornsteinfeger, Feuerlöschgeräte) "/>
    <n v="100"/>
    <n v="33.17"/>
  </r>
  <r>
    <s v="1 Stadt Bad Rappenau"/>
    <x v="0"/>
    <x v="1"/>
    <x v="7"/>
    <x v="30"/>
    <x v="37"/>
    <x v="80"/>
    <s v="6"/>
    <x v="4"/>
    <x v="1921"/>
    <n v="-800"/>
    <n v="-873.17"/>
    <n v="1"/>
    <s v="01"/>
    <s v="7501"/>
    <s v="634000"/>
    <s v="00"/>
    <s v="000"/>
    <s v="Leistungsvergütung an Unternehmen  "/>
    <n v="800"/>
    <n v="873.17"/>
  </r>
  <r>
    <s v="1 Stadt Bad Rappenau"/>
    <x v="0"/>
    <x v="1"/>
    <x v="7"/>
    <x v="30"/>
    <x v="37"/>
    <x v="80"/>
    <s v="6"/>
    <x v="4"/>
    <x v="1922"/>
    <n v="-13400"/>
    <n v="0"/>
    <n v="1"/>
    <s v="01"/>
    <s v="7501"/>
    <s v="679000"/>
    <s v="00"/>
    <s v="000"/>
    <s v="Innere Verrechnung   "/>
    <n v="13400"/>
    <n v="0"/>
  </r>
  <r>
    <s v="1 Stadt Bad Rappenau"/>
    <x v="0"/>
    <x v="1"/>
    <x v="7"/>
    <x v="30"/>
    <x v="37"/>
    <x v="80"/>
    <s v="6"/>
    <x v="4"/>
    <x v="1923"/>
    <n v="-4300"/>
    <n v="-7012.26"/>
    <n v="1"/>
    <s v="01"/>
    <s v="7501"/>
    <s v="680000"/>
    <s v="00"/>
    <s v="000"/>
    <s v="Abschreibungen   "/>
    <n v="4300"/>
    <n v="7012.26"/>
  </r>
  <r>
    <s v="1 Stadt Bad Rappenau"/>
    <x v="0"/>
    <x v="1"/>
    <x v="7"/>
    <x v="30"/>
    <x v="37"/>
    <x v="80"/>
    <s v="6"/>
    <x v="4"/>
    <x v="1924"/>
    <n v="-5200"/>
    <n v="-5223.96"/>
    <n v="1"/>
    <s v="01"/>
    <s v="7501"/>
    <s v="685000"/>
    <s v="00"/>
    <s v="000"/>
    <s v="Verzinsung des Anlagekapitals   "/>
    <n v="5200"/>
    <n v="5223.96"/>
  </r>
  <r>
    <s v="1 Stadt Bad Rappenau"/>
    <x v="0"/>
    <x v="1"/>
    <x v="7"/>
    <x v="30"/>
    <x v="37"/>
    <x v="81"/>
    <s v="4"/>
    <x v="3"/>
    <x v="1925"/>
    <n v="0"/>
    <n v="-182.57"/>
    <n v="1"/>
    <s v="01"/>
    <s v="7502"/>
    <s v="414000"/>
    <s v="00"/>
    <s v="000"/>
    <s v="Vergütungen der Beschäftigten bis 2005 nur Angestellte "/>
    <n v="0"/>
    <n v="182.57"/>
  </r>
  <r>
    <s v="1 Stadt Bad Rappenau"/>
    <x v="0"/>
    <x v="1"/>
    <x v="7"/>
    <x v="30"/>
    <x v="37"/>
    <x v="81"/>
    <s v="4"/>
    <x v="3"/>
    <x v="1926"/>
    <n v="0"/>
    <n v="-15.43"/>
    <n v="1"/>
    <s v="01"/>
    <s v="7502"/>
    <s v="434000"/>
    <s v="00"/>
    <s v="000"/>
    <s v="Beiträge Versorgungskasse  bis 2005 nur Angestellte "/>
    <n v="0"/>
    <n v="15.43"/>
  </r>
  <r>
    <s v="1 Stadt Bad Rappenau"/>
    <x v="0"/>
    <x v="1"/>
    <x v="7"/>
    <x v="30"/>
    <x v="37"/>
    <x v="81"/>
    <s v="4"/>
    <x v="3"/>
    <x v="1927"/>
    <n v="0"/>
    <n v="-55.18"/>
    <n v="1"/>
    <s v="01"/>
    <s v="7502"/>
    <s v="444000"/>
    <s v="00"/>
    <s v="000"/>
    <s v="Beiträge zur gesetzlichen Sozialversicherung für Angest. bis 2005 nur Angestellte "/>
    <n v="0"/>
    <n v="55.18"/>
  </r>
  <r>
    <s v="1 Stadt Bad Rappenau"/>
    <x v="0"/>
    <x v="1"/>
    <x v="7"/>
    <x v="30"/>
    <x v="37"/>
    <x v="81"/>
    <s v="4"/>
    <x v="3"/>
    <x v="1928"/>
    <n v="0"/>
    <n v="-0.8"/>
    <n v="1"/>
    <s v="01"/>
    <s v="7502"/>
    <s v="450000"/>
    <s v="00"/>
    <s v="000"/>
    <s v="Beihilfen, Unterstützung und dgl.  "/>
    <n v="0"/>
    <n v="0.8"/>
  </r>
  <r>
    <s v="1 Stadt Bad Rappenau"/>
    <x v="0"/>
    <x v="1"/>
    <x v="7"/>
    <x v="30"/>
    <x v="37"/>
    <x v="81"/>
    <s v="5"/>
    <x v="4"/>
    <x v="1929"/>
    <n v="-3500"/>
    <n v="-873.29"/>
    <n v="1"/>
    <s v="01"/>
    <s v="7502"/>
    <s v="501000"/>
    <s v="00"/>
    <s v="000"/>
    <s v="Gebäudeunterhaltung   "/>
    <n v="3500"/>
    <n v="873.29"/>
  </r>
  <r>
    <s v="1 Stadt Bad Rappenau"/>
    <x v="0"/>
    <x v="1"/>
    <x v="7"/>
    <x v="30"/>
    <x v="37"/>
    <x v="81"/>
    <s v="5"/>
    <x v="4"/>
    <x v="1930"/>
    <n v="-3000"/>
    <n v="-6849.54"/>
    <n v="1"/>
    <s v="01"/>
    <s v="7502"/>
    <s v="510000"/>
    <s v="00"/>
    <s v="000"/>
    <s v="Unterhaltung des sonstigen unbeweglichen Vermögens  "/>
    <n v="3000"/>
    <n v="6849.54"/>
  </r>
  <r>
    <s v="1 Stadt Bad Rappenau"/>
    <x v="0"/>
    <x v="1"/>
    <x v="7"/>
    <x v="30"/>
    <x v="37"/>
    <x v="81"/>
    <s v="5"/>
    <x v="4"/>
    <x v="1931"/>
    <n v="-500"/>
    <n v="-193.98"/>
    <n v="1"/>
    <s v="01"/>
    <s v="7502"/>
    <s v="521000"/>
    <s v="00"/>
    <s v="000"/>
    <s v="Geräte, Ausstattungs- und Einrichtungsgegenstände  "/>
    <n v="500"/>
    <n v="193.98"/>
  </r>
  <r>
    <s v="1 Stadt Bad Rappenau"/>
    <x v="0"/>
    <x v="1"/>
    <x v="7"/>
    <x v="30"/>
    <x v="37"/>
    <x v="81"/>
    <s v="5"/>
    <x v="4"/>
    <x v="1932"/>
    <n v="-100"/>
    <n v="-604"/>
    <n v="1"/>
    <s v="01"/>
    <s v="7502"/>
    <s v="541000"/>
    <s v="00"/>
    <s v="000"/>
    <s v="Strom   "/>
    <n v="100"/>
    <n v="604"/>
  </r>
  <r>
    <s v="1 Stadt Bad Rappenau"/>
    <x v="0"/>
    <x v="1"/>
    <x v="7"/>
    <x v="30"/>
    <x v="37"/>
    <x v="81"/>
    <s v="5"/>
    <x v="4"/>
    <x v="1933"/>
    <n v="-1100"/>
    <n v="-814.1"/>
    <n v="1"/>
    <s v="01"/>
    <s v="7502"/>
    <s v="542000"/>
    <s v="00"/>
    <s v="000"/>
    <s v="Wasser / Abwasser   "/>
    <n v="1100"/>
    <n v="814.1"/>
  </r>
  <r>
    <s v="1 Stadt Bad Rappenau"/>
    <x v="0"/>
    <x v="1"/>
    <x v="7"/>
    <x v="30"/>
    <x v="37"/>
    <x v="81"/>
    <s v="5"/>
    <x v="4"/>
    <x v="1934"/>
    <n v="-1800"/>
    <n v="-1800"/>
    <n v="1"/>
    <s v="01"/>
    <s v="7502"/>
    <s v="544000"/>
    <s v="00"/>
    <s v="000"/>
    <s v="Abfallgebühren   "/>
    <n v="1800"/>
    <n v="1800"/>
  </r>
  <r>
    <s v="1 Stadt Bad Rappenau"/>
    <x v="0"/>
    <x v="1"/>
    <x v="7"/>
    <x v="30"/>
    <x v="37"/>
    <x v="81"/>
    <s v="5"/>
    <x v="4"/>
    <x v="1935"/>
    <n v="-400"/>
    <n v="-360.81"/>
    <n v="1"/>
    <s v="01"/>
    <s v="7502"/>
    <s v="546000"/>
    <s v="00"/>
    <s v="000"/>
    <s v="Steuern und Gebäudeversicherungen   "/>
    <n v="400"/>
    <n v="360.81"/>
  </r>
  <r>
    <s v="1 Stadt Bad Rappenau"/>
    <x v="0"/>
    <x v="1"/>
    <x v="7"/>
    <x v="30"/>
    <x v="37"/>
    <x v="81"/>
    <s v="5"/>
    <x v="4"/>
    <x v="1936"/>
    <n v="-100"/>
    <n v="-33.4"/>
    <n v="1"/>
    <s v="01"/>
    <s v="7502"/>
    <s v="549000"/>
    <s v="00"/>
    <s v="000"/>
    <s v="sonstige Bewirtschaftungskosten (z.B. Schornsteinfeger, Feuerlöschgeräte) "/>
    <n v="100"/>
    <n v="33.4"/>
  </r>
  <r>
    <s v="1 Stadt Bad Rappenau"/>
    <x v="0"/>
    <x v="1"/>
    <x v="7"/>
    <x v="30"/>
    <x v="37"/>
    <x v="81"/>
    <s v="6"/>
    <x v="4"/>
    <x v="1937"/>
    <n v="-2100"/>
    <n v="-1774.71"/>
    <n v="1"/>
    <s v="01"/>
    <s v="7502"/>
    <s v="634000"/>
    <s v="00"/>
    <s v="000"/>
    <s v="Leistungsvergütung an Unternehmen  "/>
    <n v="2100"/>
    <n v="1774.71"/>
  </r>
  <r>
    <s v="1 Stadt Bad Rappenau"/>
    <x v="0"/>
    <x v="1"/>
    <x v="7"/>
    <x v="30"/>
    <x v="37"/>
    <x v="81"/>
    <s v="6"/>
    <x v="4"/>
    <x v="1938"/>
    <n v="-41900"/>
    <n v="0"/>
    <n v="1"/>
    <s v="01"/>
    <s v="7502"/>
    <s v="679000"/>
    <s v="00"/>
    <s v="000"/>
    <s v="Innere Verrechnung   "/>
    <n v="41900"/>
    <n v="0"/>
  </r>
  <r>
    <s v="1 Stadt Bad Rappenau"/>
    <x v="0"/>
    <x v="1"/>
    <x v="7"/>
    <x v="30"/>
    <x v="37"/>
    <x v="81"/>
    <s v="6"/>
    <x v="4"/>
    <x v="1939"/>
    <n v="-3900"/>
    <n v="-3856.98"/>
    <n v="1"/>
    <s v="01"/>
    <s v="7502"/>
    <s v="680000"/>
    <s v="00"/>
    <s v="000"/>
    <s v="Abschreibungen   "/>
    <n v="3900"/>
    <n v="3856.98"/>
  </r>
  <r>
    <s v="1 Stadt Bad Rappenau"/>
    <x v="0"/>
    <x v="1"/>
    <x v="7"/>
    <x v="30"/>
    <x v="37"/>
    <x v="81"/>
    <s v="6"/>
    <x v="4"/>
    <x v="1940"/>
    <n v="-6700"/>
    <n v="-7510.74"/>
    <n v="1"/>
    <s v="01"/>
    <s v="7502"/>
    <s v="685000"/>
    <s v="00"/>
    <s v="000"/>
    <s v="Verzinsung des Anlagekapitals   "/>
    <n v="6700"/>
    <n v="7510.74"/>
  </r>
  <r>
    <s v="1 Stadt Bad Rappenau"/>
    <x v="0"/>
    <x v="1"/>
    <x v="7"/>
    <x v="30"/>
    <x v="37"/>
    <x v="82"/>
    <s v="5"/>
    <x v="4"/>
    <x v="1941"/>
    <n v="-3500"/>
    <n v="-117.05"/>
    <n v="1"/>
    <s v="01"/>
    <s v="7503"/>
    <s v="501000"/>
    <s v="00"/>
    <s v="000"/>
    <s v="Gebäudeunterhaltung   "/>
    <n v="3500"/>
    <n v="117.05"/>
  </r>
  <r>
    <s v="1 Stadt Bad Rappenau"/>
    <x v="0"/>
    <x v="1"/>
    <x v="7"/>
    <x v="30"/>
    <x v="37"/>
    <x v="82"/>
    <s v="5"/>
    <x v="4"/>
    <x v="1942"/>
    <n v="-3000"/>
    <n v="-2117.4899999999998"/>
    <n v="1"/>
    <s v="01"/>
    <s v="7503"/>
    <s v="510000"/>
    <s v="00"/>
    <s v="000"/>
    <s v="Unterhaltung des sonstigen unbeweglichen Vermögens  "/>
    <n v="3000"/>
    <n v="2117.4899999999998"/>
  </r>
  <r>
    <s v="1 Stadt Bad Rappenau"/>
    <x v="0"/>
    <x v="1"/>
    <x v="7"/>
    <x v="30"/>
    <x v="37"/>
    <x v="82"/>
    <s v="5"/>
    <x v="4"/>
    <x v="1943"/>
    <n v="-500"/>
    <n v="-555.25"/>
    <n v="1"/>
    <s v="01"/>
    <s v="7503"/>
    <s v="521000"/>
    <s v="00"/>
    <s v="000"/>
    <s v="Geräte, Ausstattungs- und Einrichtungsgegenstände  "/>
    <n v="500"/>
    <n v="555.25"/>
  </r>
  <r>
    <s v="1 Stadt Bad Rappenau"/>
    <x v="0"/>
    <x v="1"/>
    <x v="7"/>
    <x v="30"/>
    <x v="37"/>
    <x v="82"/>
    <s v="5"/>
    <x v="4"/>
    <x v="1944"/>
    <n v="-300"/>
    <n v="-948.14"/>
    <n v="1"/>
    <s v="01"/>
    <s v="7503"/>
    <s v="541000"/>
    <s v="00"/>
    <s v="000"/>
    <s v="Strom   "/>
    <n v="300"/>
    <n v="948.14"/>
  </r>
  <r>
    <s v="1 Stadt Bad Rappenau"/>
    <x v="0"/>
    <x v="1"/>
    <x v="7"/>
    <x v="30"/>
    <x v="37"/>
    <x v="82"/>
    <s v="5"/>
    <x v="4"/>
    <x v="1945"/>
    <n v="-500"/>
    <n v="-489.05"/>
    <n v="1"/>
    <s v="01"/>
    <s v="7503"/>
    <s v="542000"/>
    <s v="00"/>
    <s v="000"/>
    <s v="Wasser / Abwasser   "/>
    <n v="500"/>
    <n v="489.05"/>
  </r>
  <r>
    <s v="1 Stadt Bad Rappenau"/>
    <x v="0"/>
    <x v="1"/>
    <x v="7"/>
    <x v="30"/>
    <x v="37"/>
    <x v="82"/>
    <s v="5"/>
    <x v="4"/>
    <x v="1946"/>
    <n v="-1900"/>
    <n v="-1800"/>
    <n v="1"/>
    <s v="01"/>
    <s v="7503"/>
    <s v="544000"/>
    <s v="00"/>
    <s v="000"/>
    <s v="Abfallgebühren   "/>
    <n v="1900"/>
    <n v="1800"/>
  </r>
  <r>
    <s v="1 Stadt Bad Rappenau"/>
    <x v="0"/>
    <x v="1"/>
    <x v="7"/>
    <x v="30"/>
    <x v="37"/>
    <x v="82"/>
    <s v="5"/>
    <x v="4"/>
    <x v="1947"/>
    <n v="0"/>
    <n v="-373.48"/>
    <n v="1"/>
    <s v="01"/>
    <s v="7503"/>
    <s v="545000"/>
    <s v="00"/>
    <s v="000"/>
    <s v="Reinigungskosten   "/>
    <n v="0"/>
    <n v="373.48"/>
  </r>
  <r>
    <s v="1 Stadt Bad Rappenau"/>
    <x v="0"/>
    <x v="1"/>
    <x v="7"/>
    <x v="30"/>
    <x v="37"/>
    <x v="82"/>
    <s v="5"/>
    <x v="4"/>
    <x v="1948"/>
    <n v="-400"/>
    <n v="-367.87"/>
    <n v="1"/>
    <s v="01"/>
    <s v="7503"/>
    <s v="546000"/>
    <s v="00"/>
    <s v="000"/>
    <s v="Steuern und Gebäudeversicherungen   "/>
    <n v="400"/>
    <n v="367.87"/>
  </r>
  <r>
    <s v="1 Stadt Bad Rappenau"/>
    <x v="0"/>
    <x v="1"/>
    <x v="7"/>
    <x v="30"/>
    <x v="37"/>
    <x v="82"/>
    <s v="5"/>
    <x v="4"/>
    <x v="1949"/>
    <n v="-100"/>
    <n v="-33.17"/>
    <n v="1"/>
    <s v="01"/>
    <s v="7503"/>
    <s v="549000"/>
    <s v="00"/>
    <s v="000"/>
    <s v="sonstige Bewirtschaftungskosten (z.B. Schornsteinfeger, Feuerlöschgeräte) "/>
    <n v="100"/>
    <n v="33.17"/>
  </r>
  <r>
    <s v="1 Stadt Bad Rappenau"/>
    <x v="0"/>
    <x v="1"/>
    <x v="7"/>
    <x v="30"/>
    <x v="37"/>
    <x v="82"/>
    <s v="6"/>
    <x v="4"/>
    <x v="1950"/>
    <n v="-1000"/>
    <n v="-1012.06"/>
    <n v="1"/>
    <s v="01"/>
    <s v="7503"/>
    <s v="634000"/>
    <s v="00"/>
    <s v="000"/>
    <s v="Leistungsvergütung an Unternehmen  "/>
    <n v="1000"/>
    <n v="1012.06"/>
  </r>
  <r>
    <s v="1 Stadt Bad Rappenau"/>
    <x v="0"/>
    <x v="1"/>
    <x v="7"/>
    <x v="30"/>
    <x v="37"/>
    <x v="82"/>
    <s v="6"/>
    <x v="4"/>
    <x v="1951"/>
    <n v="-26300"/>
    <n v="0"/>
    <n v="1"/>
    <s v="01"/>
    <s v="7503"/>
    <s v="679000"/>
    <s v="00"/>
    <s v="000"/>
    <s v="Innere Verrechnung   "/>
    <n v="26300"/>
    <n v="0"/>
  </r>
  <r>
    <s v="1 Stadt Bad Rappenau"/>
    <x v="0"/>
    <x v="1"/>
    <x v="7"/>
    <x v="30"/>
    <x v="37"/>
    <x v="82"/>
    <s v="6"/>
    <x v="4"/>
    <x v="1952"/>
    <n v="-3800"/>
    <n v="-4016.92"/>
    <n v="1"/>
    <s v="01"/>
    <s v="7503"/>
    <s v="680000"/>
    <s v="00"/>
    <s v="000"/>
    <s v="Abschreibungen   "/>
    <n v="3800"/>
    <n v="4016.92"/>
  </r>
  <r>
    <s v="1 Stadt Bad Rappenau"/>
    <x v="0"/>
    <x v="1"/>
    <x v="7"/>
    <x v="30"/>
    <x v="37"/>
    <x v="82"/>
    <s v="6"/>
    <x v="4"/>
    <x v="1953"/>
    <n v="-5900"/>
    <n v="-6305.94"/>
    <n v="1"/>
    <s v="01"/>
    <s v="7503"/>
    <s v="685000"/>
    <s v="00"/>
    <s v="000"/>
    <s v="Verzinsung des Anlagekapitals   "/>
    <n v="5900"/>
    <n v="6305.94"/>
  </r>
  <r>
    <s v="1 Stadt Bad Rappenau"/>
    <x v="0"/>
    <x v="1"/>
    <x v="7"/>
    <x v="30"/>
    <x v="37"/>
    <x v="83"/>
    <s v="5"/>
    <x v="4"/>
    <x v="1954"/>
    <n v="-1000"/>
    <n v="-32.72"/>
    <n v="1"/>
    <s v="01"/>
    <s v="7504"/>
    <s v="501000"/>
    <s v="00"/>
    <s v="000"/>
    <s v="Gebäudeunterhaltung   "/>
    <n v="1000"/>
    <n v="32.72"/>
  </r>
  <r>
    <s v="1 Stadt Bad Rappenau"/>
    <x v="0"/>
    <x v="1"/>
    <x v="7"/>
    <x v="30"/>
    <x v="37"/>
    <x v="83"/>
    <s v="5"/>
    <x v="4"/>
    <x v="1955"/>
    <n v="-3000"/>
    <n v="-2862.92"/>
    <n v="1"/>
    <s v="01"/>
    <s v="7504"/>
    <s v="510000"/>
    <s v="00"/>
    <s v="000"/>
    <s v="Unterhaltung des sonstigen unbeweglichen Vermögens  "/>
    <n v="3000"/>
    <n v="2862.92"/>
  </r>
  <r>
    <s v="1 Stadt Bad Rappenau"/>
    <x v="0"/>
    <x v="1"/>
    <x v="7"/>
    <x v="30"/>
    <x v="37"/>
    <x v="83"/>
    <s v="5"/>
    <x v="4"/>
    <x v="1956"/>
    <n v="-500"/>
    <n v="-408.62"/>
    <n v="1"/>
    <s v="01"/>
    <s v="7504"/>
    <s v="521000"/>
    <s v="00"/>
    <s v="000"/>
    <s v="Geräte, Ausstattungs- und Einrichtungsgegenstände  "/>
    <n v="500"/>
    <n v="408.62"/>
  </r>
  <r>
    <s v="1 Stadt Bad Rappenau"/>
    <x v="0"/>
    <x v="1"/>
    <x v="7"/>
    <x v="30"/>
    <x v="37"/>
    <x v="83"/>
    <s v="5"/>
    <x v="4"/>
    <x v="1957"/>
    <n v="-100"/>
    <n v="-400.5"/>
    <n v="1"/>
    <s v="01"/>
    <s v="7504"/>
    <s v="541000"/>
    <s v="00"/>
    <s v="000"/>
    <s v="Strom   "/>
    <n v="100"/>
    <n v="400.5"/>
  </r>
  <r>
    <s v="1 Stadt Bad Rappenau"/>
    <x v="0"/>
    <x v="1"/>
    <x v="7"/>
    <x v="30"/>
    <x v="37"/>
    <x v="83"/>
    <s v="5"/>
    <x v="4"/>
    <x v="1958"/>
    <n v="-600"/>
    <n v="-535.46"/>
    <n v="1"/>
    <s v="01"/>
    <s v="7504"/>
    <s v="542000"/>
    <s v="00"/>
    <s v="000"/>
    <s v="Wasser / Abwasser   "/>
    <n v="600"/>
    <n v="535.46"/>
  </r>
  <r>
    <s v="1 Stadt Bad Rappenau"/>
    <x v="0"/>
    <x v="1"/>
    <x v="7"/>
    <x v="30"/>
    <x v="37"/>
    <x v="83"/>
    <s v="5"/>
    <x v="4"/>
    <x v="1959"/>
    <n v="-2800"/>
    <n v="-1800"/>
    <n v="1"/>
    <s v="01"/>
    <s v="7504"/>
    <s v="544000"/>
    <s v="00"/>
    <s v="000"/>
    <s v="Abfallgebühren   "/>
    <n v="2800"/>
    <n v="1800"/>
  </r>
  <r>
    <s v="1 Stadt Bad Rappenau"/>
    <x v="0"/>
    <x v="1"/>
    <x v="7"/>
    <x v="30"/>
    <x v="37"/>
    <x v="83"/>
    <s v="5"/>
    <x v="4"/>
    <x v="1960"/>
    <n v="-1400"/>
    <n v="-169.46"/>
    <n v="1"/>
    <s v="01"/>
    <s v="7504"/>
    <s v="545000"/>
    <s v="00"/>
    <s v="000"/>
    <s v="Reinigungskosten   "/>
    <n v="1400"/>
    <n v="169.46"/>
  </r>
  <r>
    <s v="1 Stadt Bad Rappenau"/>
    <x v="0"/>
    <x v="1"/>
    <x v="7"/>
    <x v="30"/>
    <x v="37"/>
    <x v="83"/>
    <s v="5"/>
    <x v="4"/>
    <x v="1961"/>
    <n v="-400"/>
    <n v="-351.18"/>
    <n v="1"/>
    <s v="01"/>
    <s v="7504"/>
    <s v="546000"/>
    <s v="00"/>
    <s v="000"/>
    <s v="Steuern und Gebäudeversicherungen   "/>
    <n v="400"/>
    <n v="351.18"/>
  </r>
  <r>
    <s v="1 Stadt Bad Rappenau"/>
    <x v="0"/>
    <x v="1"/>
    <x v="7"/>
    <x v="30"/>
    <x v="37"/>
    <x v="83"/>
    <s v="5"/>
    <x v="4"/>
    <x v="1962"/>
    <n v="-100"/>
    <n v="-31.98"/>
    <n v="1"/>
    <s v="01"/>
    <s v="7504"/>
    <s v="549000"/>
    <s v="00"/>
    <s v="000"/>
    <s v="sonstige Bewirtschaftungskosten (z.B. Schornsteinfeger, Feuerlöschgeräte) "/>
    <n v="100"/>
    <n v="31.98"/>
  </r>
  <r>
    <s v="1 Stadt Bad Rappenau"/>
    <x v="0"/>
    <x v="1"/>
    <x v="7"/>
    <x v="30"/>
    <x v="37"/>
    <x v="83"/>
    <s v="6"/>
    <x v="4"/>
    <x v="1963"/>
    <n v="-1000"/>
    <n v="-1355.66"/>
    <n v="1"/>
    <s v="01"/>
    <s v="7504"/>
    <s v="634000"/>
    <s v="00"/>
    <s v="000"/>
    <s v="Leistungsvergütung an Unternehmen  "/>
    <n v="1000"/>
    <n v="1355.66"/>
  </r>
  <r>
    <s v="1 Stadt Bad Rappenau"/>
    <x v="0"/>
    <x v="1"/>
    <x v="7"/>
    <x v="30"/>
    <x v="37"/>
    <x v="83"/>
    <s v="6"/>
    <x v="4"/>
    <x v="1964"/>
    <n v="-100"/>
    <n v="0"/>
    <n v="1"/>
    <s v="01"/>
    <s v="7504"/>
    <s v="640000"/>
    <s v="00"/>
    <s v="000"/>
    <s v="Steuern, Versicherung , Schadensfälle, Sonderabgaben  "/>
    <n v="100"/>
    <n v="0"/>
  </r>
  <r>
    <s v="1 Stadt Bad Rappenau"/>
    <x v="0"/>
    <x v="1"/>
    <x v="7"/>
    <x v="30"/>
    <x v="37"/>
    <x v="83"/>
    <s v="6"/>
    <x v="4"/>
    <x v="1965"/>
    <n v="-21000"/>
    <n v="0"/>
    <n v="1"/>
    <s v="01"/>
    <s v="7504"/>
    <s v="679000"/>
    <s v="00"/>
    <s v="000"/>
    <s v="Innere Verrechnung   "/>
    <n v="21000"/>
    <n v="0"/>
  </r>
  <r>
    <s v="1 Stadt Bad Rappenau"/>
    <x v="0"/>
    <x v="1"/>
    <x v="7"/>
    <x v="30"/>
    <x v="37"/>
    <x v="83"/>
    <s v="6"/>
    <x v="4"/>
    <x v="1966"/>
    <n v="-4200"/>
    <n v="-4133.88"/>
    <n v="1"/>
    <s v="01"/>
    <s v="7504"/>
    <s v="680000"/>
    <s v="00"/>
    <s v="000"/>
    <s v="Abschreibungen   "/>
    <n v="4200"/>
    <n v="4133.88"/>
  </r>
  <r>
    <s v="1 Stadt Bad Rappenau"/>
    <x v="0"/>
    <x v="1"/>
    <x v="7"/>
    <x v="30"/>
    <x v="37"/>
    <x v="83"/>
    <s v="6"/>
    <x v="4"/>
    <x v="1967"/>
    <n v="-2900"/>
    <n v="-3443.27"/>
    <n v="1"/>
    <s v="01"/>
    <s v="7504"/>
    <s v="685000"/>
    <s v="00"/>
    <s v="000"/>
    <s v="Verzinsung des Anlagekapitals   "/>
    <n v="2900"/>
    <n v="3443.27"/>
  </r>
  <r>
    <s v="1 Stadt Bad Rappenau"/>
    <x v="0"/>
    <x v="1"/>
    <x v="7"/>
    <x v="30"/>
    <x v="37"/>
    <x v="84"/>
    <s v="4"/>
    <x v="3"/>
    <x v="1968"/>
    <n v="-400"/>
    <n v="-462.19"/>
    <n v="1"/>
    <s v="01"/>
    <s v="7505"/>
    <s v="414000"/>
    <s v="00"/>
    <s v="000"/>
    <s v="Vergütungen der Beschäftigten bis 2005 nur Angestellte "/>
    <n v="400"/>
    <n v="462.19"/>
  </r>
  <r>
    <s v="1 Stadt Bad Rappenau"/>
    <x v="0"/>
    <x v="1"/>
    <x v="7"/>
    <x v="30"/>
    <x v="37"/>
    <x v="84"/>
    <s v="4"/>
    <x v="3"/>
    <x v="1969"/>
    <n v="0"/>
    <n v="-34.590000000000003"/>
    <n v="1"/>
    <s v="01"/>
    <s v="7505"/>
    <s v="434000"/>
    <s v="00"/>
    <s v="000"/>
    <s v="Beiträge Versorgungskasse  bis 2005 nur Angestellte "/>
    <n v="0"/>
    <n v="34.590000000000003"/>
  </r>
  <r>
    <s v="1 Stadt Bad Rappenau"/>
    <x v="0"/>
    <x v="1"/>
    <x v="7"/>
    <x v="30"/>
    <x v="37"/>
    <x v="84"/>
    <s v="4"/>
    <x v="3"/>
    <x v="1970"/>
    <n v="-100"/>
    <n v="-98.75"/>
    <n v="1"/>
    <s v="01"/>
    <s v="7505"/>
    <s v="444000"/>
    <s v="00"/>
    <s v="000"/>
    <s v="Beiträge zur gesetzlichen Sozialversicherung für Angest. bis 2005 nur Angestellte "/>
    <n v="100"/>
    <n v="98.75"/>
  </r>
  <r>
    <s v="1 Stadt Bad Rappenau"/>
    <x v="0"/>
    <x v="1"/>
    <x v="7"/>
    <x v="30"/>
    <x v="37"/>
    <x v="84"/>
    <s v="4"/>
    <x v="3"/>
    <x v="1971"/>
    <n v="-100"/>
    <n v="-0.24"/>
    <n v="1"/>
    <s v="01"/>
    <s v="7505"/>
    <s v="450000"/>
    <s v="00"/>
    <s v="000"/>
    <s v="Beihilfen, Unterstützung und dgl.  "/>
    <n v="100"/>
    <n v="0.24"/>
  </r>
  <r>
    <s v="1 Stadt Bad Rappenau"/>
    <x v="0"/>
    <x v="1"/>
    <x v="7"/>
    <x v="30"/>
    <x v="37"/>
    <x v="84"/>
    <s v="5"/>
    <x v="4"/>
    <x v="1972"/>
    <n v="-1500"/>
    <n v="-269.18"/>
    <n v="1"/>
    <s v="01"/>
    <s v="7505"/>
    <s v="501000"/>
    <s v="00"/>
    <s v="000"/>
    <s v="Gebäudeunterhaltung   "/>
    <n v="1500"/>
    <n v="269.18"/>
  </r>
  <r>
    <s v="1 Stadt Bad Rappenau"/>
    <x v="0"/>
    <x v="1"/>
    <x v="7"/>
    <x v="30"/>
    <x v="37"/>
    <x v="84"/>
    <s v="5"/>
    <x v="4"/>
    <x v="1973"/>
    <n v="-3000"/>
    <n v="-6295.07"/>
    <n v="1"/>
    <s v="01"/>
    <s v="7505"/>
    <s v="510000"/>
    <s v="00"/>
    <s v="000"/>
    <s v="Unterhaltung des sonstigen unbeweglichen Vermögens  "/>
    <n v="3000"/>
    <n v="6295.07"/>
  </r>
  <r>
    <s v="1 Stadt Bad Rappenau"/>
    <x v="0"/>
    <x v="1"/>
    <x v="7"/>
    <x v="30"/>
    <x v="37"/>
    <x v="84"/>
    <s v="5"/>
    <x v="4"/>
    <x v="1974"/>
    <n v="-500"/>
    <n v="-181.52"/>
    <n v="1"/>
    <s v="01"/>
    <s v="7505"/>
    <s v="521000"/>
    <s v="00"/>
    <s v="000"/>
    <s v="Geräte, Ausstattungs- und Einrichtungsgegenstände  "/>
    <n v="500"/>
    <n v="181.52"/>
  </r>
  <r>
    <s v="1 Stadt Bad Rappenau"/>
    <x v="0"/>
    <x v="1"/>
    <x v="7"/>
    <x v="30"/>
    <x v="37"/>
    <x v="84"/>
    <s v="5"/>
    <x v="4"/>
    <x v="1975"/>
    <n v="-100"/>
    <n v="-48.8"/>
    <n v="1"/>
    <s v="01"/>
    <s v="7505"/>
    <s v="541000"/>
    <s v="00"/>
    <s v="000"/>
    <s v="Strom   "/>
    <n v="100"/>
    <n v="48.8"/>
  </r>
  <r>
    <s v="1 Stadt Bad Rappenau"/>
    <x v="0"/>
    <x v="1"/>
    <x v="7"/>
    <x v="30"/>
    <x v="37"/>
    <x v="84"/>
    <s v="5"/>
    <x v="4"/>
    <x v="1976"/>
    <n v="-300"/>
    <n v="-395.68"/>
    <n v="1"/>
    <s v="01"/>
    <s v="7505"/>
    <s v="542000"/>
    <s v="00"/>
    <s v="000"/>
    <s v="Wasser / Abwasser   "/>
    <n v="300"/>
    <n v="395.68"/>
  </r>
  <r>
    <s v="1 Stadt Bad Rappenau"/>
    <x v="0"/>
    <x v="1"/>
    <x v="7"/>
    <x v="30"/>
    <x v="37"/>
    <x v="84"/>
    <s v="5"/>
    <x v="4"/>
    <x v="1977"/>
    <n v="-1900"/>
    <n v="-1800"/>
    <n v="1"/>
    <s v="01"/>
    <s v="7505"/>
    <s v="544000"/>
    <s v="00"/>
    <s v="000"/>
    <s v="Abfallgebühren   "/>
    <n v="1900"/>
    <n v="1800"/>
  </r>
  <r>
    <s v="1 Stadt Bad Rappenau"/>
    <x v="0"/>
    <x v="1"/>
    <x v="7"/>
    <x v="30"/>
    <x v="37"/>
    <x v="84"/>
    <s v="5"/>
    <x v="4"/>
    <x v="1978"/>
    <n v="-200"/>
    <n v="-402.87"/>
    <n v="1"/>
    <s v="01"/>
    <s v="7505"/>
    <s v="545000"/>
    <s v="00"/>
    <s v="000"/>
    <s v="Reinigungskosten   "/>
    <n v="200"/>
    <n v="402.87"/>
  </r>
  <r>
    <s v="1 Stadt Bad Rappenau"/>
    <x v="0"/>
    <x v="1"/>
    <x v="7"/>
    <x v="30"/>
    <x v="37"/>
    <x v="84"/>
    <s v="5"/>
    <x v="4"/>
    <x v="1979"/>
    <n v="-300"/>
    <n v="-304.3"/>
    <n v="1"/>
    <s v="01"/>
    <s v="7505"/>
    <s v="546000"/>
    <s v="00"/>
    <s v="000"/>
    <s v="Steuern und Gebäudeversicherungen   "/>
    <n v="300"/>
    <n v="304.3"/>
  </r>
  <r>
    <s v="1 Stadt Bad Rappenau"/>
    <x v="0"/>
    <x v="1"/>
    <x v="7"/>
    <x v="30"/>
    <x v="37"/>
    <x v="84"/>
    <s v="5"/>
    <x v="4"/>
    <x v="1980"/>
    <n v="-200"/>
    <n v="-105.57"/>
    <n v="1"/>
    <s v="01"/>
    <s v="7505"/>
    <s v="549000"/>
    <s v="00"/>
    <s v="000"/>
    <s v="sonstige Bewirtschaftungskosten (z.B. Schornsteinfeger, Feuerlöschgeräte) "/>
    <n v="200"/>
    <n v="105.57"/>
  </r>
  <r>
    <s v="1 Stadt Bad Rappenau"/>
    <x v="0"/>
    <x v="1"/>
    <x v="7"/>
    <x v="30"/>
    <x v="37"/>
    <x v="84"/>
    <s v="6"/>
    <x v="4"/>
    <x v="1981"/>
    <n v="-1200"/>
    <n v="-747.41"/>
    <n v="1"/>
    <s v="01"/>
    <s v="7505"/>
    <s v="634000"/>
    <s v="00"/>
    <s v="000"/>
    <s v="Leistungsvergütung an Unternehmen  "/>
    <n v="1200"/>
    <n v="747.41"/>
  </r>
  <r>
    <s v="1 Stadt Bad Rappenau"/>
    <x v="0"/>
    <x v="1"/>
    <x v="7"/>
    <x v="30"/>
    <x v="37"/>
    <x v="84"/>
    <s v="6"/>
    <x v="4"/>
    <x v="1982"/>
    <n v="0"/>
    <n v="-13.98"/>
    <n v="1"/>
    <s v="01"/>
    <s v="7505"/>
    <s v="668000"/>
    <s v="00"/>
    <s v="000"/>
    <s v="Vermischte Ausgaben   "/>
    <n v="0"/>
    <n v="13.98"/>
  </r>
  <r>
    <s v="1 Stadt Bad Rappenau"/>
    <x v="0"/>
    <x v="1"/>
    <x v="7"/>
    <x v="30"/>
    <x v="37"/>
    <x v="84"/>
    <s v="6"/>
    <x v="4"/>
    <x v="1983"/>
    <n v="-19800"/>
    <n v="0"/>
    <n v="1"/>
    <s v="01"/>
    <s v="7505"/>
    <s v="679000"/>
    <s v="00"/>
    <s v="000"/>
    <s v="Innere Verrechnung   "/>
    <n v="19800"/>
    <n v="0"/>
  </r>
  <r>
    <s v="1 Stadt Bad Rappenau"/>
    <x v="0"/>
    <x v="1"/>
    <x v="7"/>
    <x v="30"/>
    <x v="37"/>
    <x v="84"/>
    <s v="6"/>
    <x v="4"/>
    <x v="1984"/>
    <n v="-6000"/>
    <n v="-6152.89"/>
    <n v="1"/>
    <s v="01"/>
    <s v="7505"/>
    <s v="680000"/>
    <s v="00"/>
    <s v="000"/>
    <s v="Abschreibungen   "/>
    <n v="6000"/>
    <n v="6152.89"/>
  </r>
  <r>
    <s v="1 Stadt Bad Rappenau"/>
    <x v="0"/>
    <x v="1"/>
    <x v="7"/>
    <x v="30"/>
    <x v="37"/>
    <x v="84"/>
    <s v="6"/>
    <x v="4"/>
    <x v="1985"/>
    <n v="-7400"/>
    <n v="-7968.14"/>
    <n v="1"/>
    <s v="01"/>
    <s v="7505"/>
    <s v="685000"/>
    <s v="00"/>
    <s v="000"/>
    <s v="Verzinsung des Anlagekapitals   "/>
    <n v="7400"/>
    <n v="7968.14"/>
  </r>
  <r>
    <s v="1 Stadt Bad Rappenau"/>
    <x v="0"/>
    <x v="1"/>
    <x v="7"/>
    <x v="30"/>
    <x v="37"/>
    <x v="85"/>
    <s v="5"/>
    <x v="4"/>
    <x v="1986"/>
    <n v="-1000"/>
    <n v="-2898.84"/>
    <n v="1"/>
    <s v="01"/>
    <s v="7506"/>
    <s v="501000"/>
    <s v="00"/>
    <s v="000"/>
    <s v="Gebäudeunterhaltung   "/>
    <n v="1000"/>
    <n v="2898.84"/>
  </r>
  <r>
    <s v="1 Stadt Bad Rappenau"/>
    <x v="0"/>
    <x v="1"/>
    <x v="7"/>
    <x v="30"/>
    <x v="37"/>
    <x v="85"/>
    <s v="5"/>
    <x v="4"/>
    <x v="1987"/>
    <n v="-3000"/>
    <n v="-5281.27"/>
    <n v="1"/>
    <s v="01"/>
    <s v="7506"/>
    <s v="510000"/>
    <s v="00"/>
    <s v="000"/>
    <s v="Unterhaltung des sonstigen unbeweglichen Vermögens  "/>
    <n v="3000"/>
    <n v="5281.27"/>
  </r>
  <r>
    <s v="1 Stadt Bad Rappenau"/>
    <x v="0"/>
    <x v="1"/>
    <x v="7"/>
    <x v="30"/>
    <x v="37"/>
    <x v="85"/>
    <s v="5"/>
    <x v="4"/>
    <x v="1988"/>
    <n v="-500"/>
    <n v="-237.48"/>
    <n v="1"/>
    <s v="01"/>
    <s v="7506"/>
    <s v="521000"/>
    <s v="00"/>
    <s v="000"/>
    <s v="Geräte, Ausstattungs- und Einrichtungsgegenstände  "/>
    <n v="500"/>
    <n v="237.48"/>
  </r>
  <r>
    <s v="1 Stadt Bad Rappenau"/>
    <x v="0"/>
    <x v="1"/>
    <x v="7"/>
    <x v="30"/>
    <x v="37"/>
    <x v="85"/>
    <s v="5"/>
    <x v="4"/>
    <x v="1989"/>
    <n v="-300"/>
    <n v="-219.65"/>
    <n v="1"/>
    <s v="01"/>
    <s v="7506"/>
    <s v="541000"/>
    <s v="00"/>
    <s v="000"/>
    <s v="Strom   "/>
    <n v="300"/>
    <n v="219.65"/>
  </r>
  <r>
    <s v="1 Stadt Bad Rappenau"/>
    <x v="0"/>
    <x v="1"/>
    <x v="7"/>
    <x v="30"/>
    <x v="37"/>
    <x v="85"/>
    <s v="5"/>
    <x v="4"/>
    <x v="1990"/>
    <n v="-600"/>
    <n v="-530.88"/>
    <n v="1"/>
    <s v="01"/>
    <s v="7506"/>
    <s v="542000"/>
    <s v="00"/>
    <s v="000"/>
    <s v="Wasser / Abwasser   "/>
    <n v="600"/>
    <n v="530.88"/>
  </r>
  <r>
    <s v="1 Stadt Bad Rappenau"/>
    <x v="0"/>
    <x v="1"/>
    <x v="7"/>
    <x v="30"/>
    <x v="37"/>
    <x v="85"/>
    <s v="5"/>
    <x v="4"/>
    <x v="1991"/>
    <n v="-1900"/>
    <n v="-1800"/>
    <n v="1"/>
    <s v="01"/>
    <s v="7506"/>
    <s v="544000"/>
    <s v="00"/>
    <s v="000"/>
    <s v="Abfallgebühren   "/>
    <n v="1900"/>
    <n v="1800"/>
  </r>
  <r>
    <s v="1 Stadt Bad Rappenau"/>
    <x v="0"/>
    <x v="1"/>
    <x v="7"/>
    <x v="30"/>
    <x v="37"/>
    <x v="85"/>
    <s v="5"/>
    <x v="4"/>
    <x v="1992"/>
    <n v="-700"/>
    <n v="-196.16"/>
    <n v="1"/>
    <s v="01"/>
    <s v="7506"/>
    <s v="545000"/>
    <s v="00"/>
    <s v="000"/>
    <s v="Reinigungskosten   "/>
    <n v="700"/>
    <n v="196.16"/>
  </r>
  <r>
    <s v="1 Stadt Bad Rappenau"/>
    <x v="0"/>
    <x v="1"/>
    <x v="7"/>
    <x v="30"/>
    <x v="37"/>
    <x v="85"/>
    <s v="5"/>
    <x v="4"/>
    <x v="1993"/>
    <n v="-300"/>
    <n v="-312.08999999999997"/>
    <n v="1"/>
    <s v="01"/>
    <s v="7506"/>
    <s v="546000"/>
    <s v="00"/>
    <s v="000"/>
    <s v="Steuern und Gebäudeversicherungen   "/>
    <n v="300"/>
    <n v="312.08999999999997"/>
  </r>
  <r>
    <s v="1 Stadt Bad Rappenau"/>
    <x v="0"/>
    <x v="1"/>
    <x v="7"/>
    <x v="30"/>
    <x v="37"/>
    <x v="85"/>
    <s v="5"/>
    <x v="4"/>
    <x v="1994"/>
    <n v="-100"/>
    <n v="-72.91"/>
    <n v="1"/>
    <s v="01"/>
    <s v="7506"/>
    <s v="549000"/>
    <s v="00"/>
    <s v="000"/>
    <s v="sonstige Bewirtschaftungskosten (z.B. Schornsteinfeger, Feuerlöschgeräte) "/>
    <n v="100"/>
    <n v="72.91"/>
  </r>
  <r>
    <s v="1 Stadt Bad Rappenau"/>
    <x v="0"/>
    <x v="1"/>
    <x v="7"/>
    <x v="30"/>
    <x v="37"/>
    <x v="85"/>
    <s v="6"/>
    <x v="4"/>
    <x v="1995"/>
    <n v="-700"/>
    <n v="-302.26"/>
    <n v="1"/>
    <s v="01"/>
    <s v="7506"/>
    <s v="634000"/>
    <s v="00"/>
    <s v="000"/>
    <s v="Leistungsvergütung an Unternehmen  "/>
    <n v="700"/>
    <n v="302.26"/>
  </r>
  <r>
    <s v="1 Stadt Bad Rappenau"/>
    <x v="0"/>
    <x v="1"/>
    <x v="7"/>
    <x v="30"/>
    <x v="37"/>
    <x v="85"/>
    <s v="6"/>
    <x v="4"/>
    <x v="1996"/>
    <n v="-32100"/>
    <n v="0"/>
    <n v="1"/>
    <s v="01"/>
    <s v="7506"/>
    <s v="679000"/>
    <s v="00"/>
    <s v="000"/>
    <s v="Innere Verrechnung   "/>
    <n v="32100"/>
    <n v="0"/>
  </r>
  <r>
    <s v="1 Stadt Bad Rappenau"/>
    <x v="0"/>
    <x v="1"/>
    <x v="7"/>
    <x v="30"/>
    <x v="37"/>
    <x v="85"/>
    <s v="6"/>
    <x v="4"/>
    <x v="1997"/>
    <n v="-4600"/>
    <n v="-4560.41"/>
    <n v="1"/>
    <s v="01"/>
    <s v="7506"/>
    <s v="680000"/>
    <s v="00"/>
    <s v="000"/>
    <s v="Abschreibungen   "/>
    <n v="4600"/>
    <n v="4560.41"/>
  </r>
  <r>
    <s v="1 Stadt Bad Rappenau"/>
    <x v="0"/>
    <x v="1"/>
    <x v="7"/>
    <x v="30"/>
    <x v="37"/>
    <x v="85"/>
    <s v="6"/>
    <x v="4"/>
    <x v="1998"/>
    <n v="-7100"/>
    <n v="-7078.4"/>
    <n v="1"/>
    <s v="01"/>
    <s v="7506"/>
    <s v="685000"/>
    <s v="00"/>
    <s v="000"/>
    <s v="Verzinsung des Anlagekapitals   "/>
    <n v="7100"/>
    <n v="7078.4"/>
  </r>
  <r>
    <s v="1 Stadt Bad Rappenau"/>
    <x v="0"/>
    <x v="1"/>
    <x v="7"/>
    <x v="30"/>
    <x v="37"/>
    <x v="86"/>
    <s v="5"/>
    <x v="4"/>
    <x v="1999"/>
    <n v="-1500"/>
    <n v="-3461.35"/>
    <n v="1"/>
    <s v="01"/>
    <s v="7507"/>
    <s v="501000"/>
    <s v="00"/>
    <s v="000"/>
    <s v="Gebäudeunterhaltung   "/>
    <n v="1500"/>
    <n v="3461.35"/>
  </r>
  <r>
    <s v="1 Stadt Bad Rappenau"/>
    <x v="0"/>
    <x v="1"/>
    <x v="7"/>
    <x v="30"/>
    <x v="37"/>
    <x v="86"/>
    <s v="5"/>
    <x v="4"/>
    <x v="2000"/>
    <n v="-3000"/>
    <n v="-17141.66"/>
    <n v="1"/>
    <s v="01"/>
    <s v="7507"/>
    <s v="510000"/>
    <s v="00"/>
    <s v="000"/>
    <s v="Unterhaltung des sonstigen unbeweglichen Vermögens  "/>
    <n v="3000"/>
    <n v="17141.66"/>
  </r>
  <r>
    <s v="1 Stadt Bad Rappenau"/>
    <x v="0"/>
    <x v="1"/>
    <x v="7"/>
    <x v="30"/>
    <x v="37"/>
    <x v="86"/>
    <s v="5"/>
    <x v="4"/>
    <x v="2001"/>
    <n v="-500"/>
    <n v="-824.06"/>
    <n v="1"/>
    <s v="01"/>
    <s v="7507"/>
    <s v="521000"/>
    <s v="00"/>
    <s v="000"/>
    <s v="Geräte, Ausstattungs- und Einrichtungsgegenstände  "/>
    <n v="500"/>
    <n v="824.06"/>
  </r>
  <r>
    <s v="1 Stadt Bad Rappenau"/>
    <x v="0"/>
    <x v="1"/>
    <x v="7"/>
    <x v="30"/>
    <x v="37"/>
    <x v="86"/>
    <s v="5"/>
    <x v="4"/>
    <x v="2002"/>
    <n v="-100"/>
    <n v="-87.06"/>
    <n v="1"/>
    <s v="01"/>
    <s v="7507"/>
    <s v="541000"/>
    <s v="00"/>
    <s v="000"/>
    <s v="Strom   "/>
    <n v="100"/>
    <n v="87.06"/>
  </r>
  <r>
    <s v="1 Stadt Bad Rappenau"/>
    <x v="0"/>
    <x v="1"/>
    <x v="7"/>
    <x v="30"/>
    <x v="37"/>
    <x v="86"/>
    <s v="5"/>
    <x v="4"/>
    <x v="2003"/>
    <n v="-300"/>
    <n v="-2236.4499999999998"/>
    <n v="1"/>
    <s v="01"/>
    <s v="7507"/>
    <s v="542000"/>
    <s v="00"/>
    <s v="000"/>
    <s v="Wasser / Abwasser   "/>
    <n v="300"/>
    <n v="2236.4499999999998"/>
  </r>
  <r>
    <s v="1 Stadt Bad Rappenau"/>
    <x v="0"/>
    <x v="1"/>
    <x v="7"/>
    <x v="30"/>
    <x v="37"/>
    <x v="86"/>
    <s v="5"/>
    <x v="4"/>
    <x v="2004"/>
    <n v="-900"/>
    <n v="-1800"/>
    <n v="1"/>
    <s v="01"/>
    <s v="7507"/>
    <s v="544000"/>
    <s v="00"/>
    <s v="000"/>
    <s v="Abfallgebühren   "/>
    <n v="900"/>
    <n v="1800"/>
  </r>
  <r>
    <s v="1 Stadt Bad Rappenau"/>
    <x v="0"/>
    <x v="1"/>
    <x v="7"/>
    <x v="30"/>
    <x v="37"/>
    <x v="86"/>
    <s v="5"/>
    <x v="4"/>
    <x v="2005"/>
    <n v="-100"/>
    <n v="-496.68"/>
    <n v="1"/>
    <s v="01"/>
    <s v="7507"/>
    <s v="545000"/>
    <s v="00"/>
    <s v="000"/>
    <s v="Reinigungskosten   "/>
    <n v="100"/>
    <n v="496.68"/>
  </r>
  <r>
    <s v="1 Stadt Bad Rappenau"/>
    <x v="0"/>
    <x v="1"/>
    <x v="7"/>
    <x v="30"/>
    <x v="37"/>
    <x v="86"/>
    <s v="5"/>
    <x v="4"/>
    <x v="2006"/>
    <n v="-200"/>
    <n v="-186.37"/>
    <n v="1"/>
    <s v="01"/>
    <s v="7507"/>
    <s v="546000"/>
    <s v="00"/>
    <s v="000"/>
    <s v="Steuern und Gebäudeversicherungen   "/>
    <n v="200"/>
    <n v="186.37"/>
  </r>
  <r>
    <s v="1 Stadt Bad Rappenau"/>
    <x v="0"/>
    <x v="1"/>
    <x v="7"/>
    <x v="30"/>
    <x v="37"/>
    <x v="86"/>
    <s v="5"/>
    <x v="4"/>
    <x v="2007"/>
    <n v="-100"/>
    <n v="-34.24"/>
    <n v="1"/>
    <s v="01"/>
    <s v="7507"/>
    <s v="549000"/>
    <s v="00"/>
    <s v="000"/>
    <s v="sonstige Bewirtschaftungskosten (z.B. Schornsteinfeger, Feuerlöschgeräte) "/>
    <n v="100"/>
    <n v="34.24"/>
  </r>
  <r>
    <s v="1 Stadt Bad Rappenau"/>
    <x v="0"/>
    <x v="1"/>
    <x v="7"/>
    <x v="30"/>
    <x v="37"/>
    <x v="86"/>
    <s v="6"/>
    <x v="4"/>
    <x v="2008"/>
    <n v="-700"/>
    <n v="-469.69"/>
    <n v="1"/>
    <s v="01"/>
    <s v="7507"/>
    <s v="634000"/>
    <s v="00"/>
    <s v="000"/>
    <s v="Leistungsvergütung an Unternehmen  "/>
    <n v="700"/>
    <n v="469.69"/>
  </r>
  <r>
    <s v="1 Stadt Bad Rappenau"/>
    <x v="0"/>
    <x v="1"/>
    <x v="7"/>
    <x v="30"/>
    <x v="37"/>
    <x v="86"/>
    <s v="6"/>
    <x v="4"/>
    <x v="2009"/>
    <n v="0"/>
    <n v="-75"/>
    <n v="1"/>
    <s v="01"/>
    <s v="7507"/>
    <s v="668000"/>
    <s v="00"/>
    <s v="000"/>
    <s v="Vermischte Ausgaben   "/>
    <n v="0"/>
    <n v="75"/>
  </r>
  <r>
    <s v="1 Stadt Bad Rappenau"/>
    <x v="0"/>
    <x v="1"/>
    <x v="7"/>
    <x v="30"/>
    <x v="37"/>
    <x v="86"/>
    <s v="6"/>
    <x v="4"/>
    <x v="2010"/>
    <n v="-13400"/>
    <n v="0"/>
    <n v="1"/>
    <s v="01"/>
    <s v="7507"/>
    <s v="679000"/>
    <s v="00"/>
    <s v="000"/>
    <s v="Innere Verrechnung   "/>
    <n v="13400"/>
    <n v="0"/>
  </r>
  <r>
    <s v="1 Stadt Bad Rappenau"/>
    <x v="0"/>
    <x v="1"/>
    <x v="7"/>
    <x v="30"/>
    <x v="37"/>
    <x v="86"/>
    <s v="6"/>
    <x v="4"/>
    <x v="2011"/>
    <n v="-3600"/>
    <n v="-4539.82"/>
    <n v="1"/>
    <s v="01"/>
    <s v="7507"/>
    <s v="680000"/>
    <s v="00"/>
    <s v="000"/>
    <s v="Abschreibungen   "/>
    <n v="3600"/>
    <n v="4539.82"/>
  </r>
  <r>
    <s v="1 Stadt Bad Rappenau"/>
    <x v="0"/>
    <x v="1"/>
    <x v="7"/>
    <x v="30"/>
    <x v="37"/>
    <x v="86"/>
    <s v="6"/>
    <x v="4"/>
    <x v="2012"/>
    <n v="-2200"/>
    <n v="-4836.47"/>
    <n v="1"/>
    <s v="01"/>
    <s v="7507"/>
    <s v="685000"/>
    <s v="00"/>
    <s v="000"/>
    <s v="Verzinsung des Anlagekapitals   "/>
    <n v="2200"/>
    <n v="4836.47"/>
  </r>
  <r>
    <s v="1 Stadt Bad Rappenau"/>
    <x v="0"/>
    <x v="1"/>
    <x v="7"/>
    <x v="30"/>
    <x v="37"/>
    <x v="87"/>
    <s v="5"/>
    <x v="4"/>
    <x v="2013"/>
    <n v="-1000"/>
    <n v="-57.49"/>
    <n v="1"/>
    <s v="01"/>
    <s v="7508"/>
    <s v="501000"/>
    <s v="00"/>
    <s v="000"/>
    <s v="Gebäudeunterhaltung   "/>
    <n v="1000"/>
    <n v="57.49"/>
  </r>
  <r>
    <s v="1 Stadt Bad Rappenau"/>
    <x v="0"/>
    <x v="1"/>
    <x v="7"/>
    <x v="30"/>
    <x v="37"/>
    <x v="87"/>
    <s v="5"/>
    <x v="4"/>
    <x v="2014"/>
    <n v="-7500"/>
    <n v="-9118.7099999999991"/>
    <n v="1"/>
    <s v="01"/>
    <s v="7508"/>
    <s v="510000"/>
    <s v="00"/>
    <s v="000"/>
    <s v="Unterhaltung des sonstigen unbeweglichen Vermögens  "/>
    <n v="7500"/>
    <n v="9118.7099999999991"/>
  </r>
  <r>
    <s v="1 Stadt Bad Rappenau"/>
    <x v="0"/>
    <x v="1"/>
    <x v="7"/>
    <x v="30"/>
    <x v="37"/>
    <x v="87"/>
    <s v="5"/>
    <x v="4"/>
    <x v="2015"/>
    <n v="-300"/>
    <n v="-18.989999999999998"/>
    <n v="1"/>
    <s v="01"/>
    <s v="7508"/>
    <s v="521000"/>
    <s v="00"/>
    <s v="000"/>
    <s v="Geräte, Ausstattungs- und Einrichtungsgegenstände  "/>
    <n v="300"/>
    <n v="18.989999999999998"/>
  </r>
  <r>
    <s v="1 Stadt Bad Rappenau"/>
    <x v="0"/>
    <x v="1"/>
    <x v="7"/>
    <x v="30"/>
    <x v="37"/>
    <x v="87"/>
    <s v="5"/>
    <x v="4"/>
    <x v="2016"/>
    <n v="-100"/>
    <n v="-130.59"/>
    <n v="1"/>
    <s v="01"/>
    <s v="7508"/>
    <s v="541000"/>
    <s v="00"/>
    <s v="000"/>
    <s v="Strom   "/>
    <n v="100"/>
    <n v="130.59"/>
  </r>
  <r>
    <s v="1 Stadt Bad Rappenau"/>
    <x v="0"/>
    <x v="1"/>
    <x v="7"/>
    <x v="30"/>
    <x v="37"/>
    <x v="87"/>
    <s v="5"/>
    <x v="4"/>
    <x v="2017"/>
    <n v="-300"/>
    <n v="-986.12"/>
    <n v="1"/>
    <s v="01"/>
    <s v="7508"/>
    <s v="542000"/>
    <s v="00"/>
    <s v="000"/>
    <s v="Wasser / Abwasser   "/>
    <n v="300"/>
    <n v="986.12"/>
  </r>
  <r>
    <s v="1 Stadt Bad Rappenau"/>
    <x v="0"/>
    <x v="1"/>
    <x v="7"/>
    <x v="30"/>
    <x v="37"/>
    <x v="87"/>
    <s v="5"/>
    <x v="4"/>
    <x v="2018"/>
    <n v="-900"/>
    <n v="-900"/>
    <n v="1"/>
    <s v="01"/>
    <s v="7508"/>
    <s v="544000"/>
    <s v="00"/>
    <s v="000"/>
    <s v="Abfallgebühren   "/>
    <n v="900"/>
    <n v="900"/>
  </r>
  <r>
    <s v="1 Stadt Bad Rappenau"/>
    <x v="0"/>
    <x v="1"/>
    <x v="7"/>
    <x v="30"/>
    <x v="37"/>
    <x v="87"/>
    <s v="5"/>
    <x v="4"/>
    <x v="2019"/>
    <n v="0"/>
    <n v="-373.47"/>
    <n v="1"/>
    <s v="01"/>
    <s v="7508"/>
    <s v="545000"/>
    <s v="00"/>
    <s v="000"/>
    <s v="Reinigungskosten   "/>
    <n v="0"/>
    <n v="373.47"/>
  </r>
  <r>
    <s v="1 Stadt Bad Rappenau"/>
    <x v="0"/>
    <x v="1"/>
    <x v="7"/>
    <x v="30"/>
    <x v="37"/>
    <x v="87"/>
    <s v="5"/>
    <x v="4"/>
    <x v="2020"/>
    <n v="-100"/>
    <n v="-141.53"/>
    <n v="1"/>
    <s v="01"/>
    <s v="7508"/>
    <s v="546000"/>
    <s v="00"/>
    <s v="000"/>
    <s v="Steuern und Gebäudeversicherungen   "/>
    <n v="100"/>
    <n v="141.53"/>
  </r>
  <r>
    <s v="1 Stadt Bad Rappenau"/>
    <x v="0"/>
    <x v="1"/>
    <x v="7"/>
    <x v="30"/>
    <x v="37"/>
    <x v="87"/>
    <s v="5"/>
    <x v="4"/>
    <x v="2021"/>
    <n v="-100"/>
    <n v="-33.17"/>
    <n v="1"/>
    <s v="01"/>
    <s v="7508"/>
    <s v="549000"/>
    <s v="00"/>
    <s v="000"/>
    <s v="sonstige Bewirtschaftungskosten (z.B. Schornsteinfeger, Feuerlöschgeräte) "/>
    <n v="100"/>
    <n v="33.17"/>
  </r>
  <r>
    <s v="1 Stadt Bad Rappenau"/>
    <x v="0"/>
    <x v="1"/>
    <x v="7"/>
    <x v="30"/>
    <x v="37"/>
    <x v="87"/>
    <s v="6"/>
    <x v="4"/>
    <x v="2022"/>
    <n v="-500"/>
    <n v="-580.88"/>
    <n v="1"/>
    <s v="01"/>
    <s v="7508"/>
    <s v="634000"/>
    <s v="00"/>
    <s v="000"/>
    <s v="Leistungsvergütung an Unternehmen  "/>
    <n v="500"/>
    <n v="580.88"/>
  </r>
  <r>
    <s v="1 Stadt Bad Rappenau"/>
    <x v="0"/>
    <x v="1"/>
    <x v="7"/>
    <x v="30"/>
    <x v="37"/>
    <x v="87"/>
    <s v="6"/>
    <x v="4"/>
    <x v="2023"/>
    <n v="-2300"/>
    <n v="0"/>
    <n v="1"/>
    <s v="01"/>
    <s v="7508"/>
    <s v="679000"/>
    <s v="00"/>
    <s v="000"/>
    <s v="Innere Verrechnung   "/>
    <n v="2300"/>
    <n v="0"/>
  </r>
  <r>
    <s v="1 Stadt Bad Rappenau"/>
    <x v="0"/>
    <x v="1"/>
    <x v="7"/>
    <x v="30"/>
    <x v="37"/>
    <x v="87"/>
    <s v="6"/>
    <x v="4"/>
    <x v="2024"/>
    <n v="-2000"/>
    <n v="-2166.12"/>
    <n v="1"/>
    <s v="01"/>
    <s v="7508"/>
    <s v="680000"/>
    <s v="00"/>
    <s v="000"/>
    <s v="Abschreibungen   "/>
    <n v="2000"/>
    <n v="2166.12"/>
  </r>
  <r>
    <s v="1 Stadt Bad Rappenau"/>
    <x v="0"/>
    <x v="1"/>
    <x v="7"/>
    <x v="30"/>
    <x v="37"/>
    <x v="87"/>
    <s v="6"/>
    <x v="4"/>
    <x v="2025"/>
    <n v="-2400"/>
    <n v="-4215.34"/>
    <n v="1"/>
    <s v="01"/>
    <s v="7508"/>
    <s v="685000"/>
    <s v="00"/>
    <s v="000"/>
    <s v="Verzinsung des Anlagekapitals   "/>
    <n v="2400"/>
    <n v="4215.34"/>
  </r>
  <r>
    <s v="1 Stadt Bad Rappenau"/>
    <x v="0"/>
    <x v="1"/>
    <x v="7"/>
    <x v="30"/>
    <x v="37"/>
    <x v="88"/>
    <s v="5"/>
    <x v="4"/>
    <x v="2026"/>
    <n v="-1500"/>
    <n v="0"/>
    <n v="1"/>
    <s v="01"/>
    <s v="7509"/>
    <s v="501000"/>
    <s v="00"/>
    <s v="000"/>
    <s v="Gebäudeunterhaltung   "/>
    <n v="1500"/>
    <n v="0"/>
  </r>
  <r>
    <s v="1 Stadt Bad Rappenau"/>
    <x v="0"/>
    <x v="1"/>
    <x v="7"/>
    <x v="30"/>
    <x v="37"/>
    <x v="88"/>
    <s v="5"/>
    <x v="4"/>
    <x v="2027"/>
    <n v="-1000"/>
    <n v="-597.66"/>
    <n v="1"/>
    <s v="01"/>
    <s v="7509"/>
    <s v="510000"/>
    <s v="00"/>
    <s v="000"/>
    <s v="Unterhaltung des sonstigen unbeweglichen Vermögens  "/>
    <n v="1000"/>
    <n v="597.66"/>
  </r>
  <r>
    <s v="1 Stadt Bad Rappenau"/>
    <x v="0"/>
    <x v="1"/>
    <x v="7"/>
    <x v="30"/>
    <x v="37"/>
    <x v="88"/>
    <s v="5"/>
    <x v="4"/>
    <x v="2028"/>
    <n v="-100"/>
    <n v="-47.47"/>
    <n v="1"/>
    <s v="01"/>
    <s v="7509"/>
    <s v="521000"/>
    <s v="00"/>
    <s v="000"/>
    <s v="Geräte, Ausstattungs- und Einrichtungsgegenstände  "/>
    <n v="100"/>
    <n v="47.47"/>
  </r>
  <r>
    <s v="1 Stadt Bad Rappenau"/>
    <x v="0"/>
    <x v="1"/>
    <x v="7"/>
    <x v="30"/>
    <x v="37"/>
    <x v="88"/>
    <s v="5"/>
    <x v="4"/>
    <x v="2029"/>
    <n v="-100"/>
    <n v="-149.21"/>
    <n v="1"/>
    <s v="01"/>
    <s v="7509"/>
    <s v="542000"/>
    <s v="00"/>
    <s v="000"/>
    <s v="Wasser / Abwasser   "/>
    <n v="100"/>
    <n v="149.21"/>
  </r>
  <r>
    <s v="1 Stadt Bad Rappenau"/>
    <x v="0"/>
    <x v="1"/>
    <x v="7"/>
    <x v="30"/>
    <x v="37"/>
    <x v="88"/>
    <s v="5"/>
    <x v="4"/>
    <x v="2030"/>
    <n v="-900"/>
    <n v="-900"/>
    <n v="1"/>
    <s v="01"/>
    <s v="7509"/>
    <s v="544000"/>
    <s v="00"/>
    <s v="000"/>
    <s v="Abfallgebühren   "/>
    <n v="900"/>
    <n v="900"/>
  </r>
  <r>
    <s v="1 Stadt Bad Rappenau"/>
    <x v="0"/>
    <x v="1"/>
    <x v="7"/>
    <x v="30"/>
    <x v="37"/>
    <x v="88"/>
    <s v="5"/>
    <x v="4"/>
    <x v="2031"/>
    <n v="-100"/>
    <n v="-66.5"/>
    <n v="1"/>
    <s v="01"/>
    <s v="7509"/>
    <s v="546000"/>
    <s v="00"/>
    <s v="000"/>
    <s v="Steuern und Gebäudeversicherungen   "/>
    <n v="100"/>
    <n v="66.5"/>
  </r>
  <r>
    <s v="1 Stadt Bad Rappenau"/>
    <x v="0"/>
    <x v="1"/>
    <x v="7"/>
    <x v="30"/>
    <x v="37"/>
    <x v="88"/>
    <s v="6"/>
    <x v="4"/>
    <x v="2032"/>
    <n v="-500"/>
    <n v="0"/>
    <n v="1"/>
    <s v="01"/>
    <s v="7509"/>
    <s v="634000"/>
    <s v="00"/>
    <s v="000"/>
    <s v="Leistungsvergütung an Unternehmen  "/>
    <n v="500"/>
    <n v="0"/>
  </r>
  <r>
    <s v="1 Stadt Bad Rappenau"/>
    <x v="0"/>
    <x v="1"/>
    <x v="7"/>
    <x v="30"/>
    <x v="37"/>
    <x v="88"/>
    <s v="6"/>
    <x v="4"/>
    <x v="2033"/>
    <n v="-6900"/>
    <n v="0"/>
    <n v="1"/>
    <s v="01"/>
    <s v="7509"/>
    <s v="679000"/>
    <s v="00"/>
    <s v="000"/>
    <s v="Innere Verrechnung   "/>
    <n v="6900"/>
    <n v="0"/>
  </r>
  <r>
    <s v="1 Stadt Bad Rappenau"/>
    <x v="0"/>
    <x v="1"/>
    <x v="7"/>
    <x v="30"/>
    <x v="37"/>
    <x v="88"/>
    <s v="6"/>
    <x v="4"/>
    <x v="2034"/>
    <n v="-1000"/>
    <n v="-939.21"/>
    <n v="1"/>
    <s v="01"/>
    <s v="7509"/>
    <s v="680000"/>
    <s v="00"/>
    <s v="000"/>
    <s v="Abschreibungen   "/>
    <n v="1000"/>
    <n v="939.21"/>
  </r>
  <r>
    <s v="1 Stadt Bad Rappenau"/>
    <x v="0"/>
    <x v="1"/>
    <x v="7"/>
    <x v="30"/>
    <x v="37"/>
    <x v="88"/>
    <s v="6"/>
    <x v="4"/>
    <x v="2035"/>
    <n v="-1000"/>
    <n v="-1000.73"/>
    <n v="1"/>
    <s v="01"/>
    <s v="7509"/>
    <s v="685000"/>
    <s v="00"/>
    <s v="000"/>
    <s v="Verzinsung des Anlagekapitals   "/>
    <n v="1000"/>
    <n v="1000.73"/>
  </r>
  <r>
    <s v="1 Stadt Bad Rappenau"/>
    <x v="0"/>
    <x v="1"/>
    <x v="7"/>
    <x v="31"/>
    <x v="60"/>
    <x v="123"/>
    <s v="5"/>
    <x v="4"/>
    <x v="2036"/>
    <n v="-2200"/>
    <n v="-877.51"/>
    <n v="1"/>
    <s v="01"/>
    <s v="7620"/>
    <s v="501000"/>
    <s v="00"/>
    <s v="000"/>
    <s v="Gebäudeunterhaltung   "/>
    <n v="2200"/>
    <n v="877.51"/>
  </r>
  <r>
    <s v="1 Stadt Bad Rappenau"/>
    <x v="0"/>
    <x v="1"/>
    <x v="7"/>
    <x v="31"/>
    <x v="60"/>
    <x v="123"/>
    <s v="5"/>
    <x v="4"/>
    <x v="2037"/>
    <n v="0"/>
    <n v="-37.75"/>
    <n v="1"/>
    <s v="01"/>
    <s v="7620"/>
    <s v="546000"/>
    <s v="00"/>
    <s v="000"/>
    <s v="Steuern und Gebäudeversicherungen   "/>
    <n v="0"/>
    <n v="37.75"/>
  </r>
  <r>
    <s v="1 Stadt Bad Rappenau"/>
    <x v="0"/>
    <x v="1"/>
    <x v="7"/>
    <x v="31"/>
    <x v="60"/>
    <x v="123"/>
    <s v="5"/>
    <x v="4"/>
    <x v="2038"/>
    <n v="-1800"/>
    <n v="-993.7"/>
    <n v="1"/>
    <s v="01"/>
    <s v="7620"/>
    <s v="549000"/>
    <s v="00"/>
    <s v="000"/>
    <s v="sonstige Bewirtschaftungskosten   "/>
    <n v="1800"/>
    <n v="993.7"/>
  </r>
  <r>
    <s v="1 Stadt Bad Rappenau"/>
    <x v="0"/>
    <x v="1"/>
    <x v="7"/>
    <x v="31"/>
    <x v="60"/>
    <x v="123"/>
    <s v="6"/>
    <x v="4"/>
    <x v="2039"/>
    <n v="-100"/>
    <n v="0"/>
    <n v="1"/>
    <s v="01"/>
    <s v="7620"/>
    <s v="640000"/>
    <s v="00"/>
    <s v="000"/>
    <s v="Steuern, Versicherung. , Schadensfälle, Sonderabgaben  "/>
    <n v="100"/>
    <n v="0"/>
  </r>
  <r>
    <s v="1 Stadt Bad Rappenau"/>
    <x v="0"/>
    <x v="1"/>
    <x v="7"/>
    <x v="31"/>
    <x v="38"/>
    <x v="89"/>
    <s v="5"/>
    <x v="4"/>
    <x v="2040"/>
    <n v="-600"/>
    <n v="-541.64"/>
    <n v="1"/>
    <s v="01"/>
    <s v="7630"/>
    <s v="546000"/>
    <s v="00"/>
    <s v="000"/>
    <s v="Steuern und Versicherungen   "/>
    <n v="600"/>
    <n v="541.64"/>
  </r>
  <r>
    <s v="1 Stadt Bad Rappenau"/>
    <x v="0"/>
    <x v="1"/>
    <x v="7"/>
    <x v="31"/>
    <x v="38"/>
    <x v="89"/>
    <s v="6"/>
    <x v="4"/>
    <x v="2041"/>
    <n v="-500"/>
    <n v="-108.15"/>
    <n v="1"/>
    <s v="01"/>
    <s v="7630"/>
    <s v="635000"/>
    <s v="00"/>
    <s v="000"/>
    <s v="sächliche Zweckausgaben   "/>
    <n v="500"/>
    <n v="108.15"/>
  </r>
  <r>
    <s v="1 Stadt Bad Rappenau"/>
    <x v="0"/>
    <x v="1"/>
    <x v="7"/>
    <x v="31"/>
    <x v="39"/>
    <x v="90"/>
    <s v="5"/>
    <x v="4"/>
    <x v="2042"/>
    <n v="-3000"/>
    <n v="-287.2"/>
    <n v="1"/>
    <s v="01"/>
    <s v="7650"/>
    <s v="501000"/>
    <s v="00"/>
    <s v="000"/>
    <s v="Gebäudeunterhaltung   "/>
    <n v="3000"/>
    <n v="287.2"/>
  </r>
  <r>
    <s v="1 Stadt Bad Rappenau"/>
    <x v="0"/>
    <x v="1"/>
    <x v="7"/>
    <x v="31"/>
    <x v="39"/>
    <x v="90"/>
    <s v="5"/>
    <x v="4"/>
    <x v="2043"/>
    <n v="0"/>
    <n v="-2847.15"/>
    <n v="1"/>
    <s v="01"/>
    <s v="7650"/>
    <s v="531000"/>
    <s v="00"/>
    <s v="000"/>
    <s v="Mieten und Pachten   "/>
    <n v="0"/>
    <n v="2847.15"/>
  </r>
  <r>
    <s v="1 Stadt Bad Rappenau"/>
    <x v="0"/>
    <x v="1"/>
    <x v="7"/>
    <x v="31"/>
    <x v="39"/>
    <x v="90"/>
    <s v="5"/>
    <x v="4"/>
    <x v="2044"/>
    <n v="-600"/>
    <n v="-155.79"/>
    <n v="1"/>
    <s v="01"/>
    <s v="7650"/>
    <s v="541000"/>
    <s v="00"/>
    <s v="000"/>
    <s v="Strom   "/>
    <n v="600"/>
    <n v="155.79"/>
  </r>
  <r>
    <s v="1 Stadt Bad Rappenau"/>
    <x v="0"/>
    <x v="1"/>
    <x v="7"/>
    <x v="31"/>
    <x v="39"/>
    <x v="90"/>
    <s v="5"/>
    <x v="4"/>
    <x v="2045"/>
    <n v="-600"/>
    <n v="-603.89"/>
    <n v="1"/>
    <s v="01"/>
    <s v="7650"/>
    <s v="542000"/>
    <s v="00"/>
    <s v="000"/>
    <s v="Wasser / Abwasser   "/>
    <n v="600"/>
    <n v="603.89"/>
  </r>
  <r>
    <s v="1 Stadt Bad Rappenau"/>
    <x v="0"/>
    <x v="1"/>
    <x v="7"/>
    <x v="31"/>
    <x v="39"/>
    <x v="90"/>
    <s v="5"/>
    <x v="4"/>
    <x v="2046"/>
    <n v="-9700"/>
    <n v="-8971.7099999999991"/>
    <n v="1"/>
    <s v="01"/>
    <s v="7650"/>
    <s v="545000"/>
    <s v="00"/>
    <s v="000"/>
    <s v="Reinigungskosten   "/>
    <n v="9700"/>
    <n v="8971.7099999999991"/>
  </r>
  <r>
    <s v="1 Stadt Bad Rappenau"/>
    <x v="0"/>
    <x v="1"/>
    <x v="7"/>
    <x v="31"/>
    <x v="39"/>
    <x v="90"/>
    <s v="5"/>
    <x v="4"/>
    <x v="2047"/>
    <n v="-200"/>
    <n v="-189.23"/>
    <n v="1"/>
    <s v="01"/>
    <s v="7650"/>
    <s v="546000"/>
    <s v="00"/>
    <s v="000"/>
    <s v="Steuern und Gebäudeversicherungen   "/>
    <n v="200"/>
    <n v="189.23"/>
  </r>
  <r>
    <s v="1 Stadt Bad Rappenau"/>
    <x v="0"/>
    <x v="1"/>
    <x v="7"/>
    <x v="31"/>
    <x v="39"/>
    <x v="90"/>
    <s v="5"/>
    <x v="4"/>
    <x v="2048"/>
    <n v="-5700"/>
    <n v="-5592.11"/>
    <n v="1"/>
    <s v="01"/>
    <s v="7650"/>
    <s v="549000"/>
    <s v="00"/>
    <s v="000"/>
    <s v="sonstige Bewirtschaftungskosten (z.B. Schornsteinfeger, Feuerlöschgeräte) "/>
    <n v="5700"/>
    <n v="5592.11"/>
  </r>
  <r>
    <s v="1 Stadt Bad Rappenau"/>
    <x v="0"/>
    <x v="1"/>
    <x v="7"/>
    <x v="31"/>
    <x v="39"/>
    <x v="90"/>
    <s v="6"/>
    <x v="4"/>
    <x v="2049"/>
    <n v="-6500"/>
    <n v="-4500"/>
    <n v="1"/>
    <s v="01"/>
    <s v="7650"/>
    <s v="637000"/>
    <s v="00"/>
    <s v="000"/>
    <s v="Entschädigung &quot;Freundliche Toilette&quot;   "/>
    <n v="6500"/>
    <n v="4500"/>
  </r>
  <r>
    <s v="1 Stadt Bad Rappenau"/>
    <x v="0"/>
    <x v="1"/>
    <x v="7"/>
    <x v="31"/>
    <x v="40"/>
    <x v="91"/>
    <s v="4"/>
    <x v="3"/>
    <x v="2050"/>
    <n v="-31100"/>
    <n v="-31848.92"/>
    <n v="1"/>
    <s v="01"/>
    <s v="7670"/>
    <s v="414000"/>
    <s v="00"/>
    <s v="000"/>
    <s v="Vergütungen der Beschäftigten  bis 2005 Angestellte "/>
    <n v="31100"/>
    <n v="31848.92"/>
  </r>
  <r>
    <s v="1 Stadt Bad Rappenau"/>
    <x v="0"/>
    <x v="1"/>
    <x v="7"/>
    <x v="31"/>
    <x v="40"/>
    <x v="91"/>
    <s v="4"/>
    <x v="3"/>
    <x v="2051"/>
    <n v="-2700"/>
    <n v="-2722.85"/>
    <n v="1"/>
    <s v="01"/>
    <s v="7670"/>
    <s v="434000"/>
    <s v="00"/>
    <s v="000"/>
    <s v="Beiträge Versorgungskasse  bis 2005 nur Angestellte "/>
    <n v="2700"/>
    <n v="2722.85"/>
  </r>
  <r>
    <s v="1 Stadt Bad Rappenau"/>
    <x v="0"/>
    <x v="1"/>
    <x v="7"/>
    <x v="31"/>
    <x v="40"/>
    <x v="91"/>
    <s v="4"/>
    <x v="3"/>
    <x v="2052"/>
    <n v="-6300"/>
    <n v="-6462.13"/>
    <n v="1"/>
    <s v="01"/>
    <s v="7670"/>
    <s v="444000"/>
    <s v="00"/>
    <s v="000"/>
    <s v="Beiträge zur gesetzlichen Sozialversicherung für bis 2005 nur Angestellte "/>
    <n v="6300"/>
    <n v="6462.13"/>
  </r>
  <r>
    <s v="1 Stadt Bad Rappenau"/>
    <x v="0"/>
    <x v="1"/>
    <x v="7"/>
    <x v="31"/>
    <x v="40"/>
    <x v="91"/>
    <s v="4"/>
    <x v="3"/>
    <x v="2053"/>
    <n v="-100"/>
    <n v="-3.92"/>
    <n v="1"/>
    <s v="01"/>
    <s v="7670"/>
    <s v="450000"/>
    <s v="00"/>
    <s v="000"/>
    <s v="Beihilfen, Unterstützung und dgl..  "/>
    <n v="100"/>
    <n v="3.92"/>
  </r>
  <r>
    <s v="1 Stadt Bad Rappenau"/>
    <x v="0"/>
    <x v="1"/>
    <x v="7"/>
    <x v="31"/>
    <x v="40"/>
    <x v="91"/>
    <s v="5"/>
    <x v="4"/>
    <x v="2054"/>
    <n v="-1000"/>
    <n v="-13580.17"/>
    <n v="1"/>
    <s v="01"/>
    <s v="7670"/>
    <s v="501000"/>
    <s v="00"/>
    <s v="000"/>
    <s v="Gebäudeunterhaltung   "/>
    <n v="1000"/>
    <n v="13580.17"/>
  </r>
  <r>
    <s v="1 Stadt Bad Rappenau"/>
    <x v="0"/>
    <x v="1"/>
    <x v="7"/>
    <x v="31"/>
    <x v="40"/>
    <x v="91"/>
    <s v="5"/>
    <x v="4"/>
    <x v="2055"/>
    <n v="-2000"/>
    <n v="-600.02"/>
    <n v="1"/>
    <s v="01"/>
    <s v="7670"/>
    <s v="521000"/>
    <s v="00"/>
    <s v="000"/>
    <s v="Geräte, Ausstattungs- und Einrichtungsgegenstände  "/>
    <n v="2000"/>
    <n v="600.02"/>
  </r>
  <r>
    <s v="1 Stadt Bad Rappenau"/>
    <x v="0"/>
    <x v="1"/>
    <x v="7"/>
    <x v="31"/>
    <x v="40"/>
    <x v="91"/>
    <s v="5"/>
    <x v="4"/>
    <x v="2056"/>
    <n v="-1600"/>
    <n v="-2483.81"/>
    <n v="1"/>
    <s v="01"/>
    <s v="7670"/>
    <s v="541000"/>
    <s v="00"/>
    <s v="000"/>
    <s v="Strom   "/>
    <n v="1600"/>
    <n v="2483.81"/>
  </r>
  <r>
    <s v="1 Stadt Bad Rappenau"/>
    <x v="0"/>
    <x v="1"/>
    <x v="7"/>
    <x v="31"/>
    <x v="40"/>
    <x v="91"/>
    <s v="5"/>
    <x v="4"/>
    <x v="2057"/>
    <n v="-800"/>
    <n v="-1190.9100000000001"/>
    <n v="1"/>
    <s v="01"/>
    <s v="7670"/>
    <s v="542000"/>
    <s v="00"/>
    <s v="000"/>
    <s v="Wasser / Abwasser   "/>
    <n v="800"/>
    <n v="1190.9100000000001"/>
  </r>
  <r>
    <s v="1 Stadt Bad Rappenau"/>
    <x v="0"/>
    <x v="1"/>
    <x v="7"/>
    <x v="31"/>
    <x v="40"/>
    <x v="91"/>
    <s v="5"/>
    <x v="4"/>
    <x v="2058"/>
    <n v="-5800"/>
    <n v="-2775.27"/>
    <n v="1"/>
    <s v="01"/>
    <s v="7670"/>
    <s v="543000"/>
    <s v="00"/>
    <s v="000"/>
    <s v="Heizungskosten   "/>
    <n v="5800"/>
    <n v="2775.27"/>
  </r>
  <r>
    <s v="1 Stadt Bad Rappenau"/>
    <x v="0"/>
    <x v="1"/>
    <x v="7"/>
    <x v="31"/>
    <x v="40"/>
    <x v="91"/>
    <s v="5"/>
    <x v="4"/>
    <x v="2059"/>
    <n v="-100"/>
    <n v="-49"/>
    <n v="1"/>
    <s v="01"/>
    <s v="7670"/>
    <s v="544000"/>
    <s v="00"/>
    <s v="000"/>
    <s v="Abfallgebühren   "/>
    <n v="100"/>
    <n v="49"/>
  </r>
  <r>
    <s v="1 Stadt Bad Rappenau"/>
    <x v="0"/>
    <x v="1"/>
    <x v="7"/>
    <x v="31"/>
    <x v="40"/>
    <x v="91"/>
    <s v="5"/>
    <x v="4"/>
    <x v="2060"/>
    <n v="-700"/>
    <n v="-304.72000000000003"/>
    <n v="1"/>
    <s v="01"/>
    <s v="7670"/>
    <s v="545000"/>
    <s v="00"/>
    <s v="000"/>
    <s v="Reinigungskosten   "/>
    <n v="700"/>
    <n v="304.72000000000003"/>
  </r>
  <r>
    <s v="1 Stadt Bad Rappenau"/>
    <x v="0"/>
    <x v="1"/>
    <x v="7"/>
    <x v="31"/>
    <x v="40"/>
    <x v="91"/>
    <s v="5"/>
    <x v="4"/>
    <x v="2061"/>
    <n v="-900"/>
    <n v="-884.33"/>
    <n v="1"/>
    <s v="01"/>
    <s v="7670"/>
    <s v="546000"/>
    <s v="00"/>
    <s v="000"/>
    <s v="Steuern und Gebäudeversicherungen   "/>
    <n v="900"/>
    <n v="884.33"/>
  </r>
  <r>
    <s v="1 Stadt Bad Rappenau"/>
    <x v="0"/>
    <x v="1"/>
    <x v="7"/>
    <x v="31"/>
    <x v="40"/>
    <x v="91"/>
    <s v="5"/>
    <x v="4"/>
    <x v="2062"/>
    <n v="-900"/>
    <n v="-922.96"/>
    <n v="1"/>
    <s v="01"/>
    <s v="7670"/>
    <s v="549000"/>
    <s v="00"/>
    <s v="000"/>
    <s v="sonstige Bewirtschaftungskosten (z.B. Schornsteinfeger, Feuerlöschgeräte) "/>
    <n v="900"/>
    <n v="922.96"/>
  </r>
  <r>
    <s v="1 Stadt Bad Rappenau"/>
    <x v="0"/>
    <x v="1"/>
    <x v="7"/>
    <x v="31"/>
    <x v="40"/>
    <x v="91"/>
    <s v="6"/>
    <x v="4"/>
    <x v="2063"/>
    <n v="-300"/>
    <n v="0"/>
    <n v="1"/>
    <s v="01"/>
    <s v="7670"/>
    <s v="650000"/>
    <s v="00"/>
    <s v="000"/>
    <s v="Bürobedarf   "/>
    <n v="300"/>
    <n v="0"/>
  </r>
  <r>
    <s v="1 Stadt Bad Rappenau"/>
    <x v="0"/>
    <x v="1"/>
    <x v="7"/>
    <x v="31"/>
    <x v="40"/>
    <x v="91"/>
    <s v="6"/>
    <x v="4"/>
    <x v="2064"/>
    <n v="-200"/>
    <n v="-100"/>
    <n v="1"/>
    <s v="01"/>
    <s v="7670"/>
    <s v="668000"/>
    <s v="00"/>
    <s v="000"/>
    <s v="Vermischte Ausgaben   "/>
    <n v="200"/>
    <n v="100"/>
  </r>
  <r>
    <s v="1 Stadt Bad Rappenau"/>
    <x v="0"/>
    <x v="1"/>
    <x v="7"/>
    <x v="31"/>
    <x v="40"/>
    <x v="91"/>
    <s v="6"/>
    <x v="4"/>
    <x v="2065"/>
    <n v="-1200"/>
    <n v="0"/>
    <n v="1"/>
    <s v="01"/>
    <s v="7670"/>
    <s v="679000"/>
    <s v="00"/>
    <s v="000"/>
    <s v="Innere Verrechnungen   "/>
    <n v="1200"/>
    <n v="0"/>
  </r>
  <r>
    <s v="1 Stadt Bad Rappenau"/>
    <x v="0"/>
    <x v="1"/>
    <x v="7"/>
    <x v="31"/>
    <x v="40"/>
    <x v="92"/>
    <s v="5"/>
    <x v="4"/>
    <x v="2066"/>
    <n v="-1000"/>
    <n v="-373.16"/>
    <n v="1"/>
    <s v="01"/>
    <s v="7673"/>
    <s v="501000"/>
    <s v="00"/>
    <s v="000"/>
    <s v="Gebäudeunterhaltung   "/>
    <n v="1000"/>
    <n v="373.16"/>
  </r>
  <r>
    <s v="1 Stadt Bad Rappenau"/>
    <x v="0"/>
    <x v="1"/>
    <x v="7"/>
    <x v="31"/>
    <x v="40"/>
    <x v="92"/>
    <s v="5"/>
    <x v="4"/>
    <x v="2067"/>
    <n v="-1000"/>
    <n v="-29.69"/>
    <n v="1"/>
    <s v="01"/>
    <s v="7673"/>
    <s v="521000"/>
    <s v="00"/>
    <s v="000"/>
    <s v="Geräte, Ausstattungs- und Einrichtungsgegenstände  "/>
    <n v="1000"/>
    <n v="29.69"/>
  </r>
  <r>
    <s v="1 Stadt Bad Rappenau"/>
    <x v="0"/>
    <x v="1"/>
    <x v="7"/>
    <x v="31"/>
    <x v="40"/>
    <x v="92"/>
    <s v="5"/>
    <x v="4"/>
    <x v="2068"/>
    <n v="-800"/>
    <n v="-1080.96"/>
    <n v="1"/>
    <s v="01"/>
    <s v="7673"/>
    <s v="541000"/>
    <s v="00"/>
    <s v="000"/>
    <s v="Strom   "/>
    <n v="800"/>
    <n v="1080.96"/>
  </r>
  <r>
    <s v="1 Stadt Bad Rappenau"/>
    <x v="0"/>
    <x v="1"/>
    <x v="7"/>
    <x v="31"/>
    <x v="40"/>
    <x v="92"/>
    <s v="5"/>
    <x v="4"/>
    <x v="2069"/>
    <n v="-300"/>
    <n v="-417.49"/>
    <n v="1"/>
    <s v="01"/>
    <s v="7673"/>
    <s v="542000"/>
    <s v="00"/>
    <s v="000"/>
    <s v="Wasser / Abwasser   "/>
    <n v="300"/>
    <n v="417.49"/>
  </r>
  <r>
    <s v="1 Stadt Bad Rappenau"/>
    <x v="0"/>
    <x v="1"/>
    <x v="7"/>
    <x v="31"/>
    <x v="40"/>
    <x v="92"/>
    <s v="5"/>
    <x v="4"/>
    <x v="2070"/>
    <n v="-1200"/>
    <n v="-2436.2199999999998"/>
    <n v="1"/>
    <s v="01"/>
    <s v="7673"/>
    <s v="543000"/>
    <s v="00"/>
    <s v="000"/>
    <s v="Heizungskosten   "/>
    <n v="1200"/>
    <n v="2436.2199999999998"/>
  </r>
  <r>
    <s v="1 Stadt Bad Rappenau"/>
    <x v="0"/>
    <x v="1"/>
    <x v="7"/>
    <x v="31"/>
    <x v="40"/>
    <x v="92"/>
    <s v="5"/>
    <x v="4"/>
    <x v="2071"/>
    <n v="-1300"/>
    <n v="-1923.63"/>
    <n v="1"/>
    <s v="01"/>
    <s v="7673"/>
    <s v="545000"/>
    <s v="00"/>
    <s v="000"/>
    <s v="Reinigungskosten   "/>
    <n v="1300"/>
    <n v="1923.63"/>
  </r>
  <r>
    <s v="1 Stadt Bad Rappenau"/>
    <x v="0"/>
    <x v="1"/>
    <x v="7"/>
    <x v="31"/>
    <x v="40"/>
    <x v="92"/>
    <s v="5"/>
    <x v="4"/>
    <x v="2072"/>
    <n v="-600"/>
    <n v="-588.20000000000005"/>
    <n v="1"/>
    <s v="01"/>
    <s v="7673"/>
    <s v="546000"/>
    <s v="00"/>
    <s v="000"/>
    <s v="Steuern und Gebäudeversicherungen   "/>
    <n v="600"/>
    <n v="588.20000000000005"/>
  </r>
  <r>
    <s v="1 Stadt Bad Rappenau"/>
    <x v="0"/>
    <x v="1"/>
    <x v="7"/>
    <x v="31"/>
    <x v="40"/>
    <x v="92"/>
    <s v="5"/>
    <x v="4"/>
    <x v="2073"/>
    <n v="-1000"/>
    <n v="-1432.04"/>
    <n v="1"/>
    <s v="01"/>
    <s v="7673"/>
    <s v="549000"/>
    <s v="00"/>
    <s v="000"/>
    <s v="sonstige Bewirtschaftungskosten (z.B. Schornsteinfeger, Feuerlöschgeräte) "/>
    <n v="1000"/>
    <n v="1432.04"/>
  </r>
  <r>
    <s v="1 Stadt Bad Rappenau"/>
    <x v="0"/>
    <x v="1"/>
    <x v="7"/>
    <x v="31"/>
    <x v="40"/>
    <x v="92"/>
    <s v="6"/>
    <x v="4"/>
    <x v="2074"/>
    <n v="-100"/>
    <n v="0"/>
    <n v="1"/>
    <s v="01"/>
    <s v="7673"/>
    <s v="668000"/>
    <s v="00"/>
    <s v="000"/>
    <s v="Vermischte Ausgaben   "/>
    <n v="100"/>
    <n v="0"/>
  </r>
  <r>
    <s v="1 Stadt Bad Rappenau"/>
    <x v="0"/>
    <x v="1"/>
    <x v="7"/>
    <x v="31"/>
    <x v="40"/>
    <x v="92"/>
    <s v="6"/>
    <x v="4"/>
    <x v="2075"/>
    <n v="-3500"/>
    <n v="0"/>
    <n v="1"/>
    <s v="01"/>
    <s v="7673"/>
    <s v="679000"/>
    <s v="00"/>
    <s v="000"/>
    <s v="Innere Verrechnungen   "/>
    <n v="3500"/>
    <n v="0"/>
  </r>
  <r>
    <s v="1 Stadt Bad Rappenau"/>
    <x v="0"/>
    <x v="1"/>
    <x v="7"/>
    <x v="31"/>
    <x v="40"/>
    <x v="93"/>
    <s v="5"/>
    <x v="4"/>
    <x v="2076"/>
    <n v="-1500"/>
    <n v="-1607.78"/>
    <n v="1"/>
    <s v="01"/>
    <s v="7674"/>
    <s v="501000"/>
    <s v="00"/>
    <s v="000"/>
    <s v="Gebäudeunterhaltung   "/>
    <n v="1500"/>
    <n v="1607.78"/>
  </r>
  <r>
    <s v="1 Stadt Bad Rappenau"/>
    <x v="0"/>
    <x v="1"/>
    <x v="7"/>
    <x v="31"/>
    <x v="40"/>
    <x v="93"/>
    <s v="5"/>
    <x v="4"/>
    <x v="2077"/>
    <n v="-500"/>
    <n v="0"/>
    <n v="1"/>
    <s v="01"/>
    <s v="7674"/>
    <s v="521000"/>
    <s v="00"/>
    <s v="000"/>
    <s v="Geräte, Ausstattungs- und Einrichtungsgegenstände  "/>
    <n v="500"/>
    <n v="0"/>
  </r>
  <r>
    <s v="1 Stadt Bad Rappenau"/>
    <x v="0"/>
    <x v="1"/>
    <x v="7"/>
    <x v="31"/>
    <x v="40"/>
    <x v="93"/>
    <s v="5"/>
    <x v="4"/>
    <x v="2078"/>
    <n v="-1800"/>
    <n v="-696.28"/>
    <n v="1"/>
    <s v="01"/>
    <s v="7674"/>
    <s v="541000"/>
    <s v="00"/>
    <s v="000"/>
    <s v="Strom   "/>
    <n v="1800"/>
    <n v="696.28"/>
  </r>
  <r>
    <s v="1 Stadt Bad Rappenau"/>
    <x v="0"/>
    <x v="1"/>
    <x v="7"/>
    <x v="31"/>
    <x v="40"/>
    <x v="93"/>
    <s v="5"/>
    <x v="4"/>
    <x v="2079"/>
    <n v="-100"/>
    <n v="-19.100000000000001"/>
    <n v="1"/>
    <s v="01"/>
    <s v="7674"/>
    <s v="542000"/>
    <s v="00"/>
    <s v="000"/>
    <s v="Wasser / Abwasser   "/>
    <n v="100"/>
    <n v="19.100000000000001"/>
  </r>
  <r>
    <s v="1 Stadt Bad Rappenau"/>
    <x v="0"/>
    <x v="1"/>
    <x v="7"/>
    <x v="31"/>
    <x v="40"/>
    <x v="93"/>
    <s v="5"/>
    <x v="4"/>
    <x v="2080"/>
    <n v="-600"/>
    <n v="-2527.62"/>
    <n v="1"/>
    <s v="01"/>
    <s v="7674"/>
    <s v="543000"/>
    <s v="00"/>
    <s v="000"/>
    <s v="Heizungskosten   "/>
    <n v="600"/>
    <n v="2527.62"/>
  </r>
  <r>
    <s v="1 Stadt Bad Rappenau"/>
    <x v="0"/>
    <x v="1"/>
    <x v="7"/>
    <x v="31"/>
    <x v="40"/>
    <x v="93"/>
    <s v="5"/>
    <x v="4"/>
    <x v="2081"/>
    <n v="-2800"/>
    <n v="-2247.88"/>
    <n v="1"/>
    <s v="01"/>
    <s v="7674"/>
    <s v="545000"/>
    <s v="00"/>
    <s v="000"/>
    <s v="Reinigungskosten   "/>
    <n v="2800"/>
    <n v="2247.88"/>
  </r>
  <r>
    <s v="1 Stadt Bad Rappenau"/>
    <x v="0"/>
    <x v="1"/>
    <x v="7"/>
    <x v="31"/>
    <x v="40"/>
    <x v="93"/>
    <s v="5"/>
    <x v="4"/>
    <x v="2082"/>
    <n v="-700"/>
    <n v="-739.83"/>
    <n v="1"/>
    <s v="01"/>
    <s v="7674"/>
    <s v="546000"/>
    <s v="00"/>
    <s v="000"/>
    <s v="Steuern und Gebäudeversicherungen   "/>
    <n v="700"/>
    <n v="739.83"/>
  </r>
  <r>
    <s v="1 Stadt Bad Rappenau"/>
    <x v="0"/>
    <x v="1"/>
    <x v="7"/>
    <x v="31"/>
    <x v="40"/>
    <x v="93"/>
    <s v="5"/>
    <x v="4"/>
    <x v="2083"/>
    <n v="-1200"/>
    <n v="-1790.29"/>
    <n v="1"/>
    <s v="01"/>
    <s v="7674"/>
    <s v="549000"/>
    <s v="00"/>
    <s v="000"/>
    <s v="sonstige Bewirtschaftungskosten (z.B. Schornsteinfeger, Feuerlöschgeräte) "/>
    <n v="1200"/>
    <n v="1790.29"/>
  </r>
  <r>
    <s v="1 Stadt Bad Rappenau"/>
    <x v="0"/>
    <x v="1"/>
    <x v="7"/>
    <x v="31"/>
    <x v="40"/>
    <x v="93"/>
    <s v="6"/>
    <x v="4"/>
    <x v="2084"/>
    <n v="-100"/>
    <n v="0"/>
    <n v="1"/>
    <s v="01"/>
    <s v="7674"/>
    <s v="668000"/>
    <s v="00"/>
    <s v="000"/>
    <s v="Vermischte Ausgaben   "/>
    <n v="100"/>
    <n v="0"/>
  </r>
  <r>
    <s v="1 Stadt Bad Rappenau"/>
    <x v="0"/>
    <x v="1"/>
    <x v="7"/>
    <x v="31"/>
    <x v="40"/>
    <x v="93"/>
    <s v="6"/>
    <x v="4"/>
    <x v="2085"/>
    <n v="-12600"/>
    <n v="0"/>
    <n v="1"/>
    <s v="01"/>
    <s v="7674"/>
    <s v="679000"/>
    <s v="00"/>
    <s v="000"/>
    <s v="Innere Verrechnungen   "/>
    <n v="12600"/>
    <n v="0"/>
  </r>
  <r>
    <s v="1 Stadt Bad Rappenau"/>
    <x v="0"/>
    <x v="1"/>
    <x v="7"/>
    <x v="31"/>
    <x v="40"/>
    <x v="94"/>
    <s v="5"/>
    <x v="4"/>
    <x v="2086"/>
    <n v="-2500"/>
    <n v="-1976.27"/>
    <n v="1"/>
    <s v="01"/>
    <s v="7677"/>
    <s v="501000"/>
    <s v="00"/>
    <s v="000"/>
    <s v="Gebäudeunterhaltung   "/>
    <n v="2500"/>
    <n v="1976.27"/>
  </r>
  <r>
    <s v="1 Stadt Bad Rappenau"/>
    <x v="0"/>
    <x v="1"/>
    <x v="7"/>
    <x v="31"/>
    <x v="40"/>
    <x v="94"/>
    <s v="5"/>
    <x v="4"/>
    <x v="2087"/>
    <n v="-500"/>
    <n v="0"/>
    <n v="1"/>
    <s v="01"/>
    <s v="7677"/>
    <s v="521000"/>
    <s v="00"/>
    <s v="000"/>
    <s v="Geräte, Ausstattungs- und Einrichtungsgegenstände  "/>
    <n v="500"/>
    <n v="0"/>
  </r>
  <r>
    <s v="1 Stadt Bad Rappenau"/>
    <x v="0"/>
    <x v="1"/>
    <x v="7"/>
    <x v="31"/>
    <x v="40"/>
    <x v="94"/>
    <s v="5"/>
    <x v="4"/>
    <x v="2088"/>
    <n v="-1400"/>
    <n v="-390.38"/>
    <n v="1"/>
    <s v="01"/>
    <s v="7677"/>
    <s v="541000"/>
    <s v="00"/>
    <s v="000"/>
    <s v="Strom   "/>
    <n v="1400"/>
    <n v="390.38"/>
  </r>
  <r>
    <s v="1 Stadt Bad Rappenau"/>
    <x v="0"/>
    <x v="1"/>
    <x v="7"/>
    <x v="31"/>
    <x v="40"/>
    <x v="94"/>
    <s v="5"/>
    <x v="4"/>
    <x v="2089"/>
    <n v="-200"/>
    <n v="-191.8"/>
    <n v="1"/>
    <s v="01"/>
    <s v="7677"/>
    <s v="542000"/>
    <s v="00"/>
    <s v="000"/>
    <s v="Wasser / Abwasser   "/>
    <n v="200"/>
    <n v="191.8"/>
  </r>
  <r>
    <s v="1 Stadt Bad Rappenau"/>
    <x v="0"/>
    <x v="1"/>
    <x v="7"/>
    <x v="31"/>
    <x v="40"/>
    <x v="94"/>
    <s v="5"/>
    <x v="4"/>
    <x v="2090"/>
    <n v="-1400"/>
    <n v="-1137.3499999999999"/>
    <n v="1"/>
    <s v="01"/>
    <s v="7677"/>
    <s v="543000"/>
    <s v="00"/>
    <s v="000"/>
    <s v="Heizungskosten   "/>
    <n v="1400"/>
    <n v="1137.3499999999999"/>
  </r>
  <r>
    <s v="1 Stadt Bad Rappenau"/>
    <x v="0"/>
    <x v="1"/>
    <x v="7"/>
    <x v="31"/>
    <x v="40"/>
    <x v="94"/>
    <s v="5"/>
    <x v="4"/>
    <x v="2091"/>
    <n v="-1000"/>
    <n v="-1127.77"/>
    <n v="1"/>
    <s v="01"/>
    <s v="7677"/>
    <s v="545000"/>
    <s v="00"/>
    <s v="000"/>
    <s v="Reinigungskosten   "/>
    <n v="1000"/>
    <n v="1127.77"/>
  </r>
  <r>
    <s v="1 Stadt Bad Rappenau"/>
    <x v="0"/>
    <x v="1"/>
    <x v="7"/>
    <x v="31"/>
    <x v="40"/>
    <x v="94"/>
    <s v="5"/>
    <x v="4"/>
    <x v="2092"/>
    <n v="-900"/>
    <n v="-487.12"/>
    <n v="1"/>
    <s v="01"/>
    <s v="7677"/>
    <s v="546000"/>
    <s v="00"/>
    <s v="000"/>
    <s v="Steuern und Gebäudeversicherungen   "/>
    <n v="900"/>
    <n v="487.12"/>
  </r>
  <r>
    <s v="1 Stadt Bad Rappenau"/>
    <x v="0"/>
    <x v="1"/>
    <x v="7"/>
    <x v="31"/>
    <x v="40"/>
    <x v="94"/>
    <s v="5"/>
    <x v="4"/>
    <x v="2093"/>
    <n v="-1600"/>
    <n v="-966.28"/>
    <n v="1"/>
    <s v="01"/>
    <s v="7677"/>
    <s v="549000"/>
    <s v="00"/>
    <s v="000"/>
    <s v="sonstige Bewirtschaftungskosten (z.B. Schornsteinfeger, Feuerlöschgeräte) "/>
    <n v="1600"/>
    <n v="966.28"/>
  </r>
  <r>
    <s v="1 Stadt Bad Rappenau"/>
    <x v="0"/>
    <x v="1"/>
    <x v="7"/>
    <x v="31"/>
    <x v="40"/>
    <x v="94"/>
    <s v="6"/>
    <x v="4"/>
    <x v="2094"/>
    <n v="-100"/>
    <n v="0"/>
    <n v="1"/>
    <s v="01"/>
    <s v="7677"/>
    <s v="668000"/>
    <s v="00"/>
    <s v="000"/>
    <s v="Vermischte Ausgaben   "/>
    <n v="100"/>
    <n v="0"/>
  </r>
  <r>
    <s v="1 Stadt Bad Rappenau"/>
    <x v="0"/>
    <x v="1"/>
    <x v="7"/>
    <x v="31"/>
    <x v="40"/>
    <x v="94"/>
    <s v="6"/>
    <x v="4"/>
    <x v="2095"/>
    <n v="-2300"/>
    <n v="0"/>
    <n v="1"/>
    <s v="01"/>
    <s v="7677"/>
    <s v="679000"/>
    <s v="00"/>
    <s v="000"/>
    <s v="Innere Verrechnungen   "/>
    <n v="2300"/>
    <n v="0"/>
  </r>
  <r>
    <s v="1 Stadt Bad Rappenau"/>
    <x v="0"/>
    <x v="1"/>
    <x v="7"/>
    <x v="31"/>
    <x v="40"/>
    <x v="95"/>
    <s v="5"/>
    <x v="4"/>
    <x v="2096"/>
    <n v="-1500"/>
    <n v="0"/>
    <n v="1"/>
    <s v="01"/>
    <s v="7679"/>
    <s v="501000"/>
    <s v="00"/>
    <s v="000"/>
    <s v="Gebäudeunterhaltung   "/>
    <n v="1500"/>
    <n v="0"/>
  </r>
  <r>
    <s v="1 Stadt Bad Rappenau"/>
    <x v="0"/>
    <x v="1"/>
    <x v="7"/>
    <x v="31"/>
    <x v="40"/>
    <x v="95"/>
    <s v="5"/>
    <x v="4"/>
    <x v="2097"/>
    <n v="-100"/>
    <n v="59.15"/>
    <n v="1"/>
    <s v="01"/>
    <s v="7679"/>
    <s v="541000"/>
    <s v="00"/>
    <s v="000"/>
    <s v="Strom   "/>
    <n v="100"/>
    <n v="-59.15"/>
  </r>
  <r>
    <s v="1 Stadt Bad Rappenau"/>
    <x v="0"/>
    <x v="1"/>
    <x v="7"/>
    <x v="31"/>
    <x v="40"/>
    <x v="95"/>
    <s v="5"/>
    <x v="4"/>
    <x v="2098"/>
    <n v="-100"/>
    <n v="0"/>
    <n v="1"/>
    <s v="01"/>
    <s v="7679"/>
    <s v="542000"/>
    <s v="00"/>
    <s v="000"/>
    <s v="Wasser / Abwasser   "/>
    <n v="100"/>
    <n v="0"/>
  </r>
  <r>
    <s v="1 Stadt Bad Rappenau"/>
    <x v="0"/>
    <x v="1"/>
    <x v="7"/>
    <x v="31"/>
    <x v="40"/>
    <x v="95"/>
    <s v="5"/>
    <x v="4"/>
    <x v="2099"/>
    <n v="-100"/>
    <n v="0"/>
    <n v="1"/>
    <s v="01"/>
    <s v="7679"/>
    <s v="543000"/>
    <s v="00"/>
    <s v="000"/>
    <s v="Heizungskosten   "/>
    <n v="100"/>
    <n v="0"/>
  </r>
  <r>
    <s v="1 Stadt Bad Rappenau"/>
    <x v="0"/>
    <x v="1"/>
    <x v="7"/>
    <x v="31"/>
    <x v="40"/>
    <x v="95"/>
    <s v="5"/>
    <x v="4"/>
    <x v="2100"/>
    <n v="-100"/>
    <n v="0"/>
    <n v="1"/>
    <s v="01"/>
    <s v="7679"/>
    <s v="544000"/>
    <s v="00"/>
    <s v="000"/>
    <s v="Abfallgebühren   "/>
    <n v="100"/>
    <n v="0"/>
  </r>
  <r>
    <s v="1 Stadt Bad Rappenau"/>
    <x v="0"/>
    <x v="1"/>
    <x v="7"/>
    <x v="31"/>
    <x v="40"/>
    <x v="95"/>
    <s v="5"/>
    <x v="4"/>
    <x v="2101"/>
    <n v="-100"/>
    <n v="0"/>
    <n v="1"/>
    <s v="01"/>
    <s v="7679"/>
    <s v="546000"/>
    <s v="00"/>
    <s v="000"/>
    <s v="Steuern und Gebäudeversicherungen   "/>
    <n v="100"/>
    <n v="0"/>
  </r>
  <r>
    <s v="1 Stadt Bad Rappenau"/>
    <x v="0"/>
    <x v="1"/>
    <x v="7"/>
    <x v="31"/>
    <x v="40"/>
    <x v="95"/>
    <s v="5"/>
    <x v="4"/>
    <x v="2102"/>
    <n v="-100"/>
    <n v="0"/>
    <n v="1"/>
    <s v="01"/>
    <s v="7679"/>
    <s v="549000"/>
    <s v="00"/>
    <s v="000"/>
    <s v="sonstige Bewirtschaftungskosten (z.B. Schornsteinfeger, Feuerlöschgeräte)  "/>
    <n v="100"/>
    <n v="0"/>
  </r>
  <r>
    <s v="1 Stadt Bad Rappenau"/>
    <x v="0"/>
    <x v="1"/>
    <x v="7"/>
    <x v="32"/>
    <x v="41"/>
    <x v="96"/>
    <s v="4"/>
    <x v="3"/>
    <x v="2103"/>
    <n v="-1690900"/>
    <n v="-1666303.94"/>
    <n v="1"/>
    <s v="01"/>
    <s v="7710"/>
    <s v="414000"/>
    <s v="00"/>
    <s v="000"/>
    <s v="Vergütung der Beschäftigten  bis 2005 nur Angestellte "/>
    <n v="1690900"/>
    <n v="1666303.94"/>
  </r>
  <r>
    <s v="1 Stadt Bad Rappenau"/>
    <x v="0"/>
    <x v="1"/>
    <x v="7"/>
    <x v="32"/>
    <x v="41"/>
    <x v="96"/>
    <s v="4"/>
    <x v="3"/>
    <x v="2104"/>
    <n v="-142500"/>
    <n v="-146578.68"/>
    <n v="1"/>
    <s v="01"/>
    <s v="7710"/>
    <s v="434000"/>
    <s v="00"/>
    <s v="000"/>
    <s v="Beiträge Versorgungskasse  bis 2005 nur Angestellte "/>
    <n v="142500"/>
    <n v="146578.68"/>
  </r>
  <r>
    <s v="1 Stadt Bad Rappenau"/>
    <x v="0"/>
    <x v="1"/>
    <x v="7"/>
    <x v="32"/>
    <x v="41"/>
    <x v="96"/>
    <s v="4"/>
    <x v="3"/>
    <x v="2105"/>
    <n v="-347500"/>
    <n v="-339800.38"/>
    <n v="1"/>
    <s v="01"/>
    <s v="7710"/>
    <s v="444000"/>
    <s v="00"/>
    <s v="000"/>
    <s v="Beiträge zur gesetzlichen Sozialversicherung für Angest. bis 2005 nur Angestellte "/>
    <n v="347500"/>
    <n v="339800.38"/>
  </r>
  <r>
    <s v="1 Stadt Bad Rappenau"/>
    <x v="0"/>
    <x v="1"/>
    <x v="7"/>
    <x v="32"/>
    <x v="41"/>
    <x v="96"/>
    <s v="4"/>
    <x v="3"/>
    <x v="2106"/>
    <n v="-300"/>
    <n v="-172"/>
    <n v="1"/>
    <s v="01"/>
    <s v="7710"/>
    <s v="450000"/>
    <s v="00"/>
    <s v="000"/>
    <s v="Beihilfen, Unterstützung und dgl.  "/>
    <n v="300"/>
    <n v="172"/>
  </r>
  <r>
    <s v="1 Stadt Bad Rappenau"/>
    <x v="0"/>
    <x v="1"/>
    <x v="7"/>
    <x v="32"/>
    <x v="41"/>
    <x v="96"/>
    <s v="4"/>
    <x v="3"/>
    <x v="2107"/>
    <n v="-4700"/>
    <n v="-4243.2700000000004"/>
    <n v="1"/>
    <s v="01"/>
    <s v="7710"/>
    <s v="460000"/>
    <s v="00"/>
    <s v="000"/>
    <s v="Personalnebenausgaben   "/>
    <n v="4700"/>
    <n v="4243.2700000000004"/>
  </r>
  <r>
    <s v="1 Stadt Bad Rappenau"/>
    <x v="0"/>
    <x v="1"/>
    <x v="7"/>
    <x v="32"/>
    <x v="41"/>
    <x v="96"/>
    <s v="4"/>
    <x v="3"/>
    <x v="2108"/>
    <n v="-900"/>
    <n v="-467.02"/>
    <n v="1"/>
    <s v="01"/>
    <s v="7710"/>
    <s v="462000"/>
    <s v="00"/>
    <s v="000"/>
    <s v="Betriebsausflug   "/>
    <n v="900"/>
    <n v="467.02"/>
  </r>
  <r>
    <s v="1 Stadt Bad Rappenau"/>
    <x v="0"/>
    <x v="1"/>
    <x v="7"/>
    <x v="32"/>
    <x v="41"/>
    <x v="96"/>
    <s v="5"/>
    <x v="4"/>
    <x v="2109"/>
    <n v="-4500"/>
    <n v="-13277.25"/>
    <n v="1"/>
    <s v="01"/>
    <s v="7710"/>
    <s v="501000"/>
    <s v="00"/>
    <s v="000"/>
    <s v="Gebäudeunterhaltung   "/>
    <n v="4500"/>
    <n v="13277.25"/>
  </r>
  <r>
    <s v="1 Stadt Bad Rappenau"/>
    <x v="0"/>
    <x v="1"/>
    <x v="7"/>
    <x v="32"/>
    <x v="41"/>
    <x v="96"/>
    <s v="5"/>
    <x v="4"/>
    <x v="2110"/>
    <n v="-65000"/>
    <n v="-60005.55"/>
    <n v="1"/>
    <s v="01"/>
    <s v="7710"/>
    <s v="521000"/>
    <s v="00"/>
    <s v="000"/>
    <s v="Geräte und Ausstattungen (Fachamt)   "/>
    <n v="65000"/>
    <n v="60005.55"/>
  </r>
  <r>
    <s v="1 Stadt Bad Rappenau"/>
    <x v="0"/>
    <x v="1"/>
    <x v="7"/>
    <x v="32"/>
    <x v="41"/>
    <x v="96"/>
    <s v="5"/>
    <x v="4"/>
    <x v="2111"/>
    <n v="-900"/>
    <n v="-325.93"/>
    <n v="1"/>
    <s v="01"/>
    <s v="7710"/>
    <s v="522000"/>
    <s v="00"/>
    <s v="000"/>
    <s v="Druck- und Kopierkosten   "/>
    <n v="900"/>
    <n v="325.93"/>
  </r>
  <r>
    <s v="1 Stadt Bad Rappenau"/>
    <x v="0"/>
    <x v="1"/>
    <x v="7"/>
    <x v="32"/>
    <x v="41"/>
    <x v="96"/>
    <s v="5"/>
    <x v="4"/>
    <x v="2112"/>
    <n v="-2200"/>
    <n v="-2376.94"/>
    <n v="1"/>
    <s v="01"/>
    <s v="7710"/>
    <s v="531000"/>
    <s v="00"/>
    <s v="000"/>
    <s v="Mieten und Pachten   "/>
    <n v="2200"/>
    <n v="2376.94"/>
  </r>
  <r>
    <s v="1 Stadt Bad Rappenau"/>
    <x v="0"/>
    <x v="1"/>
    <x v="7"/>
    <x v="32"/>
    <x v="41"/>
    <x v="96"/>
    <s v="5"/>
    <x v="4"/>
    <x v="2113"/>
    <n v="-5600"/>
    <n v="-8294.1299999999992"/>
    <n v="1"/>
    <s v="01"/>
    <s v="7710"/>
    <s v="541000"/>
    <s v="00"/>
    <s v="000"/>
    <s v="Strom   "/>
    <n v="5600"/>
    <n v="8294.1299999999992"/>
  </r>
  <r>
    <s v="1 Stadt Bad Rappenau"/>
    <x v="0"/>
    <x v="1"/>
    <x v="7"/>
    <x v="32"/>
    <x v="41"/>
    <x v="96"/>
    <s v="5"/>
    <x v="4"/>
    <x v="2114"/>
    <n v="-5800"/>
    <n v="-17149.330000000002"/>
    <n v="1"/>
    <s v="01"/>
    <s v="7710"/>
    <s v="542000"/>
    <s v="00"/>
    <s v="000"/>
    <s v="Wasser / Abwasser   "/>
    <n v="5800"/>
    <n v="17149.330000000002"/>
  </r>
  <r>
    <s v="1 Stadt Bad Rappenau"/>
    <x v="0"/>
    <x v="1"/>
    <x v="7"/>
    <x v="32"/>
    <x v="41"/>
    <x v="96"/>
    <s v="5"/>
    <x v="4"/>
    <x v="2115"/>
    <n v="-5100"/>
    <n v="-17805.3"/>
    <n v="1"/>
    <s v="01"/>
    <s v="7710"/>
    <s v="543000"/>
    <s v="00"/>
    <s v="000"/>
    <s v="Heizungskosten   "/>
    <n v="5100"/>
    <n v="17805.3"/>
  </r>
  <r>
    <s v="1 Stadt Bad Rappenau"/>
    <x v="0"/>
    <x v="1"/>
    <x v="7"/>
    <x v="32"/>
    <x v="41"/>
    <x v="96"/>
    <s v="5"/>
    <x v="4"/>
    <x v="2116"/>
    <n v="-37200"/>
    <n v="-44469.04"/>
    <n v="1"/>
    <s v="01"/>
    <s v="7710"/>
    <s v="544000"/>
    <s v="00"/>
    <s v="000"/>
    <s v="Abfallgebühren   "/>
    <n v="37200"/>
    <n v="44469.04"/>
  </r>
  <r>
    <s v="1 Stadt Bad Rappenau"/>
    <x v="0"/>
    <x v="1"/>
    <x v="7"/>
    <x v="32"/>
    <x v="41"/>
    <x v="96"/>
    <s v="5"/>
    <x v="4"/>
    <x v="2117"/>
    <n v="-10600"/>
    <n v="-9914.58"/>
    <n v="1"/>
    <s v="01"/>
    <s v="7710"/>
    <s v="545000"/>
    <s v="00"/>
    <s v="000"/>
    <s v="Reinigungskosten   "/>
    <n v="10600"/>
    <n v="9914.58"/>
  </r>
  <r>
    <s v="1 Stadt Bad Rappenau"/>
    <x v="0"/>
    <x v="1"/>
    <x v="7"/>
    <x v="32"/>
    <x v="41"/>
    <x v="96"/>
    <s v="5"/>
    <x v="4"/>
    <x v="2118"/>
    <n v="-3600"/>
    <n v="-2059.29"/>
    <n v="1"/>
    <s v="01"/>
    <s v="7710"/>
    <s v="546000"/>
    <s v="00"/>
    <s v="000"/>
    <s v="Steuern und Gebäudeversicherungen   "/>
    <n v="3600"/>
    <n v="2059.29"/>
  </r>
  <r>
    <s v="1 Stadt Bad Rappenau"/>
    <x v="0"/>
    <x v="1"/>
    <x v="7"/>
    <x v="32"/>
    <x v="41"/>
    <x v="96"/>
    <s v="5"/>
    <x v="4"/>
    <x v="2119"/>
    <n v="-1600"/>
    <n v="-3597.31"/>
    <n v="1"/>
    <s v="01"/>
    <s v="7710"/>
    <s v="549000"/>
    <s v="00"/>
    <s v="000"/>
    <s v="sonstige Bewirtschaftungskosten (z.B. Schornsteinfeger, Feuerlöschgeräte) "/>
    <n v="1600"/>
    <n v="3597.31"/>
  </r>
  <r>
    <s v="1 Stadt Bad Rappenau"/>
    <x v="0"/>
    <x v="1"/>
    <x v="7"/>
    <x v="32"/>
    <x v="41"/>
    <x v="96"/>
    <s v="5"/>
    <x v="4"/>
    <x v="2120"/>
    <n v="-135000"/>
    <n v="-33.76"/>
    <n v="1"/>
    <s v="01"/>
    <s v="7710"/>
    <s v="550000"/>
    <s v="00"/>
    <s v="000"/>
    <s v="Haltung von Fahrzeugen  "/>
    <n v="135000"/>
    <n v="33.76"/>
  </r>
  <r>
    <s v="1 Stadt Bad Rappenau"/>
    <x v="0"/>
    <x v="1"/>
    <x v="7"/>
    <x v="32"/>
    <x v="41"/>
    <x v="96"/>
    <s v="5"/>
    <x v="4"/>
    <x v="2121"/>
    <n v="-18000"/>
    <n v="-14318.01"/>
    <n v="1"/>
    <s v="01"/>
    <s v="7710"/>
    <s v="560000"/>
    <s v="00"/>
    <s v="000"/>
    <s v="Dienst- und Schutzkleidung  "/>
    <n v="18000"/>
    <n v="14318.01"/>
  </r>
  <r>
    <s v="1 Stadt Bad Rappenau"/>
    <x v="0"/>
    <x v="1"/>
    <x v="7"/>
    <x v="32"/>
    <x v="41"/>
    <x v="96"/>
    <s v="5"/>
    <x v="4"/>
    <x v="2122"/>
    <n v="-3000"/>
    <n v="-13310.29"/>
    <n v="1"/>
    <s v="01"/>
    <s v="7710"/>
    <s v="562000"/>
    <s v="00"/>
    <s v="000"/>
    <s v="Aus- und Fortbildung Umschulung  "/>
    <n v="3000"/>
    <n v="13310.29"/>
  </r>
  <r>
    <s v="1 Stadt Bad Rappenau"/>
    <x v="0"/>
    <x v="1"/>
    <x v="7"/>
    <x v="32"/>
    <x v="41"/>
    <x v="96"/>
    <s v="5"/>
    <x v="4"/>
    <x v="2123"/>
    <n v="-12000"/>
    <n v="-6127.95"/>
    <n v="1"/>
    <s v="01"/>
    <s v="7710"/>
    <s v="571000"/>
    <s v="00"/>
    <s v="000"/>
    <s v="Baumaterial, Lager- und Werkstättenbedarf  "/>
    <n v="12000"/>
    <n v="6127.95"/>
  </r>
  <r>
    <s v="1 Stadt Bad Rappenau"/>
    <x v="0"/>
    <x v="1"/>
    <x v="7"/>
    <x v="32"/>
    <x v="41"/>
    <x v="96"/>
    <s v="6"/>
    <x v="4"/>
    <x v="2124"/>
    <n v="-8200"/>
    <n v="-8074.16"/>
    <n v="1"/>
    <s v="01"/>
    <s v="7710"/>
    <s v="638000"/>
    <s v="00"/>
    <s v="000"/>
    <s v="EDV-Kosten   "/>
    <n v="8200"/>
    <n v="8074.16"/>
  </r>
  <r>
    <s v="1 Stadt Bad Rappenau"/>
    <x v="0"/>
    <x v="1"/>
    <x v="7"/>
    <x v="32"/>
    <x v="41"/>
    <x v="96"/>
    <s v="6"/>
    <x v="4"/>
    <x v="2125"/>
    <n v="-1000"/>
    <n v="-689.24"/>
    <n v="1"/>
    <s v="01"/>
    <s v="7710"/>
    <s v="640000"/>
    <s v="00"/>
    <s v="000"/>
    <s v="Steuern, Versicherung, Schadensfälle, Sonderabgaben  "/>
    <n v="1000"/>
    <n v="689.24"/>
  </r>
  <r>
    <s v="1 Stadt Bad Rappenau"/>
    <x v="0"/>
    <x v="1"/>
    <x v="7"/>
    <x v="32"/>
    <x v="41"/>
    <x v="96"/>
    <s v="6"/>
    <x v="4"/>
    <x v="2126"/>
    <n v="-8300"/>
    <n v="-217.48"/>
    <n v="1"/>
    <s v="01"/>
    <s v="7710"/>
    <s v="650000"/>
    <s v="00"/>
    <s v="000"/>
    <s v="Bürobedarf   "/>
    <n v="8300"/>
    <n v="217.48"/>
  </r>
  <r>
    <s v="1 Stadt Bad Rappenau"/>
    <x v="0"/>
    <x v="1"/>
    <x v="7"/>
    <x v="32"/>
    <x v="41"/>
    <x v="96"/>
    <s v="6"/>
    <x v="4"/>
    <x v="2127"/>
    <n v="-12500"/>
    <n v="-1904"/>
    <n v="1"/>
    <s v="01"/>
    <s v="7710"/>
    <s v="655000"/>
    <s v="00"/>
    <s v="000"/>
    <s v="Sachverständigen-, Gerichts-und ähnliche Kosten  "/>
    <n v="12500"/>
    <n v="1904"/>
  </r>
  <r>
    <s v="1 Stadt Bad Rappenau"/>
    <x v="0"/>
    <x v="1"/>
    <x v="7"/>
    <x v="32"/>
    <x v="41"/>
    <x v="96"/>
    <s v="6"/>
    <x v="4"/>
    <x v="2128"/>
    <n v="-500"/>
    <n v="-1178.44"/>
    <n v="1"/>
    <s v="01"/>
    <s v="7710"/>
    <s v="668000"/>
    <s v="00"/>
    <s v="000"/>
    <s v="Vermischte Ausgaben   "/>
    <n v="500"/>
    <n v="1178.44"/>
  </r>
  <r>
    <s v="1 Stadt Bad Rappenau"/>
    <x v="0"/>
    <x v="1"/>
    <x v="7"/>
    <x v="32"/>
    <x v="41"/>
    <x v="96"/>
    <s v="6"/>
    <x v="4"/>
    <x v="2129"/>
    <n v="-93300"/>
    <n v="0"/>
    <n v="1"/>
    <s v="01"/>
    <s v="7710"/>
    <s v="679000"/>
    <s v="00"/>
    <s v="000"/>
    <s v="Innere Verrechnungen   "/>
    <n v="93300"/>
    <n v="0"/>
  </r>
  <r>
    <s v="1 Stadt Bad Rappenau"/>
    <x v="0"/>
    <x v="1"/>
    <x v="7"/>
    <x v="32"/>
    <x v="41"/>
    <x v="96"/>
    <s v="6"/>
    <x v="4"/>
    <x v="2130"/>
    <n v="-166500"/>
    <n v="-167205.31"/>
    <n v="1"/>
    <s v="01"/>
    <s v="7710"/>
    <s v="680000"/>
    <s v="00"/>
    <s v="000"/>
    <s v="Abschreibungen   "/>
    <n v="166500"/>
    <n v="167205.31"/>
  </r>
  <r>
    <s v="1 Stadt Bad Rappenau"/>
    <x v="0"/>
    <x v="1"/>
    <x v="7"/>
    <x v="32"/>
    <x v="41"/>
    <x v="96"/>
    <s v="6"/>
    <x v="4"/>
    <x v="2131"/>
    <n v="-96900"/>
    <n v="-93772.45"/>
    <n v="1"/>
    <s v="01"/>
    <s v="7710"/>
    <s v="685000"/>
    <s v="00"/>
    <s v="000"/>
    <s v="Verzinsung des Anlagekapitals  "/>
    <n v="96900"/>
    <n v="93772.45"/>
  </r>
  <r>
    <s v="1 Stadt Bad Rappenau"/>
    <x v="0"/>
    <x v="1"/>
    <x v="7"/>
    <x v="45"/>
    <x v="61"/>
    <x v="124"/>
    <s v="5"/>
    <x v="4"/>
    <x v="2132"/>
    <n v="-300000"/>
    <n v="-303470.46999999997"/>
    <n v="1"/>
    <s v="01"/>
    <s v="7850"/>
    <s v="510000"/>
    <s v="00"/>
    <s v="000"/>
    <s v="Feldwegunterhaltung   "/>
    <n v="300000"/>
    <n v="303470.46999999997"/>
  </r>
  <r>
    <s v="1 Stadt Bad Rappenau"/>
    <x v="0"/>
    <x v="1"/>
    <x v="7"/>
    <x v="45"/>
    <x v="61"/>
    <x v="124"/>
    <s v="5"/>
    <x v="4"/>
    <x v="2133"/>
    <n v="-25000"/>
    <n v="-7284.46"/>
    <n v="1"/>
    <s v="01"/>
    <s v="7850"/>
    <s v="511000"/>
    <s v="00"/>
    <s v="000"/>
    <s v="Sanierung Drainagesysteme   "/>
    <n v="25000"/>
    <n v="7284.46"/>
  </r>
  <r>
    <s v="1 Stadt Bad Rappenau"/>
    <x v="0"/>
    <x v="1"/>
    <x v="7"/>
    <x v="45"/>
    <x v="61"/>
    <x v="124"/>
    <s v="5"/>
    <x v="4"/>
    <x v="2134"/>
    <n v="0"/>
    <n v="-170"/>
    <n v="1"/>
    <s v="01"/>
    <s v="7850"/>
    <s v="531000"/>
    <s v="00"/>
    <s v="000"/>
    <s v="Mieten und Pachten für Liegenschaften   "/>
    <n v="0"/>
    <n v="170"/>
  </r>
  <r>
    <s v="1 Stadt Bad Rappenau"/>
    <x v="0"/>
    <x v="1"/>
    <x v="7"/>
    <x v="45"/>
    <x v="61"/>
    <x v="124"/>
    <s v="6"/>
    <x v="4"/>
    <x v="2135"/>
    <n v="-96000"/>
    <n v="0"/>
    <n v="1"/>
    <s v="01"/>
    <s v="7850"/>
    <s v="679000"/>
    <s v="00"/>
    <s v="000"/>
    <s v="Innere Verrechnungen   "/>
    <n v="96000"/>
    <n v="0"/>
  </r>
  <r>
    <s v="1 Stadt Bad Rappenau"/>
    <x v="0"/>
    <x v="1"/>
    <x v="7"/>
    <x v="45"/>
    <x v="61"/>
    <x v="124"/>
    <s v="7"/>
    <x v="5"/>
    <x v="2136"/>
    <n v="-500"/>
    <n v="-380"/>
    <n v="1"/>
    <s v="01"/>
    <s v="7850"/>
    <s v="700000"/>
    <s v="00"/>
    <s v="000"/>
    <s v="Zuschüsse an Vereine  "/>
    <n v="500"/>
    <n v="380"/>
  </r>
  <r>
    <s v="1 Stadt Bad Rappenau"/>
    <x v="0"/>
    <x v="1"/>
    <x v="7"/>
    <x v="33"/>
    <x v="42"/>
    <x v="97"/>
    <s v="5"/>
    <x v="4"/>
    <x v="2137"/>
    <n v="-4000"/>
    <n v="0"/>
    <n v="1"/>
    <s v="01"/>
    <s v="7900"/>
    <s v="520000"/>
    <s v="00"/>
    <s v="000"/>
    <s v="Geräte, Ausstattungs- und Einrichtungsgegenstände  "/>
    <n v="4000"/>
    <n v="0"/>
  </r>
  <r>
    <s v="1 Stadt Bad Rappenau"/>
    <x v="0"/>
    <x v="1"/>
    <x v="7"/>
    <x v="33"/>
    <x v="42"/>
    <x v="97"/>
    <s v="6"/>
    <x v="4"/>
    <x v="2138"/>
    <n v="-1200"/>
    <n v="-9287.44"/>
    <n v="1"/>
    <s v="01"/>
    <s v="7900"/>
    <s v="638000"/>
    <s v="00"/>
    <s v="000"/>
    <s v="EDV-Kosten   "/>
    <n v="1200"/>
    <n v="9287.44"/>
  </r>
  <r>
    <s v="1 Stadt Bad Rappenau"/>
    <x v="0"/>
    <x v="1"/>
    <x v="7"/>
    <x v="33"/>
    <x v="42"/>
    <x v="97"/>
    <s v="6"/>
    <x v="4"/>
    <x v="2139"/>
    <n v="-100"/>
    <n v="0"/>
    <n v="1"/>
    <s v="01"/>
    <s v="7900"/>
    <s v="640000"/>
    <s v="00"/>
    <s v="000"/>
    <s v="Steuern, Versicherung. , Schadensfälle, Sonderabgaben  "/>
    <n v="100"/>
    <n v="0"/>
  </r>
  <r>
    <s v="1 Stadt Bad Rappenau"/>
    <x v="0"/>
    <x v="1"/>
    <x v="7"/>
    <x v="33"/>
    <x v="42"/>
    <x v="97"/>
    <s v="6"/>
    <x v="4"/>
    <x v="2140"/>
    <n v="-900"/>
    <n v="0"/>
    <n v="1"/>
    <s v="01"/>
    <s v="7900"/>
    <s v="679000"/>
    <s v="00"/>
    <s v="000"/>
    <s v="Innere Verrechnungen   "/>
    <n v="900"/>
    <n v="0"/>
  </r>
  <r>
    <s v="1 Stadt Bad Rappenau"/>
    <x v="0"/>
    <x v="1"/>
    <x v="7"/>
    <x v="33"/>
    <x v="42"/>
    <x v="97"/>
    <s v="7"/>
    <x v="5"/>
    <x v="2141"/>
    <n v="-835000"/>
    <n v="-764500"/>
    <n v="1"/>
    <s v="01"/>
    <s v="7900"/>
    <s v="715000"/>
    <s v="00"/>
    <s v="000"/>
    <s v="Zuschüsse an BTB   "/>
    <n v="835000"/>
    <n v="764500"/>
  </r>
  <r>
    <s v="1 Stadt Bad Rappenau"/>
    <x v="0"/>
    <x v="1"/>
    <x v="7"/>
    <x v="33"/>
    <x v="42"/>
    <x v="97"/>
    <s v="7"/>
    <x v="5"/>
    <x v="2142"/>
    <n v="-2170400"/>
    <n v="-2655080"/>
    <n v="1"/>
    <s v="01"/>
    <s v="7900"/>
    <s v="715200"/>
    <s v="00"/>
    <s v="000"/>
    <s v="Zuschüsse an KUK   "/>
    <n v="2170400"/>
    <n v="2655080"/>
  </r>
  <r>
    <s v="1 Stadt Bad Rappenau"/>
    <x v="0"/>
    <x v="1"/>
    <x v="7"/>
    <x v="33"/>
    <x v="62"/>
    <x v="125"/>
    <s v="4"/>
    <x v="3"/>
    <x v="2143"/>
    <n v="-20700"/>
    <n v="-20298.41"/>
    <n v="1"/>
    <s v="01"/>
    <s v="7910"/>
    <s v="410000"/>
    <s v="00"/>
    <s v="000"/>
    <s v="Besoldung der Beamten   "/>
    <n v="20700"/>
    <n v="20298.41"/>
  </r>
  <r>
    <s v="1 Stadt Bad Rappenau"/>
    <x v="0"/>
    <x v="1"/>
    <x v="7"/>
    <x v="33"/>
    <x v="62"/>
    <x v="125"/>
    <s v="4"/>
    <x v="3"/>
    <x v="2144"/>
    <n v="-6600"/>
    <n v="-7366.92"/>
    <n v="1"/>
    <s v="01"/>
    <s v="7910"/>
    <s v="430000"/>
    <s v="00"/>
    <s v="000"/>
    <s v="Beiträge Versorgungskasse   "/>
    <n v="6600"/>
    <n v="7366.92"/>
  </r>
  <r>
    <s v="1 Stadt Bad Rappenau"/>
    <x v="0"/>
    <x v="1"/>
    <x v="7"/>
    <x v="33"/>
    <x v="62"/>
    <x v="125"/>
    <s v="4"/>
    <x v="3"/>
    <x v="2145"/>
    <n v="-1000"/>
    <n v="-952"/>
    <n v="1"/>
    <s v="01"/>
    <s v="7910"/>
    <s v="450000"/>
    <s v="00"/>
    <s v="000"/>
    <s v="Beihilfen, Unterstützung und dgl.  "/>
    <n v="1000"/>
    <n v="952"/>
  </r>
  <r>
    <s v="1 Stadt Bad Rappenau"/>
    <x v="0"/>
    <x v="1"/>
    <x v="7"/>
    <x v="33"/>
    <x v="62"/>
    <x v="125"/>
    <s v="4"/>
    <x v="3"/>
    <x v="2146"/>
    <n v="-100"/>
    <n v="0"/>
    <n v="1"/>
    <s v="01"/>
    <s v="7910"/>
    <s v="460000"/>
    <s v="00"/>
    <s v="000"/>
    <s v="Personalnebenausgaben   "/>
    <n v="100"/>
    <n v="0"/>
  </r>
  <r>
    <s v="1 Stadt Bad Rappenau"/>
    <x v="0"/>
    <x v="1"/>
    <x v="7"/>
    <x v="33"/>
    <x v="62"/>
    <x v="125"/>
    <s v="4"/>
    <x v="3"/>
    <x v="2147"/>
    <n v="-100"/>
    <n v="0"/>
    <n v="1"/>
    <s v="01"/>
    <s v="7910"/>
    <s v="462000"/>
    <s v="00"/>
    <s v="000"/>
    <s v="Betriebsausflug   "/>
    <n v="100"/>
    <n v="0"/>
  </r>
  <r>
    <s v="1 Stadt Bad Rappenau"/>
    <x v="0"/>
    <x v="1"/>
    <x v="7"/>
    <x v="33"/>
    <x v="62"/>
    <x v="125"/>
    <s v="5"/>
    <x v="4"/>
    <x v="2148"/>
    <n v="-500"/>
    <n v="0"/>
    <n v="1"/>
    <s v="01"/>
    <s v="7910"/>
    <s v="562000"/>
    <s v="00"/>
    <s v="000"/>
    <s v="Aus- und Fortbildung Umschulung  "/>
    <n v="500"/>
    <n v="0"/>
  </r>
  <r>
    <s v="1 Stadt Bad Rappenau"/>
    <x v="0"/>
    <x v="1"/>
    <x v="7"/>
    <x v="33"/>
    <x v="62"/>
    <x v="125"/>
    <s v="6"/>
    <x v="4"/>
    <x v="2149"/>
    <n v="-30000"/>
    <n v="-12429.31"/>
    <n v="1"/>
    <s v="01"/>
    <s v="7910"/>
    <s v="636000"/>
    <s v="00"/>
    <s v="000"/>
    <s v="sonstige spezielle Zweckausgaben (Anzeigen und sontiges Werbematerial)  "/>
    <n v="30000"/>
    <n v="12429.31"/>
  </r>
  <r>
    <s v="1 Stadt Bad Rappenau"/>
    <x v="0"/>
    <x v="1"/>
    <x v="7"/>
    <x v="33"/>
    <x v="62"/>
    <x v="125"/>
    <s v="6"/>
    <x v="4"/>
    <x v="2150"/>
    <n v="-700"/>
    <n v="0"/>
    <n v="1"/>
    <s v="01"/>
    <s v="7910"/>
    <s v="650000"/>
    <s v="00"/>
    <s v="000"/>
    <s v="Bürobedarf   "/>
    <n v="700"/>
    <n v="0"/>
  </r>
  <r>
    <s v="1 Stadt Bad Rappenau"/>
    <x v="0"/>
    <x v="1"/>
    <x v="7"/>
    <x v="33"/>
    <x v="62"/>
    <x v="125"/>
    <s v="6"/>
    <x v="4"/>
    <x v="2151"/>
    <n v="-3000"/>
    <n v="0"/>
    <n v="1"/>
    <s v="01"/>
    <s v="7910"/>
    <s v="655000"/>
    <s v="00"/>
    <s v="000"/>
    <s v="Sachverständigen-, Berater- und Gutachterkosten  "/>
    <n v="3000"/>
    <n v="0"/>
  </r>
  <r>
    <s v="1 Stadt Bad Rappenau"/>
    <x v="0"/>
    <x v="1"/>
    <x v="7"/>
    <x v="33"/>
    <x v="62"/>
    <x v="125"/>
    <s v="6"/>
    <x v="4"/>
    <x v="2152"/>
    <n v="-5500"/>
    <n v="-5386.68"/>
    <n v="1"/>
    <s v="01"/>
    <s v="7910"/>
    <s v="661000"/>
    <s v="00"/>
    <s v="000"/>
    <s v="Mitgliedsbeiträge an Verbände und Vereine  "/>
    <n v="5500"/>
    <n v="5386.68"/>
  </r>
  <r>
    <s v="1 Stadt Bad Rappenau"/>
    <x v="0"/>
    <x v="1"/>
    <x v="7"/>
    <x v="33"/>
    <x v="62"/>
    <x v="125"/>
    <s v="7"/>
    <x v="5"/>
    <x v="2153"/>
    <n v="-15000"/>
    <n v="0"/>
    <n v="1"/>
    <s v="01"/>
    <s v="7910"/>
    <s v="718000"/>
    <s v="00"/>
    <s v="000"/>
    <s v="Zuweisungen und Zuschüsse für die Förderung der Wirtschaft  "/>
    <n v="15000"/>
    <n v="0"/>
  </r>
  <r>
    <s v="1 Stadt Bad Rappenau"/>
    <x v="0"/>
    <x v="1"/>
    <x v="7"/>
    <x v="33"/>
    <x v="43"/>
    <x v="98"/>
    <s v="5"/>
    <x v="4"/>
    <x v="2154"/>
    <n v="-3000"/>
    <n v="-1174.23"/>
    <n v="1"/>
    <s v="01"/>
    <s v="7920"/>
    <s v="501000"/>
    <s v="00"/>
    <s v="000"/>
    <s v="Unterhaltung Bushaltestellen und Fahrradboxen  "/>
    <n v="3000"/>
    <n v="1174.23"/>
  </r>
  <r>
    <s v="1 Stadt Bad Rappenau"/>
    <x v="0"/>
    <x v="1"/>
    <x v="7"/>
    <x v="33"/>
    <x v="43"/>
    <x v="98"/>
    <s v="6"/>
    <x v="4"/>
    <x v="2155"/>
    <n v="-100"/>
    <n v="-50.9"/>
    <n v="1"/>
    <s v="01"/>
    <s v="7920"/>
    <s v="640000"/>
    <s v="00"/>
    <s v="000"/>
    <s v="Steuern, Versicherungen, Schadensfälle, Sonderabgaben  "/>
    <n v="100"/>
    <n v="50.9"/>
  </r>
  <r>
    <s v="1 Stadt Bad Rappenau"/>
    <x v="0"/>
    <x v="1"/>
    <x v="7"/>
    <x v="33"/>
    <x v="43"/>
    <x v="98"/>
    <s v="6"/>
    <x v="4"/>
    <x v="2156"/>
    <n v="-100"/>
    <n v="-100"/>
    <n v="1"/>
    <s v="01"/>
    <s v="7920"/>
    <s v="661000"/>
    <s v="00"/>
    <s v="000"/>
    <s v="Mitgliedsbeiträge an Verbände und Vereine  "/>
    <n v="100"/>
    <n v="100"/>
  </r>
  <r>
    <s v="1 Stadt Bad Rappenau"/>
    <x v="0"/>
    <x v="1"/>
    <x v="7"/>
    <x v="33"/>
    <x v="43"/>
    <x v="98"/>
    <s v="6"/>
    <x v="4"/>
    <x v="2157"/>
    <n v="-24700"/>
    <n v="0"/>
    <n v="1"/>
    <s v="01"/>
    <s v="7920"/>
    <s v="679000"/>
    <s v="00"/>
    <s v="000"/>
    <s v="Innere Verrechnungen   "/>
    <n v="24700"/>
    <n v="0"/>
  </r>
  <r>
    <s v="1 Stadt Bad Rappenau"/>
    <x v="0"/>
    <x v="1"/>
    <x v="7"/>
    <x v="33"/>
    <x v="43"/>
    <x v="98"/>
    <s v="7"/>
    <x v="5"/>
    <x v="2158"/>
    <n v="-225000"/>
    <n v="-193165"/>
    <n v="1"/>
    <s v="01"/>
    <s v="7920"/>
    <s v="712000"/>
    <s v="00"/>
    <s v="000"/>
    <s v="Betriebskostenszuschuss Stadtbahn Heilbronn Nord  "/>
    <n v="225000"/>
    <n v="193165"/>
  </r>
  <r>
    <s v="1 Stadt Bad Rappenau"/>
    <x v="0"/>
    <x v="1"/>
    <x v="7"/>
    <x v="33"/>
    <x v="43"/>
    <x v="98"/>
    <s v="7"/>
    <x v="5"/>
    <x v="2159"/>
    <n v="-1000"/>
    <n v="-1000"/>
    <n v="1"/>
    <s v="01"/>
    <s v="7920"/>
    <s v="713000"/>
    <s v="00"/>
    <s v="000"/>
    <s v="Zuschüsse an Zweckverbände   "/>
    <n v="1000"/>
    <n v="1000"/>
  </r>
  <r>
    <s v="1 Stadt Bad Rappenau"/>
    <x v="0"/>
    <x v="1"/>
    <x v="7"/>
    <x v="33"/>
    <x v="43"/>
    <x v="98"/>
    <s v="7"/>
    <x v="5"/>
    <x v="2160"/>
    <n v="-9500"/>
    <n v="-9180"/>
    <n v="1"/>
    <s v="01"/>
    <s v="7920"/>
    <s v="717000"/>
    <s v="00"/>
    <s v="000"/>
    <s v="Zuschuss an private Unternehmen   "/>
    <n v="9500"/>
    <n v="9180"/>
  </r>
  <r>
    <s v="1 Stadt Bad Rappenau"/>
    <x v="0"/>
    <x v="1"/>
    <x v="8"/>
    <x v="35"/>
    <x v="45"/>
    <x v="100"/>
    <s v="5"/>
    <x v="4"/>
    <x v="2161"/>
    <n v="-5000"/>
    <n v="-2341.6799999999998"/>
    <n v="1"/>
    <s v="01"/>
    <s v="8550"/>
    <s v="501000"/>
    <s v="00"/>
    <s v="000"/>
    <s v="Gebäudeunterhaltung   "/>
    <n v="5000"/>
    <n v="2341.6799999999998"/>
  </r>
  <r>
    <s v="1 Stadt Bad Rappenau"/>
    <x v="0"/>
    <x v="1"/>
    <x v="8"/>
    <x v="35"/>
    <x v="45"/>
    <x v="100"/>
    <s v="5"/>
    <x v="4"/>
    <x v="2162"/>
    <n v="-10000"/>
    <n v="-15502.2"/>
    <n v="1"/>
    <s v="01"/>
    <s v="8550"/>
    <s v="511000"/>
    <s v="00"/>
    <s v="000"/>
    <s v="Straßen- und Wegeunterhaltung   "/>
    <n v="10000"/>
    <n v="15502.2"/>
  </r>
  <r>
    <s v="1 Stadt Bad Rappenau"/>
    <x v="0"/>
    <x v="1"/>
    <x v="8"/>
    <x v="35"/>
    <x v="45"/>
    <x v="100"/>
    <s v="5"/>
    <x v="4"/>
    <x v="2163"/>
    <n v="-4000"/>
    <n v="-1974.7"/>
    <n v="1"/>
    <s v="01"/>
    <s v="8550"/>
    <s v="512000"/>
    <s v="00"/>
    <s v="000"/>
    <s v="Unterhaltung von Erholungseinrichtungen  "/>
    <n v="4000"/>
    <n v="1974.7"/>
  </r>
  <r>
    <s v="1 Stadt Bad Rappenau"/>
    <x v="0"/>
    <x v="1"/>
    <x v="8"/>
    <x v="35"/>
    <x v="45"/>
    <x v="100"/>
    <s v="5"/>
    <x v="4"/>
    <x v="2164"/>
    <n v="-1000"/>
    <n v="0"/>
    <n v="1"/>
    <s v="01"/>
    <s v="8550"/>
    <s v="521000"/>
    <s v="00"/>
    <s v="000"/>
    <s v="Geräte, Ausstattungs- und Einrichtungsgegenstände  "/>
    <n v="1000"/>
    <n v="0"/>
  </r>
  <r>
    <s v="1 Stadt Bad Rappenau"/>
    <x v="0"/>
    <x v="1"/>
    <x v="8"/>
    <x v="35"/>
    <x v="45"/>
    <x v="100"/>
    <s v="6"/>
    <x v="4"/>
    <x v="2165"/>
    <n v="-68500"/>
    <n v="-69280.77"/>
    <n v="1"/>
    <s v="01"/>
    <s v="8550"/>
    <s v="627000"/>
    <s v="00"/>
    <s v="000"/>
    <s v="Holzfällung und -aufbereitung   "/>
    <n v="68500"/>
    <n v="69280.77"/>
  </r>
  <r>
    <s v="1 Stadt Bad Rappenau"/>
    <x v="0"/>
    <x v="1"/>
    <x v="8"/>
    <x v="35"/>
    <x v="45"/>
    <x v="100"/>
    <s v="6"/>
    <x v="4"/>
    <x v="2166"/>
    <n v="-13800"/>
    <n v="-15035.37"/>
    <n v="1"/>
    <s v="01"/>
    <s v="8550"/>
    <s v="628000"/>
    <s v="00"/>
    <s v="000"/>
    <s v="Waldkulturkosten   "/>
    <n v="13800"/>
    <n v="15035.37"/>
  </r>
  <r>
    <s v="1 Stadt Bad Rappenau"/>
    <x v="0"/>
    <x v="1"/>
    <x v="8"/>
    <x v="35"/>
    <x v="45"/>
    <x v="100"/>
    <s v="6"/>
    <x v="4"/>
    <x v="2167"/>
    <n v="-10500"/>
    <n v="-10426.049999999999"/>
    <n v="1"/>
    <s v="01"/>
    <s v="8550"/>
    <s v="630000"/>
    <s v="00"/>
    <s v="000"/>
    <s v="Jungbestandspflege   "/>
    <n v="10500"/>
    <n v="10426.049999999999"/>
  </r>
  <r>
    <s v="1 Stadt Bad Rappenau"/>
    <x v="0"/>
    <x v="1"/>
    <x v="8"/>
    <x v="35"/>
    <x v="45"/>
    <x v="100"/>
    <s v="6"/>
    <x v="4"/>
    <x v="2168"/>
    <n v="-5500"/>
    <n v="-5095.75"/>
    <n v="1"/>
    <s v="01"/>
    <s v="8550"/>
    <s v="640000"/>
    <s v="00"/>
    <s v="000"/>
    <s v="Steuern, Versicherungen, Schadensfälle, Sonderabgaben  "/>
    <n v="5500"/>
    <n v="5095.75"/>
  </r>
  <r>
    <s v="1 Stadt Bad Rappenau"/>
    <x v="0"/>
    <x v="1"/>
    <x v="8"/>
    <x v="35"/>
    <x v="45"/>
    <x v="100"/>
    <s v="6"/>
    <x v="4"/>
    <x v="2169"/>
    <n v="-1000"/>
    <n v="-568.9"/>
    <n v="1"/>
    <s v="01"/>
    <s v="8550"/>
    <s v="661000"/>
    <s v="00"/>
    <s v="000"/>
    <s v="Mitgliedsbeiträge an Verbände und Vereine  "/>
    <n v="1000"/>
    <n v="568.9"/>
  </r>
  <r>
    <s v="1 Stadt Bad Rappenau"/>
    <x v="0"/>
    <x v="1"/>
    <x v="8"/>
    <x v="35"/>
    <x v="45"/>
    <x v="100"/>
    <s v="6"/>
    <x v="4"/>
    <x v="2170"/>
    <n v="-500"/>
    <n v="0"/>
    <n v="1"/>
    <s v="01"/>
    <s v="8550"/>
    <s v="668000"/>
    <s v="00"/>
    <s v="000"/>
    <s v="Vermischte Ausgaben   "/>
    <n v="500"/>
    <n v="0"/>
  </r>
  <r>
    <s v="1 Stadt Bad Rappenau"/>
    <x v="0"/>
    <x v="1"/>
    <x v="8"/>
    <x v="35"/>
    <x v="45"/>
    <x v="100"/>
    <s v="6"/>
    <x v="4"/>
    <x v="2171"/>
    <n v="-28500"/>
    <n v="-22252.5"/>
    <n v="1"/>
    <s v="01"/>
    <s v="8550"/>
    <s v="671000"/>
    <s v="00"/>
    <s v="000"/>
    <s v="Forstverwaltungsbeitrag   "/>
    <n v="28500"/>
    <n v="22252.5"/>
  </r>
  <r>
    <s v="1 Stadt Bad Rappenau"/>
    <x v="0"/>
    <x v="1"/>
    <x v="8"/>
    <x v="35"/>
    <x v="45"/>
    <x v="100"/>
    <s v="6"/>
    <x v="4"/>
    <x v="2172"/>
    <n v="-7500"/>
    <n v="0"/>
    <n v="1"/>
    <s v="01"/>
    <s v="8550"/>
    <s v="679000"/>
    <s v="00"/>
    <s v="000"/>
    <s v="Innere Verrechnungen   "/>
    <n v="7500"/>
    <n v="0"/>
  </r>
  <r>
    <s v="1 Stadt Bad Rappenau"/>
    <x v="0"/>
    <x v="1"/>
    <x v="8"/>
    <x v="36"/>
    <x v="46"/>
    <x v="101"/>
    <s v="5"/>
    <x v="4"/>
    <x v="2173"/>
    <n v="-10000"/>
    <n v="-17072.97"/>
    <n v="1"/>
    <s v="01"/>
    <s v="8610"/>
    <s v="501000"/>
    <s v="00"/>
    <s v="000"/>
    <s v="Gebäudeunterhaltung   "/>
    <n v="10000"/>
    <n v="17072.97"/>
  </r>
  <r>
    <s v="1 Stadt Bad Rappenau"/>
    <x v="0"/>
    <x v="1"/>
    <x v="8"/>
    <x v="36"/>
    <x v="46"/>
    <x v="101"/>
    <s v="5"/>
    <x v="4"/>
    <x v="2174"/>
    <n v="-500"/>
    <n v="-303.39"/>
    <n v="1"/>
    <s v="01"/>
    <s v="8610"/>
    <s v="521000"/>
    <s v="00"/>
    <s v="000"/>
    <s v="Geräte, Ausstattungs- und Einrichtungsgegenstände  "/>
    <n v="500"/>
    <n v="303.39"/>
  </r>
  <r>
    <s v="1 Stadt Bad Rappenau"/>
    <x v="0"/>
    <x v="1"/>
    <x v="8"/>
    <x v="36"/>
    <x v="46"/>
    <x v="101"/>
    <s v="5"/>
    <x v="4"/>
    <x v="2175"/>
    <n v="-3100"/>
    <n v="-2531.19"/>
    <n v="1"/>
    <s v="01"/>
    <s v="8610"/>
    <s v="522000"/>
    <s v="00"/>
    <s v="000"/>
    <s v="Druck- und Kopierkosten   "/>
    <n v="3100"/>
    <n v="2531.19"/>
  </r>
  <r>
    <s v="1 Stadt Bad Rappenau"/>
    <x v="0"/>
    <x v="1"/>
    <x v="8"/>
    <x v="36"/>
    <x v="46"/>
    <x v="101"/>
    <s v="5"/>
    <x v="4"/>
    <x v="2176"/>
    <n v="-17200"/>
    <n v="-17044.84"/>
    <n v="1"/>
    <s v="01"/>
    <s v="8610"/>
    <s v="546000"/>
    <s v="00"/>
    <s v="000"/>
    <s v="Steuern und Gebäudeversicherungen   "/>
    <n v="17200"/>
    <n v="17044.84"/>
  </r>
  <r>
    <s v="1 Stadt Bad Rappenau"/>
    <x v="0"/>
    <x v="1"/>
    <x v="8"/>
    <x v="36"/>
    <x v="46"/>
    <x v="101"/>
    <s v="5"/>
    <x v="4"/>
    <x v="2177"/>
    <n v="-5900"/>
    <n v="-5164.8100000000004"/>
    <n v="1"/>
    <s v="01"/>
    <s v="8610"/>
    <s v="549000"/>
    <s v="00"/>
    <s v="000"/>
    <s v="sonstige Bewirtschaftungskosten (z.B. Schornsteinfeger, Feuerlöschgeräte) "/>
    <n v="5900"/>
    <n v="5164.8100000000004"/>
  </r>
  <r>
    <s v="1 Stadt Bad Rappenau"/>
    <x v="0"/>
    <x v="1"/>
    <x v="8"/>
    <x v="36"/>
    <x v="46"/>
    <x v="101"/>
    <s v="6"/>
    <x v="4"/>
    <x v="2178"/>
    <n v="-7000"/>
    <n v="-9689.11"/>
    <n v="1"/>
    <s v="01"/>
    <s v="8610"/>
    <s v="638000"/>
    <s v="00"/>
    <s v="000"/>
    <s v="EDV-Kosten   "/>
    <n v="7000"/>
    <n v="9689.11"/>
  </r>
  <r>
    <s v="1 Stadt Bad Rappenau"/>
    <x v="0"/>
    <x v="1"/>
    <x v="8"/>
    <x v="36"/>
    <x v="46"/>
    <x v="101"/>
    <s v="6"/>
    <x v="4"/>
    <x v="2179"/>
    <n v="-3700"/>
    <n v="0"/>
    <n v="1"/>
    <s v="01"/>
    <s v="8610"/>
    <s v="650000"/>
    <s v="00"/>
    <s v="000"/>
    <s v="Bürobedarf   "/>
    <n v="3700"/>
    <n v="0"/>
  </r>
  <r>
    <s v="1 Stadt Bad Rappenau"/>
    <x v="0"/>
    <x v="1"/>
    <x v="8"/>
    <x v="36"/>
    <x v="46"/>
    <x v="101"/>
    <s v="6"/>
    <x v="4"/>
    <x v="2180"/>
    <n v="-500"/>
    <n v="0"/>
    <n v="1"/>
    <s v="01"/>
    <s v="8610"/>
    <s v="655000"/>
    <s v="00"/>
    <s v="000"/>
    <s v="Sachverständigen-, Gerichts-und ähnliche Kosten  "/>
    <n v="500"/>
    <n v="0"/>
  </r>
  <r>
    <s v="1 Stadt Bad Rappenau"/>
    <x v="0"/>
    <x v="1"/>
    <x v="8"/>
    <x v="36"/>
    <x v="46"/>
    <x v="101"/>
    <s v="6"/>
    <x v="4"/>
    <x v="2181"/>
    <n v="-20100"/>
    <n v="0"/>
    <n v="1"/>
    <s v="01"/>
    <s v="8610"/>
    <s v="679000"/>
    <s v="00"/>
    <s v="000"/>
    <s v="Innere Verrechnungen   "/>
    <n v="20100"/>
    <n v="0"/>
  </r>
  <r>
    <s v="1 Stadt Bad Rappenau"/>
    <x v="0"/>
    <x v="1"/>
    <x v="8"/>
    <x v="36"/>
    <x v="46"/>
    <x v="101"/>
    <s v="6"/>
    <x v="4"/>
    <x v="2182"/>
    <n v="-153400"/>
    <n v="-152950.97"/>
    <n v="1"/>
    <s v="01"/>
    <s v="8610"/>
    <s v="680000"/>
    <s v="00"/>
    <s v="000"/>
    <s v="Abschreibungen   "/>
    <n v="153400"/>
    <n v="152950.97"/>
  </r>
  <r>
    <s v="1 Stadt Bad Rappenau"/>
    <x v="0"/>
    <x v="1"/>
    <x v="8"/>
    <x v="36"/>
    <x v="46"/>
    <x v="101"/>
    <s v="6"/>
    <x v="4"/>
    <x v="2183"/>
    <n v="-193200"/>
    <n v="-191887.49"/>
    <n v="1"/>
    <s v="01"/>
    <s v="8610"/>
    <s v="685000"/>
    <s v="00"/>
    <s v="000"/>
    <s v="Verzinsung des Anlagekapitals   "/>
    <n v="193200"/>
    <n v="191887.49"/>
  </r>
  <r>
    <s v="1 Stadt Bad Rappenau"/>
    <x v="0"/>
    <x v="1"/>
    <x v="8"/>
    <x v="36"/>
    <x v="46"/>
    <x v="102"/>
    <s v="5"/>
    <x v="4"/>
    <x v="2184"/>
    <n v="-1500"/>
    <n v="-920"/>
    <n v="1"/>
    <s v="01"/>
    <s v="8620"/>
    <s v="501000"/>
    <s v="00"/>
    <s v="000"/>
    <s v="Gebäudeunterhaltung   "/>
    <n v="1500"/>
    <n v="920"/>
  </r>
  <r>
    <s v="1 Stadt Bad Rappenau"/>
    <x v="0"/>
    <x v="1"/>
    <x v="8"/>
    <x v="36"/>
    <x v="46"/>
    <x v="102"/>
    <s v="5"/>
    <x v="4"/>
    <x v="2185"/>
    <n v="-180000"/>
    <n v="-155268.82999999999"/>
    <n v="1"/>
    <s v="01"/>
    <s v="8620"/>
    <s v="510000"/>
    <s v="00"/>
    <s v="000"/>
    <s v="Unterhaltung des sonstigen unbeweglichen Vermögens  "/>
    <n v="180000"/>
    <n v="155268.82999999999"/>
  </r>
  <r>
    <s v="1 Stadt Bad Rappenau"/>
    <x v="0"/>
    <x v="1"/>
    <x v="8"/>
    <x v="36"/>
    <x v="46"/>
    <x v="102"/>
    <s v="5"/>
    <x v="4"/>
    <x v="2186"/>
    <n v="-12000"/>
    <n v="-10496.16"/>
    <n v="1"/>
    <s v="01"/>
    <s v="8620"/>
    <s v="510100"/>
    <s v="00"/>
    <s v="000"/>
    <s v="Unterhaltung von Aufzügen   "/>
    <n v="12000"/>
    <n v="10496.16"/>
  </r>
  <r>
    <s v="1 Stadt Bad Rappenau"/>
    <x v="0"/>
    <x v="1"/>
    <x v="8"/>
    <x v="36"/>
    <x v="46"/>
    <x v="102"/>
    <s v="5"/>
    <x v="4"/>
    <x v="2187"/>
    <n v="-3000"/>
    <n v="-1421.44"/>
    <n v="1"/>
    <s v="01"/>
    <s v="8620"/>
    <s v="512000"/>
    <s v="00"/>
    <s v="000"/>
    <s v="Unterhaltung von Kinderspielplätzen   "/>
    <n v="3000"/>
    <n v="1421.44"/>
  </r>
  <r>
    <s v="1 Stadt Bad Rappenau"/>
    <x v="0"/>
    <x v="1"/>
    <x v="8"/>
    <x v="36"/>
    <x v="46"/>
    <x v="102"/>
    <s v="5"/>
    <x v="4"/>
    <x v="2188"/>
    <n v="-2000"/>
    <n v="-140.08000000000001"/>
    <n v="1"/>
    <s v="01"/>
    <s v="8620"/>
    <s v="513000"/>
    <s v="00"/>
    <s v="000"/>
    <s v="Unterhaltung von Parkbänken   "/>
    <n v="2000"/>
    <n v="140.08000000000001"/>
  </r>
  <r>
    <s v="1 Stadt Bad Rappenau"/>
    <x v="0"/>
    <x v="1"/>
    <x v="8"/>
    <x v="36"/>
    <x v="46"/>
    <x v="102"/>
    <s v="5"/>
    <x v="4"/>
    <x v="2189"/>
    <n v="-15000"/>
    <n v="-6275"/>
    <n v="1"/>
    <s v="01"/>
    <s v="8620"/>
    <s v="514000"/>
    <s v="00"/>
    <s v="000"/>
    <s v="Unterhaltung von Brunnen, Wasserspielen und Seen  "/>
    <n v="15000"/>
    <n v="6275"/>
  </r>
  <r>
    <s v="1 Stadt Bad Rappenau"/>
    <x v="0"/>
    <x v="1"/>
    <x v="8"/>
    <x v="36"/>
    <x v="46"/>
    <x v="102"/>
    <s v="5"/>
    <x v="4"/>
    <x v="2190"/>
    <n v="-15000"/>
    <n v="-13012.51"/>
    <n v="1"/>
    <s v="01"/>
    <s v="8620"/>
    <s v="515000"/>
    <s v="00"/>
    <s v="000"/>
    <s v="Unterhaltung Gradierwerk   "/>
    <n v="15000"/>
    <n v="13012.51"/>
  </r>
  <r>
    <s v="1 Stadt Bad Rappenau"/>
    <x v="0"/>
    <x v="1"/>
    <x v="8"/>
    <x v="36"/>
    <x v="46"/>
    <x v="102"/>
    <s v="5"/>
    <x v="4"/>
    <x v="2191"/>
    <n v="-500"/>
    <n v="-235.76"/>
    <n v="1"/>
    <s v="01"/>
    <s v="8620"/>
    <s v="521000"/>
    <s v="00"/>
    <s v="000"/>
    <s v="Geräte, Ausstattungs- und Einrichtungsgegenstände  "/>
    <n v="500"/>
    <n v="235.76"/>
  </r>
  <r>
    <s v="1 Stadt Bad Rappenau"/>
    <x v="0"/>
    <x v="1"/>
    <x v="8"/>
    <x v="36"/>
    <x v="46"/>
    <x v="102"/>
    <s v="5"/>
    <x v="4"/>
    <x v="2192"/>
    <n v="-15200"/>
    <n v="-16727"/>
    <n v="1"/>
    <s v="01"/>
    <s v="8620"/>
    <s v="541000"/>
    <s v="00"/>
    <s v="000"/>
    <s v="Strom   "/>
    <n v="15200"/>
    <n v="16727"/>
  </r>
  <r>
    <s v="1 Stadt Bad Rappenau"/>
    <x v="0"/>
    <x v="1"/>
    <x v="8"/>
    <x v="36"/>
    <x v="46"/>
    <x v="102"/>
    <s v="5"/>
    <x v="4"/>
    <x v="2193"/>
    <n v="-6000"/>
    <n v="-7466.26"/>
    <n v="1"/>
    <s v="01"/>
    <s v="8620"/>
    <s v="542000"/>
    <s v="00"/>
    <s v="000"/>
    <s v="Wasser / Abwasser   "/>
    <n v="6000"/>
    <n v="7466.26"/>
  </r>
  <r>
    <s v="1 Stadt Bad Rappenau"/>
    <x v="0"/>
    <x v="1"/>
    <x v="8"/>
    <x v="36"/>
    <x v="46"/>
    <x v="102"/>
    <s v="5"/>
    <x v="4"/>
    <x v="2194"/>
    <n v="-500"/>
    <n v="-612.70000000000005"/>
    <n v="1"/>
    <s v="01"/>
    <s v="8620"/>
    <s v="545000"/>
    <s v="00"/>
    <s v="000"/>
    <s v="Reinigungskosten   "/>
    <n v="500"/>
    <n v="612.70000000000005"/>
  </r>
  <r>
    <s v="1 Stadt Bad Rappenau"/>
    <x v="0"/>
    <x v="1"/>
    <x v="8"/>
    <x v="36"/>
    <x v="46"/>
    <x v="102"/>
    <s v="5"/>
    <x v="4"/>
    <x v="2195"/>
    <n v="-13600"/>
    <n v="-13794.74"/>
    <n v="1"/>
    <s v="01"/>
    <s v="8620"/>
    <s v="546000"/>
    <s v="00"/>
    <s v="000"/>
    <s v="Steuern und Gebäudeversicherungen   "/>
    <n v="13600"/>
    <n v="13794.74"/>
  </r>
  <r>
    <s v="1 Stadt Bad Rappenau"/>
    <x v="0"/>
    <x v="1"/>
    <x v="8"/>
    <x v="36"/>
    <x v="46"/>
    <x v="102"/>
    <s v="5"/>
    <x v="4"/>
    <x v="2196"/>
    <n v="-300"/>
    <n v="0"/>
    <n v="1"/>
    <s v="01"/>
    <s v="8620"/>
    <s v="549000"/>
    <s v="00"/>
    <s v="000"/>
    <s v="sonstige Bewirtschaftungskosten (z.B. Schornsteinfeger, Feuerlöschgeräte) "/>
    <n v="300"/>
    <n v="0"/>
  </r>
  <r>
    <s v="1 Stadt Bad Rappenau"/>
    <x v="0"/>
    <x v="1"/>
    <x v="8"/>
    <x v="36"/>
    <x v="46"/>
    <x v="102"/>
    <s v="6"/>
    <x v="4"/>
    <x v="2197"/>
    <n v="-30000"/>
    <n v="-35550.050000000003"/>
    <n v="1"/>
    <s v="01"/>
    <s v="8620"/>
    <s v="636000"/>
    <s v="00"/>
    <s v="000"/>
    <s v="sonstige sächliche Zweckausgaben  "/>
    <n v="30000"/>
    <n v="35550.050000000003"/>
  </r>
  <r>
    <s v="1 Stadt Bad Rappenau"/>
    <x v="0"/>
    <x v="1"/>
    <x v="8"/>
    <x v="36"/>
    <x v="46"/>
    <x v="102"/>
    <s v="6"/>
    <x v="4"/>
    <x v="2198"/>
    <n v="-5000"/>
    <n v="25"/>
    <n v="1"/>
    <s v="01"/>
    <s v="8620"/>
    <s v="640000"/>
    <s v="00"/>
    <s v="000"/>
    <s v="Steuern, Versicherungen, Schadensfälle, Sonderabgaben  "/>
    <n v="5000"/>
    <n v="-25"/>
  </r>
  <r>
    <s v="1 Stadt Bad Rappenau"/>
    <x v="0"/>
    <x v="1"/>
    <x v="8"/>
    <x v="36"/>
    <x v="46"/>
    <x v="102"/>
    <s v="6"/>
    <x v="4"/>
    <x v="2199"/>
    <n v="-25000"/>
    <n v="-2605.12"/>
    <n v="1"/>
    <s v="01"/>
    <s v="8620"/>
    <s v="655000"/>
    <s v="00"/>
    <s v="000"/>
    <s v="Sachverständigen-, Gerichts-und ähnliche Kosten  "/>
    <n v="25000"/>
    <n v="2605.12"/>
  </r>
  <r>
    <s v="1 Stadt Bad Rappenau"/>
    <x v="0"/>
    <x v="1"/>
    <x v="8"/>
    <x v="36"/>
    <x v="46"/>
    <x v="102"/>
    <s v="6"/>
    <x v="4"/>
    <x v="2200"/>
    <n v="-160000"/>
    <n v="-175160.22"/>
    <n v="1"/>
    <s v="01"/>
    <s v="8620"/>
    <s v="675000"/>
    <s v="00"/>
    <s v="000"/>
    <s v="Kostenerstattung an BTB   "/>
    <n v="160000"/>
    <n v="175160.22"/>
  </r>
  <r>
    <s v="1 Stadt Bad Rappenau"/>
    <x v="0"/>
    <x v="1"/>
    <x v="8"/>
    <x v="36"/>
    <x v="46"/>
    <x v="102"/>
    <s v="6"/>
    <x v="4"/>
    <x v="2201"/>
    <n v="-292100"/>
    <n v="0"/>
    <n v="1"/>
    <s v="01"/>
    <s v="8620"/>
    <s v="679000"/>
    <s v="00"/>
    <s v="000"/>
    <s v="Innere Verrechnungen   "/>
    <n v="292100"/>
    <n v="0"/>
  </r>
  <r>
    <s v="1 Stadt Bad Rappenau"/>
    <x v="0"/>
    <x v="1"/>
    <x v="8"/>
    <x v="36"/>
    <x v="46"/>
    <x v="102"/>
    <s v="6"/>
    <x v="4"/>
    <x v="2202"/>
    <n v="-212800"/>
    <n v="-215071.65"/>
    <n v="1"/>
    <s v="01"/>
    <s v="8620"/>
    <s v="680000"/>
    <s v="00"/>
    <s v="000"/>
    <s v="Abschreibungen   "/>
    <n v="212800"/>
    <n v="215071.65"/>
  </r>
  <r>
    <s v="1 Stadt Bad Rappenau"/>
    <x v="0"/>
    <x v="1"/>
    <x v="8"/>
    <x v="36"/>
    <x v="46"/>
    <x v="102"/>
    <s v="6"/>
    <x v="4"/>
    <x v="2203"/>
    <n v="-210900"/>
    <n v="-198204.59"/>
    <n v="1"/>
    <s v="01"/>
    <s v="8620"/>
    <s v="685000"/>
    <s v="00"/>
    <s v="000"/>
    <s v="Verzinsung des Anlagekapitals  "/>
    <n v="210900"/>
    <n v="198204.59"/>
  </r>
  <r>
    <s v="1 Stadt Bad Rappenau"/>
    <x v="0"/>
    <x v="1"/>
    <x v="8"/>
    <x v="37"/>
    <x v="47"/>
    <x v="103"/>
    <s v="5"/>
    <x v="4"/>
    <x v="2204"/>
    <n v="-2500"/>
    <n v="-1629.64"/>
    <n v="1"/>
    <s v="01"/>
    <s v="8700"/>
    <s v="501000"/>
    <s v="00"/>
    <s v="000"/>
    <s v="Gebäudeunterhaltung   "/>
    <n v="2500"/>
    <n v="1629.64"/>
  </r>
  <r>
    <s v="1 Stadt Bad Rappenau"/>
    <x v="0"/>
    <x v="1"/>
    <x v="8"/>
    <x v="37"/>
    <x v="47"/>
    <x v="103"/>
    <s v="5"/>
    <x v="4"/>
    <x v="2205"/>
    <n v="-1000"/>
    <n v="-331.58"/>
    <n v="1"/>
    <s v="01"/>
    <s v="8700"/>
    <s v="521000"/>
    <s v="00"/>
    <s v="000"/>
    <s v="Geräte, Ausstattungs- und Einrichtungsgegenstände  "/>
    <n v="1000"/>
    <n v="331.58"/>
  </r>
  <r>
    <s v="1 Stadt Bad Rappenau"/>
    <x v="0"/>
    <x v="1"/>
    <x v="8"/>
    <x v="37"/>
    <x v="47"/>
    <x v="103"/>
    <s v="5"/>
    <x v="4"/>
    <x v="2206"/>
    <n v="-2300"/>
    <n v="-8081.13"/>
    <n v="1"/>
    <s v="01"/>
    <s v="8700"/>
    <s v="540000"/>
    <s v="00"/>
    <s v="000"/>
    <s v="Bewirtschaftung der Grundstücke und baulichen Anlagen  "/>
    <n v="2300"/>
    <n v="8081.13"/>
  </r>
  <r>
    <s v="1 Stadt Bad Rappenau"/>
    <x v="0"/>
    <x v="1"/>
    <x v="8"/>
    <x v="37"/>
    <x v="47"/>
    <x v="103"/>
    <s v="6"/>
    <x v="4"/>
    <x v="2207"/>
    <n v="-3500"/>
    <n v="0"/>
    <n v="1"/>
    <s v="01"/>
    <s v="8700"/>
    <s v="640000"/>
    <s v="00"/>
    <s v="000"/>
    <s v="Steuern, Versicherungen, Schadensfälle, Sonderabgaben  "/>
    <n v="3500"/>
    <n v="0"/>
  </r>
  <r>
    <s v="1 Stadt Bad Rappenau"/>
    <x v="0"/>
    <x v="1"/>
    <x v="8"/>
    <x v="37"/>
    <x v="47"/>
    <x v="103"/>
    <s v="6"/>
    <x v="4"/>
    <x v="2208"/>
    <n v="-5000"/>
    <n v="-1006.4"/>
    <n v="1"/>
    <s v="01"/>
    <s v="8700"/>
    <s v="655000"/>
    <s v="00"/>
    <s v="000"/>
    <s v="Kosten für Steuerberatung   "/>
    <n v="5000"/>
    <n v="1006.4"/>
  </r>
  <r>
    <s v="1 Stadt Bad Rappenau"/>
    <x v="0"/>
    <x v="1"/>
    <x v="8"/>
    <x v="37"/>
    <x v="47"/>
    <x v="103"/>
    <s v="6"/>
    <x v="4"/>
    <x v="2209"/>
    <n v="-100"/>
    <n v="0"/>
    <n v="1"/>
    <s v="01"/>
    <s v="8700"/>
    <s v="668000"/>
    <s v="00"/>
    <s v="000"/>
    <s v="Vermischte Ausgaben   "/>
    <n v="100"/>
    <n v="0"/>
  </r>
  <r>
    <s v="1 Stadt Bad Rappenau"/>
    <x v="0"/>
    <x v="1"/>
    <x v="8"/>
    <x v="37"/>
    <x v="47"/>
    <x v="103"/>
    <s v="6"/>
    <x v="4"/>
    <x v="2210"/>
    <n v="-8700"/>
    <n v="0"/>
    <n v="1"/>
    <s v="01"/>
    <s v="8700"/>
    <s v="679000"/>
    <s v="00"/>
    <s v="000"/>
    <s v="Innere Verrechnungen   "/>
    <n v="8700"/>
    <n v="0"/>
  </r>
  <r>
    <s v="1 Stadt Bad Rappenau"/>
    <x v="0"/>
    <x v="1"/>
    <x v="8"/>
    <x v="37"/>
    <x v="47"/>
    <x v="103"/>
    <s v="6"/>
    <x v="4"/>
    <x v="2211"/>
    <n v="-68000"/>
    <n v="-67948.149999999994"/>
    <n v="1"/>
    <s v="01"/>
    <s v="8700"/>
    <s v="680000"/>
    <s v="00"/>
    <s v="000"/>
    <s v="Abschreibungen   "/>
    <n v="68000"/>
    <n v="67948.149999999994"/>
  </r>
  <r>
    <s v="1 Stadt Bad Rappenau"/>
    <x v="0"/>
    <x v="1"/>
    <x v="8"/>
    <x v="37"/>
    <x v="47"/>
    <x v="103"/>
    <s v="6"/>
    <x v="4"/>
    <x v="2212"/>
    <n v="-47400"/>
    <n v="-47415.839999999997"/>
    <n v="1"/>
    <s v="01"/>
    <s v="8700"/>
    <s v="685000"/>
    <s v="00"/>
    <s v="000"/>
    <s v="Verzinsung des Anlagekapitals  "/>
    <n v="47400"/>
    <n v="47415.839999999997"/>
  </r>
  <r>
    <s v="1 Stadt Bad Rappenau"/>
    <x v="0"/>
    <x v="1"/>
    <x v="8"/>
    <x v="37"/>
    <x v="47"/>
    <x v="104"/>
    <s v="5"/>
    <x v="4"/>
    <x v="2213"/>
    <n v="-80000"/>
    <n v="-20359.66"/>
    <n v="1"/>
    <s v="01"/>
    <s v="8750"/>
    <s v="510000"/>
    <s v="00"/>
    <s v="000"/>
    <s v="Unterhaltung des sonstigen unbeweglichen Vermögens  "/>
    <n v="80000"/>
    <n v="20359.66"/>
  </r>
  <r>
    <s v="1 Stadt Bad Rappenau"/>
    <x v="0"/>
    <x v="1"/>
    <x v="8"/>
    <x v="37"/>
    <x v="47"/>
    <x v="104"/>
    <s v="5"/>
    <x v="4"/>
    <x v="2214"/>
    <n v="-500"/>
    <n v="0"/>
    <n v="1"/>
    <s v="01"/>
    <s v="8750"/>
    <s v="521000"/>
    <s v="00"/>
    <s v="000"/>
    <s v="Geräte, Ausstattungs- und Einrichtungsgegenstände  "/>
    <n v="500"/>
    <n v="0"/>
  </r>
  <r>
    <s v="1 Stadt Bad Rappenau"/>
    <x v="0"/>
    <x v="1"/>
    <x v="8"/>
    <x v="37"/>
    <x v="47"/>
    <x v="104"/>
    <s v="5"/>
    <x v="4"/>
    <x v="2215"/>
    <n v="-4300"/>
    <n v="-4076.76"/>
    <n v="1"/>
    <s v="01"/>
    <s v="8750"/>
    <s v="541000"/>
    <s v="00"/>
    <s v="000"/>
    <s v="Strom   "/>
    <n v="4300"/>
    <n v="4076.76"/>
  </r>
  <r>
    <s v="1 Stadt Bad Rappenau"/>
    <x v="0"/>
    <x v="1"/>
    <x v="8"/>
    <x v="37"/>
    <x v="47"/>
    <x v="104"/>
    <s v="5"/>
    <x v="4"/>
    <x v="2216"/>
    <n v="-6100"/>
    <n v="-6271.71"/>
    <n v="1"/>
    <s v="01"/>
    <s v="8750"/>
    <s v="546000"/>
    <s v="00"/>
    <s v="000"/>
    <s v="Steuern und Gebäudeversicherungen   "/>
    <n v="6100"/>
    <n v="6271.71"/>
  </r>
  <r>
    <s v="1 Stadt Bad Rappenau"/>
    <x v="0"/>
    <x v="1"/>
    <x v="8"/>
    <x v="37"/>
    <x v="47"/>
    <x v="104"/>
    <s v="5"/>
    <x v="4"/>
    <x v="2217"/>
    <n v="-100"/>
    <n v="0"/>
    <n v="1"/>
    <s v="01"/>
    <s v="8750"/>
    <s v="549000"/>
    <s v="00"/>
    <s v="000"/>
    <s v="Bewirtschaftung der Grundstücke und baulichen Anlagen  "/>
    <n v="100"/>
    <n v="0"/>
  </r>
  <r>
    <s v="1 Stadt Bad Rappenau"/>
    <x v="0"/>
    <x v="1"/>
    <x v="8"/>
    <x v="37"/>
    <x v="47"/>
    <x v="104"/>
    <s v="6"/>
    <x v="4"/>
    <x v="2218"/>
    <n v="-8600"/>
    <n v="0"/>
    <n v="1"/>
    <s v="01"/>
    <s v="8750"/>
    <s v="679000"/>
    <s v="00"/>
    <s v="000"/>
    <s v="Innere Verrechnungen   "/>
    <n v="8600"/>
    <n v="0"/>
  </r>
  <r>
    <s v="1 Stadt Bad Rappenau"/>
    <x v="0"/>
    <x v="1"/>
    <x v="8"/>
    <x v="37"/>
    <x v="47"/>
    <x v="104"/>
    <s v="6"/>
    <x v="4"/>
    <x v="2219"/>
    <n v="-38500"/>
    <n v="-38475.879999999997"/>
    <n v="1"/>
    <s v="01"/>
    <s v="8750"/>
    <s v="680000"/>
    <s v="00"/>
    <s v="000"/>
    <s v="Abschreibungen   "/>
    <n v="38500"/>
    <n v="38475.879999999997"/>
  </r>
  <r>
    <s v="1 Stadt Bad Rappenau"/>
    <x v="0"/>
    <x v="1"/>
    <x v="8"/>
    <x v="37"/>
    <x v="47"/>
    <x v="104"/>
    <s v="6"/>
    <x v="4"/>
    <x v="2220"/>
    <n v="-36000"/>
    <n v="-36008.57"/>
    <n v="1"/>
    <s v="01"/>
    <s v="8750"/>
    <s v="685000"/>
    <s v="00"/>
    <s v="000"/>
    <s v="Verzinsung des Anlagekapitals   "/>
    <n v="36000"/>
    <n v="36008.57"/>
  </r>
  <r>
    <s v="1 Stadt Bad Rappenau"/>
    <x v="0"/>
    <x v="1"/>
    <x v="8"/>
    <x v="38"/>
    <x v="48"/>
    <x v="105"/>
    <s v="4"/>
    <x v="3"/>
    <x v="2221"/>
    <n v="-9400"/>
    <n v="-6906.67"/>
    <n v="1"/>
    <s v="01"/>
    <s v="8810"/>
    <s v="414000"/>
    <s v="00"/>
    <s v="000"/>
    <s v="Vergütung der Beschäftigten  bis 2005 nur Angestellte "/>
    <n v="9400"/>
    <n v="6906.67"/>
  </r>
  <r>
    <s v="1 Stadt Bad Rappenau"/>
    <x v="0"/>
    <x v="1"/>
    <x v="8"/>
    <x v="38"/>
    <x v="48"/>
    <x v="105"/>
    <s v="4"/>
    <x v="3"/>
    <x v="2222"/>
    <n v="-700"/>
    <n v="-496.59"/>
    <n v="1"/>
    <s v="01"/>
    <s v="8810"/>
    <s v="434000"/>
    <s v="00"/>
    <s v="000"/>
    <s v="Beiträge Versorgungskasse  bis 2005 nur Angestellte "/>
    <n v="700"/>
    <n v="496.59"/>
  </r>
  <r>
    <s v="1 Stadt Bad Rappenau"/>
    <x v="0"/>
    <x v="1"/>
    <x v="8"/>
    <x v="38"/>
    <x v="48"/>
    <x v="105"/>
    <s v="4"/>
    <x v="3"/>
    <x v="2223"/>
    <n v="-2100"/>
    <n v="-1532.43"/>
    <n v="1"/>
    <s v="01"/>
    <s v="8810"/>
    <s v="444000"/>
    <s v="00"/>
    <s v="000"/>
    <s v="Beiträge zur gesetzlichen Sozialversicherung für Angest. bis 2005 nur Angestellte "/>
    <n v="2100"/>
    <n v="1532.43"/>
  </r>
  <r>
    <s v="1 Stadt Bad Rappenau"/>
    <x v="0"/>
    <x v="1"/>
    <x v="8"/>
    <x v="38"/>
    <x v="48"/>
    <x v="105"/>
    <s v="4"/>
    <x v="3"/>
    <x v="2224"/>
    <n v="-100"/>
    <n v="-0.6"/>
    <n v="1"/>
    <s v="01"/>
    <s v="8810"/>
    <s v="450000"/>
    <s v="00"/>
    <s v="000"/>
    <s v="Beihilfen, Unterstützung und dgl.  "/>
    <n v="100"/>
    <n v="0.6"/>
  </r>
  <r>
    <s v="1 Stadt Bad Rappenau"/>
    <x v="0"/>
    <x v="1"/>
    <x v="8"/>
    <x v="38"/>
    <x v="48"/>
    <x v="105"/>
    <s v="4"/>
    <x v="3"/>
    <x v="2225"/>
    <n v="-100"/>
    <n v="0"/>
    <n v="1"/>
    <s v="01"/>
    <s v="8810"/>
    <s v="460000"/>
    <s v="00"/>
    <s v="000"/>
    <s v="Personalnebenausgaben   "/>
    <n v="100"/>
    <n v="0"/>
  </r>
  <r>
    <s v="1 Stadt Bad Rappenau"/>
    <x v="0"/>
    <x v="1"/>
    <x v="8"/>
    <x v="38"/>
    <x v="48"/>
    <x v="105"/>
    <s v="4"/>
    <x v="3"/>
    <x v="2226"/>
    <n v="-100"/>
    <n v="0"/>
    <n v="1"/>
    <s v="01"/>
    <s v="8810"/>
    <s v="462000"/>
    <s v="00"/>
    <s v="000"/>
    <s v="Betriebsausflug   "/>
    <n v="100"/>
    <n v="0"/>
  </r>
  <r>
    <s v="1 Stadt Bad Rappenau"/>
    <x v="0"/>
    <x v="1"/>
    <x v="8"/>
    <x v="38"/>
    <x v="48"/>
    <x v="105"/>
    <s v="5"/>
    <x v="4"/>
    <x v="2227"/>
    <n v="-525500"/>
    <n v="339897.12"/>
    <n v="1"/>
    <s v="01"/>
    <s v="8810"/>
    <s v="501000"/>
    <s v="00"/>
    <s v="000"/>
    <s v="Gebäudeunterhaltung   "/>
    <n v="525500"/>
    <n v="-339897.12"/>
  </r>
  <r>
    <s v="1 Stadt Bad Rappenau"/>
    <x v="0"/>
    <x v="1"/>
    <x v="8"/>
    <x v="38"/>
    <x v="48"/>
    <x v="105"/>
    <s v="5"/>
    <x v="4"/>
    <x v="2228"/>
    <n v="-6000"/>
    <n v="0"/>
    <n v="1"/>
    <s v="01"/>
    <s v="8810"/>
    <s v="521000"/>
    <s v="00"/>
    <s v="000"/>
    <s v="Geräte, Ausstattungs- und Einrichtungsgegenstände  "/>
    <n v="6000"/>
    <n v="0"/>
  </r>
  <r>
    <s v="1 Stadt Bad Rappenau"/>
    <x v="0"/>
    <x v="1"/>
    <x v="8"/>
    <x v="38"/>
    <x v="48"/>
    <x v="105"/>
    <s v="5"/>
    <x v="4"/>
    <x v="2229"/>
    <n v="-115800"/>
    <n v="0"/>
    <n v="1"/>
    <s v="01"/>
    <s v="8810"/>
    <s v="540000"/>
    <s v="00"/>
    <s v="000"/>
    <s v="Bewirtschaftung der Grundstücke und baulichen Anlagen  "/>
    <n v="115800"/>
    <n v="0"/>
  </r>
  <r>
    <s v="1 Stadt Bad Rappenau"/>
    <x v="0"/>
    <x v="1"/>
    <x v="8"/>
    <x v="38"/>
    <x v="48"/>
    <x v="105"/>
    <s v="6"/>
    <x v="4"/>
    <x v="2230"/>
    <n v="-500"/>
    <n v="-536.80999999999995"/>
    <n v="1"/>
    <s v="01"/>
    <s v="8810"/>
    <s v="668000"/>
    <s v="00"/>
    <s v="000"/>
    <s v="Vermischte Ausgaben   "/>
    <n v="500"/>
    <n v="536.80999999999995"/>
  </r>
  <r>
    <s v="1 Stadt Bad Rappenau"/>
    <x v="0"/>
    <x v="1"/>
    <x v="8"/>
    <x v="38"/>
    <x v="48"/>
    <x v="105"/>
    <s v="6"/>
    <x v="4"/>
    <x v="2231"/>
    <n v="-19800"/>
    <n v="0"/>
    <n v="1"/>
    <s v="01"/>
    <s v="8810"/>
    <s v="679000"/>
    <s v="00"/>
    <s v="000"/>
    <s v="Innere Verrechnungen   "/>
    <n v="19800"/>
    <n v="0"/>
  </r>
  <r>
    <s v="1 Stadt Bad Rappenau"/>
    <x v="0"/>
    <x v="1"/>
    <x v="8"/>
    <x v="38"/>
    <x v="48"/>
    <x v="105"/>
    <s v="6"/>
    <x v="4"/>
    <x v="2232"/>
    <n v="-28400"/>
    <n v="-28367.03"/>
    <n v="1"/>
    <s v="01"/>
    <s v="8810"/>
    <s v="680000"/>
    <s v="00"/>
    <s v="000"/>
    <s v="Abschreibungen   "/>
    <n v="28400"/>
    <n v="28367.03"/>
  </r>
  <r>
    <s v="1 Stadt Bad Rappenau"/>
    <x v="0"/>
    <x v="1"/>
    <x v="8"/>
    <x v="38"/>
    <x v="48"/>
    <x v="105"/>
    <s v="6"/>
    <x v="4"/>
    <x v="2233"/>
    <n v="-45700"/>
    <n v="-45710.06"/>
    <n v="1"/>
    <s v="01"/>
    <s v="8810"/>
    <s v="685000"/>
    <s v="00"/>
    <s v="000"/>
    <s v="Verzinsung des Anlagekapitals   "/>
    <n v="45700"/>
    <n v="45710.06"/>
  </r>
  <r>
    <s v="1 Stadt Bad Rappenau"/>
    <x v="0"/>
    <x v="1"/>
    <x v="8"/>
    <x v="38"/>
    <x v="48"/>
    <x v="106"/>
    <s v="4"/>
    <x v="3"/>
    <x v="2234"/>
    <n v="-40100"/>
    <n v="-39402.69"/>
    <n v="1"/>
    <s v="01"/>
    <s v="8830"/>
    <s v="410000"/>
    <s v="00"/>
    <s v="000"/>
    <s v="Besoldung der Beamten   "/>
    <n v="40100"/>
    <n v="39402.69"/>
  </r>
  <r>
    <s v="1 Stadt Bad Rappenau"/>
    <x v="0"/>
    <x v="1"/>
    <x v="8"/>
    <x v="38"/>
    <x v="48"/>
    <x v="106"/>
    <s v="4"/>
    <x v="3"/>
    <x v="2235"/>
    <n v="-80900"/>
    <n v="-81721.58"/>
    <n v="1"/>
    <s v="01"/>
    <s v="8830"/>
    <s v="414000"/>
    <s v="00"/>
    <s v="000"/>
    <s v="Vergütung der Beschäftigten  bis 2005 nur Angestellte "/>
    <n v="80900"/>
    <n v="81721.58"/>
  </r>
  <r>
    <s v="1 Stadt Bad Rappenau"/>
    <x v="0"/>
    <x v="1"/>
    <x v="8"/>
    <x v="38"/>
    <x v="48"/>
    <x v="106"/>
    <s v="4"/>
    <x v="3"/>
    <x v="2236"/>
    <n v="-12700"/>
    <n v="-14300.5"/>
    <n v="1"/>
    <s v="01"/>
    <s v="8830"/>
    <s v="430000"/>
    <s v="00"/>
    <s v="000"/>
    <s v="Beiträge Versorgungskasse   "/>
    <n v="12700"/>
    <n v="14300.5"/>
  </r>
  <r>
    <s v="1 Stadt Bad Rappenau"/>
    <x v="0"/>
    <x v="1"/>
    <x v="8"/>
    <x v="38"/>
    <x v="48"/>
    <x v="106"/>
    <s v="4"/>
    <x v="3"/>
    <x v="2237"/>
    <n v="-6900"/>
    <n v="-7123.2"/>
    <n v="1"/>
    <s v="01"/>
    <s v="8830"/>
    <s v="434000"/>
    <s v="00"/>
    <s v="000"/>
    <s v="Beiträge Versorgungskasse  bis 2005 nur Angestellte "/>
    <n v="6900"/>
    <n v="7123.2"/>
  </r>
  <r>
    <s v="1 Stadt Bad Rappenau"/>
    <x v="0"/>
    <x v="1"/>
    <x v="8"/>
    <x v="38"/>
    <x v="48"/>
    <x v="106"/>
    <s v="4"/>
    <x v="3"/>
    <x v="2238"/>
    <n v="-16500"/>
    <n v="-16616.54"/>
    <n v="1"/>
    <s v="01"/>
    <s v="8830"/>
    <s v="444000"/>
    <s v="00"/>
    <s v="000"/>
    <s v="Beiträge zur gesetzlichen Sozialversicherung für Angest. bis 2005 nur Angestellte "/>
    <n v="16500"/>
    <n v="16616.54"/>
  </r>
  <r>
    <s v="1 Stadt Bad Rappenau"/>
    <x v="0"/>
    <x v="1"/>
    <x v="8"/>
    <x v="38"/>
    <x v="48"/>
    <x v="106"/>
    <s v="4"/>
    <x v="3"/>
    <x v="2239"/>
    <n v="-2100"/>
    <n v="-1860"/>
    <n v="1"/>
    <s v="01"/>
    <s v="8830"/>
    <s v="450000"/>
    <s v="00"/>
    <s v="000"/>
    <s v="Personalausgaben   "/>
    <n v="2100"/>
    <n v="1860"/>
  </r>
  <r>
    <s v="1 Stadt Bad Rappenau"/>
    <x v="0"/>
    <x v="1"/>
    <x v="8"/>
    <x v="38"/>
    <x v="48"/>
    <x v="106"/>
    <s v="4"/>
    <x v="3"/>
    <x v="2240"/>
    <n v="-100"/>
    <n v="-338.24"/>
    <n v="1"/>
    <s v="01"/>
    <s v="8830"/>
    <s v="460000"/>
    <s v="00"/>
    <s v="000"/>
    <s v="Personalnebenausgaben   "/>
    <n v="100"/>
    <n v="338.24"/>
  </r>
  <r>
    <s v="1 Stadt Bad Rappenau"/>
    <x v="0"/>
    <x v="1"/>
    <x v="8"/>
    <x v="38"/>
    <x v="48"/>
    <x v="106"/>
    <s v="4"/>
    <x v="3"/>
    <x v="2241"/>
    <n v="-100"/>
    <n v="-143.88"/>
    <n v="1"/>
    <s v="01"/>
    <s v="8830"/>
    <s v="462000"/>
    <s v="00"/>
    <s v="000"/>
    <s v="Betriebsausflug   "/>
    <n v="100"/>
    <n v="143.88"/>
  </r>
  <r>
    <s v="1 Stadt Bad Rappenau"/>
    <x v="0"/>
    <x v="1"/>
    <x v="8"/>
    <x v="38"/>
    <x v="48"/>
    <x v="106"/>
    <s v="5"/>
    <x v="4"/>
    <x v="2242"/>
    <n v="-5000"/>
    <n v="-1840.77"/>
    <n v="1"/>
    <s v="01"/>
    <s v="8830"/>
    <s v="500000"/>
    <s v="00"/>
    <s v="000"/>
    <s v="Unterhaltung der Grundstücke und baulichen Anlagen  "/>
    <n v="5000"/>
    <n v="1840.77"/>
  </r>
  <r>
    <s v="1 Stadt Bad Rappenau"/>
    <x v="0"/>
    <x v="1"/>
    <x v="8"/>
    <x v="38"/>
    <x v="48"/>
    <x v="106"/>
    <s v="5"/>
    <x v="4"/>
    <x v="2243"/>
    <n v="-3500"/>
    <n v="-499.49"/>
    <n v="1"/>
    <s v="01"/>
    <s v="8830"/>
    <s v="522000"/>
    <s v="00"/>
    <s v="000"/>
    <s v="Druck- und Kopierkosten   "/>
    <n v="3500"/>
    <n v="499.49"/>
  </r>
  <r>
    <s v="1 Stadt Bad Rappenau"/>
    <x v="0"/>
    <x v="1"/>
    <x v="8"/>
    <x v="38"/>
    <x v="48"/>
    <x v="106"/>
    <s v="5"/>
    <x v="4"/>
    <x v="2244"/>
    <n v="-400"/>
    <n v="-312.02999999999997"/>
    <n v="1"/>
    <s v="01"/>
    <s v="8830"/>
    <s v="531000"/>
    <s v="00"/>
    <s v="000"/>
    <s v="Mieten und Pachten   "/>
    <n v="400"/>
    <n v="312.02999999999997"/>
  </r>
  <r>
    <s v="1 Stadt Bad Rappenau"/>
    <x v="0"/>
    <x v="1"/>
    <x v="8"/>
    <x v="38"/>
    <x v="48"/>
    <x v="106"/>
    <s v="5"/>
    <x v="4"/>
    <x v="2245"/>
    <n v="-100"/>
    <n v="-131.76"/>
    <n v="1"/>
    <s v="01"/>
    <s v="8830"/>
    <s v="546000"/>
    <s v="00"/>
    <s v="000"/>
    <s v="Steuern und Gebäudeversicherungen   "/>
    <n v="100"/>
    <n v="131.76"/>
  </r>
  <r>
    <s v="1 Stadt Bad Rappenau"/>
    <x v="0"/>
    <x v="1"/>
    <x v="8"/>
    <x v="38"/>
    <x v="48"/>
    <x v="106"/>
    <s v="5"/>
    <x v="4"/>
    <x v="2246"/>
    <n v="-500"/>
    <n v="-825"/>
    <n v="1"/>
    <s v="01"/>
    <s v="8830"/>
    <s v="562000"/>
    <s v="00"/>
    <s v="000"/>
    <s v="Aus- und Fortbildung,   "/>
    <n v="500"/>
    <n v="825"/>
  </r>
  <r>
    <s v="1 Stadt Bad Rappenau"/>
    <x v="0"/>
    <x v="1"/>
    <x v="8"/>
    <x v="38"/>
    <x v="48"/>
    <x v="106"/>
    <s v="6"/>
    <x v="4"/>
    <x v="2247"/>
    <n v="-5000"/>
    <n v="-3315.44"/>
    <n v="1"/>
    <s v="01"/>
    <s v="8830"/>
    <s v="636000"/>
    <s v="00"/>
    <s v="000"/>
    <s v="sonstige sächliche Zweckausgaben  "/>
    <n v="5000"/>
    <n v="3315.44"/>
  </r>
  <r>
    <s v="1 Stadt Bad Rappenau"/>
    <x v="0"/>
    <x v="1"/>
    <x v="8"/>
    <x v="38"/>
    <x v="48"/>
    <x v="106"/>
    <s v="6"/>
    <x v="4"/>
    <x v="2248"/>
    <n v="-15000"/>
    <n v="-9673.6299999999992"/>
    <n v="1"/>
    <s v="01"/>
    <s v="8830"/>
    <s v="638000"/>
    <s v="00"/>
    <s v="000"/>
    <s v="EDV-Kosten   "/>
    <n v="15000"/>
    <n v="9673.6299999999992"/>
  </r>
  <r>
    <s v="1 Stadt Bad Rappenau"/>
    <x v="0"/>
    <x v="1"/>
    <x v="8"/>
    <x v="38"/>
    <x v="48"/>
    <x v="106"/>
    <s v="6"/>
    <x v="4"/>
    <x v="2249"/>
    <n v="-25000"/>
    <n v="-16387.11"/>
    <n v="1"/>
    <s v="01"/>
    <s v="8830"/>
    <s v="640000"/>
    <s v="00"/>
    <s v="000"/>
    <s v="Steuern, Versicherung. , Schadensfälle, Sonderabgaben  "/>
    <n v="25000"/>
    <n v="16387.11"/>
  </r>
  <r>
    <s v="1 Stadt Bad Rappenau"/>
    <x v="0"/>
    <x v="1"/>
    <x v="8"/>
    <x v="38"/>
    <x v="48"/>
    <x v="106"/>
    <s v="6"/>
    <x v="4"/>
    <x v="2250"/>
    <n v="-400"/>
    <n v="0"/>
    <n v="1"/>
    <s v="01"/>
    <s v="8830"/>
    <s v="650000"/>
    <s v="00"/>
    <s v="000"/>
    <s v="Bürobedarf   "/>
    <n v="400"/>
    <n v="0"/>
  </r>
  <r>
    <s v="1 Stadt Bad Rappenau"/>
    <x v="0"/>
    <x v="1"/>
    <x v="8"/>
    <x v="38"/>
    <x v="48"/>
    <x v="106"/>
    <s v="6"/>
    <x v="4"/>
    <x v="2251"/>
    <n v="-16400"/>
    <n v="0"/>
    <n v="1"/>
    <s v="01"/>
    <s v="8830"/>
    <s v="679000"/>
    <s v="00"/>
    <s v="000"/>
    <s v="Innere Verrechnungen   "/>
    <n v="16400"/>
    <n v="0"/>
  </r>
  <r>
    <s v="1 Stadt Bad Rappenau"/>
    <x v="0"/>
    <x v="1"/>
    <x v="9"/>
    <x v="39"/>
    <x v="49"/>
    <x v="107"/>
    <s v="8"/>
    <x v="6"/>
    <x v="2252"/>
    <n v="-1081600"/>
    <n v="-1190266.54"/>
    <n v="1"/>
    <s v="01"/>
    <s v="9000"/>
    <s v="810000"/>
    <s v="00"/>
    <s v="000"/>
    <s v="Gewerbesteuerumlage   "/>
    <n v="1081600"/>
    <n v="1190266.54"/>
  </r>
  <r>
    <s v="1 Stadt Bad Rappenau"/>
    <x v="0"/>
    <x v="1"/>
    <x v="9"/>
    <x v="39"/>
    <x v="49"/>
    <x v="107"/>
    <s v="8"/>
    <x v="6"/>
    <x v="2253"/>
    <n v="-6126200"/>
    <n v="-6118747.7999999998"/>
    <n v="1"/>
    <s v="01"/>
    <s v="9000"/>
    <s v="831000"/>
    <s v="00"/>
    <s v="000"/>
    <s v="Finanzausgleichsumlage   "/>
    <n v="6126200"/>
    <n v="6118747.7999999998"/>
  </r>
  <r>
    <s v="1 Stadt Bad Rappenau"/>
    <x v="0"/>
    <x v="1"/>
    <x v="9"/>
    <x v="39"/>
    <x v="49"/>
    <x v="107"/>
    <s v="8"/>
    <x v="6"/>
    <x v="2254"/>
    <n v="-8316100"/>
    <n v="-8305240"/>
    <n v="1"/>
    <s v="01"/>
    <s v="9000"/>
    <s v="832000"/>
    <s v="00"/>
    <s v="000"/>
    <s v="Kreisumlage   "/>
    <n v="8316100"/>
    <n v="8305240"/>
  </r>
  <r>
    <s v="1 Stadt Bad Rappenau"/>
    <x v="0"/>
    <x v="1"/>
    <x v="9"/>
    <x v="40"/>
    <x v="50"/>
    <x v="108"/>
    <s v="6"/>
    <x v="4"/>
    <x v="2255"/>
    <n v="-336800"/>
    <n v="-316970.96999999997"/>
    <n v="1"/>
    <s v="01"/>
    <s v="9100"/>
    <s v="686000"/>
    <s v="00"/>
    <s v="000"/>
    <s v="Auflösung passivierter Ertragszuschüsse   "/>
    <n v="336800"/>
    <n v="316970.96999999997"/>
  </r>
  <r>
    <s v="1 Stadt Bad Rappenau"/>
    <x v="0"/>
    <x v="1"/>
    <x v="9"/>
    <x v="40"/>
    <x v="50"/>
    <x v="108"/>
    <s v="8"/>
    <x v="6"/>
    <x v="2256"/>
    <n v="-104800"/>
    <n v="-104710.66"/>
    <n v="1"/>
    <s v="01"/>
    <s v="9100"/>
    <s v="806000"/>
    <s v="00"/>
    <s v="000"/>
    <s v="Zinsen für Kredite von sonstigen öffentlichen Sonderrechnungen (Landesbanken etc.) "/>
    <n v="104800"/>
    <n v="104710.66"/>
  </r>
  <r>
    <s v="1 Stadt Bad Rappenau"/>
    <x v="0"/>
    <x v="1"/>
    <x v="9"/>
    <x v="40"/>
    <x v="50"/>
    <x v="108"/>
    <s v="8"/>
    <x v="6"/>
    <x v="2257"/>
    <n v="-54200"/>
    <n v="-54155.18"/>
    <n v="1"/>
    <s v="01"/>
    <s v="9100"/>
    <s v="807000"/>
    <s v="00"/>
    <s v="000"/>
    <s v="Zinsen für Kredite von Privaten Unternehmen (Banken)  "/>
    <n v="54200"/>
    <n v="54155.18"/>
  </r>
  <r>
    <s v="1 Stadt Bad Rappenau"/>
    <x v="0"/>
    <x v="1"/>
    <x v="9"/>
    <x v="40"/>
    <x v="50"/>
    <x v="108"/>
    <s v="8"/>
    <x v="6"/>
    <x v="2258"/>
    <n v="-2000"/>
    <n v="0"/>
    <n v="1"/>
    <s v="01"/>
    <s v="9100"/>
    <s v="807100"/>
    <s v="00"/>
    <s v="000"/>
    <s v="Zinsen für Kassenkredite   "/>
    <n v="2000"/>
    <n v="0"/>
  </r>
  <r>
    <s v="1 Stadt Bad Rappenau"/>
    <x v="0"/>
    <x v="1"/>
    <x v="9"/>
    <x v="40"/>
    <x v="50"/>
    <x v="108"/>
    <s v="8"/>
    <x v="6"/>
    <x v="2259"/>
    <n v="-12500"/>
    <n v="-12564.76"/>
    <n v="1"/>
    <s v="01"/>
    <s v="9100"/>
    <s v="808000"/>
    <s v="00"/>
    <s v="000"/>
    <s v="Zinsen aus Leasing und Leibrenten   "/>
    <n v="12500"/>
    <n v="12564.76"/>
  </r>
  <r>
    <s v="1 Stadt Bad Rappenau"/>
    <x v="0"/>
    <x v="1"/>
    <x v="9"/>
    <x v="40"/>
    <x v="50"/>
    <x v="108"/>
    <s v="8"/>
    <x v="6"/>
    <x v="2260"/>
    <n v="-2109600"/>
    <n v="-7327429.54"/>
    <n v="1"/>
    <s v="01"/>
    <s v="9100"/>
    <s v="860000"/>
    <s v="00"/>
    <s v="000"/>
    <s v="allgemeine Zuführung zum Vermögenshaushalt  "/>
    <n v="2109600"/>
    <n v="7327429.54"/>
  </r>
  <r>
    <s v="1 Stadt Bad Rappenau"/>
    <x v="1"/>
    <x v="2"/>
    <x v="1"/>
    <x v="6"/>
    <x v="6"/>
    <x v="15"/>
    <s v="36"/>
    <x v="7"/>
    <x v="2261"/>
    <n v="93600"/>
    <n v="93600"/>
    <n v="1"/>
    <s v="10"/>
    <s v="1300"/>
    <s v="361000"/>
    <s v="00"/>
    <s v="004"/>
    <s v="Zuweisungen, Zuschüsse für Investitionen vom Land  "/>
    <n v="93600"/>
    <n v="93600"/>
  </r>
  <r>
    <s v="1 Stadt Bad Rappenau"/>
    <x v="1"/>
    <x v="2"/>
    <x v="1"/>
    <x v="6"/>
    <x v="6"/>
    <x v="15"/>
    <s v="36"/>
    <x v="7"/>
    <x v="2262"/>
    <n v="120000"/>
    <n v="120000"/>
    <n v="1"/>
    <s v="10"/>
    <s v="1300"/>
    <s v="361000"/>
    <s v="00"/>
    <s v="299"/>
    <s v="Landeszuschuss Feuerwehrgerätehaus Bonfeld/Fürfeld/Treschklingen  "/>
    <n v="120000"/>
    <n v="120000"/>
  </r>
  <r>
    <s v="1 Stadt Bad Rappenau"/>
    <x v="1"/>
    <x v="2"/>
    <x v="2"/>
    <x v="8"/>
    <x v="8"/>
    <x v="23"/>
    <s v="36"/>
    <x v="7"/>
    <x v="2263"/>
    <n v="0"/>
    <n v="0"/>
    <n v="1"/>
    <s v="10"/>
    <s v="2110"/>
    <s v="361000"/>
    <s v="00"/>
    <s v="210"/>
    <s v="Zuweisungen Zuschüsse für Invest. vom Land  "/>
    <n v="0"/>
    <n v="0"/>
  </r>
  <r>
    <s v="1 Stadt Bad Rappenau"/>
    <x v="1"/>
    <x v="2"/>
    <x v="2"/>
    <x v="8"/>
    <x v="8"/>
    <x v="23"/>
    <s v="36"/>
    <x v="7"/>
    <x v="2264"/>
    <n v="0"/>
    <n v="3308.45"/>
    <n v="1"/>
    <s v="10"/>
    <s v="2110"/>
    <s v="368000"/>
    <s v="00"/>
    <s v="004"/>
    <s v="Spenden für die Anschaffung von beweglichen Sachanlagen des VmH  "/>
    <n v="0"/>
    <n v="3308.45"/>
  </r>
  <r>
    <s v="1 Stadt Bad Rappenau"/>
    <x v="1"/>
    <x v="2"/>
    <x v="2"/>
    <x v="11"/>
    <x v="12"/>
    <x v="34"/>
    <s v="36"/>
    <x v="7"/>
    <x v="2265"/>
    <n v="813000"/>
    <n v="813000"/>
    <n v="1"/>
    <s v="10"/>
    <s v="2820"/>
    <s v="361000"/>
    <s v="00"/>
    <s v="010"/>
    <s v="Landeszuschuss Umbau und Einrichtung Verbundschule  "/>
    <n v="813000"/>
    <n v="813000"/>
  </r>
  <r>
    <s v="1 Stadt Bad Rappenau"/>
    <x v="1"/>
    <x v="2"/>
    <x v="2"/>
    <x v="11"/>
    <x v="12"/>
    <x v="34"/>
    <s v="36"/>
    <x v="7"/>
    <x v="2266"/>
    <n v="0"/>
    <n v="0"/>
    <n v="1"/>
    <s v="10"/>
    <s v="2820"/>
    <s v="361000"/>
    <s v="00"/>
    <s v="020"/>
    <s v="Landeszuschuss Erweiterung Gymnasiale Oberstufe  "/>
    <n v="0"/>
    <n v="0"/>
  </r>
  <r>
    <s v="1 Stadt Bad Rappenau"/>
    <x v="1"/>
    <x v="2"/>
    <x v="2"/>
    <x v="11"/>
    <x v="12"/>
    <x v="34"/>
    <s v="36"/>
    <x v="7"/>
    <x v="2267"/>
    <n v="365000"/>
    <n v="365000"/>
    <n v="1"/>
    <s v="10"/>
    <s v="2820"/>
    <s v="361500"/>
    <s v="00"/>
    <s v="030"/>
    <s v="Ausgleichsstock Fassadensanierung Gemeinschaftsschule  "/>
    <n v="365000"/>
    <n v="365000"/>
  </r>
  <r>
    <s v="1 Stadt Bad Rappenau"/>
    <x v="1"/>
    <x v="2"/>
    <x v="2"/>
    <x v="12"/>
    <x v="14"/>
    <x v="126"/>
    <s v="36"/>
    <x v="7"/>
    <x v="2268"/>
    <n v="900000"/>
    <n v="900000"/>
    <n v="1"/>
    <s v="10"/>
    <s v="2950"/>
    <s v="361000"/>
    <s v="00"/>
    <s v="021"/>
    <s v="Landeszuschuss Neu-/Umbau Mensa   "/>
    <n v="900000"/>
    <n v="900000"/>
  </r>
  <r>
    <s v="1 Stadt Bad Rappenau"/>
    <x v="1"/>
    <x v="2"/>
    <x v="2"/>
    <x v="12"/>
    <x v="14"/>
    <x v="126"/>
    <s v="36"/>
    <x v="7"/>
    <x v="2269"/>
    <n v="500000"/>
    <n v="-102000"/>
    <n v="1"/>
    <s v="10"/>
    <s v="2950"/>
    <s v="361500"/>
    <s v="00"/>
    <s v="021"/>
    <s v="Ausgleichstock Neu-/Umbau Mensa   "/>
    <n v="500000"/>
    <n v="-102000"/>
  </r>
  <r>
    <s v="1 Stadt Bad Rappenau"/>
    <x v="1"/>
    <x v="2"/>
    <x v="3"/>
    <x v="16"/>
    <x v="54"/>
    <x v="116"/>
    <s v="36"/>
    <x v="7"/>
    <x v="2270"/>
    <n v="0"/>
    <n v="16293.61"/>
    <n v="1"/>
    <s v="10"/>
    <s v="3600"/>
    <s v="368000"/>
    <s v="00"/>
    <s v="004"/>
    <s v="Kostenerstattungsbeiträge für Ausgleichsmaßnahmen  "/>
    <n v="0"/>
    <n v="16293.61"/>
  </r>
  <r>
    <s v="1 Stadt Bad Rappenau"/>
    <x v="1"/>
    <x v="2"/>
    <x v="4"/>
    <x v="18"/>
    <x v="22"/>
    <x v="44"/>
    <s v="36"/>
    <x v="7"/>
    <x v="2271"/>
    <n v="0"/>
    <n v="0"/>
    <n v="1"/>
    <s v="10"/>
    <s v="4640"/>
    <s v="361000"/>
    <s v="00"/>
    <s v="010"/>
    <s v="Landeszuschuss Neubau   "/>
    <n v="0"/>
    <n v="0"/>
  </r>
  <r>
    <s v="1 Stadt Bad Rappenau"/>
    <x v="1"/>
    <x v="2"/>
    <x v="4"/>
    <x v="18"/>
    <x v="22"/>
    <x v="49"/>
    <s v="36"/>
    <x v="7"/>
    <x v="2272"/>
    <n v="0"/>
    <n v="-240000"/>
    <n v="1"/>
    <s v="10"/>
    <s v="4649"/>
    <s v="361000"/>
    <s v="00"/>
    <s v="050"/>
    <s v="Landeszuschuss Kindergarten Zimmerhof  "/>
    <n v="0"/>
    <n v="-240000"/>
  </r>
  <r>
    <s v="1 Stadt Bad Rappenau"/>
    <x v="1"/>
    <x v="2"/>
    <x v="6"/>
    <x v="23"/>
    <x v="30"/>
    <x v="72"/>
    <s v="35"/>
    <x v="8"/>
    <x v="2273"/>
    <n v="20000"/>
    <n v="804.04"/>
    <n v="1"/>
    <s v="10"/>
    <s v="6100"/>
    <s v="350100"/>
    <s v="00"/>
    <s v="060"/>
    <s v="Ausgleichsbeiträge Sanierung   "/>
    <n v="20000"/>
    <n v="804.04"/>
  </r>
  <r>
    <s v="1 Stadt Bad Rappenau"/>
    <x v="1"/>
    <x v="2"/>
    <x v="6"/>
    <x v="23"/>
    <x v="30"/>
    <x v="72"/>
    <s v="36"/>
    <x v="7"/>
    <x v="2274"/>
    <n v="150000"/>
    <n v="150000"/>
    <n v="1"/>
    <s v="10"/>
    <s v="6100"/>
    <s v="361000"/>
    <s v="00"/>
    <s v="200"/>
    <s v="Landeszuschuss Sanierung Bonfeld   "/>
    <n v="150000"/>
    <n v="150000"/>
  </r>
  <r>
    <s v="1 Stadt Bad Rappenau"/>
    <x v="1"/>
    <x v="2"/>
    <x v="6"/>
    <x v="23"/>
    <x v="30"/>
    <x v="72"/>
    <s v="36"/>
    <x v="7"/>
    <x v="2275"/>
    <n v="5000"/>
    <n v="-82162.42"/>
    <n v="1"/>
    <s v="10"/>
    <s v="6100"/>
    <s v="361000"/>
    <s v="00"/>
    <s v="500"/>
    <s v="Landeszuschuss Dorfentwicklung Heinsheim   "/>
    <n v="5000"/>
    <n v="-82162.42"/>
  </r>
  <r>
    <s v="1 Stadt Bad Rappenau"/>
    <x v="1"/>
    <x v="2"/>
    <x v="6"/>
    <x v="23"/>
    <x v="30"/>
    <x v="72"/>
    <s v="36"/>
    <x v="7"/>
    <x v="2276"/>
    <n v="5000"/>
    <n v="-200797.58"/>
    <n v="1"/>
    <s v="10"/>
    <s v="6100"/>
    <s v="361000"/>
    <s v="00"/>
    <s v="600"/>
    <s v="Landeszuschuss Dorfentwicklung Obergimpern  "/>
    <n v="5000"/>
    <n v="-200797.58"/>
  </r>
  <r>
    <s v="1 Stadt Bad Rappenau"/>
    <x v="1"/>
    <x v="2"/>
    <x v="6"/>
    <x v="25"/>
    <x v="32"/>
    <x v="74"/>
    <s v="35"/>
    <x v="8"/>
    <x v="2277"/>
    <n v="0"/>
    <n v="-300000"/>
    <n v="1"/>
    <s v="10"/>
    <s v="6300"/>
    <s v="350000"/>
    <s v="00"/>
    <s v="040"/>
    <s v="Erschließungsbeiträge &quot;Am Schafgarten&quot;   "/>
    <n v="0"/>
    <n v="-300000"/>
  </r>
  <r>
    <s v="1 Stadt Bad Rappenau"/>
    <x v="1"/>
    <x v="2"/>
    <x v="6"/>
    <x v="25"/>
    <x v="32"/>
    <x v="74"/>
    <s v="35"/>
    <x v="8"/>
    <x v="2278"/>
    <n v="0"/>
    <n v="149059.42000000001"/>
    <n v="1"/>
    <s v="10"/>
    <s v="6300"/>
    <s v="350000"/>
    <s v="00"/>
    <s v="065"/>
    <s v="Erschließungsbeiträge Gewerbegebiet &quot;Auf der Höhe&quot;  "/>
    <n v="0"/>
    <n v="149059.42000000001"/>
  </r>
  <r>
    <s v="1 Stadt Bad Rappenau"/>
    <x v="1"/>
    <x v="2"/>
    <x v="6"/>
    <x v="25"/>
    <x v="32"/>
    <x v="74"/>
    <s v="35"/>
    <x v="8"/>
    <x v="2279"/>
    <n v="0"/>
    <n v="-200000"/>
    <n v="1"/>
    <s v="10"/>
    <s v="6300"/>
    <s v="350000"/>
    <s v="00"/>
    <s v="079"/>
    <s v="Erschließungsbeiträge &quot;Gromberg II&quot;   "/>
    <n v="0"/>
    <n v="-200000"/>
  </r>
  <r>
    <s v="1 Stadt Bad Rappenau"/>
    <x v="1"/>
    <x v="2"/>
    <x v="6"/>
    <x v="25"/>
    <x v="32"/>
    <x v="74"/>
    <s v="35"/>
    <x v="8"/>
    <x v="2280"/>
    <n v="0"/>
    <n v="0"/>
    <n v="1"/>
    <s v="10"/>
    <s v="6300"/>
    <s v="350000"/>
    <s v="00"/>
    <s v="089"/>
    <s v="Erschließungsbeitrag Wohngebiet &quot;Kandel&quot;   "/>
    <n v="0"/>
    <n v="0"/>
  </r>
  <r>
    <s v="1 Stadt Bad Rappenau"/>
    <x v="1"/>
    <x v="2"/>
    <x v="6"/>
    <x v="25"/>
    <x v="32"/>
    <x v="74"/>
    <s v="35"/>
    <x v="8"/>
    <x v="2281"/>
    <n v="0"/>
    <n v="-108516.45"/>
    <n v="1"/>
    <s v="10"/>
    <s v="6300"/>
    <s v="350000"/>
    <s v="00"/>
    <s v="170"/>
    <s v="Erschließungsbeiträge &quot;Waldäcker&quot; 1. BA   "/>
    <n v="0"/>
    <n v="-108516.45"/>
  </r>
  <r>
    <s v="1 Stadt Bad Rappenau"/>
    <x v="1"/>
    <x v="2"/>
    <x v="6"/>
    <x v="25"/>
    <x v="32"/>
    <x v="74"/>
    <s v="35"/>
    <x v="8"/>
    <x v="2282"/>
    <n v="0"/>
    <n v="-400000"/>
    <n v="1"/>
    <s v="10"/>
    <s v="6300"/>
    <s v="350000"/>
    <s v="00"/>
    <s v="171"/>
    <s v="Erschließungsbeiträge &quot;Waldäcker&quot; 2. BA   "/>
    <n v="0"/>
    <n v="-400000"/>
  </r>
  <r>
    <s v="1 Stadt Bad Rappenau"/>
    <x v="1"/>
    <x v="2"/>
    <x v="6"/>
    <x v="25"/>
    <x v="32"/>
    <x v="74"/>
    <s v="35"/>
    <x v="8"/>
    <x v="2283"/>
    <n v="0"/>
    <n v="219.24"/>
    <n v="1"/>
    <s v="10"/>
    <s v="6300"/>
    <s v="350000"/>
    <s v="00"/>
    <s v="221"/>
    <s v="Erschließungsbeiträge Buchäcker-Erweiterung  "/>
    <n v="0"/>
    <n v="219.24"/>
  </r>
  <r>
    <s v="1 Stadt Bad Rappenau"/>
    <x v="1"/>
    <x v="2"/>
    <x v="6"/>
    <x v="25"/>
    <x v="32"/>
    <x v="74"/>
    <s v="35"/>
    <x v="8"/>
    <x v="2284"/>
    <n v="150000"/>
    <n v="89659.85"/>
    <n v="1"/>
    <s v="10"/>
    <s v="6300"/>
    <s v="350000"/>
    <s v="00"/>
    <s v="225"/>
    <s v="Erschließungsbeiträge &quot;Gewerbegebiet Berg&quot;, Bonfeld  "/>
    <n v="150000"/>
    <n v="89659.85"/>
  </r>
  <r>
    <s v="1 Stadt Bad Rappenau"/>
    <x v="1"/>
    <x v="2"/>
    <x v="6"/>
    <x v="25"/>
    <x v="32"/>
    <x v="74"/>
    <s v="35"/>
    <x v="8"/>
    <x v="2285"/>
    <n v="0"/>
    <n v="0"/>
    <n v="1"/>
    <s v="10"/>
    <s v="6300"/>
    <s v="350000"/>
    <s v="00"/>
    <s v="262"/>
    <s v="Erschließungsbeitrag Wohngebiet Boppengrund Bonfeld  "/>
    <n v="0"/>
    <n v="0"/>
  </r>
  <r>
    <s v="1 Stadt Bad Rappenau"/>
    <x v="1"/>
    <x v="2"/>
    <x v="6"/>
    <x v="25"/>
    <x v="32"/>
    <x v="74"/>
    <s v="35"/>
    <x v="8"/>
    <x v="2286"/>
    <n v="0"/>
    <n v="2471.23"/>
    <n v="1"/>
    <s v="10"/>
    <s v="6300"/>
    <s v="350000"/>
    <s v="00"/>
    <s v="313"/>
    <s v="Erschließungsbeiträge &quot;Kühäcker&quot;, Fürfeld  "/>
    <n v="0"/>
    <n v="2471.23"/>
  </r>
  <r>
    <s v="1 Stadt Bad Rappenau"/>
    <x v="1"/>
    <x v="2"/>
    <x v="6"/>
    <x v="25"/>
    <x v="32"/>
    <x v="74"/>
    <s v="35"/>
    <x v="8"/>
    <x v="2287"/>
    <n v="0"/>
    <n v="42772.5"/>
    <n v="1"/>
    <s v="10"/>
    <s v="6300"/>
    <s v="350000"/>
    <s v="00"/>
    <s v="341"/>
    <s v="Erschließungsbeitrag Mühlwiesen Fürfeld  "/>
    <n v="0"/>
    <n v="42772.5"/>
  </r>
  <r>
    <s v="1 Stadt Bad Rappenau"/>
    <x v="1"/>
    <x v="2"/>
    <x v="6"/>
    <x v="25"/>
    <x v="32"/>
    <x v="74"/>
    <s v="35"/>
    <x v="8"/>
    <x v="2288"/>
    <n v="0"/>
    <n v="0"/>
    <n v="1"/>
    <s v="10"/>
    <s v="6300"/>
    <s v="350000"/>
    <s v="00"/>
    <s v="390"/>
    <s v="Erschließungsbeiträge &quot;Halmesäcker&quot;, Fürfeld  "/>
    <n v="0"/>
    <n v="0"/>
  </r>
  <r>
    <s v="1 Stadt Bad Rappenau"/>
    <x v="1"/>
    <x v="2"/>
    <x v="6"/>
    <x v="25"/>
    <x v="32"/>
    <x v="74"/>
    <s v="35"/>
    <x v="8"/>
    <x v="2289"/>
    <n v="0"/>
    <n v="10497.63"/>
    <n v="1"/>
    <s v="10"/>
    <s v="6300"/>
    <s v="350000"/>
    <s v="00"/>
    <s v="405"/>
    <s v="Erschließungsbeiträge &quot;Kreuz- Obern-Tor&quot;, Grombach  "/>
    <n v="0"/>
    <n v="10497.63"/>
  </r>
  <r>
    <s v="1 Stadt Bad Rappenau"/>
    <x v="1"/>
    <x v="2"/>
    <x v="6"/>
    <x v="25"/>
    <x v="32"/>
    <x v="74"/>
    <s v="35"/>
    <x v="8"/>
    <x v="2290"/>
    <n v="0"/>
    <n v="0"/>
    <n v="1"/>
    <s v="10"/>
    <s v="6300"/>
    <s v="350000"/>
    <s v="00"/>
    <s v="482"/>
    <s v="Erschließungsbeiträge Kobach III   "/>
    <n v="0"/>
    <n v="0"/>
  </r>
  <r>
    <s v="1 Stadt Bad Rappenau"/>
    <x v="1"/>
    <x v="2"/>
    <x v="6"/>
    <x v="25"/>
    <x v="32"/>
    <x v="74"/>
    <s v="35"/>
    <x v="8"/>
    <x v="2291"/>
    <n v="0"/>
    <n v="0"/>
    <n v="1"/>
    <s v="10"/>
    <s v="6300"/>
    <s v="350000"/>
    <s v="00"/>
    <s v="510"/>
    <s v="Erschließungsbeitrag Wohngebiet Neckarblick Heinsheim  "/>
    <n v="0"/>
    <n v="0"/>
  </r>
  <r>
    <s v="1 Stadt Bad Rappenau"/>
    <x v="1"/>
    <x v="2"/>
    <x v="6"/>
    <x v="25"/>
    <x v="32"/>
    <x v="74"/>
    <s v="35"/>
    <x v="8"/>
    <x v="2292"/>
    <n v="0"/>
    <n v="-74474.64"/>
    <n v="1"/>
    <s v="10"/>
    <s v="6300"/>
    <s v="350000"/>
    <s v="00"/>
    <s v="680"/>
    <s v="Erschließungsbeiträge 1. BA Geisberg, Obergimpern  "/>
    <n v="0"/>
    <n v="-74474.64"/>
  </r>
  <r>
    <s v="1 Stadt Bad Rappenau"/>
    <x v="1"/>
    <x v="2"/>
    <x v="6"/>
    <x v="25"/>
    <x v="32"/>
    <x v="74"/>
    <s v="35"/>
    <x v="8"/>
    <x v="2293"/>
    <n v="400000"/>
    <n v="400000"/>
    <n v="1"/>
    <s v="10"/>
    <s v="6300"/>
    <s v="350000"/>
    <s v="00"/>
    <s v="681"/>
    <s v="Erschließungsbeiträge 2.+3. BA Geisberg, Obergimpern  "/>
    <n v="400000"/>
    <n v="400000"/>
  </r>
  <r>
    <s v="1 Stadt Bad Rappenau"/>
    <x v="1"/>
    <x v="2"/>
    <x v="6"/>
    <x v="25"/>
    <x v="32"/>
    <x v="74"/>
    <s v="35"/>
    <x v="8"/>
    <x v="2294"/>
    <n v="0"/>
    <n v="3.81"/>
    <n v="1"/>
    <s v="10"/>
    <s v="6300"/>
    <s v="350000"/>
    <s v="00"/>
    <s v="900"/>
    <s v="Erschließungsbeiträge &quot;Zum Forst&quot;, Wollenberg  "/>
    <n v="0"/>
    <n v="3.81"/>
  </r>
  <r>
    <s v="1 Stadt Bad Rappenau"/>
    <x v="1"/>
    <x v="2"/>
    <x v="6"/>
    <x v="26"/>
    <x v="33"/>
    <x v="75"/>
    <s v="36"/>
    <x v="7"/>
    <x v="2295"/>
    <n v="0"/>
    <n v="-535.48"/>
    <n v="1"/>
    <s v="10"/>
    <s v="6700"/>
    <s v="361000"/>
    <s v="00"/>
    <s v="004"/>
    <s v="Landeszuschuss Modernisierung Straßenbeleuchtung  "/>
    <n v="0"/>
    <n v="-535.48"/>
  </r>
  <r>
    <s v="1 Stadt Bad Rappenau"/>
    <x v="1"/>
    <x v="2"/>
    <x v="6"/>
    <x v="26"/>
    <x v="33"/>
    <x v="75"/>
    <s v="36"/>
    <x v="7"/>
    <x v="2296"/>
    <n v="0"/>
    <n v="50000"/>
    <n v="1"/>
    <s v="10"/>
    <s v="6700"/>
    <s v="367000"/>
    <s v="00"/>
    <s v="004"/>
    <s v="Zuw. und Zuschüsse von Privaten  "/>
    <n v="0"/>
    <n v="50000"/>
  </r>
  <r>
    <s v="1 Stadt Bad Rappenau"/>
    <x v="1"/>
    <x v="2"/>
    <x v="6"/>
    <x v="27"/>
    <x v="34"/>
    <x v="76"/>
    <s v="36"/>
    <x v="7"/>
    <x v="2297"/>
    <n v="0"/>
    <n v="0"/>
    <n v="1"/>
    <s v="10"/>
    <s v="6900"/>
    <s v="361000"/>
    <s v="00"/>
    <s v="110"/>
    <s v="Landeszuschus HRB Zehn Morgen Babstadt  "/>
    <n v="0"/>
    <n v="0"/>
  </r>
  <r>
    <s v="1 Stadt Bad Rappenau"/>
    <x v="1"/>
    <x v="2"/>
    <x v="6"/>
    <x v="27"/>
    <x v="34"/>
    <x v="76"/>
    <s v="36"/>
    <x v="7"/>
    <x v="2298"/>
    <n v="0"/>
    <n v="0"/>
    <n v="1"/>
    <s v="10"/>
    <s v="6900"/>
    <s v="361000"/>
    <s v="00"/>
    <s v="420"/>
    <s v="Landeszuschuss HRB Langengraben Grombach  "/>
    <n v="0"/>
    <n v="0"/>
  </r>
  <r>
    <s v="1 Stadt Bad Rappenau"/>
    <x v="1"/>
    <x v="2"/>
    <x v="7"/>
    <x v="33"/>
    <x v="42"/>
    <x v="97"/>
    <s v="32"/>
    <x v="9"/>
    <x v="2299"/>
    <n v="482400"/>
    <n v="1394400"/>
    <n v="1"/>
    <s v="10"/>
    <s v="7900"/>
    <s v="325000"/>
    <s v="00"/>
    <s v="001"/>
    <s v="Darlehensrückflüsse von kommunalen Beteiligungen  "/>
    <n v="482400"/>
    <n v="1394400"/>
  </r>
  <r>
    <s v="1 Stadt Bad Rappenau"/>
    <x v="1"/>
    <x v="2"/>
    <x v="7"/>
    <x v="33"/>
    <x v="42"/>
    <x v="97"/>
    <s v="33"/>
    <x v="10"/>
    <x v="2300"/>
    <n v="0"/>
    <n v="22500"/>
    <n v="1"/>
    <s v="10"/>
    <s v="7900"/>
    <s v="330000"/>
    <s v="00"/>
    <s v="001"/>
    <s v="Einnahmen aus Veräußerung von Beteiligungen  "/>
    <n v="0"/>
    <n v="22500"/>
  </r>
  <r>
    <s v="1 Stadt Bad Rappenau"/>
    <x v="1"/>
    <x v="2"/>
    <x v="7"/>
    <x v="33"/>
    <x v="42"/>
    <x v="97"/>
    <s v="36"/>
    <x v="7"/>
    <x v="2301"/>
    <n v="50000"/>
    <n v="161867.15"/>
    <n v="1"/>
    <s v="10"/>
    <s v="7900"/>
    <s v="361000"/>
    <s v="00"/>
    <s v="015"/>
    <s v="Landeszuschuss Modernisierung Freibad   "/>
    <n v="50000"/>
    <n v="161867.15"/>
  </r>
  <r>
    <s v="1 Stadt Bad Rappenau"/>
    <x v="1"/>
    <x v="2"/>
    <x v="7"/>
    <x v="33"/>
    <x v="43"/>
    <x v="98"/>
    <s v="36"/>
    <x v="7"/>
    <x v="2302"/>
    <n v="0"/>
    <n v="0"/>
    <n v="1"/>
    <s v="10"/>
    <s v="7920"/>
    <s v="361100"/>
    <s v="00"/>
    <s v="020"/>
    <s v="Rückzahlung überzahlter Investitionskostenzuschüsse  "/>
    <n v="0"/>
    <n v="0"/>
  </r>
  <r>
    <s v="1 Stadt Bad Rappenau"/>
    <x v="1"/>
    <x v="2"/>
    <x v="8"/>
    <x v="36"/>
    <x v="46"/>
    <x v="102"/>
    <s v="34"/>
    <x v="10"/>
    <x v="2303"/>
    <n v="0"/>
    <n v="77000"/>
    <n v="1"/>
    <s v="10"/>
    <s v="8620"/>
    <s v="340000"/>
    <s v="00"/>
    <s v="001"/>
    <s v="Grundstückserlöse   "/>
    <n v="0"/>
    <n v="77000"/>
  </r>
  <r>
    <s v="1 Stadt Bad Rappenau"/>
    <x v="1"/>
    <x v="2"/>
    <x v="8"/>
    <x v="38"/>
    <x v="48"/>
    <x v="106"/>
    <s v="34"/>
    <x v="10"/>
    <x v="2304"/>
    <n v="4500000"/>
    <n v="2516747.27"/>
    <n v="1"/>
    <s v="10"/>
    <s v="8830"/>
    <s v="340000"/>
    <s v="00"/>
    <s v="001"/>
    <s v="Grundstückserlöse   "/>
    <n v="4500000"/>
    <n v="2516747.27"/>
  </r>
  <r>
    <s v="1 Stadt Bad Rappenau"/>
    <x v="1"/>
    <x v="2"/>
    <x v="9"/>
    <x v="40"/>
    <x v="50"/>
    <x v="108"/>
    <s v="30"/>
    <x v="11"/>
    <x v="2305"/>
    <n v="2109600"/>
    <n v="7327429.54"/>
    <n v="1"/>
    <s v="10"/>
    <s v="9100"/>
    <s v="300000"/>
    <s v="00"/>
    <s v="001"/>
    <s v="allgemeine Zuführung vom Verwaltungshaushalt  "/>
    <n v="2109600"/>
    <n v="7327429.54"/>
  </r>
  <r>
    <s v="1 Stadt Bad Rappenau"/>
    <x v="1"/>
    <x v="2"/>
    <x v="9"/>
    <x v="40"/>
    <x v="50"/>
    <x v="108"/>
    <s v="31"/>
    <x v="12"/>
    <x v="2306"/>
    <n v="1650000"/>
    <n v="508646.96"/>
    <n v="1"/>
    <s v="10"/>
    <s v="9100"/>
    <s v="310000"/>
    <s v="00"/>
    <s v="001"/>
    <s v="Entnahmen aus Rücklagen  "/>
    <n v="1650000"/>
    <n v="508646.96"/>
  </r>
  <r>
    <s v="1 Stadt Bad Rappenau"/>
    <x v="1"/>
    <x v="2"/>
    <x v="9"/>
    <x v="40"/>
    <x v="50"/>
    <x v="108"/>
    <s v="32"/>
    <x v="9"/>
    <x v="2307"/>
    <n v="300000"/>
    <n v="300000"/>
    <n v="1"/>
    <s v="10"/>
    <s v="9100"/>
    <s v="325000"/>
    <s v="00"/>
    <s v="006"/>
    <s v="Rückfluss Darlehen Eigenbetrieb   "/>
    <n v="300000"/>
    <n v="300000"/>
  </r>
  <r>
    <s v="1 Stadt Bad Rappenau"/>
    <x v="1"/>
    <x v="2"/>
    <x v="9"/>
    <x v="40"/>
    <x v="50"/>
    <x v="108"/>
    <s v="37"/>
    <x v="13"/>
    <x v="2308"/>
    <n v="6411700"/>
    <n v="0"/>
    <n v="1"/>
    <s v="10"/>
    <s v="9100"/>
    <s v="377100"/>
    <s v="00"/>
    <s v="001"/>
    <s v="Einnahmen aus Krediten vom Kreditmarkt, Ordentliche Kreditaufnahme "/>
    <n v="6411700"/>
    <n v="0"/>
  </r>
  <r>
    <s v="1 Stadt Bad Rappenau"/>
    <x v="1"/>
    <x v="3"/>
    <x v="0"/>
    <x v="0"/>
    <x v="0"/>
    <x v="0"/>
    <s v="93"/>
    <x v="14"/>
    <x v="2309"/>
    <n v="-4000"/>
    <n v="-1051.01"/>
    <n v="1"/>
    <s v="11"/>
    <s v="0000"/>
    <s v="934000"/>
    <s v="00"/>
    <s v="004"/>
    <s v="Anschaffung von EDV Geräten und Programmen  "/>
    <n v="4000"/>
    <n v="1051.01"/>
  </r>
  <r>
    <s v="1 Stadt Bad Rappenau"/>
    <x v="1"/>
    <x v="3"/>
    <x v="0"/>
    <x v="2"/>
    <x v="2"/>
    <x v="2"/>
    <s v="93"/>
    <x v="14"/>
    <x v="2310"/>
    <n v="-28000"/>
    <n v="-23636.52"/>
    <n v="1"/>
    <s v="11"/>
    <s v="0200"/>
    <s v="934000"/>
    <s v="00"/>
    <s v="004"/>
    <s v="Anschaffung von EDV Geräten und Programmen  "/>
    <n v="28000"/>
    <n v="23636.52"/>
  </r>
  <r>
    <s v="1 Stadt Bad Rappenau"/>
    <x v="1"/>
    <x v="3"/>
    <x v="0"/>
    <x v="2"/>
    <x v="2"/>
    <x v="2"/>
    <s v="93"/>
    <x v="14"/>
    <x v="2311"/>
    <n v="-6000"/>
    <n v="-4000"/>
    <n v="1"/>
    <s v="11"/>
    <s v="0200"/>
    <s v="935000"/>
    <s v="00"/>
    <s v="004"/>
    <s v="Erwerb von beweglichen Sachen des Anlagevermögens  "/>
    <n v="6000"/>
    <n v="4000"/>
  </r>
  <r>
    <s v="1 Stadt Bad Rappenau"/>
    <x v="1"/>
    <x v="3"/>
    <x v="0"/>
    <x v="3"/>
    <x v="3"/>
    <x v="3"/>
    <s v="93"/>
    <x v="14"/>
    <x v="2312"/>
    <n v="-10300"/>
    <n v="-9569.6"/>
    <n v="1"/>
    <s v="11"/>
    <s v="0300"/>
    <s v="934000"/>
    <s v="00"/>
    <s v="004"/>
    <s v="Anschaffung von EDV Geräten und Programmen  "/>
    <n v="10300"/>
    <n v="9569.6"/>
  </r>
  <r>
    <s v="1 Stadt Bad Rappenau"/>
    <x v="1"/>
    <x v="3"/>
    <x v="0"/>
    <x v="3"/>
    <x v="3"/>
    <x v="3"/>
    <s v="93"/>
    <x v="14"/>
    <x v="2313"/>
    <n v="-2500"/>
    <n v="-2500"/>
    <n v="1"/>
    <s v="11"/>
    <s v="0300"/>
    <s v="935000"/>
    <s v="00"/>
    <s v="004"/>
    <s v="Erwerb von beweglichen Sachen des Anlagevermögens  "/>
    <n v="2500"/>
    <n v="2500"/>
  </r>
  <r>
    <s v="1 Stadt Bad Rappenau"/>
    <x v="1"/>
    <x v="3"/>
    <x v="0"/>
    <x v="4"/>
    <x v="4"/>
    <x v="4"/>
    <s v="93"/>
    <x v="14"/>
    <x v="2314"/>
    <n v="0"/>
    <n v="-100"/>
    <n v="1"/>
    <s v="11"/>
    <s v="0600"/>
    <s v="930000"/>
    <s v="00"/>
    <s v="004"/>
    <s v="Erwerb von  Beteiligungen (BGV)   "/>
    <n v="0"/>
    <n v="100"/>
  </r>
  <r>
    <s v="1 Stadt Bad Rappenau"/>
    <x v="1"/>
    <x v="3"/>
    <x v="0"/>
    <x v="4"/>
    <x v="4"/>
    <x v="4"/>
    <s v="93"/>
    <x v="14"/>
    <x v="2315"/>
    <n v="-33500"/>
    <n v="-28766.68"/>
    <n v="1"/>
    <s v="11"/>
    <s v="0600"/>
    <s v="934000"/>
    <s v="00"/>
    <s v="004"/>
    <s v="Anschaffung von EDV Geräten und Programmen  "/>
    <n v="33500"/>
    <n v="28766.68"/>
  </r>
  <r>
    <s v="1 Stadt Bad Rappenau"/>
    <x v="1"/>
    <x v="3"/>
    <x v="0"/>
    <x v="4"/>
    <x v="4"/>
    <x v="4"/>
    <s v="93"/>
    <x v="14"/>
    <x v="2316"/>
    <n v="-19500"/>
    <n v="-7843.45"/>
    <n v="1"/>
    <s v="11"/>
    <s v="0600"/>
    <s v="935000"/>
    <s v="00"/>
    <s v="004"/>
    <s v="Erwerb von beweglichen Sachen des Anlagevermögens  "/>
    <n v="19500"/>
    <n v="7843.45"/>
  </r>
  <r>
    <s v="1 Stadt Bad Rappenau"/>
    <x v="1"/>
    <x v="3"/>
    <x v="0"/>
    <x v="4"/>
    <x v="4"/>
    <x v="4"/>
    <s v="93"/>
    <x v="14"/>
    <x v="2317"/>
    <n v="-30000"/>
    <n v="-10554.24"/>
    <n v="1"/>
    <s v="11"/>
    <s v="0600"/>
    <s v="935000"/>
    <s v="00"/>
    <s v="005"/>
    <s v="Umstellung Telefonanschlüsse ALL-IP Zentrale Veranschlagung  "/>
    <n v="30000"/>
    <n v="10554.24"/>
  </r>
  <r>
    <s v="1 Stadt Bad Rappenau"/>
    <x v="1"/>
    <x v="3"/>
    <x v="0"/>
    <x v="4"/>
    <x v="4"/>
    <x v="4"/>
    <s v="94"/>
    <x v="15"/>
    <x v="2318"/>
    <n v="-20000"/>
    <n v="-11372.65"/>
    <n v="1"/>
    <s v="11"/>
    <s v="0600"/>
    <s v="940000"/>
    <s v="00"/>
    <s v="015"/>
    <s v="Einbau Markiesen Glaslamellen Rathaus BR  "/>
    <n v="20000"/>
    <n v="11372.65"/>
  </r>
  <r>
    <s v="1 Stadt Bad Rappenau"/>
    <x v="1"/>
    <x v="3"/>
    <x v="1"/>
    <x v="5"/>
    <x v="5"/>
    <x v="5"/>
    <s v="93"/>
    <x v="14"/>
    <x v="2319"/>
    <n v="-29200"/>
    <n v="-10000"/>
    <n v="1"/>
    <s v="11"/>
    <s v="1100"/>
    <s v="934000"/>
    <s v="00"/>
    <s v="004"/>
    <s v="Anschaffung von EDV Geräten und Programmen  "/>
    <n v="29200"/>
    <n v="10000"/>
  </r>
  <r>
    <s v="1 Stadt Bad Rappenau"/>
    <x v="1"/>
    <x v="3"/>
    <x v="1"/>
    <x v="5"/>
    <x v="5"/>
    <x v="5"/>
    <s v="93"/>
    <x v="14"/>
    <x v="2320"/>
    <n v="-20000"/>
    <n v="-13109.17"/>
    <n v="1"/>
    <s v="11"/>
    <s v="1100"/>
    <s v="935000"/>
    <s v="00"/>
    <s v="004"/>
    <s v="Erwerb von beweglichen Sachen des  Anlagevermögens  "/>
    <n v="20000"/>
    <n v="13109.17"/>
  </r>
  <r>
    <s v="1 Stadt Bad Rappenau"/>
    <x v="1"/>
    <x v="3"/>
    <x v="1"/>
    <x v="5"/>
    <x v="5"/>
    <x v="5"/>
    <s v="93"/>
    <x v="14"/>
    <x v="2321"/>
    <n v="0"/>
    <n v="-696.15"/>
    <n v="1"/>
    <s v="11"/>
    <s v="1100"/>
    <s v="935000"/>
    <s v="00"/>
    <s v="105"/>
    <s v="Umstellung All IP. Gesamtmaßnahme unter 0600-935000.005 geplant  "/>
    <n v="0"/>
    <n v="696.15"/>
  </r>
  <r>
    <s v="1 Stadt Bad Rappenau"/>
    <x v="1"/>
    <x v="3"/>
    <x v="1"/>
    <x v="5"/>
    <x v="5"/>
    <x v="5"/>
    <s v="93"/>
    <x v="14"/>
    <x v="2322"/>
    <n v="0"/>
    <n v="-458.15"/>
    <n v="1"/>
    <s v="11"/>
    <s v="1100"/>
    <s v="935000"/>
    <s v="00"/>
    <s v="205"/>
    <s v="Umstellung All IP. Gesamtmaßnahme unter 0600-935000.005 geplant  "/>
    <n v="0"/>
    <n v="458.15"/>
  </r>
  <r>
    <s v="1 Stadt Bad Rappenau"/>
    <x v="1"/>
    <x v="3"/>
    <x v="1"/>
    <x v="5"/>
    <x v="5"/>
    <x v="5"/>
    <s v="93"/>
    <x v="14"/>
    <x v="2323"/>
    <n v="0"/>
    <n v="-666.4"/>
    <n v="1"/>
    <s v="11"/>
    <s v="1100"/>
    <s v="935000"/>
    <s v="00"/>
    <s v="305"/>
    <s v="Umstellung All IP. Gesamtmaßnahme unter 0600-935000.005 geplant  "/>
    <n v="0"/>
    <n v="666.4"/>
  </r>
  <r>
    <s v="1 Stadt Bad Rappenau"/>
    <x v="1"/>
    <x v="3"/>
    <x v="1"/>
    <x v="5"/>
    <x v="5"/>
    <x v="5"/>
    <s v="93"/>
    <x v="14"/>
    <x v="2324"/>
    <n v="0"/>
    <n v="-2066.9699999999998"/>
    <n v="1"/>
    <s v="11"/>
    <s v="1100"/>
    <s v="935000"/>
    <s v="00"/>
    <s v="405"/>
    <s v="Umstellung All IP. Gesamtmaßnahme unter 0600-935000.005 geplant  "/>
    <n v="0"/>
    <n v="2066.9699999999998"/>
  </r>
  <r>
    <s v="1 Stadt Bad Rappenau"/>
    <x v="1"/>
    <x v="3"/>
    <x v="1"/>
    <x v="5"/>
    <x v="5"/>
    <x v="5"/>
    <s v="93"/>
    <x v="14"/>
    <x v="2325"/>
    <n v="0"/>
    <n v="-398.65"/>
    <n v="1"/>
    <s v="11"/>
    <s v="1100"/>
    <s v="935000"/>
    <s v="00"/>
    <s v="505"/>
    <s v="Umstellung All IP. Gesamtmaßnahme unter 0600-935000.005 geplant  "/>
    <n v="0"/>
    <n v="398.65"/>
  </r>
  <r>
    <s v="1 Stadt Bad Rappenau"/>
    <x v="1"/>
    <x v="3"/>
    <x v="1"/>
    <x v="5"/>
    <x v="5"/>
    <x v="5"/>
    <s v="93"/>
    <x v="14"/>
    <x v="2326"/>
    <n v="0"/>
    <n v="-605.48"/>
    <n v="1"/>
    <s v="11"/>
    <s v="1100"/>
    <s v="935000"/>
    <s v="00"/>
    <s v="605"/>
    <s v="Umstellung All IP. Gesamtmaßnahme unter 0600-935000.005 geplant  "/>
    <n v="0"/>
    <n v="605.48"/>
  </r>
  <r>
    <s v="1 Stadt Bad Rappenau"/>
    <x v="1"/>
    <x v="3"/>
    <x v="1"/>
    <x v="5"/>
    <x v="5"/>
    <x v="5"/>
    <s v="93"/>
    <x v="14"/>
    <x v="2327"/>
    <n v="0"/>
    <n v="-391.51"/>
    <n v="1"/>
    <s v="11"/>
    <s v="1100"/>
    <s v="935000"/>
    <s v="00"/>
    <s v="705"/>
    <s v="Umstellung Telefonanschlüsse ALL-IP   "/>
    <n v="0"/>
    <n v="391.51"/>
  </r>
  <r>
    <s v="1 Stadt Bad Rappenau"/>
    <x v="1"/>
    <x v="3"/>
    <x v="1"/>
    <x v="5"/>
    <x v="5"/>
    <x v="5"/>
    <s v="93"/>
    <x v="14"/>
    <x v="2328"/>
    <n v="0"/>
    <n v="-2213.4"/>
    <n v="1"/>
    <s v="11"/>
    <s v="1100"/>
    <s v="935000"/>
    <s v="00"/>
    <s v="905"/>
    <s v="Umstellung All IP. Gesamtmaßnahme unter 0600-935000.005 geplant  "/>
    <n v="0"/>
    <n v="2213.4"/>
  </r>
  <r>
    <s v="1 Stadt Bad Rappenau"/>
    <x v="1"/>
    <x v="3"/>
    <x v="1"/>
    <x v="5"/>
    <x v="5"/>
    <x v="5"/>
    <s v="98"/>
    <x v="16"/>
    <x v="2329"/>
    <n v="-4300"/>
    <n v="-4547.2299999999996"/>
    <n v="1"/>
    <s v="11"/>
    <s v="1100"/>
    <s v="988000"/>
    <s v="00"/>
    <s v="004"/>
    <s v="Tilgungsumlage Neubau Tierheim Heilbronn   "/>
    <n v="4300"/>
    <n v="4547.2299999999996"/>
  </r>
  <r>
    <s v="1 Stadt Bad Rappenau"/>
    <x v="1"/>
    <x v="3"/>
    <x v="1"/>
    <x v="6"/>
    <x v="6"/>
    <x v="15"/>
    <s v="93"/>
    <x v="14"/>
    <x v="2330"/>
    <n v="-800"/>
    <n v="0"/>
    <n v="1"/>
    <s v="11"/>
    <s v="1300"/>
    <s v="934000"/>
    <s v="00"/>
    <s v="004"/>
    <s v="Anschaffung von EDV Geräten und Programmen  "/>
    <n v="800"/>
    <n v="0"/>
  </r>
  <r>
    <s v="1 Stadt Bad Rappenau"/>
    <x v="1"/>
    <x v="3"/>
    <x v="1"/>
    <x v="6"/>
    <x v="6"/>
    <x v="15"/>
    <s v="93"/>
    <x v="14"/>
    <x v="2331"/>
    <n v="-27400"/>
    <n v="-20859.939999999999"/>
    <n v="1"/>
    <s v="11"/>
    <s v="1300"/>
    <s v="934000"/>
    <s v="00"/>
    <s v="299"/>
    <s v="Anschaffung von EDV Geräten und Programmen  "/>
    <n v="27400"/>
    <n v="20859.939999999999"/>
  </r>
  <r>
    <s v="1 Stadt Bad Rappenau"/>
    <x v="1"/>
    <x v="3"/>
    <x v="1"/>
    <x v="6"/>
    <x v="6"/>
    <x v="15"/>
    <s v="93"/>
    <x v="14"/>
    <x v="2332"/>
    <n v="-271000"/>
    <n v="-271000"/>
    <n v="1"/>
    <s v="11"/>
    <s v="1300"/>
    <s v="935000"/>
    <s v="00"/>
    <s v="004"/>
    <s v="Erwerb von beweglichen Sachen des Anlagevermögens  "/>
    <n v="271000"/>
    <n v="271000"/>
  </r>
  <r>
    <s v="1 Stadt Bad Rappenau"/>
    <x v="1"/>
    <x v="3"/>
    <x v="1"/>
    <x v="6"/>
    <x v="6"/>
    <x v="15"/>
    <s v="93"/>
    <x v="14"/>
    <x v="2333"/>
    <n v="0"/>
    <n v="-171.12"/>
    <n v="1"/>
    <s v="11"/>
    <s v="1300"/>
    <s v="935000"/>
    <s v="00"/>
    <s v="105"/>
    <s v="Umstellung All IP. Gesamtmaßnahme unter 0600-935000.005 geplant  "/>
    <n v="0"/>
    <n v="171.12"/>
  </r>
  <r>
    <s v="1 Stadt Bad Rappenau"/>
    <x v="1"/>
    <x v="3"/>
    <x v="1"/>
    <x v="6"/>
    <x v="6"/>
    <x v="15"/>
    <s v="93"/>
    <x v="14"/>
    <x v="2334"/>
    <n v="-85000"/>
    <n v="-52868.14"/>
    <n v="1"/>
    <s v="11"/>
    <s v="1300"/>
    <s v="935000"/>
    <s v="00"/>
    <s v="299"/>
    <s v="Erwerb von beweglichen Sachen des Anlagevermögens  "/>
    <n v="85000"/>
    <n v="52868.14"/>
  </r>
  <r>
    <s v="1 Stadt Bad Rappenau"/>
    <x v="1"/>
    <x v="3"/>
    <x v="1"/>
    <x v="6"/>
    <x v="6"/>
    <x v="15"/>
    <s v="93"/>
    <x v="14"/>
    <x v="2335"/>
    <n v="0"/>
    <n v="-171.12"/>
    <n v="1"/>
    <s v="11"/>
    <s v="1300"/>
    <s v="935000"/>
    <s v="00"/>
    <s v="505"/>
    <s v="Umstellung All IP. Gesamtmaßnahme unter 0600-935000.005 geplant  "/>
    <n v="0"/>
    <n v="171.12"/>
  </r>
  <r>
    <s v="1 Stadt Bad Rappenau"/>
    <x v="1"/>
    <x v="3"/>
    <x v="1"/>
    <x v="6"/>
    <x v="6"/>
    <x v="15"/>
    <s v="93"/>
    <x v="14"/>
    <x v="2336"/>
    <n v="0"/>
    <n v="-11717.91"/>
    <n v="1"/>
    <s v="11"/>
    <s v="1300"/>
    <s v="935000"/>
    <s v="00"/>
    <s v="520"/>
    <s v="Erwerb von beweglichen Sachen des Anlagevermögens  "/>
    <n v="0"/>
    <n v="11717.91"/>
  </r>
  <r>
    <s v="1 Stadt Bad Rappenau"/>
    <x v="1"/>
    <x v="3"/>
    <x v="1"/>
    <x v="6"/>
    <x v="6"/>
    <x v="15"/>
    <s v="93"/>
    <x v="14"/>
    <x v="2337"/>
    <n v="0"/>
    <n v="-171.12"/>
    <n v="1"/>
    <s v="11"/>
    <s v="1300"/>
    <s v="935000"/>
    <s v="00"/>
    <s v="605"/>
    <s v="Umstellung All IP. Gesamtmaßnahme unter 0600-935000.005 geplant  "/>
    <n v="0"/>
    <n v="171.12"/>
  </r>
  <r>
    <s v="1 Stadt Bad Rappenau"/>
    <x v="1"/>
    <x v="3"/>
    <x v="1"/>
    <x v="6"/>
    <x v="6"/>
    <x v="15"/>
    <s v="94"/>
    <x v="15"/>
    <x v="2338"/>
    <n v="0"/>
    <n v="0"/>
    <n v="1"/>
    <s v="11"/>
    <s v="1300"/>
    <s v="940000"/>
    <s v="00"/>
    <s v="010"/>
    <s v="Neubau Feuerwehrgerätehaus Bad Rappenau  "/>
    <n v="0"/>
    <n v="0"/>
  </r>
  <r>
    <s v="1 Stadt Bad Rappenau"/>
    <x v="1"/>
    <x v="3"/>
    <x v="1"/>
    <x v="6"/>
    <x v="6"/>
    <x v="15"/>
    <s v="94"/>
    <x v="15"/>
    <x v="2339"/>
    <n v="-1200000"/>
    <n v="-1139332.48"/>
    <n v="1"/>
    <s v="11"/>
    <s v="1300"/>
    <s v="940000"/>
    <s v="00"/>
    <s v="299"/>
    <s v="Neubau Feuerwehrhaus Bonfeld/Fürfeld/ Treschklingen  "/>
    <n v="1200000"/>
    <n v="1139332.48"/>
  </r>
  <r>
    <s v="1 Stadt Bad Rappenau"/>
    <x v="1"/>
    <x v="3"/>
    <x v="1"/>
    <x v="6"/>
    <x v="6"/>
    <x v="15"/>
    <s v="94"/>
    <x v="15"/>
    <x v="2340"/>
    <n v="-10000"/>
    <n v="-10000"/>
    <n v="1"/>
    <s v="11"/>
    <s v="1300"/>
    <s v="940000"/>
    <s v="00"/>
    <s v="415"/>
    <s v="Umbau Feuerwehrhaus Grombach   "/>
    <n v="10000"/>
    <n v="10000"/>
  </r>
  <r>
    <s v="1 Stadt Bad Rappenau"/>
    <x v="1"/>
    <x v="3"/>
    <x v="1"/>
    <x v="6"/>
    <x v="6"/>
    <x v="15"/>
    <s v="94"/>
    <x v="15"/>
    <x v="2341"/>
    <n v="-67000"/>
    <n v="-55282.09"/>
    <n v="1"/>
    <s v="11"/>
    <s v="1300"/>
    <s v="940000"/>
    <s v="00"/>
    <s v="520"/>
    <s v="Umbau Feuerwehrhaus Heinsheim   "/>
    <n v="67000"/>
    <n v="55282.09"/>
  </r>
  <r>
    <s v="1 Stadt Bad Rappenau"/>
    <x v="1"/>
    <x v="3"/>
    <x v="1"/>
    <x v="6"/>
    <x v="6"/>
    <x v="15"/>
    <s v="94"/>
    <x v="15"/>
    <x v="2342"/>
    <n v="-80000"/>
    <n v="-80000"/>
    <n v="1"/>
    <s v="11"/>
    <s v="1300"/>
    <s v="940000"/>
    <s v="00"/>
    <s v="615"/>
    <s v="Umbau Feuerwehrhaus Obergimpern   "/>
    <n v="80000"/>
    <n v="80000"/>
  </r>
  <r>
    <s v="1 Stadt Bad Rappenau"/>
    <x v="1"/>
    <x v="3"/>
    <x v="2"/>
    <x v="8"/>
    <x v="8"/>
    <x v="23"/>
    <s v="93"/>
    <x v="14"/>
    <x v="2343"/>
    <n v="-19900"/>
    <n v="-19900"/>
    <n v="1"/>
    <s v="11"/>
    <s v="2110"/>
    <s v="934000"/>
    <s v="00"/>
    <s v="004"/>
    <s v="Grundschule Bad Rappenau Anschaffung von EDV-Geräten u. Progr.  "/>
    <n v="19900"/>
    <n v="19900"/>
  </r>
  <r>
    <s v="1 Stadt Bad Rappenau"/>
    <x v="1"/>
    <x v="3"/>
    <x v="2"/>
    <x v="8"/>
    <x v="8"/>
    <x v="23"/>
    <s v="93"/>
    <x v="14"/>
    <x v="2344"/>
    <n v="-7300"/>
    <n v="-7300"/>
    <n v="1"/>
    <s v="11"/>
    <s v="2110"/>
    <s v="934000"/>
    <s v="00"/>
    <s v="104"/>
    <s v="Anschaffung von EDV Geräten und Programmen  "/>
    <n v="7300"/>
    <n v="7300"/>
  </r>
  <r>
    <s v="1 Stadt Bad Rappenau"/>
    <x v="1"/>
    <x v="3"/>
    <x v="2"/>
    <x v="8"/>
    <x v="8"/>
    <x v="23"/>
    <s v="93"/>
    <x v="14"/>
    <x v="2345"/>
    <n v="-7300"/>
    <n v="-7300"/>
    <n v="1"/>
    <s v="11"/>
    <s v="2110"/>
    <s v="934000"/>
    <s v="00"/>
    <s v="204"/>
    <s v="Anschaffung von EDV Geräten und Programmen  "/>
    <n v="7300"/>
    <n v="7300"/>
  </r>
  <r>
    <s v="1 Stadt Bad Rappenau"/>
    <x v="1"/>
    <x v="3"/>
    <x v="2"/>
    <x v="8"/>
    <x v="8"/>
    <x v="23"/>
    <s v="93"/>
    <x v="14"/>
    <x v="2346"/>
    <n v="-7300"/>
    <n v="-7300"/>
    <n v="1"/>
    <s v="11"/>
    <s v="2110"/>
    <s v="934000"/>
    <s v="00"/>
    <s v="304"/>
    <s v="Anschaffung von EDV Geräten und Programmen  "/>
    <n v="7300"/>
    <n v="7300"/>
  </r>
  <r>
    <s v="1 Stadt Bad Rappenau"/>
    <x v="1"/>
    <x v="3"/>
    <x v="2"/>
    <x v="8"/>
    <x v="8"/>
    <x v="23"/>
    <s v="93"/>
    <x v="14"/>
    <x v="2347"/>
    <n v="-7300"/>
    <n v="-7300"/>
    <n v="1"/>
    <s v="11"/>
    <s v="2110"/>
    <s v="934000"/>
    <s v="00"/>
    <s v="404"/>
    <s v="Anschaffung von EDV Geräten und Programmen  "/>
    <n v="7300"/>
    <n v="7300"/>
  </r>
  <r>
    <s v="1 Stadt Bad Rappenau"/>
    <x v="1"/>
    <x v="3"/>
    <x v="2"/>
    <x v="8"/>
    <x v="8"/>
    <x v="23"/>
    <s v="93"/>
    <x v="14"/>
    <x v="2348"/>
    <n v="-7300"/>
    <n v="-7300"/>
    <n v="1"/>
    <s v="11"/>
    <s v="2110"/>
    <s v="934000"/>
    <s v="00"/>
    <s v="504"/>
    <s v="Anschaffung von EDV Geräten und Programmen  "/>
    <n v="7300"/>
    <n v="7300"/>
  </r>
  <r>
    <s v="1 Stadt Bad Rappenau"/>
    <x v="1"/>
    <x v="3"/>
    <x v="2"/>
    <x v="8"/>
    <x v="8"/>
    <x v="23"/>
    <s v="93"/>
    <x v="14"/>
    <x v="2349"/>
    <n v="-7300"/>
    <n v="-7300"/>
    <n v="1"/>
    <s v="11"/>
    <s v="2110"/>
    <s v="934000"/>
    <s v="00"/>
    <s v="604"/>
    <s v="Anschaffung von EDV Geräten und Programmen  "/>
    <n v="7300"/>
    <n v="7300"/>
  </r>
  <r>
    <s v="1 Stadt Bad Rappenau"/>
    <x v="1"/>
    <x v="3"/>
    <x v="2"/>
    <x v="8"/>
    <x v="8"/>
    <x v="23"/>
    <s v="93"/>
    <x v="14"/>
    <x v="2350"/>
    <n v="-7300"/>
    <n v="-7300"/>
    <n v="1"/>
    <s v="11"/>
    <s v="2110"/>
    <s v="934000"/>
    <s v="00"/>
    <s v="904"/>
    <s v="Anschaffung von EDV Geräten und Programmen  "/>
    <n v="7300"/>
    <n v="7300"/>
  </r>
  <r>
    <s v="1 Stadt Bad Rappenau"/>
    <x v="1"/>
    <x v="3"/>
    <x v="2"/>
    <x v="8"/>
    <x v="8"/>
    <x v="23"/>
    <s v="93"/>
    <x v="14"/>
    <x v="2351"/>
    <n v="-15000"/>
    <n v="-6855.26"/>
    <n v="1"/>
    <s v="11"/>
    <s v="2110"/>
    <s v="935000"/>
    <s v="00"/>
    <s v="004"/>
    <s v="Grundschule Bad Rappenau Erwerb von beweglichen Sachen des  Anlagevermögens "/>
    <n v="15000"/>
    <n v="6855.26"/>
  </r>
  <r>
    <s v="1 Stadt Bad Rappenau"/>
    <x v="1"/>
    <x v="3"/>
    <x v="2"/>
    <x v="8"/>
    <x v="8"/>
    <x v="23"/>
    <s v="93"/>
    <x v="14"/>
    <x v="2352"/>
    <n v="0"/>
    <n v="-1255.33"/>
    <n v="1"/>
    <s v="11"/>
    <s v="2110"/>
    <s v="935000"/>
    <s v="00"/>
    <s v="005"/>
    <s v="Umstellung All IP. Gesamtmaßnahme unter 0600-935000.005 geplant  "/>
    <n v="0"/>
    <n v="1255.33"/>
  </r>
  <r>
    <s v="1 Stadt Bad Rappenau"/>
    <x v="1"/>
    <x v="3"/>
    <x v="2"/>
    <x v="8"/>
    <x v="8"/>
    <x v="23"/>
    <s v="93"/>
    <x v="14"/>
    <x v="2353"/>
    <n v="0"/>
    <n v="-20038.509999999998"/>
    <n v="1"/>
    <s v="11"/>
    <s v="2110"/>
    <s v="935000"/>
    <s v="00"/>
    <s v="018"/>
    <s v="Erwerb von beweglichen Sachen des Anlagevermögens  "/>
    <n v="0"/>
    <n v="20038.509999999998"/>
  </r>
  <r>
    <s v="1 Stadt Bad Rappenau"/>
    <x v="1"/>
    <x v="3"/>
    <x v="2"/>
    <x v="8"/>
    <x v="8"/>
    <x v="23"/>
    <s v="93"/>
    <x v="14"/>
    <x v="2354"/>
    <n v="-1000"/>
    <n v="0"/>
    <n v="1"/>
    <s v="11"/>
    <s v="2110"/>
    <s v="935000"/>
    <s v="00"/>
    <s v="104"/>
    <s v="Grundschule Babstadt Erwerb von beweglichen Sachen des  Anlagevermögens "/>
    <n v="1000"/>
    <n v="0"/>
  </r>
  <r>
    <s v="1 Stadt Bad Rappenau"/>
    <x v="1"/>
    <x v="3"/>
    <x v="2"/>
    <x v="8"/>
    <x v="8"/>
    <x v="23"/>
    <s v="93"/>
    <x v="14"/>
    <x v="2355"/>
    <n v="0"/>
    <n v="-843.71"/>
    <n v="1"/>
    <s v="11"/>
    <s v="2110"/>
    <s v="935000"/>
    <s v="00"/>
    <s v="105"/>
    <s v="Umstellung All IP. Gesamtmaßnahme unter 0600-935000.005 geplant  "/>
    <n v="0"/>
    <n v="843.71"/>
  </r>
  <r>
    <s v="1 Stadt Bad Rappenau"/>
    <x v="1"/>
    <x v="3"/>
    <x v="2"/>
    <x v="8"/>
    <x v="8"/>
    <x v="23"/>
    <s v="93"/>
    <x v="14"/>
    <x v="2356"/>
    <n v="-1000"/>
    <n v="0"/>
    <n v="1"/>
    <s v="11"/>
    <s v="2110"/>
    <s v="935000"/>
    <s v="00"/>
    <s v="204"/>
    <s v="Grundschule Bonfeld Erwerb von beweglichen Sachen des  Anlagevermögens "/>
    <n v="1000"/>
    <n v="0"/>
  </r>
  <r>
    <s v="1 Stadt Bad Rappenau"/>
    <x v="1"/>
    <x v="3"/>
    <x v="2"/>
    <x v="8"/>
    <x v="8"/>
    <x v="23"/>
    <s v="93"/>
    <x v="14"/>
    <x v="2357"/>
    <n v="-1000"/>
    <n v="0"/>
    <n v="1"/>
    <s v="11"/>
    <s v="2110"/>
    <s v="935000"/>
    <s v="00"/>
    <s v="304"/>
    <s v="Grundschule Fürfeld Erwerb von beweglichen Sachen des  Anlagevermögens "/>
    <n v="1000"/>
    <n v="0"/>
  </r>
  <r>
    <s v="1 Stadt Bad Rappenau"/>
    <x v="1"/>
    <x v="3"/>
    <x v="2"/>
    <x v="8"/>
    <x v="8"/>
    <x v="23"/>
    <s v="93"/>
    <x v="14"/>
    <x v="2358"/>
    <n v="0"/>
    <n v="-838.95"/>
    <n v="1"/>
    <s v="11"/>
    <s v="2110"/>
    <s v="935000"/>
    <s v="00"/>
    <s v="305"/>
    <s v="Umstellung All IP. Gesamtmaßnahme unter 0600-935000.005 geplant  "/>
    <n v="0"/>
    <n v="838.95"/>
  </r>
  <r>
    <s v="1 Stadt Bad Rappenau"/>
    <x v="1"/>
    <x v="3"/>
    <x v="2"/>
    <x v="8"/>
    <x v="8"/>
    <x v="23"/>
    <s v="93"/>
    <x v="14"/>
    <x v="2359"/>
    <n v="-2300"/>
    <n v="0"/>
    <n v="1"/>
    <s v="11"/>
    <s v="2110"/>
    <s v="935000"/>
    <s v="00"/>
    <s v="404"/>
    <s v="Grundschule Grombach Erwerb von beweglichen Sachen des  Anlagevermögens "/>
    <n v="2300"/>
    <n v="0"/>
  </r>
  <r>
    <s v="1 Stadt Bad Rappenau"/>
    <x v="1"/>
    <x v="3"/>
    <x v="2"/>
    <x v="8"/>
    <x v="8"/>
    <x v="23"/>
    <s v="93"/>
    <x v="14"/>
    <x v="2360"/>
    <n v="0"/>
    <n v="-600.95000000000005"/>
    <n v="1"/>
    <s v="11"/>
    <s v="2110"/>
    <s v="935000"/>
    <s v="00"/>
    <s v="405"/>
    <s v="Umstellung All IP. Gesamtmaßnahme unter 0600-935000.005 geplant  "/>
    <n v="0"/>
    <n v="600.95000000000005"/>
  </r>
  <r>
    <s v="1 Stadt Bad Rappenau"/>
    <x v="1"/>
    <x v="3"/>
    <x v="2"/>
    <x v="8"/>
    <x v="8"/>
    <x v="23"/>
    <s v="93"/>
    <x v="14"/>
    <x v="2361"/>
    <n v="-2000"/>
    <n v="0"/>
    <n v="1"/>
    <s v="11"/>
    <s v="2110"/>
    <s v="935000"/>
    <s v="00"/>
    <s v="504"/>
    <s v="Grundschule Heinsheim Erwerb von beweglichen Sachen des  Anlagevermögens "/>
    <n v="2000"/>
    <n v="0"/>
  </r>
  <r>
    <s v="1 Stadt Bad Rappenau"/>
    <x v="1"/>
    <x v="3"/>
    <x v="2"/>
    <x v="8"/>
    <x v="8"/>
    <x v="23"/>
    <s v="93"/>
    <x v="14"/>
    <x v="2362"/>
    <n v="0"/>
    <n v="-426.02"/>
    <n v="1"/>
    <s v="11"/>
    <s v="2110"/>
    <s v="935000"/>
    <s v="00"/>
    <s v="505"/>
    <s v="Umstellung All IP. Gesamtmaßnahme unter 0600-935000.005 geplant  "/>
    <n v="0"/>
    <n v="426.02"/>
  </r>
  <r>
    <s v="1 Stadt Bad Rappenau"/>
    <x v="1"/>
    <x v="3"/>
    <x v="2"/>
    <x v="8"/>
    <x v="8"/>
    <x v="23"/>
    <s v="93"/>
    <x v="14"/>
    <x v="2363"/>
    <n v="-1000"/>
    <n v="0"/>
    <n v="1"/>
    <s v="11"/>
    <s v="2110"/>
    <s v="935000"/>
    <s v="00"/>
    <s v="604"/>
    <s v="Grundschule Obergimpern Erwerb von beweglichen Sachen des  Anlagevermögens "/>
    <n v="1000"/>
    <n v="0"/>
  </r>
  <r>
    <s v="1 Stadt Bad Rappenau"/>
    <x v="1"/>
    <x v="3"/>
    <x v="2"/>
    <x v="8"/>
    <x v="8"/>
    <x v="23"/>
    <s v="93"/>
    <x v="14"/>
    <x v="2364"/>
    <n v="-1000"/>
    <n v="0"/>
    <n v="1"/>
    <s v="11"/>
    <s v="2110"/>
    <s v="935000"/>
    <s v="00"/>
    <s v="904"/>
    <s v="Grundschule Zimmerhof Erwerb von beweglichen Sachen des  Anlagevermögens "/>
    <n v="1000"/>
    <n v="0"/>
  </r>
  <r>
    <s v="1 Stadt Bad Rappenau"/>
    <x v="1"/>
    <x v="3"/>
    <x v="2"/>
    <x v="8"/>
    <x v="8"/>
    <x v="23"/>
    <s v="93"/>
    <x v="14"/>
    <x v="2365"/>
    <n v="0"/>
    <n v="-755.65"/>
    <n v="1"/>
    <s v="11"/>
    <s v="2110"/>
    <s v="935000"/>
    <s v="00"/>
    <s v="905"/>
    <s v="Umstellung All IP. Gesamtmaßnahme unter 0600-935000.005 geplant  "/>
    <n v="0"/>
    <n v="755.65"/>
  </r>
  <r>
    <s v="1 Stadt Bad Rappenau"/>
    <x v="1"/>
    <x v="3"/>
    <x v="2"/>
    <x v="8"/>
    <x v="8"/>
    <x v="23"/>
    <s v="93"/>
    <x v="14"/>
    <x v="2366"/>
    <n v="-22000"/>
    <n v="-22000"/>
    <n v="1"/>
    <s v="11"/>
    <s v="2110"/>
    <s v="935100"/>
    <s v="00"/>
    <s v="404"/>
    <s v="Außenspielgeräte Grundschule Grombach   "/>
    <n v="22000"/>
    <n v="22000"/>
  </r>
  <r>
    <s v="1 Stadt Bad Rappenau"/>
    <x v="1"/>
    <x v="3"/>
    <x v="2"/>
    <x v="8"/>
    <x v="8"/>
    <x v="23"/>
    <s v="94"/>
    <x v="15"/>
    <x v="2367"/>
    <n v="-112500"/>
    <n v="-112500"/>
    <n v="1"/>
    <s v="11"/>
    <s v="2110"/>
    <s v="940000"/>
    <s v="00"/>
    <s v="016"/>
    <s v="Grundschule Bad Rappenau Verschiedene Baumaßnahmen  "/>
    <n v="112500"/>
    <n v="112500"/>
  </r>
  <r>
    <s v="1 Stadt Bad Rappenau"/>
    <x v="1"/>
    <x v="3"/>
    <x v="2"/>
    <x v="8"/>
    <x v="8"/>
    <x v="23"/>
    <s v="94"/>
    <x v="15"/>
    <x v="2368"/>
    <n v="-350000"/>
    <n v="-400000"/>
    <n v="1"/>
    <s v="11"/>
    <s v="2110"/>
    <s v="940000"/>
    <s v="00"/>
    <s v="018"/>
    <s v="Grundschule Bad Rappenau Erweiterung  "/>
    <n v="350000"/>
    <n v="400000"/>
  </r>
  <r>
    <s v="1 Stadt Bad Rappenau"/>
    <x v="1"/>
    <x v="3"/>
    <x v="2"/>
    <x v="8"/>
    <x v="8"/>
    <x v="23"/>
    <s v="94"/>
    <x v="15"/>
    <x v="2369"/>
    <n v="-15000"/>
    <n v="-15000"/>
    <n v="1"/>
    <s v="11"/>
    <s v="2110"/>
    <s v="940000"/>
    <s v="00"/>
    <s v="110"/>
    <s v="Grundschule Babstadt Verschiedene Baumaßnahmen  "/>
    <n v="15000"/>
    <n v="15000"/>
  </r>
  <r>
    <s v="1 Stadt Bad Rappenau"/>
    <x v="1"/>
    <x v="3"/>
    <x v="2"/>
    <x v="8"/>
    <x v="8"/>
    <x v="23"/>
    <s v="94"/>
    <x v="15"/>
    <x v="2370"/>
    <n v="-300000"/>
    <n v="-300000"/>
    <n v="1"/>
    <s v="11"/>
    <s v="2110"/>
    <s v="940000"/>
    <s v="00"/>
    <s v="210"/>
    <s v="Grundschule Bonfeld Erweiterung und Brandschutzmaßnahmen  "/>
    <n v="300000"/>
    <n v="300000"/>
  </r>
  <r>
    <s v="1 Stadt Bad Rappenau"/>
    <x v="1"/>
    <x v="3"/>
    <x v="2"/>
    <x v="8"/>
    <x v="8"/>
    <x v="23"/>
    <s v="94"/>
    <x v="15"/>
    <x v="2371"/>
    <n v="-22500"/>
    <n v="-22500"/>
    <n v="1"/>
    <s v="11"/>
    <s v="2110"/>
    <s v="940000"/>
    <s v="00"/>
    <s v="300"/>
    <s v="Grundschule Fürfeld Verschiedene Baumaßnahmen  "/>
    <n v="22500"/>
    <n v="22500"/>
  </r>
  <r>
    <s v="1 Stadt Bad Rappenau"/>
    <x v="1"/>
    <x v="3"/>
    <x v="2"/>
    <x v="8"/>
    <x v="8"/>
    <x v="23"/>
    <s v="94"/>
    <x v="15"/>
    <x v="2372"/>
    <n v="-46000"/>
    <n v="-46000"/>
    <n v="1"/>
    <s v="11"/>
    <s v="2110"/>
    <s v="940000"/>
    <s v="00"/>
    <s v="400"/>
    <s v="Grundschule Grombach Verschiedene Baumaßnahmen  "/>
    <n v="46000"/>
    <n v="46000"/>
  </r>
  <r>
    <s v="1 Stadt Bad Rappenau"/>
    <x v="1"/>
    <x v="3"/>
    <x v="2"/>
    <x v="8"/>
    <x v="8"/>
    <x v="23"/>
    <s v="94"/>
    <x v="15"/>
    <x v="2373"/>
    <n v="-50000"/>
    <n v="-50000"/>
    <n v="1"/>
    <s v="11"/>
    <s v="2110"/>
    <s v="940000"/>
    <s v="00"/>
    <s v="610"/>
    <s v="Grundschule Obergimpern Verschiedene Baumaßnahmen  "/>
    <n v="50000"/>
    <n v="50000"/>
  </r>
  <r>
    <s v="1 Stadt Bad Rappenau"/>
    <x v="1"/>
    <x v="3"/>
    <x v="2"/>
    <x v="9"/>
    <x v="10"/>
    <x v="32"/>
    <s v="93"/>
    <x v="14"/>
    <x v="2374"/>
    <n v="-7000"/>
    <n v="-7000"/>
    <n v="1"/>
    <s v="11"/>
    <s v="2210"/>
    <s v="934000"/>
    <s v="00"/>
    <s v="004"/>
    <s v="Anschaffung von EDV Geräten und Programmen  "/>
    <n v="7000"/>
    <n v="7000"/>
  </r>
  <r>
    <s v="1 Stadt Bad Rappenau"/>
    <x v="1"/>
    <x v="3"/>
    <x v="2"/>
    <x v="9"/>
    <x v="10"/>
    <x v="32"/>
    <s v="93"/>
    <x v="14"/>
    <x v="2375"/>
    <n v="-10000"/>
    <n v="0"/>
    <n v="1"/>
    <s v="11"/>
    <s v="2210"/>
    <s v="935000"/>
    <s v="00"/>
    <s v="004"/>
    <s v="Erwerb von beweglichen Sachen des  Anlagevermögens  "/>
    <n v="10000"/>
    <n v="0"/>
  </r>
  <r>
    <s v="1 Stadt Bad Rappenau"/>
    <x v="1"/>
    <x v="3"/>
    <x v="2"/>
    <x v="9"/>
    <x v="10"/>
    <x v="32"/>
    <s v="94"/>
    <x v="15"/>
    <x v="2376"/>
    <n v="0"/>
    <n v="13590"/>
    <n v="1"/>
    <s v="11"/>
    <s v="2210"/>
    <s v="940000"/>
    <s v="00"/>
    <s v="012"/>
    <s v="Realschule Verschiedene Baumaßnahmen  "/>
    <n v="0"/>
    <n v="-13590"/>
  </r>
  <r>
    <s v="1 Stadt Bad Rappenau"/>
    <x v="1"/>
    <x v="3"/>
    <x v="2"/>
    <x v="10"/>
    <x v="11"/>
    <x v="33"/>
    <s v="93"/>
    <x v="14"/>
    <x v="2377"/>
    <n v="-6000"/>
    <n v="-6000"/>
    <n v="1"/>
    <s v="11"/>
    <s v="2700"/>
    <s v="934000"/>
    <s v="00"/>
    <s v="004"/>
    <s v="Anschaffung von EDV Geräten und Programmen  "/>
    <n v="6000"/>
    <n v="6000"/>
  </r>
  <r>
    <s v="1 Stadt Bad Rappenau"/>
    <x v="1"/>
    <x v="3"/>
    <x v="2"/>
    <x v="10"/>
    <x v="11"/>
    <x v="33"/>
    <s v="93"/>
    <x v="14"/>
    <x v="2378"/>
    <n v="0"/>
    <n v="-731.85"/>
    <n v="1"/>
    <s v="11"/>
    <s v="2700"/>
    <s v="935000"/>
    <s v="00"/>
    <s v="005"/>
    <s v="Umstellung All IP. Gesamtmaßnahme unter 0600-935000.005 geplant  "/>
    <n v="0"/>
    <n v="731.85"/>
  </r>
  <r>
    <s v="1 Stadt Bad Rappenau"/>
    <x v="1"/>
    <x v="3"/>
    <x v="2"/>
    <x v="10"/>
    <x v="11"/>
    <x v="33"/>
    <s v="93"/>
    <x v="14"/>
    <x v="2379"/>
    <n v="-6300"/>
    <n v="-2000"/>
    <n v="1"/>
    <s v="11"/>
    <s v="2700"/>
    <s v="935000"/>
    <s v="00"/>
    <s v="010"/>
    <s v="Erwerb von beweglichen Sachen des Anlagevermögens  "/>
    <n v="6300"/>
    <n v="2000"/>
  </r>
  <r>
    <s v="1 Stadt Bad Rappenau"/>
    <x v="1"/>
    <x v="3"/>
    <x v="2"/>
    <x v="11"/>
    <x v="12"/>
    <x v="34"/>
    <s v="93"/>
    <x v="14"/>
    <x v="2380"/>
    <n v="-7000"/>
    <n v="-5612.04"/>
    <n v="1"/>
    <s v="11"/>
    <s v="2820"/>
    <s v="934000"/>
    <s v="00"/>
    <s v="004"/>
    <s v="Anschaffung von EDV-Geräten und Programmen  "/>
    <n v="7000"/>
    <n v="5612.04"/>
  </r>
  <r>
    <s v="1 Stadt Bad Rappenau"/>
    <x v="1"/>
    <x v="3"/>
    <x v="2"/>
    <x v="11"/>
    <x v="12"/>
    <x v="34"/>
    <s v="93"/>
    <x v="14"/>
    <x v="2381"/>
    <n v="-10000"/>
    <n v="0"/>
    <n v="1"/>
    <s v="11"/>
    <s v="2820"/>
    <s v="935000"/>
    <s v="00"/>
    <s v="004"/>
    <s v="Erwerb von beweglichen Sachen des Anlagevermögens  "/>
    <n v="10000"/>
    <n v="0"/>
  </r>
  <r>
    <s v="1 Stadt Bad Rappenau"/>
    <x v="1"/>
    <x v="3"/>
    <x v="2"/>
    <x v="11"/>
    <x v="12"/>
    <x v="34"/>
    <s v="93"/>
    <x v="14"/>
    <x v="2382"/>
    <n v="0"/>
    <n v="-184.75"/>
    <n v="1"/>
    <s v="11"/>
    <s v="2820"/>
    <s v="935000"/>
    <s v="00"/>
    <s v="005"/>
    <s v="Umstellung All IP. Gesamtmaßnahme unter 0600-935000.005 geplant  "/>
    <n v="0"/>
    <n v="184.75"/>
  </r>
  <r>
    <s v="1 Stadt Bad Rappenau"/>
    <x v="1"/>
    <x v="3"/>
    <x v="2"/>
    <x v="11"/>
    <x v="12"/>
    <x v="34"/>
    <s v="94"/>
    <x v="15"/>
    <x v="2383"/>
    <n v="0"/>
    <n v="50000"/>
    <n v="1"/>
    <s v="11"/>
    <s v="2820"/>
    <s v="940000"/>
    <s v="00"/>
    <s v="010"/>
    <s v="Umbau und Einrichtung Verbundschule   "/>
    <n v="0"/>
    <n v="-50000"/>
  </r>
  <r>
    <s v="1 Stadt Bad Rappenau"/>
    <x v="1"/>
    <x v="3"/>
    <x v="2"/>
    <x v="11"/>
    <x v="12"/>
    <x v="34"/>
    <s v="94"/>
    <x v="15"/>
    <x v="2384"/>
    <n v="-50000"/>
    <n v="70000"/>
    <n v="1"/>
    <s v="11"/>
    <s v="2820"/>
    <s v="940000"/>
    <s v="00"/>
    <s v="020"/>
    <s v="Erweiterung Gymnasiale Oberstufe   "/>
    <n v="50000"/>
    <n v="-70000"/>
  </r>
  <r>
    <s v="1 Stadt Bad Rappenau"/>
    <x v="1"/>
    <x v="3"/>
    <x v="2"/>
    <x v="11"/>
    <x v="12"/>
    <x v="34"/>
    <s v="94"/>
    <x v="15"/>
    <x v="2385"/>
    <n v="-1400000"/>
    <n v="-1261940"/>
    <n v="1"/>
    <s v="11"/>
    <s v="2820"/>
    <s v="940000"/>
    <s v="00"/>
    <s v="030"/>
    <s v="Fassadensanierung Gemeinschaftsschule   "/>
    <n v="1400000"/>
    <n v="1261940"/>
  </r>
  <r>
    <s v="1 Stadt Bad Rappenau"/>
    <x v="1"/>
    <x v="3"/>
    <x v="2"/>
    <x v="11"/>
    <x v="12"/>
    <x v="34"/>
    <s v="98"/>
    <x v="16"/>
    <x v="2386"/>
    <n v="-166000"/>
    <n v="-166000"/>
    <n v="1"/>
    <s v="11"/>
    <s v="2820"/>
    <s v="981100"/>
    <s v="00"/>
    <s v="010"/>
    <s v="Rückzahlung zuviel erhaltener Landeszuschüsse/Ausgleichsstockmittel  "/>
    <n v="166000"/>
    <n v="166000"/>
  </r>
  <r>
    <s v="1 Stadt Bad Rappenau"/>
    <x v="1"/>
    <x v="3"/>
    <x v="2"/>
    <x v="12"/>
    <x v="13"/>
    <x v="35"/>
    <s v="93"/>
    <x v="14"/>
    <x v="2387"/>
    <n v="0"/>
    <n v="-171.12"/>
    <n v="1"/>
    <s v="11"/>
    <s v="2910"/>
    <s v="935000"/>
    <s v="00"/>
    <s v="005"/>
    <s v="Umstellung All IP. Gesamtmaßnahme unter 0600-935000.005 geplant  "/>
    <n v="0"/>
    <n v="171.12"/>
  </r>
  <r>
    <s v="1 Stadt Bad Rappenau"/>
    <x v="1"/>
    <x v="3"/>
    <x v="2"/>
    <x v="12"/>
    <x v="13"/>
    <x v="35"/>
    <s v="93"/>
    <x v="14"/>
    <x v="2388"/>
    <n v="-15000"/>
    <n v="-3000"/>
    <n v="1"/>
    <s v="11"/>
    <s v="2910"/>
    <s v="935000"/>
    <s v="00"/>
    <s v="020"/>
    <s v="Erwerb von beweglichen Sachen des Anlagevermögens  "/>
    <n v="15000"/>
    <n v="3000"/>
  </r>
  <r>
    <s v="1 Stadt Bad Rappenau"/>
    <x v="1"/>
    <x v="3"/>
    <x v="2"/>
    <x v="12"/>
    <x v="13"/>
    <x v="35"/>
    <s v="93"/>
    <x v="14"/>
    <x v="2389"/>
    <n v="-8000"/>
    <n v="-7926.32"/>
    <n v="1"/>
    <s v="11"/>
    <s v="2910"/>
    <s v="935100"/>
    <s v="00"/>
    <s v="020"/>
    <s v="Außenspielgeräte Kernzeitbetreuung   "/>
    <n v="8000"/>
    <n v="7926.32"/>
  </r>
  <r>
    <s v="1 Stadt Bad Rappenau"/>
    <x v="1"/>
    <x v="3"/>
    <x v="2"/>
    <x v="12"/>
    <x v="14"/>
    <x v="126"/>
    <s v="93"/>
    <x v="14"/>
    <x v="2390"/>
    <n v="-10000"/>
    <n v="-10000"/>
    <n v="1"/>
    <s v="11"/>
    <s v="2950"/>
    <s v="934000"/>
    <s v="00"/>
    <s v="021"/>
    <s v="Anschaffung von EDV Geräten und Programmen  "/>
    <n v="10000"/>
    <n v="10000"/>
  </r>
  <r>
    <s v="1 Stadt Bad Rappenau"/>
    <x v="1"/>
    <x v="3"/>
    <x v="2"/>
    <x v="12"/>
    <x v="14"/>
    <x v="126"/>
    <s v="94"/>
    <x v="15"/>
    <x v="2391"/>
    <n v="-1800000"/>
    <n v="-1800000"/>
    <n v="1"/>
    <s v="11"/>
    <s v="2950"/>
    <s v="940000"/>
    <s v="00"/>
    <s v="021"/>
    <s v="Neu-/Umbau Mensa   "/>
    <n v="1800000"/>
    <n v="1800000"/>
  </r>
  <r>
    <s v="1 Stadt Bad Rappenau"/>
    <x v="1"/>
    <x v="3"/>
    <x v="2"/>
    <x v="12"/>
    <x v="14"/>
    <x v="36"/>
    <s v="93"/>
    <x v="14"/>
    <x v="2392"/>
    <n v="-1000"/>
    <n v="0"/>
    <n v="1"/>
    <s v="11"/>
    <s v="2951"/>
    <s v="935000"/>
    <s v="00"/>
    <s v="004"/>
    <s v="Erwerb von beweglichen Sachen des Anlagevermögens  "/>
    <n v="1000"/>
    <n v="0"/>
  </r>
  <r>
    <s v="1 Stadt Bad Rappenau"/>
    <x v="1"/>
    <x v="3"/>
    <x v="3"/>
    <x v="13"/>
    <x v="15"/>
    <x v="112"/>
    <s v="93"/>
    <x v="14"/>
    <x v="2393"/>
    <n v="-27000"/>
    <n v="-22296.75"/>
    <n v="1"/>
    <s v="11"/>
    <s v="3210"/>
    <s v="934000"/>
    <s v="00"/>
    <s v="004"/>
    <s v="Anschaffung von EDV Geräten und Programmen  "/>
    <n v="27000"/>
    <n v="22296.75"/>
  </r>
  <r>
    <s v="1 Stadt Bad Rappenau"/>
    <x v="1"/>
    <x v="3"/>
    <x v="3"/>
    <x v="13"/>
    <x v="15"/>
    <x v="37"/>
    <s v="93"/>
    <x v="14"/>
    <x v="2394"/>
    <n v="-3000"/>
    <n v="0"/>
    <n v="1"/>
    <s v="11"/>
    <s v="3211"/>
    <s v="935000"/>
    <s v="00"/>
    <s v="004"/>
    <s v="Erwerb von beweglichen Sachen des Anlagevermögens  "/>
    <n v="3000"/>
    <n v="0"/>
  </r>
  <r>
    <s v="1 Stadt Bad Rappenau"/>
    <x v="1"/>
    <x v="3"/>
    <x v="3"/>
    <x v="41"/>
    <x v="53"/>
    <x v="115"/>
    <s v="93"/>
    <x v="14"/>
    <x v="2395"/>
    <n v="-3000"/>
    <n v="-3000"/>
    <n v="1"/>
    <s v="11"/>
    <s v="3330"/>
    <s v="935000"/>
    <s v="00"/>
    <s v="004"/>
    <s v="Erwerb von beweglichen Sachen des Anlagevermögens  "/>
    <n v="3000"/>
    <n v="3000"/>
  </r>
  <r>
    <s v="1 Stadt Bad Rappenau"/>
    <x v="1"/>
    <x v="3"/>
    <x v="3"/>
    <x v="14"/>
    <x v="16"/>
    <x v="38"/>
    <s v="93"/>
    <x v="14"/>
    <x v="2396"/>
    <n v="-1500"/>
    <n v="-3978.91"/>
    <n v="1"/>
    <s v="11"/>
    <s v="3400"/>
    <s v="935000"/>
    <s v="00"/>
    <s v="001"/>
    <s v="Erwerb von beweglichen Sachen des  Anlagevermögens  "/>
    <n v="1500"/>
    <n v="3978.91"/>
  </r>
  <r>
    <s v="1 Stadt Bad Rappenau"/>
    <x v="1"/>
    <x v="3"/>
    <x v="3"/>
    <x v="14"/>
    <x v="16"/>
    <x v="38"/>
    <s v="95"/>
    <x v="15"/>
    <x v="2397"/>
    <n v="-5000"/>
    <n v="-16228.43"/>
    <n v="1"/>
    <s v="11"/>
    <s v="3400"/>
    <s v="950000"/>
    <s v="00"/>
    <s v="010"/>
    <s v="Bau von Versorgungseinrichtungen für Veranstaltungen (Stadtfest u.ä.)  "/>
    <n v="5000"/>
    <n v="16228.43"/>
  </r>
  <r>
    <s v="1 Stadt Bad Rappenau"/>
    <x v="1"/>
    <x v="3"/>
    <x v="3"/>
    <x v="15"/>
    <x v="17"/>
    <x v="39"/>
    <s v="93"/>
    <x v="14"/>
    <x v="2398"/>
    <n v="-2800"/>
    <n v="-1850.45"/>
    <n v="1"/>
    <s v="11"/>
    <s v="3500"/>
    <s v="934000"/>
    <s v="00"/>
    <s v="004"/>
    <s v="Anschaffung von EDV Geräten und Programmen  "/>
    <n v="2800"/>
    <n v="1850.45"/>
  </r>
  <r>
    <s v="1 Stadt Bad Rappenau"/>
    <x v="1"/>
    <x v="3"/>
    <x v="3"/>
    <x v="15"/>
    <x v="17"/>
    <x v="39"/>
    <s v="93"/>
    <x v="14"/>
    <x v="2399"/>
    <n v="-1500"/>
    <n v="0"/>
    <n v="1"/>
    <s v="11"/>
    <s v="3500"/>
    <s v="935000"/>
    <s v="00"/>
    <s v="004"/>
    <s v="Erwerb von beweglichen Sachen des Anlagevermögens  "/>
    <n v="1500"/>
    <n v="0"/>
  </r>
  <r>
    <s v="1 Stadt Bad Rappenau"/>
    <x v="1"/>
    <x v="3"/>
    <x v="3"/>
    <x v="15"/>
    <x v="18"/>
    <x v="40"/>
    <s v="93"/>
    <x v="14"/>
    <x v="2400"/>
    <n v="-1500"/>
    <n v="0"/>
    <n v="1"/>
    <s v="11"/>
    <s v="3520"/>
    <s v="934000"/>
    <s v="00"/>
    <s v="004"/>
    <s v="Anschaffung von EDV Geräten und Programmen  "/>
    <n v="1500"/>
    <n v="0"/>
  </r>
  <r>
    <s v="1 Stadt Bad Rappenau"/>
    <x v="1"/>
    <x v="3"/>
    <x v="3"/>
    <x v="15"/>
    <x v="18"/>
    <x v="40"/>
    <s v="93"/>
    <x v="14"/>
    <x v="2401"/>
    <n v="-6000"/>
    <n v="-2336.39"/>
    <n v="1"/>
    <s v="11"/>
    <s v="3520"/>
    <s v="935000"/>
    <s v="00"/>
    <s v="004"/>
    <s v="Erwerb von beweglichen Sachen des Anlagevermögens  "/>
    <n v="6000"/>
    <n v="2336.39"/>
  </r>
  <r>
    <s v="1 Stadt Bad Rappenau"/>
    <x v="1"/>
    <x v="3"/>
    <x v="3"/>
    <x v="15"/>
    <x v="18"/>
    <x v="40"/>
    <s v="93"/>
    <x v="14"/>
    <x v="2402"/>
    <n v="0"/>
    <n v="-522.41"/>
    <n v="1"/>
    <s v="11"/>
    <s v="3520"/>
    <s v="935000"/>
    <s v="00"/>
    <s v="005"/>
    <s v="Umstellung All IP. Gesamtmaßnahme unter 0600-935000.005 geplant  "/>
    <n v="0"/>
    <n v="522.41"/>
  </r>
  <r>
    <s v="1 Stadt Bad Rappenau"/>
    <x v="1"/>
    <x v="3"/>
    <x v="3"/>
    <x v="15"/>
    <x v="18"/>
    <x v="40"/>
    <s v="94"/>
    <x v="15"/>
    <x v="2403"/>
    <n v="0"/>
    <n v="-7404.89"/>
    <n v="1"/>
    <s v="11"/>
    <s v="3520"/>
    <s v="940000"/>
    <s v="00"/>
    <s v="004"/>
    <s v="Verschiedene Baumaßnahmen   "/>
    <n v="0"/>
    <n v="7404.89"/>
  </r>
  <r>
    <s v="1 Stadt Bad Rappenau"/>
    <x v="1"/>
    <x v="3"/>
    <x v="3"/>
    <x v="15"/>
    <x v="18"/>
    <x v="40"/>
    <s v="94"/>
    <x v="15"/>
    <x v="2404"/>
    <n v="0"/>
    <n v="7404.89"/>
    <n v="1"/>
    <s v="11"/>
    <s v="3520"/>
    <s v="940000"/>
    <s v="00"/>
    <s v="013"/>
    <s v="Brandschutzmaßnahmen Fränkischer Hof   "/>
    <n v="0"/>
    <n v="-7404.89"/>
  </r>
  <r>
    <s v="1 Stadt Bad Rappenau"/>
    <x v="1"/>
    <x v="3"/>
    <x v="3"/>
    <x v="16"/>
    <x v="54"/>
    <x v="116"/>
    <s v="95"/>
    <x v="15"/>
    <x v="2405"/>
    <n v="0"/>
    <n v="-18163.86"/>
    <n v="1"/>
    <s v="11"/>
    <s v="3600"/>
    <s v="950000"/>
    <s v="00"/>
    <s v="171"/>
    <s v="Ausgleichsmaßnahmen Baugebiet Waldäcker   "/>
    <n v="0"/>
    <n v="18163.86"/>
  </r>
  <r>
    <s v="1 Stadt Bad Rappenau"/>
    <x v="1"/>
    <x v="3"/>
    <x v="3"/>
    <x v="16"/>
    <x v="54"/>
    <x v="116"/>
    <s v="95"/>
    <x v="15"/>
    <x v="2406"/>
    <n v="0"/>
    <n v="-3156.48"/>
    <n v="1"/>
    <s v="11"/>
    <s v="3600"/>
    <s v="950000"/>
    <s v="00"/>
    <s v="221"/>
    <s v="Ausgleichmaßnahmen Erweiterung GE Buchäcker  "/>
    <n v="0"/>
    <n v="3156.48"/>
  </r>
  <r>
    <s v="1 Stadt Bad Rappenau"/>
    <x v="1"/>
    <x v="3"/>
    <x v="3"/>
    <x v="16"/>
    <x v="19"/>
    <x v="41"/>
    <s v="93"/>
    <x v="14"/>
    <x v="2407"/>
    <n v="-1500"/>
    <n v="1365.39"/>
    <n v="1"/>
    <s v="11"/>
    <s v="3650"/>
    <s v="935000"/>
    <s v="00"/>
    <s v="004"/>
    <s v="Erwerb von beweglichen Sachen des Anlagevermögens  "/>
    <n v="1500"/>
    <n v="-1365.39"/>
  </r>
  <r>
    <s v="1 Stadt Bad Rappenau"/>
    <x v="1"/>
    <x v="3"/>
    <x v="4"/>
    <x v="18"/>
    <x v="21"/>
    <x v="43"/>
    <s v="93"/>
    <x v="14"/>
    <x v="2408"/>
    <n v="-2400"/>
    <n v="0"/>
    <n v="1"/>
    <s v="11"/>
    <s v="4600"/>
    <s v="934000"/>
    <s v="00"/>
    <s v="004"/>
    <s v="Anschaffung von EDV Geräten und Programmen  "/>
    <n v="2400"/>
    <n v="0"/>
  </r>
  <r>
    <s v="1 Stadt Bad Rappenau"/>
    <x v="1"/>
    <x v="3"/>
    <x v="4"/>
    <x v="18"/>
    <x v="21"/>
    <x v="43"/>
    <s v="93"/>
    <x v="14"/>
    <x v="2409"/>
    <n v="-1500"/>
    <n v="-1795"/>
    <n v="1"/>
    <s v="11"/>
    <s v="4600"/>
    <s v="935000"/>
    <s v="00"/>
    <s v="001"/>
    <s v="Erwerb von beweglichen Sachen des Anlagevermögens  "/>
    <n v="1500"/>
    <n v="1795"/>
  </r>
  <r>
    <s v="1 Stadt Bad Rappenau"/>
    <x v="1"/>
    <x v="3"/>
    <x v="4"/>
    <x v="18"/>
    <x v="21"/>
    <x v="43"/>
    <s v="93"/>
    <x v="14"/>
    <x v="2410"/>
    <n v="0"/>
    <n v="-171.12"/>
    <n v="1"/>
    <s v="11"/>
    <s v="4600"/>
    <s v="935000"/>
    <s v="00"/>
    <s v="005"/>
    <s v="Umstellung All IP. Gesamtmaßnahme unter 0600-935000.005 geplant  "/>
    <n v="0"/>
    <n v="171.12"/>
  </r>
  <r>
    <s v="1 Stadt Bad Rappenau"/>
    <x v="1"/>
    <x v="3"/>
    <x v="4"/>
    <x v="18"/>
    <x v="22"/>
    <x v="44"/>
    <s v="94"/>
    <x v="15"/>
    <x v="2411"/>
    <n v="-600000"/>
    <n v="-600000"/>
    <n v="1"/>
    <s v="11"/>
    <s v="4640"/>
    <s v="940000"/>
    <s v="00"/>
    <s v="010"/>
    <s v="Neubau Kindergarten &quot;Kandel&quot; Bad Rappenau  "/>
    <n v="600000"/>
    <n v="600000"/>
  </r>
  <r>
    <s v="1 Stadt Bad Rappenau"/>
    <x v="1"/>
    <x v="3"/>
    <x v="4"/>
    <x v="18"/>
    <x v="22"/>
    <x v="44"/>
    <s v="94"/>
    <x v="15"/>
    <x v="2412"/>
    <n v="0"/>
    <n v="1678.85"/>
    <n v="1"/>
    <s v="11"/>
    <s v="4640"/>
    <s v="940000"/>
    <s v="00"/>
    <s v="025"/>
    <s v="Brandschutz- und Umbaumaßnahmen Gartenstr. 11  "/>
    <n v="0"/>
    <n v="-1678.85"/>
  </r>
  <r>
    <s v="1 Stadt Bad Rappenau"/>
    <x v="1"/>
    <x v="3"/>
    <x v="4"/>
    <x v="18"/>
    <x v="22"/>
    <x v="44"/>
    <s v="98"/>
    <x v="16"/>
    <x v="2413"/>
    <n v="-212500"/>
    <n v="-172265.81"/>
    <n v="1"/>
    <s v="11"/>
    <s v="4640"/>
    <s v="988000"/>
    <s v="00"/>
    <s v="004"/>
    <s v="Zuschüsse für die Anschaffung von Vermögen konf. Kindergärten  "/>
    <n v="212500"/>
    <n v="172265.81"/>
  </r>
  <r>
    <s v="1 Stadt Bad Rappenau"/>
    <x v="1"/>
    <x v="3"/>
    <x v="4"/>
    <x v="18"/>
    <x v="22"/>
    <x v="45"/>
    <s v="93"/>
    <x v="14"/>
    <x v="2414"/>
    <n v="-3000"/>
    <n v="67.66"/>
    <n v="1"/>
    <s v="11"/>
    <s v="4641"/>
    <s v="935000"/>
    <s v="00"/>
    <s v="004"/>
    <s v="Erwerb von beweglichen Sachen des Anlagevermögens  "/>
    <n v="3000"/>
    <n v="-67.66"/>
  </r>
  <r>
    <s v="1 Stadt Bad Rappenau"/>
    <x v="1"/>
    <x v="3"/>
    <x v="4"/>
    <x v="18"/>
    <x v="22"/>
    <x v="45"/>
    <s v="93"/>
    <x v="14"/>
    <x v="2415"/>
    <n v="0"/>
    <n v="13000"/>
    <n v="1"/>
    <s v="11"/>
    <s v="4641"/>
    <s v="935100"/>
    <s v="00"/>
    <s v="004"/>
    <s v="Außenspielgeräte Kita Babstadt  "/>
    <n v="0"/>
    <n v="-13000"/>
  </r>
  <r>
    <s v="1 Stadt Bad Rappenau"/>
    <x v="1"/>
    <x v="3"/>
    <x v="4"/>
    <x v="18"/>
    <x v="22"/>
    <x v="47"/>
    <s v="93"/>
    <x v="14"/>
    <x v="2416"/>
    <n v="-3000"/>
    <n v="5401.01"/>
    <n v="1"/>
    <s v="11"/>
    <s v="4643"/>
    <s v="935000"/>
    <s v="00"/>
    <s v="004"/>
    <s v="Erwerb von beweglichen Sachen des Anlagevermögens  "/>
    <n v="3000"/>
    <n v="-5401.01"/>
  </r>
  <r>
    <s v="1 Stadt Bad Rappenau"/>
    <x v="1"/>
    <x v="3"/>
    <x v="4"/>
    <x v="18"/>
    <x v="22"/>
    <x v="47"/>
    <s v="93"/>
    <x v="14"/>
    <x v="2417"/>
    <n v="-80000"/>
    <n v="-80000"/>
    <n v="1"/>
    <s v="11"/>
    <s v="4643"/>
    <s v="935100"/>
    <s v="00"/>
    <s v="004"/>
    <s v="Außenspielgeräte Kita Fürfeld  "/>
    <n v="80000"/>
    <n v="80000"/>
  </r>
  <r>
    <s v="1 Stadt Bad Rappenau"/>
    <x v="1"/>
    <x v="3"/>
    <x v="4"/>
    <x v="18"/>
    <x v="22"/>
    <x v="47"/>
    <s v="94"/>
    <x v="15"/>
    <x v="2418"/>
    <n v="0"/>
    <n v="6304.19"/>
    <n v="1"/>
    <s v="11"/>
    <s v="4643"/>
    <s v="940000"/>
    <s v="00"/>
    <s v="300"/>
    <s v="Kindergarten Fürfeld Gebäudeanbau  "/>
    <n v="0"/>
    <n v="-6304.19"/>
  </r>
  <r>
    <s v="1 Stadt Bad Rappenau"/>
    <x v="1"/>
    <x v="3"/>
    <x v="4"/>
    <x v="18"/>
    <x v="22"/>
    <x v="49"/>
    <s v="93"/>
    <x v="14"/>
    <x v="2419"/>
    <n v="-1200"/>
    <n v="0"/>
    <n v="1"/>
    <s v="11"/>
    <s v="4649"/>
    <s v="934000"/>
    <s v="00"/>
    <s v="004"/>
    <s v="Anschaffung von EDV Geräten und Programmen  "/>
    <n v="1200"/>
    <n v="0"/>
  </r>
  <r>
    <s v="1 Stadt Bad Rappenau"/>
    <x v="1"/>
    <x v="3"/>
    <x v="4"/>
    <x v="18"/>
    <x v="22"/>
    <x v="49"/>
    <s v="93"/>
    <x v="14"/>
    <x v="2420"/>
    <n v="-50000"/>
    <n v="-50000"/>
    <n v="1"/>
    <s v="11"/>
    <s v="4649"/>
    <s v="935000"/>
    <s v="00"/>
    <s v="004"/>
    <s v="Erwerb von beweglichen Sachen des Anlagevermögens  "/>
    <n v="50000"/>
    <n v="50000"/>
  </r>
  <r>
    <s v="1 Stadt Bad Rappenau"/>
    <x v="1"/>
    <x v="3"/>
    <x v="4"/>
    <x v="18"/>
    <x v="22"/>
    <x v="49"/>
    <s v="93"/>
    <x v="14"/>
    <x v="2421"/>
    <n v="0"/>
    <n v="-351.05"/>
    <n v="1"/>
    <s v="11"/>
    <s v="4649"/>
    <s v="935000"/>
    <s v="00"/>
    <s v="005"/>
    <s v="Umstellung All IP. Gesamtmaßnahme unter 0600-935000.005 geplant  "/>
    <n v="0"/>
    <n v="351.05"/>
  </r>
  <r>
    <s v="1 Stadt Bad Rappenau"/>
    <x v="1"/>
    <x v="3"/>
    <x v="4"/>
    <x v="18"/>
    <x v="22"/>
    <x v="49"/>
    <s v="93"/>
    <x v="14"/>
    <x v="2422"/>
    <n v="0"/>
    <n v="4000"/>
    <n v="1"/>
    <s v="11"/>
    <s v="4649"/>
    <s v="935100"/>
    <s v="00"/>
    <s v="004"/>
    <s v="Außenspielgeräte Kita Zimmerhof  "/>
    <n v="0"/>
    <n v="-4000"/>
  </r>
  <r>
    <s v="1 Stadt Bad Rappenau"/>
    <x v="1"/>
    <x v="3"/>
    <x v="4"/>
    <x v="18"/>
    <x v="22"/>
    <x v="49"/>
    <s v="95"/>
    <x v="15"/>
    <x v="2423"/>
    <n v="-15000"/>
    <n v="-15000"/>
    <n v="1"/>
    <s v="11"/>
    <s v="4649"/>
    <s v="950000"/>
    <s v="00"/>
    <s v="004"/>
    <s v="Außenanlagen Kita Zimmerhof   "/>
    <n v="15000"/>
    <n v="15000"/>
  </r>
  <r>
    <s v="1 Stadt Bad Rappenau"/>
    <x v="1"/>
    <x v="3"/>
    <x v="5"/>
    <x v="44"/>
    <x v="58"/>
    <x v="120"/>
    <s v="98"/>
    <x v="16"/>
    <x v="2424"/>
    <n v="-15000"/>
    <n v="-16240"/>
    <n v="1"/>
    <s v="11"/>
    <s v="5500"/>
    <s v="987000"/>
    <s v="00"/>
    <s v="001"/>
    <s v="Zuweisungen und Zuschüsse an Sportvereine  "/>
    <n v="15000"/>
    <n v="16240"/>
  </r>
  <r>
    <s v="1 Stadt Bad Rappenau"/>
    <x v="1"/>
    <x v="3"/>
    <x v="5"/>
    <x v="19"/>
    <x v="23"/>
    <x v="50"/>
    <s v="93"/>
    <x v="14"/>
    <x v="2425"/>
    <n v="-5000"/>
    <n v="3500"/>
    <n v="1"/>
    <s v="11"/>
    <s v="5610"/>
    <s v="935000"/>
    <s v="00"/>
    <s v="004"/>
    <s v="Sporthallen Bad Rappenau Erwerb von beweglichen Sachen des Anlagevermögens "/>
    <n v="5000"/>
    <n v="-3500"/>
  </r>
  <r>
    <s v="1 Stadt Bad Rappenau"/>
    <x v="1"/>
    <x v="3"/>
    <x v="5"/>
    <x v="19"/>
    <x v="23"/>
    <x v="50"/>
    <s v="93"/>
    <x v="14"/>
    <x v="2426"/>
    <n v="0"/>
    <n v="-850.85"/>
    <n v="1"/>
    <s v="11"/>
    <s v="5610"/>
    <s v="935000"/>
    <s v="00"/>
    <s v="005"/>
    <s v="Umstellung Telefonanschlüsse ALL-IP Zentrale Veranschlagung  "/>
    <n v="0"/>
    <n v="850.85"/>
  </r>
  <r>
    <s v="1 Stadt Bad Rappenau"/>
    <x v="1"/>
    <x v="3"/>
    <x v="5"/>
    <x v="19"/>
    <x v="24"/>
    <x v="121"/>
    <s v="93"/>
    <x v="14"/>
    <x v="2427"/>
    <n v="-2000"/>
    <n v="0"/>
    <n v="1"/>
    <s v="11"/>
    <s v="5620"/>
    <s v="935000"/>
    <s v="00"/>
    <s v="004"/>
    <s v="Erwerb von beweglichen Sachen des Anlagevermögens  "/>
    <n v="2000"/>
    <n v="0"/>
  </r>
  <r>
    <s v="1 Stadt Bad Rappenau"/>
    <x v="1"/>
    <x v="3"/>
    <x v="5"/>
    <x v="21"/>
    <x v="26"/>
    <x v="67"/>
    <s v="93"/>
    <x v="14"/>
    <x v="2428"/>
    <n v="-50000"/>
    <n v="-50000"/>
    <n v="1"/>
    <s v="11"/>
    <s v="5800"/>
    <s v="935000"/>
    <s v="00"/>
    <s v="004"/>
    <s v="Erstellung Baum- und Grünflächenkataster   "/>
    <n v="50000"/>
    <n v="50000"/>
  </r>
  <r>
    <s v="1 Stadt Bad Rappenau"/>
    <x v="1"/>
    <x v="3"/>
    <x v="5"/>
    <x v="21"/>
    <x v="26"/>
    <x v="67"/>
    <s v="93"/>
    <x v="14"/>
    <x v="2429"/>
    <n v="-5000"/>
    <n v="0"/>
    <n v="1"/>
    <s v="11"/>
    <s v="5800"/>
    <s v="935000"/>
    <s v="00"/>
    <s v="010"/>
    <s v="Erwerb von beweglichen Sachen des Anlagevermögens  "/>
    <n v="5000"/>
    <n v="0"/>
  </r>
  <r>
    <s v="1 Stadt Bad Rappenau"/>
    <x v="1"/>
    <x v="3"/>
    <x v="5"/>
    <x v="21"/>
    <x v="26"/>
    <x v="67"/>
    <s v="93"/>
    <x v="14"/>
    <x v="2430"/>
    <n v="-55000"/>
    <n v="-55000"/>
    <n v="1"/>
    <s v="11"/>
    <s v="5800"/>
    <s v="935100"/>
    <s v="00"/>
    <s v="006"/>
    <s v="Außenspielgeräte   "/>
    <n v="55000"/>
    <n v="55000"/>
  </r>
  <r>
    <s v="1 Stadt Bad Rappenau"/>
    <x v="1"/>
    <x v="3"/>
    <x v="5"/>
    <x v="21"/>
    <x v="26"/>
    <x v="67"/>
    <s v="95"/>
    <x v="15"/>
    <x v="2431"/>
    <n v="-30000"/>
    <n v="-25263.69"/>
    <n v="1"/>
    <s v="11"/>
    <s v="5800"/>
    <s v="950000"/>
    <s v="00"/>
    <s v="006"/>
    <s v="Ausbau von Spielplätzen   "/>
    <n v="30000"/>
    <n v="25263.69"/>
  </r>
  <r>
    <s v="1 Stadt Bad Rappenau"/>
    <x v="1"/>
    <x v="3"/>
    <x v="6"/>
    <x v="22"/>
    <x v="27"/>
    <x v="68"/>
    <s v="93"/>
    <x v="14"/>
    <x v="2432"/>
    <n v="0"/>
    <n v="-1865.92"/>
    <n v="1"/>
    <s v="11"/>
    <s v="6000"/>
    <s v="934000"/>
    <s v="00"/>
    <s v="004"/>
    <s v="Anschaffung von EDV Geräten und Programmen  "/>
    <n v="0"/>
    <n v="1865.92"/>
  </r>
  <r>
    <s v="1 Stadt Bad Rappenau"/>
    <x v="1"/>
    <x v="3"/>
    <x v="6"/>
    <x v="22"/>
    <x v="27"/>
    <x v="68"/>
    <s v="93"/>
    <x v="14"/>
    <x v="2433"/>
    <n v="-2500"/>
    <n v="0"/>
    <n v="1"/>
    <s v="11"/>
    <s v="6000"/>
    <s v="935000"/>
    <s v="00"/>
    <s v="004"/>
    <s v="Erwerb von beweglichen Sachen des Anlagevermögens  "/>
    <n v="2500"/>
    <n v="0"/>
  </r>
  <r>
    <s v="1 Stadt Bad Rappenau"/>
    <x v="1"/>
    <x v="3"/>
    <x v="6"/>
    <x v="22"/>
    <x v="28"/>
    <x v="69"/>
    <s v="93"/>
    <x v="14"/>
    <x v="2434"/>
    <n v="-3000"/>
    <n v="-3000"/>
    <n v="1"/>
    <s v="11"/>
    <s v="6010"/>
    <s v="934000"/>
    <s v="00"/>
    <s v="004"/>
    <s v="Anschaffung von EDV Geräten und Programmen  "/>
    <n v="3000"/>
    <n v="3000"/>
  </r>
  <r>
    <s v="1 Stadt Bad Rappenau"/>
    <x v="1"/>
    <x v="3"/>
    <x v="6"/>
    <x v="22"/>
    <x v="28"/>
    <x v="69"/>
    <s v="93"/>
    <x v="14"/>
    <x v="2435"/>
    <n v="-2500"/>
    <n v="0"/>
    <n v="1"/>
    <s v="11"/>
    <s v="6010"/>
    <s v="935000"/>
    <s v="00"/>
    <s v="004"/>
    <s v="Erwerb von beweglichen Sachen des Anlagevermögens  "/>
    <n v="2500"/>
    <n v="0"/>
  </r>
  <r>
    <s v="1 Stadt Bad Rappenau"/>
    <x v="1"/>
    <x v="3"/>
    <x v="6"/>
    <x v="22"/>
    <x v="28"/>
    <x v="70"/>
    <s v="93"/>
    <x v="14"/>
    <x v="2436"/>
    <n v="-1000"/>
    <n v="0"/>
    <n v="1"/>
    <s v="11"/>
    <s v="6011"/>
    <s v="935000"/>
    <s v="00"/>
    <s v="004"/>
    <s v="Erwerb von beweglichen Sachen des Anlage vermögens  "/>
    <n v="1000"/>
    <n v="0"/>
  </r>
  <r>
    <s v="1 Stadt Bad Rappenau"/>
    <x v="1"/>
    <x v="3"/>
    <x v="6"/>
    <x v="22"/>
    <x v="29"/>
    <x v="71"/>
    <s v="93"/>
    <x v="14"/>
    <x v="2437"/>
    <n v="-3000"/>
    <n v="-3000"/>
    <n v="1"/>
    <s v="11"/>
    <s v="6020"/>
    <s v="934000"/>
    <s v="00"/>
    <s v="004"/>
    <s v="Anschaffung von EDV Geräten und Programmen  "/>
    <n v="3000"/>
    <n v="3000"/>
  </r>
  <r>
    <s v="1 Stadt Bad Rappenau"/>
    <x v="1"/>
    <x v="3"/>
    <x v="6"/>
    <x v="22"/>
    <x v="29"/>
    <x v="71"/>
    <s v="93"/>
    <x v="14"/>
    <x v="2438"/>
    <n v="-2500"/>
    <n v="-1169.2"/>
    <n v="1"/>
    <s v="11"/>
    <s v="6020"/>
    <s v="935000"/>
    <s v="00"/>
    <s v="004"/>
    <s v="Erwerb von beweglichen Sachen des Anlagevermögens  "/>
    <n v="2500"/>
    <n v="1169.2"/>
  </r>
  <r>
    <s v="1 Stadt Bad Rappenau"/>
    <x v="1"/>
    <x v="3"/>
    <x v="6"/>
    <x v="23"/>
    <x v="30"/>
    <x v="72"/>
    <s v="93"/>
    <x v="14"/>
    <x v="2439"/>
    <n v="-2000"/>
    <n v="0"/>
    <n v="1"/>
    <s v="11"/>
    <s v="6100"/>
    <s v="935000"/>
    <s v="00"/>
    <s v="004"/>
    <s v="Erwerb von bew. Sachen des Anl.vermögens   "/>
    <n v="2000"/>
    <n v="0"/>
  </r>
  <r>
    <s v="1 Stadt Bad Rappenau"/>
    <x v="1"/>
    <x v="3"/>
    <x v="6"/>
    <x v="23"/>
    <x v="30"/>
    <x v="72"/>
    <s v="95"/>
    <x v="15"/>
    <x v="2440"/>
    <n v="-10000"/>
    <n v="794.14"/>
    <n v="1"/>
    <s v="11"/>
    <s v="6100"/>
    <s v="950000"/>
    <s v="00"/>
    <s v="060"/>
    <s v="Sanierung Raiffeisenstr.   "/>
    <n v="10000"/>
    <n v="-794.14"/>
  </r>
  <r>
    <s v="1 Stadt Bad Rappenau"/>
    <x v="1"/>
    <x v="3"/>
    <x v="6"/>
    <x v="23"/>
    <x v="30"/>
    <x v="72"/>
    <s v="95"/>
    <x v="15"/>
    <x v="2441"/>
    <n v="-300000"/>
    <n v="-300000"/>
    <n v="1"/>
    <s v="11"/>
    <s v="6100"/>
    <s v="950000"/>
    <s v="00"/>
    <s v="200"/>
    <s v="Sanierung Bonfeld   "/>
    <n v="300000"/>
    <n v="300000"/>
  </r>
  <r>
    <s v="1 Stadt Bad Rappenau"/>
    <x v="1"/>
    <x v="3"/>
    <x v="6"/>
    <x v="23"/>
    <x v="30"/>
    <x v="72"/>
    <s v="95"/>
    <x v="15"/>
    <x v="2442"/>
    <n v="-15000"/>
    <n v="58585.42"/>
    <n v="1"/>
    <s v="11"/>
    <s v="6100"/>
    <s v="950000"/>
    <s v="00"/>
    <s v="500"/>
    <s v="Dorfentwicklung Heinsheim   "/>
    <n v="15000"/>
    <n v="-58585.42"/>
  </r>
  <r>
    <s v="1 Stadt Bad Rappenau"/>
    <x v="1"/>
    <x v="3"/>
    <x v="6"/>
    <x v="23"/>
    <x v="30"/>
    <x v="72"/>
    <s v="95"/>
    <x v="15"/>
    <x v="2443"/>
    <n v="-15000"/>
    <n v="-10855.17"/>
    <n v="1"/>
    <s v="11"/>
    <s v="6100"/>
    <s v="950000"/>
    <s v="00"/>
    <s v="600"/>
    <s v="Dorfentwicklung Obergimpern   "/>
    <n v="15000"/>
    <n v="10855.17"/>
  </r>
  <r>
    <s v="1 Stadt Bad Rappenau"/>
    <x v="1"/>
    <x v="3"/>
    <x v="6"/>
    <x v="24"/>
    <x v="31"/>
    <x v="73"/>
    <s v="95"/>
    <x v="15"/>
    <x v="2444"/>
    <n v="0"/>
    <n v="-15828.19"/>
    <n v="1"/>
    <s v="11"/>
    <s v="6200"/>
    <s v="950000"/>
    <s v="00"/>
    <s v="010"/>
    <s v="Breitbandanschluss Stadtteile   "/>
    <n v="0"/>
    <n v="15828.19"/>
  </r>
  <r>
    <s v="1 Stadt Bad Rappenau"/>
    <x v="1"/>
    <x v="3"/>
    <x v="6"/>
    <x v="25"/>
    <x v="32"/>
    <x v="74"/>
    <s v="93"/>
    <x v="14"/>
    <x v="2445"/>
    <n v="-90000"/>
    <n v="-90000"/>
    <n v="1"/>
    <s v="11"/>
    <s v="6300"/>
    <s v="935000"/>
    <s v="00"/>
    <s v="010"/>
    <s v="Erstellung Straßenkataster   "/>
    <n v="90000"/>
    <n v="90000"/>
  </r>
  <r>
    <s v="1 Stadt Bad Rappenau"/>
    <x v="1"/>
    <x v="3"/>
    <x v="6"/>
    <x v="25"/>
    <x v="32"/>
    <x v="74"/>
    <s v="95"/>
    <x v="15"/>
    <x v="2446"/>
    <n v="0"/>
    <n v="-54223.29"/>
    <n v="1"/>
    <s v="11"/>
    <s v="6300"/>
    <s v="950000"/>
    <s v="00"/>
    <s v="004"/>
    <s v="Kleinere investive Sanierungs- und Erweiterungsmaßnahmen im Straßen- und Wegebau "/>
    <n v="0"/>
    <n v="54223.29"/>
  </r>
  <r>
    <s v="1 Stadt Bad Rappenau"/>
    <x v="1"/>
    <x v="3"/>
    <x v="6"/>
    <x v="25"/>
    <x v="32"/>
    <x v="74"/>
    <s v="95"/>
    <x v="15"/>
    <x v="2447"/>
    <n v="-35000"/>
    <n v="-35000"/>
    <n v="1"/>
    <s v="11"/>
    <s v="6300"/>
    <s v="950000"/>
    <s v="00"/>
    <s v="010"/>
    <s v="Ersatz von Straßenzubehör   "/>
    <n v="35000"/>
    <n v="35000"/>
  </r>
  <r>
    <s v="1 Stadt Bad Rappenau"/>
    <x v="1"/>
    <x v="3"/>
    <x v="6"/>
    <x v="25"/>
    <x v="32"/>
    <x v="74"/>
    <s v="95"/>
    <x v="15"/>
    <x v="2448"/>
    <n v="0"/>
    <n v="20000"/>
    <n v="1"/>
    <s v="11"/>
    <s v="6300"/>
    <s v="950000"/>
    <s v="00"/>
    <s v="013"/>
    <s v="Bahnunterführung Hinter dem Schloß   "/>
    <n v="0"/>
    <n v="-20000"/>
  </r>
  <r>
    <s v="1 Stadt Bad Rappenau"/>
    <x v="1"/>
    <x v="3"/>
    <x v="6"/>
    <x v="25"/>
    <x v="32"/>
    <x v="74"/>
    <s v="95"/>
    <x v="15"/>
    <x v="2449"/>
    <n v="0"/>
    <n v="50000"/>
    <n v="1"/>
    <s v="11"/>
    <s v="6300"/>
    <s v="950000"/>
    <s v="00"/>
    <s v="020"/>
    <s v="Kreisverkehr Wagnerstr./Schubertstr. Bad Rappenau  "/>
    <n v="0"/>
    <n v="-50000"/>
  </r>
  <r>
    <s v="1 Stadt Bad Rappenau"/>
    <x v="1"/>
    <x v="3"/>
    <x v="6"/>
    <x v="25"/>
    <x v="32"/>
    <x v="74"/>
    <s v="95"/>
    <x v="15"/>
    <x v="2450"/>
    <n v="-125000"/>
    <n v="-125000"/>
    <n v="1"/>
    <s v="11"/>
    <s v="6300"/>
    <s v="950000"/>
    <s v="00"/>
    <s v="024"/>
    <s v="Anschluss K 2120 an L 530   "/>
    <n v="125000"/>
    <n v="125000"/>
  </r>
  <r>
    <s v="1 Stadt Bad Rappenau"/>
    <x v="1"/>
    <x v="3"/>
    <x v="6"/>
    <x v="25"/>
    <x v="32"/>
    <x v="74"/>
    <s v="95"/>
    <x v="15"/>
    <x v="2451"/>
    <n v="0"/>
    <n v="549354.11"/>
    <n v="1"/>
    <s v="11"/>
    <s v="6300"/>
    <s v="950000"/>
    <s v="00"/>
    <s v="036"/>
    <s v="Straßensanierung Baugebiet &quot;Rohräcker&quot; Bad Rappenau Maßnahme aufgeteilt "/>
    <n v="0"/>
    <n v="-549354.11"/>
  </r>
  <r>
    <s v="1 Stadt Bad Rappenau"/>
    <x v="1"/>
    <x v="3"/>
    <x v="6"/>
    <x v="25"/>
    <x v="32"/>
    <x v="74"/>
    <s v="95"/>
    <x v="15"/>
    <x v="2452"/>
    <n v="0"/>
    <n v="272963.96000000002"/>
    <n v="1"/>
    <s v="11"/>
    <s v="6300"/>
    <s v="950000"/>
    <s v="00"/>
    <s v="040"/>
    <s v="Am Schafgarten   "/>
    <n v="0"/>
    <n v="-272963.96000000002"/>
  </r>
  <r>
    <s v="1 Stadt Bad Rappenau"/>
    <x v="1"/>
    <x v="3"/>
    <x v="6"/>
    <x v="25"/>
    <x v="32"/>
    <x v="74"/>
    <s v="95"/>
    <x v="15"/>
    <x v="2453"/>
    <n v="0"/>
    <n v="-308860.09999999998"/>
    <n v="1"/>
    <s v="11"/>
    <s v="6300"/>
    <s v="950000"/>
    <s v="00"/>
    <s v="041"/>
    <s v="Sanierung Schillerstraße Bad Rappenau  "/>
    <n v="0"/>
    <n v="308860.09999999998"/>
  </r>
  <r>
    <s v="1 Stadt Bad Rappenau"/>
    <x v="1"/>
    <x v="3"/>
    <x v="6"/>
    <x v="25"/>
    <x v="32"/>
    <x v="74"/>
    <s v="95"/>
    <x v="15"/>
    <x v="2454"/>
    <n v="0"/>
    <n v="-135809.31"/>
    <n v="1"/>
    <s v="11"/>
    <s v="6300"/>
    <s v="950000"/>
    <s v="00"/>
    <s v="042"/>
    <s v="Sanierung Oststraße Bad Rappenau  "/>
    <n v="0"/>
    <n v="135809.31"/>
  </r>
  <r>
    <s v="1 Stadt Bad Rappenau"/>
    <x v="1"/>
    <x v="3"/>
    <x v="6"/>
    <x v="25"/>
    <x v="32"/>
    <x v="74"/>
    <s v="95"/>
    <x v="15"/>
    <x v="2455"/>
    <n v="0"/>
    <n v="-104684.7"/>
    <n v="1"/>
    <s v="11"/>
    <s v="6300"/>
    <s v="950000"/>
    <s v="00"/>
    <s v="043"/>
    <s v="Sanierung Herderstraße Bad Rappenau  "/>
    <n v="0"/>
    <n v="104684.7"/>
  </r>
  <r>
    <s v="1 Stadt Bad Rappenau"/>
    <x v="1"/>
    <x v="3"/>
    <x v="6"/>
    <x v="25"/>
    <x v="32"/>
    <x v="74"/>
    <s v="95"/>
    <x v="15"/>
    <x v="2456"/>
    <n v="0"/>
    <n v="0"/>
    <n v="1"/>
    <s v="11"/>
    <s v="6300"/>
    <s v="950000"/>
    <s v="00"/>
    <s v="044"/>
    <s v="Sanierung Goethestraße Bad Rappenau  "/>
    <n v="0"/>
    <n v="0"/>
  </r>
  <r>
    <s v="1 Stadt Bad Rappenau"/>
    <x v="1"/>
    <x v="3"/>
    <x v="6"/>
    <x v="25"/>
    <x v="32"/>
    <x v="74"/>
    <s v="95"/>
    <x v="15"/>
    <x v="2457"/>
    <n v="0"/>
    <n v="-4857.3100000000004"/>
    <n v="1"/>
    <s v="11"/>
    <s v="6300"/>
    <s v="950000"/>
    <s v="00"/>
    <s v="077"/>
    <s v="Rad- und Fußweg Siegelsbacher Straße - Waldstadion  "/>
    <n v="0"/>
    <n v="4857.3100000000004"/>
  </r>
  <r>
    <s v="1 Stadt Bad Rappenau"/>
    <x v="1"/>
    <x v="3"/>
    <x v="6"/>
    <x v="25"/>
    <x v="32"/>
    <x v="74"/>
    <s v="95"/>
    <x v="15"/>
    <x v="2458"/>
    <n v="0"/>
    <n v="53639.7"/>
    <n v="1"/>
    <s v="11"/>
    <s v="6300"/>
    <s v="950000"/>
    <s v="00"/>
    <s v="079"/>
    <s v="&quot;Gromberg II&quot;, BR   "/>
    <n v="0"/>
    <n v="-53639.7"/>
  </r>
  <r>
    <s v="1 Stadt Bad Rappenau"/>
    <x v="1"/>
    <x v="3"/>
    <x v="6"/>
    <x v="25"/>
    <x v="32"/>
    <x v="74"/>
    <s v="95"/>
    <x v="15"/>
    <x v="2459"/>
    <n v="0"/>
    <n v="0"/>
    <n v="1"/>
    <s v="11"/>
    <s v="6300"/>
    <s v="950000"/>
    <s v="00"/>
    <s v="083"/>
    <s v="Rosentrittstraße/Waldstraße (Optimierung Parkplatz)  "/>
    <n v="0"/>
    <n v="0"/>
  </r>
  <r>
    <s v="1 Stadt Bad Rappenau"/>
    <x v="1"/>
    <x v="3"/>
    <x v="6"/>
    <x v="25"/>
    <x v="32"/>
    <x v="74"/>
    <s v="95"/>
    <x v="15"/>
    <x v="2460"/>
    <n v="0"/>
    <n v="250000"/>
    <n v="1"/>
    <s v="11"/>
    <s v="6300"/>
    <s v="950000"/>
    <s v="00"/>
    <s v="085"/>
    <s v="Neubau Sophie-Luisen-Parkplatz   "/>
    <n v="0"/>
    <n v="-250000"/>
  </r>
  <r>
    <s v="1 Stadt Bad Rappenau"/>
    <x v="1"/>
    <x v="3"/>
    <x v="6"/>
    <x v="25"/>
    <x v="32"/>
    <x v="74"/>
    <s v="95"/>
    <x v="15"/>
    <x v="2461"/>
    <n v="-100000"/>
    <n v="-100000"/>
    <n v="1"/>
    <s v="11"/>
    <s v="6300"/>
    <s v="950000"/>
    <s v="00"/>
    <s v="086"/>
    <s v="Sanierung Salinenstraße   "/>
    <n v="100000"/>
    <n v="100000"/>
  </r>
  <r>
    <s v="1 Stadt Bad Rappenau"/>
    <x v="1"/>
    <x v="3"/>
    <x v="6"/>
    <x v="25"/>
    <x v="32"/>
    <x v="74"/>
    <s v="95"/>
    <x v="15"/>
    <x v="2462"/>
    <n v="-400000"/>
    <n v="-401038.76"/>
    <n v="1"/>
    <s v="11"/>
    <s v="6300"/>
    <s v="950000"/>
    <s v="00"/>
    <s v="089"/>
    <s v="Erschließung Wohngebiet &quot;Kandel&quot;, BR   "/>
    <n v="400000"/>
    <n v="401038.76"/>
  </r>
  <r>
    <s v="1 Stadt Bad Rappenau"/>
    <x v="1"/>
    <x v="3"/>
    <x v="6"/>
    <x v="25"/>
    <x v="32"/>
    <x v="74"/>
    <s v="95"/>
    <x v="15"/>
    <x v="2463"/>
    <n v="-20000"/>
    <n v="0"/>
    <n v="1"/>
    <s v="11"/>
    <s v="6300"/>
    <s v="950000"/>
    <s v="00"/>
    <s v="095"/>
    <s v="Erweiterung des Radwegenetzes  "/>
    <n v="20000"/>
    <n v="0"/>
  </r>
  <r>
    <s v="1 Stadt Bad Rappenau"/>
    <x v="1"/>
    <x v="3"/>
    <x v="6"/>
    <x v="25"/>
    <x v="32"/>
    <x v="74"/>
    <s v="95"/>
    <x v="15"/>
    <x v="2464"/>
    <n v="-418000"/>
    <n v="-70628.72"/>
    <n v="1"/>
    <s v="11"/>
    <s v="6300"/>
    <s v="950000"/>
    <s v="00"/>
    <s v="170"/>
    <s v="Erschließung Waldäcker 1. BA, Babstadt   "/>
    <n v="418000"/>
    <n v="70628.72"/>
  </r>
  <r>
    <s v="1 Stadt Bad Rappenau"/>
    <x v="1"/>
    <x v="3"/>
    <x v="6"/>
    <x v="25"/>
    <x v="32"/>
    <x v="74"/>
    <s v="95"/>
    <x v="15"/>
    <x v="2465"/>
    <n v="-882000"/>
    <n v="-37143.46"/>
    <n v="1"/>
    <s v="11"/>
    <s v="6300"/>
    <s v="950000"/>
    <s v="00"/>
    <s v="171"/>
    <s v="Erschließung Waldäcker 2. BA, Babstadt   "/>
    <n v="882000"/>
    <n v="37143.46"/>
  </r>
  <r>
    <s v="1 Stadt Bad Rappenau"/>
    <x v="1"/>
    <x v="3"/>
    <x v="6"/>
    <x v="25"/>
    <x v="32"/>
    <x v="74"/>
    <s v="95"/>
    <x v="15"/>
    <x v="2466"/>
    <n v="0"/>
    <n v="-516.52"/>
    <n v="1"/>
    <s v="11"/>
    <s v="6300"/>
    <s v="950000"/>
    <s v="00"/>
    <s v="213"/>
    <s v="Fürfelder Str. Nord   "/>
    <n v="0"/>
    <n v="516.52"/>
  </r>
  <r>
    <s v="1 Stadt Bad Rappenau"/>
    <x v="1"/>
    <x v="3"/>
    <x v="6"/>
    <x v="25"/>
    <x v="32"/>
    <x v="74"/>
    <s v="95"/>
    <x v="15"/>
    <x v="2467"/>
    <n v="0"/>
    <n v="5307.24"/>
    <n v="1"/>
    <s v="11"/>
    <s v="6300"/>
    <s v="950000"/>
    <s v="00"/>
    <s v="220"/>
    <s v="Gew. Gebiet Buchäcker - Resterschließung   "/>
    <n v="0"/>
    <n v="-5307.24"/>
  </r>
  <r>
    <s v="1 Stadt Bad Rappenau"/>
    <x v="1"/>
    <x v="3"/>
    <x v="6"/>
    <x v="25"/>
    <x v="32"/>
    <x v="74"/>
    <s v="95"/>
    <x v="15"/>
    <x v="2468"/>
    <n v="0"/>
    <n v="420263.46"/>
    <n v="1"/>
    <s v="11"/>
    <s v="6300"/>
    <s v="950000"/>
    <s v="00"/>
    <s v="221"/>
    <s v="Gewerbegebiet Buchäcker-Erweiterung   "/>
    <n v="0"/>
    <n v="-420263.46"/>
  </r>
  <r>
    <s v="1 Stadt Bad Rappenau"/>
    <x v="1"/>
    <x v="3"/>
    <x v="6"/>
    <x v="25"/>
    <x v="32"/>
    <x v="74"/>
    <s v="95"/>
    <x v="15"/>
    <x v="2469"/>
    <n v="-50000"/>
    <n v="-50000"/>
    <n v="1"/>
    <s v="11"/>
    <s v="6300"/>
    <s v="950000"/>
    <s v="00"/>
    <s v="222"/>
    <s v="Gewerbegebiet Buchäcker Norderweiterung   "/>
    <n v="50000"/>
    <n v="50000"/>
  </r>
  <r>
    <s v="1 Stadt Bad Rappenau"/>
    <x v="1"/>
    <x v="3"/>
    <x v="6"/>
    <x v="25"/>
    <x v="32"/>
    <x v="74"/>
    <s v="95"/>
    <x v="15"/>
    <x v="2470"/>
    <n v="0"/>
    <n v="-19000"/>
    <n v="1"/>
    <s v="11"/>
    <s v="6300"/>
    <s v="950000"/>
    <s v="00"/>
    <s v="223"/>
    <s v="Gewerbegebiet Buchäcker Westerweiterung   "/>
    <n v="0"/>
    <n v="19000"/>
  </r>
  <r>
    <s v="1 Stadt Bad Rappenau"/>
    <x v="1"/>
    <x v="3"/>
    <x v="6"/>
    <x v="25"/>
    <x v="32"/>
    <x v="74"/>
    <s v="95"/>
    <x v="15"/>
    <x v="2471"/>
    <n v="0"/>
    <n v="-118000"/>
    <n v="1"/>
    <s v="11"/>
    <s v="6300"/>
    <s v="950000"/>
    <s v="00"/>
    <s v="225"/>
    <s v="Gewerbegebiet Berg, Bonfeld   "/>
    <n v="0"/>
    <n v="118000"/>
  </r>
  <r>
    <s v="1 Stadt Bad Rappenau"/>
    <x v="1"/>
    <x v="3"/>
    <x v="6"/>
    <x v="25"/>
    <x v="32"/>
    <x v="74"/>
    <s v="95"/>
    <x v="15"/>
    <x v="2472"/>
    <n v="0"/>
    <n v="0"/>
    <n v="1"/>
    <s v="11"/>
    <s v="6300"/>
    <s v="950000"/>
    <s v="00"/>
    <s v="262"/>
    <s v="Wohngebiet Boppengrund, Bonfeld   "/>
    <n v="0"/>
    <n v="0"/>
  </r>
  <r>
    <s v="1 Stadt Bad Rappenau"/>
    <x v="1"/>
    <x v="3"/>
    <x v="6"/>
    <x v="25"/>
    <x v="32"/>
    <x v="74"/>
    <s v="95"/>
    <x v="15"/>
    <x v="2473"/>
    <n v="-150000"/>
    <n v="-150000"/>
    <n v="1"/>
    <s v="11"/>
    <s v="6300"/>
    <s v="950000"/>
    <s v="00"/>
    <s v="314"/>
    <s v="Gehwegerneuerung Bonfelder Straße (B39) in Fürfeld  "/>
    <n v="150000"/>
    <n v="150000"/>
  </r>
  <r>
    <s v="1 Stadt Bad Rappenau"/>
    <x v="1"/>
    <x v="3"/>
    <x v="6"/>
    <x v="25"/>
    <x v="32"/>
    <x v="74"/>
    <s v="95"/>
    <x v="15"/>
    <x v="2474"/>
    <n v="-30000"/>
    <n v="-30000"/>
    <n v="1"/>
    <s v="11"/>
    <s v="6300"/>
    <s v="950000"/>
    <s v="00"/>
    <s v="315"/>
    <s v="Straßenerneuerung Mörikestraße, Fürfeld   "/>
    <n v="30000"/>
    <n v="30000"/>
  </r>
  <r>
    <s v="1 Stadt Bad Rappenau"/>
    <x v="1"/>
    <x v="3"/>
    <x v="6"/>
    <x v="25"/>
    <x v="32"/>
    <x v="74"/>
    <s v="95"/>
    <x v="15"/>
    <x v="2475"/>
    <n v="0"/>
    <n v="24820.91"/>
    <n v="1"/>
    <s v="11"/>
    <s v="6300"/>
    <s v="950000"/>
    <s v="00"/>
    <s v="341"/>
    <s v="Erschließung Mühlwiesen Fürfeld  "/>
    <n v="0"/>
    <n v="-24820.91"/>
  </r>
  <r>
    <s v="1 Stadt Bad Rappenau"/>
    <x v="1"/>
    <x v="3"/>
    <x v="6"/>
    <x v="25"/>
    <x v="32"/>
    <x v="74"/>
    <s v="95"/>
    <x v="15"/>
    <x v="2476"/>
    <n v="-100000"/>
    <n v="-100000"/>
    <n v="1"/>
    <s v="11"/>
    <s v="6300"/>
    <s v="950000"/>
    <s v="00"/>
    <s v="390"/>
    <s v="Erschließung Baugebiet Halmesäcker   "/>
    <n v="100000"/>
    <n v="100000"/>
  </r>
  <r>
    <s v="1 Stadt Bad Rappenau"/>
    <x v="1"/>
    <x v="3"/>
    <x v="6"/>
    <x v="25"/>
    <x v="32"/>
    <x v="74"/>
    <s v="95"/>
    <x v="15"/>
    <x v="2477"/>
    <n v="0"/>
    <n v="0"/>
    <n v="1"/>
    <s v="11"/>
    <s v="6300"/>
    <s v="950000"/>
    <s v="00"/>
    <s v="482"/>
    <s v="Kobach III Grombach  "/>
    <n v="0"/>
    <n v="0"/>
  </r>
  <r>
    <s v="1 Stadt Bad Rappenau"/>
    <x v="1"/>
    <x v="3"/>
    <x v="6"/>
    <x v="25"/>
    <x v="32"/>
    <x v="74"/>
    <s v="95"/>
    <x v="15"/>
    <x v="2478"/>
    <n v="-35000"/>
    <n v="-35000"/>
    <n v="1"/>
    <s v="11"/>
    <s v="6300"/>
    <s v="950000"/>
    <s v="00"/>
    <s v="510"/>
    <s v="Wohngebiet Neckarblick, Heinsheim   "/>
    <n v="35000"/>
    <n v="35000"/>
  </r>
  <r>
    <s v="1 Stadt Bad Rappenau"/>
    <x v="1"/>
    <x v="3"/>
    <x v="6"/>
    <x v="25"/>
    <x v="32"/>
    <x v="74"/>
    <s v="95"/>
    <x v="15"/>
    <x v="2479"/>
    <n v="0"/>
    <n v="46308.26"/>
    <n v="1"/>
    <s v="11"/>
    <s v="6300"/>
    <s v="950000"/>
    <s v="00"/>
    <s v="680"/>
    <s v="Wohngebiet Gaisberg 1. BA, Obergimpern   "/>
    <n v="0"/>
    <n v="-46308.26"/>
  </r>
  <r>
    <s v="1 Stadt Bad Rappenau"/>
    <x v="1"/>
    <x v="3"/>
    <x v="6"/>
    <x v="25"/>
    <x v="32"/>
    <x v="74"/>
    <s v="95"/>
    <x v="15"/>
    <x v="2480"/>
    <n v="-390000"/>
    <n v="-455000"/>
    <n v="1"/>
    <s v="11"/>
    <s v="6300"/>
    <s v="950000"/>
    <s v="00"/>
    <s v="681"/>
    <s v="Wohngebiet Geisberg 2+3. BA, Obergimpern   "/>
    <n v="390000"/>
    <n v="455000"/>
  </r>
  <r>
    <s v="1 Stadt Bad Rappenau"/>
    <x v="1"/>
    <x v="3"/>
    <x v="6"/>
    <x v="25"/>
    <x v="32"/>
    <x v="74"/>
    <s v="95"/>
    <x v="15"/>
    <x v="2481"/>
    <n v="-50000"/>
    <n v="-50000"/>
    <n v="1"/>
    <s v="11"/>
    <s v="6300"/>
    <s v="950000"/>
    <s v="00"/>
    <s v="870"/>
    <s v="Lärmschutzwall A6 Treschklingen   "/>
    <n v="50000"/>
    <n v="50000"/>
  </r>
  <r>
    <s v="1 Stadt Bad Rappenau"/>
    <x v="1"/>
    <x v="3"/>
    <x v="6"/>
    <x v="26"/>
    <x v="33"/>
    <x v="75"/>
    <s v="93"/>
    <x v="14"/>
    <x v="2482"/>
    <n v="0"/>
    <n v="-2499"/>
    <n v="1"/>
    <s v="11"/>
    <s v="6700"/>
    <s v="935000"/>
    <s v="00"/>
    <s v="004"/>
    <s v="Beleuchtungskataster bisher auf 6700-950000.004 geplant  "/>
    <n v="0"/>
    <n v="2499"/>
  </r>
  <r>
    <s v="1 Stadt Bad Rappenau"/>
    <x v="1"/>
    <x v="3"/>
    <x v="6"/>
    <x v="26"/>
    <x v="33"/>
    <x v="75"/>
    <s v="95"/>
    <x v="15"/>
    <x v="2483"/>
    <n v="-50000"/>
    <n v="-5676.01"/>
    <n v="1"/>
    <s v="11"/>
    <s v="6700"/>
    <s v="950000"/>
    <s v="00"/>
    <s v="004"/>
    <s v="Erweiterung/Modernisierung der Straßenbeleuchtung  "/>
    <n v="50000"/>
    <n v="5676.01"/>
  </r>
  <r>
    <s v="1 Stadt Bad Rappenau"/>
    <x v="1"/>
    <x v="3"/>
    <x v="6"/>
    <x v="27"/>
    <x v="34"/>
    <x v="76"/>
    <s v="95"/>
    <x v="15"/>
    <x v="2484"/>
    <n v="-50000"/>
    <n v="-15933.74"/>
    <n v="1"/>
    <s v="11"/>
    <s v="6900"/>
    <s v="950000"/>
    <s v="00"/>
    <s v="010"/>
    <s v="Neubau Hochwasserschutzmaßnahmen   "/>
    <n v="50000"/>
    <n v="15933.74"/>
  </r>
  <r>
    <s v="1 Stadt Bad Rappenau"/>
    <x v="1"/>
    <x v="3"/>
    <x v="6"/>
    <x v="27"/>
    <x v="34"/>
    <x v="76"/>
    <s v="95"/>
    <x v="15"/>
    <x v="2485"/>
    <n v="0"/>
    <n v="20700"/>
    <n v="1"/>
    <s v="11"/>
    <s v="6900"/>
    <s v="950000"/>
    <s v="00"/>
    <s v="110"/>
    <s v="Hochwasserschutzmaßnahmen Babstadt  "/>
    <n v="0"/>
    <n v="-20700"/>
  </r>
  <r>
    <s v="1 Stadt Bad Rappenau"/>
    <x v="1"/>
    <x v="3"/>
    <x v="6"/>
    <x v="27"/>
    <x v="34"/>
    <x v="76"/>
    <s v="95"/>
    <x v="15"/>
    <x v="2486"/>
    <n v="-30000"/>
    <n v="-30000"/>
    <n v="1"/>
    <s v="11"/>
    <s v="6900"/>
    <s v="950000"/>
    <s v="00"/>
    <s v="420"/>
    <s v="Hochwasserrückhaltebecken Langengraben Grombach  "/>
    <n v="30000"/>
    <n v="30000"/>
  </r>
  <r>
    <s v="1 Stadt Bad Rappenau"/>
    <x v="1"/>
    <x v="3"/>
    <x v="6"/>
    <x v="27"/>
    <x v="34"/>
    <x v="76"/>
    <s v="95"/>
    <x v="15"/>
    <x v="2487"/>
    <n v="-230000"/>
    <n v="-40000"/>
    <n v="1"/>
    <s v="11"/>
    <s v="6900"/>
    <s v="950000"/>
    <s v="00"/>
    <s v="601"/>
    <s v="Feldweganhebung Dreschplatz Obergimpern   "/>
    <n v="230000"/>
    <n v="40000"/>
  </r>
  <r>
    <s v="1 Stadt Bad Rappenau"/>
    <x v="1"/>
    <x v="3"/>
    <x v="6"/>
    <x v="27"/>
    <x v="34"/>
    <x v="76"/>
    <s v="95"/>
    <x v="15"/>
    <x v="2488"/>
    <n v="-50000"/>
    <n v="-50000"/>
    <n v="1"/>
    <s v="11"/>
    <s v="6900"/>
    <s v="950000"/>
    <s v="00"/>
    <s v="602"/>
    <s v="HRB &quot;Bei der Ziegelhütte&quot;, Obergimpern   "/>
    <n v="50000"/>
    <n v="50000"/>
  </r>
  <r>
    <s v="1 Stadt Bad Rappenau"/>
    <x v="1"/>
    <x v="3"/>
    <x v="6"/>
    <x v="27"/>
    <x v="34"/>
    <x v="76"/>
    <s v="98"/>
    <x v="16"/>
    <x v="2489"/>
    <n v="-100000"/>
    <n v="-100000"/>
    <n v="1"/>
    <s v="11"/>
    <s v="6900"/>
    <s v="983000"/>
    <s v="00"/>
    <s v="004"/>
    <s v="Zuweisungen für Investitionen an Hochwasserzweckverbände  "/>
    <n v="100000"/>
    <n v="100000"/>
  </r>
  <r>
    <s v="1 Stadt Bad Rappenau"/>
    <x v="1"/>
    <x v="3"/>
    <x v="7"/>
    <x v="30"/>
    <x v="37"/>
    <x v="79"/>
    <s v="93"/>
    <x v="14"/>
    <x v="2490"/>
    <n v="-9000"/>
    <n v="-9000"/>
    <n v="1"/>
    <s v="11"/>
    <s v="7500"/>
    <s v="935000"/>
    <s v="00"/>
    <s v="004"/>
    <s v="Erwerb von beweglichen Sachen des Anlagevermögens  "/>
    <n v="9000"/>
    <n v="9000"/>
  </r>
  <r>
    <s v="1 Stadt Bad Rappenau"/>
    <x v="1"/>
    <x v="3"/>
    <x v="7"/>
    <x v="30"/>
    <x v="37"/>
    <x v="79"/>
    <s v="95"/>
    <x v="15"/>
    <x v="2491"/>
    <n v="-60000"/>
    <n v="-59149.55"/>
    <n v="1"/>
    <s v="11"/>
    <s v="7500"/>
    <s v="950000"/>
    <s v="00"/>
    <s v="004"/>
    <s v="Tiefbaumaßnahmen   "/>
    <n v="60000"/>
    <n v="59149.55"/>
  </r>
  <r>
    <s v="1 Stadt Bad Rappenau"/>
    <x v="1"/>
    <x v="3"/>
    <x v="7"/>
    <x v="31"/>
    <x v="40"/>
    <x v="91"/>
    <s v="93"/>
    <x v="14"/>
    <x v="2492"/>
    <n v="-3000"/>
    <n v="0"/>
    <n v="1"/>
    <s v="11"/>
    <s v="7670"/>
    <s v="935000"/>
    <s v="00"/>
    <s v="004"/>
    <s v="Erwerb von beweglichen Sachen des Anlagevermögens  "/>
    <n v="3000"/>
    <n v="0"/>
  </r>
  <r>
    <s v="1 Stadt Bad Rappenau"/>
    <x v="1"/>
    <x v="3"/>
    <x v="7"/>
    <x v="32"/>
    <x v="41"/>
    <x v="96"/>
    <s v="93"/>
    <x v="14"/>
    <x v="2493"/>
    <n v="-280000"/>
    <n v="-154760.95999999999"/>
    <n v="1"/>
    <s v="11"/>
    <s v="7710"/>
    <s v="935000"/>
    <s v="00"/>
    <s v="004"/>
    <s v="Erwerb von beweglichen Sachen des Anlagevermögens  "/>
    <n v="280000"/>
    <n v="154760.95999999999"/>
  </r>
  <r>
    <s v="1 Stadt Bad Rappenau"/>
    <x v="1"/>
    <x v="3"/>
    <x v="7"/>
    <x v="32"/>
    <x v="41"/>
    <x v="96"/>
    <s v="93"/>
    <x v="14"/>
    <x v="2494"/>
    <n v="0"/>
    <n v="-2559.69"/>
    <n v="1"/>
    <s v="11"/>
    <s v="7710"/>
    <s v="935000"/>
    <s v="00"/>
    <s v="005"/>
    <s v="Umstellung All IP. Gesamtmaßnahme unter 0600-935000.005 geplant  "/>
    <n v="0"/>
    <n v="2559.69"/>
  </r>
  <r>
    <s v="1 Stadt Bad Rappenau"/>
    <x v="1"/>
    <x v="3"/>
    <x v="7"/>
    <x v="45"/>
    <x v="61"/>
    <x v="124"/>
    <s v="95"/>
    <x v="15"/>
    <x v="2495"/>
    <n v="0"/>
    <n v="-220000"/>
    <n v="1"/>
    <s v="11"/>
    <s v="7850"/>
    <s v="950000"/>
    <s v="00"/>
    <s v="299"/>
    <s v="Ausweichbuchten Feuerwehrzufahrt Richtung Bonfeld  "/>
    <n v="0"/>
    <n v="220000"/>
  </r>
  <r>
    <s v="1 Stadt Bad Rappenau"/>
    <x v="1"/>
    <x v="3"/>
    <x v="7"/>
    <x v="45"/>
    <x v="61"/>
    <x v="124"/>
    <s v="95"/>
    <x v="15"/>
    <x v="2496"/>
    <n v="0"/>
    <n v="-180000"/>
    <n v="1"/>
    <s v="11"/>
    <s v="7850"/>
    <s v="950100"/>
    <s v="00"/>
    <s v="299"/>
    <s v="Ausweichbuchten / Feldweganschluss Feuerwehrzufahrt Richtung K2041 "/>
    <n v="0"/>
    <n v="180000"/>
  </r>
  <r>
    <s v="1 Stadt Bad Rappenau"/>
    <x v="1"/>
    <x v="3"/>
    <x v="7"/>
    <x v="33"/>
    <x v="42"/>
    <x v="97"/>
    <s v="92"/>
    <x v="17"/>
    <x v="2497"/>
    <n v="-383000"/>
    <n v="-382979.52"/>
    <n v="1"/>
    <s v="11"/>
    <s v="7900"/>
    <s v="925000"/>
    <s v="00"/>
    <s v="015"/>
    <s v="Darlehensgewährung KuK Modernisierung Freibad  "/>
    <n v="383000"/>
    <n v="382979.52"/>
  </r>
  <r>
    <s v="1 Stadt Bad Rappenau"/>
    <x v="1"/>
    <x v="3"/>
    <x v="7"/>
    <x v="33"/>
    <x v="42"/>
    <x v="97"/>
    <s v="93"/>
    <x v="14"/>
    <x v="2498"/>
    <n v="-50000"/>
    <n v="-50000"/>
    <n v="1"/>
    <s v="11"/>
    <s v="7900"/>
    <s v="930000"/>
    <s v="00"/>
    <s v="015"/>
    <s v="Erhöhung Stammkapital KuK Modernisierung Freibad  "/>
    <n v="50000"/>
    <n v="50000"/>
  </r>
  <r>
    <s v="1 Stadt Bad Rappenau"/>
    <x v="1"/>
    <x v="3"/>
    <x v="7"/>
    <x v="33"/>
    <x v="42"/>
    <x v="97"/>
    <s v="94"/>
    <x v="15"/>
    <x v="2499"/>
    <n v="-1000"/>
    <n v="0"/>
    <n v="1"/>
    <s v="11"/>
    <s v="7900"/>
    <s v="940000"/>
    <s v="00"/>
    <s v="004"/>
    <s v="Leitsystem / Begrüßungs- und Haltestellen  "/>
    <n v="1000"/>
    <n v="0"/>
  </r>
  <r>
    <s v="1 Stadt Bad Rappenau"/>
    <x v="1"/>
    <x v="3"/>
    <x v="7"/>
    <x v="33"/>
    <x v="43"/>
    <x v="98"/>
    <s v="95"/>
    <x v="15"/>
    <x v="2500"/>
    <n v="-50000"/>
    <n v="-50000"/>
    <n v="1"/>
    <s v="11"/>
    <s v="7920"/>
    <s v="950000"/>
    <s v="00"/>
    <s v="004"/>
    <s v="Um- und Ausbau von Bushaltestellen   "/>
    <n v="50000"/>
    <n v="50000"/>
  </r>
  <r>
    <s v="1 Stadt Bad Rappenau"/>
    <x v="1"/>
    <x v="3"/>
    <x v="7"/>
    <x v="33"/>
    <x v="43"/>
    <x v="98"/>
    <s v="98"/>
    <x v="16"/>
    <x v="2501"/>
    <n v="0"/>
    <n v="914.47"/>
    <n v="1"/>
    <s v="11"/>
    <s v="7920"/>
    <s v="986000"/>
    <s v="00"/>
    <s v="010"/>
    <s v="Investitionskostenzuschuss Elektrifizierung  "/>
    <n v="0"/>
    <n v="-914.47"/>
  </r>
  <r>
    <s v="1 Stadt Bad Rappenau"/>
    <x v="1"/>
    <x v="3"/>
    <x v="7"/>
    <x v="33"/>
    <x v="43"/>
    <x v="98"/>
    <s v="98"/>
    <x v="16"/>
    <x v="2502"/>
    <n v="-50000"/>
    <n v="-49596.78"/>
    <n v="1"/>
    <s v="11"/>
    <s v="7920"/>
    <s v="986000"/>
    <s v="00"/>
    <s v="020"/>
    <s v="Investitionskostenzuschuß Stadtbahn   "/>
    <n v="50000"/>
    <n v="49596.78"/>
  </r>
  <r>
    <s v="1 Stadt Bad Rappenau"/>
    <x v="1"/>
    <x v="3"/>
    <x v="8"/>
    <x v="36"/>
    <x v="46"/>
    <x v="101"/>
    <s v="93"/>
    <x v="14"/>
    <x v="2503"/>
    <n v="-5000"/>
    <n v="37359.14"/>
    <n v="1"/>
    <s v="11"/>
    <s v="8610"/>
    <s v="935000"/>
    <s v="00"/>
    <s v="004"/>
    <s v="Erwerb von beweglichen Sachen des Anlagevermögens  "/>
    <n v="5000"/>
    <n v="-37359.14"/>
  </r>
  <r>
    <s v="1 Stadt Bad Rappenau"/>
    <x v="1"/>
    <x v="3"/>
    <x v="8"/>
    <x v="36"/>
    <x v="46"/>
    <x v="101"/>
    <s v="94"/>
    <x v="15"/>
    <x v="2504"/>
    <n v="0"/>
    <n v="0"/>
    <n v="1"/>
    <s v="11"/>
    <s v="8610"/>
    <s v="940000"/>
    <s v="00"/>
    <s v="020"/>
    <s v="Sanierung Musikmuschel   "/>
    <n v="0"/>
    <n v="0"/>
  </r>
  <r>
    <s v="1 Stadt Bad Rappenau"/>
    <x v="1"/>
    <x v="3"/>
    <x v="8"/>
    <x v="36"/>
    <x v="46"/>
    <x v="101"/>
    <s v="94"/>
    <x v="15"/>
    <x v="2505"/>
    <n v="0"/>
    <n v="-29914.05"/>
    <n v="1"/>
    <s v="11"/>
    <s v="8610"/>
    <s v="940000"/>
    <s v="00"/>
    <s v="030"/>
    <s v="Gerätehaus für Außenbestuhlung   "/>
    <n v="0"/>
    <n v="29914.05"/>
  </r>
  <r>
    <s v="1 Stadt Bad Rappenau"/>
    <x v="1"/>
    <x v="3"/>
    <x v="8"/>
    <x v="36"/>
    <x v="46"/>
    <x v="102"/>
    <s v="93"/>
    <x v="14"/>
    <x v="2506"/>
    <n v="0"/>
    <n v="-4313.66"/>
    <n v="1"/>
    <s v="11"/>
    <s v="8620"/>
    <s v="932000"/>
    <s v="00"/>
    <s v="004"/>
    <s v="Erwerb von Grundstücken  "/>
    <n v="0"/>
    <n v="4313.66"/>
  </r>
  <r>
    <s v="1 Stadt Bad Rappenau"/>
    <x v="1"/>
    <x v="3"/>
    <x v="8"/>
    <x v="36"/>
    <x v="46"/>
    <x v="102"/>
    <s v="93"/>
    <x v="14"/>
    <x v="2507"/>
    <n v="0"/>
    <n v="-155.25"/>
    <n v="1"/>
    <s v="11"/>
    <s v="8620"/>
    <s v="935000"/>
    <s v="00"/>
    <s v="005"/>
    <s v="Umstellung All IP. Gesamtmaßnahme unter 0600-935000.005 geplant  "/>
    <n v="0"/>
    <n v="155.25"/>
  </r>
  <r>
    <s v="1 Stadt Bad Rappenau"/>
    <x v="1"/>
    <x v="3"/>
    <x v="8"/>
    <x v="36"/>
    <x v="46"/>
    <x v="102"/>
    <s v="93"/>
    <x v="14"/>
    <x v="2508"/>
    <n v="-8000"/>
    <n v="-8000"/>
    <n v="1"/>
    <s v="11"/>
    <s v="8620"/>
    <s v="935100"/>
    <s v="00"/>
    <s v="004"/>
    <s v="Außenspielgeräte Kur- und Salinenpark   "/>
    <n v="8000"/>
    <n v="8000"/>
  </r>
  <r>
    <s v="1 Stadt Bad Rappenau"/>
    <x v="1"/>
    <x v="3"/>
    <x v="8"/>
    <x v="36"/>
    <x v="46"/>
    <x v="102"/>
    <s v="94"/>
    <x v="15"/>
    <x v="2509"/>
    <n v="-20000"/>
    <n v="-20000"/>
    <n v="1"/>
    <s v="11"/>
    <s v="8620"/>
    <s v="940000"/>
    <s v="00"/>
    <s v="018"/>
    <s v="Generalsanierung Bohrtürme Saline 3 + 4   "/>
    <n v="20000"/>
    <n v="20000"/>
  </r>
  <r>
    <s v="1 Stadt Bad Rappenau"/>
    <x v="1"/>
    <x v="3"/>
    <x v="8"/>
    <x v="36"/>
    <x v="46"/>
    <x v="102"/>
    <s v="95"/>
    <x v="15"/>
    <x v="2510"/>
    <n v="-10000"/>
    <n v="-8551"/>
    <n v="1"/>
    <s v="11"/>
    <s v="8620"/>
    <s v="950000"/>
    <s v="00"/>
    <s v="004"/>
    <s v="Tiefbaumaßnahmen   "/>
    <n v="10000"/>
    <n v="8551"/>
  </r>
  <r>
    <s v="1 Stadt Bad Rappenau"/>
    <x v="1"/>
    <x v="3"/>
    <x v="8"/>
    <x v="36"/>
    <x v="46"/>
    <x v="102"/>
    <s v="95"/>
    <x v="15"/>
    <x v="2511"/>
    <n v="-50000"/>
    <n v="-50000"/>
    <n v="1"/>
    <s v="11"/>
    <s v="8620"/>
    <s v="950000"/>
    <s v="00"/>
    <s v="015"/>
    <s v="Errichtung Wohnmobilstellplatz   "/>
    <n v="50000"/>
    <n v="50000"/>
  </r>
  <r>
    <s v="1 Stadt Bad Rappenau"/>
    <x v="1"/>
    <x v="3"/>
    <x v="8"/>
    <x v="38"/>
    <x v="48"/>
    <x v="105"/>
    <s v="93"/>
    <x v="14"/>
    <x v="2512"/>
    <n v="-1000"/>
    <n v="0"/>
    <n v="1"/>
    <s v="11"/>
    <s v="8810"/>
    <s v="935000"/>
    <s v="00"/>
    <s v="004"/>
    <s v="Erwerb von Bew. Sachen des Anl.vermögens   "/>
    <n v="1000"/>
    <n v="0"/>
  </r>
  <r>
    <s v="1 Stadt Bad Rappenau"/>
    <x v="1"/>
    <x v="3"/>
    <x v="8"/>
    <x v="38"/>
    <x v="48"/>
    <x v="105"/>
    <s v="94"/>
    <x v="15"/>
    <x v="2513"/>
    <n v="0"/>
    <n v="-48000"/>
    <n v="1"/>
    <s v="11"/>
    <s v="8810"/>
    <s v="940000"/>
    <s v="00"/>
    <s v="027"/>
    <s v="Notariatsgebäude   "/>
    <n v="0"/>
    <n v="48000"/>
  </r>
  <r>
    <s v="1 Stadt Bad Rappenau"/>
    <x v="1"/>
    <x v="3"/>
    <x v="8"/>
    <x v="38"/>
    <x v="48"/>
    <x v="106"/>
    <s v="93"/>
    <x v="14"/>
    <x v="2514"/>
    <n v="-6250000"/>
    <n v="-2532391.42"/>
    <n v="1"/>
    <s v="11"/>
    <s v="8830"/>
    <s v="932000"/>
    <s v="00"/>
    <s v="004"/>
    <s v="Erwerb von Grundstücken  "/>
    <n v="6250000"/>
    <n v="2532391.42"/>
  </r>
  <r>
    <s v="1 Stadt Bad Rappenau"/>
    <x v="1"/>
    <x v="3"/>
    <x v="8"/>
    <x v="38"/>
    <x v="48"/>
    <x v="106"/>
    <s v="93"/>
    <x v="14"/>
    <x v="2515"/>
    <n v="-3000"/>
    <n v="-2890.04"/>
    <n v="1"/>
    <s v="11"/>
    <s v="8830"/>
    <s v="933000"/>
    <s v="00"/>
    <s v="004"/>
    <s v="Leasing- u. Leibrentenzahlungen im Zu- sammenhang mit Grunderwerben  "/>
    <n v="3000"/>
    <n v="2890.04"/>
  </r>
  <r>
    <s v="1 Stadt Bad Rappenau"/>
    <x v="1"/>
    <x v="3"/>
    <x v="9"/>
    <x v="40"/>
    <x v="50"/>
    <x v="108"/>
    <s v="91"/>
    <x v="18"/>
    <x v="2516"/>
    <n v="0"/>
    <n v="0"/>
    <n v="1"/>
    <s v="11"/>
    <s v="9100"/>
    <s v="910000"/>
    <s v="00"/>
    <s v="004"/>
    <s v="Zuführung an Rücklagen  "/>
    <n v="0"/>
    <n v="0"/>
  </r>
  <r>
    <s v="1 Stadt Bad Rappenau"/>
    <x v="1"/>
    <x v="3"/>
    <x v="9"/>
    <x v="40"/>
    <x v="50"/>
    <x v="108"/>
    <s v="97"/>
    <x v="19"/>
    <x v="2517"/>
    <n v="-307800"/>
    <n v="-307720"/>
    <n v="1"/>
    <s v="11"/>
    <s v="9100"/>
    <s v="976100"/>
    <s v="00"/>
    <s v="004"/>
    <s v="Tilgung von Krediten von sonst. öffentl. Sonderrechnungen  "/>
    <n v="307800"/>
    <n v="307720"/>
  </r>
  <r>
    <s v="1 Stadt Bad Rappenau"/>
    <x v="1"/>
    <x v="3"/>
    <x v="9"/>
    <x v="40"/>
    <x v="50"/>
    <x v="108"/>
    <s v="97"/>
    <x v="19"/>
    <x v="2518"/>
    <n v="-101500"/>
    <n v="-101476.06"/>
    <n v="1"/>
    <s v="11"/>
    <s v="9100"/>
    <s v="977100"/>
    <s v="00"/>
    <s v="004"/>
    <s v="Tilgung von sonst. Krediten   "/>
    <n v="101500"/>
    <n v="101476.06"/>
  </r>
  <r>
    <s v="1 Stadt Bad Rappenau"/>
    <x v="0"/>
    <x v="0"/>
    <x v="0"/>
    <x v="0"/>
    <x v="0"/>
    <x v="0"/>
    <s v="1"/>
    <x v="0"/>
    <x v="2519"/>
    <n v="0"/>
    <n v="21"/>
    <n v="1"/>
    <s v="60"/>
    <s v="0000"/>
    <s v="151000"/>
    <s v="20"/>
    <s v="000"/>
    <s v="Privat rechtliche Ersätze und ähnliche Einnahmen  "/>
    <n v="0"/>
    <n v="21"/>
  </r>
  <r>
    <s v="1 Stadt Bad Rappenau"/>
    <x v="0"/>
    <x v="0"/>
    <x v="0"/>
    <x v="4"/>
    <x v="4"/>
    <x v="4"/>
    <s v="1"/>
    <x v="0"/>
    <x v="2520"/>
    <n v="0"/>
    <n v="255.35"/>
    <n v="1"/>
    <s v="60"/>
    <s v="0600"/>
    <s v="151000"/>
    <s v="20"/>
    <s v="000"/>
    <s v="Privatrechtliche Ersätze und ähnliche Einnahmen  "/>
    <n v="0"/>
    <n v="255.35"/>
  </r>
  <r>
    <s v="1 Stadt Bad Rappenau"/>
    <x v="0"/>
    <x v="0"/>
    <x v="1"/>
    <x v="5"/>
    <x v="5"/>
    <x v="5"/>
    <s v="1"/>
    <x v="0"/>
    <x v="2521"/>
    <n v="0"/>
    <n v="120093.75999999999"/>
    <n v="1"/>
    <s v="60"/>
    <s v="1100"/>
    <s v="100000"/>
    <s v="01"/>
    <s v="000"/>
    <s v="Melde/Passamt   "/>
    <n v="0"/>
    <n v="120093.75999999999"/>
  </r>
  <r>
    <s v="1 Stadt Bad Rappenau"/>
    <x v="0"/>
    <x v="0"/>
    <x v="1"/>
    <x v="5"/>
    <x v="5"/>
    <x v="5"/>
    <s v="1"/>
    <x v="0"/>
    <x v="2522"/>
    <n v="0"/>
    <n v="16453.22"/>
    <n v="1"/>
    <s v="60"/>
    <s v="1100"/>
    <s v="100000"/>
    <s v="02"/>
    <s v="000"/>
    <s v="Gewerberecht und Ä.   "/>
    <n v="0"/>
    <n v="16453.22"/>
  </r>
  <r>
    <s v="1 Stadt Bad Rappenau"/>
    <x v="0"/>
    <x v="0"/>
    <x v="1"/>
    <x v="5"/>
    <x v="5"/>
    <x v="5"/>
    <s v="1"/>
    <x v="0"/>
    <x v="2523"/>
    <n v="0"/>
    <n v="336.72"/>
    <n v="1"/>
    <s v="60"/>
    <s v="1100"/>
    <s v="100000"/>
    <s v="03"/>
    <s v="000"/>
    <s v="Auskunft Gewerbezentralregister   "/>
    <n v="0"/>
    <n v="336.72"/>
  </r>
  <r>
    <s v="1 Stadt Bad Rappenau"/>
    <x v="0"/>
    <x v="0"/>
    <x v="1"/>
    <x v="5"/>
    <x v="5"/>
    <x v="5"/>
    <s v="1"/>
    <x v="0"/>
    <x v="2524"/>
    <n v="0"/>
    <n v="3775.2"/>
    <n v="1"/>
    <s v="60"/>
    <s v="1100"/>
    <s v="100000"/>
    <s v="04"/>
    <s v="000"/>
    <s v="Geb. Polizeiliches Führungszeugnis  "/>
    <n v="0"/>
    <n v="3775.2"/>
  </r>
  <r>
    <s v="1 Stadt Bad Rappenau"/>
    <x v="0"/>
    <x v="0"/>
    <x v="1"/>
    <x v="5"/>
    <x v="5"/>
    <x v="5"/>
    <s v="1"/>
    <x v="0"/>
    <x v="2525"/>
    <n v="0"/>
    <n v="588"/>
    <n v="1"/>
    <s v="60"/>
    <s v="1100"/>
    <s v="100000"/>
    <s v="05"/>
    <s v="000"/>
    <s v="Geb. Fischereischein   "/>
    <n v="0"/>
    <n v="588"/>
  </r>
  <r>
    <s v="1 Stadt Bad Rappenau"/>
    <x v="0"/>
    <x v="0"/>
    <x v="1"/>
    <x v="5"/>
    <x v="5"/>
    <x v="5"/>
    <s v="1"/>
    <x v="0"/>
    <x v="2526"/>
    <n v="0"/>
    <n v="30223.4"/>
    <n v="1"/>
    <s v="60"/>
    <s v="1100"/>
    <s v="100000"/>
    <s v="06"/>
    <s v="000"/>
    <s v="Standesamtsgebühren   "/>
    <n v="0"/>
    <n v="30223.4"/>
  </r>
  <r>
    <s v="1 Stadt Bad Rappenau"/>
    <x v="0"/>
    <x v="0"/>
    <x v="1"/>
    <x v="5"/>
    <x v="5"/>
    <x v="5"/>
    <s v="1"/>
    <x v="0"/>
    <x v="2527"/>
    <n v="0"/>
    <n v="100"/>
    <n v="1"/>
    <s v="60"/>
    <s v="1100"/>
    <s v="100000"/>
    <s v="07"/>
    <s v="000"/>
    <s v="Verwaltungsgebühren Ortspolizeibehörde (Hausverbote etc.)  "/>
    <n v="0"/>
    <n v="100"/>
  </r>
  <r>
    <s v="1 Stadt Bad Rappenau"/>
    <x v="0"/>
    <x v="0"/>
    <x v="1"/>
    <x v="5"/>
    <x v="5"/>
    <x v="5"/>
    <s v="1"/>
    <x v="0"/>
    <x v="2528"/>
    <n v="0"/>
    <n v="87953.8"/>
    <n v="1"/>
    <s v="60"/>
    <s v="1100"/>
    <s v="100100"/>
    <s v="01"/>
    <s v="000"/>
    <s v="Verw. Geb. Untere Verkehrsrechtbehörde   "/>
    <n v="0"/>
    <n v="87953.8"/>
  </r>
  <r>
    <s v="1 Stadt Bad Rappenau"/>
    <x v="0"/>
    <x v="0"/>
    <x v="1"/>
    <x v="5"/>
    <x v="5"/>
    <x v="5"/>
    <s v="1"/>
    <x v="0"/>
    <x v="2529"/>
    <n v="0"/>
    <n v="7953"/>
    <n v="1"/>
    <s v="60"/>
    <s v="1100"/>
    <s v="100100"/>
    <s v="02"/>
    <s v="000"/>
    <s v="Verw. Geb. Untere Waffenrechtbehörde   "/>
    <n v="0"/>
    <n v="7953"/>
  </r>
  <r>
    <s v="1 Stadt Bad Rappenau"/>
    <x v="0"/>
    <x v="0"/>
    <x v="1"/>
    <x v="5"/>
    <x v="5"/>
    <x v="5"/>
    <s v="1"/>
    <x v="0"/>
    <x v="2530"/>
    <n v="0"/>
    <n v="8804.94"/>
    <n v="1"/>
    <s v="60"/>
    <s v="1100"/>
    <s v="151000"/>
    <s v="10"/>
    <s v="000"/>
    <s v="Öffentlichrechtliche Ersätze und ähnliche Einnahmen  "/>
    <n v="0"/>
    <n v="8804.94"/>
  </r>
  <r>
    <s v="1 Stadt Bad Rappenau"/>
    <x v="0"/>
    <x v="0"/>
    <x v="1"/>
    <x v="5"/>
    <x v="5"/>
    <x v="5"/>
    <s v="1"/>
    <x v="0"/>
    <x v="2531"/>
    <n v="0"/>
    <n v="26720.84"/>
    <n v="1"/>
    <s v="60"/>
    <s v="1100"/>
    <s v="151000"/>
    <s v="20"/>
    <s v="000"/>
    <s v="Privatrechtliche Ersätze und ähnliche Einnahmen  "/>
    <n v="0"/>
    <n v="26720.84"/>
  </r>
  <r>
    <s v="1 Stadt Bad Rappenau"/>
    <x v="0"/>
    <x v="0"/>
    <x v="1"/>
    <x v="5"/>
    <x v="5"/>
    <x v="6"/>
    <s v="1"/>
    <x v="0"/>
    <x v="2532"/>
    <n v="0"/>
    <n v="361.2"/>
    <n v="1"/>
    <s v="60"/>
    <s v="1101"/>
    <s v="100000"/>
    <s v="01"/>
    <s v="000"/>
    <s v="Melde/Passamt   "/>
    <n v="0"/>
    <n v="361.2"/>
  </r>
  <r>
    <s v="1 Stadt Bad Rappenau"/>
    <x v="0"/>
    <x v="0"/>
    <x v="1"/>
    <x v="5"/>
    <x v="5"/>
    <x v="6"/>
    <s v="1"/>
    <x v="0"/>
    <x v="2533"/>
    <n v="0"/>
    <n v="10"/>
    <n v="1"/>
    <s v="60"/>
    <s v="1101"/>
    <s v="100000"/>
    <s v="02"/>
    <s v="000"/>
    <s v="Gewerberecht und Ä.   "/>
    <n v="0"/>
    <n v="10"/>
  </r>
  <r>
    <s v="1 Stadt Bad Rappenau"/>
    <x v="0"/>
    <x v="0"/>
    <x v="1"/>
    <x v="5"/>
    <x v="5"/>
    <x v="6"/>
    <s v="1"/>
    <x v="0"/>
    <x v="2534"/>
    <n v="0"/>
    <n v="10.4"/>
    <n v="1"/>
    <s v="60"/>
    <s v="1101"/>
    <s v="100000"/>
    <s v="04"/>
    <s v="000"/>
    <s v="Geb. Polizeiliches Führungszeugnis  "/>
    <n v="0"/>
    <n v="10.4"/>
  </r>
  <r>
    <s v="1 Stadt Bad Rappenau"/>
    <x v="0"/>
    <x v="0"/>
    <x v="1"/>
    <x v="5"/>
    <x v="5"/>
    <x v="7"/>
    <s v="1"/>
    <x v="0"/>
    <x v="2535"/>
    <n v="0"/>
    <n v="2056.9"/>
    <n v="1"/>
    <s v="60"/>
    <s v="1102"/>
    <s v="100000"/>
    <s v="01"/>
    <s v="000"/>
    <s v="Melde/Passamt   "/>
    <n v="0"/>
    <n v="2056.9"/>
  </r>
  <r>
    <s v="1 Stadt Bad Rappenau"/>
    <x v="0"/>
    <x v="0"/>
    <x v="1"/>
    <x v="5"/>
    <x v="5"/>
    <x v="7"/>
    <s v="1"/>
    <x v="0"/>
    <x v="2536"/>
    <n v="0"/>
    <n v="238"/>
    <n v="1"/>
    <s v="60"/>
    <s v="1102"/>
    <s v="100000"/>
    <s v="02"/>
    <s v="000"/>
    <s v="Gewerberecht und Ä.   "/>
    <n v="0"/>
    <n v="238"/>
  </r>
  <r>
    <s v="1 Stadt Bad Rappenau"/>
    <x v="0"/>
    <x v="0"/>
    <x v="1"/>
    <x v="5"/>
    <x v="5"/>
    <x v="7"/>
    <s v="1"/>
    <x v="0"/>
    <x v="2537"/>
    <n v="0"/>
    <n v="14.64"/>
    <n v="1"/>
    <s v="60"/>
    <s v="1102"/>
    <s v="100000"/>
    <s v="03"/>
    <s v="000"/>
    <s v="Auskunft Gewerbezentralregister   "/>
    <n v="0"/>
    <n v="14.64"/>
  </r>
  <r>
    <s v="1 Stadt Bad Rappenau"/>
    <x v="0"/>
    <x v="0"/>
    <x v="1"/>
    <x v="5"/>
    <x v="5"/>
    <x v="7"/>
    <s v="1"/>
    <x v="0"/>
    <x v="2538"/>
    <n v="0"/>
    <n v="57.2"/>
    <n v="1"/>
    <s v="60"/>
    <s v="1102"/>
    <s v="100000"/>
    <s v="04"/>
    <s v="000"/>
    <s v="Geb. Polizeiliches Führungszeugnis  "/>
    <n v="0"/>
    <n v="57.2"/>
  </r>
  <r>
    <s v="1 Stadt Bad Rappenau"/>
    <x v="0"/>
    <x v="0"/>
    <x v="1"/>
    <x v="5"/>
    <x v="5"/>
    <x v="8"/>
    <s v="1"/>
    <x v="0"/>
    <x v="2539"/>
    <n v="0"/>
    <n v="1714.9"/>
    <n v="1"/>
    <s v="60"/>
    <s v="1103"/>
    <s v="100000"/>
    <s v="01"/>
    <s v="000"/>
    <s v="Melde/Passamt   "/>
    <n v="0"/>
    <n v="1714.9"/>
  </r>
  <r>
    <s v="1 Stadt Bad Rappenau"/>
    <x v="0"/>
    <x v="0"/>
    <x v="1"/>
    <x v="5"/>
    <x v="5"/>
    <x v="8"/>
    <s v="1"/>
    <x v="0"/>
    <x v="2540"/>
    <n v="0"/>
    <n v="124"/>
    <n v="1"/>
    <s v="60"/>
    <s v="1103"/>
    <s v="100000"/>
    <s v="02"/>
    <s v="000"/>
    <s v="Gewerberecht und Ä.   "/>
    <n v="0"/>
    <n v="124"/>
  </r>
  <r>
    <s v="1 Stadt Bad Rappenau"/>
    <x v="0"/>
    <x v="0"/>
    <x v="1"/>
    <x v="5"/>
    <x v="5"/>
    <x v="8"/>
    <s v="1"/>
    <x v="0"/>
    <x v="2541"/>
    <n v="0"/>
    <n v="67.599999999999994"/>
    <n v="1"/>
    <s v="60"/>
    <s v="1103"/>
    <s v="100000"/>
    <s v="04"/>
    <s v="000"/>
    <s v="Geb. Polizeiliches Führungszeugnis  "/>
    <n v="0"/>
    <n v="67.599999999999994"/>
  </r>
  <r>
    <s v="1 Stadt Bad Rappenau"/>
    <x v="0"/>
    <x v="0"/>
    <x v="1"/>
    <x v="5"/>
    <x v="5"/>
    <x v="9"/>
    <s v="1"/>
    <x v="0"/>
    <x v="2542"/>
    <n v="0"/>
    <n v="3215.4"/>
    <n v="1"/>
    <s v="60"/>
    <s v="1104"/>
    <s v="100000"/>
    <s v="01"/>
    <s v="000"/>
    <s v="Melde/Passamt   "/>
    <n v="0"/>
    <n v="3215.4"/>
  </r>
  <r>
    <s v="1 Stadt Bad Rappenau"/>
    <x v="0"/>
    <x v="0"/>
    <x v="1"/>
    <x v="5"/>
    <x v="5"/>
    <x v="9"/>
    <s v="1"/>
    <x v="0"/>
    <x v="2543"/>
    <n v="0"/>
    <n v="667"/>
    <n v="1"/>
    <s v="60"/>
    <s v="1104"/>
    <s v="100000"/>
    <s v="02"/>
    <s v="000"/>
    <s v="Gewerberecht und Ä.   "/>
    <n v="0"/>
    <n v="667"/>
  </r>
  <r>
    <s v="1 Stadt Bad Rappenau"/>
    <x v="0"/>
    <x v="0"/>
    <x v="1"/>
    <x v="5"/>
    <x v="5"/>
    <x v="9"/>
    <s v="1"/>
    <x v="0"/>
    <x v="2544"/>
    <n v="0"/>
    <n v="4.88"/>
    <n v="1"/>
    <s v="60"/>
    <s v="1104"/>
    <s v="100000"/>
    <s v="03"/>
    <s v="000"/>
    <s v="Auskunft Gewerbezentralregister   "/>
    <n v="0"/>
    <n v="4.88"/>
  </r>
  <r>
    <s v="1 Stadt Bad Rappenau"/>
    <x v="0"/>
    <x v="0"/>
    <x v="1"/>
    <x v="5"/>
    <x v="5"/>
    <x v="9"/>
    <s v="1"/>
    <x v="0"/>
    <x v="2545"/>
    <n v="0"/>
    <n v="93.6"/>
    <n v="1"/>
    <s v="60"/>
    <s v="1104"/>
    <s v="100000"/>
    <s v="04"/>
    <s v="000"/>
    <s v="Geb. Polizeiliches Führungszeugnis  "/>
    <n v="0"/>
    <n v="93.6"/>
  </r>
  <r>
    <s v="1 Stadt Bad Rappenau"/>
    <x v="0"/>
    <x v="0"/>
    <x v="1"/>
    <x v="5"/>
    <x v="5"/>
    <x v="10"/>
    <s v="1"/>
    <x v="0"/>
    <x v="2546"/>
    <n v="0"/>
    <n v="3823.4"/>
    <n v="1"/>
    <s v="60"/>
    <s v="1105"/>
    <s v="100000"/>
    <s v="01"/>
    <s v="000"/>
    <s v="Melde/Passamt   "/>
    <n v="0"/>
    <n v="3823.4"/>
  </r>
  <r>
    <s v="1 Stadt Bad Rappenau"/>
    <x v="0"/>
    <x v="0"/>
    <x v="1"/>
    <x v="5"/>
    <x v="5"/>
    <x v="10"/>
    <s v="1"/>
    <x v="0"/>
    <x v="2547"/>
    <n v="0"/>
    <n v="612"/>
    <n v="1"/>
    <s v="60"/>
    <s v="1105"/>
    <s v="100000"/>
    <s v="02"/>
    <s v="000"/>
    <s v="Gewerberecht und Ä.   "/>
    <n v="0"/>
    <n v="612"/>
  </r>
  <r>
    <s v="1 Stadt Bad Rappenau"/>
    <x v="0"/>
    <x v="0"/>
    <x v="1"/>
    <x v="5"/>
    <x v="5"/>
    <x v="10"/>
    <s v="1"/>
    <x v="0"/>
    <x v="2548"/>
    <n v="0"/>
    <n v="93.6"/>
    <n v="1"/>
    <s v="60"/>
    <s v="1105"/>
    <s v="100000"/>
    <s v="04"/>
    <s v="000"/>
    <s v="Geb. Polizeiliches Führungszeugnis  "/>
    <n v="0"/>
    <n v="93.6"/>
  </r>
  <r>
    <s v="1 Stadt Bad Rappenau"/>
    <x v="0"/>
    <x v="0"/>
    <x v="1"/>
    <x v="5"/>
    <x v="5"/>
    <x v="10"/>
    <s v="1"/>
    <x v="0"/>
    <x v="2549"/>
    <n v="0"/>
    <n v="83"/>
    <n v="1"/>
    <s v="60"/>
    <s v="1105"/>
    <s v="100000"/>
    <s v="05"/>
    <s v="000"/>
    <s v="Geb. Fischereischein   "/>
    <n v="0"/>
    <n v="83"/>
  </r>
  <r>
    <s v="1 Stadt Bad Rappenau"/>
    <x v="0"/>
    <x v="0"/>
    <x v="1"/>
    <x v="5"/>
    <x v="5"/>
    <x v="11"/>
    <s v="1"/>
    <x v="0"/>
    <x v="2550"/>
    <n v="0"/>
    <n v="1487.1"/>
    <n v="1"/>
    <s v="60"/>
    <s v="1106"/>
    <s v="100000"/>
    <s v="01"/>
    <s v="000"/>
    <s v="Melde/Passamt   "/>
    <n v="0"/>
    <n v="1487.1"/>
  </r>
  <r>
    <s v="1 Stadt Bad Rappenau"/>
    <x v="0"/>
    <x v="0"/>
    <x v="1"/>
    <x v="5"/>
    <x v="5"/>
    <x v="11"/>
    <s v="1"/>
    <x v="0"/>
    <x v="2551"/>
    <n v="0"/>
    <n v="718"/>
    <n v="1"/>
    <s v="60"/>
    <s v="1106"/>
    <s v="100000"/>
    <s v="02"/>
    <s v="000"/>
    <s v="Gewerberecht und Ä.   "/>
    <n v="0"/>
    <n v="718"/>
  </r>
  <r>
    <s v="1 Stadt Bad Rappenau"/>
    <x v="0"/>
    <x v="0"/>
    <x v="1"/>
    <x v="5"/>
    <x v="5"/>
    <x v="11"/>
    <s v="1"/>
    <x v="0"/>
    <x v="2552"/>
    <n v="0"/>
    <n v="57.2"/>
    <n v="1"/>
    <s v="60"/>
    <s v="1106"/>
    <s v="100000"/>
    <s v="04"/>
    <s v="000"/>
    <s v="Geb. Polizeiliches Führungszeugnis  "/>
    <n v="0"/>
    <n v="57.2"/>
  </r>
  <r>
    <s v="1 Stadt Bad Rappenau"/>
    <x v="0"/>
    <x v="0"/>
    <x v="1"/>
    <x v="5"/>
    <x v="5"/>
    <x v="12"/>
    <s v="1"/>
    <x v="0"/>
    <x v="2553"/>
    <n v="0"/>
    <n v="258"/>
    <n v="1"/>
    <s v="60"/>
    <s v="1107"/>
    <s v="100000"/>
    <s v="01"/>
    <s v="000"/>
    <s v="Melde/Passamt   "/>
    <n v="0"/>
    <n v="258"/>
  </r>
  <r>
    <s v="1 Stadt Bad Rappenau"/>
    <x v="0"/>
    <x v="0"/>
    <x v="1"/>
    <x v="5"/>
    <x v="5"/>
    <x v="12"/>
    <s v="1"/>
    <x v="0"/>
    <x v="2554"/>
    <n v="0"/>
    <n v="158"/>
    <n v="1"/>
    <s v="60"/>
    <s v="1107"/>
    <s v="100000"/>
    <s v="02"/>
    <s v="000"/>
    <s v="Gewerberecht und Ä.   "/>
    <n v="0"/>
    <n v="158"/>
  </r>
  <r>
    <s v="1 Stadt Bad Rappenau"/>
    <x v="0"/>
    <x v="0"/>
    <x v="1"/>
    <x v="5"/>
    <x v="5"/>
    <x v="13"/>
    <s v="1"/>
    <x v="0"/>
    <x v="2555"/>
    <n v="0"/>
    <n v="243.5"/>
    <n v="1"/>
    <s v="60"/>
    <s v="1108"/>
    <s v="100000"/>
    <s v="01"/>
    <s v="000"/>
    <s v="Melde/Passamt   "/>
    <n v="0"/>
    <n v="243.5"/>
  </r>
  <r>
    <s v="1 Stadt Bad Rappenau"/>
    <x v="0"/>
    <x v="0"/>
    <x v="1"/>
    <x v="5"/>
    <x v="5"/>
    <x v="13"/>
    <s v="1"/>
    <x v="0"/>
    <x v="2556"/>
    <n v="0"/>
    <n v="37"/>
    <n v="1"/>
    <s v="60"/>
    <s v="1108"/>
    <s v="100000"/>
    <s v="02"/>
    <s v="000"/>
    <s v="Gewerberecht und Ä.   "/>
    <n v="0"/>
    <n v="37"/>
  </r>
  <r>
    <s v="1 Stadt Bad Rappenau"/>
    <x v="0"/>
    <x v="0"/>
    <x v="1"/>
    <x v="5"/>
    <x v="5"/>
    <x v="13"/>
    <s v="1"/>
    <x v="0"/>
    <x v="2557"/>
    <n v="0"/>
    <n v="5.2"/>
    <n v="1"/>
    <s v="60"/>
    <s v="1108"/>
    <s v="100000"/>
    <s v="04"/>
    <s v="000"/>
    <s v="Geb. Polizeiliches Führungszeugnis  "/>
    <n v="0"/>
    <n v="5.2"/>
  </r>
  <r>
    <s v="1 Stadt Bad Rappenau"/>
    <x v="0"/>
    <x v="0"/>
    <x v="1"/>
    <x v="5"/>
    <x v="5"/>
    <x v="14"/>
    <s v="1"/>
    <x v="0"/>
    <x v="2558"/>
    <n v="0"/>
    <n v="235"/>
    <n v="1"/>
    <s v="60"/>
    <s v="1109"/>
    <s v="100000"/>
    <s v="01"/>
    <s v="000"/>
    <s v="Melde/Passamt   "/>
    <n v="0"/>
    <n v="235"/>
  </r>
  <r>
    <s v="1 Stadt Bad Rappenau"/>
    <x v="0"/>
    <x v="0"/>
    <x v="1"/>
    <x v="5"/>
    <x v="5"/>
    <x v="14"/>
    <s v="1"/>
    <x v="0"/>
    <x v="2559"/>
    <n v="0"/>
    <n v="21"/>
    <n v="1"/>
    <s v="60"/>
    <s v="1109"/>
    <s v="100000"/>
    <s v="02"/>
    <s v="000"/>
    <s v="Gewerberecht und Ä.   "/>
    <n v="0"/>
    <n v="21"/>
  </r>
  <r>
    <s v="1 Stadt Bad Rappenau"/>
    <x v="0"/>
    <x v="0"/>
    <x v="1"/>
    <x v="5"/>
    <x v="5"/>
    <x v="14"/>
    <s v="1"/>
    <x v="0"/>
    <x v="2560"/>
    <n v="0"/>
    <n v="10.4"/>
    <n v="1"/>
    <s v="60"/>
    <s v="1109"/>
    <s v="100000"/>
    <s v="04"/>
    <s v="000"/>
    <s v="Geb. Polizeiliches Führungszeugnis  "/>
    <n v="0"/>
    <n v="10.4"/>
  </r>
  <r>
    <s v="1 Stadt Bad Rappenau"/>
    <x v="0"/>
    <x v="0"/>
    <x v="1"/>
    <x v="5"/>
    <x v="5"/>
    <x v="14"/>
    <s v="1"/>
    <x v="0"/>
    <x v="2561"/>
    <n v="0"/>
    <n v="480"/>
    <n v="1"/>
    <s v="60"/>
    <s v="1109"/>
    <s v="151000"/>
    <s v="20"/>
    <s v="000"/>
    <s v="Privatrechtliche Ersätze und ähnliche Einnahmen  "/>
    <n v="0"/>
    <n v="480"/>
  </r>
  <r>
    <s v="1 Stadt Bad Rappenau"/>
    <x v="0"/>
    <x v="0"/>
    <x v="1"/>
    <x v="6"/>
    <x v="6"/>
    <x v="15"/>
    <s v="1"/>
    <x v="0"/>
    <x v="2562"/>
    <n v="0"/>
    <n v="85468.65"/>
    <n v="1"/>
    <s v="60"/>
    <s v="1300"/>
    <s v="151000"/>
    <s v="10"/>
    <s v="000"/>
    <s v="Öffentlichrechtliche Ersätze und ähnliche Einnahmen  "/>
    <n v="0"/>
    <n v="85468.65"/>
  </r>
  <r>
    <s v="1 Stadt Bad Rappenau"/>
    <x v="0"/>
    <x v="0"/>
    <x v="1"/>
    <x v="6"/>
    <x v="6"/>
    <x v="15"/>
    <s v="1"/>
    <x v="0"/>
    <x v="2563"/>
    <n v="0"/>
    <n v="4505.42"/>
    <n v="1"/>
    <s v="60"/>
    <s v="1300"/>
    <s v="151000"/>
    <s v="20"/>
    <s v="000"/>
    <s v="Privatrechtliche Ersätze und ähnliche Einnahmen  "/>
    <n v="0"/>
    <n v="4505.42"/>
  </r>
  <r>
    <s v="1 Stadt Bad Rappenau"/>
    <x v="0"/>
    <x v="0"/>
    <x v="2"/>
    <x v="8"/>
    <x v="8"/>
    <x v="29"/>
    <s v="1"/>
    <x v="0"/>
    <x v="2564"/>
    <n v="0"/>
    <n v="799.99"/>
    <n v="1"/>
    <s v="60"/>
    <s v="2116"/>
    <s v="151000"/>
    <s v="20"/>
    <s v="000"/>
    <s v="Privatrechtliche Ersätze und ähnliche Einnahmen  "/>
    <n v="0"/>
    <n v="799.99"/>
  </r>
  <r>
    <s v="1 Stadt Bad Rappenau"/>
    <x v="0"/>
    <x v="0"/>
    <x v="2"/>
    <x v="8"/>
    <x v="9"/>
    <x v="31"/>
    <s v="1"/>
    <x v="0"/>
    <x v="2565"/>
    <n v="0"/>
    <n v="40"/>
    <n v="1"/>
    <s v="60"/>
    <s v="2130"/>
    <s v="151000"/>
    <s v="10"/>
    <s v="000"/>
    <s v="Öffentlichrechtliche Ersätze und ähnliche Einnahmen  "/>
    <n v="0"/>
    <n v="40"/>
  </r>
  <r>
    <s v="1 Stadt Bad Rappenau"/>
    <x v="0"/>
    <x v="0"/>
    <x v="3"/>
    <x v="13"/>
    <x v="15"/>
    <x v="37"/>
    <s v="1"/>
    <x v="0"/>
    <x v="2566"/>
    <n v="0"/>
    <n v="1541.6"/>
    <n v="1"/>
    <s v="60"/>
    <s v="3211"/>
    <s v="130000"/>
    <s v="10"/>
    <s v="000"/>
    <s v="Einnahmen Ausstellungen Schloss   "/>
    <n v="0"/>
    <n v="1541.6"/>
  </r>
  <r>
    <s v="1 Stadt Bad Rappenau"/>
    <x v="0"/>
    <x v="0"/>
    <x v="3"/>
    <x v="13"/>
    <x v="15"/>
    <x v="37"/>
    <s v="1"/>
    <x v="0"/>
    <x v="2567"/>
    <n v="0"/>
    <n v="36.5"/>
    <n v="1"/>
    <s v="60"/>
    <s v="3211"/>
    <s v="130000"/>
    <s v="30"/>
    <s v="000"/>
    <s v="Einnahmen Ausstellungen Rathaus   "/>
    <n v="0"/>
    <n v="36.5"/>
  </r>
  <r>
    <s v="1 Stadt Bad Rappenau"/>
    <x v="0"/>
    <x v="0"/>
    <x v="3"/>
    <x v="14"/>
    <x v="16"/>
    <x v="38"/>
    <s v="1"/>
    <x v="0"/>
    <x v="2568"/>
    <n v="0"/>
    <n v="9504"/>
    <n v="1"/>
    <s v="60"/>
    <s v="3400"/>
    <s v="110000"/>
    <s v="10"/>
    <s v="000"/>
    <s v="Einnahmen Stadtfest   "/>
    <n v="0"/>
    <n v="9504"/>
  </r>
  <r>
    <s v="1 Stadt Bad Rappenau"/>
    <x v="0"/>
    <x v="0"/>
    <x v="3"/>
    <x v="14"/>
    <x v="16"/>
    <x v="38"/>
    <s v="1"/>
    <x v="0"/>
    <x v="2569"/>
    <n v="0"/>
    <n v="14736.75"/>
    <n v="1"/>
    <s v="60"/>
    <s v="3400"/>
    <s v="110000"/>
    <s v="30"/>
    <s v="000"/>
    <s v="Einnahmen Neckar 2000 / Mittelalter  "/>
    <n v="0"/>
    <n v="14736.75"/>
  </r>
  <r>
    <s v="1 Stadt Bad Rappenau"/>
    <x v="0"/>
    <x v="0"/>
    <x v="3"/>
    <x v="14"/>
    <x v="16"/>
    <x v="38"/>
    <s v="1"/>
    <x v="0"/>
    <x v="2570"/>
    <n v="0"/>
    <n v="24731.74"/>
    <n v="1"/>
    <s v="60"/>
    <s v="3400"/>
    <s v="110000"/>
    <s v="40"/>
    <s v="000"/>
    <s v="Einnahmen Kunst und Kultur im Schloss  "/>
    <n v="0"/>
    <n v="24731.74"/>
  </r>
  <r>
    <s v="1 Stadt Bad Rappenau"/>
    <x v="0"/>
    <x v="0"/>
    <x v="3"/>
    <x v="14"/>
    <x v="16"/>
    <x v="38"/>
    <s v="1"/>
    <x v="0"/>
    <x v="2571"/>
    <n v="0"/>
    <n v="1239"/>
    <n v="1"/>
    <s v="60"/>
    <s v="3400"/>
    <s v="110000"/>
    <s v="50"/>
    <s v="000"/>
    <s v="Einnahmen Nikolausmarkt   "/>
    <n v="0"/>
    <n v="1239"/>
  </r>
  <r>
    <s v="1 Stadt Bad Rappenau"/>
    <x v="0"/>
    <x v="0"/>
    <x v="4"/>
    <x v="17"/>
    <x v="20"/>
    <x v="42"/>
    <s v="1"/>
    <x v="0"/>
    <x v="2572"/>
    <n v="0"/>
    <n v="60"/>
    <n v="1"/>
    <s v="60"/>
    <s v="4360"/>
    <s v="151000"/>
    <s v="20"/>
    <s v="000"/>
    <s v="Privatrechtliche Ersätze und ähnliche Einnahmen  "/>
    <n v="0"/>
    <n v="60"/>
  </r>
  <r>
    <s v="1 Stadt Bad Rappenau"/>
    <x v="0"/>
    <x v="0"/>
    <x v="5"/>
    <x v="19"/>
    <x v="23"/>
    <x v="50"/>
    <s v="1"/>
    <x v="0"/>
    <x v="2573"/>
    <n v="0"/>
    <n v="524"/>
    <n v="1"/>
    <s v="60"/>
    <s v="5610"/>
    <s v="151000"/>
    <s v="20"/>
    <s v="000"/>
    <s v="Privatrechtliche Ersätze und ähnliche Einnahmen  "/>
    <n v="0"/>
    <n v="524"/>
  </r>
  <r>
    <s v="1 Stadt Bad Rappenau"/>
    <x v="0"/>
    <x v="0"/>
    <x v="5"/>
    <x v="21"/>
    <x v="26"/>
    <x v="67"/>
    <s v="1"/>
    <x v="0"/>
    <x v="2574"/>
    <n v="0"/>
    <n v="480"/>
    <n v="1"/>
    <s v="60"/>
    <s v="5800"/>
    <s v="157500"/>
    <s v="10"/>
    <s v="000"/>
    <s v="Einnahmen aus Vermietung der Grillhütte   "/>
    <n v="0"/>
    <n v="480"/>
  </r>
  <r>
    <s v="1 Stadt Bad Rappenau"/>
    <x v="0"/>
    <x v="0"/>
    <x v="6"/>
    <x v="23"/>
    <x v="30"/>
    <x v="72"/>
    <s v="1"/>
    <x v="0"/>
    <x v="2575"/>
    <n v="0"/>
    <n v="2464.0100000000002"/>
    <n v="1"/>
    <s v="60"/>
    <s v="6100"/>
    <s v="151000"/>
    <s v="20"/>
    <s v="000"/>
    <s v="Privatrechtliche Ersätze und ähnliche Einnahmen  "/>
    <n v="0"/>
    <n v="2464.0100000000002"/>
  </r>
  <r>
    <s v="1 Stadt Bad Rappenau"/>
    <x v="0"/>
    <x v="0"/>
    <x v="6"/>
    <x v="26"/>
    <x v="33"/>
    <x v="75"/>
    <s v="1"/>
    <x v="0"/>
    <x v="2576"/>
    <n v="0"/>
    <n v="792.5"/>
    <n v="1"/>
    <s v="60"/>
    <s v="6700"/>
    <s v="151000"/>
    <s v="10"/>
    <s v="000"/>
    <s v="Öffentlichrechtliche Ersätze und ähnliche Einnahmen  "/>
    <n v="0"/>
    <n v="792.5"/>
  </r>
  <r>
    <s v="1 Stadt Bad Rappenau"/>
    <x v="0"/>
    <x v="0"/>
    <x v="7"/>
    <x v="30"/>
    <x v="37"/>
    <x v="79"/>
    <s v="1"/>
    <x v="0"/>
    <x v="2577"/>
    <n v="0"/>
    <n v="127471.23"/>
    <n v="1"/>
    <s v="60"/>
    <s v="7500"/>
    <s v="110000"/>
    <s v="10"/>
    <s v="000"/>
    <s v="Bestattungsgebühren   "/>
    <n v="0"/>
    <n v="127471.23"/>
  </r>
  <r>
    <s v="1 Stadt Bad Rappenau"/>
    <x v="0"/>
    <x v="0"/>
    <x v="7"/>
    <x v="30"/>
    <x v="37"/>
    <x v="79"/>
    <s v="1"/>
    <x v="0"/>
    <x v="2578"/>
    <n v="0"/>
    <n v="97267.51"/>
    <n v="1"/>
    <s v="60"/>
    <s v="7500"/>
    <s v="110000"/>
    <s v="20"/>
    <s v="000"/>
    <s v="Benutzungsgebühren   "/>
    <n v="0"/>
    <n v="97267.51"/>
  </r>
  <r>
    <s v="1 Stadt Bad Rappenau"/>
    <x v="0"/>
    <x v="0"/>
    <x v="7"/>
    <x v="30"/>
    <x v="37"/>
    <x v="79"/>
    <s v="1"/>
    <x v="0"/>
    <x v="2579"/>
    <n v="0"/>
    <n v="2275"/>
    <n v="1"/>
    <s v="60"/>
    <s v="7500"/>
    <s v="110000"/>
    <s v="30"/>
    <s v="000"/>
    <s v="Genehmigungen   "/>
    <n v="0"/>
    <n v="2275"/>
  </r>
  <r>
    <s v="1 Stadt Bad Rappenau"/>
    <x v="0"/>
    <x v="0"/>
    <x v="7"/>
    <x v="30"/>
    <x v="37"/>
    <x v="79"/>
    <s v="1"/>
    <x v="0"/>
    <x v="2580"/>
    <n v="0"/>
    <n v="-841.6"/>
    <n v="1"/>
    <s v="60"/>
    <s v="7500"/>
    <s v="110000"/>
    <s v="40"/>
    <s v="000"/>
    <s v="Auslagen u.ä.   "/>
    <n v="0"/>
    <n v="-841.6"/>
  </r>
  <r>
    <s v="1 Stadt Bad Rappenau"/>
    <x v="0"/>
    <x v="0"/>
    <x v="7"/>
    <x v="30"/>
    <x v="37"/>
    <x v="80"/>
    <s v="1"/>
    <x v="0"/>
    <x v="2581"/>
    <n v="0"/>
    <n v="10664.9"/>
    <n v="1"/>
    <s v="60"/>
    <s v="7501"/>
    <s v="110000"/>
    <s v="10"/>
    <s v="000"/>
    <s v="Bestattungsgebühren   "/>
    <n v="0"/>
    <n v="10664.9"/>
  </r>
  <r>
    <s v="1 Stadt Bad Rappenau"/>
    <x v="0"/>
    <x v="0"/>
    <x v="7"/>
    <x v="30"/>
    <x v="37"/>
    <x v="80"/>
    <s v="1"/>
    <x v="0"/>
    <x v="2582"/>
    <n v="0"/>
    <n v="19760.62"/>
    <n v="1"/>
    <s v="60"/>
    <s v="7501"/>
    <s v="110000"/>
    <s v="20"/>
    <s v="000"/>
    <s v="Benutzungsgebühren   "/>
    <n v="0"/>
    <n v="19760.62"/>
  </r>
  <r>
    <s v="1 Stadt Bad Rappenau"/>
    <x v="0"/>
    <x v="0"/>
    <x v="7"/>
    <x v="30"/>
    <x v="37"/>
    <x v="80"/>
    <s v="1"/>
    <x v="0"/>
    <x v="2583"/>
    <n v="0"/>
    <n v="265"/>
    <n v="1"/>
    <s v="60"/>
    <s v="7501"/>
    <s v="110000"/>
    <s v="30"/>
    <s v="000"/>
    <s v="Genehmigungen   "/>
    <n v="0"/>
    <n v="265"/>
  </r>
  <r>
    <s v="1 Stadt Bad Rappenau"/>
    <x v="0"/>
    <x v="0"/>
    <x v="7"/>
    <x v="30"/>
    <x v="37"/>
    <x v="80"/>
    <s v="1"/>
    <x v="0"/>
    <x v="2584"/>
    <n v="0"/>
    <n v="-73.28"/>
    <n v="1"/>
    <s v="60"/>
    <s v="7501"/>
    <s v="110000"/>
    <s v="40"/>
    <s v="000"/>
    <s v="Auslagen u.ä.   "/>
    <n v="0"/>
    <n v="-73.28"/>
  </r>
  <r>
    <s v="1 Stadt Bad Rappenau"/>
    <x v="0"/>
    <x v="0"/>
    <x v="7"/>
    <x v="30"/>
    <x v="37"/>
    <x v="81"/>
    <s v="1"/>
    <x v="0"/>
    <x v="2585"/>
    <n v="0"/>
    <n v="26636.799999999999"/>
    <n v="1"/>
    <s v="60"/>
    <s v="7502"/>
    <s v="110000"/>
    <s v="10"/>
    <s v="000"/>
    <s v="Bestattungsgebühren   "/>
    <n v="0"/>
    <n v="26636.799999999999"/>
  </r>
  <r>
    <s v="1 Stadt Bad Rappenau"/>
    <x v="0"/>
    <x v="0"/>
    <x v="7"/>
    <x v="30"/>
    <x v="37"/>
    <x v="81"/>
    <s v="1"/>
    <x v="0"/>
    <x v="2586"/>
    <n v="0"/>
    <n v="29163.4"/>
    <n v="1"/>
    <s v="60"/>
    <s v="7502"/>
    <s v="110000"/>
    <s v="20"/>
    <s v="000"/>
    <s v="Benutzungsgebühren   "/>
    <n v="0"/>
    <n v="29163.4"/>
  </r>
  <r>
    <s v="1 Stadt Bad Rappenau"/>
    <x v="0"/>
    <x v="0"/>
    <x v="7"/>
    <x v="30"/>
    <x v="37"/>
    <x v="81"/>
    <s v="1"/>
    <x v="0"/>
    <x v="2587"/>
    <n v="0"/>
    <n v="370"/>
    <n v="1"/>
    <s v="60"/>
    <s v="7502"/>
    <s v="110000"/>
    <s v="30"/>
    <s v="000"/>
    <s v="Genehmigungen   "/>
    <n v="0"/>
    <n v="370"/>
  </r>
  <r>
    <s v="1 Stadt Bad Rappenau"/>
    <x v="0"/>
    <x v="0"/>
    <x v="7"/>
    <x v="30"/>
    <x v="37"/>
    <x v="82"/>
    <s v="1"/>
    <x v="0"/>
    <x v="2588"/>
    <n v="0"/>
    <n v="17648.3"/>
    <n v="1"/>
    <s v="60"/>
    <s v="7503"/>
    <s v="110000"/>
    <s v="10"/>
    <s v="000"/>
    <s v="Bestattungsgebühren   "/>
    <n v="0"/>
    <n v="17648.3"/>
  </r>
  <r>
    <s v="1 Stadt Bad Rappenau"/>
    <x v="0"/>
    <x v="0"/>
    <x v="7"/>
    <x v="30"/>
    <x v="37"/>
    <x v="82"/>
    <s v="1"/>
    <x v="0"/>
    <x v="2589"/>
    <n v="0"/>
    <n v="15219.62"/>
    <n v="1"/>
    <s v="60"/>
    <s v="7503"/>
    <s v="110000"/>
    <s v="20"/>
    <s v="000"/>
    <s v="Benutzungsgebühren   "/>
    <n v="0"/>
    <n v="15219.62"/>
  </r>
  <r>
    <s v="1 Stadt Bad Rappenau"/>
    <x v="0"/>
    <x v="0"/>
    <x v="7"/>
    <x v="30"/>
    <x v="37"/>
    <x v="82"/>
    <s v="1"/>
    <x v="0"/>
    <x v="2590"/>
    <n v="0"/>
    <n v="455"/>
    <n v="1"/>
    <s v="60"/>
    <s v="7503"/>
    <s v="110000"/>
    <s v="30"/>
    <s v="000"/>
    <s v="Genehmigungen   "/>
    <n v="0"/>
    <n v="455"/>
  </r>
  <r>
    <s v="1 Stadt Bad Rappenau"/>
    <x v="0"/>
    <x v="0"/>
    <x v="7"/>
    <x v="30"/>
    <x v="37"/>
    <x v="83"/>
    <s v="1"/>
    <x v="0"/>
    <x v="2591"/>
    <n v="0"/>
    <n v="14210"/>
    <n v="1"/>
    <s v="60"/>
    <s v="7504"/>
    <s v="110000"/>
    <s v="10"/>
    <s v="000"/>
    <s v="Bestattungsgebühren   "/>
    <n v="0"/>
    <n v="14210"/>
  </r>
  <r>
    <s v="1 Stadt Bad Rappenau"/>
    <x v="0"/>
    <x v="0"/>
    <x v="7"/>
    <x v="30"/>
    <x v="37"/>
    <x v="83"/>
    <s v="1"/>
    <x v="0"/>
    <x v="2592"/>
    <n v="0"/>
    <n v="11139.99"/>
    <n v="1"/>
    <s v="60"/>
    <s v="7504"/>
    <s v="110000"/>
    <s v="20"/>
    <s v="000"/>
    <s v="Benutzungsgebühren   "/>
    <n v="0"/>
    <n v="11139.99"/>
  </r>
  <r>
    <s v="1 Stadt Bad Rappenau"/>
    <x v="0"/>
    <x v="0"/>
    <x v="7"/>
    <x v="30"/>
    <x v="37"/>
    <x v="83"/>
    <s v="1"/>
    <x v="0"/>
    <x v="2593"/>
    <n v="0"/>
    <n v="300"/>
    <n v="1"/>
    <s v="60"/>
    <s v="7504"/>
    <s v="110000"/>
    <s v="30"/>
    <s v="000"/>
    <s v="Genehmigungen   "/>
    <n v="0"/>
    <n v="300"/>
  </r>
  <r>
    <s v="1 Stadt Bad Rappenau"/>
    <x v="0"/>
    <x v="0"/>
    <x v="7"/>
    <x v="30"/>
    <x v="37"/>
    <x v="84"/>
    <s v="1"/>
    <x v="0"/>
    <x v="2594"/>
    <n v="0"/>
    <n v="20290.11"/>
    <n v="1"/>
    <s v="60"/>
    <s v="7505"/>
    <s v="110000"/>
    <s v="10"/>
    <s v="000"/>
    <s v="Bestattungsgebühren   "/>
    <n v="0"/>
    <n v="20290.11"/>
  </r>
  <r>
    <s v="1 Stadt Bad Rappenau"/>
    <x v="0"/>
    <x v="0"/>
    <x v="7"/>
    <x v="30"/>
    <x v="37"/>
    <x v="84"/>
    <s v="1"/>
    <x v="0"/>
    <x v="2595"/>
    <n v="0"/>
    <n v="23050.93"/>
    <n v="1"/>
    <s v="60"/>
    <s v="7505"/>
    <s v="110000"/>
    <s v="20"/>
    <s v="000"/>
    <s v="Benutzungsgebühren   "/>
    <n v="0"/>
    <n v="23050.93"/>
  </r>
  <r>
    <s v="1 Stadt Bad Rappenau"/>
    <x v="0"/>
    <x v="0"/>
    <x v="7"/>
    <x v="30"/>
    <x v="37"/>
    <x v="84"/>
    <s v="1"/>
    <x v="0"/>
    <x v="2596"/>
    <n v="0"/>
    <n v="350"/>
    <n v="1"/>
    <s v="60"/>
    <s v="7505"/>
    <s v="110000"/>
    <s v="30"/>
    <s v="000"/>
    <s v="Genehmigungen   "/>
    <n v="0"/>
    <n v="350"/>
  </r>
  <r>
    <s v="1 Stadt Bad Rappenau"/>
    <x v="0"/>
    <x v="0"/>
    <x v="7"/>
    <x v="30"/>
    <x v="37"/>
    <x v="85"/>
    <s v="1"/>
    <x v="0"/>
    <x v="2597"/>
    <n v="0"/>
    <n v="7855.72"/>
    <n v="1"/>
    <s v="60"/>
    <s v="7506"/>
    <s v="110000"/>
    <s v="10"/>
    <s v="000"/>
    <s v="Bestattungsgebühren   "/>
    <n v="0"/>
    <n v="7855.72"/>
  </r>
  <r>
    <s v="1 Stadt Bad Rappenau"/>
    <x v="0"/>
    <x v="0"/>
    <x v="7"/>
    <x v="30"/>
    <x v="37"/>
    <x v="85"/>
    <s v="1"/>
    <x v="0"/>
    <x v="2598"/>
    <n v="0"/>
    <n v="11838.76"/>
    <n v="1"/>
    <s v="60"/>
    <s v="7506"/>
    <s v="110000"/>
    <s v="20"/>
    <s v="000"/>
    <s v="Benutzungsgebühren   "/>
    <n v="0"/>
    <n v="11838.76"/>
  </r>
  <r>
    <s v="1 Stadt Bad Rappenau"/>
    <x v="0"/>
    <x v="0"/>
    <x v="7"/>
    <x v="30"/>
    <x v="37"/>
    <x v="85"/>
    <s v="1"/>
    <x v="0"/>
    <x v="2599"/>
    <n v="0"/>
    <n v="175"/>
    <n v="1"/>
    <s v="60"/>
    <s v="7506"/>
    <s v="110000"/>
    <s v="30"/>
    <s v="000"/>
    <s v="Genehmigungen   "/>
    <n v="0"/>
    <n v="175"/>
  </r>
  <r>
    <s v="1 Stadt Bad Rappenau"/>
    <x v="0"/>
    <x v="0"/>
    <x v="7"/>
    <x v="30"/>
    <x v="37"/>
    <x v="85"/>
    <s v="1"/>
    <x v="0"/>
    <x v="2600"/>
    <n v="0"/>
    <n v="-339.29"/>
    <n v="1"/>
    <s v="60"/>
    <s v="7506"/>
    <s v="110000"/>
    <s v="40"/>
    <s v="000"/>
    <s v="Auslagen u.ä.   "/>
    <n v="0"/>
    <n v="-339.29"/>
  </r>
  <r>
    <s v="1 Stadt Bad Rappenau"/>
    <x v="0"/>
    <x v="0"/>
    <x v="7"/>
    <x v="30"/>
    <x v="37"/>
    <x v="86"/>
    <s v="1"/>
    <x v="0"/>
    <x v="2601"/>
    <n v="0"/>
    <n v="11862"/>
    <n v="1"/>
    <s v="60"/>
    <s v="7507"/>
    <s v="110000"/>
    <s v="10"/>
    <s v="000"/>
    <s v="Bestattungsgebühren   "/>
    <n v="0"/>
    <n v="11862"/>
  </r>
  <r>
    <s v="1 Stadt Bad Rappenau"/>
    <x v="0"/>
    <x v="0"/>
    <x v="7"/>
    <x v="30"/>
    <x v="37"/>
    <x v="86"/>
    <s v="1"/>
    <x v="0"/>
    <x v="2602"/>
    <n v="0"/>
    <n v="10208.92"/>
    <n v="1"/>
    <s v="60"/>
    <s v="7507"/>
    <s v="110000"/>
    <s v="20"/>
    <s v="000"/>
    <s v="Benutzungsgebühren   "/>
    <n v="0"/>
    <n v="10208.92"/>
  </r>
  <r>
    <s v="1 Stadt Bad Rappenau"/>
    <x v="0"/>
    <x v="0"/>
    <x v="7"/>
    <x v="30"/>
    <x v="37"/>
    <x v="86"/>
    <s v="1"/>
    <x v="0"/>
    <x v="2603"/>
    <n v="0"/>
    <n v="105"/>
    <n v="1"/>
    <s v="60"/>
    <s v="7507"/>
    <s v="110000"/>
    <s v="30"/>
    <s v="000"/>
    <s v="Genehmigungen   "/>
    <n v="0"/>
    <n v="105"/>
  </r>
  <r>
    <s v="1 Stadt Bad Rappenau"/>
    <x v="0"/>
    <x v="0"/>
    <x v="7"/>
    <x v="30"/>
    <x v="37"/>
    <x v="87"/>
    <s v="1"/>
    <x v="0"/>
    <x v="2604"/>
    <n v="0"/>
    <n v="2502"/>
    <n v="1"/>
    <s v="60"/>
    <s v="7508"/>
    <s v="110000"/>
    <s v="10"/>
    <s v="000"/>
    <s v="Bestattungsgebühren   "/>
    <n v="0"/>
    <n v="2502"/>
  </r>
  <r>
    <s v="1 Stadt Bad Rappenau"/>
    <x v="0"/>
    <x v="0"/>
    <x v="7"/>
    <x v="30"/>
    <x v="37"/>
    <x v="87"/>
    <s v="1"/>
    <x v="0"/>
    <x v="2605"/>
    <n v="0"/>
    <n v="4742"/>
    <n v="1"/>
    <s v="60"/>
    <s v="7508"/>
    <s v="110000"/>
    <s v="20"/>
    <s v="000"/>
    <s v="Benutzungsgebühren   "/>
    <n v="0"/>
    <n v="4742"/>
  </r>
  <r>
    <s v="1 Stadt Bad Rappenau"/>
    <x v="0"/>
    <x v="0"/>
    <x v="7"/>
    <x v="30"/>
    <x v="37"/>
    <x v="87"/>
    <s v="1"/>
    <x v="0"/>
    <x v="2606"/>
    <n v="0"/>
    <n v="35"/>
    <n v="1"/>
    <s v="60"/>
    <s v="7508"/>
    <s v="110000"/>
    <s v="30"/>
    <s v="000"/>
    <s v="Genehmigungen   "/>
    <n v="0"/>
    <n v="35"/>
  </r>
  <r>
    <s v="1 Stadt Bad Rappenau"/>
    <x v="0"/>
    <x v="0"/>
    <x v="7"/>
    <x v="30"/>
    <x v="37"/>
    <x v="88"/>
    <s v="1"/>
    <x v="0"/>
    <x v="2607"/>
    <n v="0"/>
    <n v="3602"/>
    <n v="1"/>
    <s v="60"/>
    <s v="7509"/>
    <s v="110000"/>
    <s v="10"/>
    <s v="000"/>
    <s v="Bestattungsgebühren   "/>
    <n v="0"/>
    <n v="3602"/>
  </r>
  <r>
    <s v="1 Stadt Bad Rappenau"/>
    <x v="0"/>
    <x v="0"/>
    <x v="7"/>
    <x v="30"/>
    <x v="37"/>
    <x v="88"/>
    <s v="1"/>
    <x v="0"/>
    <x v="2608"/>
    <n v="0"/>
    <n v="2968"/>
    <n v="1"/>
    <s v="60"/>
    <s v="7509"/>
    <s v="110000"/>
    <s v="20"/>
    <s v="000"/>
    <s v="Benutzungsgebühren   "/>
    <n v="0"/>
    <n v="2968"/>
  </r>
  <r>
    <s v="1 Stadt Bad Rappenau"/>
    <x v="0"/>
    <x v="0"/>
    <x v="7"/>
    <x v="30"/>
    <x v="37"/>
    <x v="88"/>
    <s v="1"/>
    <x v="0"/>
    <x v="2609"/>
    <n v="0"/>
    <n v="105"/>
    <n v="1"/>
    <s v="60"/>
    <s v="7509"/>
    <s v="110000"/>
    <s v="30"/>
    <s v="000"/>
    <s v="Genehmigungen   "/>
    <n v="0"/>
    <n v="105"/>
  </r>
  <r>
    <s v="1 Stadt Bad Rappenau"/>
    <x v="0"/>
    <x v="0"/>
    <x v="7"/>
    <x v="31"/>
    <x v="40"/>
    <x v="92"/>
    <s v="1"/>
    <x v="0"/>
    <x v="2610"/>
    <n v="0"/>
    <n v="9.5"/>
    <n v="1"/>
    <s v="60"/>
    <s v="7673"/>
    <s v="151000"/>
    <s v="20"/>
    <s v="000"/>
    <s v="Privatrechtliche Ersätze und ähnliche Einnahmen  "/>
    <n v="0"/>
    <n v="9.5"/>
  </r>
  <r>
    <s v="1 Stadt Bad Rappenau"/>
    <x v="0"/>
    <x v="0"/>
    <x v="7"/>
    <x v="31"/>
    <x v="40"/>
    <x v="93"/>
    <s v="1"/>
    <x v="0"/>
    <x v="2611"/>
    <n v="0"/>
    <n v="1.3"/>
    <n v="1"/>
    <s v="60"/>
    <s v="7674"/>
    <s v="151000"/>
    <s v="20"/>
    <s v="000"/>
    <s v="Privatrechtliche Ersätze und ähnliche Einnahmen  "/>
    <n v="0"/>
    <n v="1.3"/>
  </r>
  <r>
    <s v="1 Stadt Bad Rappenau"/>
    <x v="0"/>
    <x v="0"/>
    <x v="7"/>
    <x v="32"/>
    <x v="41"/>
    <x v="96"/>
    <s v="1"/>
    <x v="0"/>
    <x v="2612"/>
    <n v="0"/>
    <n v="357.5"/>
    <n v="1"/>
    <s v="60"/>
    <s v="7710"/>
    <s v="151000"/>
    <s v="20"/>
    <s v="000"/>
    <s v="Privatrechtliche Ersätze und ähnliche Einnahmen  "/>
    <n v="0"/>
    <n v="357.5"/>
  </r>
  <r>
    <s v="1 Stadt Bad Rappenau"/>
    <x v="0"/>
    <x v="0"/>
    <x v="8"/>
    <x v="36"/>
    <x v="46"/>
    <x v="102"/>
    <s v="1"/>
    <x v="0"/>
    <x v="2613"/>
    <n v="0"/>
    <n v="1525.49"/>
    <n v="1"/>
    <s v="60"/>
    <s v="8620"/>
    <s v="122000"/>
    <s v="01"/>
    <s v="000"/>
    <s v="Pauschale Jahreskurtaxe   "/>
    <n v="0"/>
    <n v="1525.49"/>
  </r>
  <r>
    <s v="1 Stadt Bad Rappenau"/>
    <x v="0"/>
    <x v="0"/>
    <x v="8"/>
    <x v="36"/>
    <x v="46"/>
    <x v="102"/>
    <s v="1"/>
    <x v="0"/>
    <x v="2614"/>
    <n v="0"/>
    <n v="610827.26"/>
    <n v="1"/>
    <s v="60"/>
    <s v="8620"/>
    <s v="122000"/>
    <s v="02"/>
    <s v="000"/>
    <s v="Kurtaxe je Übernachtung   "/>
    <n v="0"/>
    <n v="610827.26"/>
  </r>
  <r>
    <s v="1 Stadt Bad Rappenau"/>
    <x v="0"/>
    <x v="0"/>
    <x v="9"/>
    <x v="39"/>
    <x v="49"/>
    <x v="107"/>
    <s v="0"/>
    <x v="2"/>
    <x v="2615"/>
    <n v="0"/>
    <n v="98455"/>
    <n v="1"/>
    <s v="60"/>
    <s v="9000"/>
    <s v="030000"/>
    <s v="01"/>
    <s v="000"/>
    <s v="Fremdenverkehrsbeitrag   "/>
    <n v="0"/>
    <n v="98455"/>
  </r>
  <r>
    <s v="1 Stadt Bad Rappenau"/>
    <x v="0"/>
    <x v="0"/>
    <x v="9"/>
    <x v="39"/>
    <x v="49"/>
    <x v="107"/>
    <s v="0"/>
    <x v="2"/>
    <x v="2616"/>
    <n v="0"/>
    <n v="31091.9"/>
    <n v="1"/>
    <s v="60"/>
    <s v="9000"/>
    <s v="030000"/>
    <s v="02"/>
    <s v="000"/>
    <s v="Fremdenverkehrsbeitrag Übernachtungsbeträge  "/>
    <n v="0"/>
    <n v="31091.9"/>
  </r>
  <r>
    <s v="1 Stadt Bad Rappenau"/>
    <x v="0"/>
    <x v="0"/>
    <x v="9"/>
    <x v="39"/>
    <x v="49"/>
    <x v="107"/>
    <s v="0"/>
    <x v="2"/>
    <x v="2617"/>
    <n v="0"/>
    <n v="6145.99"/>
    <n v="1"/>
    <s v="60"/>
    <s v="9000"/>
    <s v="032100"/>
    <s v="10"/>
    <s v="000"/>
    <s v="Jagdpacht Eigenjagd mit MwSt   "/>
    <n v="0"/>
    <n v="6145.99"/>
  </r>
  <r>
    <s v="1 Stadt Bad Rappenau"/>
    <x v="0"/>
    <x v="0"/>
    <x v="9"/>
    <x v="39"/>
    <x v="49"/>
    <x v="107"/>
    <s v="0"/>
    <x v="2"/>
    <x v="2618"/>
    <n v="0"/>
    <n v="31251.439999999999"/>
    <n v="1"/>
    <s v="60"/>
    <s v="9000"/>
    <s v="032100"/>
    <s v="20"/>
    <s v="000"/>
    <s v="Jagdpacht Genossenschaft ohne MwSt   "/>
    <n v="0"/>
    <n v="31251.439999999999"/>
  </r>
  <r>
    <s v="1 Stadt Bad Rappenau"/>
    <x v="0"/>
    <x v="1"/>
    <x v="0"/>
    <x v="0"/>
    <x v="0"/>
    <x v="0"/>
    <s v="5"/>
    <x v="4"/>
    <x v="2619"/>
    <n v="0"/>
    <n v="-1560.71"/>
    <n v="1"/>
    <s v="61"/>
    <s v="0000"/>
    <s v="550000"/>
    <s v="10"/>
    <s v="000"/>
    <s v="Treibstoffe   "/>
    <n v="0"/>
    <n v="1560.71"/>
  </r>
  <r>
    <s v="1 Stadt Bad Rappenau"/>
    <x v="0"/>
    <x v="1"/>
    <x v="0"/>
    <x v="0"/>
    <x v="0"/>
    <x v="0"/>
    <s v="5"/>
    <x v="4"/>
    <x v="2620"/>
    <n v="0"/>
    <n v="-1140.55"/>
    <n v="1"/>
    <s v="61"/>
    <s v="0000"/>
    <s v="550000"/>
    <s v="20"/>
    <s v="000"/>
    <s v="Instandhaltung/Reparaturen   "/>
    <n v="0"/>
    <n v="1140.55"/>
  </r>
  <r>
    <s v="1 Stadt Bad Rappenau"/>
    <x v="0"/>
    <x v="1"/>
    <x v="0"/>
    <x v="0"/>
    <x v="0"/>
    <x v="0"/>
    <s v="5"/>
    <x v="4"/>
    <x v="2621"/>
    <n v="0"/>
    <n v="-760.51"/>
    <n v="1"/>
    <s v="61"/>
    <s v="0000"/>
    <s v="550000"/>
    <s v="30"/>
    <s v="000"/>
    <s v="Steuern und Versicherungen   "/>
    <n v="0"/>
    <n v="760.51"/>
  </r>
  <r>
    <s v="1 Stadt Bad Rappenau"/>
    <x v="0"/>
    <x v="1"/>
    <x v="0"/>
    <x v="0"/>
    <x v="0"/>
    <x v="0"/>
    <s v="6"/>
    <x v="4"/>
    <x v="2622"/>
    <n v="0"/>
    <n v="-471.66"/>
    <n v="1"/>
    <s v="61"/>
    <s v="0000"/>
    <s v="650000"/>
    <s v="10"/>
    <s v="000"/>
    <s v="Bücher und Zeitschriften   "/>
    <n v="0"/>
    <n v="471.66"/>
  </r>
  <r>
    <s v="1 Stadt Bad Rappenau"/>
    <x v="0"/>
    <x v="1"/>
    <x v="0"/>
    <x v="0"/>
    <x v="0"/>
    <x v="0"/>
    <s v="6"/>
    <x v="4"/>
    <x v="2623"/>
    <n v="0"/>
    <n v="-226.97"/>
    <n v="1"/>
    <s v="61"/>
    <s v="0000"/>
    <s v="650000"/>
    <s v="20"/>
    <s v="000"/>
    <s v="Post- und Fernmeldegebühren   "/>
    <n v="0"/>
    <n v="226.97"/>
  </r>
  <r>
    <s v="1 Stadt Bad Rappenau"/>
    <x v="0"/>
    <x v="1"/>
    <x v="0"/>
    <x v="0"/>
    <x v="0"/>
    <x v="0"/>
    <s v="6"/>
    <x v="4"/>
    <x v="2624"/>
    <n v="0"/>
    <n v="-106.67"/>
    <n v="1"/>
    <s v="61"/>
    <s v="0000"/>
    <s v="650000"/>
    <s v="40"/>
    <s v="000"/>
    <s v="Dienstreisen   "/>
    <n v="0"/>
    <n v="106.67"/>
  </r>
  <r>
    <s v="1 Stadt Bad Rappenau"/>
    <x v="0"/>
    <x v="1"/>
    <x v="0"/>
    <x v="0"/>
    <x v="0"/>
    <x v="0"/>
    <s v="6"/>
    <x v="4"/>
    <x v="2625"/>
    <n v="0"/>
    <n v="-6634.76"/>
    <n v="1"/>
    <s v="61"/>
    <s v="0000"/>
    <s v="650000"/>
    <s v="80"/>
    <s v="000"/>
    <s v="sonstige Geschäftsausgaben   "/>
    <n v="0"/>
    <n v="6634.76"/>
  </r>
  <r>
    <s v="1 Stadt Bad Rappenau"/>
    <x v="0"/>
    <x v="1"/>
    <x v="0"/>
    <x v="1"/>
    <x v="1"/>
    <x v="1"/>
    <s v="6"/>
    <x v="4"/>
    <x v="2626"/>
    <n v="0"/>
    <n v="-41.4"/>
    <n v="1"/>
    <s v="61"/>
    <s v="0100"/>
    <s v="650000"/>
    <s v="40"/>
    <s v="000"/>
    <s v="Dienstreisen   "/>
    <n v="0"/>
    <n v="41.4"/>
  </r>
  <r>
    <s v="1 Stadt Bad Rappenau"/>
    <x v="0"/>
    <x v="1"/>
    <x v="0"/>
    <x v="2"/>
    <x v="2"/>
    <x v="2"/>
    <s v="6"/>
    <x v="4"/>
    <x v="2627"/>
    <n v="0"/>
    <n v="-5533.55"/>
    <n v="1"/>
    <s v="61"/>
    <s v="0200"/>
    <s v="650000"/>
    <s v="10"/>
    <s v="000"/>
    <s v="Bücher und Zeitschriften   "/>
    <n v="0"/>
    <n v="5533.55"/>
  </r>
  <r>
    <s v="1 Stadt Bad Rappenau"/>
    <x v="0"/>
    <x v="1"/>
    <x v="0"/>
    <x v="2"/>
    <x v="2"/>
    <x v="2"/>
    <s v="6"/>
    <x v="4"/>
    <x v="2628"/>
    <n v="0"/>
    <n v="-212.78"/>
    <n v="1"/>
    <s v="61"/>
    <s v="0200"/>
    <s v="650000"/>
    <s v="20"/>
    <s v="000"/>
    <s v="Post- und Fernmeldegebühren   "/>
    <n v="0"/>
    <n v="212.78"/>
  </r>
  <r>
    <s v="1 Stadt Bad Rappenau"/>
    <x v="0"/>
    <x v="1"/>
    <x v="0"/>
    <x v="2"/>
    <x v="2"/>
    <x v="2"/>
    <s v="6"/>
    <x v="4"/>
    <x v="2629"/>
    <n v="0"/>
    <n v="-3589.52"/>
    <n v="1"/>
    <s v="61"/>
    <s v="0200"/>
    <s v="650000"/>
    <s v="40"/>
    <s v="000"/>
    <s v="Dienstreisen   "/>
    <n v="0"/>
    <n v="3589.52"/>
  </r>
  <r>
    <s v="1 Stadt Bad Rappenau"/>
    <x v="0"/>
    <x v="1"/>
    <x v="0"/>
    <x v="2"/>
    <x v="2"/>
    <x v="2"/>
    <s v="6"/>
    <x v="4"/>
    <x v="2630"/>
    <n v="0"/>
    <n v="-4059.04"/>
    <n v="1"/>
    <s v="61"/>
    <s v="0200"/>
    <s v="650000"/>
    <s v="80"/>
    <s v="000"/>
    <s v="sonstige Geschäftsausgaben   "/>
    <n v="0"/>
    <n v="4059.04"/>
  </r>
  <r>
    <s v="1 Stadt Bad Rappenau"/>
    <x v="0"/>
    <x v="1"/>
    <x v="0"/>
    <x v="2"/>
    <x v="2"/>
    <x v="2"/>
    <s v="6"/>
    <x v="4"/>
    <x v="2631"/>
    <n v="0"/>
    <n v="-28959.88"/>
    <n v="1"/>
    <s v="61"/>
    <s v="0200"/>
    <s v="679000"/>
    <s v="10"/>
    <s v="000"/>
    <s v="Bauhof   "/>
    <n v="0"/>
    <n v="28959.88"/>
  </r>
  <r>
    <s v="1 Stadt Bad Rappenau"/>
    <x v="0"/>
    <x v="1"/>
    <x v="0"/>
    <x v="2"/>
    <x v="2"/>
    <x v="2"/>
    <s v="6"/>
    <x v="4"/>
    <x v="2632"/>
    <n v="0"/>
    <n v="-3141.89"/>
    <n v="1"/>
    <s v="61"/>
    <s v="0200"/>
    <s v="679000"/>
    <s v="20"/>
    <s v="000"/>
    <s v="Gebäudenutzung (Sporthallen u.ä.)   "/>
    <n v="0"/>
    <n v="3141.89"/>
  </r>
  <r>
    <s v="1 Stadt Bad Rappenau"/>
    <x v="0"/>
    <x v="1"/>
    <x v="0"/>
    <x v="3"/>
    <x v="3"/>
    <x v="3"/>
    <s v="6"/>
    <x v="4"/>
    <x v="2633"/>
    <n v="0"/>
    <n v="-1880.46"/>
    <n v="1"/>
    <s v="61"/>
    <s v="0300"/>
    <s v="650000"/>
    <s v="10"/>
    <s v="000"/>
    <s v="Bücher und Zeitschriften   "/>
    <n v="0"/>
    <n v="1880.46"/>
  </r>
  <r>
    <s v="1 Stadt Bad Rappenau"/>
    <x v="0"/>
    <x v="1"/>
    <x v="0"/>
    <x v="3"/>
    <x v="3"/>
    <x v="3"/>
    <s v="6"/>
    <x v="4"/>
    <x v="2634"/>
    <n v="0"/>
    <n v="-2954.7"/>
    <n v="1"/>
    <s v="61"/>
    <s v="0300"/>
    <s v="650000"/>
    <s v="40"/>
    <s v="000"/>
    <s v="Dienstreisen   "/>
    <n v="0"/>
    <n v="2954.7"/>
  </r>
  <r>
    <s v="1 Stadt Bad Rappenau"/>
    <x v="0"/>
    <x v="1"/>
    <x v="0"/>
    <x v="3"/>
    <x v="3"/>
    <x v="3"/>
    <s v="6"/>
    <x v="4"/>
    <x v="2635"/>
    <n v="0"/>
    <n v="-1977.64"/>
    <n v="1"/>
    <s v="61"/>
    <s v="0300"/>
    <s v="650000"/>
    <s v="80"/>
    <s v="000"/>
    <s v="sonstige Geschäftsausgaben   "/>
    <n v="0"/>
    <n v="1977.64"/>
  </r>
  <r>
    <s v="1 Stadt Bad Rappenau"/>
    <x v="0"/>
    <x v="1"/>
    <x v="0"/>
    <x v="4"/>
    <x v="4"/>
    <x v="4"/>
    <s v="5"/>
    <x v="4"/>
    <x v="2636"/>
    <n v="0"/>
    <n v="-134"/>
    <n v="1"/>
    <s v="61"/>
    <s v="0600"/>
    <s v="550000"/>
    <s v="10"/>
    <s v="000"/>
    <s v="Treibstoffe   "/>
    <n v="0"/>
    <n v="134"/>
  </r>
  <r>
    <s v="1 Stadt Bad Rappenau"/>
    <x v="0"/>
    <x v="1"/>
    <x v="0"/>
    <x v="4"/>
    <x v="4"/>
    <x v="4"/>
    <s v="5"/>
    <x v="4"/>
    <x v="2637"/>
    <n v="0"/>
    <n v="-239.51"/>
    <n v="1"/>
    <s v="61"/>
    <s v="0600"/>
    <s v="550000"/>
    <s v="20"/>
    <s v="000"/>
    <s v="Instandhaltung/Reparaturen   "/>
    <n v="0"/>
    <n v="239.51"/>
  </r>
  <r>
    <s v="1 Stadt Bad Rappenau"/>
    <x v="0"/>
    <x v="1"/>
    <x v="0"/>
    <x v="4"/>
    <x v="4"/>
    <x v="4"/>
    <s v="5"/>
    <x v="4"/>
    <x v="2638"/>
    <n v="0"/>
    <n v="-884.3"/>
    <n v="1"/>
    <s v="61"/>
    <s v="0600"/>
    <s v="550000"/>
    <s v="30"/>
    <s v="000"/>
    <s v="Steuern und Versicherungen   "/>
    <n v="0"/>
    <n v="884.3"/>
  </r>
  <r>
    <s v="1 Stadt Bad Rappenau"/>
    <x v="0"/>
    <x v="1"/>
    <x v="0"/>
    <x v="4"/>
    <x v="4"/>
    <x v="4"/>
    <s v="6"/>
    <x v="4"/>
    <x v="2639"/>
    <n v="0"/>
    <n v="-3609.89"/>
    <n v="1"/>
    <s v="61"/>
    <s v="0600"/>
    <s v="650000"/>
    <s v="10"/>
    <s v="000"/>
    <s v="Bücher und Zeitschriften   "/>
    <n v="0"/>
    <n v="3609.89"/>
  </r>
  <r>
    <s v="1 Stadt Bad Rappenau"/>
    <x v="0"/>
    <x v="1"/>
    <x v="0"/>
    <x v="4"/>
    <x v="4"/>
    <x v="4"/>
    <s v="6"/>
    <x v="4"/>
    <x v="2640"/>
    <n v="0"/>
    <n v="-55259"/>
    <n v="1"/>
    <s v="61"/>
    <s v="0600"/>
    <s v="650000"/>
    <s v="20"/>
    <s v="000"/>
    <s v="Post- und Fernmeldegebühren   "/>
    <n v="0"/>
    <n v="55259"/>
  </r>
  <r>
    <s v="1 Stadt Bad Rappenau"/>
    <x v="0"/>
    <x v="1"/>
    <x v="0"/>
    <x v="4"/>
    <x v="4"/>
    <x v="4"/>
    <s v="6"/>
    <x v="4"/>
    <x v="2641"/>
    <n v="0"/>
    <n v="-2.8"/>
    <n v="1"/>
    <s v="61"/>
    <s v="0600"/>
    <s v="650000"/>
    <s v="40"/>
    <s v="000"/>
    <s v="Dienstreisen   "/>
    <n v="0"/>
    <n v="2.8"/>
  </r>
  <r>
    <s v="1 Stadt Bad Rappenau"/>
    <x v="0"/>
    <x v="1"/>
    <x v="0"/>
    <x v="4"/>
    <x v="4"/>
    <x v="4"/>
    <s v="6"/>
    <x v="4"/>
    <x v="2642"/>
    <n v="0"/>
    <n v="-1880.36"/>
    <n v="1"/>
    <s v="61"/>
    <s v="0600"/>
    <s v="650000"/>
    <s v="80"/>
    <s v="000"/>
    <s v="sonstige Geschäftsausgaben   "/>
    <n v="0"/>
    <n v="1880.36"/>
  </r>
  <r>
    <s v="1 Stadt Bad Rappenau"/>
    <x v="0"/>
    <x v="1"/>
    <x v="1"/>
    <x v="5"/>
    <x v="5"/>
    <x v="5"/>
    <s v="5"/>
    <x v="4"/>
    <x v="2643"/>
    <n v="0"/>
    <n v="-2563.61"/>
    <n v="1"/>
    <s v="61"/>
    <s v="1100"/>
    <s v="550000"/>
    <s v="10"/>
    <s v="000"/>
    <s v="Treibstoffe   "/>
    <n v="0"/>
    <n v="2563.61"/>
  </r>
  <r>
    <s v="1 Stadt Bad Rappenau"/>
    <x v="0"/>
    <x v="1"/>
    <x v="1"/>
    <x v="5"/>
    <x v="5"/>
    <x v="5"/>
    <s v="5"/>
    <x v="4"/>
    <x v="2644"/>
    <n v="0"/>
    <n v="-1555.53"/>
    <n v="1"/>
    <s v="61"/>
    <s v="1100"/>
    <s v="550000"/>
    <s v="20"/>
    <s v="000"/>
    <s v="Instandhaltung/Reparaturen   "/>
    <n v="0"/>
    <n v="1555.53"/>
  </r>
  <r>
    <s v="1 Stadt Bad Rappenau"/>
    <x v="0"/>
    <x v="1"/>
    <x v="1"/>
    <x v="5"/>
    <x v="5"/>
    <x v="5"/>
    <s v="5"/>
    <x v="4"/>
    <x v="2645"/>
    <n v="0"/>
    <n v="-872.82"/>
    <n v="1"/>
    <s v="61"/>
    <s v="1100"/>
    <s v="550000"/>
    <s v="30"/>
    <s v="000"/>
    <s v="Steuern und Versicherungen   "/>
    <n v="0"/>
    <n v="872.82"/>
  </r>
  <r>
    <s v="1 Stadt Bad Rappenau"/>
    <x v="0"/>
    <x v="1"/>
    <x v="1"/>
    <x v="5"/>
    <x v="5"/>
    <x v="5"/>
    <s v="6"/>
    <x v="4"/>
    <x v="2646"/>
    <n v="0"/>
    <n v="-2234.86"/>
    <n v="1"/>
    <s v="61"/>
    <s v="1100"/>
    <s v="650000"/>
    <s v="10"/>
    <s v="000"/>
    <s v="Bücher und Zeitschriften   "/>
    <n v="0"/>
    <n v="2234.86"/>
  </r>
  <r>
    <s v="1 Stadt Bad Rappenau"/>
    <x v="0"/>
    <x v="1"/>
    <x v="1"/>
    <x v="5"/>
    <x v="5"/>
    <x v="5"/>
    <s v="6"/>
    <x v="4"/>
    <x v="2647"/>
    <n v="0"/>
    <n v="-233.66"/>
    <n v="1"/>
    <s v="61"/>
    <s v="1100"/>
    <s v="650000"/>
    <s v="20"/>
    <s v="000"/>
    <s v="Telefongebühren   "/>
    <n v="0"/>
    <n v="233.66"/>
  </r>
  <r>
    <s v="1 Stadt Bad Rappenau"/>
    <x v="0"/>
    <x v="1"/>
    <x v="1"/>
    <x v="5"/>
    <x v="5"/>
    <x v="5"/>
    <s v="6"/>
    <x v="4"/>
    <x v="2648"/>
    <n v="0"/>
    <n v="-1993.7"/>
    <n v="1"/>
    <s v="61"/>
    <s v="1100"/>
    <s v="650000"/>
    <s v="40"/>
    <s v="000"/>
    <s v="Dienstreisen   "/>
    <n v="0"/>
    <n v="1993.7"/>
  </r>
  <r>
    <s v="1 Stadt Bad Rappenau"/>
    <x v="0"/>
    <x v="1"/>
    <x v="1"/>
    <x v="5"/>
    <x v="5"/>
    <x v="5"/>
    <s v="6"/>
    <x v="4"/>
    <x v="2649"/>
    <n v="0"/>
    <n v="-86.4"/>
    <n v="1"/>
    <s v="61"/>
    <s v="1100"/>
    <s v="650000"/>
    <s v="50"/>
    <s v="000"/>
    <s v="Sachverständigen-, Gerichts- und ähnliche Kosten  "/>
    <n v="0"/>
    <n v="86.4"/>
  </r>
  <r>
    <s v="1 Stadt Bad Rappenau"/>
    <x v="0"/>
    <x v="1"/>
    <x v="1"/>
    <x v="5"/>
    <x v="5"/>
    <x v="5"/>
    <s v="6"/>
    <x v="4"/>
    <x v="2650"/>
    <n v="0"/>
    <n v="-4946.09"/>
    <n v="1"/>
    <s v="61"/>
    <s v="1100"/>
    <s v="650000"/>
    <s v="80"/>
    <s v="000"/>
    <s v="sonstige Geschäftsausgaben   "/>
    <n v="0"/>
    <n v="4946.09"/>
  </r>
  <r>
    <s v="1 Stadt Bad Rappenau"/>
    <x v="0"/>
    <x v="1"/>
    <x v="1"/>
    <x v="5"/>
    <x v="5"/>
    <x v="6"/>
    <s v="6"/>
    <x v="4"/>
    <x v="2651"/>
    <n v="0"/>
    <n v="-398.38"/>
    <n v="1"/>
    <s v="61"/>
    <s v="1101"/>
    <s v="650000"/>
    <s v="40"/>
    <s v="000"/>
    <s v="Dienstreisen   "/>
    <n v="0"/>
    <n v="398.38"/>
  </r>
  <r>
    <s v="1 Stadt Bad Rappenau"/>
    <x v="0"/>
    <x v="1"/>
    <x v="1"/>
    <x v="5"/>
    <x v="5"/>
    <x v="7"/>
    <s v="6"/>
    <x v="4"/>
    <x v="2652"/>
    <n v="0"/>
    <n v="-405.46"/>
    <n v="1"/>
    <s v="61"/>
    <s v="1102"/>
    <s v="650000"/>
    <s v="20"/>
    <s v="000"/>
    <s v="Post- und Fernmeldegebühren   "/>
    <n v="0"/>
    <n v="405.46"/>
  </r>
  <r>
    <s v="1 Stadt Bad Rappenau"/>
    <x v="0"/>
    <x v="1"/>
    <x v="1"/>
    <x v="5"/>
    <x v="5"/>
    <x v="7"/>
    <s v="6"/>
    <x v="4"/>
    <x v="2653"/>
    <n v="0"/>
    <n v="-429.95"/>
    <n v="1"/>
    <s v="61"/>
    <s v="1102"/>
    <s v="650000"/>
    <s v="40"/>
    <s v="000"/>
    <s v="Dienstreisen   "/>
    <n v="0"/>
    <n v="429.95"/>
  </r>
  <r>
    <s v="1 Stadt Bad Rappenau"/>
    <x v="0"/>
    <x v="1"/>
    <x v="1"/>
    <x v="5"/>
    <x v="5"/>
    <x v="7"/>
    <s v="6"/>
    <x v="4"/>
    <x v="2654"/>
    <n v="0"/>
    <n v="-567.84"/>
    <n v="1"/>
    <s v="61"/>
    <s v="1102"/>
    <s v="679000"/>
    <s v="10"/>
    <s v="000"/>
    <s v="Bauhof   "/>
    <n v="0"/>
    <n v="567.84"/>
  </r>
  <r>
    <s v="1 Stadt Bad Rappenau"/>
    <x v="0"/>
    <x v="1"/>
    <x v="1"/>
    <x v="5"/>
    <x v="5"/>
    <x v="8"/>
    <s v="6"/>
    <x v="4"/>
    <x v="2655"/>
    <n v="0"/>
    <n v="-638.28"/>
    <n v="1"/>
    <s v="61"/>
    <s v="1103"/>
    <s v="650000"/>
    <s v="20"/>
    <s v="000"/>
    <s v="Post- und Fernmeldegebühren   "/>
    <n v="0"/>
    <n v="638.28"/>
  </r>
  <r>
    <s v="1 Stadt Bad Rappenau"/>
    <x v="0"/>
    <x v="1"/>
    <x v="1"/>
    <x v="5"/>
    <x v="5"/>
    <x v="8"/>
    <s v="6"/>
    <x v="4"/>
    <x v="2656"/>
    <n v="0"/>
    <n v="-623.75"/>
    <n v="1"/>
    <s v="61"/>
    <s v="1103"/>
    <s v="650000"/>
    <s v="40"/>
    <s v="000"/>
    <s v="Dienstreisen   "/>
    <n v="0"/>
    <n v="623.75"/>
  </r>
  <r>
    <s v="1 Stadt Bad Rappenau"/>
    <x v="0"/>
    <x v="1"/>
    <x v="1"/>
    <x v="5"/>
    <x v="5"/>
    <x v="8"/>
    <s v="6"/>
    <x v="4"/>
    <x v="2657"/>
    <n v="0"/>
    <n v="-283.92"/>
    <n v="1"/>
    <s v="61"/>
    <s v="1103"/>
    <s v="679000"/>
    <s v="10"/>
    <s v="000"/>
    <s v="Bauhof   "/>
    <n v="0"/>
    <n v="283.92"/>
  </r>
  <r>
    <s v="1 Stadt Bad Rappenau"/>
    <x v="0"/>
    <x v="1"/>
    <x v="1"/>
    <x v="5"/>
    <x v="5"/>
    <x v="9"/>
    <s v="6"/>
    <x v="4"/>
    <x v="2658"/>
    <n v="0"/>
    <n v="-541.98"/>
    <n v="1"/>
    <s v="61"/>
    <s v="1104"/>
    <s v="650000"/>
    <s v="20"/>
    <s v="000"/>
    <s v="Post- und Fernmeldegebühren   "/>
    <n v="0"/>
    <n v="541.98"/>
  </r>
  <r>
    <s v="1 Stadt Bad Rappenau"/>
    <x v="0"/>
    <x v="1"/>
    <x v="1"/>
    <x v="5"/>
    <x v="5"/>
    <x v="9"/>
    <s v="6"/>
    <x v="4"/>
    <x v="2659"/>
    <n v="0"/>
    <n v="-1065.77"/>
    <n v="1"/>
    <s v="61"/>
    <s v="1104"/>
    <s v="650000"/>
    <s v="40"/>
    <s v="000"/>
    <s v="Dienstreisen   "/>
    <n v="0"/>
    <n v="1065.77"/>
  </r>
  <r>
    <s v="1 Stadt Bad Rappenau"/>
    <x v="0"/>
    <x v="1"/>
    <x v="1"/>
    <x v="5"/>
    <x v="5"/>
    <x v="9"/>
    <s v="6"/>
    <x v="4"/>
    <x v="2660"/>
    <n v="0"/>
    <n v="-851.76"/>
    <n v="1"/>
    <s v="61"/>
    <s v="1104"/>
    <s v="679000"/>
    <s v="10"/>
    <s v="000"/>
    <s v="Bauhof   "/>
    <n v="0"/>
    <n v="851.76"/>
  </r>
  <r>
    <s v="1 Stadt Bad Rappenau"/>
    <x v="0"/>
    <x v="1"/>
    <x v="1"/>
    <x v="5"/>
    <x v="5"/>
    <x v="10"/>
    <s v="6"/>
    <x v="4"/>
    <x v="2661"/>
    <n v="0"/>
    <n v="-400.5"/>
    <n v="1"/>
    <s v="61"/>
    <s v="1105"/>
    <s v="650000"/>
    <s v="20"/>
    <s v="000"/>
    <s v="Post- und Fernmeldegebühren   "/>
    <n v="0"/>
    <n v="400.5"/>
  </r>
  <r>
    <s v="1 Stadt Bad Rappenau"/>
    <x v="0"/>
    <x v="1"/>
    <x v="1"/>
    <x v="5"/>
    <x v="5"/>
    <x v="10"/>
    <s v="6"/>
    <x v="4"/>
    <x v="2662"/>
    <n v="0"/>
    <n v="-293.98"/>
    <n v="1"/>
    <s v="61"/>
    <s v="1105"/>
    <s v="650000"/>
    <s v="40"/>
    <s v="000"/>
    <s v="Dienstreisen   "/>
    <n v="0"/>
    <n v="293.98"/>
  </r>
  <r>
    <s v="1 Stadt Bad Rappenau"/>
    <x v="0"/>
    <x v="1"/>
    <x v="1"/>
    <x v="5"/>
    <x v="5"/>
    <x v="10"/>
    <s v="6"/>
    <x v="4"/>
    <x v="2663"/>
    <n v="0"/>
    <n v="-4542.7299999999996"/>
    <n v="1"/>
    <s v="61"/>
    <s v="1105"/>
    <s v="679000"/>
    <s v="10"/>
    <s v="000"/>
    <s v="Bauhof   "/>
    <n v="0"/>
    <n v="4542.7299999999996"/>
  </r>
  <r>
    <s v="1 Stadt Bad Rappenau"/>
    <x v="0"/>
    <x v="1"/>
    <x v="1"/>
    <x v="5"/>
    <x v="5"/>
    <x v="11"/>
    <s v="6"/>
    <x v="4"/>
    <x v="2664"/>
    <n v="0"/>
    <n v="-410.96"/>
    <n v="1"/>
    <s v="61"/>
    <s v="1106"/>
    <s v="650000"/>
    <s v="20"/>
    <s v="000"/>
    <s v="Post- und Fernmeldegebühren   "/>
    <n v="0"/>
    <n v="410.96"/>
  </r>
  <r>
    <s v="1 Stadt Bad Rappenau"/>
    <x v="0"/>
    <x v="1"/>
    <x v="1"/>
    <x v="5"/>
    <x v="5"/>
    <x v="11"/>
    <s v="6"/>
    <x v="4"/>
    <x v="2665"/>
    <n v="0"/>
    <n v="-591.85"/>
    <n v="1"/>
    <s v="61"/>
    <s v="1106"/>
    <s v="650000"/>
    <s v="40"/>
    <s v="000"/>
    <s v="Dienstreisen   "/>
    <n v="0"/>
    <n v="591.85"/>
  </r>
  <r>
    <s v="1 Stadt Bad Rappenau"/>
    <x v="0"/>
    <x v="1"/>
    <x v="1"/>
    <x v="5"/>
    <x v="5"/>
    <x v="11"/>
    <s v="6"/>
    <x v="4"/>
    <x v="2666"/>
    <n v="0"/>
    <n v="-1135.68"/>
    <n v="1"/>
    <s v="61"/>
    <s v="1106"/>
    <s v="679000"/>
    <s v="10"/>
    <s v="000"/>
    <s v="Bauhof   "/>
    <n v="0"/>
    <n v="1135.68"/>
  </r>
  <r>
    <s v="1 Stadt Bad Rappenau"/>
    <x v="0"/>
    <x v="1"/>
    <x v="1"/>
    <x v="5"/>
    <x v="5"/>
    <x v="12"/>
    <s v="6"/>
    <x v="4"/>
    <x v="2667"/>
    <n v="0"/>
    <n v="-398.05"/>
    <n v="1"/>
    <s v="61"/>
    <s v="1107"/>
    <s v="650000"/>
    <s v="20"/>
    <s v="000"/>
    <s v="Post- und Fernmeldegebühren   "/>
    <n v="0"/>
    <n v="398.05"/>
  </r>
  <r>
    <s v="1 Stadt Bad Rappenau"/>
    <x v="0"/>
    <x v="1"/>
    <x v="1"/>
    <x v="5"/>
    <x v="5"/>
    <x v="12"/>
    <s v="6"/>
    <x v="4"/>
    <x v="2668"/>
    <n v="0"/>
    <n v="-309.25"/>
    <n v="1"/>
    <s v="61"/>
    <s v="1107"/>
    <s v="650000"/>
    <s v="40"/>
    <s v="000"/>
    <s v="Dienstreisen   "/>
    <n v="0"/>
    <n v="309.25"/>
  </r>
  <r>
    <s v="1 Stadt Bad Rappenau"/>
    <x v="0"/>
    <x v="1"/>
    <x v="1"/>
    <x v="5"/>
    <x v="5"/>
    <x v="13"/>
    <s v="6"/>
    <x v="4"/>
    <x v="2669"/>
    <n v="0"/>
    <n v="-550.5"/>
    <n v="1"/>
    <s v="61"/>
    <s v="1108"/>
    <s v="650000"/>
    <s v="20"/>
    <s v="000"/>
    <s v="Post- und Fernmeldegebühren   "/>
    <n v="0"/>
    <n v="550.5"/>
  </r>
  <r>
    <s v="1 Stadt Bad Rappenau"/>
    <x v="0"/>
    <x v="1"/>
    <x v="1"/>
    <x v="5"/>
    <x v="5"/>
    <x v="13"/>
    <s v="6"/>
    <x v="4"/>
    <x v="2670"/>
    <n v="0"/>
    <n v="-817.61"/>
    <n v="1"/>
    <s v="61"/>
    <s v="1108"/>
    <s v="650000"/>
    <s v="40"/>
    <s v="000"/>
    <s v="Dienstreisen   "/>
    <n v="0"/>
    <n v="817.61"/>
  </r>
  <r>
    <s v="1 Stadt Bad Rappenau"/>
    <x v="0"/>
    <x v="1"/>
    <x v="1"/>
    <x v="5"/>
    <x v="5"/>
    <x v="13"/>
    <s v="6"/>
    <x v="4"/>
    <x v="2671"/>
    <n v="0"/>
    <n v="-283.92"/>
    <n v="1"/>
    <s v="61"/>
    <s v="1108"/>
    <s v="679000"/>
    <s v="10"/>
    <s v="000"/>
    <s v="Bauhof   "/>
    <n v="0"/>
    <n v="283.92"/>
  </r>
  <r>
    <s v="1 Stadt Bad Rappenau"/>
    <x v="0"/>
    <x v="1"/>
    <x v="1"/>
    <x v="5"/>
    <x v="5"/>
    <x v="14"/>
    <s v="6"/>
    <x v="4"/>
    <x v="2672"/>
    <n v="0"/>
    <n v="-398.57"/>
    <n v="1"/>
    <s v="61"/>
    <s v="1109"/>
    <s v="650000"/>
    <s v="20"/>
    <s v="000"/>
    <s v="Post- und Fernmeldegebühren   "/>
    <n v="0"/>
    <n v="398.57"/>
  </r>
  <r>
    <s v="1 Stadt Bad Rappenau"/>
    <x v="0"/>
    <x v="1"/>
    <x v="1"/>
    <x v="5"/>
    <x v="5"/>
    <x v="14"/>
    <s v="6"/>
    <x v="4"/>
    <x v="2673"/>
    <n v="0"/>
    <n v="-122.79"/>
    <n v="1"/>
    <s v="61"/>
    <s v="1109"/>
    <s v="650000"/>
    <s v="40"/>
    <s v="000"/>
    <s v="Dienstreisen   "/>
    <n v="0"/>
    <n v="122.79"/>
  </r>
  <r>
    <s v="1 Stadt Bad Rappenau"/>
    <x v="0"/>
    <x v="1"/>
    <x v="1"/>
    <x v="5"/>
    <x v="5"/>
    <x v="14"/>
    <s v="6"/>
    <x v="4"/>
    <x v="2674"/>
    <n v="0"/>
    <n v="-567.84"/>
    <n v="1"/>
    <s v="61"/>
    <s v="1109"/>
    <s v="679000"/>
    <s v="10"/>
    <s v="000"/>
    <s v="Bauhof   "/>
    <n v="0"/>
    <n v="567.84"/>
  </r>
  <r>
    <s v="1 Stadt Bad Rappenau"/>
    <x v="0"/>
    <x v="1"/>
    <x v="1"/>
    <x v="6"/>
    <x v="6"/>
    <x v="15"/>
    <s v="5"/>
    <x v="4"/>
    <x v="2675"/>
    <n v="0"/>
    <n v="-7418.84"/>
    <n v="1"/>
    <s v="61"/>
    <s v="1300"/>
    <s v="550000"/>
    <s v="10"/>
    <s v="000"/>
    <s v="Treibstoffe   "/>
    <n v="0"/>
    <n v="7418.84"/>
  </r>
  <r>
    <s v="1 Stadt Bad Rappenau"/>
    <x v="0"/>
    <x v="1"/>
    <x v="1"/>
    <x v="6"/>
    <x v="6"/>
    <x v="15"/>
    <s v="5"/>
    <x v="4"/>
    <x v="2676"/>
    <n v="0"/>
    <n v="-20333.53"/>
    <n v="1"/>
    <s v="61"/>
    <s v="1300"/>
    <s v="550000"/>
    <s v="20"/>
    <s v="000"/>
    <s v="Instandhaltung/Reparaturen   "/>
    <n v="0"/>
    <n v="20333.53"/>
  </r>
  <r>
    <s v="1 Stadt Bad Rappenau"/>
    <x v="0"/>
    <x v="1"/>
    <x v="1"/>
    <x v="6"/>
    <x v="6"/>
    <x v="15"/>
    <s v="5"/>
    <x v="4"/>
    <x v="2677"/>
    <n v="0"/>
    <n v="-9045.75"/>
    <n v="1"/>
    <s v="61"/>
    <s v="1300"/>
    <s v="550000"/>
    <s v="30"/>
    <s v="000"/>
    <s v="Steuern und Versicherungen   "/>
    <n v="0"/>
    <n v="9045.75"/>
  </r>
  <r>
    <s v="1 Stadt Bad Rappenau"/>
    <x v="0"/>
    <x v="1"/>
    <x v="1"/>
    <x v="6"/>
    <x v="6"/>
    <x v="15"/>
    <s v="6"/>
    <x v="4"/>
    <x v="2678"/>
    <n v="0"/>
    <n v="-2663.47"/>
    <n v="1"/>
    <s v="61"/>
    <s v="1300"/>
    <s v="650000"/>
    <s v="10"/>
    <s v="000"/>
    <s v="Bücher und Zeitschriften   "/>
    <n v="0"/>
    <n v="2663.47"/>
  </r>
  <r>
    <s v="1 Stadt Bad Rappenau"/>
    <x v="0"/>
    <x v="1"/>
    <x v="1"/>
    <x v="6"/>
    <x v="6"/>
    <x v="15"/>
    <s v="6"/>
    <x v="4"/>
    <x v="2679"/>
    <n v="0"/>
    <n v="-1839.99"/>
    <n v="1"/>
    <s v="61"/>
    <s v="1300"/>
    <s v="650000"/>
    <s v="20"/>
    <s v="000"/>
    <s v="Post- und Fernmeldegebühren   "/>
    <n v="0"/>
    <n v="1839.99"/>
  </r>
  <r>
    <s v="1 Stadt Bad Rappenau"/>
    <x v="0"/>
    <x v="1"/>
    <x v="1"/>
    <x v="6"/>
    <x v="6"/>
    <x v="15"/>
    <s v="6"/>
    <x v="4"/>
    <x v="2680"/>
    <n v="0"/>
    <n v="-594.9"/>
    <n v="1"/>
    <s v="61"/>
    <s v="1300"/>
    <s v="650000"/>
    <s v="40"/>
    <s v="000"/>
    <s v="Dienstreisen   "/>
    <n v="0"/>
    <n v="594.9"/>
  </r>
  <r>
    <s v="1 Stadt Bad Rappenau"/>
    <x v="0"/>
    <x v="1"/>
    <x v="1"/>
    <x v="6"/>
    <x v="6"/>
    <x v="15"/>
    <s v="6"/>
    <x v="4"/>
    <x v="2681"/>
    <n v="0"/>
    <n v="-601.94000000000005"/>
    <n v="1"/>
    <s v="61"/>
    <s v="1300"/>
    <s v="650000"/>
    <s v="80"/>
    <s v="000"/>
    <s v="sonstige Geschäftsausgaben   "/>
    <n v="0"/>
    <n v="601.94000000000005"/>
  </r>
  <r>
    <s v="1 Stadt Bad Rappenau"/>
    <x v="0"/>
    <x v="1"/>
    <x v="1"/>
    <x v="6"/>
    <x v="6"/>
    <x v="15"/>
    <s v="6"/>
    <x v="4"/>
    <x v="2682"/>
    <n v="0"/>
    <n v="-24701.08"/>
    <n v="1"/>
    <s v="61"/>
    <s v="1300"/>
    <s v="679000"/>
    <s v="10"/>
    <s v="000"/>
    <s v="Bauhof   "/>
    <n v="0"/>
    <n v="24701.08"/>
  </r>
  <r>
    <s v="1 Stadt Bad Rappenau"/>
    <x v="0"/>
    <x v="1"/>
    <x v="1"/>
    <x v="6"/>
    <x v="6"/>
    <x v="109"/>
    <s v="5"/>
    <x v="4"/>
    <x v="2683"/>
    <n v="0"/>
    <n v="-281.16000000000003"/>
    <n v="1"/>
    <s v="61"/>
    <s v="1301"/>
    <s v="550000"/>
    <s v="10"/>
    <s v="000"/>
    <s v="Treibstoffe   "/>
    <n v="0"/>
    <n v="281.16000000000003"/>
  </r>
  <r>
    <s v="1 Stadt Bad Rappenau"/>
    <x v="0"/>
    <x v="1"/>
    <x v="1"/>
    <x v="6"/>
    <x v="6"/>
    <x v="109"/>
    <s v="5"/>
    <x v="4"/>
    <x v="2684"/>
    <n v="0"/>
    <n v="-156.28"/>
    <n v="1"/>
    <s v="61"/>
    <s v="1301"/>
    <s v="550000"/>
    <s v="20"/>
    <s v="000"/>
    <s v="Instandhaltung/Reparaturen   "/>
    <n v="0"/>
    <n v="156.28"/>
  </r>
  <r>
    <s v="1 Stadt Bad Rappenau"/>
    <x v="0"/>
    <x v="1"/>
    <x v="1"/>
    <x v="6"/>
    <x v="6"/>
    <x v="109"/>
    <s v="5"/>
    <x v="4"/>
    <x v="2685"/>
    <n v="0"/>
    <n v="-357.24"/>
    <n v="1"/>
    <s v="61"/>
    <s v="1301"/>
    <s v="550000"/>
    <s v="30"/>
    <s v="000"/>
    <s v="Steuern und Versicherungen   "/>
    <n v="0"/>
    <n v="357.24"/>
  </r>
  <r>
    <s v="1 Stadt Bad Rappenau"/>
    <x v="0"/>
    <x v="1"/>
    <x v="1"/>
    <x v="6"/>
    <x v="6"/>
    <x v="109"/>
    <s v="6"/>
    <x v="4"/>
    <x v="2686"/>
    <n v="0"/>
    <n v="-178.59"/>
    <n v="1"/>
    <s v="61"/>
    <s v="1301"/>
    <s v="650000"/>
    <s v="10"/>
    <s v="000"/>
    <s v="Bücher und Zeitschriften   "/>
    <n v="0"/>
    <n v="178.59"/>
  </r>
  <r>
    <s v="1 Stadt Bad Rappenau"/>
    <x v="0"/>
    <x v="1"/>
    <x v="1"/>
    <x v="6"/>
    <x v="6"/>
    <x v="109"/>
    <s v="6"/>
    <x v="4"/>
    <x v="2687"/>
    <n v="0"/>
    <n v="-509.89"/>
    <n v="1"/>
    <s v="61"/>
    <s v="1301"/>
    <s v="650000"/>
    <s v="20"/>
    <s v="000"/>
    <s v="Post- und Fernmeldegebühren   "/>
    <n v="0"/>
    <n v="509.89"/>
  </r>
  <r>
    <s v="1 Stadt Bad Rappenau"/>
    <x v="0"/>
    <x v="1"/>
    <x v="1"/>
    <x v="6"/>
    <x v="6"/>
    <x v="109"/>
    <s v="6"/>
    <x v="4"/>
    <x v="2688"/>
    <n v="0"/>
    <n v="-851.76"/>
    <n v="1"/>
    <s v="61"/>
    <s v="1301"/>
    <s v="679000"/>
    <s v="10"/>
    <s v="000"/>
    <s v="Bauhof   "/>
    <n v="0"/>
    <n v="851.76"/>
  </r>
  <r>
    <s v="1 Stadt Bad Rappenau"/>
    <x v="0"/>
    <x v="1"/>
    <x v="1"/>
    <x v="6"/>
    <x v="6"/>
    <x v="109"/>
    <s v="6"/>
    <x v="4"/>
    <x v="2689"/>
    <n v="0"/>
    <n v="-4569.04"/>
    <n v="1"/>
    <s v="61"/>
    <s v="1301"/>
    <s v="679000"/>
    <s v="20"/>
    <s v="000"/>
    <s v="Gebäudenutzung (Sporthallen u.ä.)   "/>
    <n v="0"/>
    <n v="4569.04"/>
  </r>
  <r>
    <s v="1 Stadt Bad Rappenau"/>
    <x v="0"/>
    <x v="1"/>
    <x v="1"/>
    <x v="6"/>
    <x v="6"/>
    <x v="16"/>
    <s v="5"/>
    <x v="4"/>
    <x v="2690"/>
    <n v="0"/>
    <n v="-817.78"/>
    <n v="1"/>
    <s v="61"/>
    <s v="1302"/>
    <s v="550000"/>
    <s v="10"/>
    <s v="000"/>
    <s v="Treibstoffe   "/>
    <n v="0"/>
    <n v="817.78"/>
  </r>
  <r>
    <s v="1 Stadt Bad Rappenau"/>
    <x v="0"/>
    <x v="1"/>
    <x v="1"/>
    <x v="6"/>
    <x v="6"/>
    <x v="16"/>
    <s v="5"/>
    <x v="4"/>
    <x v="2691"/>
    <n v="0"/>
    <n v="-1043.8"/>
    <n v="1"/>
    <s v="61"/>
    <s v="1302"/>
    <s v="550000"/>
    <s v="20"/>
    <s v="000"/>
    <s v="Instandhaltung/Reparaturen   "/>
    <n v="0"/>
    <n v="1043.8"/>
  </r>
  <r>
    <s v="1 Stadt Bad Rappenau"/>
    <x v="0"/>
    <x v="1"/>
    <x v="1"/>
    <x v="6"/>
    <x v="6"/>
    <x v="16"/>
    <s v="5"/>
    <x v="4"/>
    <x v="2692"/>
    <n v="0"/>
    <n v="-323.61"/>
    <n v="1"/>
    <s v="61"/>
    <s v="1302"/>
    <s v="550000"/>
    <s v="30"/>
    <s v="000"/>
    <s v="Steuern und Versicherungen   "/>
    <n v="0"/>
    <n v="323.61"/>
  </r>
  <r>
    <s v="1 Stadt Bad Rappenau"/>
    <x v="0"/>
    <x v="1"/>
    <x v="1"/>
    <x v="6"/>
    <x v="6"/>
    <x v="16"/>
    <s v="6"/>
    <x v="4"/>
    <x v="2693"/>
    <n v="0"/>
    <n v="-178.59"/>
    <n v="1"/>
    <s v="61"/>
    <s v="1302"/>
    <s v="650000"/>
    <s v="10"/>
    <s v="000"/>
    <s v="Bücher und Zeitschriften   "/>
    <n v="0"/>
    <n v="178.59"/>
  </r>
  <r>
    <s v="1 Stadt Bad Rappenau"/>
    <x v="0"/>
    <x v="1"/>
    <x v="1"/>
    <x v="6"/>
    <x v="6"/>
    <x v="16"/>
    <s v="6"/>
    <x v="4"/>
    <x v="2694"/>
    <n v="0"/>
    <n v="-795.43"/>
    <n v="1"/>
    <s v="61"/>
    <s v="1302"/>
    <s v="650000"/>
    <s v="20"/>
    <s v="000"/>
    <s v="Post- und Fernmeldegebühren   "/>
    <n v="0"/>
    <n v="795.43"/>
  </r>
  <r>
    <s v="1 Stadt Bad Rappenau"/>
    <x v="0"/>
    <x v="1"/>
    <x v="1"/>
    <x v="6"/>
    <x v="6"/>
    <x v="16"/>
    <s v="6"/>
    <x v="4"/>
    <x v="2695"/>
    <n v="0"/>
    <n v="-5678.41"/>
    <n v="1"/>
    <s v="61"/>
    <s v="1302"/>
    <s v="679000"/>
    <s v="10"/>
    <s v="000"/>
    <s v="Bauhof   "/>
    <n v="0"/>
    <n v="5678.41"/>
  </r>
  <r>
    <s v="1 Stadt Bad Rappenau"/>
    <x v="0"/>
    <x v="1"/>
    <x v="1"/>
    <x v="6"/>
    <x v="6"/>
    <x v="17"/>
    <s v="5"/>
    <x v="4"/>
    <x v="2696"/>
    <n v="0"/>
    <n v="-311.51"/>
    <n v="1"/>
    <s v="61"/>
    <s v="1303"/>
    <s v="550000"/>
    <s v="10"/>
    <s v="000"/>
    <s v="Treibstoffe   "/>
    <n v="0"/>
    <n v="311.51"/>
  </r>
  <r>
    <s v="1 Stadt Bad Rappenau"/>
    <x v="0"/>
    <x v="1"/>
    <x v="1"/>
    <x v="6"/>
    <x v="6"/>
    <x v="17"/>
    <s v="5"/>
    <x v="4"/>
    <x v="2697"/>
    <n v="0"/>
    <n v="-178.22"/>
    <n v="1"/>
    <s v="61"/>
    <s v="1303"/>
    <s v="550000"/>
    <s v="20"/>
    <s v="000"/>
    <s v="Instandhaltung/Reparaturen   "/>
    <n v="0"/>
    <n v="178.22"/>
  </r>
  <r>
    <s v="1 Stadt Bad Rappenau"/>
    <x v="0"/>
    <x v="1"/>
    <x v="1"/>
    <x v="6"/>
    <x v="6"/>
    <x v="17"/>
    <s v="5"/>
    <x v="4"/>
    <x v="2698"/>
    <n v="0"/>
    <n v="-289.41000000000003"/>
    <n v="1"/>
    <s v="61"/>
    <s v="1303"/>
    <s v="550000"/>
    <s v="30"/>
    <s v="000"/>
    <s v="Steuern und Versicherungen   "/>
    <n v="0"/>
    <n v="289.41000000000003"/>
  </r>
  <r>
    <s v="1 Stadt Bad Rappenau"/>
    <x v="0"/>
    <x v="1"/>
    <x v="1"/>
    <x v="6"/>
    <x v="6"/>
    <x v="17"/>
    <s v="6"/>
    <x v="4"/>
    <x v="2699"/>
    <n v="0"/>
    <n v="-178.59"/>
    <n v="1"/>
    <s v="61"/>
    <s v="1303"/>
    <s v="650000"/>
    <s v="10"/>
    <s v="000"/>
    <s v="Bücher und Zeitschriften   "/>
    <n v="0"/>
    <n v="178.59"/>
  </r>
  <r>
    <s v="1 Stadt Bad Rappenau"/>
    <x v="0"/>
    <x v="1"/>
    <x v="1"/>
    <x v="6"/>
    <x v="6"/>
    <x v="17"/>
    <s v="6"/>
    <x v="4"/>
    <x v="2700"/>
    <n v="0"/>
    <n v="-396.58"/>
    <n v="1"/>
    <s v="61"/>
    <s v="1303"/>
    <s v="650000"/>
    <s v="20"/>
    <s v="000"/>
    <s v="Post- und Fernmeldegebühren   "/>
    <n v="0"/>
    <n v="396.58"/>
  </r>
  <r>
    <s v="1 Stadt Bad Rappenau"/>
    <x v="0"/>
    <x v="1"/>
    <x v="1"/>
    <x v="6"/>
    <x v="6"/>
    <x v="17"/>
    <s v="6"/>
    <x v="4"/>
    <x v="2701"/>
    <n v="0"/>
    <n v="-283.92"/>
    <n v="1"/>
    <s v="61"/>
    <s v="1303"/>
    <s v="679000"/>
    <s v="10"/>
    <s v="000"/>
    <s v="Bauhof   "/>
    <n v="0"/>
    <n v="283.92"/>
  </r>
  <r>
    <s v="1 Stadt Bad Rappenau"/>
    <x v="0"/>
    <x v="1"/>
    <x v="1"/>
    <x v="6"/>
    <x v="6"/>
    <x v="110"/>
    <s v="5"/>
    <x v="4"/>
    <x v="2702"/>
    <n v="0"/>
    <n v="-751.1"/>
    <n v="1"/>
    <s v="61"/>
    <s v="1304"/>
    <s v="550000"/>
    <s v="10"/>
    <s v="000"/>
    <s v="Treibstoffe   "/>
    <n v="0"/>
    <n v="751.1"/>
  </r>
  <r>
    <s v="1 Stadt Bad Rappenau"/>
    <x v="0"/>
    <x v="1"/>
    <x v="1"/>
    <x v="6"/>
    <x v="6"/>
    <x v="110"/>
    <s v="5"/>
    <x v="4"/>
    <x v="2703"/>
    <n v="0"/>
    <n v="-3220.05"/>
    <n v="1"/>
    <s v="61"/>
    <s v="1304"/>
    <s v="550000"/>
    <s v="20"/>
    <s v="000"/>
    <s v="Instandhaltung/Reparaturen   "/>
    <n v="0"/>
    <n v="3220.05"/>
  </r>
  <r>
    <s v="1 Stadt Bad Rappenau"/>
    <x v="0"/>
    <x v="1"/>
    <x v="1"/>
    <x v="6"/>
    <x v="6"/>
    <x v="110"/>
    <s v="5"/>
    <x v="4"/>
    <x v="2704"/>
    <n v="0"/>
    <n v="-289.41000000000003"/>
    <n v="1"/>
    <s v="61"/>
    <s v="1304"/>
    <s v="550000"/>
    <s v="30"/>
    <s v="000"/>
    <s v="Steuern und Versicherungen   "/>
    <n v="0"/>
    <n v="289.41000000000003"/>
  </r>
  <r>
    <s v="1 Stadt Bad Rappenau"/>
    <x v="0"/>
    <x v="1"/>
    <x v="1"/>
    <x v="6"/>
    <x v="6"/>
    <x v="110"/>
    <s v="6"/>
    <x v="4"/>
    <x v="2705"/>
    <n v="0"/>
    <n v="-178.59"/>
    <n v="1"/>
    <s v="61"/>
    <s v="1304"/>
    <s v="650000"/>
    <s v="10"/>
    <s v="000"/>
    <s v="Bücher und Zeitschriften   "/>
    <n v="0"/>
    <n v="178.59"/>
  </r>
  <r>
    <s v="1 Stadt Bad Rappenau"/>
    <x v="0"/>
    <x v="1"/>
    <x v="1"/>
    <x v="6"/>
    <x v="6"/>
    <x v="110"/>
    <s v="6"/>
    <x v="4"/>
    <x v="2706"/>
    <n v="0"/>
    <n v="-402.3"/>
    <n v="1"/>
    <s v="61"/>
    <s v="1304"/>
    <s v="650000"/>
    <s v="20"/>
    <s v="000"/>
    <s v="Post- und Fernmeldegebühren   "/>
    <n v="0"/>
    <n v="402.3"/>
  </r>
  <r>
    <s v="1 Stadt Bad Rappenau"/>
    <x v="0"/>
    <x v="1"/>
    <x v="1"/>
    <x v="6"/>
    <x v="6"/>
    <x v="110"/>
    <s v="6"/>
    <x v="4"/>
    <x v="2707"/>
    <n v="0"/>
    <n v="-283.92"/>
    <n v="1"/>
    <s v="61"/>
    <s v="1304"/>
    <s v="679000"/>
    <s v="10"/>
    <s v="000"/>
    <s v="Bauhof   "/>
    <n v="0"/>
    <n v="283.92"/>
  </r>
  <r>
    <s v="1 Stadt Bad Rappenau"/>
    <x v="0"/>
    <x v="1"/>
    <x v="1"/>
    <x v="6"/>
    <x v="6"/>
    <x v="18"/>
    <s v="5"/>
    <x v="4"/>
    <x v="2708"/>
    <n v="0"/>
    <n v="-342.02"/>
    <n v="1"/>
    <s v="61"/>
    <s v="1305"/>
    <s v="550000"/>
    <s v="10"/>
    <s v="000"/>
    <s v="Treibstoffe   "/>
    <n v="0"/>
    <n v="342.02"/>
  </r>
  <r>
    <s v="1 Stadt Bad Rappenau"/>
    <x v="0"/>
    <x v="1"/>
    <x v="1"/>
    <x v="6"/>
    <x v="6"/>
    <x v="18"/>
    <s v="5"/>
    <x v="4"/>
    <x v="2709"/>
    <n v="0"/>
    <n v="-311.79000000000002"/>
    <n v="1"/>
    <s v="61"/>
    <s v="1305"/>
    <s v="550000"/>
    <s v="20"/>
    <s v="000"/>
    <s v="Instandhaltung/Reparaturen   "/>
    <n v="0"/>
    <n v="311.79000000000002"/>
  </r>
  <r>
    <s v="1 Stadt Bad Rappenau"/>
    <x v="0"/>
    <x v="1"/>
    <x v="1"/>
    <x v="6"/>
    <x v="6"/>
    <x v="18"/>
    <s v="5"/>
    <x v="4"/>
    <x v="2710"/>
    <n v="0"/>
    <n v="-782.51"/>
    <n v="1"/>
    <s v="61"/>
    <s v="1305"/>
    <s v="550000"/>
    <s v="30"/>
    <s v="000"/>
    <s v="Steuern und Versicherungen   "/>
    <n v="0"/>
    <n v="782.51"/>
  </r>
  <r>
    <s v="1 Stadt Bad Rappenau"/>
    <x v="0"/>
    <x v="1"/>
    <x v="1"/>
    <x v="6"/>
    <x v="6"/>
    <x v="18"/>
    <s v="6"/>
    <x v="4"/>
    <x v="2711"/>
    <n v="0"/>
    <n v="-178.59"/>
    <n v="1"/>
    <s v="61"/>
    <s v="1305"/>
    <s v="650000"/>
    <s v="10"/>
    <s v="000"/>
    <s v="Bücher und Zeitschriften   "/>
    <n v="0"/>
    <n v="178.59"/>
  </r>
  <r>
    <s v="1 Stadt Bad Rappenau"/>
    <x v="0"/>
    <x v="1"/>
    <x v="1"/>
    <x v="6"/>
    <x v="6"/>
    <x v="18"/>
    <s v="6"/>
    <x v="4"/>
    <x v="2712"/>
    <n v="0"/>
    <n v="-549.65"/>
    <n v="1"/>
    <s v="61"/>
    <s v="1305"/>
    <s v="650000"/>
    <s v="20"/>
    <s v="000"/>
    <s v="Post- und Fernmeldegebühren   "/>
    <n v="0"/>
    <n v="549.65"/>
  </r>
  <r>
    <s v="1 Stadt Bad Rappenau"/>
    <x v="0"/>
    <x v="1"/>
    <x v="1"/>
    <x v="6"/>
    <x v="6"/>
    <x v="18"/>
    <s v="6"/>
    <x v="4"/>
    <x v="2713"/>
    <n v="0"/>
    <n v="-1703.52"/>
    <n v="1"/>
    <s v="61"/>
    <s v="1305"/>
    <s v="679000"/>
    <s v="10"/>
    <s v="000"/>
    <s v="Bauhof   "/>
    <n v="0"/>
    <n v="1703.52"/>
  </r>
  <r>
    <s v="1 Stadt Bad Rappenau"/>
    <x v="0"/>
    <x v="1"/>
    <x v="1"/>
    <x v="6"/>
    <x v="6"/>
    <x v="19"/>
    <s v="5"/>
    <x v="4"/>
    <x v="2714"/>
    <n v="0"/>
    <n v="-248.92"/>
    <n v="1"/>
    <s v="61"/>
    <s v="1306"/>
    <s v="550000"/>
    <s v="10"/>
    <s v="000"/>
    <s v="Treibstoffe   "/>
    <n v="0"/>
    <n v="248.92"/>
  </r>
  <r>
    <s v="1 Stadt Bad Rappenau"/>
    <x v="0"/>
    <x v="1"/>
    <x v="1"/>
    <x v="6"/>
    <x v="6"/>
    <x v="19"/>
    <s v="5"/>
    <x v="4"/>
    <x v="2715"/>
    <n v="0"/>
    <n v="-1474.1"/>
    <n v="1"/>
    <s v="61"/>
    <s v="1306"/>
    <s v="550000"/>
    <s v="20"/>
    <s v="000"/>
    <s v="Instandhaltung/Reparaturen   "/>
    <n v="0"/>
    <n v="1474.1"/>
  </r>
  <r>
    <s v="1 Stadt Bad Rappenau"/>
    <x v="0"/>
    <x v="1"/>
    <x v="1"/>
    <x v="6"/>
    <x v="6"/>
    <x v="19"/>
    <s v="5"/>
    <x v="4"/>
    <x v="2716"/>
    <n v="0"/>
    <n v="-289.41000000000003"/>
    <n v="1"/>
    <s v="61"/>
    <s v="1306"/>
    <s v="550000"/>
    <s v="30"/>
    <s v="000"/>
    <s v="Steuern und Versicherungen   "/>
    <n v="0"/>
    <n v="289.41000000000003"/>
  </r>
  <r>
    <s v="1 Stadt Bad Rappenau"/>
    <x v="0"/>
    <x v="1"/>
    <x v="1"/>
    <x v="6"/>
    <x v="6"/>
    <x v="19"/>
    <s v="6"/>
    <x v="4"/>
    <x v="2717"/>
    <n v="0"/>
    <n v="-178.59"/>
    <n v="1"/>
    <s v="61"/>
    <s v="1306"/>
    <s v="650000"/>
    <s v="10"/>
    <s v="000"/>
    <s v="Bücher und Zeitschriften   "/>
    <n v="0"/>
    <n v="178.59"/>
  </r>
  <r>
    <s v="1 Stadt Bad Rappenau"/>
    <x v="0"/>
    <x v="1"/>
    <x v="1"/>
    <x v="6"/>
    <x v="6"/>
    <x v="19"/>
    <s v="6"/>
    <x v="4"/>
    <x v="2718"/>
    <n v="0"/>
    <n v="-716.35"/>
    <n v="1"/>
    <s v="61"/>
    <s v="1306"/>
    <s v="650000"/>
    <s v="20"/>
    <s v="000"/>
    <s v="Post- und Fernmeldegebühren   "/>
    <n v="0"/>
    <n v="716.35"/>
  </r>
  <r>
    <s v="1 Stadt Bad Rappenau"/>
    <x v="0"/>
    <x v="1"/>
    <x v="1"/>
    <x v="6"/>
    <x v="6"/>
    <x v="19"/>
    <s v="6"/>
    <x v="4"/>
    <x v="2719"/>
    <n v="0"/>
    <n v="-851.76"/>
    <n v="1"/>
    <s v="61"/>
    <s v="1306"/>
    <s v="679000"/>
    <s v="10"/>
    <s v="000"/>
    <s v="Bauhof   "/>
    <n v="0"/>
    <n v="851.76"/>
  </r>
  <r>
    <s v="1 Stadt Bad Rappenau"/>
    <x v="0"/>
    <x v="1"/>
    <x v="1"/>
    <x v="6"/>
    <x v="6"/>
    <x v="20"/>
    <s v="5"/>
    <x v="4"/>
    <x v="2720"/>
    <n v="0"/>
    <n v="-214.97"/>
    <n v="1"/>
    <s v="61"/>
    <s v="1307"/>
    <s v="550000"/>
    <s v="10"/>
    <s v="000"/>
    <s v="Treibstoffe   "/>
    <n v="0"/>
    <n v="214.97"/>
  </r>
  <r>
    <s v="1 Stadt Bad Rappenau"/>
    <x v="0"/>
    <x v="1"/>
    <x v="1"/>
    <x v="6"/>
    <x v="6"/>
    <x v="20"/>
    <s v="5"/>
    <x v="4"/>
    <x v="2721"/>
    <n v="0"/>
    <n v="-5190.7"/>
    <n v="1"/>
    <s v="61"/>
    <s v="1307"/>
    <s v="550000"/>
    <s v="20"/>
    <s v="000"/>
    <s v="Instandhaltung/Reparaturen   "/>
    <n v="0"/>
    <n v="5190.7"/>
  </r>
  <r>
    <s v="1 Stadt Bad Rappenau"/>
    <x v="0"/>
    <x v="1"/>
    <x v="1"/>
    <x v="6"/>
    <x v="6"/>
    <x v="20"/>
    <s v="5"/>
    <x v="4"/>
    <x v="2722"/>
    <n v="0"/>
    <n v="-324.83"/>
    <n v="1"/>
    <s v="61"/>
    <s v="1307"/>
    <s v="550000"/>
    <s v="30"/>
    <s v="000"/>
    <s v="Steuern und Versicherungen   "/>
    <n v="0"/>
    <n v="324.83"/>
  </r>
  <r>
    <s v="1 Stadt Bad Rappenau"/>
    <x v="0"/>
    <x v="1"/>
    <x v="1"/>
    <x v="6"/>
    <x v="6"/>
    <x v="20"/>
    <s v="6"/>
    <x v="4"/>
    <x v="2723"/>
    <n v="0"/>
    <n v="-178.59"/>
    <n v="1"/>
    <s v="61"/>
    <s v="1307"/>
    <s v="650000"/>
    <s v="10"/>
    <s v="000"/>
    <s v="Bücher und Zeitschriften   "/>
    <n v="0"/>
    <n v="178.59"/>
  </r>
  <r>
    <s v="1 Stadt Bad Rappenau"/>
    <x v="0"/>
    <x v="1"/>
    <x v="1"/>
    <x v="6"/>
    <x v="6"/>
    <x v="21"/>
    <s v="5"/>
    <x v="4"/>
    <x v="2724"/>
    <n v="0"/>
    <n v="-526.57000000000005"/>
    <n v="1"/>
    <s v="61"/>
    <s v="1308"/>
    <s v="550000"/>
    <s v="10"/>
    <s v="000"/>
    <s v="Treibstoffe   "/>
    <n v="0"/>
    <n v="526.57000000000005"/>
  </r>
  <r>
    <s v="1 Stadt Bad Rappenau"/>
    <x v="0"/>
    <x v="1"/>
    <x v="1"/>
    <x v="6"/>
    <x v="6"/>
    <x v="21"/>
    <s v="5"/>
    <x v="4"/>
    <x v="2725"/>
    <n v="0"/>
    <n v="-3623.61"/>
    <n v="1"/>
    <s v="61"/>
    <s v="1308"/>
    <s v="550000"/>
    <s v="20"/>
    <s v="000"/>
    <s v="Instandhaltung/Reparaturen   "/>
    <n v="0"/>
    <n v="3623.61"/>
  </r>
  <r>
    <s v="1 Stadt Bad Rappenau"/>
    <x v="0"/>
    <x v="1"/>
    <x v="1"/>
    <x v="6"/>
    <x v="6"/>
    <x v="21"/>
    <s v="5"/>
    <x v="4"/>
    <x v="2726"/>
    <n v="0"/>
    <n v="-324.83"/>
    <n v="1"/>
    <s v="61"/>
    <s v="1308"/>
    <s v="550000"/>
    <s v="30"/>
    <s v="000"/>
    <s v="Steuern und Versicherungen   "/>
    <n v="0"/>
    <n v="324.83"/>
  </r>
  <r>
    <s v="1 Stadt Bad Rappenau"/>
    <x v="0"/>
    <x v="1"/>
    <x v="1"/>
    <x v="6"/>
    <x v="6"/>
    <x v="21"/>
    <s v="6"/>
    <x v="4"/>
    <x v="2727"/>
    <n v="0"/>
    <n v="-160.69"/>
    <n v="1"/>
    <s v="61"/>
    <s v="1308"/>
    <s v="650000"/>
    <s v="10"/>
    <s v="000"/>
    <s v="Bücher und Zeitschriften   "/>
    <n v="0"/>
    <n v="160.69"/>
  </r>
  <r>
    <s v="1 Stadt Bad Rappenau"/>
    <x v="0"/>
    <x v="1"/>
    <x v="1"/>
    <x v="6"/>
    <x v="6"/>
    <x v="21"/>
    <s v="6"/>
    <x v="4"/>
    <x v="2728"/>
    <n v="0"/>
    <n v="-2839.2"/>
    <n v="1"/>
    <s v="61"/>
    <s v="1308"/>
    <s v="679000"/>
    <s v="10"/>
    <s v="000"/>
    <s v="Bauhof   "/>
    <n v="0"/>
    <n v="2839.2"/>
  </r>
  <r>
    <s v="1 Stadt Bad Rappenau"/>
    <x v="0"/>
    <x v="1"/>
    <x v="2"/>
    <x v="8"/>
    <x v="8"/>
    <x v="23"/>
    <s v="6"/>
    <x v="4"/>
    <x v="2729"/>
    <n v="0"/>
    <n v="-390.07"/>
    <n v="1"/>
    <s v="61"/>
    <s v="2110"/>
    <s v="650000"/>
    <s v="10"/>
    <s v="000"/>
    <s v="Bücher und Zeitschriften   "/>
    <n v="0"/>
    <n v="390.07"/>
  </r>
  <r>
    <s v="1 Stadt Bad Rappenau"/>
    <x v="0"/>
    <x v="1"/>
    <x v="2"/>
    <x v="8"/>
    <x v="8"/>
    <x v="23"/>
    <s v="6"/>
    <x v="4"/>
    <x v="2730"/>
    <n v="0"/>
    <n v="-1229.8499999999999"/>
    <n v="1"/>
    <s v="61"/>
    <s v="2110"/>
    <s v="650000"/>
    <s v="20"/>
    <s v="000"/>
    <s v="Post- und Fernmeldegebühren   "/>
    <n v="0"/>
    <n v="1229.8499999999999"/>
  </r>
  <r>
    <s v="1 Stadt Bad Rappenau"/>
    <x v="0"/>
    <x v="1"/>
    <x v="2"/>
    <x v="8"/>
    <x v="8"/>
    <x v="23"/>
    <s v="6"/>
    <x v="4"/>
    <x v="2731"/>
    <n v="0"/>
    <n v="-24.78"/>
    <n v="1"/>
    <s v="61"/>
    <s v="2110"/>
    <s v="650000"/>
    <s v="40"/>
    <s v="000"/>
    <s v="Dienstreisen   "/>
    <n v="0"/>
    <n v="24.78"/>
  </r>
  <r>
    <s v="1 Stadt Bad Rappenau"/>
    <x v="0"/>
    <x v="1"/>
    <x v="2"/>
    <x v="8"/>
    <x v="8"/>
    <x v="23"/>
    <s v="6"/>
    <x v="4"/>
    <x v="2732"/>
    <n v="0"/>
    <n v="-159.9"/>
    <n v="1"/>
    <s v="61"/>
    <s v="2110"/>
    <s v="650000"/>
    <s v="80"/>
    <s v="000"/>
    <s v="sonstige Geschäftsausgaben   "/>
    <n v="0"/>
    <n v="159.9"/>
  </r>
  <r>
    <s v="1 Stadt Bad Rappenau"/>
    <x v="0"/>
    <x v="1"/>
    <x v="2"/>
    <x v="8"/>
    <x v="8"/>
    <x v="23"/>
    <s v="6"/>
    <x v="4"/>
    <x v="2733"/>
    <n v="0"/>
    <n v="-3974.89"/>
    <n v="1"/>
    <s v="61"/>
    <s v="2110"/>
    <s v="679000"/>
    <s v="10"/>
    <s v="000"/>
    <s v="Bauhof   "/>
    <n v="0"/>
    <n v="3974.89"/>
  </r>
  <r>
    <s v="1 Stadt Bad Rappenau"/>
    <x v="0"/>
    <x v="1"/>
    <x v="2"/>
    <x v="8"/>
    <x v="8"/>
    <x v="23"/>
    <s v="6"/>
    <x v="4"/>
    <x v="2734"/>
    <n v="0"/>
    <n v="-67026.95"/>
    <n v="1"/>
    <s v="61"/>
    <s v="2110"/>
    <s v="679000"/>
    <s v="20"/>
    <s v="000"/>
    <s v="Gebäudenutzung (Sporthallen u.ä.)   "/>
    <n v="0"/>
    <n v="67026.95"/>
  </r>
  <r>
    <s v="1 Stadt Bad Rappenau"/>
    <x v="0"/>
    <x v="1"/>
    <x v="2"/>
    <x v="8"/>
    <x v="8"/>
    <x v="24"/>
    <s v="6"/>
    <x v="4"/>
    <x v="2735"/>
    <n v="0"/>
    <n v="-112.35"/>
    <n v="1"/>
    <s v="61"/>
    <s v="2111"/>
    <s v="650000"/>
    <s v="10"/>
    <s v="000"/>
    <s v="Bücher und Zeitschriften   "/>
    <n v="0"/>
    <n v="112.35"/>
  </r>
  <r>
    <s v="1 Stadt Bad Rappenau"/>
    <x v="0"/>
    <x v="1"/>
    <x v="2"/>
    <x v="8"/>
    <x v="8"/>
    <x v="24"/>
    <s v="6"/>
    <x v="4"/>
    <x v="2736"/>
    <n v="0"/>
    <n v="-971.35"/>
    <n v="1"/>
    <s v="61"/>
    <s v="2111"/>
    <s v="650000"/>
    <s v="20"/>
    <s v="000"/>
    <s v="Post- und Fernmeldegebühren   "/>
    <n v="0"/>
    <n v="971.35"/>
  </r>
  <r>
    <s v="1 Stadt Bad Rappenau"/>
    <x v="0"/>
    <x v="1"/>
    <x v="2"/>
    <x v="8"/>
    <x v="8"/>
    <x v="24"/>
    <s v="6"/>
    <x v="4"/>
    <x v="2737"/>
    <n v="0"/>
    <n v="-247.4"/>
    <n v="1"/>
    <s v="61"/>
    <s v="2111"/>
    <s v="650000"/>
    <s v="40"/>
    <s v="000"/>
    <s v="Dienstreisen   "/>
    <n v="0"/>
    <n v="247.4"/>
  </r>
  <r>
    <s v="1 Stadt Bad Rappenau"/>
    <x v="0"/>
    <x v="1"/>
    <x v="2"/>
    <x v="8"/>
    <x v="8"/>
    <x v="24"/>
    <s v="6"/>
    <x v="4"/>
    <x v="2738"/>
    <n v="0"/>
    <n v="-69.959999999999994"/>
    <n v="1"/>
    <s v="61"/>
    <s v="2111"/>
    <s v="650000"/>
    <s v="80"/>
    <s v="000"/>
    <s v="sonstige Geschäftsausgaben   "/>
    <n v="0"/>
    <n v="69.959999999999994"/>
  </r>
  <r>
    <s v="1 Stadt Bad Rappenau"/>
    <x v="0"/>
    <x v="1"/>
    <x v="2"/>
    <x v="8"/>
    <x v="8"/>
    <x v="24"/>
    <s v="6"/>
    <x v="4"/>
    <x v="2739"/>
    <n v="0"/>
    <n v="-9085.4500000000007"/>
    <n v="1"/>
    <s v="61"/>
    <s v="2111"/>
    <s v="679000"/>
    <s v="10"/>
    <s v="000"/>
    <s v="Bauhof   "/>
    <n v="0"/>
    <n v="9085.4500000000007"/>
  </r>
  <r>
    <s v="1 Stadt Bad Rappenau"/>
    <x v="0"/>
    <x v="1"/>
    <x v="2"/>
    <x v="8"/>
    <x v="8"/>
    <x v="24"/>
    <s v="6"/>
    <x v="4"/>
    <x v="2740"/>
    <n v="0"/>
    <n v="-7449.53"/>
    <n v="1"/>
    <s v="61"/>
    <s v="2111"/>
    <s v="679000"/>
    <s v="20"/>
    <s v="000"/>
    <s v="Gebäudenutzung (Sporthallen u.ä.)   "/>
    <n v="0"/>
    <n v="7449.53"/>
  </r>
  <r>
    <s v="1 Stadt Bad Rappenau"/>
    <x v="0"/>
    <x v="1"/>
    <x v="2"/>
    <x v="8"/>
    <x v="8"/>
    <x v="25"/>
    <s v="6"/>
    <x v="4"/>
    <x v="2741"/>
    <n v="0"/>
    <n v="-425.52"/>
    <n v="1"/>
    <s v="61"/>
    <s v="2112"/>
    <s v="650000"/>
    <s v="10"/>
    <s v="000"/>
    <s v="Bücher und Zeitschriften   "/>
    <n v="0"/>
    <n v="425.52"/>
  </r>
  <r>
    <s v="1 Stadt Bad Rappenau"/>
    <x v="0"/>
    <x v="1"/>
    <x v="2"/>
    <x v="8"/>
    <x v="8"/>
    <x v="25"/>
    <s v="6"/>
    <x v="4"/>
    <x v="2742"/>
    <n v="0"/>
    <n v="-882.39"/>
    <n v="1"/>
    <s v="61"/>
    <s v="2112"/>
    <s v="650000"/>
    <s v="20"/>
    <s v="000"/>
    <s v="Post- und Fernmeldegebühren   "/>
    <n v="0"/>
    <n v="882.39"/>
  </r>
  <r>
    <s v="1 Stadt Bad Rappenau"/>
    <x v="0"/>
    <x v="1"/>
    <x v="2"/>
    <x v="8"/>
    <x v="8"/>
    <x v="25"/>
    <s v="6"/>
    <x v="4"/>
    <x v="2743"/>
    <n v="0"/>
    <n v="-34.18"/>
    <n v="1"/>
    <s v="61"/>
    <s v="2112"/>
    <s v="650000"/>
    <s v="40"/>
    <s v="000"/>
    <s v="Dienstreisen   "/>
    <n v="0"/>
    <n v="34.18"/>
  </r>
  <r>
    <s v="1 Stadt Bad Rappenau"/>
    <x v="0"/>
    <x v="1"/>
    <x v="2"/>
    <x v="8"/>
    <x v="8"/>
    <x v="25"/>
    <s v="6"/>
    <x v="4"/>
    <x v="2744"/>
    <n v="0"/>
    <n v="-15047.78"/>
    <n v="1"/>
    <s v="61"/>
    <s v="2112"/>
    <s v="679000"/>
    <s v="10"/>
    <s v="000"/>
    <s v="Bauhof   "/>
    <n v="0"/>
    <n v="15047.78"/>
  </r>
  <r>
    <s v="1 Stadt Bad Rappenau"/>
    <x v="0"/>
    <x v="1"/>
    <x v="2"/>
    <x v="8"/>
    <x v="8"/>
    <x v="25"/>
    <s v="6"/>
    <x v="4"/>
    <x v="2745"/>
    <n v="0"/>
    <n v="-14151.53"/>
    <n v="1"/>
    <s v="61"/>
    <s v="2112"/>
    <s v="679000"/>
    <s v="20"/>
    <s v="000"/>
    <s v="Gebäudenutzung (Sporthallen u.ä.)   "/>
    <n v="0"/>
    <n v="14151.53"/>
  </r>
  <r>
    <s v="1 Stadt Bad Rappenau"/>
    <x v="0"/>
    <x v="1"/>
    <x v="2"/>
    <x v="8"/>
    <x v="8"/>
    <x v="26"/>
    <s v="6"/>
    <x v="4"/>
    <x v="2746"/>
    <n v="0"/>
    <n v="-172"/>
    <n v="1"/>
    <s v="61"/>
    <s v="2113"/>
    <s v="650000"/>
    <s v="10"/>
    <s v="000"/>
    <s v="Bücher und Zeitschriften   "/>
    <n v="0"/>
    <n v="172"/>
  </r>
  <r>
    <s v="1 Stadt Bad Rappenau"/>
    <x v="0"/>
    <x v="1"/>
    <x v="2"/>
    <x v="8"/>
    <x v="8"/>
    <x v="26"/>
    <s v="6"/>
    <x v="4"/>
    <x v="2747"/>
    <n v="0"/>
    <n v="-712.6"/>
    <n v="1"/>
    <s v="61"/>
    <s v="2113"/>
    <s v="650000"/>
    <s v="20"/>
    <s v="000"/>
    <s v="Post- und Fernmeldegebühren   "/>
    <n v="0"/>
    <n v="712.6"/>
  </r>
  <r>
    <s v="1 Stadt Bad Rappenau"/>
    <x v="0"/>
    <x v="1"/>
    <x v="2"/>
    <x v="8"/>
    <x v="8"/>
    <x v="26"/>
    <s v="6"/>
    <x v="4"/>
    <x v="2748"/>
    <n v="0"/>
    <n v="-34.19"/>
    <n v="1"/>
    <s v="61"/>
    <s v="2113"/>
    <s v="650000"/>
    <s v="40"/>
    <s v="000"/>
    <s v="Dienstreisen   "/>
    <n v="0"/>
    <n v="34.19"/>
  </r>
  <r>
    <s v="1 Stadt Bad Rappenau"/>
    <x v="0"/>
    <x v="1"/>
    <x v="2"/>
    <x v="8"/>
    <x v="8"/>
    <x v="26"/>
    <s v="6"/>
    <x v="4"/>
    <x v="2749"/>
    <n v="0"/>
    <n v="-69.959999999999994"/>
    <n v="1"/>
    <s v="61"/>
    <s v="2113"/>
    <s v="650000"/>
    <s v="80"/>
    <s v="000"/>
    <s v="sonstige Geschäftsausgaben   "/>
    <n v="0"/>
    <n v="69.959999999999994"/>
  </r>
  <r>
    <s v="1 Stadt Bad Rappenau"/>
    <x v="0"/>
    <x v="1"/>
    <x v="2"/>
    <x v="8"/>
    <x v="8"/>
    <x v="26"/>
    <s v="6"/>
    <x v="4"/>
    <x v="2750"/>
    <n v="0"/>
    <n v="-12776.42"/>
    <n v="1"/>
    <s v="61"/>
    <s v="2113"/>
    <s v="679000"/>
    <s v="10"/>
    <s v="000"/>
    <s v="Bauhof   "/>
    <n v="0"/>
    <n v="12776.42"/>
  </r>
  <r>
    <s v="1 Stadt Bad Rappenau"/>
    <x v="0"/>
    <x v="1"/>
    <x v="2"/>
    <x v="8"/>
    <x v="8"/>
    <x v="26"/>
    <s v="6"/>
    <x v="4"/>
    <x v="2751"/>
    <n v="0"/>
    <n v="-8974.4"/>
    <n v="1"/>
    <s v="61"/>
    <s v="2113"/>
    <s v="679000"/>
    <s v="20"/>
    <s v="000"/>
    <s v="Gebäudenutzung (Sporthallen u.ä.)   "/>
    <n v="0"/>
    <n v="8974.4"/>
  </r>
  <r>
    <s v="1 Stadt Bad Rappenau"/>
    <x v="0"/>
    <x v="1"/>
    <x v="2"/>
    <x v="8"/>
    <x v="8"/>
    <x v="27"/>
    <s v="6"/>
    <x v="4"/>
    <x v="2752"/>
    <n v="0"/>
    <n v="-213.43"/>
    <n v="1"/>
    <s v="61"/>
    <s v="2114"/>
    <s v="650000"/>
    <s v="10"/>
    <s v="000"/>
    <s v="Bücher und Zeitschriften   "/>
    <n v="0"/>
    <n v="213.43"/>
  </r>
  <r>
    <s v="1 Stadt Bad Rappenau"/>
    <x v="0"/>
    <x v="1"/>
    <x v="2"/>
    <x v="8"/>
    <x v="8"/>
    <x v="27"/>
    <s v="6"/>
    <x v="4"/>
    <x v="2753"/>
    <n v="0"/>
    <n v="-845.37"/>
    <n v="1"/>
    <s v="61"/>
    <s v="2114"/>
    <s v="650000"/>
    <s v="20"/>
    <s v="000"/>
    <s v="Post- und Fernmeldegebühren   "/>
    <n v="0"/>
    <n v="845.37"/>
  </r>
  <r>
    <s v="1 Stadt Bad Rappenau"/>
    <x v="0"/>
    <x v="1"/>
    <x v="2"/>
    <x v="8"/>
    <x v="8"/>
    <x v="27"/>
    <s v="6"/>
    <x v="4"/>
    <x v="2754"/>
    <n v="0"/>
    <n v="-142.94999999999999"/>
    <n v="1"/>
    <s v="61"/>
    <s v="2114"/>
    <s v="650000"/>
    <s v="40"/>
    <s v="000"/>
    <s v="Dienstreisen   "/>
    <n v="0"/>
    <n v="142.94999999999999"/>
  </r>
  <r>
    <s v="1 Stadt Bad Rappenau"/>
    <x v="0"/>
    <x v="1"/>
    <x v="2"/>
    <x v="8"/>
    <x v="8"/>
    <x v="27"/>
    <s v="6"/>
    <x v="4"/>
    <x v="2755"/>
    <n v="0"/>
    <n v="-69.959999999999994"/>
    <n v="1"/>
    <s v="61"/>
    <s v="2114"/>
    <s v="650000"/>
    <s v="80"/>
    <s v="000"/>
    <s v="sonstige Geschäftsausgaben   "/>
    <n v="0"/>
    <n v="69.959999999999994"/>
  </r>
  <r>
    <s v="1 Stadt Bad Rappenau"/>
    <x v="0"/>
    <x v="1"/>
    <x v="2"/>
    <x v="8"/>
    <x v="8"/>
    <x v="27"/>
    <s v="6"/>
    <x v="4"/>
    <x v="2756"/>
    <n v="0"/>
    <n v="-13628.18"/>
    <n v="1"/>
    <s v="61"/>
    <s v="2114"/>
    <s v="679000"/>
    <s v="10"/>
    <s v="000"/>
    <s v="Bauhof   "/>
    <n v="0"/>
    <n v="13628.18"/>
  </r>
  <r>
    <s v="1 Stadt Bad Rappenau"/>
    <x v="0"/>
    <x v="1"/>
    <x v="2"/>
    <x v="8"/>
    <x v="8"/>
    <x v="27"/>
    <s v="6"/>
    <x v="4"/>
    <x v="2757"/>
    <n v="0"/>
    <n v="-13702.87"/>
    <n v="1"/>
    <s v="61"/>
    <s v="2114"/>
    <s v="679000"/>
    <s v="20"/>
    <s v="000"/>
    <s v="Gebäudenutzung (Sporthallen u.ä.)   "/>
    <n v="0"/>
    <n v="13702.87"/>
  </r>
  <r>
    <s v="1 Stadt Bad Rappenau"/>
    <x v="0"/>
    <x v="1"/>
    <x v="2"/>
    <x v="8"/>
    <x v="8"/>
    <x v="28"/>
    <s v="6"/>
    <x v="4"/>
    <x v="2758"/>
    <n v="0"/>
    <n v="-516.20000000000005"/>
    <n v="1"/>
    <s v="61"/>
    <s v="2115"/>
    <s v="650000"/>
    <s v="10"/>
    <s v="000"/>
    <s v="Bücher und Zeitschriften   "/>
    <n v="0"/>
    <n v="516.20000000000005"/>
  </r>
  <r>
    <s v="1 Stadt Bad Rappenau"/>
    <x v="0"/>
    <x v="1"/>
    <x v="2"/>
    <x v="8"/>
    <x v="8"/>
    <x v="28"/>
    <s v="6"/>
    <x v="4"/>
    <x v="2759"/>
    <n v="0"/>
    <n v="-716.07"/>
    <n v="1"/>
    <s v="61"/>
    <s v="2115"/>
    <s v="650000"/>
    <s v="20"/>
    <s v="000"/>
    <s v="Post- und Fernmeldegebühren   "/>
    <n v="0"/>
    <n v="716.07"/>
  </r>
  <r>
    <s v="1 Stadt Bad Rappenau"/>
    <x v="0"/>
    <x v="1"/>
    <x v="2"/>
    <x v="8"/>
    <x v="8"/>
    <x v="28"/>
    <s v="6"/>
    <x v="4"/>
    <x v="2760"/>
    <n v="0"/>
    <n v="-187.65"/>
    <n v="1"/>
    <s v="61"/>
    <s v="2115"/>
    <s v="650000"/>
    <s v="40"/>
    <s v="000"/>
    <s v="Dienstreisen   "/>
    <n v="0"/>
    <n v="187.65"/>
  </r>
  <r>
    <s v="1 Stadt Bad Rappenau"/>
    <x v="0"/>
    <x v="1"/>
    <x v="2"/>
    <x v="8"/>
    <x v="8"/>
    <x v="28"/>
    <s v="6"/>
    <x v="4"/>
    <x v="2761"/>
    <n v="0"/>
    <n v="-69.959999999999994"/>
    <n v="1"/>
    <s v="61"/>
    <s v="2115"/>
    <s v="650000"/>
    <s v="80"/>
    <s v="000"/>
    <s v="sonstige Geschäftsausgaben   "/>
    <n v="0"/>
    <n v="69.959999999999994"/>
  </r>
  <r>
    <s v="1 Stadt Bad Rappenau"/>
    <x v="0"/>
    <x v="1"/>
    <x v="2"/>
    <x v="8"/>
    <x v="8"/>
    <x v="28"/>
    <s v="6"/>
    <x v="4"/>
    <x v="2762"/>
    <n v="0"/>
    <n v="-11356.82"/>
    <n v="1"/>
    <s v="61"/>
    <s v="2115"/>
    <s v="679000"/>
    <s v="10"/>
    <s v="000"/>
    <s v="Bauhof   "/>
    <n v="0"/>
    <n v="11356.82"/>
  </r>
  <r>
    <s v="1 Stadt Bad Rappenau"/>
    <x v="0"/>
    <x v="1"/>
    <x v="2"/>
    <x v="8"/>
    <x v="8"/>
    <x v="28"/>
    <s v="6"/>
    <x v="4"/>
    <x v="2763"/>
    <n v="0"/>
    <n v="-41394.879999999997"/>
    <n v="1"/>
    <s v="61"/>
    <s v="2115"/>
    <s v="679000"/>
    <s v="20"/>
    <s v="000"/>
    <s v="Gebäudenutzung (Sporthallen u.ä.)   "/>
    <n v="0"/>
    <n v="41394.879999999997"/>
  </r>
  <r>
    <s v="1 Stadt Bad Rappenau"/>
    <x v="0"/>
    <x v="1"/>
    <x v="2"/>
    <x v="8"/>
    <x v="8"/>
    <x v="29"/>
    <s v="6"/>
    <x v="4"/>
    <x v="2764"/>
    <n v="0"/>
    <n v="-180"/>
    <n v="1"/>
    <s v="61"/>
    <s v="2116"/>
    <s v="650000"/>
    <s v="10"/>
    <s v="000"/>
    <s v="Bücher und Zeitschriften   "/>
    <n v="0"/>
    <n v="180"/>
  </r>
  <r>
    <s v="1 Stadt Bad Rappenau"/>
    <x v="0"/>
    <x v="1"/>
    <x v="2"/>
    <x v="8"/>
    <x v="8"/>
    <x v="29"/>
    <s v="6"/>
    <x v="4"/>
    <x v="2765"/>
    <n v="0"/>
    <n v="-851.89"/>
    <n v="1"/>
    <s v="61"/>
    <s v="2116"/>
    <s v="650000"/>
    <s v="20"/>
    <s v="000"/>
    <s v="Post- und Fernmeldegebühren   "/>
    <n v="0"/>
    <n v="851.89"/>
  </r>
  <r>
    <s v="1 Stadt Bad Rappenau"/>
    <x v="0"/>
    <x v="1"/>
    <x v="2"/>
    <x v="8"/>
    <x v="8"/>
    <x v="29"/>
    <s v="6"/>
    <x v="4"/>
    <x v="2766"/>
    <n v="0"/>
    <n v="-124.16"/>
    <n v="1"/>
    <s v="61"/>
    <s v="2116"/>
    <s v="650000"/>
    <s v="40"/>
    <s v="000"/>
    <s v="Dienstreisen   "/>
    <n v="0"/>
    <n v="124.16"/>
  </r>
  <r>
    <s v="1 Stadt Bad Rappenau"/>
    <x v="0"/>
    <x v="1"/>
    <x v="2"/>
    <x v="8"/>
    <x v="8"/>
    <x v="29"/>
    <s v="6"/>
    <x v="4"/>
    <x v="2767"/>
    <n v="0"/>
    <n v="-69.959999999999994"/>
    <n v="1"/>
    <s v="61"/>
    <s v="2116"/>
    <s v="650000"/>
    <s v="80"/>
    <s v="000"/>
    <s v="sonstige Geschäftsausgaben   "/>
    <n v="0"/>
    <n v="69.959999999999994"/>
  </r>
  <r>
    <s v="1 Stadt Bad Rappenau"/>
    <x v="0"/>
    <x v="1"/>
    <x v="2"/>
    <x v="8"/>
    <x v="8"/>
    <x v="29"/>
    <s v="6"/>
    <x v="4"/>
    <x v="2768"/>
    <n v="0"/>
    <n v="-11356.82"/>
    <n v="1"/>
    <s v="61"/>
    <s v="2116"/>
    <s v="679000"/>
    <s v="10"/>
    <s v="000"/>
    <s v="Bauhof   "/>
    <n v="0"/>
    <n v="11356.82"/>
  </r>
  <r>
    <s v="1 Stadt Bad Rappenau"/>
    <x v="0"/>
    <x v="1"/>
    <x v="2"/>
    <x v="8"/>
    <x v="8"/>
    <x v="29"/>
    <s v="6"/>
    <x v="4"/>
    <x v="2769"/>
    <n v="0"/>
    <n v="-4422.1000000000004"/>
    <n v="1"/>
    <s v="61"/>
    <s v="2116"/>
    <s v="679000"/>
    <s v="20"/>
    <s v="000"/>
    <s v="Gebäudenutzung (Sporthallen u.ä.)   "/>
    <n v="0"/>
    <n v="4422.1000000000004"/>
  </r>
  <r>
    <s v="1 Stadt Bad Rappenau"/>
    <x v="0"/>
    <x v="1"/>
    <x v="2"/>
    <x v="8"/>
    <x v="8"/>
    <x v="30"/>
    <s v="6"/>
    <x v="4"/>
    <x v="2770"/>
    <n v="0"/>
    <n v="-312.95999999999998"/>
    <n v="1"/>
    <s v="61"/>
    <s v="2119"/>
    <s v="650000"/>
    <s v="10"/>
    <s v="000"/>
    <s v="Bücher und Zeitschriften   "/>
    <n v="0"/>
    <n v="312.95999999999998"/>
  </r>
  <r>
    <s v="1 Stadt Bad Rappenau"/>
    <x v="0"/>
    <x v="1"/>
    <x v="2"/>
    <x v="8"/>
    <x v="8"/>
    <x v="30"/>
    <s v="6"/>
    <x v="4"/>
    <x v="2771"/>
    <n v="0"/>
    <n v="-983.86"/>
    <n v="1"/>
    <s v="61"/>
    <s v="2119"/>
    <s v="650000"/>
    <s v="20"/>
    <s v="000"/>
    <s v="Post- und Fernmeldegebühren   "/>
    <n v="0"/>
    <n v="983.86"/>
  </r>
  <r>
    <s v="1 Stadt Bad Rappenau"/>
    <x v="0"/>
    <x v="1"/>
    <x v="2"/>
    <x v="8"/>
    <x v="8"/>
    <x v="30"/>
    <s v="6"/>
    <x v="4"/>
    <x v="2772"/>
    <n v="0"/>
    <n v="-55.21"/>
    <n v="1"/>
    <s v="61"/>
    <s v="2119"/>
    <s v="650000"/>
    <s v="40"/>
    <s v="000"/>
    <s v="Dienstreisen   "/>
    <n v="0"/>
    <n v="55.21"/>
  </r>
  <r>
    <s v="1 Stadt Bad Rappenau"/>
    <x v="0"/>
    <x v="1"/>
    <x v="2"/>
    <x v="8"/>
    <x v="8"/>
    <x v="30"/>
    <s v="6"/>
    <x v="4"/>
    <x v="2773"/>
    <n v="0"/>
    <n v="-69.959999999999994"/>
    <n v="1"/>
    <s v="61"/>
    <s v="2119"/>
    <s v="650000"/>
    <s v="80"/>
    <s v="000"/>
    <s v="sonstige Geschäftsausgaben   "/>
    <n v="0"/>
    <n v="69.959999999999994"/>
  </r>
  <r>
    <s v="1 Stadt Bad Rappenau"/>
    <x v="0"/>
    <x v="1"/>
    <x v="2"/>
    <x v="8"/>
    <x v="8"/>
    <x v="30"/>
    <s v="6"/>
    <x v="4"/>
    <x v="2774"/>
    <n v="0"/>
    <n v="-19306.59"/>
    <n v="1"/>
    <s v="61"/>
    <s v="2119"/>
    <s v="679000"/>
    <s v="10"/>
    <s v="000"/>
    <s v="Bauhof   "/>
    <n v="0"/>
    <n v="19306.59"/>
  </r>
  <r>
    <s v="1 Stadt Bad Rappenau"/>
    <x v="0"/>
    <x v="1"/>
    <x v="2"/>
    <x v="8"/>
    <x v="8"/>
    <x v="30"/>
    <s v="6"/>
    <x v="4"/>
    <x v="2775"/>
    <n v="0"/>
    <n v="-32431.7"/>
    <n v="1"/>
    <s v="61"/>
    <s v="2119"/>
    <s v="679000"/>
    <s v="20"/>
    <s v="000"/>
    <s v="Gebäudenutzung (Sporthallen u.ä.)   "/>
    <n v="0"/>
    <n v="32431.7"/>
  </r>
  <r>
    <s v="1 Stadt Bad Rappenau"/>
    <x v="0"/>
    <x v="1"/>
    <x v="2"/>
    <x v="8"/>
    <x v="9"/>
    <x v="31"/>
    <s v="6"/>
    <x v="4"/>
    <x v="2776"/>
    <n v="0"/>
    <n v="-730.37"/>
    <n v="1"/>
    <s v="61"/>
    <s v="2130"/>
    <s v="650000"/>
    <s v="20"/>
    <s v="000"/>
    <s v="Post- und Fernmeldegebühren   "/>
    <n v="0"/>
    <n v="730.37"/>
  </r>
  <r>
    <s v="1 Stadt Bad Rappenau"/>
    <x v="0"/>
    <x v="1"/>
    <x v="2"/>
    <x v="8"/>
    <x v="9"/>
    <x v="31"/>
    <s v="6"/>
    <x v="4"/>
    <x v="2777"/>
    <n v="0"/>
    <n v="-1419.6"/>
    <n v="1"/>
    <s v="61"/>
    <s v="2130"/>
    <s v="679000"/>
    <s v="10"/>
    <s v="000"/>
    <s v="Bauhof   "/>
    <n v="0"/>
    <n v="1419.6"/>
  </r>
  <r>
    <s v="1 Stadt Bad Rappenau"/>
    <x v="0"/>
    <x v="1"/>
    <x v="2"/>
    <x v="8"/>
    <x v="9"/>
    <x v="31"/>
    <s v="6"/>
    <x v="4"/>
    <x v="2778"/>
    <n v="0"/>
    <n v="-16756.740000000002"/>
    <n v="1"/>
    <s v="61"/>
    <s v="2130"/>
    <s v="679000"/>
    <s v="20"/>
    <s v="000"/>
    <s v="Gebäudenutzung (Sporthallen u.ä.)   "/>
    <n v="0"/>
    <n v="16756.740000000002"/>
  </r>
  <r>
    <s v="1 Stadt Bad Rappenau"/>
    <x v="0"/>
    <x v="1"/>
    <x v="2"/>
    <x v="9"/>
    <x v="10"/>
    <x v="32"/>
    <s v="6"/>
    <x v="4"/>
    <x v="2779"/>
    <n v="0"/>
    <n v="-1173.3"/>
    <n v="1"/>
    <s v="61"/>
    <s v="2210"/>
    <s v="650000"/>
    <s v="10"/>
    <s v="000"/>
    <s v="Bücher und Zeitschriften   "/>
    <n v="0"/>
    <n v="1173.3"/>
  </r>
  <r>
    <s v="1 Stadt Bad Rappenau"/>
    <x v="0"/>
    <x v="1"/>
    <x v="2"/>
    <x v="9"/>
    <x v="10"/>
    <x v="32"/>
    <s v="6"/>
    <x v="4"/>
    <x v="2780"/>
    <n v="0"/>
    <n v="-891.44"/>
    <n v="1"/>
    <s v="61"/>
    <s v="2210"/>
    <s v="650000"/>
    <s v="20"/>
    <s v="000"/>
    <s v="Post- und Fernmeldegebühren   "/>
    <n v="0"/>
    <n v="891.44"/>
  </r>
  <r>
    <s v="1 Stadt Bad Rappenau"/>
    <x v="0"/>
    <x v="1"/>
    <x v="2"/>
    <x v="9"/>
    <x v="10"/>
    <x v="32"/>
    <s v="6"/>
    <x v="4"/>
    <x v="2781"/>
    <n v="0"/>
    <n v="-6.68"/>
    <n v="1"/>
    <s v="61"/>
    <s v="2210"/>
    <s v="650000"/>
    <s v="40"/>
    <s v="000"/>
    <s v="Dienstreisen   "/>
    <n v="0"/>
    <n v="6.68"/>
  </r>
  <r>
    <s v="1 Stadt Bad Rappenau"/>
    <x v="0"/>
    <x v="1"/>
    <x v="2"/>
    <x v="9"/>
    <x v="10"/>
    <x v="32"/>
    <s v="6"/>
    <x v="4"/>
    <x v="2782"/>
    <n v="0"/>
    <n v="-19.899999999999999"/>
    <n v="1"/>
    <s v="61"/>
    <s v="2210"/>
    <s v="650000"/>
    <s v="80"/>
    <s v="000"/>
    <s v="sonstige Geschäftsausgaben   "/>
    <n v="0"/>
    <n v="19.899999999999999"/>
  </r>
  <r>
    <s v="1 Stadt Bad Rappenau"/>
    <x v="0"/>
    <x v="1"/>
    <x v="2"/>
    <x v="9"/>
    <x v="10"/>
    <x v="32"/>
    <s v="6"/>
    <x v="4"/>
    <x v="2783"/>
    <n v="0"/>
    <n v="-4826.6499999999996"/>
    <n v="1"/>
    <s v="61"/>
    <s v="2210"/>
    <s v="679000"/>
    <s v="10"/>
    <s v="000"/>
    <s v="Bauhof   "/>
    <n v="0"/>
    <n v="4826.6499999999996"/>
  </r>
  <r>
    <s v="1 Stadt Bad Rappenau"/>
    <x v="0"/>
    <x v="1"/>
    <x v="2"/>
    <x v="9"/>
    <x v="10"/>
    <x v="32"/>
    <s v="6"/>
    <x v="4"/>
    <x v="2784"/>
    <n v="0"/>
    <n v="-115202.58"/>
    <n v="1"/>
    <s v="61"/>
    <s v="2210"/>
    <s v="679000"/>
    <s v="20"/>
    <s v="000"/>
    <s v="Gebäudenutzung (Sporthallen u.ä.)   "/>
    <n v="0"/>
    <n v="115202.58"/>
  </r>
  <r>
    <s v="1 Stadt Bad Rappenau"/>
    <x v="0"/>
    <x v="1"/>
    <x v="2"/>
    <x v="10"/>
    <x v="11"/>
    <x v="33"/>
    <s v="6"/>
    <x v="4"/>
    <x v="2785"/>
    <n v="0"/>
    <n v="-26.64"/>
    <n v="1"/>
    <s v="61"/>
    <s v="2700"/>
    <s v="650000"/>
    <s v="10"/>
    <s v="000"/>
    <s v="Bücher und Zeitschriften   "/>
    <n v="0"/>
    <n v="26.64"/>
  </r>
  <r>
    <s v="1 Stadt Bad Rappenau"/>
    <x v="0"/>
    <x v="1"/>
    <x v="2"/>
    <x v="10"/>
    <x v="11"/>
    <x v="33"/>
    <s v="6"/>
    <x v="4"/>
    <x v="2786"/>
    <n v="0"/>
    <n v="-1639.33"/>
    <n v="1"/>
    <s v="61"/>
    <s v="2700"/>
    <s v="650000"/>
    <s v="20"/>
    <s v="000"/>
    <s v="Post- und Fernmeldegebühren   "/>
    <n v="0"/>
    <n v="1639.33"/>
  </r>
  <r>
    <s v="1 Stadt Bad Rappenau"/>
    <x v="0"/>
    <x v="1"/>
    <x v="2"/>
    <x v="10"/>
    <x v="11"/>
    <x v="33"/>
    <s v="6"/>
    <x v="4"/>
    <x v="2787"/>
    <n v="0"/>
    <n v="-115.94"/>
    <n v="1"/>
    <s v="61"/>
    <s v="2700"/>
    <s v="650000"/>
    <s v="40"/>
    <s v="000"/>
    <s v="Dienstreisen   "/>
    <n v="0"/>
    <n v="115.94"/>
  </r>
  <r>
    <s v="1 Stadt Bad Rappenau"/>
    <x v="0"/>
    <x v="1"/>
    <x v="2"/>
    <x v="10"/>
    <x v="11"/>
    <x v="33"/>
    <s v="6"/>
    <x v="4"/>
    <x v="2788"/>
    <n v="0"/>
    <n v="-69.959999999999994"/>
    <n v="1"/>
    <s v="61"/>
    <s v="2700"/>
    <s v="650000"/>
    <s v="80"/>
    <s v="000"/>
    <s v="sonstige Geschäftsausgaben   "/>
    <n v="0"/>
    <n v="69.959999999999994"/>
  </r>
  <r>
    <s v="1 Stadt Bad Rappenau"/>
    <x v="0"/>
    <x v="1"/>
    <x v="2"/>
    <x v="10"/>
    <x v="11"/>
    <x v="33"/>
    <s v="6"/>
    <x v="4"/>
    <x v="2789"/>
    <n v="0"/>
    <n v="-567.84"/>
    <n v="1"/>
    <s v="61"/>
    <s v="2700"/>
    <s v="679000"/>
    <s v="10"/>
    <s v="000"/>
    <s v="Bauhof   "/>
    <n v="0"/>
    <n v="567.84"/>
  </r>
  <r>
    <s v="1 Stadt Bad Rappenau"/>
    <x v="0"/>
    <x v="1"/>
    <x v="2"/>
    <x v="10"/>
    <x v="11"/>
    <x v="33"/>
    <s v="6"/>
    <x v="4"/>
    <x v="2790"/>
    <n v="0"/>
    <n v="-20945.919999999998"/>
    <n v="1"/>
    <s v="61"/>
    <s v="2700"/>
    <s v="679000"/>
    <s v="20"/>
    <s v="000"/>
    <s v="Gebäudenutzung (Sporthallen u.ä.)   "/>
    <n v="0"/>
    <n v="20945.919999999998"/>
  </r>
  <r>
    <s v="1 Stadt Bad Rappenau"/>
    <x v="0"/>
    <x v="1"/>
    <x v="2"/>
    <x v="11"/>
    <x v="12"/>
    <x v="34"/>
    <s v="6"/>
    <x v="4"/>
    <x v="2791"/>
    <n v="0"/>
    <n v="-318.05"/>
    <n v="1"/>
    <s v="61"/>
    <s v="2820"/>
    <s v="650000"/>
    <s v="10"/>
    <s v="000"/>
    <s v="Bücher und Zeitschriften   "/>
    <n v="0"/>
    <n v="318.05"/>
  </r>
  <r>
    <s v="1 Stadt Bad Rappenau"/>
    <x v="0"/>
    <x v="1"/>
    <x v="2"/>
    <x v="11"/>
    <x v="12"/>
    <x v="34"/>
    <s v="6"/>
    <x v="4"/>
    <x v="2792"/>
    <n v="0"/>
    <n v="-2334.5100000000002"/>
    <n v="1"/>
    <s v="61"/>
    <s v="2820"/>
    <s v="650000"/>
    <s v="20"/>
    <s v="000"/>
    <s v="Post- und Fernmeldegebühren   "/>
    <n v="0"/>
    <n v="2334.5100000000002"/>
  </r>
  <r>
    <s v="1 Stadt Bad Rappenau"/>
    <x v="0"/>
    <x v="1"/>
    <x v="2"/>
    <x v="11"/>
    <x v="12"/>
    <x v="34"/>
    <s v="6"/>
    <x v="4"/>
    <x v="2793"/>
    <n v="0"/>
    <n v="-5.92"/>
    <n v="1"/>
    <s v="61"/>
    <s v="2820"/>
    <s v="650000"/>
    <s v="40"/>
    <s v="000"/>
    <s v="Dienstreisen   "/>
    <n v="0"/>
    <n v="5.92"/>
  </r>
  <r>
    <s v="1 Stadt Bad Rappenau"/>
    <x v="0"/>
    <x v="1"/>
    <x v="2"/>
    <x v="11"/>
    <x v="12"/>
    <x v="34"/>
    <s v="6"/>
    <x v="4"/>
    <x v="2794"/>
    <n v="0"/>
    <n v="-244.56"/>
    <n v="1"/>
    <s v="61"/>
    <s v="2820"/>
    <s v="650000"/>
    <s v="80"/>
    <s v="000"/>
    <s v="sonstige Geschäftsausgaben   "/>
    <n v="0"/>
    <n v="244.56"/>
  </r>
  <r>
    <s v="1 Stadt Bad Rappenau"/>
    <x v="0"/>
    <x v="1"/>
    <x v="2"/>
    <x v="11"/>
    <x v="12"/>
    <x v="34"/>
    <s v="6"/>
    <x v="4"/>
    <x v="2795"/>
    <n v="0"/>
    <n v="-85878.29"/>
    <n v="1"/>
    <s v="61"/>
    <s v="2820"/>
    <s v="679000"/>
    <s v="20"/>
    <s v="000"/>
    <s v="Gebäudenutzung (Sporthallen u.ä.)   "/>
    <n v="0"/>
    <n v="85878.29"/>
  </r>
  <r>
    <s v="1 Stadt Bad Rappenau"/>
    <x v="0"/>
    <x v="1"/>
    <x v="2"/>
    <x v="12"/>
    <x v="13"/>
    <x v="35"/>
    <s v="5"/>
    <x v="4"/>
    <x v="2796"/>
    <n v="0"/>
    <n v="-1827.41"/>
    <n v="1"/>
    <s v="61"/>
    <s v="2910"/>
    <s v="521000"/>
    <s v="01"/>
    <s v="000"/>
    <s v="Hort Bad Rappenau   "/>
    <n v="0"/>
    <n v="1827.41"/>
  </r>
  <r>
    <s v="1 Stadt Bad Rappenau"/>
    <x v="0"/>
    <x v="1"/>
    <x v="2"/>
    <x v="12"/>
    <x v="13"/>
    <x v="35"/>
    <s v="5"/>
    <x v="4"/>
    <x v="2797"/>
    <n v="0"/>
    <n v="-4606.54"/>
    <n v="1"/>
    <s v="61"/>
    <s v="2910"/>
    <s v="521000"/>
    <s v="02"/>
    <s v="000"/>
    <s v="Kernzeit Bad Rappenau Heinsheimer Str. 20  "/>
    <n v="0"/>
    <n v="4606.54"/>
  </r>
  <r>
    <s v="1 Stadt Bad Rappenau"/>
    <x v="0"/>
    <x v="1"/>
    <x v="2"/>
    <x v="12"/>
    <x v="13"/>
    <x v="35"/>
    <s v="5"/>
    <x v="4"/>
    <x v="2798"/>
    <n v="0"/>
    <n v="-1249.7"/>
    <n v="1"/>
    <s v="61"/>
    <s v="2910"/>
    <s v="521000"/>
    <s v="03"/>
    <s v="000"/>
    <s v="Kernzeit Bad Rappenau Heinsheimer Str. 24  "/>
    <n v="0"/>
    <n v="1249.7"/>
  </r>
  <r>
    <s v="1 Stadt Bad Rappenau"/>
    <x v="0"/>
    <x v="1"/>
    <x v="2"/>
    <x v="12"/>
    <x v="13"/>
    <x v="35"/>
    <s v="5"/>
    <x v="4"/>
    <x v="2799"/>
    <n v="0"/>
    <n v="-1322.11"/>
    <n v="1"/>
    <s v="61"/>
    <s v="2910"/>
    <s v="521000"/>
    <s v="04"/>
    <s v="000"/>
    <s v="Wagnerstr. 7   "/>
    <n v="0"/>
    <n v="1322.11"/>
  </r>
  <r>
    <s v="1 Stadt Bad Rappenau"/>
    <x v="0"/>
    <x v="1"/>
    <x v="2"/>
    <x v="12"/>
    <x v="13"/>
    <x v="35"/>
    <s v="5"/>
    <x v="4"/>
    <x v="2800"/>
    <n v="0"/>
    <n v="-214.93"/>
    <n v="1"/>
    <s v="61"/>
    <s v="2910"/>
    <s v="521000"/>
    <s v="10"/>
    <s v="000"/>
    <s v="Kernzeit Babstadt   "/>
    <n v="0"/>
    <n v="214.93"/>
  </r>
  <r>
    <s v="1 Stadt Bad Rappenau"/>
    <x v="0"/>
    <x v="1"/>
    <x v="2"/>
    <x v="12"/>
    <x v="13"/>
    <x v="35"/>
    <s v="5"/>
    <x v="4"/>
    <x v="2801"/>
    <n v="0"/>
    <n v="-101.38"/>
    <n v="1"/>
    <s v="61"/>
    <s v="2910"/>
    <s v="521000"/>
    <s v="30"/>
    <s v="000"/>
    <s v="Kernzeit Fürfeld   "/>
    <n v="0"/>
    <n v="101.38"/>
  </r>
  <r>
    <s v="1 Stadt Bad Rappenau"/>
    <x v="0"/>
    <x v="1"/>
    <x v="2"/>
    <x v="12"/>
    <x v="13"/>
    <x v="35"/>
    <s v="5"/>
    <x v="4"/>
    <x v="2802"/>
    <n v="0"/>
    <n v="-840.49"/>
    <n v="1"/>
    <s v="61"/>
    <s v="2910"/>
    <s v="521000"/>
    <s v="40"/>
    <s v="000"/>
    <s v="Kernzeit Grombach   "/>
    <n v="0"/>
    <n v="840.49"/>
  </r>
  <r>
    <s v="1 Stadt Bad Rappenau"/>
    <x v="0"/>
    <x v="1"/>
    <x v="2"/>
    <x v="12"/>
    <x v="13"/>
    <x v="35"/>
    <s v="5"/>
    <x v="4"/>
    <x v="2803"/>
    <n v="0"/>
    <n v="-1421.39"/>
    <n v="1"/>
    <s v="61"/>
    <s v="2910"/>
    <s v="521000"/>
    <s v="50"/>
    <s v="000"/>
    <s v="Kernzeit Heinsheim   "/>
    <n v="0"/>
    <n v="1421.39"/>
  </r>
  <r>
    <s v="1 Stadt Bad Rappenau"/>
    <x v="0"/>
    <x v="1"/>
    <x v="2"/>
    <x v="12"/>
    <x v="13"/>
    <x v="35"/>
    <s v="5"/>
    <x v="4"/>
    <x v="2804"/>
    <n v="0"/>
    <n v="-63.98"/>
    <n v="1"/>
    <s v="61"/>
    <s v="2910"/>
    <s v="521000"/>
    <s v="60"/>
    <s v="000"/>
    <s v="Kernzeit Obergimpern   "/>
    <n v="0"/>
    <n v="63.98"/>
  </r>
  <r>
    <s v="1 Stadt Bad Rappenau"/>
    <x v="0"/>
    <x v="1"/>
    <x v="2"/>
    <x v="12"/>
    <x v="13"/>
    <x v="35"/>
    <s v="6"/>
    <x v="4"/>
    <x v="2805"/>
    <n v="0"/>
    <n v="-2251.04"/>
    <n v="1"/>
    <s v="61"/>
    <s v="2910"/>
    <s v="636000"/>
    <s v="01"/>
    <s v="000"/>
    <s v="Hort Bad Rappenau   "/>
    <n v="0"/>
    <n v="2251.04"/>
  </r>
  <r>
    <s v="1 Stadt Bad Rappenau"/>
    <x v="0"/>
    <x v="1"/>
    <x v="2"/>
    <x v="12"/>
    <x v="13"/>
    <x v="35"/>
    <s v="6"/>
    <x v="4"/>
    <x v="2806"/>
    <n v="0"/>
    <n v="-120.29"/>
    <n v="1"/>
    <s v="61"/>
    <s v="2910"/>
    <s v="636000"/>
    <s v="02"/>
    <s v="000"/>
    <s v="Kernzeit Bad Rappenau Heinsheimer Str. 20  "/>
    <n v="0"/>
    <n v="120.29"/>
  </r>
  <r>
    <s v="1 Stadt Bad Rappenau"/>
    <x v="0"/>
    <x v="1"/>
    <x v="2"/>
    <x v="12"/>
    <x v="13"/>
    <x v="35"/>
    <s v="6"/>
    <x v="4"/>
    <x v="2807"/>
    <n v="0"/>
    <n v="-379.18"/>
    <n v="1"/>
    <s v="61"/>
    <s v="2910"/>
    <s v="636000"/>
    <s v="03"/>
    <s v="000"/>
    <s v="Kernzeit Bad Rappenau Heinsheimer Str. 24  "/>
    <n v="0"/>
    <n v="379.18"/>
  </r>
  <r>
    <s v="1 Stadt Bad Rappenau"/>
    <x v="0"/>
    <x v="1"/>
    <x v="2"/>
    <x v="12"/>
    <x v="13"/>
    <x v="35"/>
    <s v="6"/>
    <x v="4"/>
    <x v="2808"/>
    <n v="0"/>
    <n v="-665.81"/>
    <n v="1"/>
    <s v="61"/>
    <s v="2910"/>
    <s v="636000"/>
    <s v="04"/>
    <s v="000"/>
    <s v="Wagnerstr. 7   "/>
    <n v="0"/>
    <n v="665.81"/>
  </r>
  <r>
    <s v="1 Stadt Bad Rappenau"/>
    <x v="0"/>
    <x v="1"/>
    <x v="2"/>
    <x v="12"/>
    <x v="13"/>
    <x v="35"/>
    <s v="6"/>
    <x v="4"/>
    <x v="2809"/>
    <n v="0"/>
    <n v="-476.8"/>
    <n v="1"/>
    <s v="61"/>
    <s v="2910"/>
    <s v="636000"/>
    <s v="10"/>
    <s v="000"/>
    <s v="Kernzeit Babstadt   "/>
    <n v="0"/>
    <n v="476.8"/>
  </r>
  <r>
    <s v="1 Stadt Bad Rappenau"/>
    <x v="0"/>
    <x v="1"/>
    <x v="2"/>
    <x v="12"/>
    <x v="13"/>
    <x v="35"/>
    <s v="6"/>
    <x v="4"/>
    <x v="2810"/>
    <n v="0"/>
    <n v="-448.73"/>
    <n v="1"/>
    <s v="61"/>
    <s v="2910"/>
    <s v="636000"/>
    <s v="20"/>
    <s v="000"/>
    <s v="Kernzeit Bonfeld   "/>
    <n v="0"/>
    <n v="448.73"/>
  </r>
  <r>
    <s v="1 Stadt Bad Rappenau"/>
    <x v="0"/>
    <x v="1"/>
    <x v="2"/>
    <x v="12"/>
    <x v="13"/>
    <x v="35"/>
    <s v="6"/>
    <x v="4"/>
    <x v="2811"/>
    <n v="0"/>
    <n v="-469.78"/>
    <n v="1"/>
    <s v="61"/>
    <s v="2910"/>
    <s v="636000"/>
    <s v="30"/>
    <s v="000"/>
    <s v="Kernzeit Fürfeld   "/>
    <n v="0"/>
    <n v="469.78"/>
  </r>
  <r>
    <s v="1 Stadt Bad Rappenau"/>
    <x v="0"/>
    <x v="1"/>
    <x v="2"/>
    <x v="12"/>
    <x v="13"/>
    <x v="35"/>
    <s v="6"/>
    <x v="4"/>
    <x v="2812"/>
    <n v="0"/>
    <n v="-406.45"/>
    <n v="1"/>
    <s v="61"/>
    <s v="2910"/>
    <s v="636000"/>
    <s v="40"/>
    <s v="000"/>
    <s v="Kernzeit Grombach   "/>
    <n v="0"/>
    <n v="406.45"/>
  </r>
  <r>
    <s v="1 Stadt Bad Rappenau"/>
    <x v="0"/>
    <x v="1"/>
    <x v="2"/>
    <x v="12"/>
    <x v="13"/>
    <x v="35"/>
    <s v="6"/>
    <x v="4"/>
    <x v="2813"/>
    <n v="0"/>
    <n v="-154.80000000000001"/>
    <n v="1"/>
    <s v="61"/>
    <s v="2910"/>
    <s v="636000"/>
    <s v="50"/>
    <s v="000"/>
    <s v="Kernzeit Heinsheim   "/>
    <n v="0"/>
    <n v="154.80000000000001"/>
  </r>
  <r>
    <s v="1 Stadt Bad Rappenau"/>
    <x v="0"/>
    <x v="1"/>
    <x v="2"/>
    <x v="12"/>
    <x v="13"/>
    <x v="35"/>
    <s v="6"/>
    <x v="4"/>
    <x v="2814"/>
    <n v="0"/>
    <n v="-343.63"/>
    <n v="1"/>
    <s v="61"/>
    <s v="2910"/>
    <s v="636000"/>
    <s v="60"/>
    <s v="000"/>
    <s v="Kernzeit Obergimpern   "/>
    <n v="0"/>
    <n v="343.63"/>
  </r>
  <r>
    <s v="1 Stadt Bad Rappenau"/>
    <x v="0"/>
    <x v="1"/>
    <x v="2"/>
    <x v="12"/>
    <x v="13"/>
    <x v="35"/>
    <s v="6"/>
    <x v="4"/>
    <x v="2815"/>
    <n v="0"/>
    <n v="-513.84"/>
    <n v="1"/>
    <s v="61"/>
    <s v="2910"/>
    <s v="636000"/>
    <s v="90"/>
    <s v="000"/>
    <s v="Kernzeit Zimmerhof   "/>
    <n v="0"/>
    <n v="513.84"/>
  </r>
  <r>
    <s v="1 Stadt Bad Rappenau"/>
    <x v="0"/>
    <x v="1"/>
    <x v="2"/>
    <x v="12"/>
    <x v="13"/>
    <x v="35"/>
    <s v="6"/>
    <x v="4"/>
    <x v="2816"/>
    <n v="0"/>
    <n v="-5.99"/>
    <n v="1"/>
    <s v="61"/>
    <s v="2910"/>
    <s v="650000"/>
    <s v="10"/>
    <s v="000"/>
    <s v="Bücher und Zeitschriften   "/>
    <n v="0"/>
    <n v="5.99"/>
  </r>
  <r>
    <s v="1 Stadt Bad Rappenau"/>
    <x v="0"/>
    <x v="1"/>
    <x v="2"/>
    <x v="12"/>
    <x v="13"/>
    <x v="35"/>
    <s v="6"/>
    <x v="4"/>
    <x v="2817"/>
    <n v="0"/>
    <n v="-966.77"/>
    <n v="1"/>
    <s v="61"/>
    <s v="2910"/>
    <s v="650000"/>
    <s v="20"/>
    <s v="000"/>
    <s v="Post- und Fernmeldegebühren   "/>
    <n v="0"/>
    <n v="966.77"/>
  </r>
  <r>
    <s v="1 Stadt Bad Rappenau"/>
    <x v="0"/>
    <x v="1"/>
    <x v="2"/>
    <x v="12"/>
    <x v="13"/>
    <x v="35"/>
    <s v="6"/>
    <x v="4"/>
    <x v="2818"/>
    <n v="0"/>
    <n v="-141"/>
    <n v="1"/>
    <s v="61"/>
    <s v="2910"/>
    <s v="650000"/>
    <s v="40"/>
    <s v="000"/>
    <s v="Fahrtkosten   "/>
    <n v="0"/>
    <n v="141"/>
  </r>
  <r>
    <s v="1 Stadt Bad Rappenau"/>
    <x v="0"/>
    <x v="1"/>
    <x v="2"/>
    <x v="12"/>
    <x v="13"/>
    <x v="35"/>
    <s v="6"/>
    <x v="4"/>
    <x v="2819"/>
    <n v="0"/>
    <n v="-2547.7199999999998"/>
    <n v="1"/>
    <s v="61"/>
    <s v="2910"/>
    <s v="650000"/>
    <s v="80"/>
    <s v="000"/>
    <s v="sonstige Geschäftsausgaben   "/>
    <n v="0"/>
    <n v="2547.7199999999998"/>
  </r>
  <r>
    <s v="1 Stadt Bad Rappenau"/>
    <x v="0"/>
    <x v="1"/>
    <x v="2"/>
    <x v="12"/>
    <x v="13"/>
    <x v="35"/>
    <s v="6"/>
    <x v="4"/>
    <x v="2820"/>
    <n v="0"/>
    <n v="-30663.4"/>
    <n v="1"/>
    <s v="61"/>
    <s v="2910"/>
    <s v="679000"/>
    <s v="10"/>
    <s v="000"/>
    <s v="Bauhof   "/>
    <n v="0"/>
    <n v="30663.4"/>
  </r>
  <r>
    <s v="1 Stadt Bad Rappenau"/>
    <x v="0"/>
    <x v="1"/>
    <x v="2"/>
    <x v="12"/>
    <x v="13"/>
    <x v="35"/>
    <s v="6"/>
    <x v="4"/>
    <x v="2821"/>
    <n v="0"/>
    <n v="-4712.83"/>
    <n v="1"/>
    <s v="61"/>
    <s v="2910"/>
    <s v="679000"/>
    <s v="20"/>
    <s v="000"/>
    <s v="Gebäudenutzung (Sporthallen u.ä.)   "/>
    <n v="0"/>
    <n v="4712.83"/>
  </r>
  <r>
    <s v="1 Stadt Bad Rappenau"/>
    <x v="0"/>
    <x v="1"/>
    <x v="3"/>
    <x v="13"/>
    <x v="15"/>
    <x v="112"/>
    <s v="6"/>
    <x v="4"/>
    <x v="2822"/>
    <n v="0"/>
    <n v="-105.25"/>
    <n v="1"/>
    <s v="61"/>
    <s v="3210"/>
    <s v="650000"/>
    <s v="10"/>
    <s v="000"/>
    <s v="Bücher und Zeitschriften   "/>
    <n v="0"/>
    <n v="105.25"/>
  </r>
  <r>
    <s v="1 Stadt Bad Rappenau"/>
    <x v="0"/>
    <x v="1"/>
    <x v="3"/>
    <x v="13"/>
    <x v="15"/>
    <x v="112"/>
    <s v="6"/>
    <x v="4"/>
    <x v="2823"/>
    <n v="0"/>
    <n v="-5.16"/>
    <n v="1"/>
    <s v="61"/>
    <s v="3210"/>
    <s v="650000"/>
    <s v="20"/>
    <s v="000"/>
    <s v="Post- und Fernmeldegebühren   "/>
    <n v="0"/>
    <n v="5.16"/>
  </r>
  <r>
    <s v="1 Stadt Bad Rappenau"/>
    <x v="0"/>
    <x v="1"/>
    <x v="3"/>
    <x v="13"/>
    <x v="15"/>
    <x v="112"/>
    <s v="6"/>
    <x v="4"/>
    <x v="2824"/>
    <n v="0"/>
    <n v="-173.02"/>
    <n v="1"/>
    <s v="61"/>
    <s v="3210"/>
    <s v="650000"/>
    <s v="40"/>
    <s v="000"/>
    <s v="Fahrtkosten   "/>
    <n v="0"/>
    <n v="173.02"/>
  </r>
  <r>
    <s v="1 Stadt Bad Rappenau"/>
    <x v="0"/>
    <x v="1"/>
    <x v="3"/>
    <x v="13"/>
    <x v="15"/>
    <x v="37"/>
    <s v="6"/>
    <x v="4"/>
    <x v="2825"/>
    <n v="0"/>
    <n v="-1679.5"/>
    <n v="1"/>
    <s v="61"/>
    <s v="3211"/>
    <s v="637000"/>
    <s v="10"/>
    <s v="000"/>
    <s v="Ausstellungen Schloss   "/>
    <n v="0"/>
    <n v="1679.5"/>
  </r>
  <r>
    <s v="1 Stadt Bad Rappenau"/>
    <x v="0"/>
    <x v="1"/>
    <x v="3"/>
    <x v="13"/>
    <x v="15"/>
    <x v="37"/>
    <s v="6"/>
    <x v="4"/>
    <x v="2826"/>
    <n v="0"/>
    <n v="-1360.38"/>
    <n v="1"/>
    <s v="61"/>
    <s v="3211"/>
    <s v="637000"/>
    <s v="20"/>
    <s v="000"/>
    <s v="Ausstellungen Kulturhaus   "/>
    <n v="0"/>
    <n v="1360.38"/>
  </r>
  <r>
    <s v="1 Stadt Bad Rappenau"/>
    <x v="0"/>
    <x v="1"/>
    <x v="3"/>
    <x v="13"/>
    <x v="15"/>
    <x v="37"/>
    <s v="6"/>
    <x v="4"/>
    <x v="2827"/>
    <n v="0"/>
    <n v="-701.46"/>
    <n v="1"/>
    <s v="61"/>
    <s v="3211"/>
    <s v="637000"/>
    <s v="30"/>
    <s v="000"/>
    <s v="Ausstellungen Rathaus   "/>
    <n v="0"/>
    <n v="701.46"/>
  </r>
  <r>
    <s v="1 Stadt Bad Rappenau"/>
    <x v="0"/>
    <x v="1"/>
    <x v="3"/>
    <x v="13"/>
    <x v="15"/>
    <x v="37"/>
    <s v="6"/>
    <x v="4"/>
    <x v="2828"/>
    <n v="0"/>
    <n v="-72.099999999999994"/>
    <n v="1"/>
    <s v="61"/>
    <s v="3211"/>
    <s v="650000"/>
    <s v="40"/>
    <s v="000"/>
    <s v="Dienstreisen   "/>
    <n v="0"/>
    <n v="72.099999999999994"/>
  </r>
  <r>
    <s v="1 Stadt Bad Rappenau"/>
    <x v="0"/>
    <x v="1"/>
    <x v="3"/>
    <x v="13"/>
    <x v="15"/>
    <x v="37"/>
    <s v="6"/>
    <x v="4"/>
    <x v="2829"/>
    <n v="0"/>
    <n v="-3123.12"/>
    <n v="1"/>
    <s v="61"/>
    <s v="3211"/>
    <s v="679000"/>
    <s v="10"/>
    <s v="000"/>
    <s v="Bauhof   "/>
    <n v="0"/>
    <n v="3123.12"/>
  </r>
  <r>
    <s v="1 Stadt Bad Rappenau"/>
    <x v="0"/>
    <x v="1"/>
    <x v="3"/>
    <x v="41"/>
    <x v="52"/>
    <x v="114"/>
    <s v="6"/>
    <x v="4"/>
    <x v="2830"/>
    <n v="0"/>
    <n v="-15623.29"/>
    <n v="1"/>
    <s v="61"/>
    <s v="3320"/>
    <s v="679000"/>
    <s v="20"/>
    <s v="000"/>
    <s v="Gebäudenutzung (Sporthallen u.ä.)   "/>
    <n v="0"/>
    <n v="15623.29"/>
  </r>
  <r>
    <s v="1 Stadt Bad Rappenau"/>
    <x v="0"/>
    <x v="1"/>
    <x v="3"/>
    <x v="41"/>
    <x v="53"/>
    <x v="115"/>
    <s v="6"/>
    <x v="4"/>
    <x v="2831"/>
    <n v="0"/>
    <n v="-2419.91"/>
    <n v="1"/>
    <s v="61"/>
    <s v="3330"/>
    <s v="679000"/>
    <s v="20"/>
    <s v="000"/>
    <s v="Gebäudenutzung (Sporthallen u.ä.)   "/>
    <n v="0"/>
    <n v="2419.91"/>
  </r>
  <r>
    <s v="1 Stadt Bad Rappenau"/>
    <x v="0"/>
    <x v="1"/>
    <x v="3"/>
    <x v="14"/>
    <x v="16"/>
    <x v="38"/>
    <s v="6"/>
    <x v="4"/>
    <x v="2832"/>
    <n v="0"/>
    <n v="-53942.79"/>
    <n v="1"/>
    <s v="61"/>
    <s v="3400"/>
    <s v="635000"/>
    <s v="10"/>
    <s v="000"/>
    <s v="Stadtfest   "/>
    <n v="0"/>
    <n v="53942.79"/>
  </r>
  <r>
    <s v="1 Stadt Bad Rappenau"/>
    <x v="0"/>
    <x v="1"/>
    <x v="3"/>
    <x v="14"/>
    <x v="16"/>
    <x v="38"/>
    <s v="6"/>
    <x v="4"/>
    <x v="2833"/>
    <n v="0"/>
    <n v="-642.72"/>
    <n v="1"/>
    <s v="61"/>
    <s v="3400"/>
    <s v="635000"/>
    <s v="20"/>
    <s v="000"/>
    <s v="Kulinarissimo   "/>
    <n v="0"/>
    <n v="642.72"/>
  </r>
  <r>
    <s v="1 Stadt Bad Rappenau"/>
    <x v="0"/>
    <x v="1"/>
    <x v="3"/>
    <x v="14"/>
    <x v="16"/>
    <x v="38"/>
    <s v="6"/>
    <x v="4"/>
    <x v="2834"/>
    <n v="0"/>
    <n v="-34765.279999999999"/>
    <n v="1"/>
    <s v="61"/>
    <s v="3400"/>
    <s v="635000"/>
    <s v="30"/>
    <s v="000"/>
    <s v="Neckar 2000 / Mittelalter   "/>
    <n v="0"/>
    <n v="34765.279999999999"/>
  </r>
  <r>
    <s v="1 Stadt Bad Rappenau"/>
    <x v="0"/>
    <x v="1"/>
    <x v="3"/>
    <x v="14"/>
    <x v="16"/>
    <x v="38"/>
    <s v="6"/>
    <x v="4"/>
    <x v="2835"/>
    <n v="0"/>
    <n v="-26160.49"/>
    <n v="1"/>
    <s v="61"/>
    <s v="3400"/>
    <s v="635000"/>
    <s v="40"/>
    <s v="000"/>
    <s v="Kunst und Kultur im Schloss   "/>
    <n v="0"/>
    <n v="26160.49"/>
  </r>
  <r>
    <s v="1 Stadt Bad Rappenau"/>
    <x v="0"/>
    <x v="1"/>
    <x v="3"/>
    <x v="14"/>
    <x v="16"/>
    <x v="38"/>
    <s v="6"/>
    <x v="4"/>
    <x v="2836"/>
    <n v="0"/>
    <n v="-3836.29"/>
    <n v="1"/>
    <s v="61"/>
    <s v="3400"/>
    <s v="635000"/>
    <s v="50"/>
    <s v="000"/>
    <s v="Nikolausmarkt   "/>
    <n v="0"/>
    <n v="3836.29"/>
  </r>
  <r>
    <s v="1 Stadt Bad Rappenau"/>
    <x v="0"/>
    <x v="1"/>
    <x v="3"/>
    <x v="14"/>
    <x v="16"/>
    <x v="38"/>
    <s v="6"/>
    <x v="4"/>
    <x v="2837"/>
    <n v="0"/>
    <n v="-840.58"/>
    <n v="1"/>
    <s v="61"/>
    <s v="3400"/>
    <s v="635000"/>
    <s v="60"/>
    <s v="000"/>
    <s v="Faschingsumzüge   "/>
    <n v="0"/>
    <n v="840.58"/>
  </r>
  <r>
    <s v="1 Stadt Bad Rappenau"/>
    <x v="0"/>
    <x v="1"/>
    <x v="3"/>
    <x v="14"/>
    <x v="16"/>
    <x v="38"/>
    <s v="6"/>
    <x v="4"/>
    <x v="2838"/>
    <n v="0"/>
    <n v="-410"/>
    <n v="1"/>
    <s v="61"/>
    <s v="3400"/>
    <s v="635000"/>
    <s v="83"/>
    <s v="000"/>
    <s v="Stadtradeln   "/>
    <n v="0"/>
    <n v="410"/>
  </r>
  <r>
    <s v="1 Stadt Bad Rappenau"/>
    <x v="0"/>
    <x v="1"/>
    <x v="3"/>
    <x v="14"/>
    <x v="16"/>
    <x v="38"/>
    <s v="6"/>
    <x v="4"/>
    <x v="2839"/>
    <n v="0"/>
    <n v="-252.7"/>
    <n v="1"/>
    <s v="61"/>
    <s v="3400"/>
    <s v="650000"/>
    <s v="40"/>
    <s v="000"/>
    <s v="Dienstreisen   "/>
    <n v="0"/>
    <n v="252.7"/>
  </r>
  <r>
    <s v="1 Stadt Bad Rappenau"/>
    <x v="0"/>
    <x v="1"/>
    <x v="3"/>
    <x v="14"/>
    <x v="16"/>
    <x v="38"/>
    <s v="6"/>
    <x v="4"/>
    <x v="2840"/>
    <n v="0"/>
    <n v="-38897.1"/>
    <n v="1"/>
    <s v="61"/>
    <s v="3400"/>
    <s v="679000"/>
    <s v="10"/>
    <s v="000"/>
    <s v="Bauhof   "/>
    <n v="0"/>
    <n v="38897.1"/>
  </r>
  <r>
    <s v="1 Stadt Bad Rappenau"/>
    <x v="0"/>
    <x v="1"/>
    <x v="3"/>
    <x v="14"/>
    <x v="16"/>
    <x v="38"/>
    <s v="6"/>
    <x v="4"/>
    <x v="2841"/>
    <n v="0"/>
    <n v="-16988.919999999998"/>
    <n v="1"/>
    <s v="61"/>
    <s v="3400"/>
    <s v="679000"/>
    <s v="20"/>
    <s v="000"/>
    <s v="Gebäudenutzung (Sporthallen u.ä.)   "/>
    <n v="0"/>
    <n v="16988.919999999998"/>
  </r>
  <r>
    <s v="1 Stadt Bad Rappenau"/>
    <x v="0"/>
    <x v="1"/>
    <x v="3"/>
    <x v="15"/>
    <x v="17"/>
    <x v="39"/>
    <s v="6"/>
    <x v="4"/>
    <x v="2842"/>
    <n v="0"/>
    <n v="-673.2"/>
    <n v="1"/>
    <s v="61"/>
    <s v="3500"/>
    <s v="650000"/>
    <s v="20"/>
    <s v="000"/>
    <s v="Post- und Fernmeldegebühren   "/>
    <n v="0"/>
    <n v="673.2"/>
  </r>
  <r>
    <s v="1 Stadt Bad Rappenau"/>
    <x v="0"/>
    <x v="1"/>
    <x v="3"/>
    <x v="15"/>
    <x v="17"/>
    <x v="39"/>
    <s v="6"/>
    <x v="4"/>
    <x v="2843"/>
    <n v="0"/>
    <n v="-2873.87"/>
    <n v="1"/>
    <s v="61"/>
    <s v="3500"/>
    <s v="679000"/>
    <s v="20"/>
    <s v="000"/>
    <s v="Gebäudenutzung (Sporthallen u.ä.)   "/>
    <n v="0"/>
    <n v="2873.87"/>
  </r>
  <r>
    <s v="1 Stadt Bad Rappenau"/>
    <x v="0"/>
    <x v="1"/>
    <x v="3"/>
    <x v="15"/>
    <x v="18"/>
    <x v="40"/>
    <s v="6"/>
    <x v="4"/>
    <x v="2844"/>
    <n v="0"/>
    <n v="-802.1"/>
    <n v="1"/>
    <s v="61"/>
    <s v="3520"/>
    <s v="650000"/>
    <s v="10"/>
    <s v="000"/>
    <s v="Bücher und Zeitschriften   "/>
    <n v="0"/>
    <n v="802.1"/>
  </r>
  <r>
    <s v="1 Stadt Bad Rappenau"/>
    <x v="0"/>
    <x v="1"/>
    <x v="3"/>
    <x v="15"/>
    <x v="18"/>
    <x v="40"/>
    <s v="6"/>
    <x v="4"/>
    <x v="2845"/>
    <n v="0"/>
    <n v="-1143.3399999999999"/>
    <n v="1"/>
    <s v="61"/>
    <s v="3520"/>
    <s v="650000"/>
    <s v="20"/>
    <s v="000"/>
    <s v="Post- und Fernmeldegebühren   "/>
    <n v="0"/>
    <n v="1143.3399999999999"/>
  </r>
  <r>
    <s v="1 Stadt Bad Rappenau"/>
    <x v="0"/>
    <x v="1"/>
    <x v="3"/>
    <x v="15"/>
    <x v="18"/>
    <x v="40"/>
    <s v="6"/>
    <x v="4"/>
    <x v="2846"/>
    <n v="0"/>
    <n v="-418.7"/>
    <n v="1"/>
    <s v="61"/>
    <s v="3520"/>
    <s v="650000"/>
    <s v="40"/>
    <s v="000"/>
    <s v="Dienstreisen   "/>
    <n v="0"/>
    <n v="418.7"/>
  </r>
  <r>
    <s v="1 Stadt Bad Rappenau"/>
    <x v="0"/>
    <x v="1"/>
    <x v="3"/>
    <x v="15"/>
    <x v="18"/>
    <x v="40"/>
    <s v="6"/>
    <x v="4"/>
    <x v="2847"/>
    <n v="0"/>
    <n v="-224.66"/>
    <n v="1"/>
    <s v="61"/>
    <s v="3520"/>
    <s v="650000"/>
    <s v="80"/>
    <s v="000"/>
    <s v="sonstige Geschäftsausgaben   "/>
    <n v="0"/>
    <n v="224.66"/>
  </r>
  <r>
    <s v="1 Stadt Bad Rappenau"/>
    <x v="0"/>
    <x v="1"/>
    <x v="3"/>
    <x v="15"/>
    <x v="18"/>
    <x v="40"/>
    <s v="6"/>
    <x v="4"/>
    <x v="2848"/>
    <n v="0"/>
    <n v="-851.76"/>
    <n v="1"/>
    <s v="61"/>
    <s v="3520"/>
    <s v="679000"/>
    <s v="10"/>
    <s v="000"/>
    <s v="Bauhof   "/>
    <n v="0"/>
    <n v="851.76"/>
  </r>
  <r>
    <s v="1 Stadt Bad Rappenau"/>
    <x v="0"/>
    <x v="1"/>
    <x v="3"/>
    <x v="16"/>
    <x v="19"/>
    <x v="41"/>
    <s v="6"/>
    <x v="4"/>
    <x v="2849"/>
    <n v="0"/>
    <n v="-726.15"/>
    <n v="1"/>
    <s v="61"/>
    <s v="3650"/>
    <s v="650000"/>
    <s v="20"/>
    <s v="000"/>
    <s v="Post- und Fernmeldegebühren   "/>
    <n v="0"/>
    <n v="726.15"/>
  </r>
  <r>
    <s v="1 Stadt Bad Rappenau"/>
    <x v="0"/>
    <x v="1"/>
    <x v="3"/>
    <x v="16"/>
    <x v="19"/>
    <x v="41"/>
    <s v="6"/>
    <x v="4"/>
    <x v="2850"/>
    <n v="0"/>
    <n v="-3123.12"/>
    <n v="1"/>
    <s v="61"/>
    <s v="3650"/>
    <s v="679000"/>
    <s v="10"/>
    <s v="000"/>
    <s v="Bauhof   "/>
    <n v="0"/>
    <n v="3123.12"/>
  </r>
  <r>
    <s v="1 Stadt Bad Rappenau"/>
    <x v="0"/>
    <x v="1"/>
    <x v="3"/>
    <x v="42"/>
    <x v="55"/>
    <x v="117"/>
    <s v="6"/>
    <x v="4"/>
    <x v="2851"/>
    <n v="0"/>
    <n v="-5240.72"/>
    <n v="1"/>
    <s v="61"/>
    <s v="3700"/>
    <s v="679000"/>
    <s v="20"/>
    <s v="000"/>
    <s v="Gebäudenutzung (Sporthallen u.ä.)   "/>
    <n v="0"/>
    <n v="5240.72"/>
  </r>
  <r>
    <s v="1 Stadt Bad Rappenau"/>
    <x v="0"/>
    <x v="1"/>
    <x v="4"/>
    <x v="17"/>
    <x v="20"/>
    <x v="42"/>
    <s v="5"/>
    <x v="4"/>
    <x v="2852"/>
    <n v="0"/>
    <n v="-1196.73"/>
    <n v="1"/>
    <s v="61"/>
    <s v="4360"/>
    <s v="501000"/>
    <s v="02"/>
    <s v="000"/>
    <s v="Babstadter Str. 29   "/>
    <n v="0"/>
    <n v="1196.73"/>
  </r>
  <r>
    <s v="1 Stadt Bad Rappenau"/>
    <x v="0"/>
    <x v="1"/>
    <x v="4"/>
    <x v="17"/>
    <x v="20"/>
    <x v="42"/>
    <s v="5"/>
    <x v="4"/>
    <x v="2853"/>
    <n v="0"/>
    <n v="-276.08"/>
    <n v="1"/>
    <s v="61"/>
    <s v="4360"/>
    <s v="501000"/>
    <s v="15"/>
    <s v="000"/>
    <s v="Sonnenstraße 2   "/>
    <n v="0"/>
    <n v="276.08"/>
  </r>
  <r>
    <s v="1 Stadt Bad Rappenau"/>
    <x v="0"/>
    <x v="1"/>
    <x v="4"/>
    <x v="17"/>
    <x v="20"/>
    <x v="42"/>
    <s v="5"/>
    <x v="4"/>
    <x v="2854"/>
    <n v="0"/>
    <n v="-502.85"/>
    <n v="1"/>
    <s v="61"/>
    <s v="4360"/>
    <s v="501000"/>
    <s v="20"/>
    <s v="000"/>
    <s v="Wilhelmstr. 12   "/>
    <n v="0"/>
    <n v="502.85"/>
  </r>
  <r>
    <s v="1 Stadt Bad Rappenau"/>
    <x v="0"/>
    <x v="1"/>
    <x v="4"/>
    <x v="17"/>
    <x v="20"/>
    <x v="42"/>
    <s v="5"/>
    <x v="4"/>
    <x v="2855"/>
    <n v="0"/>
    <n v="-1237.5899999999999"/>
    <n v="1"/>
    <s v="61"/>
    <s v="4360"/>
    <s v="501000"/>
    <s v="40"/>
    <s v="000"/>
    <s v="Eisenbahnstr. 4   "/>
    <n v="0"/>
    <n v="1237.5899999999999"/>
  </r>
  <r>
    <s v="1 Stadt Bad Rappenau"/>
    <x v="0"/>
    <x v="1"/>
    <x v="4"/>
    <x v="17"/>
    <x v="20"/>
    <x v="42"/>
    <s v="5"/>
    <x v="4"/>
    <x v="2856"/>
    <n v="0"/>
    <n v="-1927.68"/>
    <n v="1"/>
    <s v="61"/>
    <s v="4360"/>
    <s v="501000"/>
    <s v="41"/>
    <s v="000"/>
    <s v="Fürfelder Str. 14   "/>
    <n v="0"/>
    <n v="1927.68"/>
  </r>
  <r>
    <s v="1 Stadt Bad Rappenau"/>
    <x v="0"/>
    <x v="1"/>
    <x v="4"/>
    <x v="17"/>
    <x v="20"/>
    <x v="42"/>
    <s v="5"/>
    <x v="4"/>
    <x v="2857"/>
    <n v="0"/>
    <n v="-1305.32"/>
    <n v="1"/>
    <s v="61"/>
    <s v="4360"/>
    <s v="501000"/>
    <s v="45"/>
    <s v="000"/>
    <s v="Rappenauer Str. 2   "/>
    <n v="0"/>
    <n v="1305.32"/>
  </r>
  <r>
    <s v="1 Stadt Bad Rappenau"/>
    <x v="0"/>
    <x v="1"/>
    <x v="4"/>
    <x v="17"/>
    <x v="20"/>
    <x v="42"/>
    <s v="5"/>
    <x v="4"/>
    <x v="2858"/>
    <n v="0"/>
    <n v="-1013.9"/>
    <n v="1"/>
    <s v="61"/>
    <s v="4360"/>
    <s v="501000"/>
    <s v="46"/>
    <s v="000"/>
    <s v="Treschklinger Str. 1   "/>
    <n v="0"/>
    <n v="1013.9"/>
  </r>
  <r>
    <s v="1 Stadt Bad Rappenau"/>
    <x v="0"/>
    <x v="1"/>
    <x v="4"/>
    <x v="17"/>
    <x v="20"/>
    <x v="42"/>
    <s v="5"/>
    <x v="4"/>
    <x v="2859"/>
    <n v="0"/>
    <n v="-1592.71"/>
    <n v="1"/>
    <s v="61"/>
    <s v="4360"/>
    <s v="501000"/>
    <s v="68"/>
    <s v="000"/>
    <s v="Am Dreschplatz 8 OG   "/>
    <n v="0"/>
    <n v="1592.71"/>
  </r>
  <r>
    <s v="1 Stadt Bad Rappenau"/>
    <x v="0"/>
    <x v="1"/>
    <x v="4"/>
    <x v="17"/>
    <x v="20"/>
    <x v="42"/>
    <s v="5"/>
    <x v="4"/>
    <x v="2860"/>
    <n v="0"/>
    <n v="-333.63"/>
    <n v="1"/>
    <s v="61"/>
    <s v="4360"/>
    <s v="501000"/>
    <s v="76"/>
    <s v="000"/>
    <s v="Neckarstr. 36 OG/DG   "/>
    <n v="0"/>
    <n v="333.63"/>
  </r>
  <r>
    <s v="1 Stadt Bad Rappenau"/>
    <x v="0"/>
    <x v="1"/>
    <x v="4"/>
    <x v="17"/>
    <x v="20"/>
    <x v="42"/>
    <s v="5"/>
    <x v="4"/>
    <x v="2861"/>
    <n v="0"/>
    <n v="-9398.7000000000007"/>
    <n v="1"/>
    <s v="61"/>
    <s v="4360"/>
    <s v="540000"/>
    <s v="02"/>
    <s v="000"/>
    <s v="Babstadter Str. 29   "/>
    <n v="0"/>
    <n v="9398.7000000000007"/>
  </r>
  <r>
    <s v="1 Stadt Bad Rappenau"/>
    <x v="0"/>
    <x v="1"/>
    <x v="4"/>
    <x v="17"/>
    <x v="20"/>
    <x v="42"/>
    <s v="5"/>
    <x v="4"/>
    <x v="2862"/>
    <n v="0"/>
    <n v="-527.91"/>
    <n v="1"/>
    <s v="61"/>
    <s v="4360"/>
    <s v="540000"/>
    <s v="03"/>
    <s v="000"/>
    <s v="Babstadter Str. 52   "/>
    <n v="0"/>
    <n v="527.91"/>
  </r>
  <r>
    <s v="1 Stadt Bad Rappenau"/>
    <x v="0"/>
    <x v="1"/>
    <x v="4"/>
    <x v="17"/>
    <x v="20"/>
    <x v="42"/>
    <s v="5"/>
    <x v="4"/>
    <x v="2863"/>
    <n v="0"/>
    <n v="-92.52"/>
    <n v="1"/>
    <s v="61"/>
    <s v="4360"/>
    <s v="540000"/>
    <s v="06"/>
    <s v="000"/>
    <s v="Heinsheimer Str. 33   "/>
    <n v="0"/>
    <n v="92.52"/>
  </r>
  <r>
    <s v="1 Stadt Bad Rappenau"/>
    <x v="0"/>
    <x v="1"/>
    <x v="4"/>
    <x v="17"/>
    <x v="20"/>
    <x v="42"/>
    <s v="5"/>
    <x v="4"/>
    <x v="2864"/>
    <n v="0"/>
    <n v="-54492.61"/>
    <n v="1"/>
    <s v="61"/>
    <s v="4360"/>
    <s v="540000"/>
    <s v="07"/>
    <s v="000"/>
    <s v="Am Schafbaum 3   "/>
    <n v="0"/>
    <n v="54492.61"/>
  </r>
  <r>
    <s v="1 Stadt Bad Rappenau"/>
    <x v="0"/>
    <x v="1"/>
    <x v="4"/>
    <x v="17"/>
    <x v="20"/>
    <x v="42"/>
    <s v="5"/>
    <x v="4"/>
    <x v="2865"/>
    <n v="0"/>
    <n v="-786.06"/>
    <n v="1"/>
    <s v="61"/>
    <s v="4360"/>
    <s v="540000"/>
    <s v="08"/>
    <s v="000"/>
    <s v="Heinsheimer Str. 35   "/>
    <n v="0"/>
    <n v="786.06"/>
  </r>
  <r>
    <s v="1 Stadt Bad Rappenau"/>
    <x v="0"/>
    <x v="1"/>
    <x v="4"/>
    <x v="17"/>
    <x v="20"/>
    <x v="42"/>
    <s v="5"/>
    <x v="4"/>
    <x v="2866"/>
    <n v="0"/>
    <n v="-14176.17"/>
    <n v="1"/>
    <s v="61"/>
    <s v="4360"/>
    <s v="540000"/>
    <s v="15"/>
    <s v="000"/>
    <s v="Sonnenstraße 2   "/>
    <n v="0"/>
    <n v="14176.17"/>
  </r>
  <r>
    <s v="1 Stadt Bad Rappenau"/>
    <x v="0"/>
    <x v="1"/>
    <x v="4"/>
    <x v="17"/>
    <x v="20"/>
    <x v="42"/>
    <s v="5"/>
    <x v="4"/>
    <x v="2867"/>
    <n v="0"/>
    <n v="-11328.77"/>
    <n v="1"/>
    <s v="61"/>
    <s v="4360"/>
    <s v="540000"/>
    <s v="20"/>
    <s v="000"/>
    <s v="Wilhelmstr. 12   "/>
    <n v="0"/>
    <n v="11328.77"/>
  </r>
  <r>
    <s v="1 Stadt Bad Rappenau"/>
    <x v="0"/>
    <x v="1"/>
    <x v="4"/>
    <x v="17"/>
    <x v="20"/>
    <x v="42"/>
    <s v="5"/>
    <x v="4"/>
    <x v="2868"/>
    <n v="0"/>
    <n v="-6836.24"/>
    <n v="1"/>
    <s v="61"/>
    <s v="4360"/>
    <s v="540000"/>
    <s v="40"/>
    <s v="000"/>
    <s v="Eisenbahnstr. 4   "/>
    <n v="0"/>
    <n v="6836.24"/>
  </r>
  <r>
    <s v="1 Stadt Bad Rappenau"/>
    <x v="0"/>
    <x v="1"/>
    <x v="4"/>
    <x v="17"/>
    <x v="20"/>
    <x v="42"/>
    <s v="5"/>
    <x v="4"/>
    <x v="2869"/>
    <n v="0"/>
    <n v="-176.88"/>
    <n v="1"/>
    <s v="61"/>
    <s v="4360"/>
    <s v="540000"/>
    <s v="41"/>
    <s v="000"/>
    <s v="Fürfelder Str. 14   "/>
    <n v="0"/>
    <n v="176.88"/>
  </r>
  <r>
    <s v="1 Stadt Bad Rappenau"/>
    <x v="0"/>
    <x v="1"/>
    <x v="4"/>
    <x v="17"/>
    <x v="20"/>
    <x v="42"/>
    <s v="5"/>
    <x v="4"/>
    <x v="2870"/>
    <n v="0"/>
    <n v="-2530.9899999999998"/>
    <n v="1"/>
    <s v="61"/>
    <s v="4360"/>
    <s v="540000"/>
    <s v="45"/>
    <s v="000"/>
    <s v="Rappenauer Str. 2   "/>
    <n v="0"/>
    <n v="2530.9899999999998"/>
  </r>
  <r>
    <s v="1 Stadt Bad Rappenau"/>
    <x v="0"/>
    <x v="1"/>
    <x v="4"/>
    <x v="17"/>
    <x v="20"/>
    <x v="42"/>
    <s v="5"/>
    <x v="4"/>
    <x v="2871"/>
    <n v="0"/>
    <n v="-3878"/>
    <n v="1"/>
    <s v="61"/>
    <s v="4360"/>
    <s v="540000"/>
    <s v="46"/>
    <s v="000"/>
    <s v="Treschklinger Str. 1   "/>
    <n v="0"/>
    <n v="3878"/>
  </r>
  <r>
    <s v="1 Stadt Bad Rappenau"/>
    <x v="0"/>
    <x v="1"/>
    <x v="4"/>
    <x v="17"/>
    <x v="20"/>
    <x v="42"/>
    <s v="5"/>
    <x v="4"/>
    <x v="2872"/>
    <n v="0"/>
    <n v="-8370.92"/>
    <n v="1"/>
    <s v="61"/>
    <s v="4360"/>
    <s v="540000"/>
    <s v="68"/>
    <s v="000"/>
    <s v="Am Dreschplatz 8 OG   "/>
    <n v="0"/>
    <n v="8370.92"/>
  </r>
  <r>
    <s v="1 Stadt Bad Rappenau"/>
    <x v="0"/>
    <x v="1"/>
    <x v="4"/>
    <x v="17"/>
    <x v="20"/>
    <x v="42"/>
    <s v="5"/>
    <x v="4"/>
    <x v="2873"/>
    <n v="0"/>
    <n v="-10162.469999999999"/>
    <n v="1"/>
    <s v="61"/>
    <s v="4360"/>
    <s v="540000"/>
    <s v="76"/>
    <s v="000"/>
    <s v="Neckarstr. 36 OG/DG   "/>
    <n v="0"/>
    <n v="10162.469999999999"/>
  </r>
  <r>
    <s v="1 Stadt Bad Rappenau"/>
    <x v="0"/>
    <x v="1"/>
    <x v="4"/>
    <x v="17"/>
    <x v="20"/>
    <x v="42"/>
    <s v="6"/>
    <x v="4"/>
    <x v="2874"/>
    <n v="0"/>
    <n v="-399.09"/>
    <n v="1"/>
    <s v="61"/>
    <s v="4360"/>
    <s v="637000"/>
    <s v="10"/>
    <s v="000"/>
    <s v="Projekt Gemeinsam in Vielfalt   "/>
    <n v="0"/>
    <n v="399.09"/>
  </r>
  <r>
    <s v="1 Stadt Bad Rappenau"/>
    <x v="0"/>
    <x v="1"/>
    <x v="4"/>
    <x v="17"/>
    <x v="20"/>
    <x v="42"/>
    <s v="6"/>
    <x v="4"/>
    <x v="2875"/>
    <n v="0"/>
    <n v="-835.26"/>
    <n v="1"/>
    <s v="61"/>
    <s v="4360"/>
    <s v="637000"/>
    <s v="20"/>
    <s v="000"/>
    <s v="Über Spenden finanziert   "/>
    <n v="0"/>
    <n v="835.26"/>
  </r>
  <r>
    <s v="1 Stadt Bad Rappenau"/>
    <x v="0"/>
    <x v="1"/>
    <x v="4"/>
    <x v="17"/>
    <x v="20"/>
    <x v="42"/>
    <s v="6"/>
    <x v="4"/>
    <x v="2876"/>
    <n v="0"/>
    <n v="-3816.51"/>
    <n v="1"/>
    <s v="61"/>
    <s v="4360"/>
    <s v="637000"/>
    <s v="30"/>
    <s v="000"/>
    <s v="Städtische Mittel   "/>
    <n v="0"/>
    <n v="3816.51"/>
  </r>
  <r>
    <s v="1 Stadt Bad Rappenau"/>
    <x v="0"/>
    <x v="1"/>
    <x v="4"/>
    <x v="17"/>
    <x v="20"/>
    <x v="42"/>
    <s v="6"/>
    <x v="4"/>
    <x v="2877"/>
    <n v="0"/>
    <n v="-4826.6499999999996"/>
    <n v="1"/>
    <s v="61"/>
    <s v="4360"/>
    <s v="679000"/>
    <s v="10"/>
    <s v="000"/>
    <s v="Bauhof   "/>
    <n v="0"/>
    <n v="4826.6499999999996"/>
  </r>
  <r>
    <s v="1 Stadt Bad Rappenau"/>
    <x v="0"/>
    <x v="1"/>
    <x v="4"/>
    <x v="17"/>
    <x v="20"/>
    <x v="42"/>
    <s v="6"/>
    <x v="4"/>
    <x v="2878"/>
    <n v="0"/>
    <n v="-10507.81"/>
    <n v="1"/>
    <s v="61"/>
    <s v="4360"/>
    <s v="679000"/>
    <s v="30"/>
    <s v="000"/>
    <s v="Verwaltungskosten (Personal + Sachkosten)  "/>
    <n v="0"/>
    <n v="10507.81"/>
  </r>
  <r>
    <s v="1 Stadt Bad Rappenau"/>
    <x v="0"/>
    <x v="1"/>
    <x v="4"/>
    <x v="18"/>
    <x v="21"/>
    <x v="43"/>
    <s v="6"/>
    <x v="4"/>
    <x v="2879"/>
    <n v="0"/>
    <n v="-9536.74"/>
    <n v="1"/>
    <s v="61"/>
    <s v="4600"/>
    <s v="635000"/>
    <s v="10"/>
    <s v="000"/>
    <s v="Projekt schöne Ferienwochen   "/>
    <n v="0"/>
    <n v="9536.74"/>
  </r>
  <r>
    <s v="1 Stadt Bad Rappenau"/>
    <x v="0"/>
    <x v="1"/>
    <x v="4"/>
    <x v="18"/>
    <x v="21"/>
    <x v="43"/>
    <s v="6"/>
    <x v="4"/>
    <x v="2880"/>
    <n v="0"/>
    <n v="-4580.46"/>
    <n v="1"/>
    <s v="61"/>
    <s v="4600"/>
    <s v="635000"/>
    <s v="20"/>
    <s v="000"/>
    <s v="Making Friends   "/>
    <n v="0"/>
    <n v="4580.46"/>
  </r>
  <r>
    <s v="1 Stadt Bad Rappenau"/>
    <x v="0"/>
    <x v="1"/>
    <x v="4"/>
    <x v="18"/>
    <x v="21"/>
    <x v="43"/>
    <s v="6"/>
    <x v="4"/>
    <x v="2881"/>
    <n v="0"/>
    <n v="-264.36"/>
    <n v="1"/>
    <s v="61"/>
    <s v="4600"/>
    <s v="635000"/>
    <s v="30"/>
    <s v="000"/>
    <s v="Wir Demokratisch Projekt   "/>
    <n v="0"/>
    <n v="264.36"/>
  </r>
  <r>
    <s v="1 Stadt Bad Rappenau"/>
    <x v="0"/>
    <x v="1"/>
    <x v="4"/>
    <x v="18"/>
    <x v="21"/>
    <x v="43"/>
    <s v="6"/>
    <x v="4"/>
    <x v="2882"/>
    <n v="0"/>
    <n v="-59.99"/>
    <n v="1"/>
    <s v="61"/>
    <s v="4600"/>
    <s v="650000"/>
    <s v="10"/>
    <s v="000"/>
    <s v="Bücher und Zeitschriften   "/>
    <n v="0"/>
    <n v="59.99"/>
  </r>
  <r>
    <s v="1 Stadt Bad Rappenau"/>
    <x v="0"/>
    <x v="1"/>
    <x v="4"/>
    <x v="18"/>
    <x v="21"/>
    <x v="43"/>
    <s v="6"/>
    <x v="4"/>
    <x v="2883"/>
    <n v="0"/>
    <n v="-524.28"/>
    <n v="1"/>
    <s v="61"/>
    <s v="4600"/>
    <s v="650000"/>
    <s v="20"/>
    <s v="000"/>
    <s v="Post- und Fernmeldegebühren   "/>
    <n v="0"/>
    <n v="524.28"/>
  </r>
  <r>
    <s v="1 Stadt Bad Rappenau"/>
    <x v="0"/>
    <x v="1"/>
    <x v="4"/>
    <x v="18"/>
    <x v="21"/>
    <x v="43"/>
    <s v="6"/>
    <x v="4"/>
    <x v="2884"/>
    <n v="0"/>
    <n v="-94.2"/>
    <n v="1"/>
    <s v="61"/>
    <s v="4600"/>
    <s v="650000"/>
    <s v="40"/>
    <s v="000"/>
    <s v="Dienstreisen   "/>
    <n v="0"/>
    <n v="94.2"/>
  </r>
  <r>
    <s v="1 Stadt Bad Rappenau"/>
    <x v="0"/>
    <x v="1"/>
    <x v="4"/>
    <x v="18"/>
    <x v="21"/>
    <x v="43"/>
    <s v="6"/>
    <x v="4"/>
    <x v="2885"/>
    <n v="0"/>
    <n v="-3155.72"/>
    <n v="1"/>
    <s v="61"/>
    <s v="4600"/>
    <s v="650000"/>
    <s v="80"/>
    <s v="000"/>
    <s v="sonstige Geschäftsausgaben   "/>
    <n v="0"/>
    <n v="3155.72"/>
  </r>
  <r>
    <s v="1 Stadt Bad Rappenau"/>
    <x v="0"/>
    <x v="1"/>
    <x v="4"/>
    <x v="18"/>
    <x v="21"/>
    <x v="43"/>
    <s v="6"/>
    <x v="4"/>
    <x v="2886"/>
    <n v="0"/>
    <n v="-851.76"/>
    <n v="1"/>
    <s v="61"/>
    <s v="4600"/>
    <s v="679000"/>
    <s v="10"/>
    <s v="000"/>
    <s v="Bauhof   "/>
    <n v="0"/>
    <n v="851.76"/>
  </r>
  <r>
    <s v="1 Stadt Bad Rappenau"/>
    <x v="0"/>
    <x v="1"/>
    <x v="4"/>
    <x v="18"/>
    <x v="21"/>
    <x v="43"/>
    <s v="6"/>
    <x v="4"/>
    <x v="2887"/>
    <n v="0"/>
    <n v="-7861.08"/>
    <n v="1"/>
    <s v="61"/>
    <s v="4600"/>
    <s v="679000"/>
    <s v="20"/>
    <s v="000"/>
    <s v="Gebäudenutzung (Sporthallen u.ä.)   "/>
    <n v="0"/>
    <n v="7861.08"/>
  </r>
  <r>
    <s v="1 Stadt Bad Rappenau"/>
    <x v="0"/>
    <x v="1"/>
    <x v="4"/>
    <x v="18"/>
    <x v="22"/>
    <x v="44"/>
    <s v="6"/>
    <x v="4"/>
    <x v="2888"/>
    <n v="0"/>
    <n v="-1419.6"/>
    <n v="1"/>
    <s v="61"/>
    <s v="4640"/>
    <s v="679000"/>
    <s v="10"/>
    <s v="000"/>
    <s v="Bauhof   "/>
    <n v="0"/>
    <n v="1419.6"/>
  </r>
  <r>
    <s v="1 Stadt Bad Rappenau"/>
    <x v="0"/>
    <x v="1"/>
    <x v="4"/>
    <x v="18"/>
    <x v="22"/>
    <x v="44"/>
    <s v="6"/>
    <x v="4"/>
    <x v="2889"/>
    <n v="0"/>
    <n v="-4189.18"/>
    <n v="1"/>
    <s v="61"/>
    <s v="4640"/>
    <s v="679000"/>
    <s v="20"/>
    <s v="000"/>
    <s v="Gebäudenutzung (Sporthallen u.ä.)   "/>
    <n v="0"/>
    <n v="4189.18"/>
  </r>
  <r>
    <s v="1 Stadt Bad Rappenau"/>
    <x v="0"/>
    <x v="1"/>
    <x v="4"/>
    <x v="18"/>
    <x v="22"/>
    <x v="45"/>
    <s v="6"/>
    <x v="4"/>
    <x v="2890"/>
    <n v="0"/>
    <n v="-289.33"/>
    <n v="1"/>
    <s v="61"/>
    <s v="4641"/>
    <s v="650000"/>
    <s v="10"/>
    <s v="000"/>
    <s v="Bücher und Zeitschriften   "/>
    <n v="0"/>
    <n v="289.33"/>
  </r>
  <r>
    <s v="1 Stadt Bad Rappenau"/>
    <x v="0"/>
    <x v="1"/>
    <x v="4"/>
    <x v="18"/>
    <x v="22"/>
    <x v="45"/>
    <s v="6"/>
    <x v="4"/>
    <x v="2891"/>
    <n v="0"/>
    <n v="-488.26"/>
    <n v="1"/>
    <s v="61"/>
    <s v="4641"/>
    <s v="650000"/>
    <s v="20"/>
    <s v="000"/>
    <s v="Post- und Fernmeldegebühren   "/>
    <n v="0"/>
    <n v="488.26"/>
  </r>
  <r>
    <s v="1 Stadt Bad Rappenau"/>
    <x v="0"/>
    <x v="1"/>
    <x v="4"/>
    <x v="18"/>
    <x v="22"/>
    <x v="45"/>
    <s v="6"/>
    <x v="4"/>
    <x v="2892"/>
    <n v="0"/>
    <n v="-228.14"/>
    <n v="1"/>
    <s v="61"/>
    <s v="4641"/>
    <s v="650000"/>
    <s v="40"/>
    <s v="000"/>
    <s v="Dienstreisen   "/>
    <n v="0"/>
    <n v="228.14"/>
  </r>
  <r>
    <s v="1 Stadt Bad Rappenau"/>
    <x v="0"/>
    <x v="1"/>
    <x v="4"/>
    <x v="18"/>
    <x v="22"/>
    <x v="45"/>
    <s v="6"/>
    <x v="4"/>
    <x v="2893"/>
    <n v="0"/>
    <n v="-3420.1"/>
    <n v="1"/>
    <s v="61"/>
    <s v="4641"/>
    <s v="650000"/>
    <s v="80"/>
    <s v="000"/>
    <s v="sonstige Geschäftsausgaben   "/>
    <n v="0"/>
    <n v="3420.1"/>
  </r>
  <r>
    <s v="1 Stadt Bad Rappenau"/>
    <x v="0"/>
    <x v="1"/>
    <x v="4"/>
    <x v="18"/>
    <x v="22"/>
    <x v="45"/>
    <s v="6"/>
    <x v="4"/>
    <x v="2894"/>
    <n v="0"/>
    <n v="-7098.01"/>
    <n v="1"/>
    <s v="61"/>
    <s v="4641"/>
    <s v="679000"/>
    <s v="10"/>
    <s v="000"/>
    <s v="Bauhof   "/>
    <n v="0"/>
    <n v="7098.01"/>
  </r>
  <r>
    <s v="1 Stadt Bad Rappenau"/>
    <x v="0"/>
    <x v="1"/>
    <x v="4"/>
    <x v="18"/>
    <x v="22"/>
    <x v="45"/>
    <s v="6"/>
    <x v="4"/>
    <x v="2895"/>
    <n v="0"/>
    <n v="-2979.81"/>
    <n v="1"/>
    <s v="61"/>
    <s v="4641"/>
    <s v="679000"/>
    <s v="20"/>
    <s v="000"/>
    <s v="Gebäudenutzung (Sporthallen u.ä.)   "/>
    <n v="0"/>
    <n v="2979.81"/>
  </r>
  <r>
    <s v="1 Stadt Bad Rappenau"/>
    <x v="0"/>
    <x v="1"/>
    <x v="4"/>
    <x v="18"/>
    <x v="22"/>
    <x v="46"/>
    <s v="6"/>
    <x v="4"/>
    <x v="2896"/>
    <n v="0"/>
    <n v="-2555.2800000000002"/>
    <n v="1"/>
    <s v="61"/>
    <s v="4642"/>
    <s v="679000"/>
    <s v="10"/>
    <s v="000"/>
    <s v="Bauhof   "/>
    <n v="0"/>
    <n v="2555.2800000000002"/>
  </r>
  <r>
    <s v="1 Stadt Bad Rappenau"/>
    <x v="0"/>
    <x v="1"/>
    <x v="4"/>
    <x v="18"/>
    <x v="22"/>
    <x v="46"/>
    <s v="6"/>
    <x v="4"/>
    <x v="2897"/>
    <n v="0"/>
    <n v="-2264.2399999999998"/>
    <n v="1"/>
    <s v="61"/>
    <s v="4642"/>
    <s v="679000"/>
    <s v="20"/>
    <s v="000"/>
    <s v="Bauhof   "/>
    <n v="0"/>
    <n v="2264.2399999999998"/>
  </r>
  <r>
    <s v="1 Stadt Bad Rappenau"/>
    <x v="0"/>
    <x v="1"/>
    <x v="4"/>
    <x v="18"/>
    <x v="22"/>
    <x v="47"/>
    <s v="6"/>
    <x v="4"/>
    <x v="2898"/>
    <n v="0"/>
    <n v="-403.04"/>
    <n v="1"/>
    <s v="61"/>
    <s v="4643"/>
    <s v="650000"/>
    <s v="10"/>
    <s v="000"/>
    <s v="Bücher und Zeitschriften   "/>
    <n v="0"/>
    <n v="403.04"/>
  </r>
  <r>
    <s v="1 Stadt Bad Rappenau"/>
    <x v="0"/>
    <x v="1"/>
    <x v="4"/>
    <x v="18"/>
    <x v="22"/>
    <x v="47"/>
    <s v="6"/>
    <x v="4"/>
    <x v="2899"/>
    <n v="0"/>
    <n v="-506.87"/>
    <n v="1"/>
    <s v="61"/>
    <s v="4643"/>
    <s v="650000"/>
    <s v="20"/>
    <s v="000"/>
    <s v="Post- und Fernmeldegebühren   "/>
    <n v="0"/>
    <n v="506.87"/>
  </r>
  <r>
    <s v="1 Stadt Bad Rappenau"/>
    <x v="0"/>
    <x v="1"/>
    <x v="4"/>
    <x v="18"/>
    <x v="22"/>
    <x v="47"/>
    <s v="6"/>
    <x v="4"/>
    <x v="2900"/>
    <n v="0"/>
    <n v="-829.82"/>
    <n v="1"/>
    <s v="61"/>
    <s v="4643"/>
    <s v="650000"/>
    <s v="40"/>
    <s v="000"/>
    <s v="Dienstreisen   "/>
    <n v="0"/>
    <n v="829.82"/>
  </r>
  <r>
    <s v="1 Stadt Bad Rappenau"/>
    <x v="0"/>
    <x v="1"/>
    <x v="4"/>
    <x v="18"/>
    <x v="22"/>
    <x v="47"/>
    <s v="6"/>
    <x v="4"/>
    <x v="2901"/>
    <n v="0"/>
    <n v="-5939.81"/>
    <n v="1"/>
    <s v="61"/>
    <s v="4643"/>
    <s v="650000"/>
    <s v="80"/>
    <s v="000"/>
    <s v="sonstige Geschäftsausgaben   "/>
    <n v="0"/>
    <n v="5939.81"/>
  </r>
  <r>
    <s v="1 Stadt Bad Rappenau"/>
    <x v="0"/>
    <x v="1"/>
    <x v="4"/>
    <x v="18"/>
    <x v="22"/>
    <x v="47"/>
    <s v="6"/>
    <x v="4"/>
    <x v="2902"/>
    <n v="0"/>
    <n v="-23565.39"/>
    <n v="1"/>
    <s v="61"/>
    <s v="4643"/>
    <s v="679000"/>
    <s v="10"/>
    <s v="000"/>
    <s v="Bauhof   "/>
    <n v="0"/>
    <n v="23565.39"/>
  </r>
  <r>
    <s v="1 Stadt Bad Rappenau"/>
    <x v="0"/>
    <x v="1"/>
    <x v="4"/>
    <x v="18"/>
    <x v="22"/>
    <x v="49"/>
    <s v="6"/>
    <x v="4"/>
    <x v="2903"/>
    <n v="0"/>
    <n v="-875.01"/>
    <n v="1"/>
    <s v="61"/>
    <s v="4649"/>
    <s v="650000"/>
    <s v="10"/>
    <s v="000"/>
    <s v="Bücher und Zeitschriften   "/>
    <n v="0"/>
    <n v="875.01"/>
  </r>
  <r>
    <s v="1 Stadt Bad Rappenau"/>
    <x v="0"/>
    <x v="1"/>
    <x v="4"/>
    <x v="18"/>
    <x v="22"/>
    <x v="49"/>
    <s v="6"/>
    <x v="4"/>
    <x v="2904"/>
    <n v="0"/>
    <n v="-975.52"/>
    <n v="1"/>
    <s v="61"/>
    <s v="4649"/>
    <s v="650000"/>
    <s v="20"/>
    <s v="000"/>
    <s v="Post- und Fernmeldegebühren   "/>
    <n v="0"/>
    <n v="975.52"/>
  </r>
  <r>
    <s v="1 Stadt Bad Rappenau"/>
    <x v="0"/>
    <x v="1"/>
    <x v="4"/>
    <x v="18"/>
    <x v="22"/>
    <x v="49"/>
    <s v="6"/>
    <x v="4"/>
    <x v="2905"/>
    <n v="0"/>
    <n v="-35.200000000000003"/>
    <n v="1"/>
    <s v="61"/>
    <s v="4649"/>
    <s v="650000"/>
    <s v="40"/>
    <s v="000"/>
    <s v="Dienstreisen   "/>
    <n v="0"/>
    <n v="35.200000000000003"/>
  </r>
  <r>
    <s v="1 Stadt Bad Rappenau"/>
    <x v="0"/>
    <x v="1"/>
    <x v="4"/>
    <x v="18"/>
    <x v="22"/>
    <x v="49"/>
    <s v="6"/>
    <x v="4"/>
    <x v="2906"/>
    <n v="0"/>
    <n v="-6414.03"/>
    <n v="1"/>
    <s v="61"/>
    <s v="4649"/>
    <s v="650000"/>
    <s v="80"/>
    <s v="000"/>
    <s v="sonstige Geschäftsausgaben   "/>
    <n v="0"/>
    <n v="6414.03"/>
  </r>
  <r>
    <s v="1 Stadt Bad Rappenau"/>
    <x v="0"/>
    <x v="1"/>
    <x v="4"/>
    <x v="18"/>
    <x v="22"/>
    <x v="49"/>
    <s v="6"/>
    <x v="4"/>
    <x v="2907"/>
    <n v="0"/>
    <n v="-8801.5300000000007"/>
    <n v="1"/>
    <s v="61"/>
    <s v="4649"/>
    <s v="679000"/>
    <s v="10"/>
    <s v="000"/>
    <s v="Bauhof   "/>
    <n v="0"/>
    <n v="8801.5300000000007"/>
  </r>
  <r>
    <s v="1 Stadt Bad Rappenau"/>
    <x v="0"/>
    <x v="1"/>
    <x v="4"/>
    <x v="18"/>
    <x v="22"/>
    <x v="49"/>
    <s v="6"/>
    <x v="4"/>
    <x v="2908"/>
    <n v="0"/>
    <n v="-10633.34"/>
    <n v="1"/>
    <s v="61"/>
    <s v="4649"/>
    <s v="679000"/>
    <s v="20"/>
    <s v="000"/>
    <s v="Gebäudenutzung (Sporthallen u.ä.)   "/>
    <n v="0"/>
    <n v="10633.34"/>
  </r>
  <r>
    <s v="1 Stadt Bad Rappenau"/>
    <x v="0"/>
    <x v="1"/>
    <x v="5"/>
    <x v="44"/>
    <x v="58"/>
    <x v="120"/>
    <s v="6"/>
    <x v="4"/>
    <x v="2909"/>
    <n v="0"/>
    <n v="-851.76"/>
    <n v="1"/>
    <s v="61"/>
    <s v="5500"/>
    <s v="679000"/>
    <s v="10"/>
    <s v="000"/>
    <s v="Bauhof   "/>
    <n v="0"/>
    <n v="851.76"/>
  </r>
  <r>
    <s v="1 Stadt Bad Rappenau"/>
    <x v="0"/>
    <x v="1"/>
    <x v="5"/>
    <x v="44"/>
    <x v="58"/>
    <x v="120"/>
    <s v="6"/>
    <x v="4"/>
    <x v="2910"/>
    <n v="0"/>
    <n v="-642915.19999999995"/>
    <n v="1"/>
    <s v="61"/>
    <s v="5500"/>
    <s v="679000"/>
    <s v="20"/>
    <s v="000"/>
    <s v="Gebäudenutzung (Sporthallen u.ä.)   "/>
    <n v="0"/>
    <n v="642915.19999999995"/>
  </r>
  <r>
    <s v="1 Stadt Bad Rappenau"/>
    <x v="0"/>
    <x v="1"/>
    <x v="5"/>
    <x v="19"/>
    <x v="23"/>
    <x v="50"/>
    <s v="5"/>
    <x v="4"/>
    <x v="2911"/>
    <n v="0"/>
    <n v="-11290.95"/>
    <n v="1"/>
    <s v="61"/>
    <s v="5610"/>
    <s v="541000"/>
    <s v="10"/>
    <s v="000"/>
    <s v="Strom Mühltalhalle   "/>
    <n v="0"/>
    <n v="11290.95"/>
  </r>
  <r>
    <s v="1 Stadt Bad Rappenau"/>
    <x v="0"/>
    <x v="1"/>
    <x v="5"/>
    <x v="19"/>
    <x v="23"/>
    <x v="50"/>
    <s v="5"/>
    <x v="4"/>
    <x v="2912"/>
    <n v="0"/>
    <n v="-9685.6200000000008"/>
    <n v="1"/>
    <s v="61"/>
    <s v="5610"/>
    <s v="541000"/>
    <s v="20"/>
    <s v="000"/>
    <s v="Strom Kraichgauhalle   "/>
    <n v="0"/>
    <n v="9685.6200000000008"/>
  </r>
  <r>
    <s v="1 Stadt Bad Rappenau"/>
    <x v="0"/>
    <x v="1"/>
    <x v="5"/>
    <x v="19"/>
    <x v="23"/>
    <x v="50"/>
    <s v="5"/>
    <x v="4"/>
    <x v="2913"/>
    <n v="0"/>
    <n v="-2457.63"/>
    <n v="1"/>
    <s v="61"/>
    <s v="5610"/>
    <s v="542000"/>
    <s v="10"/>
    <s v="000"/>
    <s v="Wasser / Abwasser Mühltalhalle  "/>
    <n v="0"/>
    <n v="2457.63"/>
  </r>
  <r>
    <s v="1 Stadt Bad Rappenau"/>
    <x v="0"/>
    <x v="1"/>
    <x v="5"/>
    <x v="19"/>
    <x v="23"/>
    <x v="50"/>
    <s v="5"/>
    <x v="4"/>
    <x v="2914"/>
    <n v="0"/>
    <n v="-2964.62"/>
    <n v="1"/>
    <s v="61"/>
    <s v="5610"/>
    <s v="542000"/>
    <s v="20"/>
    <s v="000"/>
    <s v="Wasser / Abwasser Kraichgauhalle  "/>
    <n v="0"/>
    <n v="2964.62"/>
  </r>
  <r>
    <s v="1 Stadt Bad Rappenau"/>
    <x v="0"/>
    <x v="1"/>
    <x v="5"/>
    <x v="19"/>
    <x v="23"/>
    <x v="50"/>
    <s v="5"/>
    <x v="4"/>
    <x v="2915"/>
    <n v="0"/>
    <n v="-3810.42"/>
    <n v="1"/>
    <s v="61"/>
    <s v="5610"/>
    <s v="542000"/>
    <s v="30"/>
    <s v="000"/>
    <s v="Wasser / Abwasser Schulsporthalle  "/>
    <n v="0"/>
    <n v="3810.42"/>
  </r>
  <r>
    <s v="1 Stadt Bad Rappenau"/>
    <x v="0"/>
    <x v="1"/>
    <x v="5"/>
    <x v="19"/>
    <x v="23"/>
    <x v="50"/>
    <s v="5"/>
    <x v="4"/>
    <x v="2916"/>
    <n v="0"/>
    <n v="-21799.93"/>
    <n v="1"/>
    <s v="61"/>
    <s v="5610"/>
    <s v="543000"/>
    <s v="10"/>
    <s v="000"/>
    <s v="Heizungskosten Mühltalhalle  "/>
    <n v="0"/>
    <n v="21799.93"/>
  </r>
  <r>
    <s v="1 Stadt Bad Rappenau"/>
    <x v="0"/>
    <x v="1"/>
    <x v="5"/>
    <x v="19"/>
    <x v="23"/>
    <x v="50"/>
    <s v="5"/>
    <x v="4"/>
    <x v="2917"/>
    <n v="0"/>
    <n v="-19579.93"/>
    <n v="1"/>
    <s v="61"/>
    <s v="5610"/>
    <s v="543000"/>
    <s v="20"/>
    <s v="000"/>
    <s v="Heizungskosten Kraichgauhalle  "/>
    <n v="0"/>
    <n v="19579.93"/>
  </r>
  <r>
    <s v="1 Stadt Bad Rappenau"/>
    <x v="0"/>
    <x v="1"/>
    <x v="5"/>
    <x v="19"/>
    <x v="23"/>
    <x v="50"/>
    <s v="5"/>
    <x v="4"/>
    <x v="2918"/>
    <n v="0"/>
    <n v="-2901.59"/>
    <n v="1"/>
    <s v="61"/>
    <s v="5610"/>
    <s v="543000"/>
    <s v="30"/>
    <s v="000"/>
    <s v="Heizungskosten Schulsporthalle  "/>
    <n v="0"/>
    <n v="2901.59"/>
  </r>
  <r>
    <s v="1 Stadt Bad Rappenau"/>
    <x v="0"/>
    <x v="1"/>
    <x v="5"/>
    <x v="19"/>
    <x v="23"/>
    <x v="50"/>
    <s v="5"/>
    <x v="4"/>
    <x v="2919"/>
    <n v="0"/>
    <n v="-1800"/>
    <n v="1"/>
    <s v="61"/>
    <s v="5610"/>
    <s v="544000"/>
    <s v="10"/>
    <s v="000"/>
    <s v="Abfallgebühren Mühltalhalle  "/>
    <n v="0"/>
    <n v="1800"/>
  </r>
  <r>
    <s v="1 Stadt Bad Rappenau"/>
    <x v="0"/>
    <x v="1"/>
    <x v="5"/>
    <x v="19"/>
    <x v="23"/>
    <x v="50"/>
    <s v="5"/>
    <x v="4"/>
    <x v="2920"/>
    <n v="0"/>
    <n v="-1800"/>
    <n v="1"/>
    <s v="61"/>
    <s v="5610"/>
    <s v="544000"/>
    <s v="20"/>
    <s v="000"/>
    <s v="Abfallgebühren Kraichgauhalle  "/>
    <n v="0"/>
    <n v="1800"/>
  </r>
  <r>
    <s v="1 Stadt Bad Rappenau"/>
    <x v="0"/>
    <x v="1"/>
    <x v="5"/>
    <x v="19"/>
    <x v="23"/>
    <x v="50"/>
    <s v="5"/>
    <x v="4"/>
    <x v="2921"/>
    <n v="0"/>
    <n v="-26020.12"/>
    <n v="1"/>
    <s v="61"/>
    <s v="5610"/>
    <s v="545000"/>
    <s v="10"/>
    <s v="000"/>
    <s v="Reinigungskosten Mühltalhalle  "/>
    <n v="0"/>
    <n v="26020.12"/>
  </r>
  <r>
    <s v="1 Stadt Bad Rappenau"/>
    <x v="0"/>
    <x v="1"/>
    <x v="5"/>
    <x v="19"/>
    <x v="23"/>
    <x v="50"/>
    <s v="5"/>
    <x v="4"/>
    <x v="2922"/>
    <n v="0"/>
    <n v="-17057.43"/>
    <n v="1"/>
    <s v="61"/>
    <s v="5610"/>
    <s v="545000"/>
    <s v="20"/>
    <s v="000"/>
    <s v="Reinigungskosten Kraichgauhalle  "/>
    <n v="0"/>
    <n v="17057.43"/>
  </r>
  <r>
    <s v="1 Stadt Bad Rappenau"/>
    <x v="0"/>
    <x v="1"/>
    <x v="5"/>
    <x v="19"/>
    <x v="23"/>
    <x v="50"/>
    <s v="5"/>
    <x v="4"/>
    <x v="2923"/>
    <n v="0"/>
    <n v="-9498.0300000000007"/>
    <n v="1"/>
    <s v="61"/>
    <s v="5610"/>
    <s v="545000"/>
    <s v="30"/>
    <s v="000"/>
    <s v="Reinigungskosten Schulsporthalle  "/>
    <n v="0"/>
    <n v="9498.0300000000007"/>
  </r>
  <r>
    <s v="1 Stadt Bad Rappenau"/>
    <x v="0"/>
    <x v="1"/>
    <x v="5"/>
    <x v="19"/>
    <x v="23"/>
    <x v="50"/>
    <s v="5"/>
    <x v="4"/>
    <x v="2924"/>
    <n v="0"/>
    <n v="-4726.3500000000004"/>
    <n v="1"/>
    <s v="61"/>
    <s v="5610"/>
    <s v="546000"/>
    <s v="10"/>
    <s v="000"/>
    <s v="Steuern und Gebäudeversicherungen Mühltalhalle  "/>
    <n v="0"/>
    <n v="4726.3500000000004"/>
  </r>
  <r>
    <s v="1 Stadt Bad Rappenau"/>
    <x v="0"/>
    <x v="1"/>
    <x v="5"/>
    <x v="19"/>
    <x v="23"/>
    <x v="50"/>
    <s v="5"/>
    <x v="4"/>
    <x v="2925"/>
    <n v="0"/>
    <n v="-4887.6400000000003"/>
    <n v="1"/>
    <s v="61"/>
    <s v="5610"/>
    <s v="546000"/>
    <s v="20"/>
    <s v="000"/>
    <s v="Steuern und Gebäudeversicherungen Kraichgauhalle  "/>
    <n v="0"/>
    <n v="4887.6400000000003"/>
  </r>
  <r>
    <s v="1 Stadt Bad Rappenau"/>
    <x v="0"/>
    <x v="1"/>
    <x v="5"/>
    <x v="19"/>
    <x v="23"/>
    <x v="50"/>
    <s v="5"/>
    <x v="4"/>
    <x v="2926"/>
    <n v="0"/>
    <n v="-11614.84"/>
    <n v="1"/>
    <s v="61"/>
    <s v="5610"/>
    <s v="549000"/>
    <s v="10"/>
    <s v="000"/>
    <s v="sonstige Bewirtschaftungskosten Mühltalhalle  "/>
    <n v="0"/>
    <n v="11614.84"/>
  </r>
  <r>
    <s v="1 Stadt Bad Rappenau"/>
    <x v="0"/>
    <x v="1"/>
    <x v="5"/>
    <x v="19"/>
    <x v="23"/>
    <x v="50"/>
    <s v="5"/>
    <x v="4"/>
    <x v="2927"/>
    <n v="0"/>
    <n v="-3426.17"/>
    <n v="1"/>
    <s v="61"/>
    <s v="5610"/>
    <s v="549000"/>
    <s v="20"/>
    <s v="000"/>
    <s v="sonstige Bewirtschaftungskosten Kraichgauhalle  "/>
    <n v="0"/>
    <n v="3426.17"/>
  </r>
  <r>
    <s v="1 Stadt Bad Rappenau"/>
    <x v="0"/>
    <x v="1"/>
    <x v="5"/>
    <x v="19"/>
    <x v="23"/>
    <x v="50"/>
    <s v="6"/>
    <x v="4"/>
    <x v="2928"/>
    <n v="0"/>
    <n v="-736.56"/>
    <n v="1"/>
    <s v="61"/>
    <s v="5610"/>
    <s v="650000"/>
    <s v="20"/>
    <s v="000"/>
    <s v="Post- und Fernmeldegebühren   "/>
    <n v="0"/>
    <n v="736.56"/>
  </r>
  <r>
    <s v="1 Stadt Bad Rappenau"/>
    <x v="0"/>
    <x v="1"/>
    <x v="5"/>
    <x v="19"/>
    <x v="23"/>
    <x v="50"/>
    <s v="6"/>
    <x v="4"/>
    <x v="2929"/>
    <n v="0"/>
    <n v="-6246.25"/>
    <n v="1"/>
    <s v="61"/>
    <s v="5610"/>
    <s v="679000"/>
    <s v="10"/>
    <s v="000"/>
    <s v="Bauhof   "/>
    <n v="0"/>
    <n v="6246.25"/>
  </r>
  <r>
    <s v="1 Stadt Bad Rappenau"/>
    <x v="0"/>
    <x v="1"/>
    <x v="5"/>
    <x v="19"/>
    <x v="23"/>
    <x v="51"/>
    <s v="6"/>
    <x v="4"/>
    <x v="2930"/>
    <n v="0"/>
    <n v="-248.79"/>
    <n v="1"/>
    <s v="61"/>
    <s v="5611"/>
    <s v="650000"/>
    <s v="20"/>
    <s v="000"/>
    <s v="Post- und Fernmeldegebühren   "/>
    <n v="0"/>
    <n v="248.79"/>
  </r>
  <r>
    <s v="1 Stadt Bad Rappenau"/>
    <x v="0"/>
    <x v="1"/>
    <x v="5"/>
    <x v="19"/>
    <x v="23"/>
    <x v="51"/>
    <s v="6"/>
    <x v="4"/>
    <x v="2931"/>
    <n v="0"/>
    <n v="-4258.8100000000004"/>
    <n v="1"/>
    <s v="61"/>
    <s v="5611"/>
    <s v="679000"/>
    <s v="10"/>
    <s v="000"/>
    <s v="Bauhof   "/>
    <n v="0"/>
    <n v="4258.8100000000004"/>
  </r>
  <r>
    <s v="1 Stadt Bad Rappenau"/>
    <x v="0"/>
    <x v="1"/>
    <x v="5"/>
    <x v="19"/>
    <x v="23"/>
    <x v="52"/>
    <s v="6"/>
    <x v="4"/>
    <x v="2932"/>
    <n v="0"/>
    <n v="-318.74"/>
    <n v="1"/>
    <s v="61"/>
    <s v="5612"/>
    <s v="650000"/>
    <s v="20"/>
    <s v="000"/>
    <s v="Post- und Fernmeldegebühren   "/>
    <n v="0"/>
    <n v="318.74"/>
  </r>
  <r>
    <s v="1 Stadt Bad Rappenau"/>
    <x v="0"/>
    <x v="1"/>
    <x v="5"/>
    <x v="19"/>
    <x v="23"/>
    <x v="52"/>
    <s v="6"/>
    <x v="4"/>
    <x v="2933"/>
    <n v="0"/>
    <n v="-7949.77"/>
    <n v="1"/>
    <s v="61"/>
    <s v="5612"/>
    <s v="679000"/>
    <s v="10"/>
    <s v="000"/>
    <s v="Bauhof   "/>
    <n v="0"/>
    <n v="7949.77"/>
  </r>
  <r>
    <s v="1 Stadt Bad Rappenau"/>
    <x v="0"/>
    <x v="1"/>
    <x v="5"/>
    <x v="19"/>
    <x v="23"/>
    <x v="53"/>
    <s v="6"/>
    <x v="4"/>
    <x v="2934"/>
    <n v="0"/>
    <n v="-242.05"/>
    <n v="1"/>
    <s v="61"/>
    <s v="5613"/>
    <s v="650000"/>
    <s v="20"/>
    <s v="000"/>
    <s v="Post- und Fernmeldegebühren   "/>
    <n v="0"/>
    <n v="242.05"/>
  </r>
  <r>
    <s v="1 Stadt Bad Rappenau"/>
    <x v="0"/>
    <x v="1"/>
    <x v="5"/>
    <x v="19"/>
    <x v="23"/>
    <x v="53"/>
    <s v="6"/>
    <x v="4"/>
    <x v="2935"/>
    <n v="0"/>
    <n v="-6814.09"/>
    <n v="1"/>
    <s v="61"/>
    <s v="5613"/>
    <s v="679000"/>
    <s v="10"/>
    <s v="000"/>
    <s v="Bauhof   "/>
    <n v="0"/>
    <n v="6814.09"/>
  </r>
  <r>
    <s v="1 Stadt Bad Rappenau"/>
    <x v="0"/>
    <x v="1"/>
    <x v="5"/>
    <x v="19"/>
    <x v="23"/>
    <x v="54"/>
    <s v="6"/>
    <x v="4"/>
    <x v="2936"/>
    <n v="0"/>
    <n v="-252.14"/>
    <n v="1"/>
    <s v="61"/>
    <s v="5614"/>
    <s v="650000"/>
    <s v="20"/>
    <s v="000"/>
    <s v="Post- und Fernmeldegebühren   "/>
    <n v="0"/>
    <n v="252.14"/>
  </r>
  <r>
    <s v="1 Stadt Bad Rappenau"/>
    <x v="0"/>
    <x v="1"/>
    <x v="5"/>
    <x v="19"/>
    <x v="23"/>
    <x v="54"/>
    <s v="6"/>
    <x v="4"/>
    <x v="2937"/>
    <n v="0"/>
    <n v="-10505.06"/>
    <n v="1"/>
    <s v="61"/>
    <s v="5614"/>
    <s v="679000"/>
    <s v="10"/>
    <s v="000"/>
    <s v="Bauhof   "/>
    <n v="0"/>
    <n v="10505.06"/>
  </r>
  <r>
    <s v="1 Stadt Bad Rappenau"/>
    <x v="0"/>
    <x v="1"/>
    <x v="5"/>
    <x v="19"/>
    <x v="23"/>
    <x v="55"/>
    <s v="6"/>
    <x v="4"/>
    <x v="2938"/>
    <n v="0"/>
    <n v="-244.97"/>
    <n v="1"/>
    <s v="61"/>
    <s v="5615"/>
    <s v="650000"/>
    <s v="20"/>
    <s v="000"/>
    <s v="Post- und Fernmeldegebühren   "/>
    <n v="0"/>
    <n v="244.97"/>
  </r>
  <r>
    <s v="1 Stadt Bad Rappenau"/>
    <x v="0"/>
    <x v="1"/>
    <x v="5"/>
    <x v="19"/>
    <x v="23"/>
    <x v="55"/>
    <s v="6"/>
    <x v="4"/>
    <x v="2939"/>
    <n v="0"/>
    <n v="-11072.9"/>
    <n v="1"/>
    <s v="61"/>
    <s v="5615"/>
    <s v="679000"/>
    <s v="10"/>
    <s v="000"/>
    <s v="Bauhof   "/>
    <n v="0"/>
    <n v="11072.9"/>
  </r>
  <r>
    <s v="1 Stadt Bad Rappenau"/>
    <x v="0"/>
    <x v="1"/>
    <x v="5"/>
    <x v="19"/>
    <x v="23"/>
    <x v="56"/>
    <s v="6"/>
    <x v="4"/>
    <x v="2940"/>
    <n v="0"/>
    <n v="-248.98"/>
    <n v="1"/>
    <s v="61"/>
    <s v="5616"/>
    <s v="650000"/>
    <s v="20"/>
    <s v="000"/>
    <s v="Post- und Fernmeldegebühren   "/>
    <n v="0"/>
    <n v="248.98"/>
  </r>
  <r>
    <s v="1 Stadt Bad Rappenau"/>
    <x v="0"/>
    <x v="1"/>
    <x v="5"/>
    <x v="19"/>
    <x v="23"/>
    <x v="56"/>
    <s v="6"/>
    <x v="4"/>
    <x v="2941"/>
    <n v="0"/>
    <n v="-6246.25"/>
    <n v="1"/>
    <s v="61"/>
    <s v="5616"/>
    <s v="679000"/>
    <s v="10"/>
    <s v="000"/>
    <s v="Bauhof   "/>
    <n v="0"/>
    <n v="6246.25"/>
  </r>
  <r>
    <s v="1 Stadt Bad Rappenau"/>
    <x v="0"/>
    <x v="1"/>
    <x v="5"/>
    <x v="19"/>
    <x v="23"/>
    <x v="57"/>
    <s v="6"/>
    <x v="4"/>
    <x v="2942"/>
    <n v="0"/>
    <n v="-221.88"/>
    <n v="1"/>
    <s v="61"/>
    <s v="5617"/>
    <s v="650000"/>
    <s v="20"/>
    <s v="000"/>
    <s v="Post- und Fernmeldegebühren   "/>
    <n v="0"/>
    <n v="221.88"/>
  </r>
  <r>
    <s v="1 Stadt Bad Rappenau"/>
    <x v="0"/>
    <x v="1"/>
    <x v="5"/>
    <x v="19"/>
    <x v="23"/>
    <x v="57"/>
    <s v="6"/>
    <x v="4"/>
    <x v="2943"/>
    <n v="0"/>
    <n v="-8233.69"/>
    <n v="1"/>
    <s v="61"/>
    <s v="5617"/>
    <s v="679000"/>
    <s v="10"/>
    <s v="000"/>
    <s v="Bauhof   "/>
    <n v="0"/>
    <n v="8233.69"/>
  </r>
  <r>
    <s v="1 Stadt Bad Rappenau"/>
    <x v="0"/>
    <x v="1"/>
    <x v="5"/>
    <x v="19"/>
    <x v="23"/>
    <x v="58"/>
    <s v="6"/>
    <x v="4"/>
    <x v="2944"/>
    <n v="0"/>
    <n v="-7949.77"/>
    <n v="1"/>
    <s v="61"/>
    <s v="5619"/>
    <s v="679000"/>
    <s v="10"/>
    <s v="000"/>
    <s v="Bauhof   "/>
    <n v="0"/>
    <n v="7949.77"/>
  </r>
  <r>
    <s v="1 Stadt Bad Rappenau"/>
    <x v="0"/>
    <x v="1"/>
    <x v="5"/>
    <x v="19"/>
    <x v="24"/>
    <x v="121"/>
    <s v="6"/>
    <x v="4"/>
    <x v="2945"/>
    <n v="0"/>
    <n v="-31515.17"/>
    <n v="1"/>
    <s v="61"/>
    <s v="5620"/>
    <s v="679000"/>
    <s v="10"/>
    <s v="000"/>
    <s v="Bauhof   "/>
    <n v="0"/>
    <n v="31515.17"/>
  </r>
  <r>
    <s v="1 Stadt Bad Rappenau"/>
    <x v="0"/>
    <x v="1"/>
    <x v="5"/>
    <x v="19"/>
    <x v="24"/>
    <x v="59"/>
    <s v="6"/>
    <x v="4"/>
    <x v="2946"/>
    <n v="0"/>
    <n v="-4542.7299999999996"/>
    <n v="1"/>
    <s v="61"/>
    <s v="5621"/>
    <s v="679000"/>
    <s v="10"/>
    <s v="000"/>
    <s v="Bauhof   "/>
    <n v="0"/>
    <n v="4542.7299999999996"/>
  </r>
  <r>
    <s v="1 Stadt Bad Rappenau"/>
    <x v="0"/>
    <x v="1"/>
    <x v="5"/>
    <x v="19"/>
    <x v="24"/>
    <x v="60"/>
    <s v="6"/>
    <x v="4"/>
    <x v="2947"/>
    <n v="0"/>
    <n v="-7665.85"/>
    <n v="1"/>
    <s v="61"/>
    <s v="5622"/>
    <s v="679000"/>
    <s v="10"/>
    <s v="000"/>
    <s v="Bauhof   "/>
    <n v="0"/>
    <n v="7665.85"/>
  </r>
  <r>
    <s v="1 Stadt Bad Rappenau"/>
    <x v="0"/>
    <x v="1"/>
    <x v="5"/>
    <x v="19"/>
    <x v="24"/>
    <x v="61"/>
    <s v="6"/>
    <x v="4"/>
    <x v="2948"/>
    <n v="0"/>
    <n v="-8517.61"/>
    <n v="1"/>
    <s v="61"/>
    <s v="5623"/>
    <s v="679000"/>
    <s v="10"/>
    <s v="000"/>
    <s v="Bauhof   "/>
    <n v="0"/>
    <n v="8517.61"/>
  </r>
  <r>
    <s v="1 Stadt Bad Rappenau"/>
    <x v="0"/>
    <x v="1"/>
    <x v="5"/>
    <x v="19"/>
    <x v="24"/>
    <x v="62"/>
    <s v="6"/>
    <x v="4"/>
    <x v="2949"/>
    <n v="0"/>
    <n v="-14196.02"/>
    <n v="1"/>
    <s v="61"/>
    <s v="5624"/>
    <s v="679000"/>
    <s v="10"/>
    <s v="000"/>
    <s v="Bauhof   "/>
    <n v="0"/>
    <n v="14196.02"/>
  </r>
  <r>
    <s v="1 Stadt Bad Rappenau"/>
    <x v="0"/>
    <x v="1"/>
    <x v="5"/>
    <x v="19"/>
    <x v="24"/>
    <x v="63"/>
    <s v="6"/>
    <x v="4"/>
    <x v="2950"/>
    <n v="0"/>
    <n v="-8517.61"/>
    <n v="1"/>
    <s v="61"/>
    <s v="5625"/>
    <s v="679000"/>
    <s v="10"/>
    <s v="000"/>
    <s v="Bauhof   "/>
    <n v="0"/>
    <n v="8517.61"/>
  </r>
  <r>
    <s v="1 Stadt Bad Rappenau"/>
    <x v="0"/>
    <x v="1"/>
    <x v="5"/>
    <x v="19"/>
    <x v="24"/>
    <x v="64"/>
    <s v="6"/>
    <x v="4"/>
    <x v="2951"/>
    <n v="0"/>
    <n v="-4826.6499999999996"/>
    <n v="1"/>
    <s v="61"/>
    <s v="5626"/>
    <s v="679000"/>
    <s v="10"/>
    <s v="000"/>
    <s v="Bauhof   "/>
    <n v="0"/>
    <n v="4826.6499999999996"/>
  </r>
  <r>
    <s v="1 Stadt Bad Rappenau"/>
    <x v="0"/>
    <x v="1"/>
    <x v="5"/>
    <x v="19"/>
    <x v="24"/>
    <x v="65"/>
    <s v="6"/>
    <x v="4"/>
    <x v="2952"/>
    <n v="0"/>
    <n v="-3123.12"/>
    <n v="1"/>
    <s v="61"/>
    <s v="5627"/>
    <s v="679000"/>
    <s v="10"/>
    <s v="000"/>
    <s v="Bauhof   "/>
    <n v="0"/>
    <n v="3123.12"/>
  </r>
  <r>
    <s v="1 Stadt Bad Rappenau"/>
    <x v="0"/>
    <x v="1"/>
    <x v="5"/>
    <x v="20"/>
    <x v="25"/>
    <x v="66"/>
    <s v="6"/>
    <x v="4"/>
    <x v="2953"/>
    <n v="0"/>
    <n v="-11072.9"/>
    <n v="1"/>
    <s v="61"/>
    <s v="5720"/>
    <s v="679000"/>
    <s v="10"/>
    <s v="000"/>
    <s v="Bauhof   "/>
    <n v="0"/>
    <n v="11072.9"/>
  </r>
  <r>
    <s v="1 Stadt Bad Rappenau"/>
    <x v="0"/>
    <x v="1"/>
    <x v="5"/>
    <x v="21"/>
    <x v="26"/>
    <x v="67"/>
    <s v="6"/>
    <x v="4"/>
    <x v="2954"/>
    <n v="0"/>
    <n v="-783904.3"/>
    <n v="1"/>
    <s v="61"/>
    <s v="5800"/>
    <s v="679000"/>
    <s v="10"/>
    <s v="000"/>
    <s v="Bauhof   "/>
    <n v="0"/>
    <n v="783904.3"/>
  </r>
  <r>
    <s v="1 Stadt Bad Rappenau"/>
    <x v="0"/>
    <x v="1"/>
    <x v="6"/>
    <x v="22"/>
    <x v="27"/>
    <x v="68"/>
    <s v="6"/>
    <x v="4"/>
    <x v="2955"/>
    <n v="0"/>
    <n v="-806.36"/>
    <n v="1"/>
    <s v="61"/>
    <s v="6000"/>
    <s v="650000"/>
    <s v="10"/>
    <s v="000"/>
    <s v="Bücher und Zeitschriften   "/>
    <n v="0"/>
    <n v="806.36"/>
  </r>
  <r>
    <s v="1 Stadt Bad Rappenau"/>
    <x v="0"/>
    <x v="1"/>
    <x v="6"/>
    <x v="22"/>
    <x v="27"/>
    <x v="68"/>
    <s v="6"/>
    <x v="4"/>
    <x v="2956"/>
    <n v="0"/>
    <n v="-100.7"/>
    <n v="1"/>
    <s v="61"/>
    <s v="6000"/>
    <s v="650000"/>
    <s v="40"/>
    <s v="000"/>
    <s v="Dienstreisen   "/>
    <n v="0"/>
    <n v="100.7"/>
  </r>
  <r>
    <s v="1 Stadt Bad Rappenau"/>
    <x v="0"/>
    <x v="1"/>
    <x v="6"/>
    <x v="22"/>
    <x v="28"/>
    <x v="69"/>
    <s v="5"/>
    <x v="4"/>
    <x v="2957"/>
    <n v="0"/>
    <n v="-360.65"/>
    <n v="1"/>
    <s v="61"/>
    <s v="6010"/>
    <s v="550000"/>
    <s v="10"/>
    <s v="000"/>
    <s v="Treibstoffe   "/>
    <n v="0"/>
    <n v="360.65"/>
  </r>
  <r>
    <s v="1 Stadt Bad Rappenau"/>
    <x v="0"/>
    <x v="1"/>
    <x v="6"/>
    <x v="22"/>
    <x v="28"/>
    <x v="69"/>
    <s v="5"/>
    <x v="4"/>
    <x v="2958"/>
    <n v="0"/>
    <n v="-165.67"/>
    <n v="1"/>
    <s v="61"/>
    <s v="6010"/>
    <s v="550000"/>
    <s v="20"/>
    <s v="000"/>
    <s v="Instandhaltung/Reparaturen   "/>
    <n v="0"/>
    <n v="165.67"/>
  </r>
  <r>
    <s v="1 Stadt Bad Rappenau"/>
    <x v="0"/>
    <x v="1"/>
    <x v="6"/>
    <x v="22"/>
    <x v="28"/>
    <x v="69"/>
    <s v="5"/>
    <x v="4"/>
    <x v="2959"/>
    <n v="0"/>
    <n v="-405.93"/>
    <n v="1"/>
    <s v="61"/>
    <s v="6010"/>
    <s v="550000"/>
    <s v="30"/>
    <s v="000"/>
    <s v="Steuern und Versicherungen   "/>
    <n v="0"/>
    <n v="405.93"/>
  </r>
  <r>
    <s v="1 Stadt Bad Rappenau"/>
    <x v="0"/>
    <x v="1"/>
    <x v="6"/>
    <x v="22"/>
    <x v="28"/>
    <x v="69"/>
    <s v="6"/>
    <x v="4"/>
    <x v="2960"/>
    <n v="0"/>
    <n v="-301.83"/>
    <n v="1"/>
    <s v="61"/>
    <s v="6010"/>
    <s v="650000"/>
    <s v="10"/>
    <s v="000"/>
    <s v="Bücher und Zeitschriften   "/>
    <n v="0"/>
    <n v="301.83"/>
  </r>
  <r>
    <s v="1 Stadt Bad Rappenau"/>
    <x v="0"/>
    <x v="1"/>
    <x v="6"/>
    <x v="22"/>
    <x v="28"/>
    <x v="69"/>
    <s v="6"/>
    <x v="4"/>
    <x v="2961"/>
    <n v="0"/>
    <n v="-169.1"/>
    <n v="1"/>
    <s v="61"/>
    <s v="6010"/>
    <s v="650000"/>
    <s v="20"/>
    <s v="000"/>
    <s v="Proto und Telefongebühren   "/>
    <n v="0"/>
    <n v="169.1"/>
  </r>
  <r>
    <s v="1 Stadt Bad Rappenau"/>
    <x v="0"/>
    <x v="1"/>
    <x v="6"/>
    <x v="22"/>
    <x v="28"/>
    <x v="69"/>
    <s v="6"/>
    <x v="4"/>
    <x v="2962"/>
    <n v="0"/>
    <n v="-314.23"/>
    <n v="1"/>
    <s v="61"/>
    <s v="6010"/>
    <s v="650000"/>
    <s v="40"/>
    <s v="000"/>
    <s v="Dienstreisen   "/>
    <n v="0"/>
    <n v="314.23"/>
  </r>
  <r>
    <s v="1 Stadt Bad Rappenau"/>
    <x v="0"/>
    <x v="1"/>
    <x v="6"/>
    <x v="22"/>
    <x v="28"/>
    <x v="69"/>
    <s v="6"/>
    <x v="4"/>
    <x v="2963"/>
    <n v="0"/>
    <n v="-1249.28"/>
    <n v="1"/>
    <s v="61"/>
    <s v="6010"/>
    <s v="650000"/>
    <s v="80"/>
    <s v="000"/>
    <s v="sonstige Geschäftsausgaben   "/>
    <n v="0"/>
    <n v="1249.28"/>
  </r>
  <r>
    <s v="1 Stadt Bad Rappenau"/>
    <x v="0"/>
    <x v="1"/>
    <x v="6"/>
    <x v="22"/>
    <x v="28"/>
    <x v="69"/>
    <s v="6"/>
    <x v="4"/>
    <x v="2964"/>
    <n v="0"/>
    <n v="-283.92"/>
    <n v="1"/>
    <s v="61"/>
    <s v="6010"/>
    <s v="679000"/>
    <s v="10"/>
    <s v="000"/>
    <s v="Bauhof   "/>
    <n v="0"/>
    <n v="283.92"/>
  </r>
  <r>
    <s v="1 Stadt Bad Rappenau"/>
    <x v="0"/>
    <x v="1"/>
    <x v="6"/>
    <x v="22"/>
    <x v="28"/>
    <x v="70"/>
    <s v="6"/>
    <x v="4"/>
    <x v="2965"/>
    <n v="0"/>
    <n v="-427.97"/>
    <n v="1"/>
    <s v="61"/>
    <s v="6011"/>
    <s v="650000"/>
    <s v="10"/>
    <s v="000"/>
    <s v="Bücher und Zeitschriften   "/>
    <n v="0"/>
    <n v="427.97"/>
  </r>
  <r>
    <s v="1 Stadt Bad Rappenau"/>
    <x v="0"/>
    <x v="1"/>
    <x v="6"/>
    <x v="22"/>
    <x v="28"/>
    <x v="70"/>
    <s v="6"/>
    <x v="4"/>
    <x v="2966"/>
    <n v="0"/>
    <n v="-107.61"/>
    <n v="1"/>
    <s v="61"/>
    <s v="6011"/>
    <s v="650000"/>
    <s v="40"/>
    <s v="000"/>
    <s v="Dienstreisen   "/>
    <n v="0"/>
    <n v="107.61"/>
  </r>
  <r>
    <s v="1 Stadt Bad Rappenau"/>
    <x v="0"/>
    <x v="1"/>
    <x v="6"/>
    <x v="22"/>
    <x v="28"/>
    <x v="70"/>
    <s v="6"/>
    <x v="4"/>
    <x v="2967"/>
    <n v="0"/>
    <n v="-1286.68"/>
    <n v="1"/>
    <s v="61"/>
    <s v="6011"/>
    <s v="650000"/>
    <s v="50"/>
    <s v="000"/>
    <s v="Sachverständigen-, Gerichts- und ähnliche Kosten  "/>
    <n v="0"/>
    <n v="1286.68"/>
  </r>
  <r>
    <s v="1 Stadt Bad Rappenau"/>
    <x v="0"/>
    <x v="1"/>
    <x v="6"/>
    <x v="22"/>
    <x v="28"/>
    <x v="70"/>
    <s v="6"/>
    <x v="4"/>
    <x v="2968"/>
    <n v="0"/>
    <n v="-78.400000000000006"/>
    <n v="1"/>
    <s v="61"/>
    <s v="6011"/>
    <s v="650000"/>
    <s v="80"/>
    <s v="000"/>
    <s v="sonstige Geschäftsausgaben   "/>
    <n v="0"/>
    <n v="78.400000000000006"/>
  </r>
  <r>
    <s v="1 Stadt Bad Rappenau"/>
    <x v="0"/>
    <x v="1"/>
    <x v="6"/>
    <x v="22"/>
    <x v="28"/>
    <x v="70"/>
    <s v="6"/>
    <x v="4"/>
    <x v="2969"/>
    <n v="0"/>
    <n v="-3407.04"/>
    <n v="1"/>
    <s v="61"/>
    <s v="6011"/>
    <s v="679000"/>
    <s v="10"/>
    <s v="000"/>
    <s v="Bauhof   "/>
    <n v="0"/>
    <n v="3407.04"/>
  </r>
  <r>
    <s v="1 Stadt Bad Rappenau"/>
    <x v="0"/>
    <x v="1"/>
    <x v="6"/>
    <x v="22"/>
    <x v="29"/>
    <x v="71"/>
    <s v="5"/>
    <x v="4"/>
    <x v="2970"/>
    <n v="0"/>
    <n v="-1491.68"/>
    <n v="1"/>
    <s v="61"/>
    <s v="6020"/>
    <s v="550000"/>
    <s v="10"/>
    <s v="000"/>
    <s v="Treibstoffe   "/>
    <n v="0"/>
    <n v="1491.68"/>
  </r>
  <r>
    <s v="1 Stadt Bad Rappenau"/>
    <x v="0"/>
    <x v="1"/>
    <x v="6"/>
    <x v="22"/>
    <x v="29"/>
    <x v="71"/>
    <s v="5"/>
    <x v="4"/>
    <x v="2971"/>
    <n v="0"/>
    <n v="-940.76"/>
    <n v="1"/>
    <s v="61"/>
    <s v="6020"/>
    <s v="550000"/>
    <s v="20"/>
    <s v="000"/>
    <s v="Instandhaltung/Reparaturen   "/>
    <n v="0"/>
    <n v="940.76"/>
  </r>
  <r>
    <s v="1 Stadt Bad Rappenau"/>
    <x v="0"/>
    <x v="1"/>
    <x v="6"/>
    <x v="22"/>
    <x v="29"/>
    <x v="71"/>
    <s v="5"/>
    <x v="4"/>
    <x v="2972"/>
    <n v="0"/>
    <n v="-1206.0899999999999"/>
    <n v="1"/>
    <s v="61"/>
    <s v="6020"/>
    <s v="550000"/>
    <s v="30"/>
    <s v="000"/>
    <s v="Steuern und Versicherungen   "/>
    <n v="0"/>
    <n v="1206.0899999999999"/>
  </r>
  <r>
    <s v="1 Stadt Bad Rappenau"/>
    <x v="0"/>
    <x v="1"/>
    <x v="6"/>
    <x v="22"/>
    <x v="29"/>
    <x v="71"/>
    <s v="6"/>
    <x v="4"/>
    <x v="2973"/>
    <n v="0"/>
    <n v="-822.04"/>
    <n v="1"/>
    <s v="61"/>
    <s v="6020"/>
    <s v="650000"/>
    <s v="10"/>
    <s v="000"/>
    <s v="Bücher und Zeitschriften   "/>
    <n v="0"/>
    <n v="822.04"/>
  </r>
  <r>
    <s v="1 Stadt Bad Rappenau"/>
    <x v="0"/>
    <x v="1"/>
    <x v="6"/>
    <x v="22"/>
    <x v="29"/>
    <x v="71"/>
    <s v="6"/>
    <x v="4"/>
    <x v="2974"/>
    <n v="0"/>
    <n v="-524.16"/>
    <n v="1"/>
    <s v="61"/>
    <s v="6020"/>
    <s v="650000"/>
    <s v="20"/>
    <s v="000"/>
    <s v="Post- und Fernmeldegebühren   "/>
    <n v="0"/>
    <n v="524.16"/>
  </r>
  <r>
    <s v="1 Stadt Bad Rappenau"/>
    <x v="0"/>
    <x v="1"/>
    <x v="6"/>
    <x v="22"/>
    <x v="29"/>
    <x v="71"/>
    <s v="6"/>
    <x v="4"/>
    <x v="2975"/>
    <n v="0"/>
    <n v="-552.78"/>
    <n v="1"/>
    <s v="61"/>
    <s v="6020"/>
    <s v="650000"/>
    <s v="40"/>
    <s v="000"/>
    <s v="Dienstreisen   "/>
    <n v="0"/>
    <n v="552.78"/>
  </r>
  <r>
    <s v="1 Stadt Bad Rappenau"/>
    <x v="0"/>
    <x v="1"/>
    <x v="6"/>
    <x v="22"/>
    <x v="29"/>
    <x v="71"/>
    <s v="6"/>
    <x v="4"/>
    <x v="2976"/>
    <n v="0"/>
    <n v="-82.59"/>
    <n v="1"/>
    <s v="61"/>
    <s v="6020"/>
    <s v="650000"/>
    <s v="80"/>
    <s v="000"/>
    <s v="sonstige Geschäftsausgaben   "/>
    <n v="0"/>
    <n v="82.59"/>
  </r>
  <r>
    <s v="1 Stadt Bad Rappenau"/>
    <x v="0"/>
    <x v="1"/>
    <x v="6"/>
    <x v="22"/>
    <x v="29"/>
    <x v="71"/>
    <s v="6"/>
    <x v="4"/>
    <x v="2977"/>
    <n v="0"/>
    <n v="-283.92"/>
    <n v="1"/>
    <s v="61"/>
    <s v="6020"/>
    <s v="679000"/>
    <s v="10"/>
    <s v="000"/>
    <s v="Bauhof   "/>
    <n v="0"/>
    <n v="283.92"/>
  </r>
  <r>
    <s v="1 Stadt Bad Rappenau"/>
    <x v="0"/>
    <x v="1"/>
    <x v="6"/>
    <x v="23"/>
    <x v="30"/>
    <x v="72"/>
    <s v="5"/>
    <x v="4"/>
    <x v="2978"/>
    <n v="0"/>
    <n v="-988.84"/>
    <n v="1"/>
    <s v="61"/>
    <s v="6100"/>
    <s v="550000"/>
    <s v="10"/>
    <s v="000"/>
    <s v="Treibstoffe   "/>
    <n v="0"/>
    <n v="988.84"/>
  </r>
  <r>
    <s v="1 Stadt Bad Rappenau"/>
    <x v="0"/>
    <x v="1"/>
    <x v="6"/>
    <x v="23"/>
    <x v="30"/>
    <x v="72"/>
    <s v="5"/>
    <x v="4"/>
    <x v="2979"/>
    <n v="0"/>
    <n v="-624.14"/>
    <n v="1"/>
    <s v="61"/>
    <s v="6100"/>
    <s v="550000"/>
    <s v="20"/>
    <s v="000"/>
    <s v="Instandhaltung/Reparaturen   "/>
    <n v="0"/>
    <n v="624.14"/>
  </r>
  <r>
    <s v="1 Stadt Bad Rappenau"/>
    <x v="0"/>
    <x v="1"/>
    <x v="6"/>
    <x v="23"/>
    <x v="30"/>
    <x v="72"/>
    <s v="5"/>
    <x v="4"/>
    <x v="2980"/>
    <n v="0"/>
    <n v="-416.52"/>
    <n v="1"/>
    <s v="61"/>
    <s v="6100"/>
    <s v="550000"/>
    <s v="30"/>
    <s v="000"/>
    <s v="Steuern und Versicherungen   "/>
    <n v="0"/>
    <n v="416.52"/>
  </r>
  <r>
    <s v="1 Stadt Bad Rappenau"/>
    <x v="0"/>
    <x v="1"/>
    <x v="6"/>
    <x v="23"/>
    <x v="30"/>
    <x v="72"/>
    <s v="6"/>
    <x v="4"/>
    <x v="2981"/>
    <n v="0"/>
    <n v="-860.99"/>
    <n v="1"/>
    <s v="61"/>
    <s v="6100"/>
    <s v="650000"/>
    <s v="10"/>
    <s v="000"/>
    <s v="Bücher und Zeitschriften   "/>
    <n v="0"/>
    <n v="860.99"/>
  </r>
  <r>
    <s v="1 Stadt Bad Rappenau"/>
    <x v="0"/>
    <x v="1"/>
    <x v="6"/>
    <x v="23"/>
    <x v="30"/>
    <x v="72"/>
    <s v="6"/>
    <x v="4"/>
    <x v="2982"/>
    <n v="0"/>
    <n v="-602.94000000000005"/>
    <n v="1"/>
    <s v="61"/>
    <s v="6100"/>
    <s v="650000"/>
    <s v="40"/>
    <s v="000"/>
    <s v="Dienstreisen   "/>
    <n v="0"/>
    <n v="602.94000000000005"/>
  </r>
  <r>
    <s v="1 Stadt Bad Rappenau"/>
    <x v="0"/>
    <x v="1"/>
    <x v="6"/>
    <x v="23"/>
    <x v="30"/>
    <x v="72"/>
    <s v="6"/>
    <x v="4"/>
    <x v="2983"/>
    <n v="0"/>
    <n v="-1249.27"/>
    <n v="1"/>
    <s v="61"/>
    <s v="6100"/>
    <s v="650000"/>
    <s v="80"/>
    <s v="000"/>
    <s v="sonstige Geschäftsausgaben   "/>
    <n v="0"/>
    <n v="1249.27"/>
  </r>
  <r>
    <s v="1 Stadt Bad Rappenau"/>
    <x v="0"/>
    <x v="1"/>
    <x v="6"/>
    <x v="25"/>
    <x v="32"/>
    <x v="74"/>
    <s v="6"/>
    <x v="4"/>
    <x v="2984"/>
    <n v="0"/>
    <n v="-453136.97"/>
    <n v="1"/>
    <s v="61"/>
    <s v="6300"/>
    <s v="679000"/>
    <s v="10"/>
    <s v="000"/>
    <s v="Bauhof   "/>
    <n v="0"/>
    <n v="453136.97"/>
  </r>
  <r>
    <s v="1 Stadt Bad Rappenau"/>
    <x v="0"/>
    <x v="1"/>
    <x v="6"/>
    <x v="26"/>
    <x v="33"/>
    <x v="75"/>
    <s v="6"/>
    <x v="4"/>
    <x v="2985"/>
    <n v="0"/>
    <n v="-14763.86"/>
    <n v="1"/>
    <s v="61"/>
    <s v="6700"/>
    <s v="679000"/>
    <s v="10"/>
    <s v="000"/>
    <s v="Bauhof   "/>
    <n v="0"/>
    <n v="14763.86"/>
  </r>
  <r>
    <s v="1 Stadt Bad Rappenau"/>
    <x v="0"/>
    <x v="1"/>
    <x v="6"/>
    <x v="26"/>
    <x v="59"/>
    <x v="122"/>
    <s v="6"/>
    <x v="4"/>
    <x v="2986"/>
    <n v="0"/>
    <n v="-147638.60999999999"/>
    <n v="1"/>
    <s v="61"/>
    <s v="6750"/>
    <s v="679000"/>
    <s v="10"/>
    <s v="000"/>
    <s v="Bauhof   "/>
    <n v="0"/>
    <n v="147638.60999999999"/>
  </r>
  <r>
    <s v="1 Stadt Bad Rappenau"/>
    <x v="0"/>
    <x v="1"/>
    <x v="6"/>
    <x v="27"/>
    <x v="34"/>
    <x v="76"/>
    <s v="6"/>
    <x v="4"/>
    <x v="2987"/>
    <n v="0"/>
    <n v="-48834.31"/>
    <n v="1"/>
    <s v="61"/>
    <s v="6900"/>
    <s v="679000"/>
    <s v="10"/>
    <s v="000"/>
    <s v="Bauhof   "/>
    <n v="0"/>
    <n v="48834.31"/>
  </r>
  <r>
    <s v="1 Stadt Bad Rappenau"/>
    <x v="0"/>
    <x v="1"/>
    <x v="7"/>
    <x v="28"/>
    <x v="35"/>
    <x v="77"/>
    <s v="6"/>
    <x v="4"/>
    <x v="2988"/>
    <n v="0"/>
    <n v="-263762.06"/>
    <n v="1"/>
    <s v="61"/>
    <s v="7200"/>
    <s v="679000"/>
    <s v="10"/>
    <s v="000"/>
    <s v="Bauhof   "/>
    <n v="0"/>
    <n v="263762.06"/>
  </r>
  <r>
    <s v="1 Stadt Bad Rappenau"/>
    <x v="0"/>
    <x v="1"/>
    <x v="7"/>
    <x v="30"/>
    <x v="37"/>
    <x v="79"/>
    <s v="6"/>
    <x v="4"/>
    <x v="2989"/>
    <n v="0"/>
    <n v="-34.450000000000003"/>
    <n v="1"/>
    <s v="61"/>
    <s v="7500"/>
    <s v="650000"/>
    <s v="20"/>
    <s v="000"/>
    <s v="Post- und Fernmeldegebühren   "/>
    <n v="0"/>
    <n v="34.450000000000003"/>
  </r>
  <r>
    <s v="1 Stadt Bad Rappenau"/>
    <x v="0"/>
    <x v="1"/>
    <x v="7"/>
    <x v="30"/>
    <x v="37"/>
    <x v="79"/>
    <s v="6"/>
    <x v="4"/>
    <x v="2990"/>
    <n v="0"/>
    <n v="-28.81"/>
    <n v="1"/>
    <s v="61"/>
    <s v="7500"/>
    <s v="650000"/>
    <s v="80"/>
    <s v="000"/>
    <s v="sonstige Geschäftsausgaben   "/>
    <n v="0"/>
    <n v="28.81"/>
  </r>
  <r>
    <s v="1 Stadt Bad Rappenau"/>
    <x v="0"/>
    <x v="1"/>
    <x v="7"/>
    <x v="30"/>
    <x v="37"/>
    <x v="79"/>
    <s v="6"/>
    <x v="4"/>
    <x v="2991"/>
    <n v="0"/>
    <n v="-129467.71"/>
    <n v="1"/>
    <s v="61"/>
    <s v="7500"/>
    <s v="679000"/>
    <s v="10"/>
    <s v="000"/>
    <s v="Bauhof   "/>
    <n v="0"/>
    <n v="129467.71"/>
  </r>
  <r>
    <s v="1 Stadt Bad Rappenau"/>
    <x v="0"/>
    <x v="1"/>
    <x v="7"/>
    <x v="30"/>
    <x v="37"/>
    <x v="79"/>
    <s v="6"/>
    <x v="4"/>
    <x v="2992"/>
    <n v="0"/>
    <n v="-35667.18"/>
    <n v="1"/>
    <s v="61"/>
    <s v="7500"/>
    <s v="679000"/>
    <s v="30"/>
    <s v="000"/>
    <s v="Verwaltungskosten (Personal + Sachkosten)  "/>
    <n v="0"/>
    <n v="35667.18"/>
  </r>
  <r>
    <s v="1 Stadt Bad Rappenau"/>
    <x v="0"/>
    <x v="1"/>
    <x v="7"/>
    <x v="30"/>
    <x v="37"/>
    <x v="80"/>
    <s v="6"/>
    <x v="4"/>
    <x v="2993"/>
    <n v="0"/>
    <n v="-17319.14"/>
    <n v="1"/>
    <s v="61"/>
    <s v="7501"/>
    <s v="679000"/>
    <s v="10"/>
    <s v="000"/>
    <s v="Bauhof   "/>
    <n v="0"/>
    <n v="17319.14"/>
  </r>
  <r>
    <s v="1 Stadt Bad Rappenau"/>
    <x v="0"/>
    <x v="1"/>
    <x v="7"/>
    <x v="30"/>
    <x v="37"/>
    <x v="80"/>
    <s v="6"/>
    <x v="4"/>
    <x v="2994"/>
    <n v="0"/>
    <n v="-2770.27"/>
    <n v="1"/>
    <s v="61"/>
    <s v="7501"/>
    <s v="679000"/>
    <s v="30"/>
    <s v="000"/>
    <s v="Verwaltungskosten (Personal + Sachkosten)  "/>
    <n v="0"/>
    <n v="2770.27"/>
  </r>
  <r>
    <s v="1 Stadt Bad Rappenau"/>
    <x v="0"/>
    <x v="1"/>
    <x v="7"/>
    <x v="30"/>
    <x v="37"/>
    <x v="81"/>
    <s v="6"/>
    <x v="4"/>
    <x v="2995"/>
    <n v="0"/>
    <n v="-21010.11"/>
    <n v="1"/>
    <s v="61"/>
    <s v="7502"/>
    <s v="679000"/>
    <s v="10"/>
    <s v="000"/>
    <s v="Bauhof   "/>
    <n v="0"/>
    <n v="21010.11"/>
  </r>
  <r>
    <s v="1 Stadt Bad Rappenau"/>
    <x v="0"/>
    <x v="1"/>
    <x v="7"/>
    <x v="30"/>
    <x v="37"/>
    <x v="81"/>
    <s v="6"/>
    <x v="4"/>
    <x v="2996"/>
    <n v="0"/>
    <n v="-6233.1"/>
    <n v="1"/>
    <s v="61"/>
    <s v="7502"/>
    <s v="679000"/>
    <s v="30"/>
    <s v="000"/>
    <s v="Verwaltungskosten (Personal + Sachkosten)  "/>
    <n v="0"/>
    <n v="6233.1"/>
  </r>
  <r>
    <s v="1 Stadt Bad Rappenau"/>
    <x v="0"/>
    <x v="1"/>
    <x v="7"/>
    <x v="30"/>
    <x v="37"/>
    <x v="82"/>
    <s v="6"/>
    <x v="4"/>
    <x v="2997"/>
    <n v="0"/>
    <n v="-30095.56"/>
    <n v="1"/>
    <s v="61"/>
    <s v="7503"/>
    <s v="679000"/>
    <s v="10"/>
    <s v="000"/>
    <s v="Bauhof   "/>
    <n v="0"/>
    <n v="30095.56"/>
  </r>
  <r>
    <s v="1 Stadt Bad Rappenau"/>
    <x v="0"/>
    <x v="1"/>
    <x v="7"/>
    <x v="30"/>
    <x v="37"/>
    <x v="82"/>
    <s v="6"/>
    <x v="4"/>
    <x v="2998"/>
    <n v="0"/>
    <n v="-6233.1"/>
    <n v="1"/>
    <s v="61"/>
    <s v="7503"/>
    <s v="679000"/>
    <s v="30"/>
    <s v="000"/>
    <s v="Verwaltungskosten (Personal + Sachkosten)  "/>
    <n v="0"/>
    <n v="6233.1"/>
  </r>
  <r>
    <s v="1 Stadt Bad Rappenau"/>
    <x v="0"/>
    <x v="1"/>
    <x v="7"/>
    <x v="30"/>
    <x v="37"/>
    <x v="83"/>
    <s v="6"/>
    <x v="4"/>
    <x v="2999"/>
    <n v="0"/>
    <n v="-16183.46"/>
    <n v="1"/>
    <s v="61"/>
    <s v="7504"/>
    <s v="679000"/>
    <s v="10"/>
    <s v="000"/>
    <s v="Bauhof   "/>
    <n v="0"/>
    <n v="16183.46"/>
  </r>
  <r>
    <s v="1 Stadt Bad Rappenau"/>
    <x v="0"/>
    <x v="1"/>
    <x v="7"/>
    <x v="30"/>
    <x v="37"/>
    <x v="83"/>
    <s v="6"/>
    <x v="4"/>
    <x v="3000"/>
    <n v="0"/>
    <n v="-3116.55"/>
    <n v="1"/>
    <s v="61"/>
    <s v="7504"/>
    <s v="679000"/>
    <s v="30"/>
    <s v="000"/>
    <s v="Verwaltungskosten (Personal + Sachkosten)  "/>
    <n v="0"/>
    <n v="3116.55"/>
  </r>
  <r>
    <s v="1 Stadt Bad Rappenau"/>
    <x v="0"/>
    <x v="1"/>
    <x v="7"/>
    <x v="30"/>
    <x v="37"/>
    <x v="84"/>
    <s v="6"/>
    <x v="4"/>
    <x v="3001"/>
    <n v="0"/>
    <n v="-18738.75"/>
    <n v="1"/>
    <s v="61"/>
    <s v="7505"/>
    <s v="679000"/>
    <s v="10"/>
    <s v="000"/>
    <s v="Bauhof   "/>
    <n v="0"/>
    <n v="18738.75"/>
  </r>
  <r>
    <s v="1 Stadt Bad Rappenau"/>
    <x v="0"/>
    <x v="1"/>
    <x v="7"/>
    <x v="30"/>
    <x v="37"/>
    <x v="84"/>
    <s v="6"/>
    <x v="4"/>
    <x v="3002"/>
    <n v="0"/>
    <n v="-5886.82"/>
    <n v="1"/>
    <s v="61"/>
    <s v="7505"/>
    <s v="679000"/>
    <s v="30"/>
    <s v="000"/>
    <s v="Verwaltungskosten (Personal + Sachkosten)  "/>
    <n v="0"/>
    <n v="5886.82"/>
  </r>
  <r>
    <s v="1 Stadt Bad Rappenau"/>
    <x v="0"/>
    <x v="1"/>
    <x v="7"/>
    <x v="30"/>
    <x v="37"/>
    <x v="85"/>
    <s v="6"/>
    <x v="4"/>
    <x v="3003"/>
    <n v="0"/>
    <n v="-16751.3"/>
    <n v="1"/>
    <s v="61"/>
    <s v="7506"/>
    <s v="679000"/>
    <s v="10"/>
    <s v="000"/>
    <s v="Bauhof   "/>
    <n v="0"/>
    <n v="16751.3"/>
  </r>
  <r>
    <s v="1 Stadt Bad Rappenau"/>
    <x v="0"/>
    <x v="1"/>
    <x v="7"/>
    <x v="30"/>
    <x v="37"/>
    <x v="85"/>
    <s v="6"/>
    <x v="4"/>
    <x v="3004"/>
    <n v="0"/>
    <n v="-3462.83"/>
    <n v="1"/>
    <s v="61"/>
    <s v="7506"/>
    <s v="679000"/>
    <s v="30"/>
    <s v="000"/>
    <s v="Verwaltungskosten (Personal + Sachkosten)  "/>
    <n v="0"/>
    <n v="3462.83"/>
  </r>
  <r>
    <s v="1 Stadt Bad Rappenau"/>
    <x v="0"/>
    <x v="1"/>
    <x v="7"/>
    <x v="30"/>
    <x v="37"/>
    <x v="86"/>
    <s v="6"/>
    <x v="4"/>
    <x v="3005"/>
    <n v="0"/>
    <n v="-12492.5"/>
    <n v="1"/>
    <s v="61"/>
    <s v="7507"/>
    <s v="679000"/>
    <s v="10"/>
    <s v="000"/>
    <s v="Bauhof   "/>
    <n v="0"/>
    <n v="12492.5"/>
  </r>
  <r>
    <s v="1 Stadt Bad Rappenau"/>
    <x v="0"/>
    <x v="1"/>
    <x v="7"/>
    <x v="30"/>
    <x v="37"/>
    <x v="86"/>
    <s v="6"/>
    <x v="4"/>
    <x v="3006"/>
    <n v="0"/>
    <n v="-3116.55"/>
    <n v="1"/>
    <s v="61"/>
    <s v="7507"/>
    <s v="679000"/>
    <s v="30"/>
    <s v="000"/>
    <s v="Verwaltungskosten (Personal + Sachkosten)  "/>
    <n v="0"/>
    <n v="3116.55"/>
  </r>
  <r>
    <s v="1 Stadt Bad Rappenau"/>
    <x v="0"/>
    <x v="1"/>
    <x v="7"/>
    <x v="30"/>
    <x v="37"/>
    <x v="87"/>
    <s v="6"/>
    <x v="4"/>
    <x v="3007"/>
    <n v="0"/>
    <n v="-2839.2"/>
    <n v="1"/>
    <s v="61"/>
    <s v="7508"/>
    <s v="679000"/>
    <s v="10"/>
    <s v="000"/>
    <s v="Bauhof   "/>
    <n v="0"/>
    <n v="2839.2"/>
  </r>
  <r>
    <s v="1 Stadt Bad Rappenau"/>
    <x v="0"/>
    <x v="1"/>
    <x v="7"/>
    <x v="30"/>
    <x v="37"/>
    <x v="87"/>
    <s v="6"/>
    <x v="4"/>
    <x v="3008"/>
    <n v="0"/>
    <n v="-692.57"/>
    <n v="1"/>
    <s v="61"/>
    <s v="7508"/>
    <s v="679000"/>
    <s v="30"/>
    <s v="000"/>
    <s v="Verwaltungskosten (Personal + Sachkosten)  "/>
    <n v="0"/>
    <n v="692.57"/>
  </r>
  <r>
    <s v="1 Stadt Bad Rappenau"/>
    <x v="0"/>
    <x v="1"/>
    <x v="7"/>
    <x v="30"/>
    <x v="37"/>
    <x v="88"/>
    <s v="6"/>
    <x v="4"/>
    <x v="3009"/>
    <n v="0"/>
    <n v="-5394.49"/>
    <n v="1"/>
    <s v="61"/>
    <s v="7509"/>
    <s v="679000"/>
    <s v="10"/>
    <s v="000"/>
    <s v="Bauhof   "/>
    <n v="0"/>
    <n v="5394.49"/>
  </r>
  <r>
    <s v="1 Stadt Bad Rappenau"/>
    <x v="0"/>
    <x v="1"/>
    <x v="7"/>
    <x v="30"/>
    <x v="37"/>
    <x v="88"/>
    <s v="6"/>
    <x v="4"/>
    <x v="3010"/>
    <n v="0"/>
    <n v="-1385.13"/>
    <n v="1"/>
    <s v="61"/>
    <s v="7509"/>
    <s v="679000"/>
    <s v="30"/>
    <s v="000"/>
    <s v="Verwaltungskosten (Personal + Sachkosten)  "/>
    <n v="0"/>
    <n v="1385.13"/>
  </r>
  <r>
    <s v="1 Stadt Bad Rappenau"/>
    <x v="0"/>
    <x v="1"/>
    <x v="7"/>
    <x v="31"/>
    <x v="40"/>
    <x v="91"/>
    <s v="6"/>
    <x v="4"/>
    <x v="3011"/>
    <n v="0"/>
    <n v="-242.05"/>
    <n v="1"/>
    <s v="61"/>
    <s v="7670"/>
    <s v="650000"/>
    <s v="20"/>
    <s v="000"/>
    <s v="Post- und Fernmeldegebühren   "/>
    <n v="0"/>
    <n v="242.05"/>
  </r>
  <r>
    <s v="1 Stadt Bad Rappenau"/>
    <x v="0"/>
    <x v="1"/>
    <x v="7"/>
    <x v="31"/>
    <x v="40"/>
    <x v="91"/>
    <s v="6"/>
    <x v="4"/>
    <x v="3012"/>
    <n v="0"/>
    <n v="-2.4500000000000002"/>
    <n v="1"/>
    <s v="61"/>
    <s v="7670"/>
    <s v="650000"/>
    <s v="40"/>
    <s v="000"/>
    <s v="Dienstreisen   "/>
    <n v="0"/>
    <n v="2.4500000000000002"/>
  </r>
  <r>
    <s v="1 Stadt Bad Rappenau"/>
    <x v="0"/>
    <x v="1"/>
    <x v="7"/>
    <x v="31"/>
    <x v="40"/>
    <x v="91"/>
    <s v="6"/>
    <x v="4"/>
    <x v="3013"/>
    <n v="0"/>
    <n v="-851.76"/>
    <n v="1"/>
    <s v="61"/>
    <s v="7670"/>
    <s v="679000"/>
    <s v="10"/>
    <s v="000"/>
    <s v="Bauhof   "/>
    <n v="0"/>
    <n v="851.76"/>
  </r>
  <r>
    <s v="1 Stadt Bad Rappenau"/>
    <x v="0"/>
    <x v="1"/>
    <x v="7"/>
    <x v="31"/>
    <x v="40"/>
    <x v="92"/>
    <s v="6"/>
    <x v="4"/>
    <x v="3014"/>
    <n v="0"/>
    <n v="-2839.2"/>
    <n v="1"/>
    <s v="61"/>
    <s v="7673"/>
    <s v="679000"/>
    <s v="10"/>
    <s v="000"/>
    <s v="Bauhof   "/>
    <n v="0"/>
    <n v="2839.2"/>
  </r>
  <r>
    <s v="1 Stadt Bad Rappenau"/>
    <x v="0"/>
    <x v="1"/>
    <x v="7"/>
    <x v="31"/>
    <x v="40"/>
    <x v="93"/>
    <s v="6"/>
    <x v="4"/>
    <x v="3015"/>
    <n v="0"/>
    <n v="-9085.4500000000007"/>
    <n v="1"/>
    <s v="61"/>
    <s v="7674"/>
    <s v="679000"/>
    <s v="10"/>
    <s v="000"/>
    <s v="Bauhof   "/>
    <n v="0"/>
    <n v="9085.4500000000007"/>
  </r>
  <r>
    <s v="1 Stadt Bad Rappenau"/>
    <x v="0"/>
    <x v="1"/>
    <x v="7"/>
    <x v="31"/>
    <x v="40"/>
    <x v="94"/>
    <s v="6"/>
    <x v="4"/>
    <x v="3016"/>
    <n v="0"/>
    <n v="-567.84"/>
    <n v="1"/>
    <s v="61"/>
    <s v="7677"/>
    <s v="679000"/>
    <s v="10"/>
    <s v="000"/>
    <s v="Bauhof   "/>
    <n v="0"/>
    <n v="567.84"/>
  </r>
  <r>
    <s v="1 Stadt Bad Rappenau"/>
    <x v="0"/>
    <x v="1"/>
    <x v="7"/>
    <x v="32"/>
    <x v="41"/>
    <x v="96"/>
    <s v="5"/>
    <x v="4"/>
    <x v="3017"/>
    <n v="0"/>
    <n v="-53913.8"/>
    <n v="1"/>
    <s v="61"/>
    <s v="7710"/>
    <s v="550000"/>
    <s v="10"/>
    <s v="000"/>
    <s v="Treibstoffe   "/>
    <n v="0"/>
    <n v="53913.8"/>
  </r>
  <r>
    <s v="1 Stadt Bad Rappenau"/>
    <x v="0"/>
    <x v="1"/>
    <x v="7"/>
    <x v="32"/>
    <x v="41"/>
    <x v="96"/>
    <s v="5"/>
    <x v="4"/>
    <x v="3018"/>
    <n v="0"/>
    <n v="-33004.68"/>
    <n v="1"/>
    <s v="61"/>
    <s v="7710"/>
    <s v="550000"/>
    <s v="20"/>
    <s v="000"/>
    <s v="Instandhaltung/Reparaturen   "/>
    <n v="0"/>
    <n v="33004.68"/>
  </r>
  <r>
    <s v="1 Stadt Bad Rappenau"/>
    <x v="0"/>
    <x v="1"/>
    <x v="7"/>
    <x v="32"/>
    <x v="41"/>
    <x v="96"/>
    <s v="5"/>
    <x v="4"/>
    <x v="3019"/>
    <n v="0"/>
    <n v="-24985.32"/>
    <n v="1"/>
    <s v="61"/>
    <s v="7710"/>
    <s v="550000"/>
    <s v="30"/>
    <s v="000"/>
    <s v="Steuern und Versicherungen   "/>
    <n v="0"/>
    <n v="24985.32"/>
  </r>
  <r>
    <s v="1 Stadt Bad Rappenau"/>
    <x v="0"/>
    <x v="1"/>
    <x v="7"/>
    <x v="32"/>
    <x v="41"/>
    <x v="96"/>
    <s v="6"/>
    <x v="4"/>
    <x v="3020"/>
    <n v="0"/>
    <n v="-774.6"/>
    <n v="1"/>
    <s v="61"/>
    <s v="7710"/>
    <s v="650000"/>
    <s v="10"/>
    <s v="000"/>
    <s v="Bücher und Zeitschriften   "/>
    <n v="0"/>
    <n v="774.6"/>
  </r>
  <r>
    <s v="1 Stadt Bad Rappenau"/>
    <x v="0"/>
    <x v="1"/>
    <x v="7"/>
    <x v="32"/>
    <x v="41"/>
    <x v="96"/>
    <s v="6"/>
    <x v="4"/>
    <x v="3021"/>
    <n v="0"/>
    <n v="-877.27"/>
    <n v="1"/>
    <s v="61"/>
    <s v="7710"/>
    <s v="650000"/>
    <s v="20"/>
    <s v="000"/>
    <s v="Post- und Fernmeldegebühren   "/>
    <n v="0"/>
    <n v="877.27"/>
  </r>
  <r>
    <s v="1 Stadt Bad Rappenau"/>
    <x v="0"/>
    <x v="1"/>
    <x v="7"/>
    <x v="32"/>
    <x v="41"/>
    <x v="96"/>
    <s v="6"/>
    <x v="4"/>
    <x v="3022"/>
    <n v="0"/>
    <n v="-320.04000000000002"/>
    <n v="1"/>
    <s v="61"/>
    <s v="7710"/>
    <s v="650000"/>
    <s v="40"/>
    <s v="000"/>
    <s v="Dienstreisen   "/>
    <n v="0"/>
    <n v="320.04000000000002"/>
  </r>
  <r>
    <s v="1 Stadt Bad Rappenau"/>
    <x v="0"/>
    <x v="1"/>
    <x v="7"/>
    <x v="32"/>
    <x v="41"/>
    <x v="96"/>
    <s v="6"/>
    <x v="4"/>
    <x v="3023"/>
    <n v="0"/>
    <n v="-6239.53"/>
    <n v="1"/>
    <s v="61"/>
    <s v="7710"/>
    <s v="650000"/>
    <s v="80"/>
    <s v="000"/>
    <s v="Sonstiger Geschäftsbedarf   "/>
    <n v="0"/>
    <n v="6239.53"/>
  </r>
  <r>
    <s v="1 Stadt Bad Rappenau"/>
    <x v="0"/>
    <x v="1"/>
    <x v="7"/>
    <x v="32"/>
    <x v="41"/>
    <x v="96"/>
    <s v="6"/>
    <x v="4"/>
    <x v="3024"/>
    <n v="0"/>
    <n v="-93119.93"/>
    <n v="1"/>
    <s v="61"/>
    <s v="7710"/>
    <s v="679000"/>
    <s v="30"/>
    <s v="000"/>
    <s v="Verwaltungskosten (Personal + Sachkosten)  "/>
    <n v="0"/>
    <n v="93119.93"/>
  </r>
  <r>
    <s v="1 Stadt Bad Rappenau"/>
    <x v="0"/>
    <x v="1"/>
    <x v="7"/>
    <x v="45"/>
    <x v="61"/>
    <x v="124"/>
    <s v="6"/>
    <x v="4"/>
    <x v="3025"/>
    <n v="0"/>
    <n v="-62746.41"/>
    <n v="1"/>
    <s v="61"/>
    <s v="7850"/>
    <s v="679000"/>
    <s v="10"/>
    <s v="000"/>
    <s v="Bauhof   "/>
    <n v="0"/>
    <n v="62746.41"/>
  </r>
  <r>
    <s v="1 Stadt Bad Rappenau"/>
    <x v="0"/>
    <x v="1"/>
    <x v="7"/>
    <x v="33"/>
    <x v="42"/>
    <x v="97"/>
    <s v="6"/>
    <x v="4"/>
    <x v="3026"/>
    <n v="0"/>
    <n v="-283.92"/>
    <n v="1"/>
    <s v="61"/>
    <s v="7900"/>
    <s v="679000"/>
    <s v="10"/>
    <s v="000"/>
    <s v="Bauhof   "/>
    <n v="0"/>
    <n v="283.92"/>
  </r>
  <r>
    <s v="1 Stadt Bad Rappenau"/>
    <x v="0"/>
    <x v="1"/>
    <x v="7"/>
    <x v="33"/>
    <x v="43"/>
    <x v="98"/>
    <s v="6"/>
    <x v="4"/>
    <x v="3027"/>
    <n v="0"/>
    <n v="-23281.47"/>
    <n v="1"/>
    <s v="61"/>
    <s v="7920"/>
    <s v="679000"/>
    <s v="10"/>
    <s v="000"/>
    <s v="Bauhof   "/>
    <n v="0"/>
    <n v="23281.47"/>
  </r>
  <r>
    <s v="1 Stadt Bad Rappenau"/>
    <x v="0"/>
    <x v="1"/>
    <x v="8"/>
    <x v="35"/>
    <x v="45"/>
    <x v="100"/>
    <s v="6"/>
    <x v="4"/>
    <x v="3028"/>
    <n v="0"/>
    <n v="-10221.129999999999"/>
    <n v="1"/>
    <s v="61"/>
    <s v="8550"/>
    <s v="679000"/>
    <s v="10"/>
    <s v="000"/>
    <s v="Bauhof   "/>
    <n v="0"/>
    <n v="10221.129999999999"/>
  </r>
  <r>
    <s v="1 Stadt Bad Rappenau"/>
    <x v="0"/>
    <x v="1"/>
    <x v="8"/>
    <x v="36"/>
    <x v="46"/>
    <x v="101"/>
    <s v="6"/>
    <x v="4"/>
    <x v="3029"/>
    <n v="0"/>
    <n v="-825.07"/>
    <n v="1"/>
    <s v="61"/>
    <s v="8610"/>
    <s v="650000"/>
    <s v="20"/>
    <s v="000"/>
    <s v="Post- und Fernmeldegebühren   "/>
    <n v="0"/>
    <n v="825.07"/>
  </r>
  <r>
    <s v="1 Stadt Bad Rappenau"/>
    <x v="0"/>
    <x v="1"/>
    <x v="8"/>
    <x v="36"/>
    <x v="46"/>
    <x v="101"/>
    <s v="6"/>
    <x v="4"/>
    <x v="3030"/>
    <n v="0"/>
    <n v="-5962.33"/>
    <n v="1"/>
    <s v="61"/>
    <s v="8610"/>
    <s v="679000"/>
    <s v="10"/>
    <s v="000"/>
    <s v="Bauhof   "/>
    <n v="0"/>
    <n v="5962.33"/>
  </r>
  <r>
    <s v="1 Stadt Bad Rappenau"/>
    <x v="0"/>
    <x v="1"/>
    <x v="8"/>
    <x v="36"/>
    <x v="46"/>
    <x v="101"/>
    <s v="6"/>
    <x v="4"/>
    <x v="3031"/>
    <n v="0"/>
    <n v="-15040"/>
    <n v="1"/>
    <s v="61"/>
    <s v="8610"/>
    <s v="679000"/>
    <s v="30"/>
    <s v="000"/>
    <s v="Verwaltungskosten (Personal + Sachkosten)  "/>
    <n v="0"/>
    <n v="15040"/>
  </r>
  <r>
    <s v="1 Stadt Bad Rappenau"/>
    <x v="0"/>
    <x v="1"/>
    <x v="8"/>
    <x v="36"/>
    <x v="46"/>
    <x v="102"/>
    <s v="6"/>
    <x v="4"/>
    <x v="3032"/>
    <n v="0"/>
    <n v="-246158.99"/>
    <n v="1"/>
    <s v="61"/>
    <s v="8620"/>
    <s v="679000"/>
    <s v="10"/>
    <s v="000"/>
    <s v="Bauhof   "/>
    <n v="0"/>
    <n v="246158.99"/>
  </r>
  <r>
    <s v="1 Stadt Bad Rappenau"/>
    <x v="0"/>
    <x v="1"/>
    <x v="8"/>
    <x v="36"/>
    <x v="46"/>
    <x v="102"/>
    <s v="6"/>
    <x v="4"/>
    <x v="3033"/>
    <n v="0"/>
    <n v="-47740.98"/>
    <n v="1"/>
    <s v="61"/>
    <s v="8620"/>
    <s v="679000"/>
    <s v="30"/>
    <s v="000"/>
    <s v="Verwaltungskosten (Personal + Sachkosten)  "/>
    <n v="0"/>
    <n v="47740.98"/>
  </r>
  <r>
    <s v="1 Stadt Bad Rappenau"/>
    <x v="0"/>
    <x v="1"/>
    <x v="8"/>
    <x v="37"/>
    <x v="47"/>
    <x v="103"/>
    <s v="6"/>
    <x v="4"/>
    <x v="3034"/>
    <n v="0"/>
    <n v="-8680"/>
    <n v="1"/>
    <s v="61"/>
    <s v="8700"/>
    <s v="679000"/>
    <s v="30"/>
    <s v="000"/>
    <s v="Verwaltungskosten (Personal + Sachkosten)  "/>
    <n v="0"/>
    <n v="8680"/>
  </r>
  <r>
    <s v="1 Stadt Bad Rappenau"/>
    <x v="0"/>
    <x v="1"/>
    <x v="8"/>
    <x v="37"/>
    <x v="47"/>
    <x v="104"/>
    <s v="6"/>
    <x v="4"/>
    <x v="3035"/>
    <n v="0"/>
    <n v="-2839.2"/>
    <n v="1"/>
    <s v="61"/>
    <s v="8750"/>
    <s v="679000"/>
    <s v="10"/>
    <s v="000"/>
    <s v="Bauhof   "/>
    <n v="0"/>
    <n v="2839.2"/>
  </r>
  <r>
    <s v="1 Stadt Bad Rappenau"/>
    <x v="0"/>
    <x v="1"/>
    <x v="8"/>
    <x v="37"/>
    <x v="47"/>
    <x v="104"/>
    <s v="6"/>
    <x v="4"/>
    <x v="3036"/>
    <n v="0"/>
    <n v="-4196.8"/>
    <n v="1"/>
    <s v="61"/>
    <s v="8750"/>
    <s v="679000"/>
    <s v="30"/>
    <s v="000"/>
    <s v="Verwaltungskosten (Personal + Sachkosten)  "/>
    <n v="0"/>
    <n v="4196.8"/>
  </r>
  <r>
    <s v="1 Stadt Bad Rappenau"/>
    <x v="0"/>
    <x v="1"/>
    <x v="8"/>
    <x v="38"/>
    <x v="48"/>
    <x v="105"/>
    <s v="5"/>
    <x v="4"/>
    <x v="3037"/>
    <n v="0"/>
    <n v="-128.6"/>
    <n v="1"/>
    <s v="61"/>
    <s v="8810"/>
    <s v="501000"/>
    <s v="01"/>
    <s v="000"/>
    <s v="Prof. Meisinger Weg 9   "/>
    <n v="0"/>
    <n v="128.6"/>
  </r>
  <r>
    <s v="1 Stadt Bad Rappenau"/>
    <x v="0"/>
    <x v="1"/>
    <x v="8"/>
    <x v="38"/>
    <x v="48"/>
    <x v="105"/>
    <s v="5"/>
    <x v="4"/>
    <x v="3038"/>
    <n v="0"/>
    <n v="-8530.36"/>
    <n v="1"/>
    <s v="61"/>
    <s v="8810"/>
    <s v="501000"/>
    <s v="02"/>
    <s v="000"/>
    <s v="Bahnhofstr. 13 (Gewerbliche Flächen) Mehrwertsteuerpflichtig!!!  "/>
    <n v="0"/>
    <n v="8530.36"/>
  </r>
  <r>
    <s v="1 Stadt Bad Rappenau"/>
    <x v="0"/>
    <x v="1"/>
    <x v="8"/>
    <x v="38"/>
    <x v="48"/>
    <x v="105"/>
    <s v="5"/>
    <x v="4"/>
    <x v="3039"/>
    <n v="0"/>
    <n v="-1798.89"/>
    <n v="1"/>
    <s v="61"/>
    <s v="8810"/>
    <s v="501000"/>
    <s v="09"/>
    <s v="000"/>
    <s v="Bahnhofstr. 13   "/>
    <n v="0"/>
    <n v="1798.89"/>
  </r>
  <r>
    <s v="1 Stadt Bad Rappenau"/>
    <x v="0"/>
    <x v="1"/>
    <x v="8"/>
    <x v="38"/>
    <x v="48"/>
    <x v="105"/>
    <s v="5"/>
    <x v="4"/>
    <x v="3040"/>
    <n v="0"/>
    <n v="-282.12"/>
    <n v="1"/>
    <s v="61"/>
    <s v="8810"/>
    <s v="501000"/>
    <s v="10"/>
    <s v="000"/>
    <s v="Heinsheimer Str. 1   "/>
    <n v="0"/>
    <n v="282.12"/>
  </r>
  <r>
    <s v="1 Stadt Bad Rappenau"/>
    <x v="0"/>
    <x v="1"/>
    <x v="8"/>
    <x v="38"/>
    <x v="48"/>
    <x v="105"/>
    <s v="5"/>
    <x v="4"/>
    <x v="3041"/>
    <n v="0"/>
    <n v="-25"/>
    <n v="1"/>
    <s v="61"/>
    <s v="8810"/>
    <s v="501000"/>
    <s v="14"/>
    <s v="000"/>
    <s v="Garagen Babstadter Str. 39 (BTB BGA)   "/>
    <n v="0"/>
    <n v="25"/>
  </r>
  <r>
    <s v="1 Stadt Bad Rappenau"/>
    <x v="0"/>
    <x v="1"/>
    <x v="8"/>
    <x v="38"/>
    <x v="48"/>
    <x v="105"/>
    <s v="5"/>
    <x v="4"/>
    <x v="3042"/>
    <n v="0"/>
    <n v="-169.47"/>
    <n v="1"/>
    <s v="61"/>
    <s v="8810"/>
    <s v="501000"/>
    <s v="16"/>
    <s v="000"/>
    <s v="Raiffeisenstr. 14   "/>
    <n v="0"/>
    <n v="169.47"/>
  </r>
  <r>
    <s v="1 Stadt Bad Rappenau"/>
    <x v="0"/>
    <x v="1"/>
    <x v="8"/>
    <x v="38"/>
    <x v="48"/>
    <x v="105"/>
    <s v="5"/>
    <x v="4"/>
    <x v="3043"/>
    <n v="0"/>
    <n v="-3561.08"/>
    <n v="1"/>
    <s v="61"/>
    <s v="8810"/>
    <s v="501000"/>
    <s v="20"/>
    <s v="000"/>
    <s v="Siegelsbacher Str. 2   "/>
    <n v="0"/>
    <n v="3561.08"/>
  </r>
  <r>
    <s v="1 Stadt Bad Rappenau"/>
    <x v="0"/>
    <x v="1"/>
    <x v="8"/>
    <x v="38"/>
    <x v="48"/>
    <x v="105"/>
    <s v="5"/>
    <x v="4"/>
    <x v="3044"/>
    <n v="0"/>
    <n v="-712.64"/>
    <n v="1"/>
    <s v="61"/>
    <s v="8810"/>
    <s v="501000"/>
    <s v="24"/>
    <s v="000"/>
    <s v="Heinsheimer Str. 26   "/>
    <n v="0"/>
    <n v="712.64"/>
  </r>
  <r>
    <s v="1 Stadt Bad Rappenau"/>
    <x v="0"/>
    <x v="1"/>
    <x v="8"/>
    <x v="38"/>
    <x v="48"/>
    <x v="105"/>
    <s v="5"/>
    <x v="4"/>
    <x v="3045"/>
    <n v="0"/>
    <n v="-190.63"/>
    <n v="1"/>
    <s v="61"/>
    <s v="8810"/>
    <s v="501000"/>
    <s v="26"/>
    <s v="000"/>
    <s v="Kirchplatz 4   "/>
    <n v="0"/>
    <n v="190.63"/>
  </r>
  <r>
    <s v="1 Stadt Bad Rappenau"/>
    <x v="0"/>
    <x v="1"/>
    <x v="8"/>
    <x v="38"/>
    <x v="48"/>
    <x v="105"/>
    <s v="5"/>
    <x v="4"/>
    <x v="3046"/>
    <n v="0"/>
    <n v="-16193.89"/>
    <n v="1"/>
    <s v="61"/>
    <s v="8810"/>
    <s v="501000"/>
    <s v="27"/>
    <s v="000"/>
    <s v="Babstadter Str. 39   "/>
    <n v="0"/>
    <n v="16193.89"/>
  </r>
  <r>
    <s v="1 Stadt Bad Rappenau"/>
    <x v="0"/>
    <x v="1"/>
    <x v="8"/>
    <x v="38"/>
    <x v="48"/>
    <x v="105"/>
    <s v="5"/>
    <x v="4"/>
    <x v="3047"/>
    <n v="0"/>
    <n v="-22180.15"/>
    <n v="1"/>
    <s v="61"/>
    <s v="8810"/>
    <s v="501000"/>
    <s v="29"/>
    <s v="000"/>
    <s v="Kirchplatz 24   "/>
    <n v="0"/>
    <n v="22180.15"/>
  </r>
  <r>
    <s v="1 Stadt Bad Rappenau"/>
    <x v="0"/>
    <x v="1"/>
    <x v="8"/>
    <x v="38"/>
    <x v="48"/>
    <x v="105"/>
    <s v="5"/>
    <x v="4"/>
    <x v="3048"/>
    <n v="0"/>
    <n v="-466.1"/>
    <n v="1"/>
    <s v="61"/>
    <s v="8810"/>
    <s v="501000"/>
    <s v="30"/>
    <s v="000"/>
    <s v="Adersbacher Str. 22   "/>
    <n v="0"/>
    <n v="466.1"/>
  </r>
  <r>
    <s v="1 Stadt Bad Rappenau"/>
    <x v="0"/>
    <x v="1"/>
    <x v="8"/>
    <x v="38"/>
    <x v="48"/>
    <x v="105"/>
    <s v="5"/>
    <x v="4"/>
    <x v="3049"/>
    <n v="0"/>
    <n v="-210.86"/>
    <n v="1"/>
    <s v="61"/>
    <s v="8810"/>
    <s v="501000"/>
    <s v="32"/>
    <s v="000"/>
    <s v="Dammstr. 19   "/>
    <n v="0"/>
    <n v="210.86"/>
  </r>
  <r>
    <s v="1 Stadt Bad Rappenau"/>
    <x v="0"/>
    <x v="1"/>
    <x v="8"/>
    <x v="38"/>
    <x v="48"/>
    <x v="105"/>
    <s v="5"/>
    <x v="4"/>
    <x v="3050"/>
    <n v="0"/>
    <n v="-534.97"/>
    <n v="1"/>
    <s v="61"/>
    <s v="8810"/>
    <s v="501000"/>
    <s v="36"/>
    <s v="000"/>
    <s v="Saline 1 + 3   "/>
    <n v="0"/>
    <n v="534.97"/>
  </r>
  <r>
    <s v="1 Stadt Bad Rappenau"/>
    <x v="0"/>
    <x v="1"/>
    <x v="8"/>
    <x v="38"/>
    <x v="48"/>
    <x v="105"/>
    <s v="5"/>
    <x v="4"/>
    <x v="3051"/>
    <n v="0"/>
    <n v="-6543.98"/>
    <n v="1"/>
    <s v="61"/>
    <s v="8810"/>
    <s v="501000"/>
    <s v="37"/>
    <s v="000"/>
    <s v="Saline 4   "/>
    <n v="0"/>
    <n v="6543.98"/>
  </r>
  <r>
    <s v="1 Stadt Bad Rappenau"/>
    <x v="0"/>
    <x v="1"/>
    <x v="8"/>
    <x v="38"/>
    <x v="48"/>
    <x v="105"/>
    <s v="5"/>
    <x v="4"/>
    <x v="3052"/>
    <n v="0"/>
    <n v="-2069.34"/>
    <n v="1"/>
    <s v="61"/>
    <s v="8810"/>
    <s v="501000"/>
    <s v="38"/>
    <s v="000"/>
    <s v="Saline 5   "/>
    <n v="0"/>
    <n v="2069.34"/>
  </r>
  <r>
    <s v="1 Stadt Bad Rappenau"/>
    <x v="0"/>
    <x v="1"/>
    <x v="8"/>
    <x v="38"/>
    <x v="48"/>
    <x v="105"/>
    <s v="5"/>
    <x v="4"/>
    <x v="3053"/>
    <n v="0"/>
    <n v="-220.74"/>
    <n v="1"/>
    <s v="61"/>
    <s v="8810"/>
    <s v="501000"/>
    <s v="41"/>
    <s v="000"/>
    <s v="Fürfelder Str. 14   "/>
    <n v="0"/>
    <n v="220.74"/>
  </r>
  <r>
    <s v="1 Stadt Bad Rappenau"/>
    <x v="0"/>
    <x v="1"/>
    <x v="8"/>
    <x v="38"/>
    <x v="48"/>
    <x v="105"/>
    <s v="5"/>
    <x v="4"/>
    <x v="3054"/>
    <n v="0"/>
    <n v="-719.36"/>
    <n v="1"/>
    <s v="61"/>
    <s v="8810"/>
    <s v="501000"/>
    <s v="44"/>
    <s v="000"/>
    <s v="Im Bisland 3   "/>
    <n v="0"/>
    <n v="719.36"/>
  </r>
  <r>
    <s v="1 Stadt Bad Rappenau"/>
    <x v="0"/>
    <x v="1"/>
    <x v="8"/>
    <x v="38"/>
    <x v="48"/>
    <x v="105"/>
    <s v="5"/>
    <x v="4"/>
    <x v="3055"/>
    <n v="0"/>
    <n v="-177.31"/>
    <n v="1"/>
    <s v="61"/>
    <s v="8810"/>
    <s v="501000"/>
    <s v="46"/>
    <s v="000"/>
    <s v="Treschklinger Str. 1   "/>
    <n v="0"/>
    <n v="177.31"/>
  </r>
  <r>
    <s v="1 Stadt Bad Rappenau"/>
    <x v="0"/>
    <x v="1"/>
    <x v="8"/>
    <x v="38"/>
    <x v="48"/>
    <x v="105"/>
    <s v="5"/>
    <x v="4"/>
    <x v="3056"/>
    <n v="0"/>
    <n v="-958.42"/>
    <n v="1"/>
    <s v="61"/>
    <s v="8810"/>
    <s v="501000"/>
    <s v="53"/>
    <s v="000"/>
    <s v="Sinsheimer Str. 12   "/>
    <n v="0"/>
    <n v="958.42"/>
  </r>
  <r>
    <s v="1 Stadt Bad Rappenau"/>
    <x v="0"/>
    <x v="1"/>
    <x v="8"/>
    <x v="38"/>
    <x v="48"/>
    <x v="105"/>
    <s v="5"/>
    <x v="4"/>
    <x v="3057"/>
    <n v="0"/>
    <n v="-3043.65"/>
    <n v="1"/>
    <s v="61"/>
    <s v="8810"/>
    <s v="501000"/>
    <s v="60"/>
    <s v="000"/>
    <s v="Ortsstr. 21   "/>
    <n v="0"/>
    <n v="3043.65"/>
  </r>
  <r>
    <s v="1 Stadt Bad Rappenau"/>
    <x v="0"/>
    <x v="1"/>
    <x v="8"/>
    <x v="38"/>
    <x v="48"/>
    <x v="105"/>
    <s v="5"/>
    <x v="4"/>
    <x v="3058"/>
    <n v="0"/>
    <n v="-1319.71"/>
    <n v="1"/>
    <s v="61"/>
    <s v="8810"/>
    <s v="501000"/>
    <s v="63"/>
    <s v="000"/>
    <s v="Eisenbahnstr. 10   "/>
    <n v="0"/>
    <n v="1319.71"/>
  </r>
  <r>
    <s v="1 Stadt Bad Rappenau"/>
    <x v="0"/>
    <x v="1"/>
    <x v="8"/>
    <x v="38"/>
    <x v="48"/>
    <x v="105"/>
    <s v="5"/>
    <x v="4"/>
    <x v="3059"/>
    <n v="0"/>
    <n v="-5677.16"/>
    <n v="1"/>
    <s v="61"/>
    <s v="8810"/>
    <s v="501000"/>
    <s v="68"/>
    <s v="000"/>
    <s v="Am Dreschplatz 6-8 Obergimpern  "/>
    <n v="0"/>
    <n v="5677.16"/>
  </r>
  <r>
    <s v="1 Stadt Bad Rappenau"/>
    <x v="0"/>
    <x v="1"/>
    <x v="8"/>
    <x v="38"/>
    <x v="48"/>
    <x v="105"/>
    <s v="5"/>
    <x v="4"/>
    <x v="3060"/>
    <n v="0"/>
    <n v="-2017.88"/>
    <n v="1"/>
    <s v="61"/>
    <s v="8810"/>
    <s v="501000"/>
    <s v="76"/>
    <s v="000"/>
    <s v="Neckarstr. 36 EG   "/>
    <n v="0"/>
    <n v="2017.88"/>
  </r>
  <r>
    <s v="1 Stadt Bad Rappenau"/>
    <x v="0"/>
    <x v="1"/>
    <x v="8"/>
    <x v="38"/>
    <x v="48"/>
    <x v="105"/>
    <s v="5"/>
    <x v="4"/>
    <x v="3061"/>
    <n v="0"/>
    <n v="-104.52"/>
    <n v="1"/>
    <s v="61"/>
    <s v="8810"/>
    <s v="501000"/>
    <s v="78"/>
    <s v="000"/>
    <s v="Zimmersteige 10   "/>
    <n v="0"/>
    <n v="104.52"/>
  </r>
  <r>
    <s v="1 Stadt Bad Rappenau"/>
    <x v="0"/>
    <x v="1"/>
    <x v="8"/>
    <x v="38"/>
    <x v="48"/>
    <x v="105"/>
    <s v="5"/>
    <x v="4"/>
    <x v="3062"/>
    <n v="0"/>
    <n v="-203.65"/>
    <n v="1"/>
    <s v="61"/>
    <s v="8810"/>
    <s v="540000"/>
    <s v="01"/>
    <s v="000"/>
    <s v="Prof. Meisinger Weg 9   "/>
    <n v="0"/>
    <n v="203.65"/>
  </r>
  <r>
    <s v="1 Stadt Bad Rappenau"/>
    <x v="0"/>
    <x v="1"/>
    <x v="8"/>
    <x v="38"/>
    <x v="48"/>
    <x v="105"/>
    <s v="5"/>
    <x v="4"/>
    <x v="3063"/>
    <n v="0"/>
    <n v="-2498.7800000000002"/>
    <n v="1"/>
    <s v="61"/>
    <s v="8810"/>
    <s v="540000"/>
    <s v="02"/>
    <s v="000"/>
    <s v="Bahnhofstr. 13 (Gewerbliche Flächen) Mehrwertsteuerpflichtig!!!  "/>
    <n v="0"/>
    <n v="2498.7800000000002"/>
  </r>
  <r>
    <s v="1 Stadt Bad Rappenau"/>
    <x v="0"/>
    <x v="1"/>
    <x v="8"/>
    <x v="38"/>
    <x v="48"/>
    <x v="105"/>
    <s v="5"/>
    <x v="4"/>
    <x v="3064"/>
    <n v="0"/>
    <n v="-19.579999999999998"/>
    <n v="1"/>
    <s v="61"/>
    <s v="8810"/>
    <s v="540000"/>
    <s v="03"/>
    <s v="000"/>
    <s v="Raiffeisenstr. 7   "/>
    <n v="0"/>
    <n v="19.579999999999998"/>
  </r>
  <r>
    <s v="1 Stadt Bad Rappenau"/>
    <x v="0"/>
    <x v="1"/>
    <x v="8"/>
    <x v="38"/>
    <x v="48"/>
    <x v="105"/>
    <s v="5"/>
    <x v="4"/>
    <x v="3065"/>
    <n v="0"/>
    <n v="-1021.57"/>
    <n v="1"/>
    <s v="61"/>
    <s v="8810"/>
    <s v="540000"/>
    <s v="05"/>
    <s v="000"/>
    <s v="Heinsheimer Str. 23   "/>
    <n v="0"/>
    <n v="1021.57"/>
  </r>
  <r>
    <s v="1 Stadt Bad Rappenau"/>
    <x v="0"/>
    <x v="1"/>
    <x v="8"/>
    <x v="38"/>
    <x v="48"/>
    <x v="105"/>
    <s v="5"/>
    <x v="4"/>
    <x v="3066"/>
    <n v="0"/>
    <n v="-7192.91"/>
    <n v="1"/>
    <s v="61"/>
    <s v="8810"/>
    <s v="540000"/>
    <s v="09"/>
    <s v="000"/>
    <s v="Bahnhofstr. 13   "/>
    <n v="0"/>
    <n v="7192.91"/>
  </r>
  <r>
    <s v="1 Stadt Bad Rappenau"/>
    <x v="0"/>
    <x v="1"/>
    <x v="8"/>
    <x v="38"/>
    <x v="48"/>
    <x v="105"/>
    <s v="5"/>
    <x v="4"/>
    <x v="3067"/>
    <n v="0"/>
    <n v="-1286.9000000000001"/>
    <n v="1"/>
    <s v="61"/>
    <s v="8810"/>
    <s v="540000"/>
    <s v="10"/>
    <s v="000"/>
    <s v="Heinsheimer Str. 1   "/>
    <n v="0"/>
    <n v="1286.9000000000001"/>
  </r>
  <r>
    <s v="1 Stadt Bad Rappenau"/>
    <x v="0"/>
    <x v="1"/>
    <x v="8"/>
    <x v="38"/>
    <x v="48"/>
    <x v="105"/>
    <s v="5"/>
    <x v="4"/>
    <x v="3068"/>
    <n v="0"/>
    <n v="-87.9"/>
    <n v="1"/>
    <s v="61"/>
    <s v="8810"/>
    <s v="540000"/>
    <s v="12"/>
    <s v="000"/>
    <s v="Heinsheimer Str. 31   "/>
    <n v="0"/>
    <n v="87.9"/>
  </r>
  <r>
    <s v="1 Stadt Bad Rappenau"/>
    <x v="0"/>
    <x v="1"/>
    <x v="8"/>
    <x v="38"/>
    <x v="48"/>
    <x v="105"/>
    <s v="5"/>
    <x v="4"/>
    <x v="3069"/>
    <n v="0"/>
    <n v="-396.76"/>
    <n v="1"/>
    <s v="61"/>
    <s v="8810"/>
    <s v="540000"/>
    <s v="14"/>
    <s v="000"/>
    <s v="Babstadter Str. 39 (BTB BGA)   "/>
    <n v="0"/>
    <n v="396.76"/>
  </r>
  <r>
    <s v="1 Stadt Bad Rappenau"/>
    <x v="0"/>
    <x v="1"/>
    <x v="8"/>
    <x v="38"/>
    <x v="48"/>
    <x v="105"/>
    <s v="5"/>
    <x v="4"/>
    <x v="3070"/>
    <n v="0"/>
    <n v="-2124.6799999999998"/>
    <n v="1"/>
    <s v="61"/>
    <s v="8810"/>
    <s v="540000"/>
    <s v="16"/>
    <s v="000"/>
    <s v="Raiffeisenstr. 14   "/>
    <n v="0"/>
    <n v="2124.6799999999998"/>
  </r>
  <r>
    <s v="1 Stadt Bad Rappenau"/>
    <x v="0"/>
    <x v="1"/>
    <x v="8"/>
    <x v="38"/>
    <x v="48"/>
    <x v="105"/>
    <s v="5"/>
    <x v="4"/>
    <x v="3071"/>
    <n v="0"/>
    <n v="-1236.8699999999999"/>
    <n v="1"/>
    <s v="61"/>
    <s v="8810"/>
    <s v="540000"/>
    <s v="18"/>
    <s v="000"/>
    <s v="Kirchplatz 4 (BTB)   "/>
    <n v="0"/>
    <n v="1236.8699999999999"/>
  </r>
  <r>
    <s v="1 Stadt Bad Rappenau"/>
    <x v="0"/>
    <x v="1"/>
    <x v="8"/>
    <x v="38"/>
    <x v="48"/>
    <x v="105"/>
    <s v="5"/>
    <x v="4"/>
    <x v="3072"/>
    <n v="0"/>
    <n v="-204.71"/>
    <n v="1"/>
    <s v="61"/>
    <s v="8810"/>
    <s v="540000"/>
    <s v="19"/>
    <s v="000"/>
    <s v="Salinenstr. 35   "/>
    <n v="0"/>
    <n v="204.71"/>
  </r>
  <r>
    <s v="1 Stadt Bad Rappenau"/>
    <x v="0"/>
    <x v="1"/>
    <x v="8"/>
    <x v="38"/>
    <x v="48"/>
    <x v="105"/>
    <s v="5"/>
    <x v="4"/>
    <x v="3073"/>
    <n v="0"/>
    <n v="-8018.5"/>
    <n v="1"/>
    <s v="61"/>
    <s v="8810"/>
    <s v="540000"/>
    <s v="20"/>
    <s v="000"/>
    <s v="Siegelsbacher Str. 2   "/>
    <n v="0"/>
    <n v="8018.5"/>
  </r>
  <r>
    <s v="1 Stadt Bad Rappenau"/>
    <x v="0"/>
    <x v="1"/>
    <x v="8"/>
    <x v="38"/>
    <x v="48"/>
    <x v="105"/>
    <s v="5"/>
    <x v="4"/>
    <x v="3074"/>
    <n v="0"/>
    <n v="-569.04"/>
    <n v="1"/>
    <s v="61"/>
    <s v="8810"/>
    <s v="540000"/>
    <s v="22"/>
    <s v="000"/>
    <s v="Piaweg 15 (Minigolfplatzhütte)   "/>
    <n v="0"/>
    <n v="569.04"/>
  </r>
  <r>
    <s v="1 Stadt Bad Rappenau"/>
    <x v="0"/>
    <x v="1"/>
    <x v="8"/>
    <x v="38"/>
    <x v="48"/>
    <x v="105"/>
    <s v="5"/>
    <x v="4"/>
    <x v="3075"/>
    <n v="0"/>
    <n v="-4349.53"/>
    <n v="1"/>
    <s v="61"/>
    <s v="8810"/>
    <s v="540000"/>
    <s v="24"/>
    <s v="000"/>
    <s v="Heinsheimer Str. 26   "/>
    <n v="0"/>
    <n v="4349.53"/>
  </r>
  <r>
    <s v="1 Stadt Bad Rappenau"/>
    <x v="0"/>
    <x v="1"/>
    <x v="8"/>
    <x v="38"/>
    <x v="48"/>
    <x v="105"/>
    <s v="5"/>
    <x v="4"/>
    <x v="3076"/>
    <n v="0"/>
    <n v="-1197.07"/>
    <n v="1"/>
    <s v="61"/>
    <s v="8810"/>
    <s v="540000"/>
    <s v="26"/>
    <s v="000"/>
    <s v="Kirchplatz 4   "/>
    <n v="0"/>
    <n v="1197.07"/>
  </r>
  <r>
    <s v="1 Stadt Bad Rappenau"/>
    <x v="0"/>
    <x v="1"/>
    <x v="8"/>
    <x v="38"/>
    <x v="48"/>
    <x v="105"/>
    <s v="5"/>
    <x v="4"/>
    <x v="3077"/>
    <n v="0"/>
    <n v="-7450.41"/>
    <n v="1"/>
    <s v="61"/>
    <s v="8810"/>
    <s v="540000"/>
    <s v="27"/>
    <s v="000"/>
    <s v="Babstadter Str. 39   "/>
    <n v="0"/>
    <n v="7450.41"/>
  </r>
  <r>
    <s v="1 Stadt Bad Rappenau"/>
    <x v="0"/>
    <x v="1"/>
    <x v="8"/>
    <x v="38"/>
    <x v="48"/>
    <x v="105"/>
    <s v="5"/>
    <x v="4"/>
    <x v="3078"/>
    <n v="0"/>
    <n v="-11189.99"/>
    <n v="1"/>
    <s v="61"/>
    <s v="8810"/>
    <s v="540000"/>
    <s v="29"/>
    <s v="000"/>
    <s v="Kirchplatz 24   "/>
    <n v="0"/>
    <n v="11189.99"/>
  </r>
  <r>
    <s v="1 Stadt Bad Rappenau"/>
    <x v="0"/>
    <x v="1"/>
    <x v="8"/>
    <x v="38"/>
    <x v="48"/>
    <x v="105"/>
    <s v="5"/>
    <x v="4"/>
    <x v="3079"/>
    <n v="0"/>
    <n v="-675.22"/>
    <n v="1"/>
    <s v="61"/>
    <s v="8810"/>
    <s v="540000"/>
    <s v="30"/>
    <s v="000"/>
    <s v="Adersbacher Str. 22   "/>
    <n v="0"/>
    <n v="675.22"/>
  </r>
  <r>
    <s v="1 Stadt Bad Rappenau"/>
    <x v="0"/>
    <x v="1"/>
    <x v="8"/>
    <x v="38"/>
    <x v="48"/>
    <x v="105"/>
    <s v="5"/>
    <x v="4"/>
    <x v="3080"/>
    <n v="0"/>
    <n v="-435.63"/>
    <n v="1"/>
    <s v="61"/>
    <s v="8810"/>
    <s v="540000"/>
    <s v="31"/>
    <s v="000"/>
    <s v="Adersbacher Str. 26   "/>
    <n v="0"/>
    <n v="435.63"/>
  </r>
  <r>
    <s v="1 Stadt Bad Rappenau"/>
    <x v="0"/>
    <x v="1"/>
    <x v="8"/>
    <x v="38"/>
    <x v="48"/>
    <x v="105"/>
    <s v="5"/>
    <x v="4"/>
    <x v="3081"/>
    <n v="0"/>
    <n v="-2127.12"/>
    <n v="1"/>
    <s v="61"/>
    <s v="8810"/>
    <s v="540000"/>
    <s v="32"/>
    <s v="000"/>
    <s v="Dammstr. 19   "/>
    <n v="0"/>
    <n v="2127.12"/>
  </r>
  <r>
    <s v="1 Stadt Bad Rappenau"/>
    <x v="0"/>
    <x v="1"/>
    <x v="8"/>
    <x v="38"/>
    <x v="48"/>
    <x v="105"/>
    <s v="5"/>
    <x v="4"/>
    <x v="3082"/>
    <n v="0"/>
    <n v="-813.46"/>
    <n v="1"/>
    <s v="61"/>
    <s v="8810"/>
    <s v="540000"/>
    <s v="33"/>
    <s v="000"/>
    <s v="Linsenbergstr. 9   "/>
    <n v="0"/>
    <n v="813.46"/>
  </r>
  <r>
    <s v="1 Stadt Bad Rappenau"/>
    <x v="0"/>
    <x v="1"/>
    <x v="8"/>
    <x v="38"/>
    <x v="48"/>
    <x v="105"/>
    <s v="5"/>
    <x v="4"/>
    <x v="3083"/>
    <n v="0"/>
    <n v="-17402.43"/>
    <n v="1"/>
    <s v="61"/>
    <s v="8810"/>
    <s v="540000"/>
    <s v="36"/>
    <s v="000"/>
    <s v="Saline 1 + 3   "/>
    <n v="0"/>
    <n v="17402.43"/>
  </r>
  <r>
    <s v="1 Stadt Bad Rappenau"/>
    <x v="0"/>
    <x v="1"/>
    <x v="8"/>
    <x v="38"/>
    <x v="48"/>
    <x v="105"/>
    <s v="5"/>
    <x v="4"/>
    <x v="3084"/>
    <n v="0"/>
    <n v="-4698.8999999999996"/>
    <n v="1"/>
    <s v="61"/>
    <s v="8810"/>
    <s v="540000"/>
    <s v="37"/>
    <s v="000"/>
    <s v="Saline 4   "/>
    <n v="0"/>
    <n v="4698.8999999999996"/>
  </r>
  <r>
    <s v="1 Stadt Bad Rappenau"/>
    <x v="0"/>
    <x v="1"/>
    <x v="8"/>
    <x v="38"/>
    <x v="48"/>
    <x v="105"/>
    <s v="5"/>
    <x v="4"/>
    <x v="3085"/>
    <n v="0"/>
    <n v="-5513.14"/>
    <n v="1"/>
    <s v="61"/>
    <s v="8810"/>
    <s v="540000"/>
    <s v="38"/>
    <s v="000"/>
    <s v="Saline 5   "/>
    <n v="0"/>
    <n v="5513.14"/>
  </r>
  <r>
    <s v="1 Stadt Bad Rappenau"/>
    <x v="0"/>
    <x v="1"/>
    <x v="8"/>
    <x v="38"/>
    <x v="48"/>
    <x v="105"/>
    <s v="5"/>
    <x v="4"/>
    <x v="3086"/>
    <n v="0"/>
    <n v="-316.52999999999997"/>
    <n v="1"/>
    <s v="61"/>
    <s v="8810"/>
    <s v="540000"/>
    <s v="39"/>
    <s v="000"/>
    <s v="Ehrenbergstr. 21 (Bürgerverein)   "/>
    <n v="0"/>
    <n v="316.52999999999997"/>
  </r>
  <r>
    <s v="1 Stadt Bad Rappenau"/>
    <x v="0"/>
    <x v="1"/>
    <x v="8"/>
    <x v="38"/>
    <x v="48"/>
    <x v="105"/>
    <s v="5"/>
    <x v="4"/>
    <x v="3087"/>
    <n v="0"/>
    <n v="-661.65"/>
    <n v="1"/>
    <s v="61"/>
    <s v="8810"/>
    <s v="540000"/>
    <s v="41"/>
    <s v="000"/>
    <s v="Fürfelder Str. 14   "/>
    <n v="0"/>
    <n v="661.65"/>
  </r>
  <r>
    <s v="1 Stadt Bad Rappenau"/>
    <x v="0"/>
    <x v="1"/>
    <x v="8"/>
    <x v="38"/>
    <x v="48"/>
    <x v="105"/>
    <s v="5"/>
    <x v="4"/>
    <x v="3088"/>
    <n v="0"/>
    <n v="-1619.13"/>
    <n v="1"/>
    <s v="61"/>
    <s v="8810"/>
    <s v="540000"/>
    <s v="44"/>
    <s v="000"/>
    <s v="Im Bisland 3   "/>
    <n v="0"/>
    <n v="1619.13"/>
  </r>
  <r>
    <s v="1 Stadt Bad Rappenau"/>
    <x v="0"/>
    <x v="1"/>
    <x v="8"/>
    <x v="38"/>
    <x v="48"/>
    <x v="105"/>
    <s v="5"/>
    <x v="4"/>
    <x v="3089"/>
    <n v="0"/>
    <n v="142.15"/>
    <n v="1"/>
    <s v="61"/>
    <s v="8810"/>
    <s v="540000"/>
    <s v="46"/>
    <s v="000"/>
    <s v="Treschklinger Str. 1   "/>
    <n v="0"/>
    <n v="-142.15"/>
  </r>
  <r>
    <s v="1 Stadt Bad Rappenau"/>
    <x v="0"/>
    <x v="1"/>
    <x v="8"/>
    <x v="38"/>
    <x v="48"/>
    <x v="105"/>
    <s v="5"/>
    <x v="4"/>
    <x v="3090"/>
    <n v="0"/>
    <n v="-3540.93"/>
    <n v="1"/>
    <s v="61"/>
    <s v="8810"/>
    <s v="540000"/>
    <s v="47"/>
    <s v="000"/>
    <s v="Salinenstr. 27/1   "/>
    <n v="0"/>
    <n v="3540.93"/>
  </r>
  <r>
    <s v="1 Stadt Bad Rappenau"/>
    <x v="0"/>
    <x v="1"/>
    <x v="8"/>
    <x v="38"/>
    <x v="48"/>
    <x v="105"/>
    <s v="5"/>
    <x v="4"/>
    <x v="3091"/>
    <n v="0"/>
    <n v="-10.92"/>
    <n v="1"/>
    <s v="61"/>
    <s v="8810"/>
    <s v="540000"/>
    <s v="51"/>
    <s v="000"/>
    <s v="Mühlgärten 1   "/>
    <n v="0"/>
    <n v="10.92"/>
  </r>
  <r>
    <s v="1 Stadt Bad Rappenau"/>
    <x v="0"/>
    <x v="1"/>
    <x v="8"/>
    <x v="38"/>
    <x v="48"/>
    <x v="105"/>
    <s v="5"/>
    <x v="4"/>
    <x v="3092"/>
    <n v="0"/>
    <n v="-2036.77"/>
    <n v="1"/>
    <s v="61"/>
    <s v="8810"/>
    <s v="540000"/>
    <s v="53"/>
    <s v="000"/>
    <s v="Sinsheimer Str. 12   "/>
    <n v="0"/>
    <n v="2036.77"/>
  </r>
  <r>
    <s v="1 Stadt Bad Rappenau"/>
    <x v="0"/>
    <x v="1"/>
    <x v="8"/>
    <x v="38"/>
    <x v="48"/>
    <x v="105"/>
    <s v="5"/>
    <x v="4"/>
    <x v="3093"/>
    <n v="0"/>
    <n v="-98.15"/>
    <n v="1"/>
    <s v="61"/>
    <s v="8810"/>
    <s v="540000"/>
    <s v="55"/>
    <s v="000"/>
    <s v="Untere Torstr. 12   "/>
    <n v="0"/>
    <n v="98.15"/>
  </r>
  <r>
    <s v="1 Stadt Bad Rappenau"/>
    <x v="0"/>
    <x v="1"/>
    <x v="8"/>
    <x v="38"/>
    <x v="48"/>
    <x v="105"/>
    <s v="5"/>
    <x v="4"/>
    <x v="3094"/>
    <n v="0"/>
    <n v="-2168.4899999999998"/>
    <n v="1"/>
    <s v="61"/>
    <s v="8810"/>
    <s v="540000"/>
    <s v="60"/>
    <s v="000"/>
    <s v="Ortsstr. 21   "/>
    <n v="0"/>
    <n v="2168.4899999999998"/>
  </r>
  <r>
    <s v="1 Stadt Bad Rappenau"/>
    <x v="0"/>
    <x v="1"/>
    <x v="8"/>
    <x v="38"/>
    <x v="48"/>
    <x v="105"/>
    <s v="5"/>
    <x v="4"/>
    <x v="3095"/>
    <n v="0"/>
    <n v="-439.21"/>
    <n v="1"/>
    <s v="61"/>
    <s v="8810"/>
    <s v="540000"/>
    <s v="63"/>
    <s v="000"/>
    <s v="Eisenbahnstr. 10   "/>
    <n v="0"/>
    <n v="439.21"/>
  </r>
  <r>
    <s v="1 Stadt Bad Rappenau"/>
    <x v="0"/>
    <x v="1"/>
    <x v="8"/>
    <x v="38"/>
    <x v="48"/>
    <x v="105"/>
    <s v="5"/>
    <x v="4"/>
    <x v="3096"/>
    <n v="0"/>
    <n v="-527.4"/>
    <n v="1"/>
    <s v="61"/>
    <s v="8810"/>
    <s v="540000"/>
    <s v="64"/>
    <s v="000"/>
    <s v="Seewiesenweg 5   "/>
    <n v="0"/>
    <n v="527.4"/>
  </r>
  <r>
    <s v="1 Stadt Bad Rappenau"/>
    <x v="0"/>
    <x v="1"/>
    <x v="8"/>
    <x v="38"/>
    <x v="48"/>
    <x v="105"/>
    <s v="5"/>
    <x v="4"/>
    <x v="3097"/>
    <n v="0"/>
    <n v="-9321.93"/>
    <n v="1"/>
    <s v="61"/>
    <s v="8810"/>
    <s v="540000"/>
    <s v="68"/>
    <s v="000"/>
    <s v="Am Dreschplatz 6-8 Übergangswohnheim Obergimpern  "/>
    <n v="0"/>
    <n v="9321.93"/>
  </r>
  <r>
    <s v="1 Stadt Bad Rappenau"/>
    <x v="0"/>
    <x v="1"/>
    <x v="8"/>
    <x v="38"/>
    <x v="48"/>
    <x v="105"/>
    <s v="5"/>
    <x v="4"/>
    <x v="3098"/>
    <n v="0"/>
    <n v="-968.8"/>
    <n v="1"/>
    <s v="61"/>
    <s v="8810"/>
    <s v="540000"/>
    <s v="75"/>
    <s v="000"/>
    <s v="Neckarstr. 20   "/>
    <n v="0"/>
    <n v="968.8"/>
  </r>
  <r>
    <s v="1 Stadt Bad Rappenau"/>
    <x v="0"/>
    <x v="1"/>
    <x v="8"/>
    <x v="38"/>
    <x v="48"/>
    <x v="105"/>
    <s v="5"/>
    <x v="4"/>
    <x v="3099"/>
    <n v="0"/>
    <n v="-1107.6099999999999"/>
    <n v="1"/>
    <s v="61"/>
    <s v="8810"/>
    <s v="540000"/>
    <s v="76"/>
    <s v="000"/>
    <s v="Neckarstr. 36 EG   "/>
    <n v="0"/>
    <n v="1107.6099999999999"/>
  </r>
  <r>
    <s v="1 Stadt Bad Rappenau"/>
    <x v="0"/>
    <x v="1"/>
    <x v="8"/>
    <x v="38"/>
    <x v="48"/>
    <x v="105"/>
    <s v="5"/>
    <x v="4"/>
    <x v="3100"/>
    <n v="0"/>
    <n v="-2597.44"/>
    <n v="1"/>
    <s v="61"/>
    <s v="8810"/>
    <s v="540000"/>
    <s v="78"/>
    <s v="000"/>
    <s v="Zimmersteige 10   "/>
    <n v="0"/>
    <n v="2597.44"/>
  </r>
  <r>
    <s v="1 Stadt Bad Rappenau"/>
    <x v="0"/>
    <x v="1"/>
    <x v="8"/>
    <x v="38"/>
    <x v="48"/>
    <x v="105"/>
    <s v="5"/>
    <x v="4"/>
    <x v="3101"/>
    <n v="0"/>
    <n v="-830.64"/>
    <n v="1"/>
    <s v="61"/>
    <s v="8810"/>
    <s v="540000"/>
    <s v="80"/>
    <s v="000"/>
    <s v="Obere Kirchstr. 1   "/>
    <n v="0"/>
    <n v="830.64"/>
  </r>
  <r>
    <s v="1 Stadt Bad Rappenau"/>
    <x v="0"/>
    <x v="1"/>
    <x v="8"/>
    <x v="38"/>
    <x v="48"/>
    <x v="105"/>
    <s v="5"/>
    <x v="4"/>
    <x v="3102"/>
    <n v="0"/>
    <n v="-463.05"/>
    <n v="1"/>
    <s v="61"/>
    <s v="8810"/>
    <s v="540000"/>
    <s v="87"/>
    <s v="000"/>
    <s v="Dorfstr. 21   "/>
    <n v="0"/>
    <n v="463.05"/>
  </r>
  <r>
    <s v="1 Stadt Bad Rappenau"/>
    <x v="0"/>
    <x v="1"/>
    <x v="8"/>
    <x v="38"/>
    <x v="48"/>
    <x v="105"/>
    <s v="6"/>
    <x v="4"/>
    <x v="3103"/>
    <n v="0"/>
    <n v="-6530.17"/>
    <n v="1"/>
    <s v="61"/>
    <s v="8810"/>
    <s v="679000"/>
    <s v="10"/>
    <s v="000"/>
    <s v="Bauhof   "/>
    <n v="0"/>
    <n v="6530.17"/>
  </r>
  <r>
    <s v="1 Stadt Bad Rappenau"/>
    <x v="0"/>
    <x v="1"/>
    <x v="8"/>
    <x v="38"/>
    <x v="48"/>
    <x v="105"/>
    <s v="6"/>
    <x v="4"/>
    <x v="3104"/>
    <n v="0"/>
    <n v="-5280"/>
    <n v="1"/>
    <s v="61"/>
    <s v="8810"/>
    <s v="679000"/>
    <s v="30"/>
    <s v="000"/>
    <s v="Verwaltungskosten (Personal + Sachkosten)  "/>
    <n v="0"/>
    <n v="5280"/>
  </r>
  <r>
    <s v="1 Stadt Bad Rappenau"/>
    <x v="0"/>
    <x v="1"/>
    <x v="8"/>
    <x v="38"/>
    <x v="48"/>
    <x v="106"/>
    <s v="6"/>
    <x v="4"/>
    <x v="3105"/>
    <n v="0"/>
    <n v="-137.75"/>
    <n v="1"/>
    <s v="61"/>
    <s v="8830"/>
    <s v="650000"/>
    <s v="10"/>
    <s v="000"/>
    <s v="Fachliteratur   "/>
    <n v="0"/>
    <n v="137.75"/>
  </r>
  <r>
    <s v="1 Stadt Bad Rappenau"/>
    <x v="0"/>
    <x v="1"/>
    <x v="8"/>
    <x v="38"/>
    <x v="48"/>
    <x v="106"/>
    <s v="6"/>
    <x v="4"/>
    <x v="3106"/>
    <n v="0"/>
    <n v="-302.22000000000003"/>
    <n v="1"/>
    <s v="61"/>
    <s v="8830"/>
    <s v="650000"/>
    <s v="40"/>
    <s v="000"/>
    <s v="Reisekosten   "/>
    <n v="0"/>
    <n v="302.22000000000003"/>
  </r>
  <r>
    <s v="1 Stadt Bad Rappenau"/>
    <x v="0"/>
    <x v="1"/>
    <x v="8"/>
    <x v="38"/>
    <x v="48"/>
    <x v="106"/>
    <s v="6"/>
    <x v="4"/>
    <x v="3107"/>
    <n v="0"/>
    <n v="-8233.69"/>
    <n v="1"/>
    <s v="61"/>
    <s v="8830"/>
    <s v="679000"/>
    <s v="10"/>
    <s v="000"/>
    <s v="Bauhof   "/>
    <n v="0"/>
    <n v="8233.69"/>
  </r>
  <r>
    <s v="1 Stadt Bad Rappenau"/>
    <x v="1"/>
    <x v="2"/>
    <x v="8"/>
    <x v="38"/>
    <x v="48"/>
    <x v="106"/>
    <s v="34"/>
    <x v="10"/>
    <x v="3108"/>
    <n v="0"/>
    <n v="88836"/>
    <n v="1"/>
    <s v="70"/>
    <s v="8830"/>
    <s v="340000"/>
    <s v="10"/>
    <s v="001"/>
    <s v="Ausgleichzahlungen aus Umlegungsverfahren  "/>
    <n v="0"/>
    <n v="88836"/>
  </r>
  <r>
    <s v="1 Stadt Bad Rappenau"/>
    <x v="1"/>
    <x v="3"/>
    <x v="6"/>
    <x v="25"/>
    <x v="32"/>
    <x v="74"/>
    <s v="95"/>
    <x v="15"/>
    <x v="3109"/>
    <n v="0"/>
    <n v="-170961.2"/>
    <n v="1"/>
    <s v="71"/>
    <s v="6300"/>
    <s v="950000"/>
    <s v="10"/>
    <s v="170"/>
    <s v="Innere Erschließung   "/>
    <n v="0"/>
    <n v="170961.2"/>
  </r>
  <r>
    <s v="1 Stadt Bad Rappenau"/>
    <x v="1"/>
    <x v="3"/>
    <x v="6"/>
    <x v="25"/>
    <x v="32"/>
    <x v="74"/>
    <s v="95"/>
    <x v="15"/>
    <x v="3110"/>
    <n v="0"/>
    <n v="-15144.35"/>
    <n v="1"/>
    <s v="71"/>
    <s v="6300"/>
    <s v="950000"/>
    <s v="20"/>
    <s v="170"/>
    <s v="Äußere Erschließung   "/>
    <n v="0"/>
    <n v="15144.35"/>
  </r>
  <r>
    <s v="1 Stadt Bad Rappenau"/>
    <x v="1"/>
    <x v="3"/>
    <x v="6"/>
    <x v="25"/>
    <x v="32"/>
    <x v="74"/>
    <s v="95"/>
    <x v="15"/>
    <x v="3111"/>
    <n v="0"/>
    <n v="-1107622.27"/>
    <n v="1"/>
    <s v="71"/>
    <s v="6300"/>
    <s v="950000"/>
    <s v="10"/>
    <s v="171"/>
    <s v="Innere Erschließung   "/>
    <n v="0"/>
    <n v="1107622.2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Diagramm" cacheId="0" applyNumberFormats="0" applyBorderFormats="0" applyFontFormats="0" applyPatternFormats="0" applyAlignmentFormats="0" applyWidthHeightFormats="1" dataCaption="Werte" updatedVersion="6" minRefreshableVersion="3" itemPrintTitles="1" createdVersion="4" indent="0" compact="0" compactData="0" gridDropZones="1" multipleFieldFilters="0" chartFormat="1">
  <location ref="B8:D17" firstHeaderRow="1" firstDataRow="2" firstDataCol="1"/>
  <pivotFields count="21">
    <pivotField compact="0" outline="0" showAll="0"/>
    <pivotField compact="0" outline="0" showAll="0">
      <items count="3">
        <item x="0"/>
        <item h="1" x="1"/>
        <item t="default"/>
      </items>
    </pivotField>
    <pivotField compact="0" outline="0" showAll="0">
      <items count="5">
        <item x="0"/>
        <item x="1"/>
        <item x="2"/>
        <item x="3"/>
        <item t="default"/>
      </items>
    </pivotField>
    <pivotField compact="0" outline="0" showAll="0">
      <items count="11">
        <item x="0"/>
        <item x="1"/>
        <item x="2"/>
        <item x="3"/>
        <item x="4"/>
        <item x="5"/>
        <item x="6"/>
        <item x="7"/>
        <item x="8"/>
        <item x="9"/>
        <item t="default"/>
      </items>
    </pivotField>
    <pivotField compact="0" outline="0" showAll="0"/>
    <pivotField compact="0" outline="0" showAll="0">
      <items count="64">
        <item x="0"/>
        <item x="1"/>
        <item x="2"/>
        <item x="3"/>
        <item x="4"/>
        <item x="5"/>
        <item x="6"/>
        <item x="7"/>
        <item x="8"/>
        <item x="9"/>
        <item x="10"/>
        <item x="11"/>
        <item x="12"/>
        <item x="13"/>
        <item x="14"/>
        <item x="15"/>
        <item x="51"/>
        <item x="52"/>
        <item x="53"/>
        <item x="16"/>
        <item x="17"/>
        <item x="18"/>
        <item x="54"/>
        <item x="19"/>
        <item x="55"/>
        <item x="56"/>
        <item x="20"/>
        <item x="21"/>
        <item x="22"/>
        <item x="57"/>
        <item x="58"/>
        <item x="23"/>
        <item x="24"/>
        <item x="25"/>
        <item x="26"/>
        <item x="27"/>
        <item x="28"/>
        <item x="29"/>
        <item x="30"/>
        <item x="31"/>
        <item x="32"/>
        <item x="33"/>
        <item x="59"/>
        <item x="34"/>
        <item x="35"/>
        <item x="36"/>
        <item x="37"/>
        <item x="60"/>
        <item x="38"/>
        <item x="39"/>
        <item x="40"/>
        <item x="41"/>
        <item x="61"/>
        <item x="42"/>
        <item x="62"/>
        <item x="43"/>
        <item x="44"/>
        <item x="45"/>
        <item x="46"/>
        <item x="47"/>
        <item x="48"/>
        <item x="49"/>
        <item x="50"/>
        <item t="default"/>
      </items>
    </pivotField>
    <pivotField compact="0" outline="0" showAll="0">
      <items count="128">
        <item x="0"/>
        <item x="1"/>
        <item x="2"/>
        <item x="3"/>
        <item x="4"/>
        <item x="5"/>
        <item x="6"/>
        <item x="7"/>
        <item x="8"/>
        <item x="9"/>
        <item x="10"/>
        <item x="11"/>
        <item x="12"/>
        <item x="13"/>
        <item x="14"/>
        <item x="15"/>
        <item x="109"/>
        <item x="16"/>
        <item x="17"/>
        <item x="110"/>
        <item x="18"/>
        <item x="19"/>
        <item x="20"/>
        <item x="21"/>
        <item x="22"/>
        <item x="23"/>
        <item x="24"/>
        <item x="25"/>
        <item x="26"/>
        <item x="27"/>
        <item x="28"/>
        <item x="29"/>
        <item x="30"/>
        <item x="31"/>
        <item x="32"/>
        <item x="33"/>
        <item x="34"/>
        <item x="35"/>
        <item x="126"/>
        <item x="36"/>
        <item x="111"/>
        <item x="112"/>
        <item x="37"/>
        <item x="113"/>
        <item x="114"/>
        <item x="115"/>
        <item x="38"/>
        <item x="39"/>
        <item x="40"/>
        <item x="116"/>
        <item x="41"/>
        <item x="117"/>
        <item x="118"/>
        <item x="42"/>
        <item x="43"/>
        <item x="44"/>
        <item x="45"/>
        <item x="46"/>
        <item x="47"/>
        <item x="48"/>
        <item x="49"/>
        <item x="119"/>
        <item x="120"/>
        <item x="50"/>
        <item x="51"/>
        <item x="52"/>
        <item x="53"/>
        <item x="54"/>
        <item x="55"/>
        <item x="56"/>
        <item x="57"/>
        <item x="58"/>
        <item x="121"/>
        <item x="59"/>
        <item x="60"/>
        <item x="61"/>
        <item x="62"/>
        <item x="63"/>
        <item x="64"/>
        <item x="65"/>
        <item x="66"/>
        <item x="67"/>
        <item x="68"/>
        <item x="69"/>
        <item x="70"/>
        <item x="71"/>
        <item x="72"/>
        <item x="73"/>
        <item x="74"/>
        <item x="75"/>
        <item x="122"/>
        <item x="76"/>
        <item x="77"/>
        <item x="78"/>
        <item x="79"/>
        <item x="80"/>
        <item x="81"/>
        <item x="82"/>
        <item x="83"/>
        <item x="84"/>
        <item x="85"/>
        <item x="86"/>
        <item x="87"/>
        <item x="88"/>
        <item x="123"/>
        <item x="89"/>
        <item x="90"/>
        <item x="91"/>
        <item x="92"/>
        <item x="93"/>
        <item x="94"/>
        <item x="95"/>
        <item x="96"/>
        <item x="124"/>
        <item x="97"/>
        <item x="125"/>
        <item x="98"/>
        <item x="99"/>
        <item x="100"/>
        <item x="101"/>
        <item x="102"/>
        <item x="103"/>
        <item x="104"/>
        <item x="105"/>
        <item x="106"/>
        <item x="107"/>
        <item x="108"/>
        <item t="default"/>
      </items>
    </pivotField>
    <pivotField compact="0" outline="0" showAll="0"/>
    <pivotField axis="axisRow" compact="0" outline="0" showAll="0" sortType="descending">
      <items count="21">
        <item x="11"/>
        <item x="2"/>
        <item x="1"/>
        <item x="9"/>
        <item x="13"/>
        <item x="7"/>
        <item x="12"/>
        <item x="0"/>
        <item x="10"/>
        <item x="8"/>
        <item x="5"/>
        <item x="18"/>
        <item x="14"/>
        <item x="19"/>
        <item x="6"/>
        <item x="4"/>
        <item x="3"/>
        <item x="17"/>
        <item x="16"/>
        <item x="15"/>
        <item t="default"/>
      </items>
    </pivotField>
    <pivotField compact="0" outline="0" showAll="0"/>
    <pivotField dataField="1" compact="0" numFmtId="6" outline="0" showAll="0"/>
    <pivotField dataField="1" compact="0" numFmtId="8"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8" outline="0" showAll="0"/>
    <pivotField compact="0" numFmtId="8" outline="0" showAll="0"/>
  </pivotFields>
  <rowFields count="1">
    <field x="8"/>
  </rowFields>
  <rowItems count="8">
    <i>
      <x v="1"/>
    </i>
    <i>
      <x v="2"/>
    </i>
    <i>
      <x v="7"/>
    </i>
    <i>
      <x v="10"/>
    </i>
    <i>
      <x v="14"/>
    </i>
    <i>
      <x v="15"/>
    </i>
    <i>
      <x v="16"/>
    </i>
    <i t="grand">
      <x/>
    </i>
  </rowItems>
  <colFields count="1">
    <field x="-2"/>
  </colFields>
  <colItems count="2">
    <i>
      <x/>
    </i>
    <i i="1">
      <x v="1"/>
    </i>
  </colItems>
  <dataFields count="2">
    <dataField name="Planansatz" fld="10" baseField="0" baseItem="0" numFmtId="6"/>
    <dataField name="Ergebnis" fld="11" baseField="0" baseItem="0" numFmtId="8"/>
  </dataFields>
  <formats count="3">
    <format dxfId="63">
      <pivotArea outline="0" collapsedLevelsAreSubtotals="1" fieldPosition="0">
        <references count="1">
          <reference field="8" count="7" selected="0">
            <x v="1"/>
            <x v="2"/>
            <x v="7"/>
            <x v="10"/>
            <x v="14"/>
            <x v="15"/>
            <x v="16"/>
          </reference>
        </references>
      </pivotArea>
    </format>
    <format dxfId="62">
      <pivotArea outline="0" fieldPosition="0">
        <references count="1">
          <reference field="4294967294" count="1">
            <x v="0"/>
          </reference>
        </references>
      </pivotArea>
    </format>
    <format dxfId="61">
      <pivotArea type="all" dataOnly="0" outline="0" fieldPosition="0"/>
    </format>
  </format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Diagramm" cacheId="0" applyNumberFormats="0" applyBorderFormats="0" applyFontFormats="0" applyPatternFormats="0" applyAlignmentFormats="0" applyWidthHeightFormats="1" dataCaption="Werte" updatedVersion="6" minRefreshableVersion="3" itemPrintTitles="1" createdVersion="4" indent="0" compact="0" compactData="0" gridDropZones="1" multipleFieldFilters="0" chartFormat="2">
  <location ref="B8:C17" firstHeaderRow="2" firstDataRow="2" firstDataCol="1"/>
  <pivotFields count="21">
    <pivotField compact="0" outline="0" showAll="0"/>
    <pivotField compact="0" outline="0" showAll="0">
      <items count="3">
        <item x="0"/>
        <item h="1" x="1"/>
        <item t="default"/>
      </items>
    </pivotField>
    <pivotField compact="0" outline="0" showAll="0">
      <items count="5">
        <item x="0"/>
        <item x="1"/>
        <item x="2"/>
        <item x="3"/>
        <item t="default"/>
      </items>
    </pivotField>
    <pivotField compact="0" outline="0" showAll="0">
      <items count="11">
        <item x="0"/>
        <item x="1"/>
        <item x="2"/>
        <item x="3"/>
        <item x="4"/>
        <item x="5"/>
        <item x="6"/>
        <item x="7"/>
        <item x="8"/>
        <item x="9"/>
        <item t="default"/>
      </items>
    </pivotField>
    <pivotField compact="0" outline="0" showAll="0"/>
    <pivotField compact="0" outline="0" showAll="0">
      <items count="64">
        <item x="0"/>
        <item x="1"/>
        <item x="2"/>
        <item x="3"/>
        <item x="4"/>
        <item x="5"/>
        <item x="6"/>
        <item x="7"/>
        <item x="8"/>
        <item x="9"/>
        <item x="10"/>
        <item x="11"/>
        <item x="12"/>
        <item x="13"/>
        <item x="14"/>
        <item x="15"/>
        <item x="51"/>
        <item x="52"/>
        <item x="53"/>
        <item x="16"/>
        <item x="17"/>
        <item x="18"/>
        <item x="54"/>
        <item x="19"/>
        <item x="55"/>
        <item x="56"/>
        <item x="20"/>
        <item x="21"/>
        <item x="22"/>
        <item x="57"/>
        <item x="58"/>
        <item x="23"/>
        <item x="24"/>
        <item x="25"/>
        <item x="26"/>
        <item x="27"/>
        <item x="28"/>
        <item x="29"/>
        <item x="30"/>
        <item x="31"/>
        <item x="32"/>
        <item x="33"/>
        <item x="59"/>
        <item x="34"/>
        <item x="35"/>
        <item x="36"/>
        <item x="37"/>
        <item x="60"/>
        <item x="38"/>
        <item x="39"/>
        <item x="40"/>
        <item x="41"/>
        <item x="61"/>
        <item x="42"/>
        <item x="62"/>
        <item x="43"/>
        <item x="44"/>
        <item x="45"/>
        <item x="46"/>
        <item x="47"/>
        <item x="48"/>
        <item x="49"/>
        <item x="50"/>
        <item t="default"/>
      </items>
    </pivotField>
    <pivotField compact="0" outline="0" showAll="0">
      <items count="128">
        <item x="0"/>
        <item x="1"/>
        <item x="2"/>
        <item x="3"/>
        <item x="4"/>
        <item x="5"/>
        <item x="6"/>
        <item x="7"/>
        <item x="8"/>
        <item x="9"/>
        <item x="10"/>
        <item x="11"/>
        <item x="12"/>
        <item x="13"/>
        <item x="14"/>
        <item x="15"/>
        <item x="109"/>
        <item x="16"/>
        <item x="17"/>
        <item x="110"/>
        <item x="18"/>
        <item x="19"/>
        <item x="20"/>
        <item x="21"/>
        <item x="22"/>
        <item x="23"/>
        <item x="24"/>
        <item x="25"/>
        <item x="26"/>
        <item x="27"/>
        <item x="28"/>
        <item x="29"/>
        <item x="30"/>
        <item x="31"/>
        <item x="32"/>
        <item x="33"/>
        <item x="34"/>
        <item x="35"/>
        <item x="126"/>
        <item x="36"/>
        <item x="111"/>
        <item x="112"/>
        <item x="37"/>
        <item x="113"/>
        <item x="114"/>
        <item x="115"/>
        <item x="38"/>
        <item x="39"/>
        <item x="40"/>
        <item x="116"/>
        <item x="41"/>
        <item x="117"/>
        <item x="118"/>
        <item x="42"/>
        <item x="43"/>
        <item x="44"/>
        <item x="45"/>
        <item x="46"/>
        <item x="47"/>
        <item x="48"/>
        <item x="49"/>
        <item x="119"/>
        <item x="120"/>
        <item x="50"/>
        <item x="51"/>
        <item x="52"/>
        <item x="53"/>
        <item x="54"/>
        <item x="55"/>
        <item x="56"/>
        <item x="57"/>
        <item x="58"/>
        <item x="121"/>
        <item x="59"/>
        <item x="60"/>
        <item x="61"/>
        <item x="62"/>
        <item x="63"/>
        <item x="64"/>
        <item x="65"/>
        <item x="66"/>
        <item x="67"/>
        <item x="68"/>
        <item x="69"/>
        <item x="70"/>
        <item x="71"/>
        <item x="72"/>
        <item x="73"/>
        <item x="74"/>
        <item x="75"/>
        <item x="122"/>
        <item x="76"/>
        <item x="77"/>
        <item x="78"/>
        <item x="79"/>
        <item x="80"/>
        <item x="81"/>
        <item x="82"/>
        <item x="83"/>
        <item x="84"/>
        <item x="85"/>
        <item x="86"/>
        <item x="87"/>
        <item x="88"/>
        <item x="123"/>
        <item x="89"/>
        <item x="90"/>
        <item x="91"/>
        <item x="92"/>
        <item x="93"/>
        <item x="94"/>
        <item x="95"/>
        <item x="96"/>
        <item x="124"/>
        <item x="97"/>
        <item x="125"/>
        <item x="98"/>
        <item x="99"/>
        <item x="100"/>
        <item x="101"/>
        <item x="102"/>
        <item x="103"/>
        <item x="104"/>
        <item x="105"/>
        <item x="106"/>
        <item x="107"/>
        <item x="108"/>
        <item t="default"/>
      </items>
    </pivotField>
    <pivotField compact="0" outline="0" showAll="0"/>
    <pivotField axis="axisRow" compact="0" outline="0" showAll="0" sortType="descending">
      <items count="21">
        <item x="11"/>
        <item x="2"/>
        <item x="1"/>
        <item x="9"/>
        <item x="13"/>
        <item x="7"/>
        <item x="12"/>
        <item x="0"/>
        <item x="10"/>
        <item x="8"/>
        <item x="5"/>
        <item x="18"/>
        <item x="14"/>
        <item x="19"/>
        <item x="6"/>
        <item x="4"/>
        <item x="3"/>
        <item x="17"/>
        <item x="16"/>
        <item x="15"/>
        <item t="default"/>
      </items>
    </pivotField>
    <pivotField compact="0" outline="0" showAll="0"/>
    <pivotField compact="0" numFmtId="6" outline="0" showAll="0"/>
    <pivotField dataField="1" compact="0" numFmtId="8"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8" outline="0" showAll="0"/>
    <pivotField compact="0" numFmtId="8" outline="0" showAll="0"/>
  </pivotFields>
  <rowFields count="1">
    <field x="8"/>
  </rowFields>
  <rowItems count="8">
    <i>
      <x v="1"/>
    </i>
    <i>
      <x v="2"/>
    </i>
    <i>
      <x v="7"/>
    </i>
    <i>
      <x v="10"/>
    </i>
    <i>
      <x v="14"/>
    </i>
    <i>
      <x v="15"/>
    </i>
    <i>
      <x v="16"/>
    </i>
    <i t="grand">
      <x/>
    </i>
  </rowItems>
  <colItems count="1">
    <i/>
  </colItems>
  <dataFields count="1">
    <dataField name="Ergebnis" fld="11" baseField="0" baseItem="0" numFmtId="8"/>
  </dataFields>
  <formats count="2">
    <format dxfId="60">
      <pivotArea outline="0" collapsedLevelsAreSubtotals="1" fieldPosition="0">
        <references count="1">
          <reference field="8" count="7" selected="0">
            <x v="1"/>
            <x v="2"/>
            <x v="7"/>
            <x v="10"/>
            <x v="14"/>
            <x v="15"/>
            <x v="16"/>
          </reference>
        </references>
      </pivotArea>
    </format>
    <format dxfId="59">
      <pivotArea type="all" dataOnly="0" outline="0" fieldPosition="0"/>
    </format>
  </formats>
  <chartFormats count="2">
    <chartFormat chart="0" format="1"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Werte" updatedVersion="6" minRefreshableVersion="3" itemPrintTitles="1" createdVersion="4" indent="0" compact="0" compactData="0" gridDropZones="1" multipleFieldFilters="0">
  <location ref="B13:G25" firstHeaderRow="1" firstDataRow="2" firstDataCol="4" rowPageCount="2" colPageCount="1"/>
  <pivotFields count="21">
    <pivotField compact="0" outline="0" showAll="0"/>
    <pivotField name="Art des Haushalts:" axis="axisPage" compact="0" outline="0" multipleItemSelectionAllowed="1" showAll="0">
      <items count="3">
        <item x="0"/>
        <item h="1" x="1"/>
        <item t="default"/>
      </items>
    </pivotField>
    <pivotField axis="axisPage" compact="0" outline="0" showAll="0">
      <items count="5">
        <item x="0"/>
        <item x="1"/>
        <item x="2"/>
        <item x="3"/>
        <item t="default"/>
      </items>
    </pivotField>
    <pivotField axis="axisRow" compact="0" outline="0" showAll="0" sortType="ascending" defaultSubtotal="0">
      <items count="10">
        <item sd="0" x="0"/>
        <item sd="0" x="1"/>
        <item sd="0" x="2"/>
        <item sd="0" x="3"/>
        <item sd="0" x="4"/>
        <item sd="0" x="5"/>
        <item sd="0" x="6"/>
        <item sd="0" x="7"/>
        <item sd="0" x="8"/>
        <item sd="0" x="9"/>
      </items>
    </pivotField>
    <pivotField compact="0" outline="0" showAll="0" sortType="ascending" defaultSubtotal="0">
      <items count="46">
        <item sd="0" x="0"/>
        <item sd="0" x="1"/>
        <item sd="0" x="2"/>
        <item sd="0" x="3"/>
        <item sd="0" x="4"/>
        <item sd="0" x="5"/>
        <item sd="0" x="6"/>
        <item sd="0" x="7"/>
        <item sd="0" x="8"/>
        <item sd="0" x="9"/>
        <item sd="0" x="10"/>
        <item sd="0" x="11"/>
        <item sd="0" x="12"/>
        <item sd="0" x="13"/>
        <item sd="0" x="41"/>
        <item sd="0" x="14"/>
        <item sd="0" x="15"/>
        <item sd="0" x="16"/>
        <item sd="0" x="42"/>
        <item sd="0" x="17"/>
        <item sd="0" x="18"/>
        <item sd="0" x="43"/>
        <item sd="0" x="44"/>
        <item sd="0" x="19"/>
        <item sd="0" x="20"/>
        <item sd="0" x="21"/>
        <item sd="0" x="22"/>
        <item sd="0" x="23"/>
        <item sd="0" x="24"/>
        <item sd="0" x="25"/>
        <item sd="0" x="26"/>
        <item sd="0" x="27"/>
        <item sd="0" x="28"/>
        <item sd="0" x="29"/>
        <item sd="0" x="30"/>
        <item sd="0" x="31"/>
        <item sd="0" x="32"/>
        <item sd="0" x="45"/>
        <item sd="0" x="33"/>
        <item sd="0" x="34"/>
        <item sd="0" x="35"/>
        <item sd="0" x="36"/>
        <item sd="0" x="37"/>
        <item sd="0" x="38"/>
        <item sd="0" x="39"/>
        <item sd="0" x="40"/>
      </items>
    </pivotField>
    <pivotField name="Abschnitt / Unterabschnitt" axis="axisRow" compact="0" outline="0" showAll="0" sortType="ascending" defaultSubtotal="0">
      <items count="63">
        <item sd="0" x="0"/>
        <item sd="0" x="1"/>
        <item sd="0" x="2"/>
        <item sd="0" x="3"/>
        <item sd="0" x="4"/>
        <item sd="0" x="5"/>
        <item sd="0" x="6"/>
        <item sd="0" x="7"/>
        <item sd="0" x="8"/>
        <item sd="0" x="9"/>
        <item sd="0" x="10"/>
        <item sd="0" x="11"/>
        <item sd="0" x="12"/>
        <item sd="0" x="13"/>
        <item sd="0" x="14"/>
        <item sd="0" x="15"/>
        <item sd="0" x="51"/>
        <item sd="0" x="52"/>
        <item sd="0" x="53"/>
        <item sd="0" x="16"/>
        <item sd="0" x="17"/>
        <item sd="0" x="18"/>
        <item x="54"/>
        <item sd="0" x="19"/>
        <item sd="0" x="55"/>
        <item sd="0" x="56"/>
        <item sd="0" x="20"/>
        <item sd="0" x="21"/>
        <item sd="0" x="22"/>
        <item sd="0" x="57"/>
        <item sd="0" x="58"/>
        <item sd="0" x="23"/>
        <item sd="0" x="24"/>
        <item sd="0" x="25"/>
        <item sd="0" x="26"/>
        <item sd="0" x="27"/>
        <item sd="0" x="28"/>
        <item sd="0" x="29"/>
        <item sd="0" x="30"/>
        <item sd="0" x="31"/>
        <item sd="0" x="32"/>
        <item sd="0" x="33"/>
        <item sd="0" x="59"/>
        <item sd="0" x="34"/>
        <item sd="0" x="35"/>
        <item sd="0" x="36"/>
        <item sd="0" x="37"/>
        <item sd="0" x="60"/>
        <item sd="0" x="38"/>
        <item sd="0" x="39"/>
        <item sd="0" x="40"/>
        <item sd="0" x="41"/>
        <item sd="0" x="61"/>
        <item sd="0" x="42"/>
        <item sd="0" x="62"/>
        <item sd="0" x="43"/>
        <item sd="0" x="44"/>
        <item sd="0" x="45"/>
        <item sd="0" x="46"/>
        <item sd="0" x="47"/>
        <item sd="0" x="48"/>
        <item sd="0" x="49"/>
        <item sd="0" x="50"/>
      </items>
    </pivotField>
    <pivotField axis="axisRow" compact="0" outline="0" showAll="0" sortType="ascending">
      <items count="128">
        <item sd="0" x="0"/>
        <item sd="0" x="1"/>
        <item sd="0" x="2"/>
        <item sd="0" x="3"/>
        <item sd="0" x="4"/>
        <item sd="0" x="5"/>
        <item sd="0" x="6"/>
        <item sd="0" x="7"/>
        <item sd="0" x="8"/>
        <item sd="0" x="9"/>
        <item sd="0" x="10"/>
        <item sd="0" x="11"/>
        <item sd="0" x="12"/>
        <item sd="0" x="13"/>
        <item sd="0" x="14"/>
        <item sd="0" x="15"/>
        <item sd="0" x="109"/>
        <item sd="0" x="16"/>
        <item sd="0" x="17"/>
        <item sd="0" x="110"/>
        <item sd="0" x="18"/>
        <item sd="0" x="19"/>
        <item sd="0" x="20"/>
        <item sd="0" x="21"/>
        <item sd="0" x="22"/>
        <item sd="0" x="23"/>
        <item sd="0" x="24"/>
        <item sd="0" x="25"/>
        <item sd="0" x="26"/>
        <item sd="0" x="27"/>
        <item sd="0" x="28"/>
        <item sd="0" x="29"/>
        <item sd="0" x="30"/>
        <item sd="0" x="31"/>
        <item sd="0" x="32"/>
        <item sd="0" x="33"/>
        <item sd="0" x="34"/>
        <item sd="0" x="35"/>
        <item sd="0" x="126"/>
        <item sd="0" x="36"/>
        <item sd="0" x="111"/>
        <item sd="0" x="112"/>
        <item sd="0" x="37"/>
        <item sd="0" x="113"/>
        <item sd="0" x="114"/>
        <item sd="0" x="115"/>
        <item sd="0" x="38"/>
        <item sd="0" x="39"/>
        <item sd="0" x="40"/>
        <item x="116"/>
        <item sd="0" x="41"/>
        <item sd="0" x="117"/>
        <item sd="0" x="118"/>
        <item sd="0" x="42"/>
        <item sd="0" x="43"/>
        <item sd="0" x="44"/>
        <item sd="0" x="45"/>
        <item sd="0" x="46"/>
        <item sd="0" x="47"/>
        <item sd="0" x="48"/>
        <item sd="0" x="49"/>
        <item sd="0" x="119"/>
        <item sd="0" x="120"/>
        <item sd="0" x="50"/>
        <item sd="0" x="51"/>
        <item sd="0" x="52"/>
        <item sd="0" x="53"/>
        <item sd="0" x="54"/>
        <item sd="0" x="55"/>
        <item sd="0" x="56"/>
        <item sd="0" x="57"/>
        <item sd="0" x="58"/>
        <item sd="0" x="121"/>
        <item sd="0" x="59"/>
        <item sd="0" x="60"/>
        <item sd="0" x="61"/>
        <item sd="0" x="62"/>
        <item sd="0" x="63"/>
        <item sd="0" x="64"/>
        <item sd="0" x="65"/>
        <item sd="0" x="66"/>
        <item sd="0" x="67"/>
        <item sd="0" x="68"/>
        <item sd="0" x="69"/>
        <item sd="0" x="70"/>
        <item sd="0" x="71"/>
        <item sd="0" x="72"/>
        <item sd="0" x="73"/>
        <item sd="0" x="74"/>
        <item sd="0" x="75"/>
        <item sd="0" x="122"/>
        <item sd="0" x="76"/>
        <item sd="0" x="77"/>
        <item sd="0" x="78"/>
        <item sd="0" x="79"/>
        <item sd="0" x="80"/>
        <item sd="0" x="81"/>
        <item sd="0" x="82"/>
        <item sd="0" x="83"/>
        <item sd="0" x="84"/>
        <item sd="0" x="85"/>
        <item sd="0" x="86"/>
        <item sd="0" x="87"/>
        <item sd="0" x="88"/>
        <item sd="0" x="123"/>
        <item sd="0" x="89"/>
        <item sd="0" x="90"/>
        <item sd="0" x="91"/>
        <item sd="0" x="92"/>
        <item sd="0" x="93"/>
        <item sd="0" x="94"/>
        <item sd="0" x="95"/>
        <item sd="0" x="96"/>
        <item sd="0" x="124"/>
        <item sd="0" x="97"/>
        <item sd="0" x="125"/>
        <item sd="0" x="98"/>
        <item sd="0" x="99"/>
        <item sd="0" x="100"/>
        <item sd="0" x="101"/>
        <item sd="0" x="102"/>
        <item sd="0" x="103"/>
        <item sd="0" x="104"/>
        <item sd="0" x="105"/>
        <item sd="0" x="106"/>
        <item sd="0" x="107"/>
        <item sd="0" x="108"/>
        <item t="default" sd="0"/>
      </items>
    </pivotField>
    <pivotField compact="0" outline="0" showAll="0"/>
    <pivotField name="Einnahme- / Ausgabenarten" compact="0" outline="0" showAll="0" sortType="descending" defaultSubtotal="0">
      <items count="20">
        <item sd="0" x="11"/>
        <item sd="0" x="2"/>
        <item sd="0" x="1"/>
        <item sd="0" x="9"/>
        <item sd="0" x="13"/>
        <item sd="0" x="7"/>
        <item sd="0" x="12"/>
        <item sd="0" x="0"/>
        <item sd="0" x="10"/>
        <item sd="0" x="8"/>
        <item sd="0" x="5"/>
        <item sd="0" x="18"/>
        <item sd="0" x="14"/>
        <item sd="0" x="19"/>
        <item sd="0" x="6"/>
        <item sd="0" x="4"/>
        <item sd="0" x="3"/>
        <item sd="0" x="17"/>
        <item sd="0" x="16"/>
        <item sd="0" x="15"/>
      </items>
    </pivotField>
    <pivotField name="Haushaltsstelle" axis="axisRow" compact="0" outline="0" showAll="0" sortType="ascending">
      <items count="3113">
        <item x="0"/>
        <item x="2519"/>
        <item x="1"/>
        <item x="362"/>
        <item x="363"/>
        <item x="364"/>
        <item x="365"/>
        <item x="366"/>
        <item x="367"/>
        <item x="368"/>
        <item x="369"/>
        <item x="370"/>
        <item x="371"/>
        <item x="372"/>
        <item x="373"/>
        <item x="2619"/>
        <item x="2620"/>
        <item x="2621"/>
        <item x="374"/>
        <item x="375"/>
        <item x="376"/>
        <item x="377"/>
        <item x="378"/>
        <item x="379"/>
        <item x="380"/>
        <item x="381"/>
        <item x="382"/>
        <item x="2622"/>
        <item x="2623"/>
        <item x="2624"/>
        <item x="2625"/>
        <item x="383"/>
        <item x="384"/>
        <item x="2309"/>
        <item x="2"/>
        <item x="3"/>
        <item x="385"/>
        <item x="386"/>
        <item x="387"/>
        <item x="388"/>
        <item x="389"/>
        <item x="390"/>
        <item x="391"/>
        <item x="392"/>
        <item x="393"/>
        <item x="394"/>
        <item x="395"/>
        <item x="396"/>
        <item x="397"/>
        <item x="2626"/>
        <item x="398"/>
        <item x="4"/>
        <item x="5"/>
        <item x="6"/>
        <item x="399"/>
        <item x="400"/>
        <item x="401"/>
        <item x="402"/>
        <item x="403"/>
        <item x="404"/>
        <item x="405"/>
        <item x="406"/>
        <item x="407"/>
        <item x="408"/>
        <item x="409"/>
        <item x="410"/>
        <item x="411"/>
        <item x="2627"/>
        <item x="2628"/>
        <item x="2629"/>
        <item x="2630"/>
        <item x="412"/>
        <item x="413"/>
        <item x="414"/>
        <item x="2631"/>
        <item x="2632"/>
        <item x="2310"/>
        <item x="2311"/>
        <item x="7"/>
        <item x="8"/>
        <item x="9"/>
        <item x="10"/>
        <item x="11"/>
        <item x="12"/>
        <item x="13"/>
        <item x="415"/>
        <item x="416"/>
        <item x="417"/>
        <item x="418"/>
        <item x="419"/>
        <item x="420"/>
        <item x="421"/>
        <item x="422"/>
        <item x="423"/>
        <item x="424"/>
        <item x="425"/>
        <item x="426"/>
        <item x="427"/>
        <item x="2633"/>
        <item x="2634"/>
        <item x="2635"/>
        <item x="428"/>
        <item x="429"/>
        <item x="2312"/>
        <item x="2313"/>
        <item x="14"/>
        <item x="2520"/>
        <item x="15"/>
        <item x="16"/>
        <item x="17"/>
        <item x="430"/>
        <item x="431"/>
        <item x="432"/>
        <item x="433"/>
        <item x="434"/>
        <item x="435"/>
        <item x="436"/>
        <item x="437"/>
        <item x="438"/>
        <item x="439"/>
        <item x="440"/>
        <item x="441"/>
        <item x="442"/>
        <item x="443"/>
        <item x="444"/>
        <item x="445"/>
        <item x="446"/>
        <item x="447"/>
        <item x="2636"/>
        <item x="2637"/>
        <item x="2638"/>
        <item x="448"/>
        <item x="449"/>
        <item x="450"/>
        <item x="451"/>
        <item x="452"/>
        <item x="453"/>
        <item x="2639"/>
        <item x="2640"/>
        <item x="2641"/>
        <item x="2642"/>
        <item x="454"/>
        <item x="455"/>
        <item x="456"/>
        <item x="2314"/>
        <item x="2315"/>
        <item x="2316"/>
        <item x="2317"/>
        <item x="2318"/>
        <item x="18"/>
        <item x="2521"/>
        <item x="2522"/>
        <item x="2523"/>
        <item x="2524"/>
        <item x="2525"/>
        <item x="2526"/>
        <item x="2527"/>
        <item x="19"/>
        <item x="2528"/>
        <item x="2529"/>
        <item x="20"/>
        <item x="21"/>
        <item x="2530"/>
        <item x="2531"/>
        <item x="22"/>
        <item x="23"/>
        <item x="24"/>
        <item x="25"/>
        <item x="457"/>
        <item x="458"/>
        <item x="459"/>
        <item x="460"/>
        <item x="461"/>
        <item x="462"/>
        <item x="463"/>
        <item x="464"/>
        <item x="465"/>
        <item x="466"/>
        <item x="467"/>
        <item x="2643"/>
        <item x="2644"/>
        <item x="2645"/>
        <item x="468"/>
        <item x="469"/>
        <item x="470"/>
        <item x="471"/>
        <item x="472"/>
        <item x="473"/>
        <item x="474"/>
        <item x="475"/>
        <item x="476"/>
        <item x="477"/>
        <item x="2646"/>
        <item x="2647"/>
        <item x="2648"/>
        <item x="2649"/>
        <item x="2650"/>
        <item x="478"/>
        <item x="479"/>
        <item x="480"/>
        <item x="2319"/>
        <item x="2320"/>
        <item x="2321"/>
        <item x="2322"/>
        <item x="2323"/>
        <item x="2324"/>
        <item x="2325"/>
        <item x="2326"/>
        <item x="2327"/>
        <item x="2328"/>
        <item x="2329"/>
        <item x="26"/>
        <item x="2532"/>
        <item x="2533"/>
        <item x="2534"/>
        <item x="481"/>
        <item x="482"/>
        <item x="483"/>
        <item x="484"/>
        <item x="485"/>
        <item x="486"/>
        <item x="487"/>
        <item x="488"/>
        <item x="489"/>
        <item x="490"/>
        <item x="491"/>
        <item x="492"/>
        <item x="493"/>
        <item x="494"/>
        <item x="495"/>
        <item x="496"/>
        <item x="497"/>
        <item x="498"/>
        <item x="2651"/>
        <item x="27"/>
        <item x="2535"/>
        <item x="2536"/>
        <item x="2537"/>
        <item x="2538"/>
        <item x="28"/>
        <item x="499"/>
        <item x="500"/>
        <item x="501"/>
        <item x="502"/>
        <item x="503"/>
        <item x="504"/>
        <item x="505"/>
        <item x="506"/>
        <item x="507"/>
        <item x="508"/>
        <item x="509"/>
        <item x="510"/>
        <item x="511"/>
        <item x="512"/>
        <item x="513"/>
        <item x="514"/>
        <item x="515"/>
        <item x="516"/>
        <item x="2652"/>
        <item x="2653"/>
        <item x="517"/>
        <item x="2654"/>
        <item x="29"/>
        <item x="2539"/>
        <item x="2540"/>
        <item x="2541"/>
        <item x="30"/>
        <item x="518"/>
        <item x="519"/>
        <item x="520"/>
        <item x="521"/>
        <item x="522"/>
        <item x="523"/>
        <item x="524"/>
        <item x="525"/>
        <item x="526"/>
        <item x="527"/>
        <item x="528"/>
        <item x="529"/>
        <item x="530"/>
        <item x="531"/>
        <item x="532"/>
        <item x="533"/>
        <item x="534"/>
        <item x="535"/>
        <item x="2655"/>
        <item x="2656"/>
        <item x="2657"/>
        <item x="31"/>
        <item x="2542"/>
        <item x="2543"/>
        <item x="2544"/>
        <item x="2545"/>
        <item x="32"/>
        <item x="33"/>
        <item x="536"/>
        <item x="537"/>
        <item x="538"/>
        <item x="539"/>
        <item x="540"/>
        <item x="541"/>
        <item x="542"/>
        <item x="543"/>
        <item x="544"/>
        <item x="545"/>
        <item x="546"/>
        <item x="547"/>
        <item x="548"/>
        <item x="549"/>
        <item x="550"/>
        <item x="551"/>
        <item x="552"/>
        <item x="553"/>
        <item x="2658"/>
        <item x="2659"/>
        <item x="554"/>
        <item x="2660"/>
        <item x="34"/>
        <item x="2546"/>
        <item x="2547"/>
        <item x="2548"/>
        <item x="2549"/>
        <item x="35"/>
        <item x="555"/>
        <item x="556"/>
        <item x="557"/>
        <item x="558"/>
        <item x="559"/>
        <item x="560"/>
        <item x="561"/>
        <item x="562"/>
        <item x="563"/>
        <item x="564"/>
        <item x="565"/>
        <item x="566"/>
        <item x="567"/>
        <item x="568"/>
        <item x="569"/>
        <item x="570"/>
        <item x="571"/>
        <item x="572"/>
        <item x="2661"/>
        <item x="2662"/>
        <item x="573"/>
        <item x="2663"/>
        <item x="36"/>
        <item x="2550"/>
        <item x="2551"/>
        <item x="2552"/>
        <item x="37"/>
        <item x="574"/>
        <item x="575"/>
        <item x="576"/>
        <item x="577"/>
        <item x="578"/>
        <item x="579"/>
        <item x="580"/>
        <item x="581"/>
        <item x="582"/>
        <item x="583"/>
        <item x="584"/>
        <item x="585"/>
        <item x="586"/>
        <item x="587"/>
        <item x="588"/>
        <item x="589"/>
        <item x="590"/>
        <item x="591"/>
        <item x="2664"/>
        <item x="2665"/>
        <item x="592"/>
        <item x="2666"/>
        <item x="38"/>
        <item x="2553"/>
        <item x="2554"/>
        <item x="593"/>
        <item x="594"/>
        <item x="595"/>
        <item x="596"/>
        <item x="597"/>
        <item x="598"/>
        <item x="599"/>
        <item x="600"/>
        <item x="601"/>
        <item x="602"/>
        <item x="603"/>
        <item x="604"/>
        <item x="605"/>
        <item x="606"/>
        <item x="607"/>
        <item x="608"/>
        <item x="609"/>
        <item x="610"/>
        <item x="2667"/>
        <item x="2668"/>
        <item x="611"/>
        <item x="39"/>
        <item x="2555"/>
        <item x="2556"/>
        <item x="2557"/>
        <item x="40"/>
        <item x="612"/>
        <item x="613"/>
        <item x="614"/>
        <item x="615"/>
        <item x="616"/>
        <item x="617"/>
        <item x="618"/>
        <item x="619"/>
        <item x="620"/>
        <item x="621"/>
        <item x="622"/>
        <item x="623"/>
        <item x="624"/>
        <item x="625"/>
        <item x="626"/>
        <item x="627"/>
        <item x="628"/>
        <item x="629"/>
        <item x="630"/>
        <item x="2669"/>
        <item x="2670"/>
        <item x="631"/>
        <item x="2671"/>
        <item x="41"/>
        <item x="2558"/>
        <item x="2559"/>
        <item x="2560"/>
        <item x="42"/>
        <item x="2561"/>
        <item x="632"/>
        <item x="633"/>
        <item x="634"/>
        <item x="635"/>
        <item x="636"/>
        <item x="637"/>
        <item x="638"/>
        <item x="639"/>
        <item x="640"/>
        <item x="641"/>
        <item x="642"/>
        <item x="643"/>
        <item x="644"/>
        <item x="645"/>
        <item x="646"/>
        <item x="647"/>
        <item x="648"/>
        <item x="2672"/>
        <item x="2673"/>
        <item x="649"/>
        <item x="2674"/>
        <item x="43"/>
        <item x="2562"/>
        <item x="2563"/>
        <item x="44"/>
        <item x="45"/>
        <item x="46"/>
        <item x="47"/>
        <item x="2261"/>
        <item x="2262"/>
        <item x="650"/>
        <item x="651"/>
        <item x="652"/>
        <item x="653"/>
        <item x="654"/>
        <item x="655"/>
        <item x="656"/>
        <item x="657"/>
        <item x="658"/>
        <item x="659"/>
        <item x="660"/>
        <item x="661"/>
        <item x="662"/>
        <item x="663"/>
        <item x="664"/>
        <item x="665"/>
        <item x="666"/>
        <item x="667"/>
        <item x="668"/>
        <item x="669"/>
        <item x="2675"/>
        <item x="2676"/>
        <item x="2677"/>
        <item x="670"/>
        <item x="671"/>
        <item x="672"/>
        <item x="673"/>
        <item x="674"/>
        <item x="675"/>
        <item x="676"/>
        <item x="2678"/>
        <item x="2679"/>
        <item x="2680"/>
        <item x="2681"/>
        <item x="677"/>
        <item x="678"/>
        <item x="679"/>
        <item x="680"/>
        <item x="2682"/>
        <item x="681"/>
        <item x="682"/>
        <item x="683"/>
        <item x="2330"/>
        <item x="2331"/>
        <item x="2332"/>
        <item x="2333"/>
        <item x="2334"/>
        <item x="2335"/>
        <item x="2336"/>
        <item x="2337"/>
        <item x="2338"/>
        <item x="2339"/>
        <item x="2340"/>
        <item x="2341"/>
        <item x="2342"/>
        <item x="684"/>
        <item x="685"/>
        <item x="686"/>
        <item x="687"/>
        <item x="688"/>
        <item x="689"/>
        <item x="690"/>
        <item x="691"/>
        <item x="692"/>
        <item x="693"/>
        <item x="694"/>
        <item x="2683"/>
        <item x="2684"/>
        <item x="2685"/>
        <item x="695"/>
        <item x="696"/>
        <item x="697"/>
        <item x="698"/>
        <item x="699"/>
        <item x="700"/>
        <item x="2686"/>
        <item x="2687"/>
        <item x="701"/>
        <item x="702"/>
        <item x="703"/>
        <item x="2688"/>
        <item x="2689"/>
        <item x="704"/>
        <item x="705"/>
        <item x="706"/>
        <item x="48"/>
        <item x="707"/>
        <item x="708"/>
        <item x="709"/>
        <item x="710"/>
        <item x="711"/>
        <item x="712"/>
        <item x="713"/>
        <item x="714"/>
        <item x="715"/>
        <item x="716"/>
        <item x="717"/>
        <item x="718"/>
        <item x="2690"/>
        <item x="2691"/>
        <item x="2692"/>
        <item x="719"/>
        <item x="720"/>
        <item x="721"/>
        <item x="722"/>
        <item x="723"/>
        <item x="724"/>
        <item x="725"/>
        <item x="2693"/>
        <item x="2694"/>
        <item x="726"/>
        <item x="727"/>
        <item x="728"/>
        <item x="2695"/>
        <item x="729"/>
        <item x="730"/>
        <item x="731"/>
        <item x="49"/>
        <item x="732"/>
        <item x="733"/>
        <item x="734"/>
        <item x="735"/>
        <item x="736"/>
        <item x="737"/>
        <item x="738"/>
        <item x="739"/>
        <item x="740"/>
        <item x="741"/>
        <item x="742"/>
        <item x="2696"/>
        <item x="2697"/>
        <item x="2698"/>
        <item x="743"/>
        <item x="744"/>
        <item x="745"/>
        <item x="746"/>
        <item x="747"/>
        <item x="748"/>
        <item x="2699"/>
        <item x="2700"/>
        <item x="749"/>
        <item x="750"/>
        <item x="751"/>
        <item x="2701"/>
        <item x="752"/>
        <item x="753"/>
        <item x="754"/>
        <item x="755"/>
        <item x="756"/>
        <item x="757"/>
        <item x="758"/>
        <item x="759"/>
        <item x="760"/>
        <item x="761"/>
        <item x="762"/>
        <item x="763"/>
        <item x="764"/>
        <item x="765"/>
        <item x="2702"/>
        <item x="2703"/>
        <item x="2704"/>
        <item x="766"/>
        <item x="767"/>
        <item x="768"/>
        <item x="769"/>
        <item x="770"/>
        <item x="771"/>
        <item x="2705"/>
        <item x="2706"/>
        <item x="772"/>
        <item x="773"/>
        <item x="774"/>
        <item x="2707"/>
        <item x="775"/>
        <item x="776"/>
        <item x="777"/>
        <item x="50"/>
        <item x="778"/>
        <item x="779"/>
        <item x="780"/>
        <item x="781"/>
        <item x="782"/>
        <item x="783"/>
        <item x="784"/>
        <item x="785"/>
        <item x="786"/>
        <item x="787"/>
        <item x="788"/>
        <item x="789"/>
        <item x="2708"/>
        <item x="2709"/>
        <item x="2710"/>
        <item x="790"/>
        <item x="791"/>
        <item x="792"/>
        <item x="793"/>
        <item x="794"/>
        <item x="795"/>
        <item x="2711"/>
        <item x="2712"/>
        <item x="796"/>
        <item x="797"/>
        <item x="798"/>
        <item x="2713"/>
        <item x="799"/>
        <item x="800"/>
        <item x="801"/>
        <item x="802"/>
        <item x="51"/>
        <item x="803"/>
        <item x="804"/>
        <item x="805"/>
        <item x="806"/>
        <item x="807"/>
        <item x="808"/>
        <item x="809"/>
        <item x="810"/>
        <item x="811"/>
        <item x="812"/>
        <item x="813"/>
        <item x="2714"/>
        <item x="2715"/>
        <item x="2716"/>
        <item x="814"/>
        <item x="815"/>
        <item x="816"/>
        <item x="817"/>
        <item x="818"/>
        <item x="819"/>
        <item x="2717"/>
        <item x="2718"/>
        <item x="820"/>
        <item x="821"/>
        <item x="822"/>
        <item x="2719"/>
        <item x="823"/>
        <item x="824"/>
        <item x="825"/>
        <item x="52"/>
        <item x="826"/>
        <item x="827"/>
        <item x="828"/>
        <item x="829"/>
        <item x="830"/>
        <item x="831"/>
        <item x="832"/>
        <item x="833"/>
        <item x="834"/>
        <item x="835"/>
        <item x="836"/>
        <item x="837"/>
        <item x="2720"/>
        <item x="2721"/>
        <item x="2722"/>
        <item x="838"/>
        <item x="839"/>
        <item x="840"/>
        <item x="841"/>
        <item x="842"/>
        <item x="843"/>
        <item x="2723"/>
        <item x="844"/>
        <item x="845"/>
        <item x="846"/>
        <item x="847"/>
        <item x="848"/>
        <item x="849"/>
        <item x="53"/>
        <item x="850"/>
        <item x="851"/>
        <item x="852"/>
        <item x="853"/>
        <item x="854"/>
        <item x="855"/>
        <item x="856"/>
        <item x="857"/>
        <item x="858"/>
        <item x="859"/>
        <item x="860"/>
        <item x="2724"/>
        <item x="2725"/>
        <item x="2726"/>
        <item x="861"/>
        <item x="862"/>
        <item x="863"/>
        <item x="864"/>
        <item x="865"/>
        <item x="866"/>
        <item x="2727"/>
        <item x="867"/>
        <item x="868"/>
        <item x="869"/>
        <item x="2728"/>
        <item x="870"/>
        <item x="871"/>
        <item x="872"/>
        <item x="54"/>
        <item x="873"/>
        <item x="874"/>
        <item x="55"/>
        <item x="56"/>
        <item x="57"/>
        <item x="58"/>
        <item x="59"/>
        <item x="60"/>
        <item x="61"/>
        <item x="2263"/>
        <item x="226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2729"/>
        <item x="2730"/>
        <item x="2731"/>
        <item x="2732"/>
        <item x="904"/>
        <item x="905"/>
        <item x="906"/>
        <item x="2733"/>
        <item x="2734"/>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62"/>
        <item x="63"/>
        <item x="64"/>
        <item x="65"/>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2735"/>
        <item x="2736"/>
        <item x="2737"/>
        <item x="2738"/>
        <item x="936"/>
        <item x="937"/>
        <item x="2739"/>
        <item x="2740"/>
        <item x="938"/>
        <item x="66"/>
        <item x="67"/>
        <item x="68"/>
        <item x="69"/>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2741"/>
        <item x="2742"/>
        <item x="2743"/>
        <item x="968"/>
        <item x="969"/>
        <item x="2744"/>
        <item x="2745"/>
        <item x="970"/>
        <item x="70"/>
        <item x="71"/>
        <item x="72"/>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2746"/>
        <item x="2747"/>
        <item x="2748"/>
        <item x="2749"/>
        <item x="1001"/>
        <item x="1002"/>
        <item x="2750"/>
        <item x="2751"/>
        <item x="1003"/>
        <item x="73"/>
        <item x="74"/>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2752"/>
        <item x="2753"/>
        <item x="2754"/>
        <item x="2755"/>
        <item x="1032"/>
        <item x="1033"/>
        <item x="2756"/>
        <item x="2757"/>
        <item x="1034"/>
        <item x="75"/>
        <item x="76"/>
        <item x="77"/>
        <item x="78"/>
        <item x="79"/>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2758"/>
        <item x="2759"/>
        <item x="2760"/>
        <item x="2761"/>
        <item x="1064"/>
        <item x="1065"/>
        <item x="2762"/>
        <item x="2763"/>
        <item x="1066"/>
        <item x="80"/>
        <item x="81"/>
        <item x="2564"/>
        <item x="82"/>
        <item x="83"/>
        <item x="84"/>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2764"/>
        <item x="2765"/>
        <item x="2766"/>
        <item x="2767"/>
        <item x="1096"/>
        <item x="1097"/>
        <item x="2768"/>
        <item x="2769"/>
        <item x="1098"/>
        <item x="85"/>
        <item x="86"/>
        <item x="87"/>
        <item x="88"/>
        <item x="89"/>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2770"/>
        <item x="2771"/>
        <item x="2772"/>
        <item x="2773"/>
        <item x="1129"/>
        <item x="1130"/>
        <item x="2774"/>
        <item x="2775"/>
        <item x="1131"/>
        <item x="90"/>
        <item x="2565"/>
        <item x="9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2776"/>
        <item x="1158"/>
        <item x="1159"/>
        <item x="2777"/>
        <item x="2778"/>
        <item x="1160"/>
        <item x="92"/>
        <item x="93"/>
        <item x="94"/>
        <item x="95"/>
        <item x="96"/>
        <item x="97"/>
        <item x="98"/>
        <item x="99"/>
        <item x="100"/>
        <item x="101"/>
        <item x="102"/>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2779"/>
        <item x="2780"/>
        <item x="2781"/>
        <item x="2782"/>
        <item x="1191"/>
        <item x="1192"/>
        <item x="2783"/>
        <item x="2784"/>
        <item x="1193"/>
        <item x="2374"/>
        <item x="2375"/>
        <item x="2376"/>
        <item x="103"/>
        <item x="104"/>
        <item x="105"/>
        <item x="106"/>
        <item x="107"/>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2785"/>
        <item x="2786"/>
        <item x="2787"/>
        <item x="2788"/>
        <item x="1222"/>
        <item x="1223"/>
        <item x="2789"/>
        <item x="2790"/>
        <item x="1224"/>
        <item x="2377"/>
        <item x="2378"/>
        <item x="2379"/>
        <item x="108"/>
        <item x="109"/>
        <item x="110"/>
        <item x="111"/>
        <item x="112"/>
        <item x="2265"/>
        <item x="2266"/>
        <item x="2267"/>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2791"/>
        <item x="2792"/>
        <item x="2793"/>
        <item x="2794"/>
        <item x="1251"/>
        <item x="1252"/>
        <item x="2795"/>
        <item x="2380"/>
        <item x="2381"/>
        <item x="2382"/>
        <item x="2383"/>
        <item x="2384"/>
        <item x="2385"/>
        <item x="2386"/>
        <item x="113"/>
        <item x="114"/>
        <item x="115"/>
        <item x="116"/>
        <item x="117"/>
        <item x="118"/>
        <item x="119"/>
        <item x="1253"/>
        <item x="1254"/>
        <item x="1255"/>
        <item x="1256"/>
        <item x="1257"/>
        <item x="1258"/>
        <item x="1259"/>
        <item x="1260"/>
        <item x="1261"/>
        <item x="1262"/>
        <item x="1263"/>
        <item x="1264"/>
        <item x="2796"/>
        <item x="2797"/>
        <item x="2798"/>
        <item x="2799"/>
        <item x="2800"/>
        <item x="2801"/>
        <item x="2802"/>
        <item x="2803"/>
        <item x="2804"/>
        <item x="1265"/>
        <item x="1266"/>
        <item x="1267"/>
        <item x="1268"/>
        <item x="1269"/>
        <item x="1270"/>
        <item x="1271"/>
        <item x="1272"/>
        <item x="1273"/>
        <item x="1274"/>
        <item x="1275"/>
        <item x="2805"/>
        <item x="2806"/>
        <item x="2807"/>
        <item x="2808"/>
        <item x="2809"/>
        <item x="2810"/>
        <item x="2811"/>
        <item x="2812"/>
        <item x="2813"/>
        <item x="2814"/>
        <item x="2815"/>
        <item x="1276"/>
        <item x="1277"/>
        <item x="1278"/>
        <item x="2816"/>
        <item x="2817"/>
        <item x="2818"/>
        <item x="2819"/>
        <item x="1279"/>
        <item x="1280"/>
        <item x="1281"/>
        <item x="2820"/>
        <item x="2821"/>
        <item x="1282"/>
        <item x="1283"/>
        <item x="2387"/>
        <item x="2388"/>
        <item x="2389"/>
        <item x="2268"/>
        <item x="2269"/>
        <item x="2390"/>
        <item x="2391"/>
        <item x="120"/>
        <item x="121"/>
        <item x="1284"/>
        <item x="1285"/>
        <item x="1286"/>
        <item x="1287"/>
        <item x="1288"/>
        <item x="2392"/>
        <item x="1289"/>
        <item x="1290"/>
        <item x="1291"/>
        <item x="1292"/>
        <item x="1293"/>
        <item x="1294"/>
        <item x="1295"/>
        <item x="1296"/>
        <item x="1297"/>
        <item x="1298"/>
        <item x="1299"/>
        <item x="1300"/>
        <item x="1301"/>
        <item x="1302"/>
        <item x="1303"/>
        <item x="1304"/>
        <item x="1305"/>
        <item x="1306"/>
        <item x="2822"/>
        <item x="2823"/>
        <item x="2824"/>
        <item x="1307"/>
        <item x="2393"/>
        <item x="122"/>
        <item x="2566"/>
        <item x="2567"/>
        <item x="123"/>
        <item x="124"/>
        <item x="1308"/>
        <item x="1309"/>
        <item x="1310"/>
        <item x="1311"/>
        <item x="1312"/>
        <item x="1313"/>
        <item x="1314"/>
        <item x="1315"/>
        <item x="1316"/>
        <item x="1317"/>
        <item x="1318"/>
        <item x="1319"/>
        <item x="1320"/>
        <item x="1321"/>
        <item x="1322"/>
        <item x="1323"/>
        <item x="2825"/>
        <item x="2826"/>
        <item x="2827"/>
        <item x="1324"/>
        <item x="1325"/>
        <item x="1326"/>
        <item x="2828"/>
        <item x="1327"/>
        <item x="1328"/>
        <item x="2829"/>
        <item x="2394"/>
        <item x="1329"/>
        <item x="1330"/>
        <item x="1331"/>
        <item x="1332"/>
        <item x="2830"/>
        <item x="1333"/>
        <item x="1334"/>
        <item x="1335"/>
        <item x="1336"/>
        <item x="1337"/>
        <item x="1338"/>
        <item x="1339"/>
        <item x="1340"/>
        <item x="1341"/>
        <item x="1342"/>
        <item x="1343"/>
        <item x="2831"/>
        <item x="1344"/>
        <item x="2395"/>
        <item x="125"/>
        <item x="2568"/>
        <item x="2569"/>
        <item x="2570"/>
        <item x="2571"/>
        <item x="126"/>
        <item x="127"/>
        <item x="128"/>
        <item x="129"/>
        <item x="1345"/>
        <item x="1346"/>
        <item x="1347"/>
        <item x="1348"/>
        <item x="1349"/>
        <item x="1350"/>
        <item x="1351"/>
        <item x="1352"/>
        <item x="1353"/>
        <item x="2832"/>
        <item x="2833"/>
        <item x="2834"/>
        <item x="2835"/>
        <item x="2836"/>
        <item x="2837"/>
        <item x="2838"/>
        <item x="1354"/>
        <item x="1355"/>
        <item x="1356"/>
        <item x="1357"/>
        <item x="2839"/>
        <item x="1358"/>
        <item x="2840"/>
        <item x="2841"/>
        <item x="1359"/>
        <item x="1360"/>
        <item x="2396"/>
        <item x="2397"/>
        <item x="130"/>
        <item x="131"/>
        <item x="1361"/>
        <item x="1362"/>
        <item x="1363"/>
        <item x="1364"/>
        <item x="1365"/>
        <item x="1366"/>
        <item x="1367"/>
        <item x="1368"/>
        <item x="1369"/>
        <item x="1370"/>
        <item x="1371"/>
        <item x="1372"/>
        <item x="2842"/>
        <item x="1373"/>
        <item x="1374"/>
        <item x="2843"/>
        <item x="1375"/>
        <item x="2398"/>
        <item x="2399"/>
        <item x="132"/>
        <item x="133"/>
        <item x="1376"/>
        <item x="1377"/>
        <item x="1378"/>
        <item x="1379"/>
        <item x="1380"/>
        <item x="1381"/>
        <item x="1382"/>
        <item x="1383"/>
        <item x="1384"/>
        <item x="1385"/>
        <item x="1386"/>
        <item x="1387"/>
        <item x="1388"/>
        <item x="1389"/>
        <item x="1390"/>
        <item x="1391"/>
        <item x="1392"/>
        <item x="1393"/>
        <item x="1394"/>
        <item x="1395"/>
        <item x="1396"/>
        <item x="1397"/>
        <item x="2844"/>
        <item x="2845"/>
        <item x="2846"/>
        <item x="2847"/>
        <item x="1398"/>
        <item x="2848"/>
        <item x="2400"/>
        <item x="2401"/>
        <item x="2402"/>
        <item x="2403"/>
        <item x="2404"/>
        <item x="2270"/>
        <item x="1399"/>
        <item x="1400"/>
        <item x="2405"/>
        <item x="2406"/>
        <item x="134"/>
        <item x="135"/>
        <item x="136"/>
        <item x="1401"/>
        <item x="1402"/>
        <item x="1403"/>
        <item x="1404"/>
        <item x="1405"/>
        <item x="1406"/>
        <item x="1407"/>
        <item x="1408"/>
        <item x="1409"/>
        <item x="1410"/>
        <item x="1411"/>
        <item x="1412"/>
        <item x="1413"/>
        <item x="1414"/>
        <item x="1415"/>
        <item x="2849"/>
        <item x="1416"/>
        <item x="1417"/>
        <item x="2850"/>
        <item x="2407"/>
        <item x="1418"/>
        <item x="1419"/>
        <item x="2851"/>
        <item x="1420"/>
        <item x="1421"/>
        <item x="137"/>
        <item x="138"/>
        <item x="139"/>
        <item x="140"/>
        <item x="2572"/>
        <item x="141"/>
        <item x="142"/>
        <item x="143"/>
        <item x="144"/>
        <item x="145"/>
        <item x="146"/>
        <item x="147"/>
        <item x="1422"/>
        <item x="1423"/>
        <item x="1424"/>
        <item x="1425"/>
        <item x="1426"/>
        <item x="1427"/>
        <item x="2852"/>
        <item x="2853"/>
        <item x="2854"/>
        <item x="2855"/>
        <item x="2856"/>
        <item x="2857"/>
        <item x="2858"/>
        <item x="2859"/>
        <item x="2860"/>
        <item x="1428"/>
        <item x="1429"/>
        <item x="1430"/>
        <item x="1431"/>
        <item x="2861"/>
        <item x="2862"/>
        <item x="2863"/>
        <item x="2864"/>
        <item x="2865"/>
        <item x="2866"/>
        <item x="2867"/>
        <item x="2868"/>
        <item x="2869"/>
        <item x="2870"/>
        <item x="2871"/>
        <item x="2872"/>
        <item x="2873"/>
        <item x="1432"/>
        <item x="1433"/>
        <item x="2874"/>
        <item x="2875"/>
        <item x="2876"/>
        <item x="1434"/>
        <item x="1435"/>
        <item x="1436"/>
        <item x="2877"/>
        <item x="2878"/>
        <item x="148"/>
        <item x="149"/>
        <item x="150"/>
        <item x="151"/>
        <item x="152"/>
        <item x="1437"/>
        <item x="1438"/>
        <item x="1439"/>
        <item x="1440"/>
        <item x="1441"/>
        <item x="1442"/>
        <item x="1443"/>
        <item x="1444"/>
        <item x="1445"/>
        <item x="1446"/>
        <item x="1447"/>
        <item x="1448"/>
        <item x="1449"/>
        <item x="1450"/>
        <item x="1451"/>
        <item x="1452"/>
        <item x="1453"/>
        <item x="1454"/>
        <item x="1455"/>
        <item x="2879"/>
        <item x="2880"/>
        <item x="2881"/>
        <item x="1456"/>
        <item x="1457"/>
        <item x="1458"/>
        <item x="2882"/>
        <item x="2883"/>
        <item x="2884"/>
        <item x="2885"/>
        <item x="1459"/>
        <item x="1460"/>
        <item x="2886"/>
        <item x="2887"/>
        <item x="2408"/>
        <item x="2409"/>
        <item x="2410"/>
        <item x="153"/>
        <item x="154"/>
        <item x="155"/>
        <item x="156"/>
        <item x="157"/>
        <item x="158"/>
        <item x="2271"/>
        <item x="1461"/>
        <item x="1462"/>
        <item x="1463"/>
        <item x="1464"/>
        <item x="1465"/>
        <item x="1466"/>
        <item x="1467"/>
        <item x="1468"/>
        <item x="1469"/>
        <item x="1470"/>
        <item x="1471"/>
        <item x="1472"/>
        <item x="1473"/>
        <item x="1474"/>
        <item x="1475"/>
        <item x="1476"/>
        <item x="1477"/>
        <item x="1478"/>
        <item x="2888"/>
        <item x="2889"/>
        <item x="1479"/>
        <item x="1480"/>
        <item x="1481"/>
        <item x="1482"/>
        <item x="1483"/>
        <item x="2411"/>
        <item x="2412"/>
        <item x="2413"/>
        <item x="159"/>
        <item x="160"/>
        <item x="161"/>
        <item x="162"/>
        <item x="163"/>
        <item x="164"/>
        <item x="165"/>
        <item x="166"/>
        <item x="167"/>
        <item x="1484"/>
        <item x="1485"/>
        <item x="1486"/>
        <item x="1487"/>
        <item x="1488"/>
        <item x="1489"/>
        <item x="1490"/>
        <item x="1491"/>
        <item x="1492"/>
        <item x="1493"/>
        <item x="1494"/>
        <item x="1495"/>
        <item x="1496"/>
        <item x="1497"/>
        <item x="1498"/>
        <item x="1499"/>
        <item x="1500"/>
        <item x="1501"/>
        <item x="1502"/>
        <item x="1503"/>
        <item x="1504"/>
        <item x="1505"/>
        <item x="1506"/>
        <item x="2890"/>
        <item x="2891"/>
        <item x="2892"/>
        <item x="2893"/>
        <item x="1507"/>
        <item x="1508"/>
        <item x="1509"/>
        <item x="2894"/>
        <item x="2895"/>
        <item x="1510"/>
        <item x="1511"/>
        <item x="1512"/>
        <item x="2414"/>
        <item x="2415"/>
        <item x="168"/>
        <item x="1513"/>
        <item x="1514"/>
        <item x="1515"/>
        <item x="1516"/>
        <item x="1517"/>
        <item x="1518"/>
        <item x="1519"/>
        <item x="2896"/>
        <item x="2897"/>
        <item x="1520"/>
        <item x="1521"/>
        <item x="169"/>
        <item x="170"/>
        <item x="171"/>
        <item x="172"/>
        <item x="173"/>
        <item x="174"/>
        <item x="175"/>
        <item x="176"/>
        <item x="177"/>
        <item x="1522"/>
        <item x="1523"/>
        <item x="1524"/>
        <item x="1525"/>
        <item x="1526"/>
        <item x="1527"/>
        <item x="1528"/>
        <item x="1529"/>
        <item x="1530"/>
        <item x="1531"/>
        <item x="1532"/>
        <item x="1533"/>
        <item x="1534"/>
        <item x="1535"/>
        <item x="1536"/>
        <item x="1537"/>
        <item x="1538"/>
        <item x="1539"/>
        <item x="1540"/>
        <item x="1541"/>
        <item x="1542"/>
        <item x="1543"/>
        <item x="1544"/>
        <item x="1545"/>
        <item x="2898"/>
        <item x="2899"/>
        <item x="2900"/>
        <item x="2901"/>
        <item x="1546"/>
        <item x="1547"/>
        <item x="1548"/>
        <item x="2902"/>
        <item x="1549"/>
        <item x="1550"/>
        <item x="2416"/>
        <item x="2417"/>
        <item x="2418"/>
        <item x="178"/>
        <item x="1551"/>
        <item x="1552"/>
        <item x="1553"/>
        <item x="1554"/>
        <item x="1555"/>
        <item x="179"/>
        <item x="180"/>
        <item x="181"/>
        <item x="182"/>
        <item x="183"/>
        <item x="184"/>
        <item x="185"/>
        <item x="186"/>
        <item x="187"/>
        <item x="2272"/>
        <item x="1556"/>
        <item x="1557"/>
        <item x="1558"/>
        <item x="1559"/>
        <item x="1560"/>
        <item x="1561"/>
        <item x="1562"/>
        <item x="1563"/>
        <item x="1564"/>
        <item x="1565"/>
        <item x="1566"/>
        <item x="1567"/>
        <item x="1568"/>
        <item x="1569"/>
        <item x="1570"/>
        <item x="1571"/>
        <item x="1572"/>
        <item x="1573"/>
        <item x="1574"/>
        <item x="1575"/>
        <item x="1576"/>
        <item x="1577"/>
        <item x="1578"/>
        <item x="1579"/>
        <item x="2903"/>
        <item x="2904"/>
        <item x="2905"/>
        <item x="2906"/>
        <item x="1580"/>
        <item x="1581"/>
        <item x="2907"/>
        <item x="2908"/>
        <item x="1582"/>
        <item x="1583"/>
        <item x="2419"/>
        <item x="2420"/>
        <item x="2421"/>
        <item x="2422"/>
        <item x="2423"/>
        <item x="1584"/>
        <item x="1585"/>
        <item x="1586"/>
        <item x="2909"/>
        <item x="2910"/>
        <item x="1587"/>
        <item x="2424"/>
        <item x="188"/>
        <item x="189"/>
        <item x="2573"/>
        <item x="190"/>
        <item x="191"/>
        <item x="192"/>
        <item x="193"/>
        <item x="194"/>
        <item x="1588"/>
        <item x="1589"/>
        <item x="1590"/>
        <item x="1591"/>
        <item x="1592"/>
        <item x="1593"/>
        <item x="1594"/>
        <item x="1595"/>
        <item x="1596"/>
        <item x="2911"/>
        <item x="2912"/>
        <item x="1597"/>
        <item x="2913"/>
        <item x="2914"/>
        <item x="2915"/>
        <item x="1598"/>
        <item x="2916"/>
        <item x="2917"/>
        <item x="2918"/>
        <item x="1599"/>
        <item x="2919"/>
        <item x="2920"/>
        <item x="1600"/>
        <item x="2921"/>
        <item x="2922"/>
        <item x="2923"/>
        <item x="1601"/>
        <item x="2924"/>
        <item x="2925"/>
        <item x="1602"/>
        <item x="2926"/>
        <item x="2927"/>
        <item x="1603"/>
        <item x="2928"/>
        <item x="1604"/>
        <item x="1605"/>
        <item x="2929"/>
        <item x="1606"/>
        <item x="1607"/>
        <item x="2425"/>
        <item x="2426"/>
        <item x="195"/>
        <item x="196"/>
        <item x="197"/>
        <item x="198"/>
        <item x="199"/>
        <item x="1608"/>
        <item x="1609"/>
        <item x="1610"/>
        <item x="1611"/>
        <item x="1612"/>
        <item x="1613"/>
        <item x="1614"/>
        <item x="1615"/>
        <item x="1616"/>
        <item x="1617"/>
        <item x="1618"/>
        <item x="2930"/>
        <item x="1619"/>
        <item x="1620"/>
        <item x="2931"/>
        <item x="1621"/>
        <item x="1622"/>
        <item x="200"/>
        <item x="201"/>
        <item x="202"/>
        <item x="203"/>
        <item x="1623"/>
        <item x="1624"/>
        <item x="1625"/>
        <item x="1626"/>
        <item x="1627"/>
        <item x="1628"/>
        <item x="1629"/>
        <item x="1630"/>
        <item x="1631"/>
        <item x="1632"/>
        <item x="1633"/>
        <item x="1634"/>
        <item x="1635"/>
        <item x="1636"/>
        <item x="1637"/>
        <item x="2932"/>
        <item x="1638"/>
        <item x="1639"/>
        <item x="2933"/>
        <item x="1640"/>
        <item x="1641"/>
        <item x="204"/>
        <item x="205"/>
        <item x="206"/>
        <item x="207"/>
        <item x="1642"/>
        <item x="1643"/>
        <item x="1644"/>
        <item x="1645"/>
        <item x="1646"/>
        <item x="1647"/>
        <item x="1648"/>
        <item x="1649"/>
        <item x="1650"/>
        <item x="1651"/>
        <item x="2934"/>
        <item x="1652"/>
        <item x="1653"/>
        <item x="2935"/>
        <item x="1654"/>
        <item x="1655"/>
        <item x="208"/>
        <item x="209"/>
        <item x="210"/>
        <item x="211"/>
        <item x="212"/>
        <item x="1656"/>
        <item x="1657"/>
        <item x="1658"/>
        <item x="1659"/>
        <item x="1660"/>
        <item x="1661"/>
        <item x="1662"/>
        <item x="1663"/>
        <item x="1664"/>
        <item x="1665"/>
        <item x="2936"/>
        <item x="1666"/>
        <item x="1667"/>
        <item x="2937"/>
        <item x="1668"/>
        <item x="1669"/>
        <item x="213"/>
        <item x="214"/>
        <item x="215"/>
        <item x="216"/>
        <item x="217"/>
        <item x="1670"/>
        <item x="1671"/>
        <item x="1672"/>
        <item x="1673"/>
        <item x="1674"/>
        <item x="1675"/>
        <item x="1676"/>
        <item x="1677"/>
        <item x="1678"/>
        <item x="1679"/>
        <item x="2938"/>
        <item x="1680"/>
        <item x="1681"/>
        <item x="2939"/>
        <item x="1682"/>
        <item x="1683"/>
        <item x="218"/>
        <item x="219"/>
        <item x="220"/>
        <item x="221"/>
        <item x="222"/>
        <item x="1684"/>
        <item x="1685"/>
        <item x="1686"/>
        <item x="1687"/>
        <item x="1688"/>
        <item x="1689"/>
        <item x="1690"/>
        <item x="1691"/>
        <item x="1692"/>
        <item x="1693"/>
        <item x="2940"/>
        <item x="1694"/>
        <item x="1695"/>
        <item x="2941"/>
        <item x="1696"/>
        <item x="1697"/>
        <item x="223"/>
        <item x="224"/>
        <item x="225"/>
        <item x="226"/>
        <item x="227"/>
        <item x="1698"/>
        <item x="1699"/>
        <item x="1700"/>
        <item x="1701"/>
        <item x="1702"/>
        <item x="1703"/>
        <item x="1704"/>
        <item x="1705"/>
        <item x="1706"/>
        <item x="1707"/>
        <item x="2942"/>
        <item x="1708"/>
        <item x="1709"/>
        <item x="2943"/>
        <item x="1710"/>
        <item x="1711"/>
        <item x="228"/>
        <item x="229"/>
        <item x="230"/>
        <item x="231"/>
        <item x="232"/>
        <item x="1712"/>
        <item x="1713"/>
        <item x="1714"/>
        <item x="1715"/>
        <item x="1716"/>
        <item x="1717"/>
        <item x="1718"/>
        <item x="1719"/>
        <item x="1720"/>
        <item x="1721"/>
        <item x="1722"/>
        <item x="1723"/>
        <item x="1724"/>
        <item x="1725"/>
        <item x="1726"/>
        <item x="1727"/>
        <item x="2944"/>
        <item x="1728"/>
        <item x="1729"/>
        <item x="1730"/>
        <item x="1731"/>
        <item x="1732"/>
        <item x="1733"/>
        <item x="1734"/>
        <item x="1735"/>
        <item x="2945"/>
        <item x="2427"/>
        <item x="233"/>
        <item x="1736"/>
        <item x="1737"/>
        <item x="1738"/>
        <item x="1739"/>
        <item x="1740"/>
        <item x="1741"/>
        <item x="2946"/>
        <item x="234"/>
        <item x="1742"/>
        <item x="1743"/>
        <item x="1744"/>
        <item x="2947"/>
        <item x="235"/>
        <item x="1745"/>
        <item x="1746"/>
        <item x="1747"/>
        <item x="1748"/>
        <item x="2948"/>
        <item x="236"/>
        <item x="1749"/>
        <item x="1750"/>
        <item x="1751"/>
        <item x="1752"/>
        <item x="2949"/>
        <item x="237"/>
        <item x="1753"/>
        <item x="1754"/>
        <item x="1755"/>
        <item x="1756"/>
        <item x="2950"/>
        <item x="238"/>
        <item x="1757"/>
        <item x="1758"/>
        <item x="1759"/>
        <item x="1760"/>
        <item x="2951"/>
        <item x="239"/>
        <item x="1761"/>
        <item x="1762"/>
        <item x="1763"/>
        <item x="1764"/>
        <item x="2952"/>
        <item x="240"/>
        <item x="241"/>
        <item x="1765"/>
        <item x="1766"/>
        <item x="1767"/>
        <item x="1768"/>
        <item x="1769"/>
        <item x="1770"/>
        <item x="1771"/>
        <item x="1772"/>
        <item x="1773"/>
        <item x="1774"/>
        <item x="1775"/>
        <item x="2953"/>
        <item x="242"/>
        <item x="2574"/>
        <item x="1776"/>
        <item x="1777"/>
        <item x="1778"/>
        <item x="1779"/>
        <item x="1780"/>
        <item x="1781"/>
        <item x="1782"/>
        <item x="1783"/>
        <item x="1784"/>
        <item x="1785"/>
        <item x="1786"/>
        <item x="1787"/>
        <item x="1788"/>
        <item x="1789"/>
        <item x="1790"/>
        <item x="2954"/>
        <item x="2428"/>
        <item x="2429"/>
        <item x="2430"/>
        <item x="2431"/>
        <item x="243"/>
        <item x="1791"/>
        <item x="1792"/>
        <item x="1793"/>
        <item x="1794"/>
        <item x="1795"/>
        <item x="1796"/>
        <item x="1797"/>
        <item x="1798"/>
        <item x="1799"/>
        <item x="1800"/>
        <item x="1801"/>
        <item x="1802"/>
        <item x="1803"/>
        <item x="2955"/>
        <item x="2956"/>
        <item x="1804"/>
        <item x="2432"/>
        <item x="2433"/>
        <item x="244"/>
        <item x="245"/>
        <item x="1805"/>
        <item x="1806"/>
        <item x="1807"/>
        <item x="1808"/>
        <item x="1809"/>
        <item x="1810"/>
        <item x="1811"/>
        <item x="1812"/>
        <item x="1813"/>
        <item x="1814"/>
        <item x="1815"/>
        <item x="2957"/>
        <item x="2958"/>
        <item x="2959"/>
        <item x="1816"/>
        <item x="1817"/>
        <item x="1818"/>
        <item x="2960"/>
        <item x="2961"/>
        <item x="2962"/>
        <item x="2963"/>
        <item x="1819"/>
        <item x="1820"/>
        <item x="2964"/>
        <item x="2434"/>
        <item x="2435"/>
        <item x="246"/>
        <item x="247"/>
        <item x="1821"/>
        <item x="1822"/>
        <item x="1823"/>
        <item x="1824"/>
        <item x="1825"/>
        <item x="1826"/>
        <item x="1827"/>
        <item x="1828"/>
        <item x="1829"/>
        <item x="1830"/>
        <item x="1831"/>
        <item x="2965"/>
        <item x="2966"/>
        <item x="2967"/>
        <item x="2968"/>
        <item x="1832"/>
        <item x="2969"/>
        <item x="2436"/>
        <item x="248"/>
        <item x="249"/>
        <item x="250"/>
        <item x="251"/>
        <item x="1833"/>
        <item x="1834"/>
        <item x="1835"/>
        <item x="1836"/>
        <item x="1837"/>
        <item x="1838"/>
        <item x="1839"/>
        <item x="1840"/>
        <item x="1841"/>
        <item x="1842"/>
        <item x="2970"/>
        <item x="2971"/>
        <item x="2972"/>
        <item x="1843"/>
        <item x="1844"/>
        <item x="1845"/>
        <item x="2973"/>
        <item x="2974"/>
        <item x="2975"/>
        <item x="2976"/>
        <item x="1846"/>
        <item x="1847"/>
        <item x="2977"/>
        <item x="2437"/>
        <item x="2438"/>
        <item x="252"/>
        <item x="253"/>
        <item x="254"/>
        <item x="2575"/>
        <item x="255"/>
        <item x="256"/>
        <item x="257"/>
        <item x="2273"/>
        <item x="2274"/>
        <item x="2275"/>
        <item x="2276"/>
        <item x="1848"/>
        <item x="1849"/>
        <item x="1850"/>
        <item x="1851"/>
        <item x="1852"/>
        <item x="1853"/>
        <item x="1854"/>
        <item x="1855"/>
        <item x="1856"/>
        <item x="1857"/>
        <item x="1858"/>
        <item x="2978"/>
        <item x="2979"/>
        <item x="2980"/>
        <item x="1859"/>
        <item x="1860"/>
        <item x="1861"/>
        <item x="1862"/>
        <item x="1863"/>
        <item x="1864"/>
        <item x="1865"/>
        <item x="2981"/>
        <item x="2982"/>
        <item x="2983"/>
        <item x="1866"/>
        <item x="1867"/>
        <item x="2439"/>
        <item x="2440"/>
        <item x="2441"/>
        <item x="2442"/>
        <item x="2443"/>
        <item x="258"/>
        <item x="1868"/>
        <item x="1869"/>
        <item x="2444"/>
        <item x="259"/>
        <item x="260"/>
        <item x="261"/>
        <item x="262"/>
        <item x="263"/>
        <item x="264"/>
        <item x="2277"/>
        <item x="2278"/>
        <item x="2279"/>
        <item x="2280"/>
        <item x="2281"/>
        <item x="2282"/>
        <item x="2283"/>
        <item x="2284"/>
        <item x="2285"/>
        <item x="2286"/>
        <item x="2287"/>
        <item x="2288"/>
        <item x="2289"/>
        <item x="2290"/>
        <item x="2291"/>
        <item x="2292"/>
        <item x="2293"/>
        <item x="2294"/>
        <item x="1870"/>
        <item x="1871"/>
        <item x="1872"/>
        <item x="1873"/>
        <item x="1874"/>
        <item x="1875"/>
        <item x="1876"/>
        <item x="1877"/>
        <item x="1878"/>
        <item x="2984"/>
        <item x="2445"/>
        <item x="2446"/>
        <item x="2447"/>
        <item x="2448"/>
        <item x="2449"/>
        <item x="2450"/>
        <item x="2451"/>
        <item x="2452"/>
        <item x="2453"/>
        <item x="2454"/>
        <item x="2455"/>
        <item x="2456"/>
        <item x="2457"/>
        <item x="2458"/>
        <item x="2459"/>
        <item x="2460"/>
        <item x="2461"/>
        <item x="2462"/>
        <item x="2463"/>
        <item x="2464"/>
        <item x="3109"/>
        <item x="3110"/>
        <item x="2465"/>
        <item x="3111"/>
        <item x="2466"/>
        <item x="2467"/>
        <item x="2468"/>
        <item x="2469"/>
        <item x="2470"/>
        <item x="2471"/>
        <item x="2472"/>
        <item x="2473"/>
        <item x="2474"/>
        <item x="2475"/>
        <item x="2476"/>
        <item x="2477"/>
        <item x="2478"/>
        <item x="2479"/>
        <item x="2480"/>
        <item x="2481"/>
        <item x="265"/>
        <item x="2576"/>
        <item x="266"/>
        <item x="2295"/>
        <item x="2296"/>
        <item x="1879"/>
        <item x="1880"/>
        <item x="1881"/>
        <item x="2985"/>
        <item x="2482"/>
        <item x="2483"/>
        <item x="1882"/>
        <item x="1883"/>
        <item x="1884"/>
        <item x="2986"/>
        <item x="267"/>
        <item x="2297"/>
        <item x="2298"/>
        <item x="1885"/>
        <item x="1886"/>
        <item x="1887"/>
        <item x="1888"/>
        <item x="2987"/>
        <item x="1889"/>
        <item x="2484"/>
        <item x="2485"/>
        <item x="2486"/>
        <item x="2487"/>
        <item x="2488"/>
        <item x="2489"/>
        <item x="268"/>
        <item x="1890"/>
        <item x="1891"/>
        <item x="2988"/>
        <item x="269"/>
        <item x="270"/>
        <item x="1892"/>
        <item x="271"/>
        <item x="2577"/>
        <item x="2578"/>
        <item x="2579"/>
        <item x="2580"/>
        <item x="272"/>
        <item x="273"/>
        <item x="274"/>
        <item x="275"/>
        <item x="1893"/>
        <item x="1894"/>
        <item x="1895"/>
        <item x="1896"/>
        <item x="1897"/>
        <item x="1898"/>
        <item x="1899"/>
        <item x="1900"/>
        <item x="1901"/>
        <item x="1902"/>
        <item x="1903"/>
        <item x="1904"/>
        <item x="1905"/>
        <item x="1906"/>
        <item x="1907"/>
        <item x="2989"/>
        <item x="2990"/>
        <item x="1908"/>
        <item x="1909"/>
        <item x="2991"/>
        <item x="2992"/>
        <item x="1910"/>
        <item x="1911"/>
        <item x="2490"/>
        <item x="2491"/>
        <item x="276"/>
        <item x="2581"/>
        <item x="2582"/>
        <item x="2583"/>
        <item x="2584"/>
        <item x="277"/>
        <item x="1912"/>
        <item x="1913"/>
        <item x="1914"/>
        <item x="1915"/>
        <item x="1916"/>
        <item x="1917"/>
        <item x="1918"/>
        <item x="1919"/>
        <item x="1920"/>
        <item x="1921"/>
        <item x="1922"/>
        <item x="2993"/>
        <item x="2994"/>
        <item x="1923"/>
        <item x="1924"/>
        <item x="278"/>
        <item x="2585"/>
        <item x="2586"/>
        <item x="2587"/>
        <item x="279"/>
        <item x="1925"/>
        <item x="1926"/>
        <item x="1927"/>
        <item x="1928"/>
        <item x="1929"/>
        <item x="1930"/>
        <item x="1931"/>
        <item x="1932"/>
        <item x="1933"/>
        <item x="1934"/>
        <item x="1935"/>
        <item x="1936"/>
        <item x="1937"/>
        <item x="1938"/>
        <item x="2995"/>
        <item x="2996"/>
        <item x="1939"/>
        <item x="1940"/>
        <item x="280"/>
        <item x="2588"/>
        <item x="2589"/>
        <item x="2590"/>
        <item x="281"/>
        <item x="1941"/>
        <item x="1942"/>
        <item x="1943"/>
        <item x="1944"/>
        <item x="1945"/>
        <item x="1946"/>
        <item x="1947"/>
        <item x="1948"/>
        <item x="1949"/>
        <item x="1950"/>
        <item x="1951"/>
        <item x="2997"/>
        <item x="2998"/>
        <item x="1952"/>
        <item x="1953"/>
        <item x="282"/>
        <item x="2591"/>
        <item x="2592"/>
        <item x="2593"/>
        <item x="283"/>
        <item x="1954"/>
        <item x="1955"/>
        <item x="1956"/>
        <item x="1957"/>
        <item x="1958"/>
        <item x="1959"/>
        <item x="1960"/>
        <item x="1961"/>
        <item x="1962"/>
        <item x="1963"/>
        <item x="1964"/>
        <item x="1965"/>
        <item x="2999"/>
        <item x="3000"/>
        <item x="1966"/>
        <item x="1967"/>
        <item x="284"/>
        <item x="2594"/>
        <item x="2595"/>
        <item x="2596"/>
        <item x="285"/>
        <item x="1968"/>
        <item x="1969"/>
        <item x="1970"/>
        <item x="1971"/>
        <item x="1972"/>
        <item x="1973"/>
        <item x="1974"/>
        <item x="1975"/>
        <item x="1976"/>
        <item x="1977"/>
        <item x="1978"/>
        <item x="1979"/>
        <item x="1980"/>
        <item x="1981"/>
        <item x="1982"/>
        <item x="1983"/>
        <item x="3001"/>
        <item x="3002"/>
        <item x="1984"/>
        <item x="1985"/>
        <item x="286"/>
        <item x="2597"/>
        <item x="2598"/>
        <item x="2599"/>
        <item x="2600"/>
        <item x="287"/>
        <item x="1986"/>
        <item x="1987"/>
        <item x="1988"/>
        <item x="1989"/>
        <item x="1990"/>
        <item x="1991"/>
        <item x="1992"/>
        <item x="1993"/>
        <item x="1994"/>
        <item x="1995"/>
        <item x="1996"/>
        <item x="3003"/>
        <item x="3004"/>
        <item x="1997"/>
        <item x="1998"/>
        <item x="288"/>
        <item x="2601"/>
        <item x="2602"/>
        <item x="2603"/>
        <item x="289"/>
        <item x="1999"/>
        <item x="2000"/>
        <item x="2001"/>
        <item x="2002"/>
        <item x="2003"/>
        <item x="2004"/>
        <item x="2005"/>
        <item x="2006"/>
        <item x="2007"/>
        <item x="2008"/>
        <item x="2009"/>
        <item x="2010"/>
        <item x="3005"/>
        <item x="3006"/>
        <item x="2011"/>
        <item x="2012"/>
        <item x="290"/>
        <item x="2604"/>
        <item x="2605"/>
        <item x="2606"/>
        <item x="291"/>
        <item x="2013"/>
        <item x="2014"/>
        <item x="2015"/>
        <item x="2016"/>
        <item x="2017"/>
        <item x="2018"/>
        <item x="2019"/>
        <item x="2020"/>
        <item x="2021"/>
        <item x="2022"/>
        <item x="2023"/>
        <item x="3007"/>
        <item x="3008"/>
        <item x="2024"/>
        <item x="2025"/>
        <item x="292"/>
        <item x="2607"/>
        <item x="2608"/>
        <item x="2609"/>
        <item x="293"/>
        <item x="2026"/>
        <item x="2027"/>
        <item x="2028"/>
        <item x="2029"/>
        <item x="2030"/>
        <item x="2031"/>
        <item x="2032"/>
        <item x="2033"/>
        <item x="3009"/>
        <item x="3010"/>
        <item x="2034"/>
        <item x="2035"/>
        <item x="2036"/>
        <item x="2037"/>
        <item x="2038"/>
        <item x="2039"/>
        <item x="294"/>
        <item x="295"/>
        <item x="2040"/>
        <item x="2041"/>
        <item x="296"/>
        <item x="2042"/>
        <item x="2043"/>
        <item x="2044"/>
        <item x="2045"/>
        <item x="2046"/>
        <item x="2047"/>
        <item x="2048"/>
        <item x="2049"/>
        <item x="297"/>
        <item x="298"/>
        <item x="2050"/>
        <item x="2051"/>
        <item x="2052"/>
        <item x="2053"/>
        <item x="2054"/>
        <item x="2055"/>
        <item x="2056"/>
        <item x="2057"/>
        <item x="2058"/>
        <item x="2059"/>
        <item x="2060"/>
        <item x="2061"/>
        <item x="2062"/>
        <item x="2063"/>
        <item x="3011"/>
        <item x="3012"/>
        <item x="2064"/>
        <item x="2065"/>
        <item x="3013"/>
        <item x="2492"/>
        <item x="299"/>
        <item x="300"/>
        <item x="2610"/>
        <item x="2066"/>
        <item x="2067"/>
        <item x="2068"/>
        <item x="2069"/>
        <item x="2070"/>
        <item x="2071"/>
        <item x="2072"/>
        <item x="2073"/>
        <item x="2074"/>
        <item x="2075"/>
        <item x="3014"/>
        <item x="301"/>
        <item x="302"/>
        <item x="2611"/>
        <item x="2076"/>
        <item x="2077"/>
        <item x="2078"/>
        <item x="2079"/>
        <item x="2080"/>
        <item x="2081"/>
        <item x="2082"/>
        <item x="2083"/>
        <item x="2084"/>
        <item x="2085"/>
        <item x="3015"/>
        <item x="303"/>
        <item x="304"/>
        <item x="2086"/>
        <item x="2087"/>
        <item x="2088"/>
        <item x="2089"/>
        <item x="2090"/>
        <item x="2091"/>
        <item x="2092"/>
        <item x="2093"/>
        <item x="2094"/>
        <item x="2095"/>
        <item x="3016"/>
        <item x="305"/>
        <item x="2096"/>
        <item x="2097"/>
        <item x="2098"/>
        <item x="2099"/>
        <item x="2100"/>
        <item x="2101"/>
        <item x="2102"/>
        <item x="306"/>
        <item x="2612"/>
        <item x="307"/>
        <item x="308"/>
        <item x="309"/>
        <item x="310"/>
        <item x="311"/>
        <item x="2103"/>
        <item x="2104"/>
        <item x="2105"/>
        <item x="2106"/>
        <item x="2107"/>
        <item x="2108"/>
        <item x="2109"/>
        <item x="2110"/>
        <item x="2111"/>
        <item x="2112"/>
        <item x="2113"/>
        <item x="2114"/>
        <item x="2115"/>
        <item x="2116"/>
        <item x="2117"/>
        <item x="2118"/>
        <item x="2119"/>
        <item x="2120"/>
        <item x="3017"/>
        <item x="3018"/>
        <item x="3019"/>
        <item x="2121"/>
        <item x="2122"/>
        <item x="2123"/>
        <item x="2124"/>
        <item x="2125"/>
        <item x="2126"/>
        <item x="3020"/>
        <item x="3021"/>
        <item x="3022"/>
        <item x="3023"/>
        <item x="2127"/>
        <item x="2128"/>
        <item x="2129"/>
        <item x="3024"/>
        <item x="2130"/>
        <item x="2131"/>
        <item x="2493"/>
        <item x="2494"/>
        <item x="2132"/>
        <item x="2133"/>
        <item x="2134"/>
        <item x="2135"/>
        <item x="3025"/>
        <item x="2136"/>
        <item x="2495"/>
        <item x="2496"/>
        <item x="312"/>
        <item x="313"/>
        <item x="2299"/>
        <item x="2300"/>
        <item x="2301"/>
        <item x="2137"/>
        <item x="2138"/>
        <item x="2139"/>
        <item x="2140"/>
        <item x="3026"/>
        <item x="2141"/>
        <item x="2142"/>
        <item x="2497"/>
        <item x="2498"/>
        <item x="2499"/>
        <item x="2143"/>
        <item x="2144"/>
        <item x="2145"/>
        <item x="2146"/>
        <item x="2147"/>
        <item x="2148"/>
        <item x="2149"/>
        <item x="2150"/>
        <item x="2151"/>
        <item x="2152"/>
        <item x="2153"/>
        <item x="314"/>
        <item x="2302"/>
        <item x="2154"/>
        <item x="2155"/>
        <item x="2156"/>
        <item x="2157"/>
        <item x="3027"/>
        <item x="2158"/>
        <item x="2159"/>
        <item x="2160"/>
        <item x="2500"/>
        <item x="2501"/>
        <item x="2502"/>
        <item x="315"/>
        <item x="316"/>
        <item x="317"/>
        <item x="318"/>
        <item x="2161"/>
        <item x="2162"/>
        <item x="2163"/>
        <item x="2164"/>
        <item x="2165"/>
        <item x="2166"/>
        <item x="2167"/>
        <item x="2168"/>
        <item x="2169"/>
        <item x="2170"/>
        <item x="2171"/>
        <item x="2172"/>
        <item x="3028"/>
        <item x="319"/>
        <item x="320"/>
        <item x="321"/>
        <item x="322"/>
        <item x="323"/>
        <item x="2173"/>
        <item x="2174"/>
        <item x="2175"/>
        <item x="2176"/>
        <item x="2177"/>
        <item x="2178"/>
        <item x="2179"/>
        <item x="3029"/>
        <item x="2180"/>
        <item x="2181"/>
        <item x="3030"/>
        <item x="3031"/>
        <item x="2182"/>
        <item x="2183"/>
        <item x="2503"/>
        <item x="2504"/>
        <item x="2505"/>
        <item x="324"/>
        <item x="2613"/>
        <item x="2614"/>
        <item x="325"/>
        <item x="326"/>
        <item x="2303"/>
        <item x="2184"/>
        <item x="2185"/>
        <item x="2186"/>
        <item x="2187"/>
        <item x="2188"/>
        <item x="2189"/>
        <item x="2190"/>
        <item x="2191"/>
        <item x="2192"/>
        <item x="2193"/>
        <item x="2194"/>
        <item x="2195"/>
        <item x="2196"/>
        <item x="2197"/>
        <item x="2198"/>
        <item x="2199"/>
        <item x="2200"/>
        <item x="2201"/>
        <item x="3032"/>
        <item x="3033"/>
        <item x="2202"/>
        <item x="2203"/>
        <item x="2506"/>
        <item x="2507"/>
        <item x="2508"/>
        <item x="2509"/>
        <item x="2510"/>
        <item x="2511"/>
        <item x="327"/>
        <item x="328"/>
        <item x="329"/>
        <item x="2204"/>
        <item x="2205"/>
        <item x="2206"/>
        <item x="2207"/>
        <item x="2208"/>
        <item x="2209"/>
        <item x="2210"/>
        <item x="3034"/>
        <item x="2211"/>
        <item x="2212"/>
        <item x="330"/>
        <item x="331"/>
        <item x="2213"/>
        <item x="2214"/>
        <item x="2215"/>
        <item x="2216"/>
        <item x="2217"/>
        <item x="2218"/>
        <item x="3035"/>
        <item x="3036"/>
        <item x="2219"/>
        <item x="2220"/>
        <item x="332"/>
        <item x="333"/>
        <item x="334"/>
        <item x="335"/>
        <item x="336"/>
        <item x="337"/>
        <item x="338"/>
        <item x="2221"/>
        <item x="2222"/>
        <item x="2223"/>
        <item x="2224"/>
        <item x="2225"/>
        <item x="2226"/>
        <item x="2227"/>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2228"/>
        <item x="2229"/>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2230"/>
        <item x="2231"/>
        <item x="3103"/>
        <item x="3104"/>
        <item x="2232"/>
        <item x="2233"/>
        <item x="2512"/>
        <item x="2513"/>
        <item x="339"/>
        <item x="340"/>
        <item x="341"/>
        <item x="342"/>
        <item x="2304"/>
        <item x="3108"/>
        <item x="2234"/>
        <item x="2235"/>
        <item x="2236"/>
        <item x="2237"/>
        <item x="2238"/>
        <item x="2239"/>
        <item x="2240"/>
        <item x="2241"/>
        <item x="2242"/>
        <item x="2243"/>
        <item x="2244"/>
        <item x="2245"/>
        <item x="2246"/>
        <item x="2247"/>
        <item x="2248"/>
        <item x="2249"/>
        <item x="2250"/>
        <item x="3105"/>
        <item x="3106"/>
        <item x="2251"/>
        <item x="3107"/>
        <item x="2514"/>
        <item x="2515"/>
        <item x="343"/>
        <item x="344"/>
        <item x="345"/>
        <item x="346"/>
        <item x="347"/>
        <item x="348"/>
        <item x="349"/>
        <item x="350"/>
        <item x="2615"/>
        <item x="2616"/>
        <item x="351"/>
        <item x="2617"/>
        <item x="2618"/>
        <item x="352"/>
        <item x="353"/>
        <item x="354"/>
        <item x="355"/>
        <item x="2252"/>
        <item x="2253"/>
        <item x="2254"/>
        <item x="356"/>
        <item x="357"/>
        <item x="358"/>
        <item x="359"/>
        <item x="360"/>
        <item x="361"/>
        <item x="2305"/>
        <item x="2306"/>
        <item x="2307"/>
        <item x="2308"/>
        <item x="2255"/>
        <item x="2256"/>
        <item x="2257"/>
        <item x="2258"/>
        <item x="2259"/>
        <item x="2260"/>
        <item x="2516"/>
        <item x="2517"/>
        <item x="2518"/>
        <item t="default"/>
      </items>
    </pivotField>
    <pivotField dataField="1" compact="0" numFmtId="6" outline="0" showAll="0" defaultSubtotal="0"/>
    <pivotField dataField="1" compact="0" numFmtId="8"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name="Plan2" compact="0" numFmtId="8" outline="0" showAll="0" defaultSubtotal="0"/>
    <pivotField compact="0" numFmtId="8" outline="0" showAll="0" defaultSubtotal="0"/>
  </pivotFields>
  <rowFields count="4">
    <field x="3"/>
    <field x="5"/>
    <field x="6"/>
    <field x="9"/>
  </rowFields>
  <rowItems count="11">
    <i>
      <x/>
    </i>
    <i>
      <x v="1"/>
    </i>
    <i>
      <x v="2"/>
    </i>
    <i>
      <x v="3"/>
    </i>
    <i>
      <x v="4"/>
    </i>
    <i>
      <x v="5"/>
    </i>
    <i>
      <x v="6"/>
    </i>
    <i>
      <x v="7"/>
    </i>
    <i>
      <x v="8"/>
    </i>
    <i>
      <x v="9"/>
    </i>
    <i t="grand">
      <x/>
    </i>
  </rowItems>
  <colFields count="1">
    <field x="-2"/>
  </colFields>
  <colItems count="2">
    <i>
      <x/>
    </i>
    <i i="1">
      <x v="1"/>
    </i>
  </colItems>
  <pageFields count="2">
    <pageField fld="1" hier="-1"/>
    <pageField fld="2" hier="-1"/>
  </pageFields>
  <dataFields count="2">
    <dataField name="Planansatz" fld="10" baseField="0" baseItem="0" numFmtId="6"/>
    <dataField name="Ergebnis" fld="11" baseField="0" baseItem="0" numFmtId="8"/>
  </dataFields>
  <formats count="14">
    <format dxfId="58">
      <pivotArea type="all" dataOnly="0" outline="0" fieldPosition="0"/>
    </format>
    <format dxfId="57">
      <pivotArea type="all" dataOnly="0" outline="0" fieldPosition="0"/>
    </format>
    <format dxfId="56">
      <pivotArea field="-2" type="button" dataOnly="0" labelOnly="1" outline="0" axis="axisCol" fieldPosition="0"/>
    </format>
    <format dxfId="55">
      <pivotArea field="3" type="button" dataOnly="0" labelOnly="1" outline="0" axis="axisRow" fieldPosition="0"/>
    </format>
    <format dxfId="54">
      <pivotArea field="4" type="button" dataOnly="0" labelOnly="1" outline="0"/>
    </format>
    <format dxfId="53">
      <pivotArea field="5" type="button" dataOnly="0" labelOnly="1" outline="0" axis="axisRow" fieldPosition="1"/>
    </format>
    <format dxfId="52">
      <pivotArea field="6" type="button" dataOnly="0" labelOnly="1" outline="0" axis="axisRow" fieldPosition="2"/>
    </format>
    <format dxfId="51">
      <pivotArea field="8" type="button" dataOnly="0" labelOnly="1" outline="0"/>
    </format>
    <format dxfId="50">
      <pivotArea dataOnly="0" labelOnly="1" outline="0" fieldPosition="0">
        <references count="1">
          <reference field="4294967294" count="2">
            <x v="0"/>
            <x v="1"/>
          </reference>
        </references>
      </pivotArea>
    </format>
    <format dxfId="49">
      <pivotArea type="all" dataOnly="0" outline="0" fieldPosition="0"/>
    </format>
    <format dxfId="48">
      <pivotArea type="all" dataOnly="0" outline="0" fieldPosition="0"/>
    </format>
    <format dxfId="47">
      <pivotArea field="9" type="button" dataOnly="0" labelOnly="1" outline="0" axis="axisRow" fieldPosition="3"/>
    </format>
    <format dxfId="46">
      <pivotArea field="1" type="button" dataOnly="0" labelOnly="1" outline="0" axis="axisPage" fieldPosition="0"/>
    </format>
    <format dxfId="45">
      <pivotArea dataOnly="0" labelOnly="1" outline="0"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inzelplan" xr10:uid="{00000000-0013-0000-FFFF-FFFF01000000}" sourceName="Einzelplan">
  <pivotTables>
    <pivotTable tabId="4" name="pivDiagramm"/>
  </pivotTables>
  <data>
    <tabular pivotCacheId="1" showMissing="0">
      <items count="10">
        <i x="0" s="1"/>
        <i x="1" s="1"/>
        <i x="2" s="1"/>
        <i x="3" s="1"/>
        <i x="4" s="1"/>
        <i x="5" s="1"/>
        <i x="6" s="1"/>
        <i x="7" s="1"/>
        <i x="8" s="1"/>
        <i x="9"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ontoart1" xr10:uid="{00000000-0013-0000-FFFF-FFFF0A000000}" sourceName="Kontoart">
  <pivotTables>
    <pivotTable tabId="8" name="pivDiagramm"/>
  </pivotTables>
  <data>
    <tabular pivotCacheId="1" showMissing="0">
      <items count="4">
        <i x="0" s="1"/>
        <i x="1" s="1"/>
        <i x="2" s="1" nd="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Gliederung" xr10:uid="{00000000-0013-0000-FFFF-FFFF02000000}" sourceName="Gliederung">
  <pivotTables>
    <pivotTable tabId="4" name="pivDiagramm"/>
  </pivotTables>
  <data>
    <tabular pivotCacheId="1" showMissing="0">
      <items count="127">
        <i x="0" s="1"/>
        <i x="1" s="1"/>
        <i x="2" s="1"/>
        <i x="3" s="1"/>
        <i x="4" s="1"/>
        <i x="5" s="1"/>
        <i x="6" s="1"/>
        <i x="7" s="1"/>
        <i x="8" s="1"/>
        <i x="9" s="1"/>
        <i x="10" s="1"/>
        <i x="11" s="1"/>
        <i x="12" s="1"/>
        <i x="13" s="1"/>
        <i x="14" s="1"/>
        <i x="15" s="1"/>
        <i x="109" s="1"/>
        <i x="16" s="1"/>
        <i x="17" s="1"/>
        <i x="110" s="1"/>
        <i x="18" s="1"/>
        <i x="19" s="1"/>
        <i x="20" s="1"/>
        <i x="21" s="1"/>
        <i x="22" s="1"/>
        <i x="23" s="1"/>
        <i x="24" s="1"/>
        <i x="25" s="1"/>
        <i x="26" s="1"/>
        <i x="27" s="1"/>
        <i x="28" s="1"/>
        <i x="29" s="1"/>
        <i x="30" s="1"/>
        <i x="31" s="1"/>
        <i x="32" s="1"/>
        <i x="33" s="1"/>
        <i x="34" s="1"/>
        <i x="35" s="1"/>
        <i x="36" s="1"/>
        <i x="111" s="1"/>
        <i x="112" s="1"/>
        <i x="37" s="1"/>
        <i x="113" s="1"/>
        <i x="114" s="1"/>
        <i x="115" s="1"/>
        <i x="38" s="1"/>
        <i x="39" s="1"/>
        <i x="40" s="1"/>
        <i x="116" s="1"/>
        <i x="41" s="1"/>
        <i x="117" s="1"/>
        <i x="118" s="1"/>
        <i x="42" s="1"/>
        <i x="43" s="1"/>
        <i x="44" s="1"/>
        <i x="45" s="1"/>
        <i x="46" s="1"/>
        <i x="47" s="1"/>
        <i x="48" s="1"/>
        <i x="49" s="1"/>
        <i x="119" s="1"/>
        <i x="120" s="1"/>
        <i x="50" s="1"/>
        <i x="51" s="1"/>
        <i x="52" s="1"/>
        <i x="53" s="1"/>
        <i x="54" s="1"/>
        <i x="55" s="1"/>
        <i x="56" s="1"/>
        <i x="57" s="1"/>
        <i x="58" s="1"/>
        <i x="121" s="1"/>
        <i x="59" s="1"/>
        <i x="60" s="1"/>
        <i x="61" s="1"/>
        <i x="62" s="1"/>
        <i x="63" s="1"/>
        <i x="64" s="1"/>
        <i x="65" s="1"/>
        <i x="66" s="1"/>
        <i x="67" s="1"/>
        <i x="68" s="1"/>
        <i x="69" s="1"/>
        <i x="70" s="1"/>
        <i x="71" s="1"/>
        <i x="72" s="1"/>
        <i x="73" s="1"/>
        <i x="74" s="1"/>
        <i x="75" s="1"/>
        <i x="122" s="1"/>
        <i x="76" s="1"/>
        <i x="77" s="1"/>
        <i x="78" s="1"/>
        <i x="79" s="1"/>
        <i x="80" s="1"/>
        <i x="81" s="1"/>
        <i x="82" s="1"/>
        <i x="83" s="1"/>
        <i x="84" s="1"/>
        <i x="85" s="1"/>
        <i x="86" s="1"/>
        <i x="87" s="1"/>
        <i x="88" s="1"/>
        <i x="123" s="1"/>
        <i x="89" s="1"/>
        <i x="90" s="1"/>
        <i x="91" s="1"/>
        <i x="92" s="1"/>
        <i x="93" s="1"/>
        <i x="94" s="1"/>
        <i x="95" s="1"/>
        <i x="96" s="1"/>
        <i x="124" s="1"/>
        <i x="97" s="1"/>
        <i x="125" s="1"/>
        <i x="98" s="1"/>
        <i x="99" s="1"/>
        <i x="100" s="1"/>
        <i x="101" s="1"/>
        <i x="102" s="1"/>
        <i x="103" s="1"/>
        <i x="104" s="1"/>
        <i x="105" s="1"/>
        <i x="106" s="1"/>
        <i x="107" s="1"/>
        <i x="108" s="1"/>
        <i x="12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Unterabschnitt" xr10:uid="{00000000-0013-0000-FFFF-FFFF03000000}" sourceName="Unterabschnitt">
  <pivotTables>
    <pivotTable tabId="4" name="pivDiagramm"/>
  </pivotTables>
  <data>
    <tabular pivotCacheId="1" showMissing="0">
      <items count="63">
        <i x="0" s="1"/>
        <i x="1" s="1"/>
        <i x="2" s="1"/>
        <i x="3" s="1"/>
        <i x="4" s="1"/>
        <i x="5" s="1"/>
        <i x="6" s="1"/>
        <i x="7" s="1"/>
        <i x="8" s="1"/>
        <i x="9" s="1"/>
        <i x="10" s="1"/>
        <i x="11" s="1"/>
        <i x="12" s="1"/>
        <i x="13" s="1"/>
        <i x="14" s="1"/>
        <i x="15" s="1"/>
        <i x="51" s="1"/>
        <i x="52" s="1"/>
        <i x="53" s="1"/>
        <i x="16" s="1"/>
        <i x="17" s="1"/>
        <i x="18" s="1"/>
        <i x="54" s="1"/>
        <i x="19" s="1"/>
        <i x="55" s="1"/>
        <i x="56" s="1"/>
        <i x="20" s="1"/>
        <i x="21" s="1"/>
        <i x="22" s="1"/>
        <i x="57" s="1"/>
        <i x="58" s="1"/>
        <i x="23" s="1"/>
        <i x="24" s="1"/>
        <i x="25" s="1"/>
        <i x="26" s="1"/>
        <i x="27" s="1"/>
        <i x="28" s="1"/>
        <i x="29" s="1"/>
        <i x="30" s="1"/>
        <i x="31" s="1"/>
        <i x="32" s="1"/>
        <i x="33" s="1"/>
        <i x="59" s="1"/>
        <i x="34" s="1"/>
        <i x="35" s="1"/>
        <i x="36" s="1"/>
        <i x="37" s="1"/>
        <i x="60" s="1"/>
        <i x="38" s="1"/>
        <i x="39" s="1"/>
        <i x="40" s="1"/>
        <i x="41" s="1"/>
        <i x="61" s="1"/>
        <i x="42" s="1"/>
        <i x="62" s="1"/>
        <i x="43" s="1"/>
        <i x="44" s="1"/>
        <i x="45" s="1"/>
        <i x="46" s="1"/>
        <i x="47" s="1"/>
        <i x="48" s="1"/>
        <i x="49" s="1"/>
        <i x="5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HH_Art" xr10:uid="{00000000-0013-0000-FFFF-FFFF04000000}" sourceName="HH-Art">
  <pivotTables>
    <pivotTable tabId="4" name="pivDiagramm"/>
  </pivotTables>
  <data>
    <tabular pivotCacheId="1" showMissing="0">
      <items count="2">
        <i x="0" s="1"/>
        <i x="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Kontoart" xr10:uid="{00000000-0013-0000-FFFF-FFFF05000000}" sourceName="Kontoart">
  <pivotTables>
    <pivotTable tabId="4" name="pivDiagramm"/>
  </pivotTables>
  <data>
    <tabular pivotCacheId="1" showMissing="0">
      <items count="4">
        <i x="0" s="1"/>
        <i x="1" s="1"/>
        <i x="2" s="1" nd="1"/>
        <i x="3"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inzelplan1" xr10:uid="{00000000-0013-0000-FFFF-FFFF06000000}" sourceName="Einzelplan">
  <pivotTables>
    <pivotTable tabId="8" name="pivDiagramm"/>
  </pivotTables>
  <data>
    <tabular pivotCacheId="1" showMissing="0">
      <items count="10">
        <i x="0" s="1"/>
        <i x="1" s="1"/>
        <i x="2" s="1"/>
        <i x="3" s="1"/>
        <i x="4" s="1"/>
        <i x="5" s="1"/>
        <i x="6" s="1"/>
        <i x="7" s="1"/>
        <i x="8" s="1"/>
        <i x="9"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HH_Art1" xr10:uid="{00000000-0013-0000-FFFF-FFFF07000000}" sourceName="HH-Art">
  <pivotTables>
    <pivotTable tabId="8" name="pivDiagramm"/>
  </pivotTables>
  <data>
    <tabular pivotCacheId="1" showMissing="0">
      <items count="2">
        <i x="0" s="1"/>
        <i x="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Unterabschnitt1" xr10:uid="{00000000-0013-0000-FFFF-FFFF08000000}" sourceName="Unterabschnitt">
  <pivotTables>
    <pivotTable tabId="8" name="pivDiagramm"/>
  </pivotTables>
  <data>
    <tabular pivotCacheId="1" showMissing="0">
      <items count="63">
        <i x="0" s="1"/>
        <i x="1" s="1"/>
        <i x="2" s="1"/>
        <i x="3" s="1"/>
        <i x="4" s="1"/>
        <i x="5" s="1"/>
        <i x="6" s="1"/>
        <i x="7" s="1"/>
        <i x="8" s="1"/>
        <i x="9" s="1"/>
        <i x="10" s="1"/>
        <i x="11" s="1"/>
        <i x="12" s="1"/>
        <i x="13" s="1"/>
        <i x="14" s="1"/>
        <i x="15" s="1"/>
        <i x="51" s="1"/>
        <i x="52" s="1"/>
        <i x="53" s="1"/>
        <i x="16" s="1"/>
        <i x="17" s="1"/>
        <i x="18" s="1"/>
        <i x="54" s="1"/>
        <i x="19" s="1"/>
        <i x="55" s="1"/>
        <i x="56" s="1"/>
        <i x="20" s="1"/>
        <i x="21" s="1"/>
        <i x="22" s="1"/>
        <i x="57" s="1"/>
        <i x="58" s="1"/>
        <i x="23" s="1"/>
        <i x="24" s="1"/>
        <i x="25" s="1"/>
        <i x="26" s="1"/>
        <i x="27" s="1"/>
        <i x="28" s="1"/>
        <i x="29" s="1"/>
        <i x="30" s="1"/>
        <i x="31" s="1"/>
        <i x="32" s="1"/>
        <i x="33" s="1"/>
        <i x="59" s="1"/>
        <i x="34" s="1"/>
        <i x="35" s="1"/>
        <i x="36" s="1"/>
        <i x="37" s="1"/>
        <i x="60" s="1"/>
        <i x="38" s="1"/>
        <i x="39" s="1"/>
        <i x="40" s="1"/>
        <i x="41" s="1"/>
        <i x="61" s="1"/>
        <i x="42" s="1"/>
        <i x="62" s="1"/>
        <i x="43" s="1"/>
        <i x="44" s="1"/>
        <i x="45" s="1"/>
        <i x="46" s="1"/>
        <i x="47" s="1"/>
        <i x="48" s="1"/>
        <i x="49" s="1"/>
        <i x="50"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Gliederung1" xr10:uid="{00000000-0013-0000-FFFF-FFFF09000000}" sourceName="Gliederung">
  <pivotTables>
    <pivotTable tabId="8" name="pivDiagramm"/>
  </pivotTables>
  <data>
    <tabular pivotCacheId="1" showMissing="0">
      <items count="127">
        <i x="0" s="1"/>
        <i x="1" s="1"/>
        <i x="2" s="1"/>
        <i x="3" s="1"/>
        <i x="4" s="1"/>
        <i x="5" s="1"/>
        <i x="6" s="1"/>
        <i x="7" s="1"/>
        <i x="8" s="1"/>
        <i x="9" s="1"/>
        <i x="10" s="1"/>
        <i x="11" s="1"/>
        <i x="12" s="1"/>
        <i x="13" s="1"/>
        <i x="14" s="1"/>
        <i x="15" s="1"/>
        <i x="109" s="1"/>
        <i x="16" s="1"/>
        <i x="17" s="1"/>
        <i x="110" s="1"/>
        <i x="18" s="1"/>
        <i x="19" s="1"/>
        <i x="20" s="1"/>
        <i x="21" s="1"/>
        <i x="22" s="1"/>
        <i x="23" s="1"/>
        <i x="24" s="1"/>
        <i x="25" s="1"/>
        <i x="26" s="1"/>
        <i x="27" s="1"/>
        <i x="28" s="1"/>
        <i x="29" s="1"/>
        <i x="30" s="1"/>
        <i x="31" s="1"/>
        <i x="32" s="1"/>
        <i x="33" s="1"/>
        <i x="34" s="1"/>
        <i x="35" s="1"/>
        <i x="36" s="1"/>
        <i x="111" s="1"/>
        <i x="112" s="1"/>
        <i x="37" s="1"/>
        <i x="113" s="1"/>
        <i x="114" s="1"/>
        <i x="115" s="1"/>
        <i x="38" s="1"/>
        <i x="39" s="1"/>
        <i x="40" s="1"/>
        <i x="116" s="1"/>
        <i x="41" s="1"/>
        <i x="117" s="1"/>
        <i x="118" s="1"/>
        <i x="42" s="1"/>
        <i x="43" s="1"/>
        <i x="44" s="1"/>
        <i x="45" s="1"/>
        <i x="46" s="1"/>
        <i x="47" s="1"/>
        <i x="48" s="1"/>
        <i x="49" s="1"/>
        <i x="119" s="1"/>
        <i x="120" s="1"/>
        <i x="50" s="1"/>
        <i x="51" s="1"/>
        <i x="52" s="1"/>
        <i x="53" s="1"/>
        <i x="54" s="1"/>
        <i x="55" s="1"/>
        <i x="56" s="1"/>
        <i x="57" s="1"/>
        <i x="58" s="1"/>
        <i x="121" s="1"/>
        <i x="59" s="1"/>
        <i x="60" s="1"/>
        <i x="61" s="1"/>
        <i x="62" s="1"/>
        <i x="63" s="1"/>
        <i x="64" s="1"/>
        <i x="65" s="1"/>
        <i x="66" s="1"/>
        <i x="67" s="1"/>
        <i x="68" s="1"/>
        <i x="69" s="1"/>
        <i x="70" s="1"/>
        <i x="71" s="1"/>
        <i x="72" s="1"/>
        <i x="73" s="1"/>
        <i x="74" s="1"/>
        <i x="75" s="1"/>
        <i x="122" s="1"/>
        <i x="76" s="1"/>
        <i x="77" s="1"/>
        <i x="78" s="1"/>
        <i x="79" s="1"/>
        <i x="80" s="1"/>
        <i x="81" s="1"/>
        <i x="82" s="1"/>
        <i x="83" s="1"/>
        <i x="84" s="1"/>
        <i x="85" s="1"/>
        <i x="86" s="1"/>
        <i x="87" s="1"/>
        <i x="88" s="1"/>
        <i x="123" s="1"/>
        <i x="89" s="1"/>
        <i x="90" s="1"/>
        <i x="91" s="1"/>
        <i x="92" s="1"/>
        <i x="93" s="1"/>
        <i x="94" s="1"/>
        <i x="95" s="1"/>
        <i x="96" s="1"/>
        <i x="124" s="1"/>
        <i x="97" s="1"/>
        <i x="125" s="1"/>
        <i x="98" s="1"/>
        <i x="99" s="1"/>
        <i x="100" s="1"/>
        <i x="101" s="1"/>
        <i x="102" s="1"/>
        <i x="103" s="1"/>
        <i x="104" s="1"/>
        <i x="105" s="1"/>
        <i x="106" s="1"/>
        <i x="107" s="1"/>
        <i x="108" s="1"/>
        <i x="12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inzelplan" xr10:uid="{00000000-0014-0000-FFFF-FFFF01000000}" cache="Datenschnitt_Einzelplan" caption="Einzelplan" rowHeight="225425"/>
  <slicer name="Gliederung" xr10:uid="{00000000-0014-0000-FFFF-FFFF02000000}" cache="Datenschnitt_Gliederung" caption="Gliederung" rowHeight="225425"/>
  <slicer name="Unterabschnitt" xr10:uid="{00000000-0014-0000-FFFF-FFFF03000000}" cache="Datenschnitt_Unterabschnitt" caption="Unterabschnitt" rowHeight="225425"/>
  <slicer name="HH-Art" xr10:uid="{00000000-0014-0000-FFFF-FFFF04000000}" cache="Datenschnitt_HH_Art" caption="HH-Art" rowHeight="225425"/>
  <slicer name="Kontoart" xr10:uid="{00000000-0014-0000-FFFF-FFFF05000000}" cache="Datenschnitt_Kontoart" caption="Kontoart"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inzelplan 1" xr10:uid="{00000000-0014-0000-FFFF-FFFF06000000}" cache="Datenschnitt_Einzelplan1" caption="Einzelplan" rowHeight="225425"/>
  <slicer name="HH-Art 1" xr10:uid="{00000000-0014-0000-FFFF-FFFF07000000}" cache="Datenschnitt_HH_Art1" caption="HH-Art" rowHeight="225425"/>
  <slicer name="Unterabschnitt 1" xr10:uid="{00000000-0014-0000-FFFF-FFFF08000000}" cache="Datenschnitt_Unterabschnitt1" caption="Unterabschnitt" rowHeight="225425"/>
  <slicer name="Gliederung 1" xr10:uid="{00000000-0014-0000-FFFF-FFFF09000000}" cache="Datenschnitt_Gliederung1" caption="Gliederung" rowHeight="225425"/>
  <slicer name="Kontoart 1" xr10:uid="{00000000-0014-0000-FFFF-FFFF0A000000}" cache="Datenschnitt_Kontoart1" caption="Kontoart"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Daten" displayName="tabDaten" ref="B7:V3119" totalsRowShown="0" headerRowDxfId="44" dataDxfId="43">
  <autoFilter ref="B7:V3119" xr:uid="{00000000-0009-0000-0100-000002000000}"/>
  <tableColumns count="21">
    <tableColumn id="2" xr3:uid="{00000000-0010-0000-0000-000002000000}" name="Mandant" dataDxfId="42">
      <calculatedColumnFormula>IF(tabDaten[[#This Row],[MandNr]]="","Fehler",IF(tabDaten[[#This Row],[MandNr]]=1,"1 Stadt Bad Rappenau","2 Eigenbetrieb Stadtenwässerung"))</calculatedColumnFormula>
    </tableColumn>
    <tableColumn id="3" xr3:uid="{00000000-0010-0000-0000-000003000000}" name="HH-Art" dataDxfId="41">
      <calculatedColumnFormula>IF(OR(tabDaten[[#This Row],[art]]="00",tabDaten[[#This Row],[art]]="01",tabDaten[[#This Row],[art]]="60",tabDaten[[#This Row],[art]]="61"),"0 Verwaltungshaushalt","1 Vermögenshaushalt")</calculatedColumnFormula>
    </tableColumn>
    <tableColumn id="4" xr3:uid="{00000000-0010-0000-0000-000004000000}" name="Kontoart" dataDxfId="40">
      <calculatedColumnFormula>VLOOKUP(tabDaten[[#This Row],[art]],tabKontenart[],2,FALSE)</calculatedColumnFormula>
    </tableColumn>
    <tableColumn id="5" xr3:uid="{00000000-0010-0000-0000-000005000000}" name="Einzelplan" dataDxfId="39">
      <calculatedColumnFormula>LEFT(tabDaten[[#This Row],[Gld]],1) &amp; "    " &amp;VLOOKUP((tabDaten[[#This Row],[MandNr]]&amp;"x"&amp;LEFT(tabDaten[[#This Row],[Gld]],1)),tabGliederung[],2,FALSE)</calculatedColumnFormula>
    </tableColumn>
    <tableColumn id="6" xr3:uid="{00000000-0010-0000-0000-000006000000}" name="Abschnitt" dataDxfId="38">
      <calculatedColumnFormula>LEFT(tabDaten[[#This Row],[Gld]],2) &amp; "    " &amp;VLOOKUP((tabDaten[[#This Row],[MandNr]]&amp;"x"&amp;LEFT(tabDaten[[#This Row],[Gld]],2)),tabGliederung[],2,FALSE)</calculatedColumnFormula>
    </tableColumn>
    <tableColumn id="7" xr3:uid="{00000000-0010-0000-0000-000007000000}" name="Unterabschnitt" dataDxfId="37">
      <calculatedColumnFormula>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calculatedColumnFormula>
    </tableColumn>
    <tableColumn id="8" xr3:uid="{00000000-0010-0000-0000-000008000000}" name="Gliederung" dataDxfId="36">
      <calculatedColumnFormula>LEFT(tabDaten[[#This Row],[Gld]],4) &amp; "    " &amp;VLOOKUP((tabDaten[[#This Row],[MandNr]]&amp;"x"&amp;LEFT(tabDaten[[#This Row],[Gld]],4)),tabGliederung[],2,FALSE)</calculatedColumnFormula>
    </tableColumn>
    <tableColumn id="20" xr3:uid="{00000000-0010-0000-0000-000014000000}" name="GrpKurz" dataDxfId="35">
      <calculatedColumnFormula>IF(OR(LEFT(tabDaten[[#This Row],[Grp]],1)*1=3,LEFT(tabDaten[[#This Row],[Grp]],1)*1=9),LEFT(tabDaten[[#This Row],[Grp]],2),LEFT(tabDaten[[#This Row],[Grp]],1))</calculatedColumnFormula>
    </tableColumn>
    <tableColumn id="21" xr3:uid="{00000000-0010-0000-0000-000015000000}" name="GrpBez" dataDxfId="34">
      <calculatedColumnFormula>VLOOKUP(tabDaten[[#This Row],[GrpKurz]],tabGruppierung[],2,FALSE)</calculatedColumnFormula>
    </tableColumn>
    <tableColumn id="17" xr3:uid="{00000000-0010-0000-0000-000011000000}" name="HHST" dataDxfId="33">
      <calculatedColumnFormula>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calculatedColumnFormula>
    </tableColumn>
    <tableColumn id="22" xr3:uid="{00000000-0010-0000-0000-000016000000}" name="Plan Gewertet" dataDxfId="32">
      <calculatedColumnFormula>IF(OR(tabDaten[[#This Row],[art]]="00",tabDaten[[#This Row],[art]]="10"),tabDaten[[#This Row],[Plan]],tabDaten[[#This Row],[Plan]]*-1)</calculatedColumnFormula>
    </tableColumn>
    <tableColumn id="23" xr3:uid="{00000000-0010-0000-0000-000017000000}" name="Rechnung Gewertet" dataDxfId="31">
      <calculatedColumnFormula>IF(OR(tabDaten[[#This Row],[art]]="00",tabDaten[[#This Row],[art]]="10",tabDaten[[#This Row],[art]]="60",tabDaten[[#This Row],[art]]="70"),tabDaten[[#This Row],[Rechnung]],tabDaten[[#This Row],[Rechnung]]*-1)</calculatedColumnFormula>
    </tableColumn>
    <tableColumn id="9" xr3:uid="{00000000-0010-0000-0000-000009000000}" name="MandNr" dataDxfId="30"/>
    <tableColumn id="10" xr3:uid="{00000000-0010-0000-0000-00000A000000}" name="art" dataDxfId="29"/>
    <tableColumn id="11" xr3:uid="{00000000-0010-0000-0000-00000B000000}" name="Gld" dataDxfId="28"/>
    <tableColumn id="12" xr3:uid="{00000000-0010-0000-0000-00000C000000}" name="Grp" dataDxfId="27"/>
    <tableColumn id="1" xr3:uid="{00000000-0010-0000-0000-000001000000}" name="UK" dataDxfId="26"/>
    <tableColumn id="13" xr3:uid="{00000000-0010-0000-0000-00000D000000}" name="obj" dataDxfId="25"/>
    <tableColumn id="14" xr3:uid="{00000000-0010-0000-0000-00000E000000}" name="BezeichnungHHST" dataDxfId="24"/>
    <tableColumn id="15" xr3:uid="{00000000-0010-0000-0000-00000F000000}" name="Plan" dataDxfId="23"/>
    <tableColumn id="16" xr3:uid="{00000000-0010-0000-0000-000010000000}" name="Rechnung"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Gliederung" displayName="tabGliederung" ref="D10:I773" totalsRowShown="0" headerRowDxfId="21" dataDxfId="20">
  <autoFilter ref="D10:I773" xr:uid="{00000000-0009-0000-0100-000003000000}"/>
  <tableColumns count="6">
    <tableColumn id="5" xr3:uid="{00000000-0010-0000-0100-000005000000}" name="Hilfsspalte" dataDxfId="19">
      <calculatedColumnFormula>tabGliederung[[#This Row],[mandant]]&amp;"x"&amp;tabGliederung[[#This Row],[gliedenr_]]</calculatedColumnFormula>
    </tableColumn>
    <tableColumn id="6" xr3:uid="{00000000-0010-0000-0100-000006000000}" name="Zusammen" dataDxfId="18">
      <calculatedColumnFormula>tabGliederung[[#This Row],[text_1]] &amp; " " &amp; tabGliederung[[#This Row],[text_2]]</calculatedColumnFormula>
    </tableColumn>
    <tableColumn id="1" xr3:uid="{00000000-0010-0000-0100-000001000000}" name="mandant" dataDxfId="17"/>
    <tableColumn id="2" xr3:uid="{00000000-0010-0000-0100-000002000000}" name="gliedenr_" dataDxfId="16"/>
    <tableColumn id="3" xr3:uid="{00000000-0010-0000-0100-000003000000}" name="text_1" dataDxfId="15"/>
    <tableColumn id="4" xr3:uid="{00000000-0010-0000-0100-000004000000}" name="text_2" dataDxfId="1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Gruppierung" displayName="tabGruppierung" ref="L10:M38" totalsRowShown="0" headerRowDxfId="13" dataDxfId="12">
  <autoFilter ref="L10:M38" xr:uid="{00000000-0009-0000-0100-000005000000}"/>
  <tableColumns count="2">
    <tableColumn id="1" xr3:uid="{00000000-0010-0000-0200-000001000000}" name="Gruppierung" dataDxfId="11" dataCellStyle="Standard 3"/>
    <tableColumn id="2" xr3:uid="{00000000-0010-0000-0200-000002000000}" name="Bezeichnung" dataDxfId="10" dataCellStyle="Standard 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Kontenart" displayName="tabKontenart" ref="A10:B18" totalsRowShown="0" headerRowDxfId="9" dataDxfId="8">
  <autoFilter ref="A10:B18" xr:uid="{00000000-0009-0000-0100-000007000000}"/>
  <sortState ref="A11:B18">
    <sortCondition ref="B11:B18"/>
  </sortState>
  <tableColumns count="2">
    <tableColumn id="1" xr3:uid="{00000000-0010-0000-0300-000001000000}" name="Kontenart" dataDxfId="7" dataCellStyle="Standard 3"/>
    <tableColumn id="2" xr3:uid="{00000000-0010-0000-0300-000002000000}" name="Spalte1" dataDxfId="6" dataCellStyle="Standard 3"/>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5.bin"/><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23"/>
  <sheetViews>
    <sheetView tabSelected="1" zoomScaleNormal="100" workbookViewId="0">
      <selection activeCell="G1" sqref="G1:L1"/>
    </sheetView>
  </sheetViews>
  <sheetFormatPr baseColWidth="10" defaultRowHeight="12.75" x14ac:dyDescent="0.2"/>
  <cols>
    <col min="1" max="1" width="2.7109375" style="1" customWidth="1"/>
    <col min="2" max="2" width="50.5703125" style="1" hidden="1" customWidth="1"/>
    <col min="3" max="3" width="15.28515625" style="1" hidden="1" customWidth="1"/>
    <col min="4" max="4" width="14.85546875" style="1" hidden="1" customWidth="1"/>
    <col min="5" max="5" width="1.7109375" style="1" customWidth="1"/>
    <col min="6" max="6" width="153.5703125" style="1" customWidth="1"/>
    <col min="7" max="11" width="11.42578125" style="1"/>
    <col min="12" max="12" width="8.42578125" style="1" customWidth="1"/>
    <col min="13" max="16384" width="11.42578125" style="1"/>
  </cols>
  <sheetData>
    <row r="1" spans="2:12" x14ac:dyDescent="0.2">
      <c r="G1" s="48" t="s">
        <v>2106</v>
      </c>
      <c r="H1" s="48"/>
      <c r="I1" s="48"/>
      <c r="J1" s="48"/>
      <c r="K1" s="48"/>
      <c r="L1" s="48"/>
    </row>
    <row r="8" spans="2:12" x14ac:dyDescent="0.2">
      <c r="C8" s="1" t="s">
        <v>1874</v>
      </c>
    </row>
    <row r="9" spans="2:12" x14ac:dyDescent="0.2">
      <c r="B9" s="1" t="s">
        <v>2025</v>
      </c>
      <c r="C9" s="1" t="s">
        <v>3</v>
      </c>
      <c r="D9" s="1" t="s">
        <v>2026</v>
      </c>
    </row>
    <row r="10" spans="2:12" x14ac:dyDescent="0.2">
      <c r="B10" s="1" t="s">
        <v>1637</v>
      </c>
      <c r="C10" s="2">
        <v>37715400</v>
      </c>
      <c r="D10" s="3">
        <v>40050405.799999997</v>
      </c>
      <c r="E10" s="3"/>
      <c r="F10" s="3"/>
    </row>
    <row r="11" spans="2:12" x14ac:dyDescent="0.2">
      <c r="B11" s="1" t="s">
        <v>1639</v>
      </c>
      <c r="C11" s="2">
        <v>5167600</v>
      </c>
      <c r="D11" s="3">
        <v>5410426.96</v>
      </c>
      <c r="E11" s="3"/>
      <c r="F11" s="3"/>
    </row>
    <row r="12" spans="2:12" x14ac:dyDescent="0.2">
      <c r="B12" s="1" t="s">
        <v>1638</v>
      </c>
      <c r="C12" s="2">
        <v>12629400</v>
      </c>
      <c r="D12" s="3">
        <v>13420713.720000001</v>
      </c>
      <c r="E12" s="3"/>
      <c r="F12" s="3"/>
    </row>
    <row r="13" spans="2:12" x14ac:dyDescent="0.2">
      <c r="B13" s="1" t="s">
        <v>1643</v>
      </c>
      <c r="C13" s="2">
        <v>-7092900</v>
      </c>
      <c r="D13" s="3">
        <v>-6805611.8800000008</v>
      </c>
      <c r="E13" s="3"/>
      <c r="F13" s="3"/>
    </row>
    <row r="14" spans="2:12" x14ac:dyDescent="0.2">
      <c r="B14" s="1" t="s">
        <v>1644</v>
      </c>
      <c r="C14" s="2">
        <v>-17817000</v>
      </c>
      <c r="D14" s="3">
        <v>-23113114.48</v>
      </c>
      <c r="E14" s="3"/>
      <c r="F14" s="3"/>
    </row>
    <row r="15" spans="2:12" x14ac:dyDescent="0.2">
      <c r="B15" s="1" t="s">
        <v>1642</v>
      </c>
      <c r="C15" s="2">
        <v>-18767800</v>
      </c>
      <c r="D15" s="3">
        <v>-17127594.070000004</v>
      </c>
      <c r="E15" s="3"/>
      <c r="F15" s="3"/>
    </row>
    <row r="16" spans="2:12" x14ac:dyDescent="0.2">
      <c r="B16" s="1" t="s">
        <v>1641</v>
      </c>
      <c r="C16" s="2">
        <v>-11834700</v>
      </c>
      <c r="D16" s="3">
        <v>-11835226.049999999</v>
      </c>
      <c r="E16" s="3"/>
      <c r="F16" s="3"/>
    </row>
    <row r="17" spans="2:6" x14ac:dyDescent="0.2">
      <c r="B17" s="1" t="s">
        <v>1873</v>
      </c>
      <c r="C17" s="4">
        <v>0</v>
      </c>
      <c r="D17" s="5">
        <v>-9.3132257461547852E-9</v>
      </c>
      <c r="E17" s="5"/>
      <c r="F17" s="5"/>
    </row>
    <row r="18" spans="2:6" x14ac:dyDescent="0.2">
      <c r="B18"/>
      <c r="C18"/>
      <c r="D18"/>
    </row>
    <row r="19" spans="2:6" x14ac:dyDescent="0.2">
      <c r="B19"/>
      <c r="C19"/>
      <c r="D19"/>
    </row>
    <row r="20" spans="2:6" x14ac:dyDescent="0.2">
      <c r="B20"/>
      <c r="C20"/>
      <c r="D20"/>
    </row>
    <row r="21" spans="2:6" x14ac:dyDescent="0.2">
      <c r="B21"/>
      <c r="C21"/>
      <c r="D21"/>
    </row>
    <row r="22" spans="2:6" x14ac:dyDescent="0.2">
      <c r="B22"/>
      <c r="C22"/>
      <c r="D22"/>
    </row>
    <row r="23" spans="2:6" x14ac:dyDescent="0.2">
      <c r="B23"/>
      <c r="C23"/>
      <c r="D23"/>
    </row>
  </sheetData>
  <sheetProtection algorithmName="SHA-512" hashValue="Cjb3IYGIf+yOBgNtvJ2G8Z9rEUk++PRL57SWNZNAlrt6Dqw7QOee7uQvIxYlYaiUC1spNU6vG0tEAebQIW5Zng==" saltValue="p3L1TPv3QsydnKm1EkbvVg==" spinCount="100000" sheet="1" objects="1" scenarios="1" sort="0" autoFilter="0" pivotTables="0"/>
  <mergeCells count="1">
    <mergeCell ref="G1:L1"/>
  </mergeCells>
  <printOptions horizontalCentered="1" verticalCentered="1"/>
  <pageMargins left="0.25" right="0.25" top="0.75" bottom="0.75" header="0.3" footer="0.3"/>
  <pageSetup paperSize="9" scale="88" orientation="landscape" verticalDpi="0" r:id="rId2"/>
  <colBreaks count="1" manualBreakCount="1">
    <brk id="6" max="1048575" man="1"/>
  </colBreaks>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30"/>
  <sheetViews>
    <sheetView zoomScaleNormal="100" workbookViewId="0">
      <selection activeCell="G1" sqref="G1:L1"/>
    </sheetView>
  </sheetViews>
  <sheetFormatPr baseColWidth="10" defaultRowHeight="12.75" x14ac:dyDescent="0.2"/>
  <cols>
    <col min="1" max="1" width="2.7109375" style="1" customWidth="1"/>
    <col min="2" max="2" width="50.5703125" style="1" hidden="1" customWidth="1"/>
    <col min="3" max="3" width="15.28515625" style="1" hidden="1" customWidth="1"/>
    <col min="4" max="4" width="14.85546875" style="1" hidden="1" customWidth="1"/>
    <col min="5" max="5" width="1.7109375" style="1" customWidth="1"/>
    <col min="6" max="6" width="153.5703125" style="1" customWidth="1"/>
    <col min="7" max="11" width="11.42578125" style="1"/>
    <col min="12" max="12" width="8.42578125" style="1" customWidth="1"/>
    <col min="13" max="16384" width="11.42578125" style="1"/>
  </cols>
  <sheetData>
    <row r="1" spans="2:12" x14ac:dyDescent="0.2">
      <c r="G1" s="48" t="s">
        <v>2106</v>
      </c>
      <c r="H1" s="48"/>
      <c r="I1" s="48"/>
      <c r="J1" s="48"/>
      <c r="K1" s="48"/>
      <c r="L1" s="48"/>
    </row>
    <row r="8" spans="2:12" x14ac:dyDescent="0.2">
      <c r="B8" s="1" t="s">
        <v>2026</v>
      </c>
      <c r="D8"/>
    </row>
    <row r="9" spans="2:12" x14ac:dyDescent="0.2">
      <c r="B9" s="1" t="s">
        <v>2025</v>
      </c>
      <c r="C9" s="1" t="s">
        <v>2026</v>
      </c>
      <c r="D9"/>
    </row>
    <row r="10" spans="2:12" x14ac:dyDescent="0.2">
      <c r="B10" s="1" t="s">
        <v>1637</v>
      </c>
      <c r="C10" s="3">
        <v>40050405.799999997</v>
      </c>
      <c r="D10"/>
      <c r="E10" s="3"/>
      <c r="F10" s="3"/>
    </row>
    <row r="11" spans="2:12" x14ac:dyDescent="0.2">
      <c r="B11" s="1" t="s">
        <v>1639</v>
      </c>
      <c r="C11" s="3">
        <v>5410426.96</v>
      </c>
      <c r="D11"/>
      <c r="E11" s="3"/>
      <c r="F11" s="3"/>
    </row>
    <row r="12" spans="2:12" x14ac:dyDescent="0.2">
      <c r="B12" s="1" t="s">
        <v>1638</v>
      </c>
      <c r="C12" s="3">
        <v>13420713.720000001</v>
      </c>
      <c r="D12"/>
      <c r="E12" s="3"/>
      <c r="F12" s="3"/>
    </row>
    <row r="13" spans="2:12" x14ac:dyDescent="0.2">
      <c r="B13" s="1" t="s">
        <v>1643</v>
      </c>
      <c r="C13" s="3">
        <v>-6805611.8800000008</v>
      </c>
      <c r="D13"/>
      <c r="E13" s="3"/>
      <c r="F13" s="3"/>
    </row>
    <row r="14" spans="2:12" x14ac:dyDescent="0.2">
      <c r="B14" s="1" t="s">
        <v>1644</v>
      </c>
      <c r="C14" s="3">
        <v>-23113114.48</v>
      </c>
      <c r="D14"/>
      <c r="E14" s="3"/>
      <c r="F14" s="3"/>
    </row>
    <row r="15" spans="2:12" x14ac:dyDescent="0.2">
      <c r="B15" s="1" t="s">
        <v>1642</v>
      </c>
      <c r="C15" s="3">
        <v>-17127594.070000004</v>
      </c>
      <c r="D15"/>
      <c r="E15" s="3"/>
      <c r="F15" s="3"/>
    </row>
    <row r="16" spans="2:12" x14ac:dyDescent="0.2">
      <c r="B16" s="1" t="s">
        <v>1641</v>
      </c>
      <c r="C16" s="3">
        <v>-11835226.049999999</v>
      </c>
      <c r="D16"/>
      <c r="E16" s="3"/>
      <c r="F16" s="3"/>
    </row>
    <row r="17" spans="2:6" x14ac:dyDescent="0.2">
      <c r="B17" s="1" t="s">
        <v>1873</v>
      </c>
      <c r="C17" s="5">
        <v>-9.3132257461547852E-9</v>
      </c>
      <c r="D17"/>
      <c r="E17" s="5"/>
      <c r="F17" s="5"/>
    </row>
    <row r="18" spans="2:6" x14ac:dyDescent="0.2">
      <c r="B18"/>
      <c r="C18"/>
    </row>
    <row r="19" spans="2:6" x14ac:dyDescent="0.2">
      <c r="B19"/>
      <c r="C19"/>
    </row>
    <row r="20" spans="2:6" x14ac:dyDescent="0.2">
      <c r="B20"/>
      <c r="C20"/>
    </row>
    <row r="21" spans="2:6" x14ac:dyDescent="0.2">
      <c r="B21"/>
      <c r="C21"/>
    </row>
    <row r="22" spans="2:6" x14ac:dyDescent="0.2">
      <c r="B22"/>
      <c r="C22"/>
    </row>
    <row r="23" spans="2:6" x14ac:dyDescent="0.2">
      <c r="B23"/>
      <c r="C23"/>
    </row>
    <row r="24" spans="2:6" x14ac:dyDescent="0.2">
      <c r="B24"/>
      <c r="C24"/>
    </row>
    <row r="25" spans="2:6" x14ac:dyDescent="0.2">
      <c r="B25"/>
      <c r="C25"/>
    </row>
    <row r="26" spans="2:6" x14ac:dyDescent="0.2">
      <c r="B26"/>
      <c r="C26"/>
    </row>
    <row r="27" spans="2:6" x14ac:dyDescent="0.2">
      <c r="B27"/>
      <c r="C27"/>
    </row>
    <row r="28" spans="2:6" x14ac:dyDescent="0.2">
      <c r="B28"/>
      <c r="C28"/>
    </row>
    <row r="29" spans="2:6" x14ac:dyDescent="0.2">
      <c r="B29"/>
      <c r="C29"/>
    </row>
    <row r="30" spans="2:6" x14ac:dyDescent="0.2">
      <c r="B30"/>
      <c r="C30"/>
    </row>
  </sheetData>
  <sheetProtection algorithmName="SHA-512" hashValue="NfMiNAt1H5hyaOXsdmrdoy1j8Gsh9A0anengLCWrT4Lx8llB4Ml0obPzk6yBmrqjbGNqrhiwBK9u48HSiEw5dA==" saltValue="YKq/Zg+eSXJKd3p9/Cw7mQ==" spinCount="100000" sheet="1" objects="1" scenarios="1" sort="0" autoFilter="0" pivotTables="0"/>
  <mergeCells count="1">
    <mergeCell ref="G1:L1"/>
  </mergeCells>
  <printOptions horizontalCentered="1" verticalCentered="1"/>
  <pageMargins left="0.25" right="0.25" top="0.75" bottom="0.75" header="0.3" footer="0.3"/>
  <pageSetup paperSize="9" scale="88" orientation="landscape" verticalDpi="0" r:id="rId2"/>
  <colBreaks count="1" manualBreakCount="1">
    <brk id="6" max="1048575" man="1"/>
  </colBreaks>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I591"/>
  <sheetViews>
    <sheetView zoomScale="115" zoomScaleNormal="115" workbookViewId="0">
      <selection activeCell="C10" sqref="C10"/>
    </sheetView>
  </sheetViews>
  <sheetFormatPr baseColWidth="10" defaultRowHeight="12.75" x14ac:dyDescent="0.2"/>
  <cols>
    <col min="1" max="1" width="4" style="8" customWidth="1"/>
    <col min="2" max="5" width="48.7109375" style="7" customWidth="1"/>
    <col min="6" max="6" width="14.7109375" style="7" customWidth="1"/>
    <col min="7" max="7" width="17.28515625" style="7" customWidth="1"/>
    <col min="8" max="8" width="15.7109375" style="7" customWidth="1"/>
    <col min="9" max="9" width="14.28515625" style="8" bestFit="1" customWidth="1"/>
    <col min="10" max="16384" width="11.42578125" style="8"/>
  </cols>
  <sheetData>
    <row r="1" spans="2:9" ht="15" x14ac:dyDescent="0.2">
      <c r="B1" s="35" t="s">
        <v>2099</v>
      </c>
      <c r="E1" s="36"/>
      <c r="F1" s="36"/>
      <c r="G1" s="36"/>
      <c r="H1" s="36"/>
      <c r="I1" s="37"/>
    </row>
    <row r="2" spans="2:9" ht="15" x14ac:dyDescent="0.2">
      <c r="B2" s="35" t="s">
        <v>2100</v>
      </c>
      <c r="E2" s="36"/>
      <c r="F2" s="36"/>
      <c r="G2" s="36"/>
      <c r="H2" s="36"/>
      <c r="I2" s="37"/>
    </row>
    <row r="3" spans="2:9" x14ac:dyDescent="0.2">
      <c r="E3" s="36"/>
      <c r="F3" s="36"/>
      <c r="G3" s="36"/>
      <c r="H3" s="36"/>
      <c r="I3" s="37"/>
    </row>
    <row r="4" spans="2:9" x14ac:dyDescent="0.2">
      <c r="E4" s="36"/>
      <c r="F4" s="36"/>
      <c r="G4" s="36"/>
      <c r="H4" s="36"/>
      <c r="I4" s="37"/>
    </row>
    <row r="5" spans="2:9" x14ac:dyDescent="0.2">
      <c r="E5" s="36"/>
      <c r="F5" s="36"/>
      <c r="G5" s="36"/>
      <c r="H5" s="36"/>
      <c r="I5" s="37"/>
    </row>
    <row r="6" spans="2:9" ht="15.75" x14ac:dyDescent="0.2">
      <c r="B6" s="6" t="str">
        <f>Rohdaten!N1</f>
        <v>Jahresrechnung 2018</v>
      </c>
      <c r="E6" s="36"/>
      <c r="F6" s="36"/>
      <c r="G6" s="36"/>
      <c r="H6" s="36"/>
      <c r="I6" s="37"/>
    </row>
    <row r="7" spans="2:9" ht="25.5" x14ac:dyDescent="0.2">
      <c r="B7" s="7" t="s">
        <v>2102</v>
      </c>
      <c r="E7" s="36"/>
      <c r="F7" s="36"/>
      <c r="G7" s="36"/>
      <c r="H7" s="36"/>
      <c r="I7" s="37"/>
    </row>
    <row r="8" spans="2:9" x14ac:dyDescent="0.2">
      <c r="E8" s="36"/>
      <c r="F8" s="36"/>
      <c r="G8" s="36"/>
      <c r="H8" s="36"/>
      <c r="I8" s="37"/>
    </row>
    <row r="9" spans="2:9" x14ac:dyDescent="0.2">
      <c r="E9" s="36"/>
      <c r="F9" s="36"/>
      <c r="G9" s="36"/>
      <c r="H9" s="36"/>
      <c r="I9" s="37"/>
    </row>
    <row r="10" spans="2:9" ht="15" x14ac:dyDescent="0.2">
      <c r="B10" s="23" t="s">
        <v>2098</v>
      </c>
      <c r="C10" s="24" t="s">
        <v>2105</v>
      </c>
      <c r="E10" s="36"/>
      <c r="F10" s="36"/>
      <c r="G10" s="36"/>
      <c r="H10" s="36"/>
      <c r="I10" s="37"/>
    </row>
    <row r="11" spans="2:9" s="25" customFormat="1" ht="15" x14ac:dyDescent="0.2">
      <c r="B11" s="40" t="s">
        <v>1652</v>
      </c>
      <c r="C11" s="7" t="s">
        <v>2121</v>
      </c>
      <c r="D11" s="24"/>
      <c r="E11" s="38"/>
      <c r="F11" s="38"/>
      <c r="G11" s="38"/>
      <c r="H11" s="38"/>
      <c r="I11" s="39"/>
    </row>
    <row r="13" spans="2:9" x14ac:dyDescent="0.2">
      <c r="F13" s="9" t="s">
        <v>1874</v>
      </c>
      <c r="H13"/>
      <c r="I13"/>
    </row>
    <row r="14" spans="2:9" x14ac:dyDescent="0.2">
      <c r="B14" s="10" t="s">
        <v>1882</v>
      </c>
      <c r="C14" s="10" t="s">
        <v>2104</v>
      </c>
      <c r="D14" s="10" t="s">
        <v>1885</v>
      </c>
      <c r="E14" s="10" t="s">
        <v>2101</v>
      </c>
      <c r="F14" s="11" t="s">
        <v>3</v>
      </c>
      <c r="G14" s="11" t="s">
        <v>2026</v>
      </c>
      <c r="H14"/>
      <c r="I14"/>
    </row>
    <row r="15" spans="2:9" x14ac:dyDescent="0.2">
      <c r="B15" s="7" t="s">
        <v>2028</v>
      </c>
      <c r="F15" s="12">
        <v>-2859000</v>
      </c>
      <c r="G15" s="13">
        <v>-2762622.4899999993</v>
      </c>
      <c r="H15"/>
      <c r="I15"/>
    </row>
    <row r="16" spans="2:9" x14ac:dyDescent="0.2">
      <c r="B16" s="7" t="s">
        <v>2029</v>
      </c>
      <c r="F16" s="12">
        <v>-2533300</v>
      </c>
      <c r="G16" s="13">
        <v>-2361187.4499999997</v>
      </c>
      <c r="H16"/>
      <c r="I16"/>
    </row>
    <row r="17" spans="2:9" x14ac:dyDescent="0.2">
      <c r="B17" s="7" t="s">
        <v>2030</v>
      </c>
      <c r="F17" s="12">
        <v>-1810000</v>
      </c>
      <c r="G17" s="13">
        <v>-1853894.5900000003</v>
      </c>
      <c r="H17"/>
      <c r="I17"/>
    </row>
    <row r="18" spans="2:9" x14ac:dyDescent="0.2">
      <c r="B18" s="7" t="s">
        <v>2031</v>
      </c>
      <c r="F18" s="12">
        <v>-836100</v>
      </c>
      <c r="G18" s="13">
        <v>-776044.4599999995</v>
      </c>
      <c r="H18"/>
      <c r="I18"/>
    </row>
    <row r="19" spans="2:9" x14ac:dyDescent="0.2">
      <c r="B19" s="7" t="s">
        <v>2032</v>
      </c>
      <c r="F19" s="12">
        <v>-4758200</v>
      </c>
      <c r="G19" s="13">
        <v>-3680985.4700000011</v>
      </c>
      <c r="H19"/>
      <c r="I19"/>
    </row>
    <row r="20" spans="2:9" x14ac:dyDescent="0.2">
      <c r="B20" s="7" t="s">
        <v>2033</v>
      </c>
      <c r="F20" s="12">
        <v>-1995300</v>
      </c>
      <c r="G20" s="13">
        <v>-2077250.7700000003</v>
      </c>
      <c r="H20"/>
      <c r="I20"/>
    </row>
    <row r="21" spans="2:9" x14ac:dyDescent="0.2">
      <c r="B21" s="7" t="s">
        <v>2034</v>
      </c>
      <c r="F21" s="12">
        <v>-4234100</v>
      </c>
      <c r="G21" s="13">
        <v>-3313149.2199999997</v>
      </c>
      <c r="H21"/>
      <c r="I21"/>
    </row>
    <row r="22" spans="2:9" x14ac:dyDescent="0.2">
      <c r="B22" s="7" t="s">
        <v>2035</v>
      </c>
      <c r="F22" s="12">
        <v>-3970500</v>
      </c>
      <c r="G22" s="13">
        <v>-4383801.22</v>
      </c>
      <c r="H22"/>
      <c r="I22"/>
    </row>
    <row r="23" spans="2:9" ht="25.5" x14ac:dyDescent="0.2">
      <c r="B23" s="7" t="s">
        <v>2036</v>
      </c>
      <c r="F23" s="12">
        <v>-591400</v>
      </c>
      <c r="G23" s="13">
        <v>542719.29999999993</v>
      </c>
      <c r="H23"/>
      <c r="I23"/>
    </row>
    <row r="24" spans="2:9" x14ac:dyDescent="0.2">
      <c r="B24" s="7" t="s">
        <v>2037</v>
      </c>
      <c r="F24" s="12">
        <v>23587900</v>
      </c>
      <c r="G24" s="13">
        <v>20666216.370000005</v>
      </c>
      <c r="H24"/>
      <c r="I24"/>
    </row>
    <row r="25" spans="2:9" x14ac:dyDescent="0.2">
      <c r="B25" s="7" t="s">
        <v>1873</v>
      </c>
      <c r="F25" s="12">
        <v>0</v>
      </c>
      <c r="G25" s="13">
        <v>7.4505805969238281E-9</v>
      </c>
      <c r="H25"/>
      <c r="I25"/>
    </row>
    <row r="26" spans="2:9" x14ac:dyDescent="0.2">
      <c r="B26"/>
      <c r="C26"/>
      <c r="D26"/>
      <c r="E26"/>
      <c r="F26"/>
      <c r="G26"/>
      <c r="H26"/>
      <c r="I26"/>
    </row>
    <row r="27" spans="2:9" x14ac:dyDescent="0.2">
      <c r="B27"/>
      <c r="C27"/>
      <c r="D27"/>
      <c r="E27"/>
      <c r="F27"/>
      <c r="G27"/>
      <c r="H27"/>
      <c r="I27"/>
    </row>
    <row r="28" spans="2:9" x14ac:dyDescent="0.2">
      <c r="B28"/>
      <c r="C28"/>
      <c r="D28"/>
      <c r="E28"/>
      <c r="F28"/>
      <c r="G28"/>
      <c r="H28"/>
      <c r="I28"/>
    </row>
    <row r="29" spans="2:9" x14ac:dyDescent="0.2">
      <c r="B29"/>
      <c r="C29"/>
      <c r="D29"/>
      <c r="E29"/>
      <c r="F29"/>
      <c r="G29"/>
      <c r="H29"/>
      <c r="I29"/>
    </row>
    <row r="30" spans="2:9" x14ac:dyDescent="0.2">
      <c r="B30"/>
      <c r="C30"/>
      <c r="D30"/>
      <c r="E30"/>
      <c r="F30"/>
      <c r="G30"/>
      <c r="H30"/>
      <c r="I30"/>
    </row>
    <row r="31" spans="2:9" x14ac:dyDescent="0.2">
      <c r="B31"/>
      <c r="C31"/>
      <c r="D31"/>
      <c r="E31"/>
      <c r="F31"/>
      <c r="G31"/>
      <c r="H31"/>
      <c r="I31"/>
    </row>
    <row r="32" spans="2:9" x14ac:dyDescent="0.2">
      <c r="B32"/>
      <c r="C32"/>
      <c r="D32"/>
      <c r="E32"/>
      <c r="F32"/>
      <c r="G32"/>
      <c r="H32"/>
      <c r="I32"/>
    </row>
    <row r="33" spans="2:9" x14ac:dyDescent="0.2">
      <c r="B33"/>
      <c r="C33"/>
      <c r="D33"/>
      <c r="E33"/>
      <c r="F33"/>
      <c r="G33"/>
      <c r="H33"/>
      <c r="I33"/>
    </row>
    <row r="34" spans="2:9" x14ac:dyDescent="0.2">
      <c r="B34"/>
      <c r="C34"/>
      <c r="D34"/>
      <c r="E34"/>
      <c r="F34"/>
      <c r="G34"/>
      <c r="H34"/>
      <c r="I34"/>
    </row>
    <row r="35" spans="2:9" x14ac:dyDescent="0.2">
      <c r="B35"/>
      <c r="C35"/>
      <c r="D35"/>
      <c r="E35"/>
      <c r="F35"/>
      <c r="G35"/>
      <c r="H35"/>
      <c r="I35"/>
    </row>
    <row r="36" spans="2:9" x14ac:dyDescent="0.2">
      <c r="B36"/>
      <c r="C36"/>
      <c r="D36"/>
      <c r="E36"/>
      <c r="F36"/>
      <c r="G36"/>
      <c r="H36"/>
      <c r="I36"/>
    </row>
    <row r="37" spans="2:9" x14ac:dyDescent="0.2">
      <c r="B37"/>
      <c r="C37"/>
      <c r="D37"/>
      <c r="E37"/>
      <c r="F37"/>
      <c r="G37"/>
      <c r="H37"/>
      <c r="I37"/>
    </row>
    <row r="38" spans="2:9" x14ac:dyDescent="0.2">
      <c r="B38"/>
      <c r="C38"/>
      <c r="D38"/>
      <c r="E38"/>
      <c r="F38"/>
      <c r="G38"/>
      <c r="H38"/>
      <c r="I38"/>
    </row>
    <row r="39" spans="2:9" x14ac:dyDescent="0.2">
      <c r="B39"/>
      <c r="C39"/>
      <c r="D39"/>
      <c r="E39"/>
      <c r="F39"/>
      <c r="G39"/>
      <c r="H39"/>
      <c r="I39"/>
    </row>
    <row r="40" spans="2:9" x14ac:dyDescent="0.2">
      <c r="B40"/>
      <c r="C40"/>
      <c r="D40"/>
      <c r="E40"/>
      <c r="F40"/>
      <c r="G40"/>
      <c r="H40"/>
      <c r="I40"/>
    </row>
    <row r="41" spans="2:9" x14ac:dyDescent="0.2">
      <c r="B41"/>
      <c r="C41"/>
      <c r="D41"/>
      <c r="E41"/>
      <c r="F41"/>
      <c r="G41"/>
      <c r="H41"/>
      <c r="I41"/>
    </row>
    <row r="42" spans="2:9" x14ac:dyDescent="0.2">
      <c r="B42"/>
      <c r="C42"/>
      <c r="D42"/>
      <c r="E42"/>
      <c r="F42"/>
      <c r="G42"/>
      <c r="H42"/>
      <c r="I42"/>
    </row>
    <row r="43" spans="2:9" x14ac:dyDescent="0.2">
      <c r="B43"/>
      <c r="C43"/>
      <c r="D43"/>
      <c r="E43"/>
      <c r="F43"/>
      <c r="G43"/>
      <c r="H43"/>
      <c r="I43"/>
    </row>
    <row r="44" spans="2:9" x14ac:dyDescent="0.2">
      <c r="B44"/>
      <c r="C44"/>
      <c r="D44"/>
      <c r="E44"/>
      <c r="F44"/>
      <c r="G44"/>
      <c r="H44"/>
      <c r="I44"/>
    </row>
    <row r="45" spans="2:9" x14ac:dyDescent="0.2">
      <c r="B45"/>
      <c r="C45"/>
      <c r="D45"/>
      <c r="E45"/>
      <c r="F45"/>
      <c r="G45"/>
      <c r="H45"/>
      <c r="I45"/>
    </row>
    <row r="46" spans="2:9" x14ac:dyDescent="0.2">
      <c r="B46"/>
      <c r="C46"/>
      <c r="D46"/>
      <c r="E46"/>
      <c r="F46"/>
      <c r="G46"/>
      <c r="H46"/>
      <c r="I46"/>
    </row>
    <row r="47" spans="2:9" x14ac:dyDescent="0.2">
      <c r="B47"/>
      <c r="C47"/>
      <c r="D47"/>
      <c r="E47"/>
      <c r="F47"/>
      <c r="G47"/>
      <c r="H47"/>
      <c r="I47"/>
    </row>
    <row r="48" spans="2:9" x14ac:dyDescent="0.2">
      <c r="B48"/>
      <c r="C48"/>
      <c r="D48"/>
      <c r="E48"/>
      <c r="F48"/>
      <c r="G48"/>
      <c r="H48"/>
      <c r="I48"/>
    </row>
    <row r="49" spans="2:9" x14ac:dyDescent="0.2">
      <c r="B49"/>
      <c r="C49"/>
      <c r="D49"/>
      <c r="E49"/>
      <c r="F49"/>
      <c r="G49"/>
      <c r="H49"/>
      <c r="I49"/>
    </row>
    <row r="50" spans="2:9" x14ac:dyDescent="0.2">
      <c r="B50"/>
      <c r="C50"/>
      <c r="D50"/>
      <c r="E50"/>
      <c r="F50"/>
      <c r="G50"/>
      <c r="H50"/>
      <c r="I50"/>
    </row>
    <row r="51" spans="2:9" x14ac:dyDescent="0.2">
      <c r="B51"/>
      <c r="C51"/>
      <c r="D51"/>
      <c r="E51"/>
      <c r="F51"/>
      <c r="G51"/>
      <c r="H51"/>
      <c r="I51"/>
    </row>
    <row r="52" spans="2:9" x14ac:dyDescent="0.2">
      <c r="B52"/>
      <c r="C52"/>
      <c r="D52"/>
      <c r="E52"/>
      <c r="F52"/>
      <c r="G52"/>
      <c r="H52"/>
      <c r="I52"/>
    </row>
    <row r="53" spans="2:9" x14ac:dyDescent="0.2">
      <c r="B53"/>
      <c r="C53"/>
      <c r="D53"/>
      <c r="E53"/>
      <c r="F53"/>
      <c r="G53"/>
      <c r="H53"/>
      <c r="I53"/>
    </row>
    <row r="54" spans="2:9" x14ac:dyDescent="0.2">
      <c r="B54"/>
      <c r="C54"/>
      <c r="D54"/>
      <c r="E54"/>
      <c r="F54"/>
      <c r="G54"/>
      <c r="H54"/>
      <c r="I54"/>
    </row>
    <row r="55" spans="2:9" x14ac:dyDescent="0.2">
      <c r="B55"/>
      <c r="C55"/>
      <c r="D55"/>
      <c r="E55"/>
      <c r="F55"/>
      <c r="G55"/>
      <c r="H55"/>
      <c r="I55"/>
    </row>
    <row r="56" spans="2:9" x14ac:dyDescent="0.2">
      <c r="B56"/>
      <c r="C56"/>
      <c r="D56"/>
      <c r="E56"/>
      <c r="F56"/>
      <c r="G56"/>
      <c r="H56"/>
      <c r="I56"/>
    </row>
    <row r="57" spans="2:9" x14ac:dyDescent="0.2">
      <c r="B57"/>
      <c r="C57"/>
      <c r="D57"/>
      <c r="E57"/>
      <c r="F57"/>
      <c r="G57"/>
      <c r="H57"/>
      <c r="I57"/>
    </row>
    <row r="58" spans="2:9" x14ac:dyDescent="0.2">
      <c r="B58"/>
      <c r="C58"/>
      <c r="D58"/>
      <c r="E58"/>
      <c r="F58"/>
      <c r="G58"/>
      <c r="H58"/>
      <c r="I58"/>
    </row>
    <row r="59" spans="2:9" x14ac:dyDescent="0.2">
      <c r="B59"/>
      <c r="C59"/>
      <c r="D59"/>
      <c r="E59"/>
      <c r="F59"/>
      <c r="G59"/>
      <c r="H59"/>
      <c r="I59"/>
    </row>
    <row r="60" spans="2:9" x14ac:dyDescent="0.2">
      <c r="B60"/>
      <c r="C60"/>
      <c r="D60"/>
      <c r="E60"/>
      <c r="F60"/>
      <c r="G60"/>
      <c r="H60"/>
      <c r="I60"/>
    </row>
    <row r="61" spans="2:9" x14ac:dyDescent="0.2">
      <c r="B61"/>
      <c r="C61"/>
      <c r="D61"/>
      <c r="E61"/>
      <c r="F61"/>
      <c r="G61"/>
      <c r="H61"/>
      <c r="I61"/>
    </row>
    <row r="62" spans="2:9" x14ac:dyDescent="0.2">
      <c r="B62"/>
      <c r="C62"/>
      <c r="D62"/>
      <c r="E62"/>
      <c r="F62"/>
      <c r="G62"/>
      <c r="H62"/>
      <c r="I62"/>
    </row>
    <row r="63" spans="2:9" x14ac:dyDescent="0.2">
      <c r="B63"/>
      <c r="C63"/>
      <c r="D63"/>
      <c r="E63"/>
      <c r="F63"/>
      <c r="G63"/>
      <c r="H63"/>
      <c r="I63"/>
    </row>
    <row r="64" spans="2:9" x14ac:dyDescent="0.2">
      <c r="B64"/>
      <c r="C64"/>
      <c r="D64"/>
      <c r="E64"/>
      <c r="F64"/>
      <c r="G64"/>
      <c r="H64"/>
      <c r="I64"/>
    </row>
    <row r="65" spans="2:9" x14ac:dyDescent="0.2">
      <c r="B65"/>
      <c r="C65"/>
      <c r="D65"/>
      <c r="E65"/>
      <c r="F65"/>
      <c r="G65"/>
      <c r="H65"/>
      <c r="I65"/>
    </row>
    <row r="66" spans="2:9" x14ac:dyDescent="0.2">
      <c r="B66"/>
      <c r="C66"/>
      <c r="D66"/>
      <c r="E66"/>
      <c r="F66"/>
      <c r="G66"/>
      <c r="H66"/>
      <c r="I66"/>
    </row>
    <row r="67" spans="2:9" x14ac:dyDescent="0.2">
      <c r="B67"/>
      <c r="C67"/>
      <c r="D67"/>
      <c r="E67"/>
      <c r="F67"/>
      <c r="G67"/>
      <c r="H67"/>
      <c r="I67"/>
    </row>
    <row r="68" spans="2:9" x14ac:dyDescent="0.2">
      <c r="B68"/>
      <c r="C68"/>
      <c r="D68"/>
      <c r="E68"/>
      <c r="F68"/>
      <c r="G68"/>
      <c r="H68"/>
      <c r="I68"/>
    </row>
    <row r="69" spans="2:9" x14ac:dyDescent="0.2">
      <c r="B69"/>
      <c r="C69"/>
      <c r="D69"/>
      <c r="E69"/>
      <c r="F69"/>
      <c r="G69"/>
      <c r="H69"/>
      <c r="I69"/>
    </row>
    <row r="70" spans="2:9" x14ac:dyDescent="0.2">
      <c r="B70"/>
      <c r="C70"/>
      <c r="D70"/>
      <c r="E70"/>
      <c r="F70"/>
      <c r="G70"/>
      <c r="H70"/>
      <c r="I70"/>
    </row>
    <row r="71" spans="2:9" x14ac:dyDescent="0.2">
      <c r="B71"/>
      <c r="C71"/>
      <c r="D71"/>
      <c r="E71"/>
      <c r="F71"/>
      <c r="G71"/>
      <c r="H71"/>
      <c r="I71"/>
    </row>
    <row r="72" spans="2:9" x14ac:dyDescent="0.2">
      <c r="B72"/>
      <c r="C72"/>
      <c r="D72"/>
      <c r="E72"/>
      <c r="F72"/>
      <c r="G72"/>
      <c r="H72"/>
      <c r="I72"/>
    </row>
    <row r="73" spans="2:9" x14ac:dyDescent="0.2">
      <c r="B73"/>
      <c r="C73"/>
      <c r="D73"/>
      <c r="E73"/>
      <c r="F73"/>
      <c r="G73"/>
      <c r="H73"/>
      <c r="I73"/>
    </row>
    <row r="74" spans="2:9" x14ac:dyDescent="0.2">
      <c r="B74"/>
      <c r="C74"/>
      <c r="D74"/>
      <c r="E74"/>
      <c r="F74"/>
      <c r="G74"/>
      <c r="H74"/>
      <c r="I74"/>
    </row>
    <row r="75" spans="2:9" x14ac:dyDescent="0.2">
      <c r="B75"/>
      <c r="C75"/>
      <c r="D75"/>
      <c r="E75"/>
      <c r="F75"/>
      <c r="G75"/>
      <c r="H75"/>
      <c r="I75"/>
    </row>
    <row r="76" spans="2:9" x14ac:dyDescent="0.2">
      <c r="B76"/>
      <c r="C76"/>
      <c r="D76"/>
      <c r="E76"/>
      <c r="F76"/>
      <c r="G76"/>
      <c r="H76"/>
      <c r="I76"/>
    </row>
    <row r="77" spans="2:9" x14ac:dyDescent="0.2">
      <c r="B77"/>
      <c r="C77"/>
      <c r="D77"/>
      <c r="E77"/>
      <c r="F77"/>
      <c r="G77"/>
      <c r="H77"/>
      <c r="I77"/>
    </row>
    <row r="78" spans="2:9" x14ac:dyDescent="0.2">
      <c r="B78"/>
      <c r="C78"/>
      <c r="D78"/>
      <c r="E78"/>
      <c r="F78"/>
      <c r="G78"/>
      <c r="H78"/>
      <c r="I78"/>
    </row>
    <row r="79" spans="2:9" x14ac:dyDescent="0.2">
      <c r="B79"/>
      <c r="C79"/>
      <c r="D79"/>
      <c r="E79"/>
      <c r="F79"/>
      <c r="G79"/>
      <c r="H79"/>
      <c r="I79"/>
    </row>
    <row r="80" spans="2:9" x14ac:dyDescent="0.2">
      <c r="B80"/>
      <c r="C80"/>
      <c r="D80"/>
      <c r="E80"/>
      <c r="F80"/>
      <c r="G80"/>
      <c r="H80"/>
      <c r="I80"/>
    </row>
    <row r="81" spans="2:9" x14ac:dyDescent="0.2">
      <c r="B81"/>
      <c r="C81"/>
      <c r="D81"/>
      <c r="E81"/>
      <c r="F81"/>
      <c r="G81"/>
      <c r="H81"/>
      <c r="I81"/>
    </row>
    <row r="82" spans="2:9" x14ac:dyDescent="0.2">
      <c r="B82"/>
      <c r="C82"/>
      <c r="D82"/>
      <c r="E82"/>
      <c r="F82"/>
      <c r="G82"/>
      <c r="H82"/>
      <c r="I82"/>
    </row>
    <row r="83" spans="2:9" x14ac:dyDescent="0.2">
      <c r="B83"/>
      <c r="C83"/>
      <c r="D83"/>
      <c r="E83"/>
      <c r="F83"/>
      <c r="G83"/>
      <c r="H83"/>
      <c r="I83"/>
    </row>
    <row r="84" spans="2:9" x14ac:dyDescent="0.2">
      <c r="B84"/>
      <c r="C84"/>
      <c r="D84"/>
      <c r="E84"/>
      <c r="F84"/>
      <c r="G84"/>
      <c r="H84"/>
      <c r="I84"/>
    </row>
    <row r="85" spans="2:9" x14ac:dyDescent="0.2">
      <c r="B85"/>
      <c r="C85"/>
      <c r="D85"/>
      <c r="E85"/>
      <c r="F85"/>
      <c r="G85"/>
      <c r="H85"/>
      <c r="I85"/>
    </row>
    <row r="86" spans="2:9" x14ac:dyDescent="0.2">
      <c r="B86"/>
      <c r="C86"/>
      <c r="D86"/>
      <c r="E86"/>
      <c r="F86"/>
      <c r="G86"/>
      <c r="H86"/>
      <c r="I86"/>
    </row>
    <row r="87" spans="2:9" x14ac:dyDescent="0.2">
      <c r="B87"/>
      <c r="C87"/>
      <c r="D87"/>
      <c r="E87"/>
      <c r="F87"/>
      <c r="G87"/>
      <c r="H87"/>
      <c r="I87"/>
    </row>
    <row r="88" spans="2:9" x14ac:dyDescent="0.2">
      <c r="B88"/>
      <c r="C88"/>
      <c r="D88"/>
      <c r="E88"/>
      <c r="F88"/>
      <c r="G88"/>
      <c r="H88"/>
      <c r="I88"/>
    </row>
    <row r="89" spans="2:9" x14ac:dyDescent="0.2">
      <c r="B89"/>
      <c r="C89"/>
      <c r="D89"/>
      <c r="E89"/>
      <c r="F89"/>
      <c r="G89"/>
      <c r="H89"/>
      <c r="I89"/>
    </row>
    <row r="90" spans="2:9" x14ac:dyDescent="0.2">
      <c r="B90"/>
      <c r="C90"/>
      <c r="D90"/>
      <c r="E90"/>
      <c r="F90"/>
      <c r="G90"/>
      <c r="H90"/>
      <c r="I90"/>
    </row>
    <row r="91" spans="2:9" x14ac:dyDescent="0.2">
      <c r="B91"/>
      <c r="C91"/>
      <c r="D91"/>
      <c r="E91"/>
      <c r="F91"/>
      <c r="G91"/>
      <c r="H91"/>
      <c r="I91"/>
    </row>
    <row r="92" spans="2:9" x14ac:dyDescent="0.2">
      <c r="B92"/>
      <c r="C92"/>
      <c r="D92"/>
      <c r="E92"/>
      <c r="F92"/>
      <c r="G92"/>
      <c r="H92"/>
      <c r="I92"/>
    </row>
    <row r="93" spans="2:9" x14ac:dyDescent="0.2">
      <c r="B93"/>
      <c r="C93"/>
      <c r="D93"/>
      <c r="E93"/>
      <c r="F93"/>
      <c r="G93"/>
      <c r="H93"/>
      <c r="I93"/>
    </row>
    <row r="94" spans="2:9" x14ac:dyDescent="0.2">
      <c r="B94"/>
      <c r="C94"/>
      <c r="D94"/>
      <c r="E94"/>
      <c r="F94"/>
      <c r="G94"/>
      <c r="H94"/>
      <c r="I94"/>
    </row>
    <row r="95" spans="2:9" x14ac:dyDescent="0.2">
      <c r="B95"/>
      <c r="C95"/>
      <c r="D95"/>
      <c r="E95"/>
      <c r="F95"/>
      <c r="G95"/>
      <c r="H95"/>
      <c r="I95"/>
    </row>
    <row r="96" spans="2:9" x14ac:dyDescent="0.2">
      <c r="B96"/>
      <c r="C96"/>
      <c r="D96"/>
      <c r="E96"/>
      <c r="F96"/>
      <c r="G96"/>
      <c r="H96"/>
      <c r="I96"/>
    </row>
    <row r="97" spans="2:9" x14ac:dyDescent="0.2">
      <c r="B97"/>
      <c r="C97"/>
      <c r="D97"/>
      <c r="E97"/>
      <c r="F97"/>
      <c r="G97"/>
      <c r="H97"/>
      <c r="I97"/>
    </row>
    <row r="98" spans="2:9" x14ac:dyDescent="0.2">
      <c r="B98"/>
      <c r="C98"/>
      <c r="D98"/>
      <c r="E98"/>
      <c r="F98"/>
      <c r="G98"/>
      <c r="H98"/>
      <c r="I98"/>
    </row>
    <row r="99" spans="2:9" x14ac:dyDescent="0.2">
      <c r="B99"/>
      <c r="C99"/>
      <c r="D99"/>
      <c r="E99"/>
      <c r="F99"/>
      <c r="G99"/>
      <c r="H99"/>
      <c r="I99"/>
    </row>
    <row r="100" spans="2:9" x14ac:dyDescent="0.2">
      <c r="B100"/>
      <c r="C100"/>
      <c r="D100"/>
      <c r="E100"/>
      <c r="F100"/>
      <c r="G100"/>
      <c r="H100"/>
      <c r="I100"/>
    </row>
    <row r="101" spans="2:9" x14ac:dyDescent="0.2">
      <c r="B101"/>
      <c r="C101"/>
      <c r="D101"/>
      <c r="E101"/>
      <c r="F101"/>
      <c r="G101"/>
      <c r="H101"/>
      <c r="I101"/>
    </row>
    <row r="102" spans="2:9" x14ac:dyDescent="0.2">
      <c r="B102"/>
      <c r="C102"/>
      <c r="D102"/>
      <c r="E102"/>
      <c r="F102"/>
      <c r="G102"/>
      <c r="H102"/>
      <c r="I102"/>
    </row>
    <row r="103" spans="2:9" x14ac:dyDescent="0.2">
      <c r="B103"/>
      <c r="C103"/>
      <c r="D103"/>
      <c r="E103"/>
      <c r="F103"/>
      <c r="G103"/>
      <c r="H103"/>
      <c r="I103"/>
    </row>
    <row r="104" spans="2:9" x14ac:dyDescent="0.2">
      <c r="B104"/>
      <c r="C104"/>
      <c r="D104"/>
      <c r="E104"/>
      <c r="F104"/>
      <c r="G104"/>
      <c r="H104"/>
      <c r="I104"/>
    </row>
    <row r="105" spans="2:9" x14ac:dyDescent="0.2">
      <c r="B105"/>
      <c r="C105"/>
      <c r="D105"/>
      <c r="E105"/>
      <c r="F105"/>
      <c r="G105"/>
      <c r="H105"/>
      <c r="I105"/>
    </row>
    <row r="106" spans="2:9" x14ac:dyDescent="0.2">
      <c r="B106"/>
      <c r="C106"/>
      <c r="D106"/>
      <c r="E106"/>
      <c r="F106"/>
      <c r="G106"/>
      <c r="H106"/>
      <c r="I106"/>
    </row>
    <row r="107" spans="2:9" x14ac:dyDescent="0.2">
      <c r="B107"/>
      <c r="C107"/>
      <c r="D107"/>
      <c r="E107"/>
      <c r="F107"/>
      <c r="G107"/>
      <c r="H107"/>
      <c r="I107"/>
    </row>
    <row r="108" spans="2:9" x14ac:dyDescent="0.2">
      <c r="B108"/>
      <c r="C108"/>
      <c r="D108"/>
      <c r="E108"/>
      <c r="F108"/>
      <c r="G108"/>
      <c r="H108"/>
      <c r="I108"/>
    </row>
    <row r="109" spans="2:9" x14ac:dyDescent="0.2">
      <c r="B109"/>
      <c r="C109"/>
      <c r="D109"/>
      <c r="E109"/>
      <c r="F109"/>
      <c r="G109"/>
      <c r="H109"/>
      <c r="I109"/>
    </row>
    <row r="110" spans="2:9" x14ac:dyDescent="0.2">
      <c r="B110"/>
      <c r="C110"/>
      <c r="D110"/>
      <c r="E110"/>
      <c r="F110"/>
      <c r="G110"/>
      <c r="H110"/>
      <c r="I110"/>
    </row>
    <row r="111" spans="2:9" x14ac:dyDescent="0.2">
      <c r="B111"/>
      <c r="C111"/>
      <c r="D111"/>
      <c r="E111"/>
      <c r="F111"/>
      <c r="G111"/>
      <c r="H111"/>
      <c r="I111"/>
    </row>
    <row r="112" spans="2:9" x14ac:dyDescent="0.2">
      <c r="B112"/>
      <c r="C112"/>
      <c r="D112"/>
      <c r="E112"/>
      <c r="F112"/>
      <c r="G112"/>
      <c r="H112"/>
      <c r="I112"/>
    </row>
    <row r="113" spans="2:9" x14ac:dyDescent="0.2">
      <c r="B113"/>
      <c r="C113"/>
      <c r="D113"/>
      <c r="E113"/>
      <c r="F113"/>
      <c r="G113"/>
      <c r="H113"/>
      <c r="I113"/>
    </row>
    <row r="114" spans="2:9" x14ac:dyDescent="0.2">
      <c r="B114"/>
      <c r="C114"/>
      <c r="D114"/>
      <c r="E114"/>
      <c r="F114"/>
      <c r="G114"/>
      <c r="H114"/>
      <c r="I114"/>
    </row>
    <row r="115" spans="2:9" x14ac:dyDescent="0.2">
      <c r="B115"/>
      <c r="C115"/>
      <c r="D115"/>
      <c r="E115"/>
      <c r="F115"/>
      <c r="G115"/>
      <c r="H115"/>
      <c r="I115"/>
    </row>
    <row r="116" spans="2:9" x14ac:dyDescent="0.2">
      <c r="B116"/>
      <c r="C116"/>
      <c r="D116"/>
      <c r="E116"/>
      <c r="F116"/>
      <c r="G116"/>
      <c r="H116"/>
      <c r="I116"/>
    </row>
    <row r="117" spans="2:9" x14ac:dyDescent="0.2">
      <c r="B117"/>
      <c r="C117"/>
      <c r="D117"/>
      <c r="E117"/>
      <c r="F117"/>
      <c r="G117"/>
      <c r="H117"/>
      <c r="I117"/>
    </row>
    <row r="118" spans="2:9" x14ac:dyDescent="0.2">
      <c r="B118"/>
      <c r="C118"/>
      <c r="D118"/>
      <c r="E118"/>
      <c r="F118"/>
      <c r="G118"/>
      <c r="H118"/>
      <c r="I118"/>
    </row>
    <row r="119" spans="2:9" x14ac:dyDescent="0.2">
      <c r="B119"/>
      <c r="C119"/>
      <c r="D119"/>
      <c r="E119"/>
      <c r="F119"/>
      <c r="G119"/>
      <c r="H119"/>
      <c r="I119"/>
    </row>
    <row r="120" spans="2:9" x14ac:dyDescent="0.2">
      <c r="B120"/>
      <c r="C120"/>
      <c r="D120"/>
      <c r="E120"/>
      <c r="F120"/>
      <c r="G120"/>
      <c r="H120"/>
      <c r="I120"/>
    </row>
    <row r="121" spans="2:9" x14ac:dyDescent="0.2">
      <c r="B121"/>
      <c r="C121"/>
      <c r="D121"/>
      <c r="E121"/>
      <c r="F121"/>
      <c r="G121"/>
      <c r="H121"/>
      <c r="I121"/>
    </row>
    <row r="122" spans="2:9" x14ac:dyDescent="0.2">
      <c r="B122"/>
      <c r="C122"/>
      <c r="D122"/>
      <c r="E122"/>
      <c r="F122"/>
      <c r="G122"/>
      <c r="H122"/>
      <c r="I122"/>
    </row>
    <row r="123" spans="2:9" x14ac:dyDescent="0.2">
      <c r="B123"/>
      <c r="C123"/>
      <c r="D123"/>
      <c r="E123"/>
      <c r="F123"/>
      <c r="G123"/>
      <c r="H123"/>
      <c r="I123"/>
    </row>
    <row r="124" spans="2:9" x14ac:dyDescent="0.2">
      <c r="B124"/>
      <c r="C124"/>
      <c r="D124"/>
      <c r="E124"/>
      <c r="F124"/>
      <c r="G124"/>
      <c r="H124"/>
      <c r="I124"/>
    </row>
    <row r="125" spans="2:9" x14ac:dyDescent="0.2">
      <c r="B125"/>
      <c r="C125"/>
      <c r="D125"/>
      <c r="E125"/>
      <c r="F125"/>
      <c r="G125"/>
      <c r="H125"/>
      <c r="I125"/>
    </row>
    <row r="126" spans="2:9" x14ac:dyDescent="0.2">
      <c r="B126"/>
      <c r="C126"/>
      <c r="D126"/>
      <c r="E126"/>
      <c r="F126"/>
      <c r="G126"/>
      <c r="H126"/>
      <c r="I126"/>
    </row>
    <row r="127" spans="2:9" x14ac:dyDescent="0.2">
      <c r="B127"/>
      <c r="C127"/>
      <c r="D127"/>
      <c r="E127"/>
      <c r="F127"/>
      <c r="G127"/>
      <c r="H127"/>
      <c r="I127"/>
    </row>
    <row r="128" spans="2:9" x14ac:dyDescent="0.2">
      <c r="B128"/>
      <c r="C128"/>
      <c r="D128"/>
      <c r="E128"/>
      <c r="F128"/>
      <c r="G128"/>
      <c r="H128"/>
      <c r="I128"/>
    </row>
    <row r="129" spans="2:9" x14ac:dyDescent="0.2">
      <c r="B129"/>
      <c r="C129"/>
      <c r="D129"/>
      <c r="E129"/>
      <c r="F129"/>
      <c r="G129"/>
      <c r="H129"/>
      <c r="I129"/>
    </row>
    <row r="130" spans="2:9" x14ac:dyDescent="0.2">
      <c r="B130"/>
      <c r="C130"/>
      <c r="D130"/>
      <c r="E130"/>
      <c r="F130"/>
      <c r="G130"/>
      <c r="H130"/>
      <c r="I130"/>
    </row>
    <row r="131" spans="2:9" x14ac:dyDescent="0.2">
      <c r="B131"/>
      <c r="C131"/>
      <c r="D131"/>
      <c r="E131"/>
      <c r="F131"/>
      <c r="G131"/>
      <c r="H131"/>
      <c r="I131"/>
    </row>
    <row r="132" spans="2:9" x14ac:dyDescent="0.2">
      <c r="B132"/>
      <c r="C132"/>
      <c r="D132"/>
      <c r="E132"/>
      <c r="F132"/>
      <c r="G132"/>
      <c r="H132"/>
      <c r="I132"/>
    </row>
    <row r="133" spans="2:9" x14ac:dyDescent="0.2">
      <c r="B133"/>
      <c r="C133"/>
      <c r="D133"/>
      <c r="E133"/>
      <c r="F133"/>
      <c r="G133"/>
      <c r="H133"/>
      <c r="I133"/>
    </row>
    <row r="134" spans="2:9" x14ac:dyDescent="0.2">
      <c r="B134"/>
      <c r="C134"/>
      <c r="D134"/>
      <c r="E134"/>
      <c r="F134"/>
      <c r="G134"/>
      <c r="H134"/>
      <c r="I134"/>
    </row>
    <row r="135" spans="2:9" x14ac:dyDescent="0.2">
      <c r="B135"/>
      <c r="C135"/>
      <c r="D135"/>
      <c r="E135"/>
      <c r="F135"/>
      <c r="G135"/>
      <c r="H135"/>
      <c r="I135"/>
    </row>
    <row r="136" spans="2:9" x14ac:dyDescent="0.2">
      <c r="B136"/>
      <c r="C136"/>
      <c r="D136"/>
      <c r="E136"/>
      <c r="F136"/>
      <c r="G136"/>
      <c r="H136"/>
      <c r="I136"/>
    </row>
    <row r="137" spans="2:9" x14ac:dyDescent="0.2">
      <c r="B137"/>
      <c r="C137"/>
      <c r="D137"/>
      <c r="E137"/>
      <c r="F137"/>
      <c r="G137"/>
      <c r="H137"/>
      <c r="I137"/>
    </row>
    <row r="138" spans="2:9" x14ac:dyDescent="0.2">
      <c r="B138"/>
      <c r="C138"/>
      <c r="D138"/>
      <c r="E138"/>
      <c r="F138"/>
      <c r="G138"/>
      <c r="H138"/>
      <c r="I138"/>
    </row>
    <row r="139" spans="2:9" x14ac:dyDescent="0.2">
      <c r="B139"/>
      <c r="C139"/>
      <c r="D139"/>
      <c r="E139"/>
      <c r="F139"/>
      <c r="G139"/>
      <c r="H139"/>
      <c r="I139"/>
    </row>
    <row r="140" spans="2:9" x14ac:dyDescent="0.2">
      <c r="B140"/>
      <c r="C140"/>
      <c r="D140"/>
      <c r="E140"/>
      <c r="F140"/>
      <c r="G140"/>
      <c r="H140"/>
      <c r="I140"/>
    </row>
    <row r="141" spans="2:9" x14ac:dyDescent="0.2">
      <c r="B141"/>
      <c r="C141"/>
      <c r="D141"/>
      <c r="E141"/>
      <c r="F141"/>
      <c r="G141"/>
      <c r="H141"/>
      <c r="I141"/>
    </row>
    <row r="142" spans="2:9" x14ac:dyDescent="0.2">
      <c r="B142"/>
      <c r="C142"/>
      <c r="D142"/>
      <c r="E142"/>
      <c r="F142"/>
      <c r="G142"/>
      <c r="H142"/>
      <c r="I142"/>
    </row>
    <row r="143" spans="2:9" x14ac:dyDescent="0.2">
      <c r="B143"/>
      <c r="C143"/>
      <c r="D143"/>
      <c r="E143"/>
      <c r="F143"/>
      <c r="G143"/>
      <c r="H143"/>
      <c r="I143"/>
    </row>
    <row r="144" spans="2:9" x14ac:dyDescent="0.2">
      <c r="B144"/>
      <c r="C144"/>
      <c r="D144"/>
      <c r="E144"/>
      <c r="F144"/>
      <c r="G144"/>
      <c r="H144"/>
      <c r="I144"/>
    </row>
    <row r="145" spans="2:9" x14ac:dyDescent="0.2">
      <c r="B145"/>
      <c r="C145"/>
      <c r="D145"/>
      <c r="E145"/>
      <c r="F145"/>
      <c r="G145"/>
      <c r="H145"/>
      <c r="I145"/>
    </row>
    <row r="146" spans="2:9" x14ac:dyDescent="0.2">
      <c r="B146"/>
      <c r="C146"/>
      <c r="D146"/>
      <c r="E146"/>
      <c r="F146"/>
      <c r="G146"/>
      <c r="H146"/>
      <c r="I146"/>
    </row>
    <row r="147" spans="2:9" x14ac:dyDescent="0.2">
      <c r="B147"/>
      <c r="C147"/>
      <c r="D147"/>
      <c r="E147"/>
      <c r="F147"/>
      <c r="G147"/>
      <c r="H147"/>
      <c r="I147"/>
    </row>
    <row r="148" spans="2:9" x14ac:dyDescent="0.2">
      <c r="B148"/>
      <c r="C148"/>
      <c r="D148"/>
      <c r="E148"/>
      <c r="F148"/>
      <c r="G148"/>
      <c r="H148"/>
      <c r="I148"/>
    </row>
    <row r="149" spans="2:9" x14ac:dyDescent="0.2">
      <c r="B149"/>
      <c r="C149"/>
      <c r="D149"/>
      <c r="E149"/>
      <c r="F149"/>
      <c r="G149"/>
      <c r="H149"/>
      <c r="I149"/>
    </row>
    <row r="150" spans="2:9" x14ac:dyDescent="0.2">
      <c r="B150"/>
      <c r="C150"/>
      <c r="D150"/>
      <c r="E150"/>
      <c r="F150"/>
      <c r="G150"/>
      <c r="H150"/>
      <c r="I150"/>
    </row>
    <row r="151" spans="2:9" x14ac:dyDescent="0.2">
      <c r="B151"/>
      <c r="C151"/>
      <c r="D151"/>
      <c r="E151"/>
      <c r="F151"/>
      <c r="G151"/>
      <c r="H151"/>
      <c r="I151"/>
    </row>
    <row r="152" spans="2:9" x14ac:dyDescent="0.2">
      <c r="B152"/>
      <c r="C152"/>
      <c r="D152"/>
      <c r="E152"/>
      <c r="F152"/>
      <c r="G152"/>
      <c r="H152"/>
      <c r="I152"/>
    </row>
    <row r="153" spans="2:9" x14ac:dyDescent="0.2">
      <c r="B153"/>
      <c r="C153"/>
      <c r="D153"/>
      <c r="E153"/>
      <c r="F153"/>
      <c r="G153"/>
      <c r="H153"/>
      <c r="I153"/>
    </row>
    <row r="154" spans="2:9" x14ac:dyDescent="0.2">
      <c r="B154"/>
      <c r="C154"/>
      <c r="D154"/>
      <c r="E154"/>
      <c r="F154"/>
      <c r="G154"/>
      <c r="H154"/>
      <c r="I154"/>
    </row>
    <row r="155" spans="2:9" x14ac:dyDescent="0.2">
      <c r="B155"/>
      <c r="C155"/>
      <c r="D155"/>
      <c r="E155"/>
      <c r="F155"/>
      <c r="G155"/>
      <c r="H155"/>
      <c r="I155"/>
    </row>
    <row r="156" spans="2:9" x14ac:dyDescent="0.2">
      <c r="B156"/>
      <c r="C156"/>
      <c r="D156"/>
      <c r="E156"/>
      <c r="F156"/>
      <c r="G156"/>
      <c r="H156"/>
      <c r="I156"/>
    </row>
    <row r="157" spans="2:9" x14ac:dyDescent="0.2">
      <c r="B157"/>
      <c r="C157"/>
      <c r="D157"/>
      <c r="E157"/>
      <c r="F157"/>
      <c r="G157"/>
      <c r="H157"/>
      <c r="I157"/>
    </row>
    <row r="158" spans="2:9" x14ac:dyDescent="0.2">
      <c r="B158"/>
      <c r="C158"/>
      <c r="D158"/>
      <c r="E158"/>
      <c r="F158"/>
      <c r="G158"/>
      <c r="H158"/>
      <c r="I158"/>
    </row>
    <row r="159" spans="2:9" x14ac:dyDescent="0.2">
      <c r="B159"/>
      <c r="C159"/>
      <c r="D159"/>
      <c r="E159"/>
      <c r="F159"/>
      <c r="G159"/>
      <c r="H159"/>
      <c r="I159"/>
    </row>
    <row r="160" spans="2:9" x14ac:dyDescent="0.2">
      <c r="B160"/>
      <c r="C160"/>
      <c r="D160"/>
      <c r="E160"/>
      <c r="F160"/>
      <c r="G160"/>
      <c r="H160"/>
      <c r="I160"/>
    </row>
    <row r="161" spans="2:9" x14ac:dyDescent="0.2">
      <c r="B161"/>
      <c r="C161"/>
      <c r="D161"/>
      <c r="E161"/>
      <c r="F161"/>
      <c r="G161"/>
      <c r="H161"/>
      <c r="I161"/>
    </row>
    <row r="162" spans="2:9" x14ac:dyDescent="0.2">
      <c r="B162"/>
      <c r="C162"/>
      <c r="D162"/>
      <c r="E162"/>
      <c r="F162"/>
      <c r="G162"/>
      <c r="H162"/>
      <c r="I162"/>
    </row>
    <row r="163" spans="2:9" x14ac:dyDescent="0.2">
      <c r="B163"/>
      <c r="C163"/>
      <c r="D163"/>
      <c r="E163"/>
      <c r="F163"/>
      <c r="G163"/>
      <c r="H163"/>
      <c r="I163"/>
    </row>
    <row r="164" spans="2:9" x14ac:dyDescent="0.2">
      <c r="B164"/>
      <c r="C164"/>
      <c r="D164"/>
      <c r="E164"/>
      <c r="F164"/>
      <c r="G164"/>
      <c r="H164"/>
      <c r="I164"/>
    </row>
    <row r="165" spans="2:9" x14ac:dyDescent="0.2">
      <c r="B165"/>
      <c r="C165"/>
      <c r="D165"/>
      <c r="E165"/>
      <c r="F165"/>
      <c r="G165"/>
      <c r="H165"/>
      <c r="I165"/>
    </row>
    <row r="166" spans="2:9" x14ac:dyDescent="0.2">
      <c r="B166"/>
      <c r="C166"/>
      <c r="D166"/>
      <c r="E166"/>
      <c r="F166"/>
      <c r="G166"/>
      <c r="H166"/>
      <c r="I166"/>
    </row>
    <row r="167" spans="2:9" x14ac:dyDescent="0.2">
      <c r="B167"/>
      <c r="C167"/>
      <c r="D167"/>
      <c r="E167"/>
      <c r="F167"/>
      <c r="G167"/>
      <c r="H167"/>
      <c r="I167"/>
    </row>
    <row r="168" spans="2:9" x14ac:dyDescent="0.2">
      <c r="B168"/>
      <c r="C168"/>
      <c r="D168"/>
      <c r="E168"/>
      <c r="F168"/>
      <c r="G168"/>
      <c r="H168"/>
      <c r="I168"/>
    </row>
    <row r="169" spans="2:9" x14ac:dyDescent="0.2">
      <c r="B169"/>
      <c r="C169"/>
      <c r="D169"/>
      <c r="E169"/>
      <c r="F169"/>
      <c r="G169"/>
      <c r="H169"/>
      <c r="I169"/>
    </row>
    <row r="170" spans="2:9" x14ac:dyDescent="0.2">
      <c r="B170"/>
      <c r="C170"/>
      <c r="D170"/>
      <c r="E170"/>
      <c r="F170"/>
      <c r="G170"/>
      <c r="H170"/>
      <c r="I170"/>
    </row>
    <row r="171" spans="2:9" x14ac:dyDescent="0.2">
      <c r="B171"/>
      <c r="C171"/>
      <c r="D171"/>
      <c r="E171"/>
      <c r="F171"/>
      <c r="G171"/>
      <c r="H171"/>
      <c r="I171"/>
    </row>
    <row r="172" spans="2:9" x14ac:dyDescent="0.2">
      <c r="B172"/>
      <c r="C172"/>
      <c r="D172"/>
      <c r="E172"/>
      <c r="F172"/>
      <c r="G172"/>
      <c r="H172"/>
      <c r="I172"/>
    </row>
    <row r="173" spans="2:9" x14ac:dyDescent="0.2">
      <c r="B173"/>
      <c r="C173"/>
      <c r="D173"/>
      <c r="E173"/>
      <c r="F173"/>
      <c r="G173"/>
      <c r="H173"/>
      <c r="I173"/>
    </row>
    <row r="174" spans="2:9" x14ac:dyDescent="0.2">
      <c r="B174"/>
      <c r="C174"/>
      <c r="D174"/>
      <c r="E174"/>
      <c r="F174"/>
      <c r="G174"/>
      <c r="H174"/>
      <c r="I174"/>
    </row>
    <row r="175" spans="2:9" x14ac:dyDescent="0.2">
      <c r="B175"/>
      <c r="C175"/>
      <c r="D175"/>
      <c r="E175"/>
      <c r="F175"/>
      <c r="G175"/>
      <c r="H175"/>
      <c r="I175"/>
    </row>
    <row r="176" spans="2:9" x14ac:dyDescent="0.2">
      <c r="B176"/>
      <c r="C176"/>
      <c r="D176"/>
      <c r="E176"/>
      <c r="F176"/>
      <c r="G176"/>
      <c r="H176"/>
      <c r="I176"/>
    </row>
    <row r="177" spans="2:9" x14ac:dyDescent="0.2">
      <c r="B177"/>
      <c r="C177"/>
      <c r="D177"/>
      <c r="E177"/>
      <c r="F177"/>
      <c r="G177"/>
      <c r="H177"/>
      <c r="I177"/>
    </row>
    <row r="178" spans="2:9" x14ac:dyDescent="0.2">
      <c r="B178"/>
      <c r="C178"/>
      <c r="D178"/>
      <c r="E178"/>
      <c r="F178"/>
      <c r="G178"/>
      <c r="H178"/>
      <c r="I178"/>
    </row>
    <row r="179" spans="2:9" x14ac:dyDescent="0.2">
      <c r="B179"/>
      <c r="C179"/>
      <c r="D179"/>
      <c r="E179"/>
      <c r="F179"/>
      <c r="G179"/>
      <c r="H179"/>
      <c r="I179"/>
    </row>
    <row r="180" spans="2:9" x14ac:dyDescent="0.2">
      <c r="B180"/>
      <c r="C180"/>
      <c r="D180"/>
      <c r="E180"/>
      <c r="F180"/>
      <c r="G180"/>
      <c r="H180"/>
      <c r="I180"/>
    </row>
    <row r="181" spans="2:9" x14ac:dyDescent="0.2">
      <c r="B181"/>
      <c r="C181"/>
      <c r="D181"/>
      <c r="E181"/>
      <c r="F181"/>
      <c r="G181"/>
      <c r="H181"/>
      <c r="I181"/>
    </row>
    <row r="182" spans="2:9" x14ac:dyDescent="0.2">
      <c r="B182"/>
      <c r="C182"/>
      <c r="D182"/>
      <c r="E182"/>
      <c r="F182"/>
      <c r="G182"/>
      <c r="H182"/>
      <c r="I182"/>
    </row>
    <row r="183" spans="2:9" x14ac:dyDescent="0.2">
      <c r="B183"/>
      <c r="C183"/>
      <c r="D183"/>
      <c r="E183"/>
      <c r="F183"/>
      <c r="G183"/>
      <c r="H183"/>
      <c r="I183"/>
    </row>
    <row r="184" spans="2:9" x14ac:dyDescent="0.2">
      <c r="B184"/>
      <c r="C184"/>
      <c r="D184"/>
      <c r="E184"/>
      <c r="F184"/>
      <c r="G184"/>
      <c r="H184"/>
      <c r="I184"/>
    </row>
    <row r="185" spans="2:9" x14ac:dyDescent="0.2">
      <c r="B185"/>
      <c r="C185"/>
      <c r="D185"/>
      <c r="E185"/>
      <c r="F185"/>
      <c r="G185"/>
      <c r="H185"/>
      <c r="I185"/>
    </row>
    <row r="186" spans="2:9" x14ac:dyDescent="0.2">
      <c r="B186"/>
      <c r="C186"/>
      <c r="D186"/>
      <c r="E186"/>
      <c r="F186"/>
      <c r="G186"/>
      <c r="H186"/>
      <c r="I186"/>
    </row>
    <row r="187" spans="2:9" x14ac:dyDescent="0.2">
      <c r="B187"/>
      <c r="C187"/>
      <c r="D187"/>
      <c r="E187"/>
      <c r="F187"/>
      <c r="G187"/>
      <c r="H187"/>
      <c r="I187"/>
    </row>
    <row r="188" spans="2:9" x14ac:dyDescent="0.2">
      <c r="B188"/>
      <c r="C188"/>
      <c r="D188"/>
      <c r="E188"/>
      <c r="F188"/>
      <c r="G188"/>
      <c r="H188"/>
      <c r="I188"/>
    </row>
    <row r="189" spans="2:9" x14ac:dyDescent="0.2">
      <c r="B189"/>
      <c r="C189"/>
      <c r="D189"/>
      <c r="E189"/>
      <c r="F189"/>
      <c r="G189"/>
      <c r="H189"/>
      <c r="I189"/>
    </row>
    <row r="190" spans="2:9" x14ac:dyDescent="0.2">
      <c r="B190"/>
      <c r="C190"/>
      <c r="D190"/>
      <c r="E190"/>
      <c r="F190"/>
      <c r="G190"/>
      <c r="H190"/>
      <c r="I190"/>
    </row>
    <row r="191" spans="2:9" x14ac:dyDescent="0.2">
      <c r="B191"/>
      <c r="C191"/>
      <c r="D191"/>
      <c r="E191"/>
      <c r="F191"/>
      <c r="G191"/>
      <c r="H191"/>
      <c r="I191"/>
    </row>
    <row r="192" spans="2:9" x14ac:dyDescent="0.2">
      <c r="B192"/>
      <c r="C192"/>
      <c r="D192"/>
      <c r="E192"/>
      <c r="F192"/>
      <c r="G192"/>
      <c r="H192"/>
      <c r="I192"/>
    </row>
    <row r="193" spans="2:9" x14ac:dyDescent="0.2">
      <c r="B193"/>
      <c r="C193"/>
      <c r="D193"/>
      <c r="E193"/>
      <c r="F193"/>
      <c r="G193"/>
      <c r="H193"/>
      <c r="I193"/>
    </row>
    <row r="194" spans="2:9" x14ac:dyDescent="0.2">
      <c r="B194"/>
      <c r="C194"/>
      <c r="D194"/>
      <c r="E194"/>
      <c r="F194"/>
      <c r="G194"/>
      <c r="H194"/>
      <c r="I194"/>
    </row>
    <row r="195" spans="2:9" x14ac:dyDescent="0.2">
      <c r="B195"/>
      <c r="C195"/>
      <c r="D195"/>
      <c r="E195"/>
      <c r="F195"/>
      <c r="G195"/>
      <c r="H195"/>
      <c r="I195"/>
    </row>
    <row r="196" spans="2:9" x14ac:dyDescent="0.2">
      <c r="B196"/>
      <c r="C196"/>
      <c r="D196"/>
      <c r="E196"/>
      <c r="F196"/>
      <c r="G196"/>
      <c r="H196"/>
      <c r="I196"/>
    </row>
    <row r="197" spans="2:9" x14ac:dyDescent="0.2">
      <c r="B197"/>
      <c r="C197"/>
      <c r="D197"/>
      <c r="E197"/>
      <c r="F197"/>
      <c r="G197"/>
      <c r="H197"/>
      <c r="I197"/>
    </row>
    <row r="198" spans="2:9" x14ac:dyDescent="0.2">
      <c r="B198"/>
      <c r="C198"/>
      <c r="D198"/>
      <c r="E198"/>
      <c r="F198"/>
      <c r="G198"/>
      <c r="H198"/>
      <c r="I198"/>
    </row>
    <row r="199" spans="2:9" x14ac:dyDescent="0.2">
      <c r="B199"/>
      <c r="C199"/>
      <c r="D199"/>
      <c r="E199"/>
      <c r="F199"/>
      <c r="G199"/>
      <c r="H199"/>
      <c r="I199"/>
    </row>
    <row r="200" spans="2:9" x14ac:dyDescent="0.2">
      <c r="B200"/>
      <c r="C200"/>
      <c r="D200"/>
      <c r="E200"/>
      <c r="F200"/>
      <c r="G200"/>
      <c r="H200"/>
      <c r="I200"/>
    </row>
    <row r="201" spans="2:9" x14ac:dyDescent="0.2">
      <c r="B201"/>
      <c r="C201"/>
      <c r="D201"/>
      <c r="E201"/>
      <c r="F201"/>
      <c r="G201"/>
      <c r="H201"/>
      <c r="I201"/>
    </row>
    <row r="202" spans="2:9" x14ac:dyDescent="0.2">
      <c r="B202"/>
      <c r="C202"/>
      <c r="D202"/>
      <c r="E202"/>
      <c r="F202"/>
      <c r="G202"/>
      <c r="H202"/>
      <c r="I202"/>
    </row>
    <row r="203" spans="2:9" x14ac:dyDescent="0.2">
      <c r="B203"/>
      <c r="C203"/>
      <c r="D203"/>
      <c r="E203"/>
      <c r="F203"/>
      <c r="G203"/>
      <c r="H203"/>
      <c r="I203"/>
    </row>
    <row r="204" spans="2:9" x14ac:dyDescent="0.2">
      <c r="B204"/>
      <c r="C204"/>
      <c r="D204"/>
      <c r="E204"/>
      <c r="F204"/>
      <c r="G204"/>
      <c r="H204"/>
      <c r="I204"/>
    </row>
    <row r="205" spans="2:9" x14ac:dyDescent="0.2">
      <c r="B205"/>
      <c r="C205"/>
      <c r="D205"/>
      <c r="E205"/>
      <c r="F205"/>
      <c r="G205"/>
      <c r="H205"/>
      <c r="I205"/>
    </row>
    <row r="206" spans="2:9" x14ac:dyDescent="0.2">
      <c r="B206"/>
      <c r="C206"/>
      <c r="D206"/>
      <c r="E206"/>
      <c r="F206"/>
      <c r="G206"/>
      <c r="H206"/>
      <c r="I206"/>
    </row>
    <row r="207" spans="2:9" x14ac:dyDescent="0.2">
      <c r="B207"/>
      <c r="C207"/>
      <c r="D207"/>
      <c r="E207"/>
      <c r="F207"/>
      <c r="G207"/>
      <c r="H207"/>
      <c r="I207"/>
    </row>
    <row r="208" spans="2:9" x14ac:dyDescent="0.2">
      <c r="B208"/>
      <c r="C208"/>
      <c r="D208"/>
      <c r="E208"/>
      <c r="F208"/>
      <c r="G208"/>
      <c r="H208"/>
      <c r="I208"/>
    </row>
    <row r="209" spans="2:9" x14ac:dyDescent="0.2">
      <c r="B209"/>
      <c r="C209"/>
      <c r="D209"/>
      <c r="E209"/>
      <c r="F209"/>
      <c r="G209"/>
      <c r="H209"/>
      <c r="I209"/>
    </row>
    <row r="210" spans="2:9" x14ac:dyDescent="0.2">
      <c r="B210"/>
      <c r="C210"/>
      <c r="D210"/>
      <c r="E210"/>
      <c r="F210"/>
      <c r="G210"/>
      <c r="H210"/>
      <c r="I210"/>
    </row>
    <row r="211" spans="2:9" x14ac:dyDescent="0.2">
      <c r="B211"/>
      <c r="C211"/>
      <c r="D211"/>
      <c r="E211"/>
      <c r="F211"/>
      <c r="G211"/>
      <c r="H211"/>
      <c r="I211"/>
    </row>
    <row r="212" spans="2:9" x14ac:dyDescent="0.2">
      <c r="B212"/>
      <c r="C212"/>
      <c r="D212"/>
      <c r="E212"/>
      <c r="F212"/>
      <c r="G212"/>
      <c r="H212"/>
      <c r="I212"/>
    </row>
    <row r="213" spans="2:9" x14ac:dyDescent="0.2">
      <c r="B213"/>
      <c r="C213"/>
      <c r="D213"/>
      <c r="E213"/>
      <c r="F213"/>
      <c r="G213"/>
      <c r="H213"/>
      <c r="I213"/>
    </row>
    <row r="214" spans="2:9" x14ac:dyDescent="0.2">
      <c r="B214"/>
      <c r="C214"/>
      <c r="D214"/>
      <c r="E214"/>
      <c r="F214"/>
      <c r="G214"/>
      <c r="H214"/>
      <c r="I214"/>
    </row>
    <row r="215" spans="2:9" x14ac:dyDescent="0.2">
      <c r="B215"/>
      <c r="C215"/>
      <c r="D215"/>
      <c r="E215"/>
      <c r="F215"/>
      <c r="G215"/>
      <c r="H215"/>
      <c r="I215"/>
    </row>
    <row r="216" spans="2:9" x14ac:dyDescent="0.2">
      <c r="B216"/>
      <c r="C216"/>
      <c r="D216"/>
      <c r="E216"/>
      <c r="F216"/>
      <c r="G216"/>
      <c r="H216"/>
      <c r="I216"/>
    </row>
    <row r="217" spans="2:9" x14ac:dyDescent="0.2">
      <c r="B217"/>
      <c r="C217"/>
      <c r="D217"/>
      <c r="E217"/>
      <c r="F217"/>
      <c r="G217"/>
      <c r="H217"/>
      <c r="I217"/>
    </row>
    <row r="218" spans="2:9" x14ac:dyDescent="0.2">
      <c r="B218"/>
      <c r="C218"/>
      <c r="D218"/>
      <c r="E218"/>
      <c r="F218"/>
      <c r="G218"/>
      <c r="H218"/>
      <c r="I218"/>
    </row>
    <row r="219" spans="2:9" x14ac:dyDescent="0.2">
      <c r="B219"/>
      <c r="C219"/>
      <c r="D219"/>
      <c r="E219"/>
      <c r="F219"/>
      <c r="G219"/>
      <c r="H219"/>
      <c r="I219"/>
    </row>
    <row r="220" spans="2:9" x14ac:dyDescent="0.2">
      <c r="B220"/>
      <c r="C220"/>
      <c r="D220"/>
      <c r="E220"/>
      <c r="F220"/>
      <c r="G220"/>
      <c r="H220"/>
      <c r="I220"/>
    </row>
    <row r="221" spans="2:9" x14ac:dyDescent="0.2">
      <c r="B221"/>
      <c r="C221"/>
      <c r="D221"/>
      <c r="E221"/>
      <c r="F221"/>
      <c r="G221"/>
      <c r="H221"/>
      <c r="I221"/>
    </row>
    <row r="222" spans="2:9" x14ac:dyDescent="0.2">
      <c r="B222"/>
      <c r="C222"/>
      <c r="D222"/>
      <c r="E222"/>
      <c r="F222"/>
      <c r="G222"/>
      <c r="H222"/>
      <c r="I222"/>
    </row>
    <row r="223" spans="2:9" x14ac:dyDescent="0.2">
      <c r="B223"/>
      <c r="C223"/>
      <c r="D223"/>
      <c r="E223"/>
      <c r="F223"/>
      <c r="G223"/>
      <c r="H223"/>
      <c r="I223"/>
    </row>
    <row r="224" spans="2:9" x14ac:dyDescent="0.2">
      <c r="B224"/>
      <c r="C224"/>
      <c r="D224"/>
      <c r="E224"/>
      <c r="F224"/>
      <c r="G224"/>
      <c r="H224"/>
      <c r="I224"/>
    </row>
    <row r="225" spans="2:9" x14ac:dyDescent="0.2">
      <c r="B225"/>
      <c r="C225"/>
      <c r="D225"/>
      <c r="E225"/>
      <c r="F225"/>
      <c r="G225"/>
      <c r="H225"/>
      <c r="I225"/>
    </row>
    <row r="226" spans="2:9" x14ac:dyDescent="0.2">
      <c r="B226"/>
      <c r="C226"/>
      <c r="D226"/>
      <c r="E226"/>
      <c r="F226"/>
      <c r="G226"/>
      <c r="H226"/>
      <c r="I226"/>
    </row>
    <row r="227" spans="2:9" x14ac:dyDescent="0.2">
      <c r="B227"/>
      <c r="C227"/>
      <c r="D227"/>
      <c r="E227"/>
      <c r="F227"/>
      <c r="G227"/>
      <c r="H227"/>
      <c r="I227"/>
    </row>
    <row r="228" spans="2:9" x14ac:dyDescent="0.2">
      <c r="B228"/>
      <c r="C228"/>
      <c r="D228"/>
      <c r="E228"/>
      <c r="F228"/>
      <c r="G228"/>
      <c r="H228"/>
      <c r="I228"/>
    </row>
    <row r="229" spans="2:9" x14ac:dyDescent="0.2">
      <c r="B229"/>
      <c r="C229"/>
      <c r="D229"/>
      <c r="E229"/>
      <c r="F229"/>
      <c r="G229"/>
      <c r="H229"/>
      <c r="I229"/>
    </row>
    <row r="230" spans="2:9" x14ac:dyDescent="0.2">
      <c r="B230"/>
      <c r="C230"/>
      <c r="D230"/>
      <c r="E230"/>
      <c r="F230"/>
      <c r="G230"/>
      <c r="H230"/>
      <c r="I230"/>
    </row>
    <row r="231" spans="2:9" x14ac:dyDescent="0.2">
      <c r="B231"/>
      <c r="C231"/>
      <c r="D231"/>
      <c r="E231"/>
      <c r="F231"/>
      <c r="G231"/>
      <c r="H231"/>
      <c r="I231"/>
    </row>
    <row r="232" spans="2:9" x14ac:dyDescent="0.2">
      <c r="B232"/>
      <c r="C232"/>
      <c r="D232"/>
      <c r="E232"/>
      <c r="F232"/>
      <c r="G232"/>
      <c r="H232"/>
      <c r="I232"/>
    </row>
    <row r="233" spans="2:9" x14ac:dyDescent="0.2">
      <c r="B233"/>
      <c r="C233"/>
      <c r="D233"/>
      <c r="E233"/>
      <c r="F233"/>
      <c r="G233"/>
      <c r="H233"/>
      <c r="I233"/>
    </row>
    <row r="234" spans="2:9" x14ac:dyDescent="0.2">
      <c r="B234"/>
      <c r="C234"/>
      <c r="D234"/>
      <c r="E234"/>
      <c r="F234"/>
      <c r="G234"/>
      <c r="H234"/>
      <c r="I234"/>
    </row>
    <row r="235" spans="2:9" x14ac:dyDescent="0.2">
      <c r="B235"/>
      <c r="C235"/>
      <c r="D235"/>
      <c r="E235"/>
      <c r="F235"/>
      <c r="G235"/>
      <c r="H235"/>
      <c r="I235"/>
    </row>
    <row r="236" spans="2:9" x14ac:dyDescent="0.2">
      <c r="B236"/>
      <c r="C236"/>
      <c r="D236"/>
      <c r="E236"/>
      <c r="F236"/>
      <c r="G236"/>
      <c r="H236"/>
      <c r="I236"/>
    </row>
    <row r="237" spans="2:9" x14ac:dyDescent="0.2">
      <c r="B237"/>
      <c r="C237"/>
      <c r="D237"/>
      <c r="E237"/>
      <c r="F237"/>
      <c r="G237"/>
      <c r="H237"/>
      <c r="I237"/>
    </row>
    <row r="238" spans="2:9" x14ac:dyDescent="0.2">
      <c r="B238"/>
      <c r="C238"/>
      <c r="D238"/>
      <c r="E238"/>
      <c r="F238"/>
      <c r="G238"/>
      <c r="H238"/>
      <c r="I238"/>
    </row>
    <row r="239" spans="2:9" x14ac:dyDescent="0.2">
      <c r="B239"/>
      <c r="C239"/>
      <c r="D239"/>
      <c r="E239"/>
      <c r="F239"/>
      <c r="G239"/>
      <c r="H239"/>
      <c r="I239"/>
    </row>
    <row r="240" spans="2:9" x14ac:dyDescent="0.2">
      <c r="B240"/>
      <c r="C240"/>
      <c r="D240"/>
      <c r="E240"/>
      <c r="F240"/>
      <c r="G240"/>
      <c r="H240"/>
      <c r="I240"/>
    </row>
    <row r="241" spans="2:9" x14ac:dyDescent="0.2">
      <c r="B241"/>
      <c r="C241"/>
      <c r="D241"/>
      <c r="E241"/>
      <c r="F241"/>
      <c r="G241"/>
      <c r="H241"/>
      <c r="I241"/>
    </row>
    <row r="242" spans="2:9" x14ac:dyDescent="0.2">
      <c r="B242"/>
      <c r="C242"/>
      <c r="D242"/>
      <c r="E242"/>
      <c r="F242"/>
      <c r="G242"/>
      <c r="H242"/>
      <c r="I242"/>
    </row>
    <row r="243" spans="2:9" x14ac:dyDescent="0.2">
      <c r="B243"/>
      <c r="C243"/>
      <c r="D243"/>
      <c r="E243"/>
      <c r="F243"/>
      <c r="G243"/>
      <c r="H243"/>
      <c r="I243"/>
    </row>
    <row r="244" spans="2:9" x14ac:dyDescent="0.2">
      <c r="B244"/>
      <c r="C244"/>
      <c r="D244"/>
      <c r="E244"/>
      <c r="F244"/>
      <c r="G244"/>
      <c r="H244"/>
      <c r="I244"/>
    </row>
    <row r="245" spans="2:9" x14ac:dyDescent="0.2">
      <c r="B245"/>
      <c r="C245"/>
      <c r="D245"/>
      <c r="E245"/>
      <c r="F245"/>
      <c r="G245"/>
      <c r="H245"/>
      <c r="I245"/>
    </row>
    <row r="246" spans="2:9" x14ac:dyDescent="0.2">
      <c r="B246"/>
      <c r="C246"/>
      <c r="D246"/>
      <c r="E246"/>
      <c r="F246"/>
      <c r="G246"/>
      <c r="H246"/>
      <c r="I246"/>
    </row>
    <row r="247" spans="2:9" x14ac:dyDescent="0.2">
      <c r="B247"/>
      <c r="C247"/>
      <c r="D247"/>
      <c r="E247"/>
      <c r="F247"/>
      <c r="G247"/>
      <c r="H247"/>
      <c r="I247"/>
    </row>
    <row r="248" spans="2:9" x14ac:dyDescent="0.2">
      <c r="B248"/>
      <c r="C248"/>
      <c r="D248"/>
      <c r="E248"/>
      <c r="F248"/>
      <c r="G248"/>
      <c r="H248"/>
      <c r="I248"/>
    </row>
    <row r="249" spans="2:9" x14ac:dyDescent="0.2">
      <c r="B249"/>
      <c r="C249"/>
      <c r="D249"/>
      <c r="E249"/>
      <c r="F249"/>
      <c r="G249"/>
      <c r="H249"/>
      <c r="I249"/>
    </row>
    <row r="250" spans="2:9" x14ac:dyDescent="0.2">
      <c r="B250"/>
      <c r="C250"/>
      <c r="D250"/>
      <c r="E250"/>
      <c r="F250"/>
      <c r="G250"/>
      <c r="H250"/>
      <c r="I250"/>
    </row>
    <row r="251" spans="2:9" x14ac:dyDescent="0.2">
      <c r="B251"/>
      <c r="C251"/>
      <c r="D251"/>
      <c r="E251"/>
      <c r="F251"/>
      <c r="G251"/>
      <c r="H251"/>
      <c r="I251"/>
    </row>
    <row r="252" spans="2:9" x14ac:dyDescent="0.2">
      <c r="B252"/>
      <c r="C252"/>
      <c r="D252"/>
      <c r="E252"/>
      <c r="F252"/>
      <c r="G252"/>
      <c r="H252"/>
      <c r="I252"/>
    </row>
    <row r="253" spans="2:9" x14ac:dyDescent="0.2">
      <c r="B253"/>
      <c r="C253"/>
      <c r="D253"/>
      <c r="E253"/>
      <c r="F253"/>
      <c r="G253"/>
      <c r="H253"/>
      <c r="I253"/>
    </row>
    <row r="254" spans="2:9" x14ac:dyDescent="0.2">
      <c r="B254"/>
      <c r="C254"/>
      <c r="D254"/>
      <c r="E254"/>
      <c r="F254"/>
      <c r="G254"/>
      <c r="H254"/>
      <c r="I254"/>
    </row>
    <row r="255" spans="2:9" x14ac:dyDescent="0.2">
      <c r="B255"/>
      <c r="C255"/>
      <c r="D255"/>
      <c r="E255"/>
      <c r="F255"/>
      <c r="G255"/>
      <c r="H255"/>
      <c r="I255"/>
    </row>
    <row r="256" spans="2:9" x14ac:dyDescent="0.2">
      <c r="B256"/>
      <c r="C256"/>
      <c r="D256"/>
      <c r="E256"/>
      <c r="F256"/>
      <c r="G256"/>
      <c r="H256"/>
      <c r="I256"/>
    </row>
    <row r="257" spans="2:9" x14ac:dyDescent="0.2">
      <c r="B257"/>
      <c r="C257"/>
      <c r="D257"/>
      <c r="E257"/>
      <c r="F257"/>
      <c r="G257"/>
      <c r="H257"/>
      <c r="I257"/>
    </row>
    <row r="258" spans="2:9" x14ac:dyDescent="0.2">
      <c r="B258"/>
      <c r="C258"/>
      <c r="D258"/>
      <c r="E258"/>
      <c r="F258"/>
      <c r="G258"/>
      <c r="H258"/>
      <c r="I258"/>
    </row>
    <row r="259" spans="2:9" x14ac:dyDescent="0.2">
      <c r="B259"/>
      <c r="C259"/>
      <c r="D259"/>
      <c r="E259"/>
      <c r="F259"/>
      <c r="G259"/>
      <c r="H259"/>
      <c r="I259"/>
    </row>
    <row r="260" spans="2:9" x14ac:dyDescent="0.2">
      <c r="B260"/>
      <c r="C260"/>
      <c r="D260"/>
      <c r="E260"/>
      <c r="F260"/>
      <c r="G260"/>
      <c r="H260"/>
      <c r="I260"/>
    </row>
    <row r="261" spans="2:9" x14ac:dyDescent="0.2">
      <c r="B261"/>
      <c r="C261"/>
      <c r="D261"/>
      <c r="E261"/>
      <c r="F261"/>
      <c r="G261"/>
      <c r="H261"/>
      <c r="I261"/>
    </row>
    <row r="262" spans="2:9" x14ac:dyDescent="0.2">
      <c r="B262"/>
      <c r="C262"/>
      <c r="D262"/>
      <c r="E262"/>
      <c r="F262"/>
      <c r="G262"/>
      <c r="H262"/>
      <c r="I262"/>
    </row>
    <row r="263" spans="2:9" x14ac:dyDescent="0.2">
      <c r="B263"/>
      <c r="C263"/>
      <c r="D263"/>
      <c r="E263"/>
      <c r="F263"/>
      <c r="G263"/>
      <c r="H263"/>
      <c r="I263"/>
    </row>
    <row r="264" spans="2:9" x14ac:dyDescent="0.2">
      <c r="B264"/>
      <c r="C264"/>
      <c r="D264"/>
      <c r="E264"/>
      <c r="F264"/>
      <c r="G264"/>
      <c r="H264"/>
      <c r="I264"/>
    </row>
    <row r="265" spans="2:9" x14ac:dyDescent="0.2">
      <c r="B265"/>
      <c r="C265"/>
      <c r="D265"/>
      <c r="E265"/>
      <c r="F265"/>
      <c r="G265"/>
      <c r="H265"/>
      <c r="I265"/>
    </row>
    <row r="266" spans="2:9" x14ac:dyDescent="0.2">
      <c r="B266"/>
      <c r="C266"/>
      <c r="D266"/>
      <c r="E266"/>
      <c r="F266"/>
      <c r="G266"/>
      <c r="H266"/>
      <c r="I266"/>
    </row>
    <row r="267" spans="2:9" x14ac:dyDescent="0.2">
      <c r="B267"/>
      <c r="C267"/>
      <c r="D267"/>
      <c r="E267"/>
      <c r="F267"/>
      <c r="G267"/>
      <c r="H267"/>
      <c r="I267"/>
    </row>
    <row r="268" spans="2:9" x14ac:dyDescent="0.2">
      <c r="B268"/>
      <c r="C268"/>
      <c r="D268"/>
      <c r="E268"/>
      <c r="F268"/>
      <c r="G268"/>
      <c r="H268"/>
      <c r="I268"/>
    </row>
    <row r="269" spans="2:9" x14ac:dyDescent="0.2">
      <c r="B269"/>
      <c r="C269"/>
      <c r="D269"/>
      <c r="E269"/>
      <c r="F269"/>
      <c r="G269"/>
      <c r="H269"/>
      <c r="I269"/>
    </row>
    <row r="270" spans="2:9" x14ac:dyDescent="0.2">
      <c r="B270"/>
      <c r="C270"/>
      <c r="D270"/>
      <c r="E270"/>
      <c r="F270"/>
      <c r="G270"/>
      <c r="H270"/>
      <c r="I270"/>
    </row>
    <row r="271" spans="2:9" x14ac:dyDescent="0.2">
      <c r="B271"/>
      <c r="C271"/>
      <c r="D271"/>
      <c r="E271"/>
      <c r="F271"/>
      <c r="G271"/>
      <c r="H271"/>
      <c r="I271"/>
    </row>
    <row r="272" spans="2:9" x14ac:dyDescent="0.2">
      <c r="B272"/>
      <c r="C272"/>
      <c r="D272"/>
      <c r="E272"/>
      <c r="F272"/>
      <c r="G272"/>
      <c r="H272"/>
      <c r="I272"/>
    </row>
    <row r="273" spans="2:9" x14ac:dyDescent="0.2">
      <c r="B273"/>
      <c r="C273"/>
      <c r="D273"/>
      <c r="E273"/>
      <c r="F273"/>
      <c r="G273"/>
      <c r="H273"/>
      <c r="I273"/>
    </row>
    <row r="274" spans="2:9" x14ac:dyDescent="0.2">
      <c r="B274"/>
      <c r="C274"/>
      <c r="D274"/>
      <c r="E274"/>
      <c r="F274"/>
      <c r="G274"/>
      <c r="H274"/>
      <c r="I274"/>
    </row>
    <row r="275" spans="2:9" x14ac:dyDescent="0.2">
      <c r="B275"/>
      <c r="C275"/>
      <c r="D275"/>
      <c r="E275"/>
      <c r="F275"/>
      <c r="G275"/>
      <c r="H275"/>
      <c r="I275"/>
    </row>
    <row r="276" spans="2:9" x14ac:dyDescent="0.2">
      <c r="B276"/>
      <c r="C276"/>
      <c r="D276"/>
      <c r="E276"/>
      <c r="F276"/>
      <c r="G276"/>
      <c r="H276"/>
      <c r="I276"/>
    </row>
    <row r="277" spans="2:9" x14ac:dyDescent="0.2">
      <c r="B277"/>
      <c r="C277"/>
      <c r="D277"/>
      <c r="E277"/>
      <c r="F277"/>
      <c r="G277"/>
      <c r="H277"/>
      <c r="I277"/>
    </row>
    <row r="278" spans="2:9" x14ac:dyDescent="0.2">
      <c r="B278"/>
      <c r="C278"/>
      <c r="D278"/>
      <c r="E278"/>
      <c r="F278"/>
      <c r="G278"/>
      <c r="H278"/>
      <c r="I278"/>
    </row>
    <row r="279" spans="2:9" x14ac:dyDescent="0.2">
      <c r="B279"/>
      <c r="C279"/>
      <c r="D279"/>
      <c r="E279"/>
      <c r="F279"/>
      <c r="G279"/>
      <c r="H279"/>
      <c r="I279"/>
    </row>
    <row r="280" spans="2:9" x14ac:dyDescent="0.2">
      <c r="B280"/>
      <c r="C280"/>
      <c r="D280"/>
      <c r="E280"/>
      <c r="F280"/>
      <c r="G280"/>
      <c r="H280"/>
      <c r="I280"/>
    </row>
    <row r="281" spans="2:9" x14ac:dyDescent="0.2">
      <c r="B281"/>
      <c r="C281"/>
      <c r="D281"/>
      <c r="E281"/>
      <c r="F281"/>
      <c r="G281"/>
      <c r="H281"/>
      <c r="I281"/>
    </row>
    <row r="282" spans="2:9" x14ac:dyDescent="0.2">
      <c r="B282"/>
      <c r="C282"/>
      <c r="D282"/>
      <c r="E282"/>
      <c r="F282"/>
      <c r="G282"/>
      <c r="H282"/>
      <c r="I282"/>
    </row>
    <row r="283" spans="2:9" x14ac:dyDescent="0.2">
      <c r="B283"/>
      <c r="C283"/>
      <c r="D283"/>
      <c r="E283"/>
      <c r="F283"/>
      <c r="G283"/>
      <c r="H283"/>
      <c r="I283"/>
    </row>
    <row r="284" spans="2:9" x14ac:dyDescent="0.2">
      <c r="B284"/>
      <c r="C284"/>
      <c r="D284"/>
      <c r="E284"/>
      <c r="F284"/>
      <c r="G284"/>
      <c r="H284"/>
      <c r="I284"/>
    </row>
    <row r="285" spans="2:9" x14ac:dyDescent="0.2">
      <c r="B285"/>
      <c r="C285"/>
      <c r="D285"/>
      <c r="E285"/>
      <c r="F285"/>
      <c r="G285"/>
      <c r="H285"/>
      <c r="I285"/>
    </row>
    <row r="286" spans="2:9" x14ac:dyDescent="0.2">
      <c r="B286"/>
      <c r="C286"/>
      <c r="D286"/>
      <c r="E286"/>
      <c r="F286"/>
      <c r="G286"/>
      <c r="H286"/>
      <c r="I286"/>
    </row>
    <row r="287" spans="2:9" x14ac:dyDescent="0.2">
      <c r="B287"/>
      <c r="C287"/>
      <c r="D287"/>
      <c r="E287"/>
      <c r="F287"/>
      <c r="G287"/>
      <c r="H287"/>
      <c r="I287"/>
    </row>
    <row r="288" spans="2:9" x14ac:dyDescent="0.2">
      <c r="B288"/>
      <c r="C288"/>
      <c r="D288"/>
      <c r="E288"/>
      <c r="F288"/>
      <c r="G288"/>
      <c r="H288"/>
      <c r="I288"/>
    </row>
    <row r="289" spans="2:9" x14ac:dyDescent="0.2">
      <c r="B289"/>
      <c r="C289"/>
      <c r="D289"/>
      <c r="E289"/>
      <c r="F289"/>
      <c r="G289"/>
      <c r="H289"/>
      <c r="I289"/>
    </row>
    <row r="290" spans="2:9" x14ac:dyDescent="0.2">
      <c r="B290"/>
      <c r="C290"/>
      <c r="D290"/>
      <c r="E290"/>
      <c r="F290"/>
      <c r="G290"/>
      <c r="H290"/>
      <c r="I290"/>
    </row>
    <row r="291" spans="2:9" x14ac:dyDescent="0.2">
      <c r="B291"/>
      <c r="C291"/>
      <c r="D291"/>
      <c r="E291"/>
      <c r="F291"/>
      <c r="G291"/>
      <c r="H291"/>
      <c r="I291"/>
    </row>
    <row r="292" spans="2:9" x14ac:dyDescent="0.2">
      <c r="B292"/>
      <c r="C292"/>
      <c r="D292"/>
      <c r="E292"/>
      <c r="F292"/>
      <c r="G292"/>
      <c r="H292"/>
      <c r="I292"/>
    </row>
    <row r="293" spans="2:9" x14ac:dyDescent="0.2">
      <c r="B293"/>
      <c r="C293"/>
      <c r="D293"/>
      <c r="E293"/>
      <c r="F293"/>
      <c r="G293"/>
      <c r="H293"/>
      <c r="I293"/>
    </row>
    <row r="294" spans="2:9" x14ac:dyDescent="0.2">
      <c r="B294"/>
      <c r="C294"/>
      <c r="D294"/>
      <c r="E294"/>
      <c r="F294"/>
      <c r="G294"/>
      <c r="H294"/>
      <c r="I294"/>
    </row>
    <row r="295" spans="2:9" x14ac:dyDescent="0.2">
      <c r="B295"/>
      <c r="C295"/>
      <c r="D295"/>
      <c r="E295"/>
      <c r="F295"/>
      <c r="G295"/>
      <c r="H295"/>
      <c r="I295"/>
    </row>
    <row r="296" spans="2:9" x14ac:dyDescent="0.2">
      <c r="B296"/>
      <c r="C296"/>
      <c r="D296"/>
      <c r="E296"/>
      <c r="F296"/>
      <c r="G296"/>
      <c r="H296"/>
      <c r="I296"/>
    </row>
    <row r="297" spans="2:9" x14ac:dyDescent="0.2">
      <c r="B297"/>
      <c r="C297"/>
      <c r="D297"/>
      <c r="E297"/>
      <c r="F297"/>
      <c r="G297"/>
      <c r="H297"/>
      <c r="I297"/>
    </row>
    <row r="298" spans="2:9" x14ac:dyDescent="0.2">
      <c r="B298"/>
      <c r="C298"/>
      <c r="D298"/>
      <c r="E298"/>
      <c r="F298"/>
      <c r="G298"/>
      <c r="H298"/>
      <c r="I298"/>
    </row>
    <row r="299" spans="2:9" x14ac:dyDescent="0.2">
      <c r="B299"/>
      <c r="C299"/>
      <c r="D299"/>
      <c r="E299"/>
      <c r="F299"/>
      <c r="G299"/>
      <c r="H299"/>
      <c r="I299"/>
    </row>
    <row r="300" spans="2:9" x14ac:dyDescent="0.2">
      <c r="B300"/>
      <c r="C300"/>
      <c r="D300"/>
      <c r="E300"/>
      <c r="F300"/>
      <c r="G300"/>
      <c r="H300"/>
      <c r="I300"/>
    </row>
    <row r="301" spans="2:9" x14ac:dyDescent="0.2">
      <c r="B301"/>
      <c r="C301"/>
      <c r="D301"/>
      <c r="E301"/>
      <c r="F301"/>
      <c r="G301"/>
      <c r="H301"/>
      <c r="I301"/>
    </row>
    <row r="302" spans="2:9" x14ac:dyDescent="0.2">
      <c r="B302"/>
      <c r="C302"/>
      <c r="D302"/>
      <c r="E302"/>
      <c r="F302"/>
      <c r="G302"/>
      <c r="H302"/>
      <c r="I302"/>
    </row>
    <row r="303" spans="2:9" x14ac:dyDescent="0.2">
      <c r="B303"/>
      <c r="C303"/>
      <c r="D303"/>
      <c r="E303"/>
      <c r="F303"/>
      <c r="G303"/>
      <c r="H303"/>
      <c r="I303"/>
    </row>
    <row r="304" spans="2:9" x14ac:dyDescent="0.2">
      <c r="B304"/>
      <c r="C304"/>
      <c r="D304"/>
      <c r="E304"/>
      <c r="F304"/>
      <c r="G304"/>
      <c r="H304"/>
      <c r="I304"/>
    </row>
    <row r="305" spans="2:9" x14ac:dyDescent="0.2">
      <c r="B305"/>
      <c r="C305"/>
      <c r="D305"/>
      <c r="E305"/>
      <c r="F305"/>
      <c r="G305"/>
      <c r="H305"/>
      <c r="I305"/>
    </row>
    <row r="306" spans="2:9" x14ac:dyDescent="0.2">
      <c r="B306"/>
      <c r="C306"/>
      <c r="D306"/>
      <c r="E306"/>
      <c r="F306"/>
      <c r="G306"/>
      <c r="H306"/>
      <c r="I306"/>
    </row>
    <row r="307" spans="2:9" x14ac:dyDescent="0.2">
      <c r="B307"/>
      <c r="C307"/>
      <c r="D307"/>
      <c r="E307"/>
      <c r="F307"/>
      <c r="G307"/>
      <c r="H307"/>
      <c r="I307"/>
    </row>
    <row r="308" spans="2:9" x14ac:dyDescent="0.2">
      <c r="B308"/>
      <c r="C308"/>
      <c r="D308"/>
      <c r="E308"/>
      <c r="F308"/>
      <c r="G308"/>
      <c r="H308"/>
      <c r="I308"/>
    </row>
    <row r="309" spans="2:9" x14ac:dyDescent="0.2">
      <c r="B309"/>
      <c r="C309"/>
      <c r="D309"/>
      <c r="E309"/>
      <c r="F309"/>
      <c r="G309"/>
      <c r="H309"/>
      <c r="I309"/>
    </row>
    <row r="310" spans="2:9" x14ac:dyDescent="0.2">
      <c r="B310"/>
      <c r="C310"/>
      <c r="D310"/>
      <c r="E310"/>
      <c r="F310"/>
      <c r="G310"/>
      <c r="H310"/>
      <c r="I310"/>
    </row>
    <row r="311" spans="2:9" x14ac:dyDescent="0.2">
      <c r="B311"/>
      <c r="C311"/>
      <c r="D311"/>
      <c r="E311"/>
      <c r="F311"/>
      <c r="G311"/>
      <c r="H311"/>
      <c r="I311"/>
    </row>
    <row r="312" spans="2:9" x14ac:dyDescent="0.2">
      <c r="B312"/>
      <c r="C312"/>
      <c r="D312"/>
      <c r="E312"/>
      <c r="F312"/>
      <c r="G312"/>
      <c r="H312"/>
      <c r="I312"/>
    </row>
    <row r="313" spans="2:9" x14ac:dyDescent="0.2">
      <c r="B313"/>
      <c r="C313"/>
      <c r="D313"/>
      <c r="E313"/>
      <c r="F313"/>
      <c r="G313"/>
      <c r="H313"/>
      <c r="I313"/>
    </row>
    <row r="314" spans="2:9" x14ac:dyDescent="0.2">
      <c r="B314"/>
      <c r="C314"/>
      <c r="D314"/>
      <c r="E314"/>
      <c r="F314"/>
      <c r="G314"/>
      <c r="H314"/>
      <c r="I314"/>
    </row>
    <row r="315" spans="2:9" x14ac:dyDescent="0.2">
      <c r="B315"/>
      <c r="C315"/>
      <c r="D315"/>
      <c r="E315"/>
      <c r="F315"/>
      <c r="G315"/>
      <c r="H315"/>
      <c r="I315"/>
    </row>
    <row r="316" spans="2:9" x14ac:dyDescent="0.2">
      <c r="B316"/>
      <c r="C316"/>
      <c r="D316"/>
      <c r="E316"/>
      <c r="F316"/>
      <c r="G316"/>
      <c r="H316"/>
      <c r="I316"/>
    </row>
    <row r="317" spans="2:9" x14ac:dyDescent="0.2">
      <c r="B317"/>
      <c r="C317"/>
      <c r="D317"/>
      <c r="E317"/>
      <c r="F317"/>
      <c r="G317"/>
      <c r="H317"/>
      <c r="I317"/>
    </row>
    <row r="318" spans="2:9" x14ac:dyDescent="0.2">
      <c r="B318"/>
      <c r="C318"/>
      <c r="D318"/>
      <c r="E318"/>
      <c r="F318"/>
      <c r="G318"/>
      <c r="H318"/>
      <c r="I318"/>
    </row>
    <row r="319" spans="2:9" x14ac:dyDescent="0.2">
      <c r="B319"/>
      <c r="C319"/>
      <c r="D319"/>
      <c r="E319"/>
      <c r="F319"/>
      <c r="G319"/>
      <c r="H319"/>
      <c r="I319"/>
    </row>
    <row r="320" spans="2:9" x14ac:dyDescent="0.2">
      <c r="B320"/>
      <c r="C320"/>
      <c r="D320"/>
      <c r="E320"/>
      <c r="F320"/>
      <c r="G320"/>
      <c r="H320"/>
      <c r="I320"/>
    </row>
    <row r="321" spans="2:9" x14ac:dyDescent="0.2">
      <c r="B321"/>
      <c r="C321"/>
      <c r="D321"/>
      <c r="E321"/>
      <c r="F321"/>
      <c r="G321"/>
      <c r="H321"/>
      <c r="I321"/>
    </row>
    <row r="322" spans="2:9" x14ac:dyDescent="0.2">
      <c r="B322"/>
      <c r="C322"/>
      <c r="D322"/>
      <c r="E322"/>
      <c r="F322"/>
      <c r="G322"/>
      <c r="H322"/>
      <c r="I322"/>
    </row>
    <row r="323" spans="2:9" x14ac:dyDescent="0.2">
      <c r="B323"/>
      <c r="C323"/>
      <c r="D323"/>
      <c r="E323"/>
      <c r="F323"/>
      <c r="G323"/>
      <c r="H323"/>
      <c r="I323"/>
    </row>
    <row r="324" spans="2:9" x14ac:dyDescent="0.2">
      <c r="B324"/>
      <c r="C324"/>
      <c r="D324"/>
      <c r="E324"/>
      <c r="F324"/>
      <c r="G324"/>
      <c r="H324"/>
      <c r="I324"/>
    </row>
    <row r="325" spans="2:9" x14ac:dyDescent="0.2">
      <c r="B325"/>
      <c r="C325"/>
      <c r="D325"/>
      <c r="E325"/>
      <c r="F325"/>
      <c r="G325"/>
      <c r="H325"/>
      <c r="I325"/>
    </row>
    <row r="326" spans="2:9" x14ac:dyDescent="0.2">
      <c r="B326"/>
      <c r="C326"/>
      <c r="D326"/>
      <c r="E326"/>
      <c r="F326"/>
      <c r="G326"/>
      <c r="H326"/>
      <c r="I326"/>
    </row>
    <row r="327" spans="2:9" x14ac:dyDescent="0.2">
      <c r="B327"/>
      <c r="C327"/>
      <c r="D327"/>
      <c r="E327"/>
      <c r="F327"/>
      <c r="G327"/>
      <c r="H327"/>
      <c r="I327"/>
    </row>
    <row r="328" spans="2:9" x14ac:dyDescent="0.2">
      <c r="B328"/>
      <c r="C328"/>
      <c r="D328"/>
      <c r="E328"/>
      <c r="F328"/>
      <c r="G328"/>
      <c r="H328"/>
      <c r="I328"/>
    </row>
    <row r="329" spans="2:9" x14ac:dyDescent="0.2">
      <c r="B329"/>
      <c r="C329"/>
      <c r="D329"/>
      <c r="E329"/>
      <c r="F329"/>
      <c r="G329"/>
      <c r="H329"/>
      <c r="I329"/>
    </row>
    <row r="330" spans="2:9" x14ac:dyDescent="0.2">
      <c r="B330"/>
      <c r="C330"/>
      <c r="D330"/>
      <c r="E330"/>
      <c r="F330"/>
      <c r="G330"/>
      <c r="H330"/>
      <c r="I330"/>
    </row>
    <row r="331" spans="2:9" x14ac:dyDescent="0.2">
      <c r="B331"/>
      <c r="C331"/>
      <c r="D331"/>
      <c r="E331"/>
      <c r="F331"/>
      <c r="G331"/>
      <c r="H331"/>
      <c r="I331"/>
    </row>
    <row r="332" spans="2:9" x14ac:dyDescent="0.2">
      <c r="B332"/>
      <c r="C332"/>
      <c r="D332"/>
      <c r="E332"/>
      <c r="F332"/>
      <c r="G332"/>
      <c r="H332"/>
      <c r="I332"/>
    </row>
    <row r="333" spans="2:9" x14ac:dyDescent="0.2">
      <c r="B333"/>
      <c r="C333"/>
      <c r="D333"/>
      <c r="E333"/>
      <c r="F333"/>
      <c r="G333"/>
      <c r="H333"/>
      <c r="I333"/>
    </row>
    <row r="334" spans="2:9" x14ac:dyDescent="0.2">
      <c r="B334"/>
      <c r="C334"/>
      <c r="D334"/>
      <c r="E334"/>
      <c r="F334"/>
      <c r="G334"/>
      <c r="H334"/>
      <c r="I334"/>
    </row>
    <row r="335" spans="2:9" x14ac:dyDescent="0.2">
      <c r="B335"/>
      <c r="C335"/>
      <c r="D335"/>
      <c r="E335"/>
      <c r="F335"/>
      <c r="G335"/>
      <c r="H335"/>
      <c r="I335"/>
    </row>
    <row r="336" spans="2:9" x14ac:dyDescent="0.2">
      <c r="B336"/>
      <c r="C336"/>
      <c r="D336"/>
      <c r="E336"/>
      <c r="F336"/>
      <c r="G336"/>
      <c r="H336"/>
      <c r="I336"/>
    </row>
    <row r="337" spans="2:9" x14ac:dyDescent="0.2">
      <c r="B337"/>
      <c r="C337"/>
      <c r="D337"/>
      <c r="E337"/>
      <c r="F337"/>
      <c r="G337"/>
      <c r="H337"/>
      <c r="I337"/>
    </row>
    <row r="338" spans="2:9" x14ac:dyDescent="0.2">
      <c r="B338"/>
      <c r="C338"/>
      <c r="D338"/>
      <c r="E338"/>
      <c r="F338"/>
      <c r="G338"/>
      <c r="H338"/>
      <c r="I338"/>
    </row>
    <row r="339" spans="2:9" x14ac:dyDescent="0.2">
      <c r="B339"/>
      <c r="C339"/>
      <c r="D339"/>
      <c r="E339"/>
      <c r="F339"/>
      <c r="G339"/>
      <c r="H339"/>
      <c r="I339"/>
    </row>
    <row r="340" spans="2:9" x14ac:dyDescent="0.2">
      <c r="B340"/>
      <c r="C340"/>
      <c r="D340"/>
      <c r="E340"/>
      <c r="F340"/>
      <c r="G340"/>
      <c r="H340"/>
      <c r="I340"/>
    </row>
    <row r="341" spans="2:9" x14ac:dyDescent="0.2">
      <c r="B341"/>
      <c r="C341"/>
      <c r="D341"/>
      <c r="E341"/>
      <c r="F341"/>
      <c r="G341"/>
      <c r="H341"/>
      <c r="I341"/>
    </row>
    <row r="342" spans="2:9" x14ac:dyDescent="0.2">
      <c r="B342"/>
      <c r="C342"/>
      <c r="D342"/>
      <c r="E342"/>
      <c r="F342"/>
      <c r="G342"/>
      <c r="H342"/>
      <c r="I342"/>
    </row>
    <row r="343" spans="2:9" x14ac:dyDescent="0.2">
      <c r="B343"/>
      <c r="C343"/>
      <c r="D343"/>
      <c r="E343"/>
      <c r="F343"/>
      <c r="G343"/>
      <c r="H343"/>
      <c r="I343"/>
    </row>
    <row r="344" spans="2:9" x14ac:dyDescent="0.2">
      <c r="B344"/>
      <c r="C344"/>
      <c r="D344"/>
      <c r="E344"/>
      <c r="F344"/>
      <c r="G344"/>
      <c r="H344"/>
      <c r="I344"/>
    </row>
    <row r="345" spans="2:9" x14ac:dyDescent="0.2">
      <c r="B345"/>
      <c r="C345"/>
      <c r="D345"/>
      <c r="E345"/>
      <c r="F345"/>
      <c r="G345"/>
      <c r="H345"/>
      <c r="I345"/>
    </row>
    <row r="346" spans="2:9" x14ac:dyDescent="0.2">
      <c r="B346"/>
      <c r="C346"/>
      <c r="D346"/>
      <c r="E346"/>
      <c r="F346"/>
      <c r="G346"/>
      <c r="H346"/>
      <c r="I346"/>
    </row>
    <row r="347" spans="2:9" x14ac:dyDescent="0.2">
      <c r="B347"/>
      <c r="C347"/>
      <c r="D347"/>
      <c r="E347"/>
      <c r="F347"/>
      <c r="G347"/>
      <c r="H347"/>
      <c r="I347"/>
    </row>
    <row r="348" spans="2:9" x14ac:dyDescent="0.2">
      <c r="B348"/>
      <c r="C348"/>
      <c r="D348"/>
      <c r="E348"/>
      <c r="F348"/>
      <c r="G348"/>
      <c r="H348"/>
      <c r="I348"/>
    </row>
    <row r="349" spans="2:9" x14ac:dyDescent="0.2">
      <c r="B349"/>
      <c r="C349"/>
      <c r="D349"/>
      <c r="E349"/>
      <c r="F349"/>
      <c r="G349"/>
      <c r="H349"/>
      <c r="I349"/>
    </row>
    <row r="350" spans="2:9" x14ac:dyDescent="0.2">
      <c r="B350"/>
      <c r="C350"/>
      <c r="D350"/>
      <c r="E350"/>
      <c r="F350"/>
      <c r="G350"/>
      <c r="H350"/>
      <c r="I350"/>
    </row>
    <row r="351" spans="2:9" x14ac:dyDescent="0.2">
      <c r="B351"/>
      <c r="C351"/>
      <c r="D351"/>
      <c r="E351"/>
      <c r="F351"/>
      <c r="G351"/>
      <c r="H351"/>
      <c r="I351"/>
    </row>
    <row r="352" spans="2:9" x14ac:dyDescent="0.2">
      <c r="B352"/>
      <c r="C352"/>
      <c r="D352"/>
      <c r="E352"/>
      <c r="F352"/>
      <c r="G352"/>
      <c r="H352"/>
      <c r="I352"/>
    </row>
    <row r="353" spans="2:9" x14ac:dyDescent="0.2">
      <c r="B353"/>
      <c r="C353"/>
      <c r="D353"/>
      <c r="E353"/>
      <c r="F353"/>
      <c r="G353"/>
      <c r="H353"/>
      <c r="I353"/>
    </row>
    <row r="354" spans="2:9" x14ac:dyDescent="0.2">
      <c r="B354"/>
      <c r="C354"/>
      <c r="D354"/>
      <c r="E354"/>
      <c r="F354"/>
      <c r="G354"/>
      <c r="H354"/>
      <c r="I354"/>
    </row>
    <row r="355" spans="2:9" x14ac:dyDescent="0.2">
      <c r="B355"/>
      <c r="C355"/>
      <c r="D355"/>
      <c r="E355"/>
      <c r="F355"/>
      <c r="G355"/>
      <c r="H355"/>
      <c r="I355"/>
    </row>
    <row r="356" spans="2:9" x14ac:dyDescent="0.2">
      <c r="B356"/>
      <c r="C356"/>
      <c r="D356"/>
      <c r="E356"/>
      <c r="F356"/>
      <c r="G356"/>
      <c r="H356"/>
      <c r="I356"/>
    </row>
    <row r="357" spans="2:9" x14ac:dyDescent="0.2">
      <c r="B357"/>
      <c r="C357"/>
      <c r="D357"/>
      <c r="E357"/>
      <c r="F357"/>
      <c r="G357"/>
      <c r="H357"/>
      <c r="I357"/>
    </row>
    <row r="358" spans="2:9" x14ac:dyDescent="0.2">
      <c r="B358"/>
      <c r="C358"/>
      <c r="D358"/>
      <c r="E358"/>
      <c r="F358"/>
      <c r="G358"/>
      <c r="H358"/>
      <c r="I358"/>
    </row>
    <row r="359" spans="2:9" x14ac:dyDescent="0.2">
      <c r="B359"/>
      <c r="C359"/>
      <c r="D359"/>
      <c r="E359"/>
      <c r="F359"/>
      <c r="G359"/>
      <c r="H359"/>
      <c r="I359"/>
    </row>
    <row r="360" spans="2:9" x14ac:dyDescent="0.2">
      <c r="B360"/>
      <c r="C360"/>
      <c r="D360"/>
      <c r="E360"/>
      <c r="F360"/>
      <c r="G360"/>
      <c r="H360"/>
      <c r="I360"/>
    </row>
    <row r="361" spans="2:9" x14ac:dyDescent="0.2">
      <c r="B361"/>
      <c r="C361"/>
      <c r="D361"/>
      <c r="E361"/>
      <c r="F361"/>
      <c r="G361"/>
      <c r="H361"/>
      <c r="I361"/>
    </row>
    <row r="362" spans="2:9" x14ac:dyDescent="0.2">
      <c r="B362"/>
      <c r="C362"/>
      <c r="D362"/>
      <c r="E362"/>
      <c r="F362"/>
      <c r="G362"/>
      <c r="H362"/>
      <c r="I362"/>
    </row>
    <row r="363" spans="2:9" x14ac:dyDescent="0.2">
      <c r="B363"/>
      <c r="C363"/>
      <c r="D363"/>
      <c r="E363"/>
      <c r="F363"/>
      <c r="G363"/>
      <c r="H363"/>
      <c r="I363"/>
    </row>
    <row r="364" spans="2:9" x14ac:dyDescent="0.2">
      <c r="B364"/>
      <c r="C364"/>
      <c r="D364"/>
      <c r="E364"/>
      <c r="F364"/>
      <c r="G364"/>
      <c r="H364"/>
      <c r="I364"/>
    </row>
    <row r="365" spans="2:9" x14ac:dyDescent="0.2">
      <c r="B365"/>
      <c r="C365"/>
      <c r="D365"/>
      <c r="E365"/>
      <c r="F365"/>
      <c r="G365"/>
      <c r="H365"/>
      <c r="I365"/>
    </row>
    <row r="366" spans="2:9" x14ac:dyDescent="0.2">
      <c r="B366"/>
      <c r="C366"/>
      <c r="D366"/>
      <c r="E366"/>
      <c r="F366"/>
      <c r="G366"/>
      <c r="H366"/>
      <c r="I366"/>
    </row>
    <row r="367" spans="2:9" x14ac:dyDescent="0.2">
      <c r="B367"/>
      <c r="C367"/>
      <c r="D367"/>
      <c r="E367"/>
      <c r="F367"/>
      <c r="G367"/>
      <c r="H367"/>
      <c r="I367"/>
    </row>
    <row r="368" spans="2:9" x14ac:dyDescent="0.2">
      <c r="B368"/>
      <c r="C368"/>
      <c r="D368"/>
      <c r="E368"/>
      <c r="F368"/>
      <c r="G368"/>
      <c r="H368"/>
      <c r="I368"/>
    </row>
    <row r="369" spans="2:9" x14ac:dyDescent="0.2">
      <c r="B369"/>
      <c r="C369"/>
      <c r="D369"/>
      <c r="E369"/>
      <c r="F369"/>
      <c r="G369"/>
      <c r="H369"/>
      <c r="I369"/>
    </row>
    <row r="370" spans="2:9" x14ac:dyDescent="0.2">
      <c r="B370"/>
      <c r="C370"/>
      <c r="D370"/>
      <c r="E370"/>
      <c r="F370"/>
      <c r="G370"/>
      <c r="H370"/>
      <c r="I370"/>
    </row>
    <row r="371" spans="2:9" x14ac:dyDescent="0.2">
      <c r="B371"/>
      <c r="C371"/>
      <c r="D371"/>
      <c r="E371"/>
      <c r="F371"/>
      <c r="G371"/>
      <c r="H371"/>
      <c r="I371"/>
    </row>
    <row r="372" spans="2:9" x14ac:dyDescent="0.2">
      <c r="B372"/>
      <c r="C372"/>
      <c r="D372"/>
      <c r="E372"/>
      <c r="F372"/>
      <c r="G372"/>
      <c r="H372"/>
      <c r="I372"/>
    </row>
    <row r="373" spans="2:9" x14ac:dyDescent="0.2">
      <c r="B373"/>
      <c r="C373"/>
      <c r="D373"/>
      <c r="E373"/>
      <c r="F373"/>
      <c r="G373"/>
      <c r="H373"/>
      <c r="I373"/>
    </row>
    <row r="374" spans="2:9" x14ac:dyDescent="0.2">
      <c r="B374"/>
      <c r="C374"/>
      <c r="D374"/>
      <c r="E374"/>
      <c r="F374"/>
      <c r="G374"/>
      <c r="H374"/>
      <c r="I374"/>
    </row>
    <row r="375" spans="2:9" x14ac:dyDescent="0.2">
      <c r="B375"/>
      <c r="C375"/>
      <c r="D375"/>
      <c r="E375"/>
      <c r="F375"/>
      <c r="G375"/>
      <c r="H375"/>
      <c r="I375"/>
    </row>
    <row r="376" spans="2:9" x14ac:dyDescent="0.2">
      <c r="B376"/>
      <c r="C376"/>
      <c r="D376"/>
      <c r="E376"/>
      <c r="F376"/>
      <c r="G376"/>
      <c r="H376"/>
      <c r="I376"/>
    </row>
    <row r="377" spans="2:9" x14ac:dyDescent="0.2">
      <c r="B377"/>
      <c r="C377"/>
      <c r="D377"/>
      <c r="E377"/>
      <c r="F377"/>
      <c r="G377"/>
      <c r="H377"/>
      <c r="I377"/>
    </row>
    <row r="378" spans="2:9" x14ac:dyDescent="0.2">
      <c r="B378"/>
      <c r="C378"/>
      <c r="D378"/>
      <c r="E378"/>
      <c r="F378"/>
      <c r="G378"/>
      <c r="H378"/>
      <c r="I378"/>
    </row>
    <row r="379" spans="2:9" x14ac:dyDescent="0.2">
      <c r="B379"/>
      <c r="C379"/>
      <c r="D379"/>
      <c r="E379"/>
      <c r="F379"/>
      <c r="G379"/>
      <c r="H379"/>
      <c r="I379"/>
    </row>
    <row r="380" spans="2:9" x14ac:dyDescent="0.2">
      <c r="B380"/>
      <c r="C380"/>
      <c r="D380"/>
      <c r="E380"/>
      <c r="F380"/>
      <c r="G380"/>
      <c r="H380"/>
      <c r="I380"/>
    </row>
    <row r="381" spans="2:9" x14ac:dyDescent="0.2">
      <c r="B381"/>
      <c r="C381"/>
      <c r="D381"/>
      <c r="E381"/>
      <c r="F381"/>
      <c r="G381"/>
      <c r="H381"/>
      <c r="I381"/>
    </row>
    <row r="382" spans="2:9" x14ac:dyDescent="0.2">
      <c r="B382"/>
      <c r="C382"/>
      <c r="D382"/>
      <c r="E382"/>
      <c r="F382"/>
      <c r="G382"/>
      <c r="H382"/>
      <c r="I382"/>
    </row>
    <row r="383" spans="2:9" x14ac:dyDescent="0.2">
      <c r="B383"/>
      <c r="C383"/>
      <c r="D383"/>
      <c r="E383"/>
      <c r="F383"/>
      <c r="G383"/>
      <c r="H383"/>
      <c r="I383"/>
    </row>
    <row r="384" spans="2:9" x14ac:dyDescent="0.2">
      <c r="B384"/>
      <c r="C384"/>
      <c r="D384"/>
      <c r="E384"/>
      <c r="F384"/>
      <c r="G384"/>
      <c r="H384"/>
      <c r="I384"/>
    </row>
    <row r="385" spans="2:9" x14ac:dyDescent="0.2">
      <c r="B385"/>
      <c r="C385"/>
      <c r="D385"/>
      <c r="E385"/>
      <c r="F385"/>
      <c r="G385"/>
      <c r="H385"/>
      <c r="I385"/>
    </row>
    <row r="386" spans="2:9" x14ac:dyDescent="0.2">
      <c r="B386"/>
      <c r="C386"/>
      <c r="D386"/>
      <c r="E386"/>
      <c r="F386"/>
      <c r="G386"/>
      <c r="H386"/>
      <c r="I386"/>
    </row>
    <row r="387" spans="2:9" x14ac:dyDescent="0.2">
      <c r="B387"/>
      <c r="C387"/>
      <c r="D387"/>
      <c r="E387"/>
      <c r="F387"/>
      <c r="G387"/>
      <c r="H387"/>
      <c r="I387"/>
    </row>
    <row r="388" spans="2:9" x14ac:dyDescent="0.2">
      <c r="B388"/>
      <c r="C388"/>
      <c r="D388"/>
      <c r="E388"/>
      <c r="F388"/>
      <c r="G388"/>
      <c r="H388"/>
      <c r="I388"/>
    </row>
    <row r="389" spans="2:9" x14ac:dyDescent="0.2">
      <c r="B389"/>
      <c r="C389"/>
      <c r="D389"/>
      <c r="E389"/>
      <c r="F389"/>
      <c r="G389"/>
      <c r="H389"/>
      <c r="I389"/>
    </row>
    <row r="390" spans="2:9" x14ac:dyDescent="0.2">
      <c r="B390"/>
      <c r="C390"/>
      <c r="D390"/>
      <c r="E390"/>
      <c r="F390"/>
      <c r="G390"/>
      <c r="H390"/>
      <c r="I390"/>
    </row>
    <row r="391" spans="2:9" x14ac:dyDescent="0.2">
      <c r="B391"/>
      <c r="C391"/>
      <c r="D391"/>
      <c r="E391"/>
      <c r="F391"/>
      <c r="G391"/>
      <c r="H391"/>
      <c r="I391"/>
    </row>
    <row r="392" spans="2:9" x14ac:dyDescent="0.2">
      <c r="B392"/>
      <c r="C392"/>
      <c r="D392"/>
      <c r="E392"/>
      <c r="F392"/>
      <c r="G392"/>
      <c r="H392"/>
      <c r="I392"/>
    </row>
    <row r="393" spans="2:9" x14ac:dyDescent="0.2">
      <c r="B393"/>
      <c r="C393"/>
      <c r="D393"/>
      <c r="E393"/>
      <c r="F393"/>
      <c r="G393"/>
      <c r="H393"/>
      <c r="I393"/>
    </row>
    <row r="394" spans="2:9" x14ac:dyDescent="0.2">
      <c r="B394"/>
      <c r="C394"/>
      <c r="D394"/>
      <c r="E394"/>
      <c r="F394"/>
      <c r="G394"/>
      <c r="H394"/>
      <c r="I394"/>
    </row>
    <row r="395" spans="2:9" x14ac:dyDescent="0.2">
      <c r="B395"/>
      <c r="C395"/>
      <c r="D395"/>
      <c r="E395"/>
      <c r="F395"/>
      <c r="G395"/>
      <c r="H395"/>
      <c r="I395"/>
    </row>
    <row r="396" spans="2:9" x14ac:dyDescent="0.2">
      <c r="B396"/>
      <c r="C396"/>
      <c r="D396"/>
      <c r="E396"/>
      <c r="F396"/>
      <c r="G396"/>
      <c r="H396"/>
      <c r="I396"/>
    </row>
    <row r="397" spans="2:9" x14ac:dyDescent="0.2">
      <c r="B397"/>
      <c r="C397"/>
      <c r="D397"/>
      <c r="E397"/>
      <c r="F397"/>
      <c r="G397"/>
      <c r="H397"/>
      <c r="I397"/>
    </row>
    <row r="398" spans="2:9" x14ac:dyDescent="0.2">
      <c r="B398"/>
      <c r="C398"/>
      <c r="D398"/>
      <c r="E398"/>
      <c r="F398"/>
      <c r="G398"/>
      <c r="H398"/>
      <c r="I398"/>
    </row>
    <row r="399" spans="2:9" x14ac:dyDescent="0.2">
      <c r="B399"/>
      <c r="C399"/>
      <c r="D399"/>
      <c r="E399"/>
      <c r="F399"/>
      <c r="G399"/>
      <c r="H399"/>
      <c r="I399"/>
    </row>
    <row r="400" spans="2:9" x14ac:dyDescent="0.2">
      <c r="B400"/>
      <c r="C400"/>
      <c r="D400"/>
      <c r="E400"/>
      <c r="F400"/>
      <c r="G400"/>
      <c r="H400"/>
      <c r="I400"/>
    </row>
    <row r="401" spans="2:9" x14ac:dyDescent="0.2">
      <c r="B401"/>
      <c r="C401"/>
      <c r="D401"/>
      <c r="E401"/>
      <c r="F401"/>
      <c r="G401"/>
      <c r="H401"/>
      <c r="I401"/>
    </row>
    <row r="402" spans="2:9" x14ac:dyDescent="0.2">
      <c r="B402"/>
      <c r="C402"/>
      <c r="D402"/>
      <c r="E402"/>
      <c r="F402"/>
      <c r="G402"/>
      <c r="H402"/>
      <c r="I402"/>
    </row>
    <row r="403" spans="2:9" x14ac:dyDescent="0.2">
      <c r="B403"/>
      <c r="C403"/>
      <c r="D403"/>
      <c r="E403"/>
      <c r="F403"/>
      <c r="G403"/>
      <c r="H403"/>
      <c r="I403"/>
    </row>
    <row r="404" spans="2:9" x14ac:dyDescent="0.2">
      <c r="B404"/>
      <c r="C404"/>
      <c r="D404"/>
      <c r="E404"/>
      <c r="F404"/>
      <c r="G404"/>
      <c r="H404"/>
      <c r="I404"/>
    </row>
    <row r="405" spans="2:9" x14ac:dyDescent="0.2">
      <c r="B405"/>
      <c r="C405"/>
      <c r="D405"/>
      <c r="E405"/>
      <c r="F405"/>
      <c r="G405"/>
      <c r="H405"/>
      <c r="I405"/>
    </row>
    <row r="406" spans="2:9" x14ac:dyDescent="0.2">
      <c r="B406"/>
      <c r="C406"/>
      <c r="D406"/>
      <c r="E406"/>
      <c r="F406"/>
      <c r="G406"/>
      <c r="H406"/>
      <c r="I406"/>
    </row>
    <row r="407" spans="2:9" x14ac:dyDescent="0.2">
      <c r="B407"/>
      <c r="C407"/>
      <c r="D407"/>
      <c r="E407"/>
      <c r="F407"/>
      <c r="G407"/>
      <c r="H407"/>
      <c r="I407"/>
    </row>
    <row r="408" spans="2:9" x14ac:dyDescent="0.2">
      <c r="B408"/>
      <c r="C408"/>
      <c r="D408"/>
      <c r="E408"/>
      <c r="F408"/>
      <c r="G408"/>
      <c r="H408"/>
      <c r="I408"/>
    </row>
    <row r="409" spans="2:9" x14ac:dyDescent="0.2">
      <c r="B409"/>
      <c r="C409"/>
      <c r="D409"/>
      <c r="E409"/>
      <c r="F409"/>
      <c r="G409"/>
      <c r="H409"/>
      <c r="I409"/>
    </row>
    <row r="410" spans="2:9" x14ac:dyDescent="0.2">
      <c r="B410"/>
      <c r="C410"/>
      <c r="D410"/>
      <c r="E410"/>
      <c r="F410"/>
      <c r="G410"/>
      <c r="H410"/>
      <c r="I410"/>
    </row>
    <row r="411" spans="2:9" x14ac:dyDescent="0.2">
      <c r="B411"/>
      <c r="C411"/>
      <c r="D411"/>
      <c r="E411"/>
      <c r="F411"/>
      <c r="G411"/>
      <c r="H411"/>
      <c r="I411"/>
    </row>
    <row r="412" spans="2:9" x14ac:dyDescent="0.2">
      <c r="B412"/>
      <c r="C412"/>
      <c r="D412"/>
      <c r="E412"/>
      <c r="F412"/>
      <c r="G412"/>
      <c r="H412"/>
      <c r="I412"/>
    </row>
    <row r="413" spans="2:9" x14ac:dyDescent="0.2">
      <c r="B413"/>
      <c r="C413"/>
      <c r="D413"/>
      <c r="E413"/>
      <c r="F413"/>
      <c r="G413"/>
      <c r="H413"/>
      <c r="I413"/>
    </row>
    <row r="414" spans="2:9" x14ac:dyDescent="0.2">
      <c r="B414"/>
      <c r="C414"/>
      <c r="D414"/>
      <c r="E414"/>
      <c r="F414"/>
      <c r="G414"/>
      <c r="H414"/>
      <c r="I414"/>
    </row>
    <row r="415" spans="2:9" x14ac:dyDescent="0.2">
      <c r="B415"/>
      <c r="C415"/>
      <c r="D415"/>
      <c r="E415"/>
      <c r="F415"/>
      <c r="G415"/>
      <c r="H415"/>
      <c r="I415"/>
    </row>
    <row r="416" spans="2:9" x14ac:dyDescent="0.2">
      <c r="B416"/>
      <c r="C416"/>
      <c r="D416"/>
      <c r="E416"/>
      <c r="F416"/>
      <c r="G416"/>
      <c r="H416"/>
      <c r="I416"/>
    </row>
    <row r="417" spans="2:9" x14ac:dyDescent="0.2">
      <c r="B417"/>
      <c r="C417"/>
      <c r="D417"/>
      <c r="E417"/>
      <c r="F417"/>
      <c r="G417"/>
      <c r="H417"/>
      <c r="I417"/>
    </row>
    <row r="418" spans="2:9" x14ac:dyDescent="0.2">
      <c r="B418"/>
      <c r="C418"/>
      <c r="D418"/>
      <c r="E418"/>
      <c r="F418"/>
      <c r="G418"/>
      <c r="H418"/>
      <c r="I418"/>
    </row>
    <row r="419" spans="2:9" x14ac:dyDescent="0.2">
      <c r="B419"/>
      <c r="C419"/>
      <c r="D419"/>
      <c r="E419"/>
      <c r="F419"/>
      <c r="G419"/>
      <c r="H419"/>
      <c r="I419"/>
    </row>
    <row r="420" spans="2:9" x14ac:dyDescent="0.2">
      <c r="B420"/>
      <c r="C420"/>
      <c r="D420"/>
      <c r="E420"/>
      <c r="F420"/>
      <c r="G420"/>
      <c r="H420"/>
      <c r="I420"/>
    </row>
    <row r="421" spans="2:9" x14ac:dyDescent="0.2">
      <c r="B421"/>
      <c r="C421"/>
      <c r="D421"/>
      <c r="E421"/>
      <c r="F421"/>
      <c r="G421"/>
      <c r="H421"/>
      <c r="I421"/>
    </row>
    <row r="422" spans="2:9" x14ac:dyDescent="0.2">
      <c r="B422"/>
      <c r="C422"/>
      <c r="D422"/>
      <c r="E422"/>
      <c r="F422"/>
      <c r="G422"/>
      <c r="H422"/>
      <c r="I422"/>
    </row>
    <row r="423" spans="2:9" x14ac:dyDescent="0.2">
      <c r="B423"/>
      <c r="C423"/>
      <c r="D423"/>
      <c r="E423"/>
      <c r="F423"/>
      <c r="G423"/>
      <c r="H423"/>
      <c r="I423"/>
    </row>
    <row r="424" spans="2:9" x14ac:dyDescent="0.2">
      <c r="B424"/>
      <c r="C424"/>
      <c r="D424"/>
      <c r="E424"/>
      <c r="F424"/>
      <c r="G424"/>
      <c r="H424"/>
      <c r="I424"/>
    </row>
    <row r="425" spans="2:9" x14ac:dyDescent="0.2">
      <c r="B425"/>
      <c r="C425"/>
      <c r="D425"/>
      <c r="E425"/>
      <c r="F425"/>
      <c r="G425"/>
      <c r="H425"/>
      <c r="I425"/>
    </row>
    <row r="426" spans="2:9" x14ac:dyDescent="0.2">
      <c r="B426"/>
      <c r="C426"/>
      <c r="D426"/>
      <c r="E426"/>
      <c r="F426"/>
      <c r="G426"/>
      <c r="H426"/>
      <c r="I426"/>
    </row>
    <row r="427" spans="2:9" x14ac:dyDescent="0.2">
      <c r="B427"/>
      <c r="C427"/>
      <c r="D427"/>
      <c r="E427"/>
      <c r="F427"/>
      <c r="G427"/>
      <c r="H427"/>
      <c r="I427"/>
    </row>
    <row r="428" spans="2:9" x14ac:dyDescent="0.2">
      <c r="B428"/>
      <c r="C428"/>
      <c r="D428"/>
      <c r="E428"/>
      <c r="F428"/>
      <c r="G428"/>
      <c r="H428"/>
      <c r="I428"/>
    </row>
    <row r="429" spans="2:9" x14ac:dyDescent="0.2">
      <c r="B429"/>
      <c r="C429"/>
      <c r="D429"/>
      <c r="E429"/>
      <c r="F429"/>
      <c r="G429"/>
      <c r="H429"/>
      <c r="I429"/>
    </row>
    <row r="430" spans="2:9" x14ac:dyDescent="0.2">
      <c r="B430"/>
      <c r="C430"/>
      <c r="D430"/>
      <c r="E430"/>
      <c r="F430"/>
      <c r="G430"/>
      <c r="H430"/>
      <c r="I430"/>
    </row>
    <row r="431" spans="2:9" x14ac:dyDescent="0.2">
      <c r="B431"/>
      <c r="C431"/>
      <c r="D431"/>
      <c r="E431"/>
      <c r="F431"/>
      <c r="G431"/>
      <c r="H431"/>
      <c r="I431"/>
    </row>
    <row r="432" spans="2:9" x14ac:dyDescent="0.2">
      <c r="B432"/>
      <c r="C432"/>
      <c r="D432"/>
      <c r="E432"/>
      <c r="F432"/>
      <c r="G432"/>
      <c r="H432"/>
      <c r="I432"/>
    </row>
    <row r="433" spans="2:9" x14ac:dyDescent="0.2">
      <c r="B433"/>
      <c r="C433"/>
      <c r="D433"/>
      <c r="E433"/>
      <c r="F433"/>
      <c r="G433"/>
      <c r="H433"/>
      <c r="I433"/>
    </row>
    <row r="434" spans="2:9" x14ac:dyDescent="0.2">
      <c r="B434"/>
      <c r="C434"/>
      <c r="D434"/>
      <c r="E434"/>
      <c r="F434"/>
      <c r="G434"/>
      <c r="H434"/>
      <c r="I434"/>
    </row>
    <row r="435" spans="2:9" x14ac:dyDescent="0.2">
      <c r="B435"/>
      <c r="C435"/>
      <c r="D435"/>
      <c r="E435"/>
      <c r="F435"/>
      <c r="G435"/>
      <c r="H435"/>
      <c r="I435"/>
    </row>
    <row r="436" spans="2:9" x14ac:dyDescent="0.2">
      <c r="B436"/>
      <c r="C436"/>
      <c r="D436"/>
      <c r="E436"/>
      <c r="F436"/>
      <c r="G436"/>
      <c r="H436"/>
      <c r="I436"/>
    </row>
    <row r="437" spans="2:9" x14ac:dyDescent="0.2">
      <c r="B437"/>
      <c r="C437"/>
      <c r="D437"/>
      <c r="E437"/>
      <c r="F437"/>
      <c r="G437"/>
      <c r="H437"/>
      <c r="I437"/>
    </row>
    <row r="438" spans="2:9" x14ac:dyDescent="0.2">
      <c r="B438"/>
      <c r="C438"/>
      <c r="D438"/>
      <c r="E438"/>
      <c r="F438"/>
      <c r="G438"/>
      <c r="H438"/>
      <c r="I438"/>
    </row>
    <row r="439" spans="2:9" x14ac:dyDescent="0.2">
      <c r="B439"/>
      <c r="C439"/>
      <c r="D439"/>
      <c r="E439"/>
      <c r="F439"/>
      <c r="G439"/>
      <c r="H439"/>
      <c r="I439"/>
    </row>
    <row r="440" spans="2:9" x14ac:dyDescent="0.2">
      <c r="B440"/>
      <c r="C440"/>
      <c r="D440"/>
      <c r="E440"/>
      <c r="F440"/>
      <c r="G440"/>
      <c r="H440"/>
      <c r="I440"/>
    </row>
    <row r="441" spans="2:9" x14ac:dyDescent="0.2">
      <c r="B441"/>
      <c r="C441"/>
      <c r="D441"/>
      <c r="E441"/>
      <c r="F441"/>
      <c r="G441"/>
      <c r="H441"/>
      <c r="I441"/>
    </row>
    <row r="442" spans="2:9" x14ac:dyDescent="0.2">
      <c r="B442"/>
      <c r="C442"/>
      <c r="D442"/>
      <c r="E442"/>
      <c r="F442"/>
      <c r="G442"/>
      <c r="H442"/>
      <c r="I442"/>
    </row>
    <row r="443" spans="2:9" x14ac:dyDescent="0.2">
      <c r="B443"/>
      <c r="C443"/>
      <c r="D443"/>
      <c r="E443"/>
      <c r="F443"/>
      <c r="G443"/>
      <c r="H443"/>
      <c r="I443"/>
    </row>
    <row r="444" spans="2:9" x14ac:dyDescent="0.2">
      <c r="B444"/>
      <c r="C444"/>
      <c r="D444"/>
      <c r="E444"/>
      <c r="F444"/>
      <c r="G444"/>
      <c r="H444"/>
      <c r="I444"/>
    </row>
    <row r="445" spans="2:9" x14ac:dyDescent="0.2">
      <c r="B445"/>
      <c r="C445"/>
      <c r="D445"/>
      <c r="E445"/>
      <c r="F445"/>
      <c r="G445"/>
      <c r="H445"/>
      <c r="I445"/>
    </row>
    <row r="446" spans="2:9" x14ac:dyDescent="0.2">
      <c r="B446"/>
      <c r="C446"/>
      <c r="D446"/>
      <c r="E446"/>
      <c r="F446"/>
      <c r="G446"/>
      <c r="H446"/>
      <c r="I446"/>
    </row>
    <row r="447" spans="2:9" x14ac:dyDescent="0.2">
      <c r="B447"/>
      <c r="C447"/>
      <c r="D447"/>
      <c r="E447"/>
      <c r="F447"/>
      <c r="G447"/>
      <c r="H447"/>
      <c r="I447"/>
    </row>
    <row r="448" spans="2:9" x14ac:dyDescent="0.2">
      <c r="B448"/>
      <c r="C448"/>
      <c r="D448"/>
      <c r="E448"/>
      <c r="F448"/>
      <c r="G448"/>
      <c r="H448"/>
      <c r="I448"/>
    </row>
    <row r="449" spans="2:9" x14ac:dyDescent="0.2">
      <c r="B449"/>
      <c r="C449"/>
      <c r="D449"/>
      <c r="E449"/>
      <c r="F449"/>
      <c r="G449"/>
      <c r="H449"/>
      <c r="I449"/>
    </row>
    <row r="450" spans="2:9" x14ac:dyDescent="0.2">
      <c r="B450"/>
      <c r="C450"/>
      <c r="D450"/>
      <c r="E450"/>
      <c r="F450"/>
      <c r="G450"/>
      <c r="H450"/>
      <c r="I450"/>
    </row>
    <row r="451" spans="2:9" x14ac:dyDescent="0.2">
      <c r="B451"/>
      <c r="C451"/>
      <c r="D451"/>
      <c r="E451"/>
      <c r="F451"/>
      <c r="G451"/>
      <c r="H451"/>
      <c r="I451"/>
    </row>
    <row r="452" spans="2:9" x14ac:dyDescent="0.2">
      <c r="B452"/>
      <c r="C452"/>
      <c r="D452"/>
      <c r="E452"/>
      <c r="F452"/>
      <c r="G452"/>
      <c r="H452"/>
      <c r="I452"/>
    </row>
    <row r="453" spans="2:9" x14ac:dyDescent="0.2">
      <c r="B453"/>
      <c r="C453"/>
      <c r="D453"/>
      <c r="E453"/>
      <c r="F453"/>
      <c r="G453"/>
      <c r="H453"/>
      <c r="I453"/>
    </row>
    <row r="454" spans="2:9" x14ac:dyDescent="0.2">
      <c r="B454"/>
      <c r="C454"/>
      <c r="D454"/>
      <c r="E454"/>
      <c r="F454"/>
      <c r="G454"/>
      <c r="H454"/>
      <c r="I454"/>
    </row>
    <row r="455" spans="2:9" x14ac:dyDescent="0.2">
      <c r="B455"/>
      <c r="C455"/>
      <c r="D455"/>
      <c r="E455"/>
      <c r="F455"/>
      <c r="G455"/>
      <c r="H455"/>
      <c r="I455"/>
    </row>
    <row r="456" spans="2:9" x14ac:dyDescent="0.2">
      <c r="B456"/>
      <c r="C456"/>
      <c r="D456"/>
      <c r="E456"/>
      <c r="F456"/>
      <c r="G456"/>
      <c r="H456"/>
      <c r="I456"/>
    </row>
    <row r="457" spans="2:9" x14ac:dyDescent="0.2">
      <c r="B457"/>
      <c r="C457"/>
      <c r="D457"/>
      <c r="E457"/>
      <c r="F457"/>
      <c r="G457"/>
      <c r="H457"/>
      <c r="I457"/>
    </row>
    <row r="458" spans="2:9" x14ac:dyDescent="0.2">
      <c r="B458"/>
      <c r="C458"/>
      <c r="D458"/>
      <c r="E458"/>
      <c r="F458"/>
      <c r="G458"/>
      <c r="H458"/>
      <c r="I458"/>
    </row>
    <row r="459" spans="2:9" x14ac:dyDescent="0.2">
      <c r="B459"/>
      <c r="C459"/>
      <c r="D459"/>
      <c r="E459"/>
      <c r="F459"/>
      <c r="G459"/>
      <c r="H459"/>
      <c r="I459"/>
    </row>
    <row r="460" spans="2:9" x14ac:dyDescent="0.2">
      <c r="B460"/>
      <c r="C460"/>
      <c r="D460"/>
      <c r="E460"/>
      <c r="F460"/>
      <c r="G460"/>
      <c r="H460"/>
      <c r="I460"/>
    </row>
    <row r="461" spans="2:9" x14ac:dyDescent="0.2">
      <c r="B461"/>
      <c r="C461"/>
      <c r="D461"/>
      <c r="E461"/>
      <c r="F461"/>
      <c r="G461"/>
      <c r="H461"/>
      <c r="I461"/>
    </row>
    <row r="462" spans="2:9" x14ac:dyDescent="0.2">
      <c r="B462"/>
      <c r="C462"/>
      <c r="D462"/>
      <c r="E462"/>
      <c r="F462"/>
      <c r="G462"/>
      <c r="H462"/>
      <c r="I462"/>
    </row>
    <row r="463" spans="2:9" x14ac:dyDescent="0.2">
      <c r="B463"/>
      <c r="C463"/>
      <c r="D463"/>
      <c r="E463"/>
      <c r="F463"/>
      <c r="G463"/>
      <c r="H463"/>
      <c r="I463"/>
    </row>
    <row r="464" spans="2:9" x14ac:dyDescent="0.2">
      <c r="B464"/>
      <c r="C464"/>
      <c r="D464"/>
      <c r="E464"/>
      <c r="F464"/>
      <c r="G464"/>
      <c r="H464"/>
      <c r="I464"/>
    </row>
    <row r="465" spans="2:9" x14ac:dyDescent="0.2">
      <c r="B465"/>
      <c r="C465"/>
      <c r="D465"/>
      <c r="E465"/>
      <c r="F465"/>
      <c r="G465"/>
      <c r="H465"/>
      <c r="I465"/>
    </row>
    <row r="466" spans="2:9" x14ac:dyDescent="0.2">
      <c r="B466"/>
      <c r="C466"/>
      <c r="D466"/>
      <c r="E466"/>
      <c r="F466"/>
      <c r="G466"/>
      <c r="H466"/>
      <c r="I466"/>
    </row>
    <row r="467" spans="2:9" x14ac:dyDescent="0.2">
      <c r="B467"/>
      <c r="C467"/>
      <c r="D467"/>
      <c r="E467"/>
      <c r="F467"/>
      <c r="G467"/>
      <c r="H467"/>
      <c r="I467"/>
    </row>
    <row r="468" spans="2:9" x14ac:dyDescent="0.2">
      <c r="B468"/>
      <c r="C468"/>
      <c r="D468"/>
      <c r="E468"/>
      <c r="F468"/>
      <c r="G468"/>
      <c r="H468"/>
      <c r="I468"/>
    </row>
    <row r="469" spans="2:9" x14ac:dyDescent="0.2">
      <c r="B469"/>
      <c r="C469"/>
      <c r="D469"/>
      <c r="E469"/>
      <c r="F469"/>
      <c r="G469"/>
      <c r="H469"/>
      <c r="I469"/>
    </row>
    <row r="470" spans="2:9" x14ac:dyDescent="0.2">
      <c r="B470"/>
      <c r="C470"/>
      <c r="D470"/>
      <c r="E470"/>
      <c r="F470"/>
      <c r="G470"/>
      <c r="H470"/>
      <c r="I470"/>
    </row>
    <row r="471" spans="2:9" x14ac:dyDescent="0.2">
      <c r="B471"/>
      <c r="C471"/>
      <c r="D471"/>
      <c r="E471"/>
      <c r="F471"/>
      <c r="G471"/>
      <c r="H471"/>
      <c r="I471"/>
    </row>
    <row r="472" spans="2:9" x14ac:dyDescent="0.2">
      <c r="B472"/>
      <c r="C472"/>
      <c r="D472"/>
      <c r="E472"/>
      <c r="F472"/>
      <c r="G472"/>
      <c r="H472"/>
      <c r="I472"/>
    </row>
    <row r="473" spans="2:9" x14ac:dyDescent="0.2">
      <c r="B473"/>
      <c r="C473"/>
      <c r="D473"/>
      <c r="E473"/>
      <c r="F473"/>
      <c r="G473"/>
      <c r="H473"/>
      <c r="I473"/>
    </row>
    <row r="474" spans="2:9" x14ac:dyDescent="0.2">
      <c r="B474"/>
      <c r="C474"/>
      <c r="D474"/>
      <c r="E474"/>
      <c r="F474"/>
      <c r="G474"/>
      <c r="H474"/>
      <c r="I474"/>
    </row>
    <row r="475" spans="2:9" x14ac:dyDescent="0.2">
      <c r="B475"/>
      <c r="C475"/>
      <c r="D475"/>
      <c r="E475"/>
      <c r="F475"/>
      <c r="G475"/>
      <c r="H475"/>
      <c r="I475"/>
    </row>
    <row r="476" spans="2:9" x14ac:dyDescent="0.2">
      <c r="B476"/>
      <c r="C476"/>
      <c r="D476"/>
      <c r="E476"/>
      <c r="F476"/>
      <c r="G476"/>
      <c r="H476"/>
      <c r="I476"/>
    </row>
    <row r="477" spans="2:9" x14ac:dyDescent="0.2">
      <c r="B477"/>
      <c r="C477"/>
      <c r="D477"/>
      <c r="E477"/>
      <c r="F477"/>
      <c r="G477"/>
      <c r="H477"/>
      <c r="I477"/>
    </row>
    <row r="478" spans="2:9" x14ac:dyDescent="0.2">
      <c r="B478"/>
      <c r="C478"/>
      <c r="D478"/>
      <c r="E478"/>
      <c r="F478"/>
      <c r="G478"/>
      <c r="H478"/>
      <c r="I478"/>
    </row>
    <row r="479" spans="2:9" x14ac:dyDescent="0.2">
      <c r="B479"/>
      <c r="C479"/>
      <c r="D479"/>
      <c r="E479"/>
      <c r="F479"/>
      <c r="G479"/>
      <c r="H479"/>
      <c r="I479"/>
    </row>
    <row r="480" spans="2:9" x14ac:dyDescent="0.2">
      <c r="B480"/>
      <c r="C480"/>
      <c r="D480"/>
      <c r="E480"/>
      <c r="F480"/>
      <c r="G480"/>
      <c r="H480"/>
      <c r="I480"/>
    </row>
    <row r="481" spans="2:9" x14ac:dyDescent="0.2">
      <c r="B481"/>
      <c r="C481"/>
      <c r="D481"/>
      <c r="E481"/>
      <c r="F481"/>
      <c r="G481"/>
      <c r="H481"/>
      <c r="I481"/>
    </row>
    <row r="482" spans="2:9" x14ac:dyDescent="0.2">
      <c r="B482"/>
      <c r="C482"/>
      <c r="D482"/>
      <c r="E482"/>
      <c r="F482"/>
      <c r="G482"/>
      <c r="H482"/>
      <c r="I482"/>
    </row>
    <row r="483" spans="2:9" x14ac:dyDescent="0.2">
      <c r="B483"/>
      <c r="C483"/>
      <c r="D483"/>
      <c r="E483"/>
      <c r="F483"/>
      <c r="G483"/>
      <c r="H483"/>
      <c r="I483"/>
    </row>
    <row r="484" spans="2:9" x14ac:dyDescent="0.2">
      <c r="B484"/>
      <c r="C484"/>
      <c r="D484"/>
      <c r="E484"/>
      <c r="F484"/>
      <c r="G484"/>
      <c r="H484"/>
      <c r="I484"/>
    </row>
    <row r="485" spans="2:9" x14ac:dyDescent="0.2">
      <c r="B485"/>
      <c r="C485"/>
      <c r="D485"/>
      <c r="E485"/>
      <c r="F485"/>
      <c r="G485"/>
      <c r="H485"/>
      <c r="I485"/>
    </row>
    <row r="486" spans="2:9" x14ac:dyDescent="0.2">
      <c r="B486"/>
      <c r="C486"/>
      <c r="D486"/>
      <c r="E486"/>
      <c r="F486"/>
      <c r="G486"/>
      <c r="H486"/>
      <c r="I486"/>
    </row>
    <row r="487" spans="2:9" x14ac:dyDescent="0.2">
      <c r="B487"/>
      <c r="C487"/>
      <c r="D487"/>
      <c r="E487"/>
      <c r="F487"/>
      <c r="G487"/>
      <c r="H487"/>
      <c r="I487"/>
    </row>
    <row r="488" spans="2:9" x14ac:dyDescent="0.2">
      <c r="B488"/>
      <c r="C488"/>
      <c r="D488"/>
      <c r="E488"/>
      <c r="F488"/>
      <c r="G488"/>
      <c r="H488"/>
      <c r="I488"/>
    </row>
    <row r="489" spans="2:9" x14ac:dyDescent="0.2">
      <c r="B489"/>
      <c r="C489"/>
      <c r="D489"/>
      <c r="E489"/>
      <c r="F489"/>
      <c r="G489"/>
      <c r="H489"/>
      <c r="I489"/>
    </row>
    <row r="490" spans="2:9" x14ac:dyDescent="0.2">
      <c r="B490"/>
      <c r="C490"/>
      <c r="D490"/>
      <c r="E490"/>
      <c r="F490"/>
      <c r="G490"/>
      <c r="H490"/>
      <c r="I490"/>
    </row>
    <row r="491" spans="2:9" x14ac:dyDescent="0.2">
      <c r="B491"/>
      <c r="C491"/>
      <c r="D491"/>
      <c r="E491"/>
      <c r="F491"/>
      <c r="G491"/>
      <c r="H491"/>
      <c r="I491"/>
    </row>
    <row r="492" spans="2:9" x14ac:dyDescent="0.2">
      <c r="B492"/>
      <c r="C492"/>
      <c r="D492"/>
      <c r="E492"/>
      <c r="F492"/>
      <c r="G492"/>
      <c r="H492"/>
      <c r="I492"/>
    </row>
    <row r="493" spans="2:9" x14ac:dyDescent="0.2">
      <c r="B493"/>
      <c r="C493"/>
      <c r="D493"/>
      <c r="E493"/>
      <c r="F493"/>
      <c r="G493"/>
      <c r="H493"/>
      <c r="I493"/>
    </row>
    <row r="494" spans="2:9" x14ac:dyDescent="0.2">
      <c r="B494"/>
      <c r="C494"/>
      <c r="D494"/>
      <c r="E494"/>
      <c r="F494"/>
      <c r="G494"/>
      <c r="H494"/>
      <c r="I494"/>
    </row>
    <row r="495" spans="2:9" x14ac:dyDescent="0.2">
      <c r="B495"/>
      <c r="C495"/>
      <c r="D495"/>
      <c r="E495"/>
      <c r="F495"/>
      <c r="G495"/>
      <c r="H495"/>
      <c r="I495"/>
    </row>
    <row r="496" spans="2:9" x14ac:dyDescent="0.2">
      <c r="B496"/>
      <c r="C496"/>
      <c r="D496"/>
      <c r="E496"/>
      <c r="F496"/>
      <c r="G496"/>
      <c r="H496"/>
      <c r="I496"/>
    </row>
    <row r="497" spans="2:9" x14ac:dyDescent="0.2">
      <c r="B497"/>
      <c r="C497"/>
      <c r="D497"/>
      <c r="E497"/>
      <c r="F497"/>
      <c r="G497"/>
      <c r="H497"/>
      <c r="I497"/>
    </row>
    <row r="498" spans="2:9" x14ac:dyDescent="0.2">
      <c r="B498"/>
      <c r="C498"/>
      <c r="D498"/>
      <c r="E498"/>
      <c r="F498"/>
      <c r="G498"/>
      <c r="H498"/>
      <c r="I498"/>
    </row>
    <row r="499" spans="2:9" x14ac:dyDescent="0.2">
      <c r="B499"/>
      <c r="C499"/>
      <c r="D499"/>
      <c r="E499"/>
      <c r="F499"/>
      <c r="G499"/>
      <c r="H499"/>
      <c r="I499"/>
    </row>
    <row r="500" spans="2:9" x14ac:dyDescent="0.2">
      <c r="B500"/>
      <c r="C500"/>
      <c r="D500"/>
      <c r="E500"/>
      <c r="F500"/>
      <c r="G500"/>
      <c r="H500"/>
      <c r="I500"/>
    </row>
    <row r="501" spans="2:9" x14ac:dyDescent="0.2">
      <c r="B501"/>
      <c r="C501"/>
      <c r="D501"/>
      <c r="E501"/>
      <c r="F501"/>
      <c r="G501"/>
      <c r="H501"/>
      <c r="I501"/>
    </row>
    <row r="502" spans="2:9" x14ac:dyDescent="0.2">
      <c r="B502"/>
      <c r="C502"/>
      <c r="D502"/>
      <c r="E502"/>
      <c r="F502"/>
      <c r="G502"/>
      <c r="H502"/>
      <c r="I502"/>
    </row>
    <row r="503" spans="2:9" x14ac:dyDescent="0.2">
      <c r="B503"/>
      <c r="C503"/>
      <c r="D503"/>
      <c r="E503"/>
      <c r="F503"/>
      <c r="G503"/>
      <c r="H503"/>
      <c r="I503"/>
    </row>
    <row r="504" spans="2:9" x14ac:dyDescent="0.2">
      <c r="B504"/>
      <c r="C504"/>
      <c r="D504"/>
      <c r="E504"/>
      <c r="F504"/>
      <c r="G504"/>
      <c r="H504"/>
      <c r="I504"/>
    </row>
    <row r="505" spans="2:9" x14ac:dyDescent="0.2">
      <c r="B505"/>
      <c r="C505"/>
      <c r="D505"/>
      <c r="E505"/>
      <c r="F505"/>
      <c r="G505"/>
      <c r="H505"/>
      <c r="I505"/>
    </row>
    <row r="506" spans="2:9" x14ac:dyDescent="0.2">
      <c r="B506"/>
      <c r="C506"/>
      <c r="D506"/>
      <c r="E506"/>
      <c r="F506"/>
      <c r="G506"/>
      <c r="H506"/>
      <c r="I506"/>
    </row>
    <row r="507" spans="2:9" x14ac:dyDescent="0.2">
      <c r="B507"/>
      <c r="C507"/>
      <c r="D507"/>
      <c r="E507"/>
      <c r="F507"/>
      <c r="G507"/>
      <c r="H507"/>
      <c r="I507"/>
    </row>
    <row r="508" spans="2:9" x14ac:dyDescent="0.2">
      <c r="B508"/>
      <c r="C508"/>
      <c r="D508"/>
      <c r="E508"/>
      <c r="F508"/>
      <c r="G508"/>
      <c r="H508"/>
      <c r="I508"/>
    </row>
    <row r="509" spans="2:9" x14ac:dyDescent="0.2">
      <c r="B509"/>
      <c r="C509"/>
      <c r="D509"/>
      <c r="E509"/>
      <c r="F509"/>
      <c r="G509"/>
      <c r="H509"/>
      <c r="I509"/>
    </row>
    <row r="510" spans="2:9" x14ac:dyDescent="0.2">
      <c r="B510"/>
      <c r="C510"/>
      <c r="D510"/>
      <c r="E510"/>
      <c r="F510"/>
      <c r="G510"/>
      <c r="H510"/>
      <c r="I510"/>
    </row>
    <row r="511" spans="2:9" x14ac:dyDescent="0.2">
      <c r="B511"/>
      <c r="C511"/>
      <c r="D511"/>
      <c r="E511"/>
      <c r="F511"/>
      <c r="G511"/>
      <c r="H511"/>
      <c r="I511"/>
    </row>
    <row r="512" spans="2:9" x14ac:dyDescent="0.2">
      <c r="B512"/>
      <c r="C512"/>
      <c r="D512"/>
      <c r="E512"/>
      <c r="F512"/>
      <c r="G512"/>
      <c r="H512"/>
      <c r="I512"/>
    </row>
    <row r="513" spans="2:9" x14ac:dyDescent="0.2">
      <c r="B513"/>
      <c r="C513"/>
      <c r="D513"/>
      <c r="E513"/>
      <c r="F513"/>
      <c r="G513"/>
      <c r="H513"/>
      <c r="I513"/>
    </row>
    <row r="514" spans="2:9" x14ac:dyDescent="0.2">
      <c r="B514"/>
      <c r="C514"/>
      <c r="D514"/>
      <c r="E514"/>
      <c r="F514"/>
      <c r="G514"/>
      <c r="H514"/>
      <c r="I514"/>
    </row>
    <row r="515" spans="2:9" x14ac:dyDescent="0.2">
      <c r="B515"/>
      <c r="C515"/>
      <c r="D515"/>
      <c r="E515"/>
      <c r="F515"/>
      <c r="G515"/>
      <c r="H515"/>
      <c r="I515"/>
    </row>
    <row r="516" spans="2:9" x14ac:dyDescent="0.2">
      <c r="B516"/>
      <c r="C516"/>
      <c r="D516"/>
      <c r="E516"/>
      <c r="F516"/>
      <c r="G516"/>
      <c r="H516"/>
      <c r="I516"/>
    </row>
    <row r="517" spans="2:9" x14ac:dyDescent="0.2">
      <c r="B517"/>
      <c r="C517"/>
      <c r="D517"/>
      <c r="E517"/>
      <c r="F517"/>
      <c r="G517"/>
      <c r="H517"/>
      <c r="I517"/>
    </row>
    <row r="518" spans="2:9" x14ac:dyDescent="0.2">
      <c r="B518"/>
      <c r="C518"/>
      <c r="D518"/>
      <c r="E518"/>
      <c r="F518"/>
      <c r="G518"/>
      <c r="H518"/>
      <c r="I518"/>
    </row>
    <row r="519" spans="2:9" x14ac:dyDescent="0.2">
      <c r="B519"/>
      <c r="C519"/>
      <c r="D519"/>
      <c r="E519"/>
      <c r="F519"/>
      <c r="G519"/>
      <c r="H519"/>
      <c r="I519"/>
    </row>
    <row r="520" spans="2:9" x14ac:dyDescent="0.2">
      <c r="B520"/>
      <c r="C520"/>
      <c r="D520"/>
      <c r="E520"/>
      <c r="F520"/>
      <c r="G520"/>
      <c r="H520"/>
      <c r="I520"/>
    </row>
    <row r="521" spans="2:9" x14ac:dyDescent="0.2">
      <c r="B521"/>
      <c r="C521"/>
      <c r="D521"/>
      <c r="E521"/>
      <c r="F521"/>
      <c r="G521"/>
      <c r="H521"/>
      <c r="I521"/>
    </row>
    <row r="522" spans="2:9" x14ac:dyDescent="0.2">
      <c r="B522"/>
      <c r="C522"/>
      <c r="D522"/>
      <c r="E522"/>
      <c r="F522"/>
      <c r="G522"/>
      <c r="H522"/>
      <c r="I522"/>
    </row>
    <row r="523" spans="2:9" x14ac:dyDescent="0.2">
      <c r="B523"/>
      <c r="C523"/>
      <c r="D523"/>
      <c r="E523"/>
      <c r="F523"/>
      <c r="G523"/>
      <c r="H523"/>
      <c r="I523"/>
    </row>
    <row r="524" spans="2:9" x14ac:dyDescent="0.2">
      <c r="B524"/>
      <c r="C524"/>
      <c r="D524"/>
      <c r="E524"/>
      <c r="F524"/>
      <c r="G524"/>
      <c r="H524"/>
      <c r="I524"/>
    </row>
    <row r="525" spans="2:9" x14ac:dyDescent="0.2">
      <c r="B525"/>
      <c r="C525"/>
      <c r="D525"/>
      <c r="E525"/>
      <c r="F525"/>
      <c r="G525"/>
      <c r="H525"/>
      <c r="I525"/>
    </row>
    <row r="526" spans="2:9" x14ac:dyDescent="0.2">
      <c r="B526"/>
      <c r="C526"/>
      <c r="D526"/>
      <c r="E526"/>
      <c r="F526"/>
      <c r="G526"/>
      <c r="H526"/>
      <c r="I526"/>
    </row>
    <row r="527" spans="2:9" x14ac:dyDescent="0.2">
      <c r="B527"/>
      <c r="C527"/>
      <c r="D527"/>
      <c r="E527"/>
      <c r="F527"/>
      <c r="G527"/>
      <c r="H527"/>
      <c r="I527"/>
    </row>
    <row r="528" spans="2:9" x14ac:dyDescent="0.2">
      <c r="B528"/>
      <c r="C528"/>
      <c r="D528"/>
      <c r="E528"/>
      <c r="F528"/>
      <c r="G528"/>
      <c r="H528"/>
      <c r="I528"/>
    </row>
    <row r="529" spans="2:9" x14ac:dyDescent="0.2">
      <c r="B529"/>
      <c r="C529"/>
      <c r="D529"/>
      <c r="E529"/>
      <c r="F529"/>
      <c r="G529"/>
      <c r="H529"/>
      <c r="I529"/>
    </row>
    <row r="530" spans="2:9" x14ac:dyDescent="0.2">
      <c r="B530"/>
      <c r="C530"/>
      <c r="D530"/>
      <c r="E530"/>
      <c r="F530"/>
      <c r="G530"/>
      <c r="H530"/>
      <c r="I530"/>
    </row>
    <row r="531" spans="2:9" x14ac:dyDescent="0.2">
      <c r="B531"/>
      <c r="C531"/>
      <c r="D531"/>
      <c r="E531"/>
      <c r="F531"/>
      <c r="G531"/>
      <c r="H531"/>
      <c r="I531"/>
    </row>
    <row r="532" spans="2:9" x14ac:dyDescent="0.2">
      <c r="B532"/>
      <c r="C532"/>
      <c r="D532"/>
      <c r="E532"/>
      <c r="F532"/>
      <c r="G532"/>
      <c r="H532"/>
      <c r="I532"/>
    </row>
    <row r="533" spans="2:9" x14ac:dyDescent="0.2">
      <c r="B533"/>
      <c r="C533"/>
      <c r="D533"/>
      <c r="E533"/>
      <c r="F533"/>
      <c r="G533"/>
      <c r="H533"/>
      <c r="I533"/>
    </row>
    <row r="534" spans="2:9" x14ac:dyDescent="0.2">
      <c r="B534"/>
      <c r="C534"/>
      <c r="D534"/>
      <c r="E534"/>
      <c r="F534"/>
      <c r="G534"/>
      <c r="H534"/>
      <c r="I534"/>
    </row>
    <row r="535" spans="2:9" x14ac:dyDescent="0.2">
      <c r="B535"/>
      <c r="C535"/>
      <c r="D535"/>
      <c r="E535"/>
      <c r="F535"/>
      <c r="G535"/>
      <c r="H535"/>
      <c r="I535"/>
    </row>
    <row r="536" spans="2:9" x14ac:dyDescent="0.2">
      <c r="B536"/>
      <c r="C536"/>
      <c r="D536"/>
      <c r="E536"/>
      <c r="F536"/>
      <c r="G536"/>
      <c r="H536"/>
      <c r="I536"/>
    </row>
    <row r="537" spans="2:9" x14ac:dyDescent="0.2">
      <c r="B537"/>
      <c r="C537"/>
      <c r="D537"/>
      <c r="E537"/>
      <c r="F537"/>
      <c r="G537"/>
      <c r="H537"/>
      <c r="I537"/>
    </row>
    <row r="538" spans="2:9" x14ac:dyDescent="0.2">
      <c r="B538"/>
      <c r="C538"/>
      <c r="D538"/>
      <c r="E538"/>
      <c r="F538"/>
      <c r="G538"/>
      <c r="H538"/>
      <c r="I538"/>
    </row>
    <row r="539" spans="2:9" x14ac:dyDescent="0.2">
      <c r="B539"/>
      <c r="C539"/>
      <c r="D539"/>
      <c r="E539"/>
      <c r="F539"/>
      <c r="G539"/>
      <c r="H539"/>
      <c r="I539"/>
    </row>
    <row r="540" spans="2:9" x14ac:dyDescent="0.2">
      <c r="B540"/>
      <c r="C540"/>
      <c r="D540"/>
      <c r="E540"/>
      <c r="F540"/>
      <c r="G540"/>
      <c r="H540"/>
      <c r="I540"/>
    </row>
    <row r="541" spans="2:9" x14ac:dyDescent="0.2">
      <c r="B541"/>
      <c r="C541"/>
      <c r="D541"/>
      <c r="E541"/>
      <c r="F541"/>
      <c r="G541"/>
      <c r="H541"/>
      <c r="I541"/>
    </row>
    <row r="542" spans="2:9" x14ac:dyDescent="0.2">
      <c r="B542"/>
      <c r="C542"/>
      <c r="D542"/>
      <c r="E542"/>
      <c r="F542"/>
      <c r="G542"/>
      <c r="H542"/>
      <c r="I542"/>
    </row>
    <row r="543" spans="2:9" x14ac:dyDescent="0.2">
      <c r="B543" s="8"/>
      <c r="C543" s="8"/>
      <c r="D543" s="8"/>
      <c r="E543" s="8"/>
      <c r="F543" s="8"/>
      <c r="G543" s="8"/>
      <c r="H543" s="8"/>
    </row>
    <row r="544" spans="2:9" x14ac:dyDescent="0.2">
      <c r="B544" s="8"/>
      <c r="C544" s="8"/>
      <c r="D544" s="8"/>
      <c r="E544" s="8"/>
      <c r="F544" s="8"/>
      <c r="G544" s="8"/>
      <c r="H544" s="8"/>
    </row>
    <row r="545" spans="2:8" x14ac:dyDescent="0.2">
      <c r="B545" s="8"/>
      <c r="C545" s="8"/>
      <c r="D545" s="8"/>
      <c r="E545" s="8"/>
      <c r="F545" s="8"/>
      <c r="G545" s="8"/>
      <c r="H545" s="8"/>
    </row>
    <row r="546" spans="2:8" x14ac:dyDescent="0.2">
      <c r="B546" s="8"/>
      <c r="C546" s="8"/>
      <c r="D546" s="8"/>
      <c r="E546" s="8"/>
      <c r="F546" s="8"/>
      <c r="G546" s="8"/>
      <c r="H546" s="8"/>
    </row>
    <row r="547" spans="2:8" x14ac:dyDescent="0.2">
      <c r="B547" s="8"/>
      <c r="C547" s="8"/>
      <c r="D547" s="8"/>
      <c r="E547" s="8"/>
      <c r="F547" s="8"/>
      <c r="G547" s="8"/>
      <c r="H547" s="8"/>
    </row>
    <row r="548" spans="2:8" x14ac:dyDescent="0.2">
      <c r="B548" s="8"/>
      <c r="C548" s="8"/>
      <c r="D548" s="8"/>
      <c r="E548" s="8"/>
      <c r="F548" s="8"/>
      <c r="G548" s="8"/>
      <c r="H548" s="8"/>
    </row>
    <row r="549" spans="2:8" x14ac:dyDescent="0.2">
      <c r="B549" s="8"/>
      <c r="C549" s="8"/>
      <c r="D549" s="8"/>
      <c r="E549" s="8"/>
      <c r="F549" s="8"/>
      <c r="G549" s="8"/>
      <c r="H549" s="8"/>
    </row>
    <row r="550" spans="2:8" x14ac:dyDescent="0.2">
      <c r="B550" s="8"/>
      <c r="C550" s="8"/>
      <c r="D550" s="8"/>
      <c r="E550" s="8"/>
      <c r="F550" s="8"/>
      <c r="G550" s="8"/>
      <c r="H550" s="8"/>
    </row>
    <row r="551" spans="2:8" x14ac:dyDescent="0.2">
      <c r="B551" s="8"/>
      <c r="C551" s="8"/>
      <c r="D551" s="8"/>
      <c r="E551" s="8"/>
      <c r="F551" s="8"/>
      <c r="G551" s="8"/>
      <c r="H551" s="8"/>
    </row>
    <row r="552" spans="2:8" x14ac:dyDescent="0.2">
      <c r="B552" s="8"/>
      <c r="C552" s="8"/>
      <c r="D552" s="8"/>
      <c r="E552" s="8"/>
      <c r="F552" s="8"/>
      <c r="G552" s="8"/>
      <c r="H552" s="8"/>
    </row>
    <row r="553" spans="2:8" x14ac:dyDescent="0.2">
      <c r="B553" s="8"/>
      <c r="C553" s="8"/>
      <c r="D553" s="8"/>
      <c r="E553" s="8"/>
      <c r="F553" s="8"/>
      <c r="G553" s="8"/>
      <c r="H553" s="8"/>
    </row>
    <row r="554" spans="2:8" x14ac:dyDescent="0.2">
      <c r="B554" s="8"/>
      <c r="C554" s="8"/>
      <c r="D554" s="8"/>
      <c r="E554" s="8"/>
      <c r="F554" s="8"/>
      <c r="G554" s="8"/>
      <c r="H554" s="8"/>
    </row>
    <row r="555" spans="2:8" x14ac:dyDescent="0.2">
      <c r="B555" s="8"/>
      <c r="C555" s="8"/>
      <c r="D555" s="8"/>
      <c r="E555" s="8"/>
      <c r="F555" s="8"/>
      <c r="G555" s="8"/>
      <c r="H555" s="8"/>
    </row>
    <row r="556" spans="2:8" x14ac:dyDescent="0.2">
      <c r="B556" s="8"/>
      <c r="C556" s="8"/>
      <c r="D556" s="8"/>
      <c r="E556" s="8"/>
      <c r="F556" s="8"/>
      <c r="G556" s="8"/>
      <c r="H556" s="8"/>
    </row>
    <row r="557" spans="2:8" x14ac:dyDescent="0.2">
      <c r="B557" s="8"/>
      <c r="C557" s="8"/>
      <c r="D557" s="8"/>
      <c r="E557" s="8"/>
      <c r="F557" s="8"/>
      <c r="G557" s="8"/>
      <c r="H557" s="8"/>
    </row>
    <row r="558" spans="2:8" x14ac:dyDescent="0.2">
      <c r="B558" s="8"/>
      <c r="C558" s="8"/>
      <c r="D558" s="8"/>
      <c r="E558" s="8"/>
      <c r="F558" s="8"/>
      <c r="G558" s="8"/>
      <c r="H558" s="8"/>
    </row>
    <row r="559" spans="2:8" x14ac:dyDescent="0.2">
      <c r="B559" s="8"/>
      <c r="C559" s="8"/>
      <c r="D559" s="8"/>
      <c r="E559" s="8"/>
      <c r="F559" s="8"/>
      <c r="G559" s="8"/>
      <c r="H559" s="8"/>
    </row>
    <row r="560" spans="2:8" x14ac:dyDescent="0.2">
      <c r="B560" s="8"/>
      <c r="C560" s="8"/>
      <c r="D560" s="8"/>
      <c r="E560" s="8"/>
      <c r="F560" s="8"/>
      <c r="G560" s="8"/>
      <c r="H560" s="8"/>
    </row>
    <row r="561" spans="2:8" x14ac:dyDescent="0.2">
      <c r="B561" s="8"/>
      <c r="C561" s="8"/>
      <c r="D561" s="8"/>
      <c r="E561" s="8"/>
      <c r="F561" s="8"/>
      <c r="G561" s="8"/>
      <c r="H561" s="8"/>
    </row>
    <row r="562" spans="2:8" x14ac:dyDescent="0.2">
      <c r="B562" s="8"/>
      <c r="C562" s="8"/>
      <c r="D562" s="8"/>
      <c r="E562" s="8"/>
      <c r="F562" s="8"/>
      <c r="G562" s="8"/>
      <c r="H562" s="8"/>
    </row>
    <row r="563" spans="2:8" x14ac:dyDescent="0.2">
      <c r="B563" s="8"/>
      <c r="C563" s="8"/>
      <c r="D563" s="8"/>
      <c r="E563" s="8"/>
      <c r="F563" s="8"/>
      <c r="G563" s="8"/>
      <c r="H563" s="8"/>
    </row>
    <row r="564" spans="2:8" x14ac:dyDescent="0.2">
      <c r="B564" s="8"/>
      <c r="C564" s="8"/>
      <c r="D564" s="8"/>
      <c r="E564" s="8"/>
      <c r="F564" s="8"/>
      <c r="G564" s="8"/>
      <c r="H564" s="8"/>
    </row>
    <row r="565" spans="2:8" x14ac:dyDescent="0.2">
      <c r="B565" s="8"/>
      <c r="C565" s="8"/>
      <c r="D565" s="8"/>
      <c r="E565" s="8"/>
      <c r="F565" s="8"/>
      <c r="G565" s="8"/>
      <c r="H565" s="8"/>
    </row>
    <row r="566" spans="2:8" x14ac:dyDescent="0.2">
      <c r="B566" s="8"/>
      <c r="C566" s="8"/>
      <c r="D566" s="8"/>
      <c r="E566" s="8"/>
      <c r="F566" s="8"/>
      <c r="G566" s="8"/>
      <c r="H566" s="8"/>
    </row>
    <row r="567" spans="2:8" x14ac:dyDescent="0.2">
      <c r="B567" s="8"/>
      <c r="C567" s="8"/>
      <c r="D567" s="8"/>
      <c r="E567" s="8"/>
      <c r="F567" s="8"/>
      <c r="G567" s="8"/>
      <c r="H567" s="8"/>
    </row>
    <row r="568" spans="2:8" x14ac:dyDescent="0.2">
      <c r="B568" s="8"/>
      <c r="C568" s="8"/>
      <c r="D568" s="8"/>
      <c r="E568" s="8"/>
      <c r="F568" s="8"/>
      <c r="G568" s="8"/>
      <c r="H568" s="8"/>
    </row>
    <row r="569" spans="2:8" x14ac:dyDescent="0.2">
      <c r="B569" s="8"/>
      <c r="C569" s="8"/>
      <c r="D569" s="8"/>
      <c r="E569" s="8"/>
      <c r="F569" s="8"/>
      <c r="G569" s="8"/>
      <c r="H569" s="8"/>
    </row>
    <row r="570" spans="2:8" x14ac:dyDescent="0.2">
      <c r="B570" s="8"/>
      <c r="C570" s="8"/>
      <c r="D570" s="8"/>
      <c r="E570" s="8"/>
      <c r="F570" s="8"/>
      <c r="G570" s="8"/>
      <c r="H570" s="8"/>
    </row>
    <row r="571" spans="2:8" x14ac:dyDescent="0.2">
      <c r="B571" s="8"/>
      <c r="C571" s="8"/>
      <c r="D571" s="8"/>
      <c r="E571" s="8"/>
      <c r="F571" s="8"/>
      <c r="G571" s="8"/>
      <c r="H571" s="8"/>
    </row>
    <row r="572" spans="2:8" x14ac:dyDescent="0.2">
      <c r="B572" s="8"/>
      <c r="C572" s="8"/>
      <c r="D572" s="8"/>
      <c r="E572" s="8"/>
      <c r="F572" s="8"/>
      <c r="G572" s="8"/>
      <c r="H572" s="8"/>
    </row>
    <row r="573" spans="2:8" x14ac:dyDescent="0.2">
      <c r="B573" s="8"/>
      <c r="C573" s="8"/>
      <c r="D573" s="8"/>
      <c r="E573" s="8"/>
      <c r="F573" s="8"/>
      <c r="G573" s="8"/>
      <c r="H573" s="8"/>
    </row>
    <row r="574" spans="2:8" x14ac:dyDescent="0.2">
      <c r="B574" s="8"/>
      <c r="C574" s="8"/>
      <c r="D574" s="8"/>
      <c r="E574" s="8"/>
      <c r="F574" s="8"/>
      <c r="G574" s="8"/>
      <c r="H574" s="8"/>
    </row>
    <row r="575" spans="2:8" x14ac:dyDescent="0.2">
      <c r="B575" s="8"/>
      <c r="C575" s="8"/>
      <c r="D575" s="8"/>
      <c r="E575" s="8"/>
      <c r="F575" s="8"/>
      <c r="G575" s="8"/>
      <c r="H575" s="8"/>
    </row>
    <row r="576" spans="2:8" x14ac:dyDescent="0.2">
      <c r="B576" s="8"/>
      <c r="C576" s="8"/>
      <c r="D576" s="8"/>
      <c r="E576" s="8"/>
      <c r="F576" s="8"/>
      <c r="G576" s="8"/>
      <c r="H576" s="8"/>
    </row>
    <row r="577" spans="2:8" x14ac:dyDescent="0.2">
      <c r="B577" s="8"/>
      <c r="C577" s="8"/>
      <c r="D577" s="8"/>
      <c r="E577" s="8"/>
      <c r="F577" s="8"/>
      <c r="G577" s="8"/>
      <c r="H577" s="8"/>
    </row>
    <row r="578" spans="2:8" x14ac:dyDescent="0.2">
      <c r="B578" s="8"/>
      <c r="C578" s="8"/>
      <c r="D578" s="8"/>
      <c r="E578" s="8"/>
      <c r="F578" s="8"/>
      <c r="G578" s="8"/>
      <c r="H578" s="8"/>
    </row>
    <row r="579" spans="2:8" x14ac:dyDescent="0.2">
      <c r="B579" s="8"/>
      <c r="C579" s="8"/>
      <c r="D579" s="8"/>
      <c r="E579" s="8"/>
      <c r="F579" s="8"/>
      <c r="G579" s="8"/>
      <c r="H579" s="8"/>
    </row>
    <row r="580" spans="2:8" x14ac:dyDescent="0.2">
      <c r="B580" s="8"/>
      <c r="C580" s="8"/>
      <c r="D580" s="8"/>
      <c r="E580" s="8"/>
      <c r="F580" s="8"/>
      <c r="G580" s="8"/>
      <c r="H580" s="8"/>
    </row>
    <row r="581" spans="2:8" x14ac:dyDescent="0.2">
      <c r="B581" s="8"/>
      <c r="C581" s="8"/>
      <c r="D581" s="8"/>
      <c r="E581" s="8"/>
      <c r="F581" s="8"/>
      <c r="G581" s="8"/>
      <c r="H581" s="8"/>
    </row>
    <row r="582" spans="2:8" x14ac:dyDescent="0.2">
      <c r="B582" s="8"/>
      <c r="C582" s="8"/>
      <c r="D582" s="8"/>
      <c r="E582" s="8"/>
      <c r="F582" s="8"/>
      <c r="G582" s="8"/>
      <c r="H582" s="8"/>
    </row>
    <row r="583" spans="2:8" x14ac:dyDescent="0.2">
      <c r="B583" s="8"/>
      <c r="C583" s="8"/>
      <c r="D583" s="8"/>
      <c r="E583" s="8"/>
      <c r="F583" s="8"/>
      <c r="G583" s="8"/>
      <c r="H583" s="8"/>
    </row>
    <row r="584" spans="2:8" x14ac:dyDescent="0.2">
      <c r="B584" s="8"/>
      <c r="C584" s="8"/>
      <c r="D584" s="8"/>
      <c r="E584" s="8"/>
      <c r="F584" s="8"/>
      <c r="G584" s="8"/>
      <c r="H584" s="8"/>
    </row>
    <row r="585" spans="2:8" x14ac:dyDescent="0.2">
      <c r="B585" s="8"/>
      <c r="C585" s="8"/>
      <c r="D585" s="8"/>
      <c r="E585" s="8"/>
      <c r="F585" s="8"/>
      <c r="G585" s="8"/>
      <c r="H585" s="8"/>
    </row>
    <row r="586" spans="2:8" x14ac:dyDescent="0.2">
      <c r="B586" s="8"/>
      <c r="C586" s="8"/>
      <c r="D586" s="8"/>
      <c r="E586" s="8"/>
      <c r="F586" s="8"/>
      <c r="G586" s="8"/>
      <c r="H586" s="8"/>
    </row>
    <row r="587" spans="2:8" x14ac:dyDescent="0.2">
      <c r="B587" s="8"/>
      <c r="C587" s="8"/>
      <c r="D587" s="8"/>
      <c r="E587" s="8"/>
      <c r="F587" s="8"/>
      <c r="G587" s="8"/>
      <c r="H587" s="8"/>
    </row>
    <row r="588" spans="2:8" x14ac:dyDescent="0.2">
      <c r="B588" s="8"/>
      <c r="C588" s="8"/>
      <c r="D588" s="8"/>
      <c r="E588" s="8"/>
      <c r="F588" s="8"/>
      <c r="G588" s="8"/>
      <c r="H588" s="8"/>
    </row>
    <row r="589" spans="2:8" x14ac:dyDescent="0.2">
      <c r="B589" s="8"/>
      <c r="C589" s="8"/>
      <c r="D589" s="8"/>
      <c r="E589" s="8"/>
      <c r="F589" s="8"/>
      <c r="G589" s="8"/>
      <c r="H589" s="8"/>
    </row>
    <row r="590" spans="2:8" x14ac:dyDescent="0.2">
      <c r="B590" s="8"/>
      <c r="C590" s="8"/>
      <c r="D590" s="8"/>
      <c r="E590" s="8"/>
      <c r="F590" s="8"/>
      <c r="G590" s="8"/>
      <c r="H590" s="8"/>
    </row>
    <row r="591" spans="2:8" x14ac:dyDescent="0.2">
      <c r="B591" s="8"/>
      <c r="C591" s="8"/>
      <c r="D591" s="8"/>
      <c r="E591" s="8"/>
      <c r="F591" s="8"/>
      <c r="G591" s="8"/>
      <c r="H591" s="8"/>
    </row>
  </sheetData>
  <sheetProtection algorithmName="SHA-512" hashValue="WWQem0lB3vV1Sx0NWNCZRn828BtDU4lJo0XTNb+qouUDTSRWtroqoZ6Ks1cfhALtTJALmk+KGW/fgXrQ11PDYw==" saltValue="YoOZZrhimwiI1StD1R+b1g==" spinCount="100000" sheet="1" objects="1" scenarios="1" sort="0" autoFilter="0" pivotTables="0"/>
  <pageMargins left="0.25" right="0.25" top="0.75" bottom="0.75" header="0.3" footer="0.3"/>
  <pageSetup paperSize="9" scale="63" fitToHeight="0" orientation="landscape"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3119"/>
  <sheetViews>
    <sheetView workbookViewId="0">
      <selection activeCell="H2414" sqref="H2414"/>
    </sheetView>
  </sheetViews>
  <sheetFormatPr baseColWidth="10" defaultRowHeight="12.75" x14ac:dyDescent="0.2"/>
  <cols>
    <col min="1" max="1" width="11.42578125" style="14"/>
    <col min="2" max="2" width="19.85546875" style="14" bestFit="1" customWidth="1"/>
    <col min="3" max="3" width="19.140625" style="14" bestFit="1" customWidth="1"/>
    <col min="4" max="4" width="11.42578125" style="14"/>
    <col min="5" max="5" width="37.28515625" style="14" bestFit="1" customWidth="1"/>
    <col min="6" max="7" width="40.42578125" style="14" bestFit="1" customWidth="1"/>
    <col min="8" max="8" width="42.5703125" style="14" bestFit="1" customWidth="1"/>
    <col min="9" max="9" width="11.42578125" style="14"/>
    <col min="10" max="10" width="50.5703125" style="14" bestFit="1" customWidth="1"/>
    <col min="11" max="11" width="89.7109375" style="14" bestFit="1" customWidth="1"/>
    <col min="12" max="12" width="11.42578125" style="8"/>
    <col min="13" max="13" width="21.42578125" style="8" bestFit="1" customWidth="1"/>
    <col min="14" max="14" width="16.28515625" style="14" bestFit="1" customWidth="1"/>
    <col min="15" max="15" width="21.42578125" style="14" bestFit="1" customWidth="1"/>
    <col min="16" max="16" width="11.42578125" style="8"/>
    <col min="17" max="17" width="11.42578125" style="15"/>
    <col min="18" max="18" width="13" style="15" customWidth="1"/>
    <col min="19" max="19" width="14.28515625" style="15" customWidth="1"/>
    <col min="20" max="20" width="72.85546875" style="15" bestFit="1" customWidth="1"/>
    <col min="21" max="21" width="14.28515625" style="15" bestFit="1" customWidth="1"/>
    <col min="22" max="24" width="14.28515625" style="8" bestFit="1" customWidth="1"/>
    <col min="25" max="16384" width="11.42578125" style="8"/>
  </cols>
  <sheetData>
    <row r="1" spans="1:22" ht="15.75" x14ac:dyDescent="0.25">
      <c r="L1" s="14"/>
      <c r="M1" s="14"/>
      <c r="N1" s="34" t="s">
        <v>2199</v>
      </c>
      <c r="O1" s="15"/>
      <c r="P1" s="15"/>
      <c r="T1" s="8"/>
      <c r="U1" s="8"/>
    </row>
    <row r="2" spans="1:22" x14ac:dyDescent="0.2">
      <c r="L2" s="14"/>
      <c r="M2" s="14"/>
      <c r="N2" s="8" t="s">
        <v>2103</v>
      </c>
      <c r="O2" s="15"/>
      <c r="P2" s="15"/>
      <c r="T2" s="8"/>
      <c r="U2" s="8"/>
    </row>
    <row r="3" spans="1:22" x14ac:dyDescent="0.2">
      <c r="L3" s="14"/>
      <c r="M3" s="14"/>
      <c r="N3" s="8"/>
      <c r="O3" s="15"/>
      <c r="P3" s="15"/>
      <c r="T3" s="8"/>
      <c r="U3" s="8"/>
    </row>
    <row r="4" spans="1:22" x14ac:dyDescent="0.2">
      <c r="D4" s="16"/>
      <c r="L4" s="14"/>
      <c r="M4" s="14"/>
      <c r="N4" s="8"/>
      <c r="O4" s="15"/>
      <c r="P4" s="15"/>
      <c r="T4" s="8"/>
      <c r="U4" s="8"/>
    </row>
    <row r="5" spans="1:22" x14ac:dyDescent="0.2">
      <c r="L5" s="14"/>
      <c r="M5" s="14"/>
      <c r="N5" s="8"/>
      <c r="O5" s="15"/>
      <c r="P5" s="15"/>
      <c r="T5" s="8"/>
      <c r="U5" s="8"/>
    </row>
    <row r="6" spans="1:22" x14ac:dyDescent="0.2">
      <c r="B6" s="49" t="s">
        <v>2038</v>
      </c>
      <c r="C6" s="49"/>
      <c r="D6" s="49"/>
      <c r="E6" s="49"/>
      <c r="F6" s="49"/>
      <c r="G6" s="49"/>
      <c r="H6" s="49"/>
      <c r="I6" s="49"/>
      <c r="J6" s="49"/>
      <c r="K6" s="49"/>
      <c r="L6" s="49"/>
      <c r="M6" s="49"/>
      <c r="N6" s="50" t="s">
        <v>2039</v>
      </c>
      <c r="O6" s="50"/>
      <c r="P6" s="50"/>
      <c r="Q6" s="50"/>
      <c r="R6" s="50"/>
      <c r="S6" s="50"/>
      <c r="T6" s="50"/>
      <c r="U6" s="50"/>
      <c r="V6" s="50"/>
    </row>
    <row r="7" spans="1:22" x14ac:dyDescent="0.2">
      <c r="A7" s="8"/>
      <c r="B7" s="8" t="s">
        <v>1650</v>
      </c>
      <c r="C7" s="8" t="s">
        <v>1651</v>
      </c>
      <c r="D7" s="8" t="s">
        <v>1652</v>
      </c>
      <c r="E7" s="8" t="s">
        <v>1882</v>
      </c>
      <c r="F7" s="8" t="s">
        <v>1883</v>
      </c>
      <c r="G7" s="8" t="s">
        <v>1884</v>
      </c>
      <c r="H7" s="8" t="s">
        <v>1885</v>
      </c>
      <c r="I7" s="8" t="s">
        <v>1872</v>
      </c>
      <c r="J7" s="8" t="s">
        <v>2025</v>
      </c>
      <c r="K7" s="8" t="s">
        <v>1871</v>
      </c>
      <c r="L7" s="8" t="s">
        <v>1876</v>
      </c>
      <c r="M7" s="8" t="s">
        <v>1878</v>
      </c>
      <c r="N7" s="8" t="s">
        <v>0</v>
      </c>
      <c r="O7" s="15" t="s">
        <v>1</v>
      </c>
      <c r="P7" s="15" t="s">
        <v>1879</v>
      </c>
      <c r="Q7" s="15" t="s">
        <v>1880</v>
      </c>
      <c r="R7" s="15" t="s">
        <v>2007</v>
      </c>
      <c r="S7" s="15" t="s">
        <v>1881</v>
      </c>
      <c r="T7" s="8" t="s">
        <v>2</v>
      </c>
      <c r="U7" s="8" t="s">
        <v>1875</v>
      </c>
      <c r="V7" s="8" t="s">
        <v>1877</v>
      </c>
    </row>
    <row r="8" spans="1:22" x14ac:dyDescent="0.2">
      <c r="B8" s="14" t="str">
        <f>IF(tabDaten[[#This Row],[MandNr]]="","Fehler",IF(tabDaten[[#This Row],[MandNr]]=1,"1 Stadt Bad Rappenau","2 Eigenbetrieb Stadtenwässerung"))</f>
        <v>1 Stadt Bad Rappenau</v>
      </c>
      <c r="C8" s="14" t="str">
        <f>IF(OR(tabDaten[[#This Row],[art]]="00",tabDaten[[#This Row],[art]]="01",tabDaten[[#This Row],[art]]="60",tabDaten[[#This Row],[art]]="61"),"0 Verwaltungshaushalt","1 Vermögenshaushalt")</f>
        <v>0 Verwaltungshaushalt</v>
      </c>
      <c r="D8" s="14" t="str">
        <f>VLOOKUP(tabDaten[[#This Row],[art]],tabKontenart[],2,FALSE)</f>
        <v>00 Einnahmen VerwaltungsHH</v>
      </c>
      <c r="E8" s="14" t="str">
        <f>LEFT(tabDaten[[#This Row],[Gld]],1) &amp; "    " &amp;VLOOKUP((tabDaten[[#This Row],[MandNr]]&amp;"x"&amp;LEFT(tabDaten[[#This Row],[Gld]],1)),tabGliederung[],2,FALSE)</f>
        <v xml:space="preserve">0    Allgemeine Verwaltung </v>
      </c>
      <c r="F8" s="14" t="str">
        <f>LEFT(tabDaten[[#This Row],[Gld]],2) &amp; "    " &amp;VLOOKUP((tabDaten[[#This Row],[MandNr]]&amp;"x"&amp;LEFT(tabDaten[[#This Row],[Gld]],2)),tabGliederung[],2,FALSE)</f>
        <v xml:space="preserve">00    Gemeindeorgane </v>
      </c>
      <c r="G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8" s="14" t="str">
        <f>LEFT(tabDaten[[#This Row],[Gld]],4) &amp; "    " &amp;VLOOKUP((tabDaten[[#This Row],[MandNr]]&amp;"x"&amp;LEFT(tabDaten[[#This Row],[Gld]],4)),tabGliederung[],2,FALSE)</f>
        <v xml:space="preserve">0000    Gemeindeorgane </v>
      </c>
      <c r="I8" s="14" t="str">
        <f>IF(OR(LEFT(tabDaten[[#This Row],[Grp]],1)*1=3,LEFT(tabDaten[[#This Row],[Grp]],1)*1=9),LEFT(tabDaten[[#This Row],[Grp]],2),LEFT(tabDaten[[#This Row],[Grp]],1))</f>
        <v>1</v>
      </c>
      <c r="J8" s="14" t="str">
        <f>VLOOKUP(tabDaten[[#This Row],[GrpKurz]],tabGruppierung[],2,FALSE)</f>
        <v>E   Einnahmen aus Verwaltung und Betrieb</v>
      </c>
      <c r="K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0000-151000    Ersätze und ähnliche Einnahmen  </v>
      </c>
      <c r="L8" s="17">
        <f>IF(OR(tabDaten[[#This Row],[art]]="00",tabDaten[[#This Row],[art]]="10"),tabDaten[[#This Row],[Plan]],tabDaten[[#This Row],[Plan]]*-1)</f>
        <v>1500</v>
      </c>
      <c r="M8" s="18">
        <f>IF(OR(tabDaten[[#This Row],[art]]="00",tabDaten[[#This Row],[art]]="10",tabDaten[[#This Row],[art]]="60",tabDaten[[#This Row],[art]]="70"),tabDaten[[#This Row],[Rechnung]],tabDaten[[#This Row],[Rechnung]]*-1)</f>
        <v>1602.69</v>
      </c>
      <c r="N8" s="44">
        <v>1</v>
      </c>
      <c r="O8" s="45" t="s">
        <v>995</v>
      </c>
      <c r="P8" s="45" t="s">
        <v>996</v>
      </c>
      <c r="Q8" s="45" t="s">
        <v>1653</v>
      </c>
      <c r="R8" s="45" t="s">
        <v>995</v>
      </c>
      <c r="S8" s="45" t="s">
        <v>1546</v>
      </c>
      <c r="T8" s="44" t="s">
        <v>4</v>
      </c>
      <c r="U8" s="46">
        <v>1500</v>
      </c>
      <c r="V8" s="46">
        <v>1602.69</v>
      </c>
    </row>
    <row r="9" spans="1:22" x14ac:dyDescent="0.2">
      <c r="B9" s="14" t="str">
        <f>IF(tabDaten[[#This Row],[MandNr]]="","Fehler",IF(tabDaten[[#This Row],[MandNr]]=1,"1 Stadt Bad Rappenau","2 Eigenbetrieb Stadtenwässerung"))</f>
        <v>1 Stadt Bad Rappenau</v>
      </c>
      <c r="C9" s="14" t="str">
        <f>IF(OR(tabDaten[[#This Row],[art]]="00",tabDaten[[#This Row],[art]]="01",tabDaten[[#This Row],[art]]="60",tabDaten[[#This Row],[art]]="61"),"0 Verwaltungshaushalt","1 Vermögenshaushalt")</f>
        <v>0 Verwaltungshaushalt</v>
      </c>
      <c r="D9" s="14" t="str">
        <f>VLOOKUP(tabDaten[[#This Row],[art]],tabKontenart[],2,FALSE)</f>
        <v>00 Einnahmen VerwaltungsHH</v>
      </c>
      <c r="E9" s="14" t="str">
        <f>LEFT(tabDaten[[#This Row],[Gld]],1) &amp; "    " &amp;VLOOKUP((tabDaten[[#This Row],[MandNr]]&amp;"x"&amp;LEFT(tabDaten[[#This Row],[Gld]],1)),tabGliederung[],2,FALSE)</f>
        <v xml:space="preserve">0    Allgemeine Verwaltung </v>
      </c>
      <c r="F9" s="14" t="str">
        <f>LEFT(tabDaten[[#This Row],[Gld]],2) &amp; "    " &amp;VLOOKUP((tabDaten[[#This Row],[MandNr]]&amp;"x"&amp;LEFT(tabDaten[[#This Row],[Gld]],2)),tabGliederung[],2,FALSE)</f>
        <v xml:space="preserve">00    Gemeindeorgane </v>
      </c>
      <c r="G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9" s="14" t="str">
        <f>LEFT(tabDaten[[#This Row],[Gld]],4) &amp; "    " &amp;VLOOKUP((tabDaten[[#This Row],[MandNr]]&amp;"x"&amp;LEFT(tabDaten[[#This Row],[Gld]],4)),tabGliederung[],2,FALSE)</f>
        <v xml:space="preserve">0000    Gemeindeorgane </v>
      </c>
      <c r="I9" s="14" t="str">
        <f>IF(OR(LEFT(tabDaten[[#This Row],[Grp]],1)*1=3,LEFT(tabDaten[[#This Row],[Grp]],1)*1=9),LEFT(tabDaten[[#This Row],[Grp]],2),LEFT(tabDaten[[#This Row],[Grp]],1))</f>
        <v>1</v>
      </c>
      <c r="J9" s="14" t="str">
        <f>VLOOKUP(tabDaten[[#This Row],[GrpKurz]],tabGruppierung[],2,FALSE)</f>
        <v>E   Einnahmen aus Verwaltung und Betrieb</v>
      </c>
      <c r="K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0000-165000    Erstattungen von kommunalen Sonderrechnungen (EigBSER/BTB GmbH)  </v>
      </c>
      <c r="L9" s="17">
        <f>IF(OR(tabDaten[[#This Row],[art]]="00",tabDaten[[#This Row],[art]]="10"),tabDaten[[#This Row],[Plan]],tabDaten[[#This Row],[Plan]]*-1)</f>
        <v>5000</v>
      </c>
      <c r="M9" s="18">
        <f>IF(OR(tabDaten[[#This Row],[art]]="00",tabDaten[[#This Row],[art]]="10",tabDaten[[#This Row],[art]]="60",tabDaten[[#This Row],[art]]="70"),tabDaten[[#This Row],[Rechnung]],tabDaten[[#This Row],[Rechnung]]*-1)</f>
        <v>4914.63</v>
      </c>
      <c r="N9" s="44">
        <v>1</v>
      </c>
      <c r="O9" s="45" t="s">
        <v>995</v>
      </c>
      <c r="P9" s="45" t="s">
        <v>996</v>
      </c>
      <c r="Q9" s="45" t="s">
        <v>1654</v>
      </c>
      <c r="R9" s="45" t="s">
        <v>995</v>
      </c>
      <c r="S9" s="45" t="s">
        <v>1546</v>
      </c>
      <c r="T9" s="44" t="s">
        <v>5</v>
      </c>
      <c r="U9" s="46">
        <v>5000</v>
      </c>
      <c r="V9" s="46">
        <v>4914.63</v>
      </c>
    </row>
    <row r="10" spans="1:22" x14ac:dyDescent="0.2">
      <c r="B10" s="14" t="str">
        <f>IF(tabDaten[[#This Row],[MandNr]]="","Fehler",IF(tabDaten[[#This Row],[MandNr]]=1,"1 Stadt Bad Rappenau","2 Eigenbetrieb Stadtenwässerung"))</f>
        <v>1 Stadt Bad Rappenau</v>
      </c>
      <c r="C10" s="14" t="str">
        <f>IF(OR(tabDaten[[#This Row],[art]]="00",tabDaten[[#This Row],[art]]="01",tabDaten[[#This Row],[art]]="60",tabDaten[[#This Row],[art]]="61"),"0 Verwaltungshaushalt","1 Vermögenshaushalt")</f>
        <v>0 Verwaltungshaushalt</v>
      </c>
      <c r="D10" s="14" t="str">
        <f>VLOOKUP(tabDaten[[#This Row],[art]],tabKontenart[],2,FALSE)</f>
        <v>00 Einnahmen VerwaltungsHH</v>
      </c>
      <c r="E10" s="14" t="str">
        <f>LEFT(tabDaten[[#This Row],[Gld]],1) &amp; "    " &amp;VLOOKUP((tabDaten[[#This Row],[MandNr]]&amp;"x"&amp;LEFT(tabDaten[[#This Row],[Gld]],1)),tabGliederung[],2,FALSE)</f>
        <v xml:space="preserve">0    Allgemeine Verwaltung </v>
      </c>
      <c r="F10" s="14" t="str">
        <f>LEFT(tabDaten[[#This Row],[Gld]],2) &amp; "    " &amp;VLOOKUP((tabDaten[[#This Row],[MandNr]]&amp;"x"&amp;LEFT(tabDaten[[#This Row],[Gld]],2)),tabGliederung[],2,FALSE)</f>
        <v xml:space="preserve">01    Rechnungsprüfung </v>
      </c>
      <c r="G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10" s="14" t="str">
        <f>LEFT(tabDaten[[#This Row],[Gld]],4) &amp; "    " &amp;VLOOKUP((tabDaten[[#This Row],[MandNr]]&amp;"x"&amp;LEFT(tabDaten[[#This Row],[Gld]],4)),tabGliederung[],2,FALSE)</f>
        <v xml:space="preserve">0100    Rechnungsprüfungsamt </v>
      </c>
      <c r="I10" s="14" t="str">
        <f>IF(OR(LEFT(tabDaten[[#This Row],[Grp]],1)*1=3,LEFT(tabDaten[[#This Row],[Grp]],1)*1=9),LEFT(tabDaten[[#This Row],[Grp]],2),LEFT(tabDaten[[#This Row],[Grp]],1))</f>
        <v>1</v>
      </c>
      <c r="J10" s="14" t="str">
        <f>VLOOKUP(tabDaten[[#This Row],[GrpKurz]],tabGruppierung[],2,FALSE)</f>
        <v>E   Einnahmen aus Verwaltung und Betrieb</v>
      </c>
      <c r="K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0100-162000    Erstattung für Prüfungen von Zweckverbänden  </v>
      </c>
      <c r="L10" s="17">
        <f>IF(OR(tabDaten[[#This Row],[art]]="00",tabDaten[[#This Row],[art]]="10"),tabDaten[[#This Row],[Plan]],tabDaten[[#This Row],[Plan]]*-1)</f>
        <v>800</v>
      </c>
      <c r="M10" s="18">
        <f>IF(OR(tabDaten[[#This Row],[art]]="00",tabDaten[[#This Row],[art]]="10",tabDaten[[#This Row],[art]]="60",tabDaten[[#This Row],[art]]="70"),tabDaten[[#This Row],[Rechnung]],tabDaten[[#This Row],[Rechnung]]*-1)</f>
        <v>850</v>
      </c>
      <c r="N10" s="44">
        <v>1</v>
      </c>
      <c r="O10" s="45" t="s">
        <v>995</v>
      </c>
      <c r="P10" s="45" t="s">
        <v>998</v>
      </c>
      <c r="Q10" s="45" t="s">
        <v>1655</v>
      </c>
      <c r="R10" s="45" t="s">
        <v>995</v>
      </c>
      <c r="S10" s="45" t="s">
        <v>1546</v>
      </c>
      <c r="T10" s="44" t="s">
        <v>6</v>
      </c>
      <c r="U10" s="46">
        <v>800</v>
      </c>
      <c r="V10" s="46">
        <v>850</v>
      </c>
    </row>
    <row r="11" spans="1:22" x14ac:dyDescent="0.2">
      <c r="B11" s="14" t="str">
        <f>IF(tabDaten[[#This Row],[MandNr]]="","Fehler",IF(tabDaten[[#This Row],[MandNr]]=1,"1 Stadt Bad Rappenau","2 Eigenbetrieb Stadtenwässerung"))</f>
        <v>1 Stadt Bad Rappenau</v>
      </c>
      <c r="C11" s="14" t="str">
        <f>IF(OR(tabDaten[[#This Row],[art]]="00",tabDaten[[#This Row],[art]]="01",tabDaten[[#This Row],[art]]="60",tabDaten[[#This Row],[art]]="61"),"0 Verwaltungshaushalt","1 Vermögenshaushalt")</f>
        <v>0 Verwaltungshaushalt</v>
      </c>
      <c r="D11" s="14" t="str">
        <f>VLOOKUP(tabDaten[[#This Row],[art]],tabKontenart[],2,FALSE)</f>
        <v>00 Einnahmen VerwaltungsHH</v>
      </c>
      <c r="E11" s="14" t="str">
        <f>LEFT(tabDaten[[#This Row],[Gld]],1) &amp; "    " &amp;VLOOKUP((tabDaten[[#This Row],[MandNr]]&amp;"x"&amp;LEFT(tabDaten[[#This Row],[Gld]],1)),tabGliederung[],2,FALSE)</f>
        <v xml:space="preserve">0    Allgemeine Verwaltung </v>
      </c>
      <c r="F11" s="14" t="str">
        <f>LEFT(tabDaten[[#This Row],[Gld]],2) &amp; "    " &amp;VLOOKUP((tabDaten[[#This Row],[MandNr]]&amp;"x"&amp;LEFT(tabDaten[[#This Row],[Gld]],2)),tabGliederung[],2,FALSE)</f>
        <v xml:space="preserve">01    Rechnungsprüfung </v>
      </c>
      <c r="G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11" s="14" t="str">
        <f>LEFT(tabDaten[[#This Row],[Gld]],4) &amp; "    " &amp;VLOOKUP((tabDaten[[#This Row],[MandNr]]&amp;"x"&amp;LEFT(tabDaten[[#This Row],[Gld]],4)),tabGliederung[],2,FALSE)</f>
        <v xml:space="preserve">0100    Rechnungsprüfungsamt </v>
      </c>
      <c r="I11" s="14" t="str">
        <f>IF(OR(LEFT(tabDaten[[#This Row],[Grp]],1)*1=3,LEFT(tabDaten[[#This Row],[Grp]],1)*1=9),LEFT(tabDaten[[#This Row],[Grp]],2),LEFT(tabDaten[[#This Row],[Grp]],1))</f>
        <v>1</v>
      </c>
      <c r="J11" s="14" t="str">
        <f>VLOOKUP(tabDaten[[#This Row],[GrpKurz]],tabGruppierung[],2,FALSE)</f>
        <v>E   Einnahmen aus Verwaltung und Betrieb</v>
      </c>
      <c r="K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0100-165000    Erstattungen von kommunalen Sonderrechnungen (EigB SER/BTB GmbH)  </v>
      </c>
      <c r="L11" s="17">
        <f>IF(OR(tabDaten[[#This Row],[art]]="00",tabDaten[[#This Row],[art]]="10"),tabDaten[[#This Row],[Plan]],tabDaten[[#This Row],[Plan]]*-1)</f>
        <v>15300</v>
      </c>
      <c r="M11" s="18">
        <f>IF(OR(tabDaten[[#This Row],[art]]="00",tabDaten[[#This Row],[art]]="10",tabDaten[[#This Row],[art]]="60",tabDaten[[#This Row],[art]]="70"),tabDaten[[#This Row],[Rechnung]],tabDaten[[#This Row],[Rechnung]]*-1)</f>
        <v>15236.68</v>
      </c>
      <c r="N11" s="44">
        <v>1</v>
      </c>
      <c r="O11" s="45" t="s">
        <v>995</v>
      </c>
      <c r="P11" s="45" t="s">
        <v>998</v>
      </c>
      <c r="Q11" s="45" t="s">
        <v>1654</v>
      </c>
      <c r="R11" s="45" t="s">
        <v>995</v>
      </c>
      <c r="S11" s="45" t="s">
        <v>1546</v>
      </c>
      <c r="T11" s="44" t="s">
        <v>7</v>
      </c>
      <c r="U11" s="46">
        <v>15300</v>
      </c>
      <c r="V11" s="46">
        <v>15236.68</v>
      </c>
    </row>
    <row r="12" spans="1:22" x14ac:dyDescent="0.2">
      <c r="B12" s="14" t="str">
        <f>IF(tabDaten[[#This Row],[MandNr]]="","Fehler",IF(tabDaten[[#This Row],[MandNr]]=1,"1 Stadt Bad Rappenau","2 Eigenbetrieb Stadtenwässerung"))</f>
        <v>1 Stadt Bad Rappenau</v>
      </c>
      <c r="C12" s="14" t="str">
        <f>IF(OR(tabDaten[[#This Row],[art]]="00",tabDaten[[#This Row],[art]]="01",tabDaten[[#This Row],[art]]="60",tabDaten[[#This Row],[art]]="61"),"0 Verwaltungshaushalt","1 Vermögenshaushalt")</f>
        <v>0 Verwaltungshaushalt</v>
      </c>
      <c r="D12" s="14" t="str">
        <f>VLOOKUP(tabDaten[[#This Row],[art]],tabKontenart[],2,FALSE)</f>
        <v>00 Einnahmen VerwaltungsHH</v>
      </c>
      <c r="E12" s="14" t="str">
        <f>LEFT(tabDaten[[#This Row],[Gld]],1) &amp; "    " &amp;VLOOKUP((tabDaten[[#This Row],[MandNr]]&amp;"x"&amp;LEFT(tabDaten[[#This Row],[Gld]],1)),tabGliederung[],2,FALSE)</f>
        <v xml:space="preserve">0    Allgemeine Verwaltung </v>
      </c>
      <c r="F12" s="14" t="str">
        <f>LEFT(tabDaten[[#This Row],[Gld]],2) &amp; "    " &amp;VLOOKUP((tabDaten[[#This Row],[MandNr]]&amp;"x"&amp;LEFT(tabDaten[[#This Row],[Gld]],2)),tabGliederung[],2,FALSE)</f>
        <v xml:space="preserve">02    Hauptverwaltung </v>
      </c>
      <c r="G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12" s="14" t="str">
        <f>LEFT(tabDaten[[#This Row],[Gld]],4) &amp; "    " &amp;VLOOKUP((tabDaten[[#This Row],[MandNr]]&amp;"x"&amp;LEFT(tabDaten[[#This Row],[Gld]],4)),tabGliederung[],2,FALSE)</f>
        <v xml:space="preserve">0200    Hauptverwaltung </v>
      </c>
      <c r="I12" s="14" t="str">
        <f>IF(OR(LEFT(tabDaten[[#This Row],[Grp]],1)*1=3,LEFT(tabDaten[[#This Row],[Grp]],1)*1=9),LEFT(tabDaten[[#This Row],[Grp]],2),LEFT(tabDaten[[#This Row],[Grp]],1))</f>
        <v>1</v>
      </c>
      <c r="J12" s="14" t="str">
        <f>VLOOKUP(tabDaten[[#This Row],[GrpKurz]],tabGruppierung[],2,FALSE)</f>
        <v>E   Einnahmen aus Verwaltung und Betrieb</v>
      </c>
      <c r="K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0200-161000    Erstattungen vom Land   </v>
      </c>
      <c r="L12" s="17">
        <f>IF(OR(tabDaten[[#This Row],[art]]="00",tabDaten[[#This Row],[art]]="10"),tabDaten[[#This Row],[Plan]],tabDaten[[#This Row],[Plan]]*-1)</f>
        <v>10000</v>
      </c>
      <c r="M12" s="18">
        <f>IF(OR(tabDaten[[#This Row],[art]]="00",tabDaten[[#This Row],[art]]="10",tabDaten[[#This Row],[art]]="60",tabDaten[[#This Row],[art]]="70"),tabDaten[[#This Row],[Rechnung]],tabDaten[[#This Row],[Rechnung]]*-1)</f>
        <v>11762</v>
      </c>
      <c r="N12" s="44">
        <v>1</v>
      </c>
      <c r="O12" s="45" t="s">
        <v>995</v>
      </c>
      <c r="P12" s="45" t="s">
        <v>1000</v>
      </c>
      <c r="Q12" s="45" t="s">
        <v>1657</v>
      </c>
      <c r="R12" s="45" t="s">
        <v>995</v>
      </c>
      <c r="S12" s="45" t="s">
        <v>1546</v>
      </c>
      <c r="T12" s="44" t="s">
        <v>9</v>
      </c>
      <c r="U12" s="46">
        <v>10000</v>
      </c>
      <c r="V12" s="46">
        <v>11762</v>
      </c>
    </row>
    <row r="13" spans="1:22" x14ac:dyDescent="0.2">
      <c r="B13" s="14" t="str">
        <f>IF(tabDaten[[#This Row],[MandNr]]="","Fehler",IF(tabDaten[[#This Row],[MandNr]]=1,"1 Stadt Bad Rappenau","2 Eigenbetrieb Stadtenwässerung"))</f>
        <v>1 Stadt Bad Rappenau</v>
      </c>
      <c r="C13" s="14" t="str">
        <f>IF(OR(tabDaten[[#This Row],[art]]="00",tabDaten[[#This Row],[art]]="01",tabDaten[[#This Row],[art]]="60",tabDaten[[#This Row],[art]]="61"),"0 Verwaltungshaushalt","1 Vermögenshaushalt")</f>
        <v>0 Verwaltungshaushalt</v>
      </c>
      <c r="D13" s="14" t="str">
        <f>VLOOKUP(tabDaten[[#This Row],[art]],tabKontenart[],2,FALSE)</f>
        <v>00 Einnahmen VerwaltungsHH</v>
      </c>
      <c r="E13" s="14" t="str">
        <f>LEFT(tabDaten[[#This Row],[Gld]],1) &amp; "    " &amp;VLOOKUP((tabDaten[[#This Row],[MandNr]]&amp;"x"&amp;LEFT(tabDaten[[#This Row],[Gld]],1)),tabGliederung[],2,FALSE)</f>
        <v xml:space="preserve">0    Allgemeine Verwaltung </v>
      </c>
      <c r="F13" s="14" t="str">
        <f>LEFT(tabDaten[[#This Row],[Gld]],2) &amp; "    " &amp;VLOOKUP((tabDaten[[#This Row],[MandNr]]&amp;"x"&amp;LEFT(tabDaten[[#This Row],[Gld]],2)),tabGliederung[],2,FALSE)</f>
        <v xml:space="preserve">02    Hauptverwaltung </v>
      </c>
      <c r="G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13" s="14" t="str">
        <f>LEFT(tabDaten[[#This Row],[Gld]],4) &amp; "    " &amp;VLOOKUP((tabDaten[[#This Row],[MandNr]]&amp;"x"&amp;LEFT(tabDaten[[#This Row],[Gld]],4)),tabGliederung[],2,FALSE)</f>
        <v xml:space="preserve">0200    Hauptverwaltung </v>
      </c>
      <c r="I13" s="14" t="str">
        <f>IF(OR(LEFT(tabDaten[[#This Row],[Grp]],1)*1=3,LEFT(tabDaten[[#This Row],[Grp]],1)*1=9),LEFT(tabDaten[[#This Row],[Grp]],2),LEFT(tabDaten[[#This Row],[Grp]],1))</f>
        <v>1</v>
      </c>
      <c r="J13" s="14" t="str">
        <f>VLOOKUP(tabDaten[[#This Row],[GrpKurz]],tabGruppierung[],2,FALSE)</f>
        <v>E   Einnahmen aus Verwaltung und Betrieb</v>
      </c>
      <c r="K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0200-165000    Erstattungen von kommunalen Sonderrechnungen (BTB GmbH/KuK)  </v>
      </c>
      <c r="L13" s="17">
        <f>IF(OR(tabDaten[[#This Row],[art]]="00",tabDaten[[#This Row],[art]]="10"),tabDaten[[#This Row],[Plan]],tabDaten[[#This Row],[Plan]]*-1)</f>
        <v>4400</v>
      </c>
      <c r="M13" s="18">
        <f>IF(OR(tabDaten[[#This Row],[art]]="00",tabDaten[[#This Row],[art]]="10",tabDaten[[#This Row],[art]]="60",tabDaten[[#This Row],[art]]="70"),tabDaten[[#This Row],[Rechnung]],tabDaten[[#This Row],[Rechnung]]*-1)</f>
        <v>4370.8100000000004</v>
      </c>
      <c r="N13" s="44">
        <v>1</v>
      </c>
      <c r="O13" s="45" t="s">
        <v>995</v>
      </c>
      <c r="P13" s="45" t="s">
        <v>1000</v>
      </c>
      <c r="Q13" s="45" t="s">
        <v>1654</v>
      </c>
      <c r="R13" s="45" t="s">
        <v>995</v>
      </c>
      <c r="S13" s="45" t="s">
        <v>1546</v>
      </c>
      <c r="T13" s="44" t="s">
        <v>10</v>
      </c>
      <c r="U13" s="46">
        <v>4400</v>
      </c>
      <c r="V13" s="46">
        <v>4370.8100000000004</v>
      </c>
    </row>
    <row r="14" spans="1:22" x14ac:dyDescent="0.2">
      <c r="B14" s="14" t="str">
        <f>IF(tabDaten[[#This Row],[MandNr]]="","Fehler",IF(tabDaten[[#This Row],[MandNr]]=1,"1 Stadt Bad Rappenau","2 Eigenbetrieb Stadtenwässerung"))</f>
        <v>1 Stadt Bad Rappenau</v>
      </c>
      <c r="C14" s="14" t="str">
        <f>IF(OR(tabDaten[[#This Row],[art]]="00",tabDaten[[#This Row],[art]]="01",tabDaten[[#This Row],[art]]="60",tabDaten[[#This Row],[art]]="61"),"0 Verwaltungshaushalt","1 Vermögenshaushalt")</f>
        <v>0 Verwaltungshaushalt</v>
      </c>
      <c r="D14" s="14" t="str">
        <f>VLOOKUP(tabDaten[[#This Row],[art]],tabKontenart[],2,FALSE)</f>
        <v>00 Einnahmen VerwaltungsHH</v>
      </c>
      <c r="E14" s="14" t="str">
        <f>LEFT(tabDaten[[#This Row],[Gld]],1) &amp; "    " &amp;VLOOKUP((tabDaten[[#This Row],[MandNr]]&amp;"x"&amp;LEFT(tabDaten[[#This Row],[Gld]],1)),tabGliederung[],2,FALSE)</f>
        <v xml:space="preserve">0    Allgemeine Verwaltung </v>
      </c>
      <c r="F14" s="14" t="str">
        <f>LEFT(tabDaten[[#This Row],[Gld]],2) &amp; "    " &amp;VLOOKUP((tabDaten[[#This Row],[MandNr]]&amp;"x"&amp;LEFT(tabDaten[[#This Row],[Gld]],2)),tabGliederung[],2,FALSE)</f>
        <v xml:space="preserve">02    Hauptverwaltung </v>
      </c>
      <c r="G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14" s="14" t="str">
        <f>LEFT(tabDaten[[#This Row],[Gld]],4) &amp; "    " &amp;VLOOKUP((tabDaten[[#This Row],[MandNr]]&amp;"x"&amp;LEFT(tabDaten[[#This Row],[Gld]],4)),tabGliederung[],2,FALSE)</f>
        <v xml:space="preserve">0200    Hauptverwaltung </v>
      </c>
      <c r="I14" s="14" t="str">
        <f>IF(OR(LEFT(tabDaten[[#This Row],[Grp]],1)*1=3,LEFT(tabDaten[[#This Row],[Grp]],1)*1=9),LEFT(tabDaten[[#This Row],[Grp]],2),LEFT(tabDaten[[#This Row],[Grp]],1))</f>
        <v>1</v>
      </c>
      <c r="J14" s="14" t="str">
        <f>VLOOKUP(tabDaten[[#This Row],[GrpKurz]],tabGruppierung[],2,FALSE)</f>
        <v>E   Einnahmen aus Verwaltung und Betrieb</v>
      </c>
      <c r="K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0200-169000    Innere Verrechnungen   </v>
      </c>
      <c r="L14" s="17">
        <f>IF(OR(tabDaten[[#This Row],[art]]="00",tabDaten[[#This Row],[art]]="10"),tabDaten[[#This Row],[Plan]],tabDaten[[#This Row],[Plan]]*-1)</f>
        <v>31400</v>
      </c>
      <c r="M14" s="18">
        <f>IF(OR(tabDaten[[#This Row],[art]]="00",tabDaten[[#This Row],[art]]="10",tabDaten[[#This Row],[art]]="60",tabDaten[[#This Row],[art]]="70"),tabDaten[[#This Row],[Rechnung]],tabDaten[[#This Row],[Rechnung]]*-1)</f>
        <v>31327.06</v>
      </c>
      <c r="N14" s="44">
        <v>1</v>
      </c>
      <c r="O14" s="45" t="s">
        <v>995</v>
      </c>
      <c r="P14" s="45" t="s">
        <v>1000</v>
      </c>
      <c r="Q14" s="45" t="s">
        <v>1658</v>
      </c>
      <c r="R14" s="45" t="s">
        <v>995</v>
      </c>
      <c r="S14" s="45" t="s">
        <v>1546</v>
      </c>
      <c r="T14" s="44" t="s">
        <v>11</v>
      </c>
      <c r="U14" s="46">
        <v>31400</v>
      </c>
      <c r="V14" s="46">
        <v>31327.06</v>
      </c>
    </row>
    <row r="15" spans="1:22" x14ac:dyDescent="0.2">
      <c r="B15" s="14" t="str">
        <f>IF(tabDaten[[#This Row],[MandNr]]="","Fehler",IF(tabDaten[[#This Row],[MandNr]]=1,"1 Stadt Bad Rappenau","2 Eigenbetrieb Stadtenwässerung"))</f>
        <v>1 Stadt Bad Rappenau</v>
      </c>
      <c r="C15" s="14" t="str">
        <f>IF(OR(tabDaten[[#This Row],[art]]="00",tabDaten[[#This Row],[art]]="01",tabDaten[[#This Row],[art]]="60",tabDaten[[#This Row],[art]]="61"),"0 Verwaltungshaushalt","1 Vermögenshaushalt")</f>
        <v>0 Verwaltungshaushalt</v>
      </c>
      <c r="D15" s="14" t="str">
        <f>VLOOKUP(tabDaten[[#This Row],[art]],tabKontenart[],2,FALSE)</f>
        <v>00 Einnahmen VerwaltungsHH</v>
      </c>
      <c r="E15" s="14" t="str">
        <f>LEFT(tabDaten[[#This Row],[Gld]],1) &amp; "    " &amp;VLOOKUP((tabDaten[[#This Row],[MandNr]]&amp;"x"&amp;LEFT(tabDaten[[#This Row],[Gld]],1)),tabGliederung[],2,FALSE)</f>
        <v xml:space="preserve">0    Allgemeine Verwaltung </v>
      </c>
      <c r="F15" s="14" t="str">
        <f>LEFT(tabDaten[[#This Row],[Gld]],2) &amp; "    " &amp;VLOOKUP((tabDaten[[#This Row],[MandNr]]&amp;"x"&amp;LEFT(tabDaten[[#This Row],[Gld]],2)),tabGliederung[],2,FALSE)</f>
        <v xml:space="preserve">03    Finanzverwaltung </v>
      </c>
      <c r="G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15" s="14" t="str">
        <f>LEFT(tabDaten[[#This Row],[Gld]],4) &amp; "    " &amp;VLOOKUP((tabDaten[[#This Row],[MandNr]]&amp;"x"&amp;LEFT(tabDaten[[#This Row],[Gld]],4)),tabGliederung[],2,FALSE)</f>
        <v xml:space="preserve">0300    Finanzverwaltung </v>
      </c>
      <c r="I15" s="14" t="str">
        <f>IF(OR(LEFT(tabDaten[[#This Row],[Grp]],1)*1=3,LEFT(tabDaten[[#This Row],[Grp]],1)*1=9),LEFT(tabDaten[[#This Row],[Grp]],2),LEFT(tabDaten[[#This Row],[Grp]],1))</f>
        <v>1</v>
      </c>
      <c r="J15" s="14" t="str">
        <f>VLOOKUP(tabDaten[[#This Row],[GrpKurz]],tabGruppierung[],2,FALSE)</f>
        <v>E   Einnahmen aus Verwaltung und Betrieb</v>
      </c>
      <c r="K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0300-100000    Verwaltungsgebühren   </v>
      </c>
      <c r="L15" s="17">
        <f>IF(OR(tabDaten[[#This Row],[art]]="00",tabDaten[[#This Row],[art]]="10"),tabDaten[[#This Row],[Plan]],tabDaten[[#This Row],[Plan]]*-1)</f>
        <v>200</v>
      </c>
      <c r="M15" s="18">
        <f>IF(OR(tabDaten[[#This Row],[art]]="00",tabDaten[[#This Row],[art]]="10",tabDaten[[#This Row],[art]]="60",tabDaten[[#This Row],[art]]="70"),tabDaten[[#This Row],[Rechnung]],tabDaten[[#This Row],[Rechnung]]*-1)</f>
        <v>85</v>
      </c>
      <c r="N15" s="44">
        <v>1</v>
      </c>
      <c r="O15" s="45" t="s">
        <v>995</v>
      </c>
      <c r="P15" s="45" t="s">
        <v>1008</v>
      </c>
      <c r="Q15" s="45" t="s">
        <v>1656</v>
      </c>
      <c r="R15" s="45" t="s">
        <v>995</v>
      </c>
      <c r="S15" s="45" t="s">
        <v>1546</v>
      </c>
      <c r="T15" s="44" t="s">
        <v>8</v>
      </c>
      <c r="U15" s="46">
        <v>200</v>
      </c>
      <c r="V15" s="46">
        <v>85</v>
      </c>
    </row>
    <row r="16" spans="1:22" x14ac:dyDescent="0.2">
      <c r="B16" s="14" t="str">
        <f>IF(tabDaten[[#This Row],[MandNr]]="","Fehler",IF(tabDaten[[#This Row],[MandNr]]=1,"1 Stadt Bad Rappenau","2 Eigenbetrieb Stadtenwässerung"))</f>
        <v>1 Stadt Bad Rappenau</v>
      </c>
      <c r="C16" s="14" t="str">
        <f>IF(OR(tabDaten[[#This Row],[art]]="00",tabDaten[[#This Row],[art]]="01",tabDaten[[#This Row],[art]]="60",tabDaten[[#This Row],[art]]="61"),"0 Verwaltungshaushalt","1 Vermögenshaushalt")</f>
        <v>0 Verwaltungshaushalt</v>
      </c>
      <c r="D16" s="14" t="str">
        <f>VLOOKUP(tabDaten[[#This Row],[art]],tabKontenart[],2,FALSE)</f>
        <v>00 Einnahmen VerwaltungsHH</v>
      </c>
      <c r="E16" s="14" t="str">
        <f>LEFT(tabDaten[[#This Row],[Gld]],1) &amp; "    " &amp;VLOOKUP((tabDaten[[#This Row],[MandNr]]&amp;"x"&amp;LEFT(tabDaten[[#This Row],[Gld]],1)),tabGliederung[],2,FALSE)</f>
        <v xml:space="preserve">0    Allgemeine Verwaltung </v>
      </c>
      <c r="F16" s="14" t="str">
        <f>LEFT(tabDaten[[#This Row],[Gld]],2) &amp; "    " &amp;VLOOKUP((tabDaten[[#This Row],[MandNr]]&amp;"x"&amp;LEFT(tabDaten[[#This Row],[Gld]],2)),tabGliederung[],2,FALSE)</f>
        <v xml:space="preserve">03    Finanzverwaltung </v>
      </c>
      <c r="G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16" s="14" t="str">
        <f>LEFT(tabDaten[[#This Row],[Gld]],4) &amp; "    " &amp;VLOOKUP((tabDaten[[#This Row],[MandNr]]&amp;"x"&amp;LEFT(tabDaten[[#This Row],[Gld]],4)),tabGliederung[],2,FALSE)</f>
        <v xml:space="preserve">0300    Finanzverwaltung </v>
      </c>
      <c r="I16" s="14" t="str">
        <f>IF(OR(LEFT(tabDaten[[#This Row],[Grp]],1)*1=3,LEFT(tabDaten[[#This Row],[Grp]],1)*1=9),LEFT(tabDaten[[#This Row],[Grp]],2),LEFT(tabDaten[[#This Row],[Grp]],1))</f>
        <v>1</v>
      </c>
      <c r="J16" s="14" t="str">
        <f>VLOOKUP(tabDaten[[#This Row],[GrpKurz]],tabGruppierung[],2,FALSE)</f>
        <v>E   Einnahmen aus Verwaltung und Betrieb</v>
      </c>
      <c r="K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0300-151000    Ersätze und ähnliche Einnahmen  </v>
      </c>
      <c r="L16" s="17">
        <f>IF(OR(tabDaten[[#This Row],[art]]="00",tabDaten[[#This Row],[art]]="10"),tabDaten[[#This Row],[Plan]],tabDaten[[#This Row],[Plan]]*-1)</f>
        <v>200</v>
      </c>
      <c r="M16" s="18">
        <f>IF(OR(tabDaten[[#This Row],[art]]="00",tabDaten[[#This Row],[art]]="10",tabDaten[[#This Row],[art]]="60",tabDaten[[#This Row],[art]]="70"),tabDaten[[#This Row],[Rechnung]],tabDaten[[#This Row],[Rechnung]]*-1)</f>
        <v>0</v>
      </c>
      <c r="N16" s="44">
        <v>1</v>
      </c>
      <c r="O16" s="45" t="s">
        <v>995</v>
      </c>
      <c r="P16" s="45" t="s">
        <v>1008</v>
      </c>
      <c r="Q16" s="45" t="s">
        <v>1653</v>
      </c>
      <c r="R16" s="45" t="s">
        <v>995</v>
      </c>
      <c r="S16" s="45" t="s">
        <v>1546</v>
      </c>
      <c r="T16" s="44" t="s">
        <v>4</v>
      </c>
      <c r="U16" s="46">
        <v>200</v>
      </c>
      <c r="V16" s="46">
        <v>0</v>
      </c>
    </row>
    <row r="17" spans="2:22" x14ac:dyDescent="0.2">
      <c r="B17" s="14" t="str">
        <f>IF(tabDaten[[#This Row],[MandNr]]="","Fehler",IF(tabDaten[[#This Row],[MandNr]]=1,"1 Stadt Bad Rappenau","2 Eigenbetrieb Stadtenwässerung"))</f>
        <v>1 Stadt Bad Rappenau</v>
      </c>
      <c r="C17" s="14" t="str">
        <f>IF(OR(tabDaten[[#This Row],[art]]="00",tabDaten[[#This Row],[art]]="01",tabDaten[[#This Row],[art]]="60",tabDaten[[#This Row],[art]]="61"),"0 Verwaltungshaushalt","1 Vermögenshaushalt")</f>
        <v>0 Verwaltungshaushalt</v>
      </c>
      <c r="D17" s="14" t="str">
        <f>VLOOKUP(tabDaten[[#This Row],[art]],tabKontenart[],2,FALSE)</f>
        <v>00 Einnahmen VerwaltungsHH</v>
      </c>
      <c r="E17" s="14" t="str">
        <f>LEFT(tabDaten[[#This Row],[Gld]],1) &amp; "    " &amp;VLOOKUP((tabDaten[[#This Row],[MandNr]]&amp;"x"&amp;LEFT(tabDaten[[#This Row],[Gld]],1)),tabGliederung[],2,FALSE)</f>
        <v xml:space="preserve">0    Allgemeine Verwaltung </v>
      </c>
      <c r="F17" s="14" t="str">
        <f>LEFT(tabDaten[[#This Row],[Gld]],2) &amp; "    " &amp;VLOOKUP((tabDaten[[#This Row],[MandNr]]&amp;"x"&amp;LEFT(tabDaten[[#This Row],[Gld]],2)),tabGliederung[],2,FALSE)</f>
        <v xml:space="preserve">03    Finanzverwaltung </v>
      </c>
      <c r="G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17" s="14" t="str">
        <f>LEFT(tabDaten[[#This Row],[Gld]],4) &amp; "    " &amp;VLOOKUP((tabDaten[[#This Row],[MandNr]]&amp;"x"&amp;LEFT(tabDaten[[#This Row],[Gld]],4)),tabGliederung[],2,FALSE)</f>
        <v xml:space="preserve">0300    Finanzverwaltung </v>
      </c>
      <c r="I17" s="14" t="str">
        <f>IF(OR(LEFT(tabDaten[[#This Row],[Grp]],1)*1=3,LEFT(tabDaten[[#This Row],[Grp]],1)*1=9),LEFT(tabDaten[[#This Row],[Grp]],2),LEFT(tabDaten[[#This Row],[Grp]],1))</f>
        <v>1</v>
      </c>
      <c r="J17" s="14" t="str">
        <f>VLOOKUP(tabDaten[[#This Row],[GrpKurz]],tabGruppierung[],2,FALSE)</f>
        <v>E   Einnahmen aus Verwaltung und Betrieb</v>
      </c>
      <c r="K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0300-157500    Vermischte Einnahmen   </v>
      </c>
      <c r="L17" s="17">
        <f>IF(OR(tabDaten[[#This Row],[art]]="00",tabDaten[[#This Row],[art]]="10"),tabDaten[[#This Row],[Plan]],tabDaten[[#This Row],[Plan]]*-1)</f>
        <v>200</v>
      </c>
      <c r="M17" s="18">
        <f>IF(OR(tabDaten[[#This Row],[art]]="00",tabDaten[[#This Row],[art]]="10",tabDaten[[#This Row],[art]]="60",tabDaten[[#This Row],[art]]="70"),tabDaten[[#This Row],[Rechnung]],tabDaten[[#This Row],[Rechnung]]*-1)</f>
        <v>71.069999999999993</v>
      </c>
      <c r="N17" s="44">
        <v>1</v>
      </c>
      <c r="O17" s="45" t="s">
        <v>995</v>
      </c>
      <c r="P17" s="45" t="s">
        <v>1008</v>
      </c>
      <c r="Q17" s="45" t="s">
        <v>1659</v>
      </c>
      <c r="R17" s="45" t="s">
        <v>995</v>
      </c>
      <c r="S17" s="45" t="s">
        <v>1546</v>
      </c>
      <c r="T17" s="44" t="s">
        <v>12</v>
      </c>
      <c r="U17" s="46">
        <v>200</v>
      </c>
      <c r="V17" s="46">
        <v>71.069999999999993</v>
      </c>
    </row>
    <row r="18" spans="2:22" x14ac:dyDescent="0.2">
      <c r="B18" s="14" t="str">
        <f>IF(tabDaten[[#This Row],[MandNr]]="","Fehler",IF(tabDaten[[#This Row],[MandNr]]=1,"1 Stadt Bad Rappenau","2 Eigenbetrieb Stadtenwässerung"))</f>
        <v>1 Stadt Bad Rappenau</v>
      </c>
      <c r="C18" s="14" t="str">
        <f>IF(OR(tabDaten[[#This Row],[art]]="00",tabDaten[[#This Row],[art]]="01",tabDaten[[#This Row],[art]]="60",tabDaten[[#This Row],[art]]="61"),"0 Verwaltungshaushalt","1 Vermögenshaushalt")</f>
        <v>0 Verwaltungshaushalt</v>
      </c>
      <c r="D18" s="14" t="str">
        <f>VLOOKUP(tabDaten[[#This Row],[art]],tabKontenart[],2,FALSE)</f>
        <v>00 Einnahmen VerwaltungsHH</v>
      </c>
      <c r="E18" s="14" t="str">
        <f>LEFT(tabDaten[[#This Row],[Gld]],1) &amp; "    " &amp;VLOOKUP((tabDaten[[#This Row],[MandNr]]&amp;"x"&amp;LEFT(tabDaten[[#This Row],[Gld]],1)),tabGliederung[],2,FALSE)</f>
        <v xml:space="preserve">0    Allgemeine Verwaltung </v>
      </c>
      <c r="F18" s="14" t="str">
        <f>LEFT(tabDaten[[#This Row],[Gld]],2) &amp; "    " &amp;VLOOKUP((tabDaten[[#This Row],[MandNr]]&amp;"x"&amp;LEFT(tabDaten[[#This Row],[Gld]],2)),tabGliederung[],2,FALSE)</f>
        <v xml:space="preserve">03    Finanzverwaltung </v>
      </c>
      <c r="G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18" s="14" t="str">
        <f>LEFT(tabDaten[[#This Row],[Gld]],4) &amp; "    " &amp;VLOOKUP((tabDaten[[#This Row],[MandNr]]&amp;"x"&amp;LEFT(tabDaten[[#This Row],[Gld]],4)),tabGliederung[],2,FALSE)</f>
        <v xml:space="preserve">0300    Finanzverwaltung </v>
      </c>
      <c r="I18" s="14" t="str">
        <f>IF(OR(LEFT(tabDaten[[#This Row],[Grp]],1)*1=3,LEFT(tabDaten[[#This Row],[Grp]],1)*1=9),LEFT(tabDaten[[#This Row],[Grp]],2),LEFT(tabDaten[[#This Row],[Grp]],1))</f>
        <v>1</v>
      </c>
      <c r="J18" s="14" t="str">
        <f>VLOOKUP(tabDaten[[#This Row],[GrpKurz]],tabGruppierung[],2,FALSE)</f>
        <v>E   Einnahmen aus Verwaltung und Betrieb</v>
      </c>
      <c r="K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0300-162000    Erstattungen von Zweckverbänden   </v>
      </c>
      <c r="L18" s="17">
        <f>IF(OR(tabDaten[[#This Row],[art]]="00",tabDaten[[#This Row],[art]]="10"),tabDaten[[#This Row],[Plan]],tabDaten[[#This Row],[Plan]]*-1)</f>
        <v>2500</v>
      </c>
      <c r="M18" s="18">
        <f>IF(OR(tabDaten[[#This Row],[art]]="00",tabDaten[[#This Row],[art]]="10",tabDaten[[#This Row],[art]]="60",tabDaten[[#This Row],[art]]="70"),tabDaten[[#This Row],[Rechnung]],tabDaten[[#This Row],[Rechnung]]*-1)</f>
        <v>2530</v>
      </c>
      <c r="N18" s="44">
        <v>1</v>
      </c>
      <c r="O18" s="45" t="s">
        <v>995</v>
      </c>
      <c r="P18" s="45" t="s">
        <v>1008</v>
      </c>
      <c r="Q18" s="45" t="s">
        <v>1655</v>
      </c>
      <c r="R18" s="45" t="s">
        <v>995</v>
      </c>
      <c r="S18" s="45" t="s">
        <v>1546</v>
      </c>
      <c r="T18" s="44" t="s">
        <v>13</v>
      </c>
      <c r="U18" s="46">
        <v>2500</v>
      </c>
      <c r="V18" s="46">
        <v>2530</v>
      </c>
    </row>
    <row r="19" spans="2:22" x14ac:dyDescent="0.2">
      <c r="B19" s="14" t="str">
        <f>IF(tabDaten[[#This Row],[MandNr]]="","Fehler",IF(tabDaten[[#This Row],[MandNr]]=1,"1 Stadt Bad Rappenau","2 Eigenbetrieb Stadtenwässerung"))</f>
        <v>1 Stadt Bad Rappenau</v>
      </c>
      <c r="C19" s="14" t="str">
        <f>IF(OR(tabDaten[[#This Row],[art]]="00",tabDaten[[#This Row],[art]]="01",tabDaten[[#This Row],[art]]="60",tabDaten[[#This Row],[art]]="61"),"0 Verwaltungshaushalt","1 Vermögenshaushalt")</f>
        <v>0 Verwaltungshaushalt</v>
      </c>
      <c r="D19" s="14" t="str">
        <f>VLOOKUP(tabDaten[[#This Row],[art]],tabKontenart[],2,FALSE)</f>
        <v>00 Einnahmen VerwaltungsHH</v>
      </c>
      <c r="E19" s="14" t="str">
        <f>LEFT(tabDaten[[#This Row],[Gld]],1) &amp; "    " &amp;VLOOKUP((tabDaten[[#This Row],[MandNr]]&amp;"x"&amp;LEFT(tabDaten[[#This Row],[Gld]],1)),tabGliederung[],2,FALSE)</f>
        <v xml:space="preserve">0    Allgemeine Verwaltung </v>
      </c>
      <c r="F19" s="14" t="str">
        <f>LEFT(tabDaten[[#This Row],[Gld]],2) &amp; "    " &amp;VLOOKUP((tabDaten[[#This Row],[MandNr]]&amp;"x"&amp;LEFT(tabDaten[[#This Row],[Gld]],2)),tabGliederung[],2,FALSE)</f>
        <v xml:space="preserve">03    Finanzverwaltung </v>
      </c>
      <c r="G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19" s="14" t="str">
        <f>LEFT(tabDaten[[#This Row],[Gld]],4) &amp; "    " &amp;VLOOKUP((tabDaten[[#This Row],[MandNr]]&amp;"x"&amp;LEFT(tabDaten[[#This Row],[Gld]],4)),tabGliederung[],2,FALSE)</f>
        <v xml:space="preserve">0300    Finanzverwaltung </v>
      </c>
      <c r="I19" s="14" t="str">
        <f>IF(OR(LEFT(tabDaten[[#This Row],[Grp]],1)*1=3,LEFT(tabDaten[[#This Row],[Grp]],1)*1=9),LEFT(tabDaten[[#This Row],[Grp]],2),LEFT(tabDaten[[#This Row],[Grp]],1))</f>
        <v>1</v>
      </c>
      <c r="J19" s="14" t="str">
        <f>VLOOKUP(tabDaten[[#This Row],[GrpKurz]],tabGruppierung[],2,FALSE)</f>
        <v>E   Einnahmen aus Verwaltung und Betrieb</v>
      </c>
      <c r="K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0300-165000    Erstattungen von kommunalen Sonderrechnungen (EigB SER/BTB GmbH)  </v>
      </c>
      <c r="L19" s="17">
        <f>IF(OR(tabDaten[[#This Row],[art]]="00",tabDaten[[#This Row],[art]]="10"),tabDaten[[#This Row],[Plan]],tabDaten[[#This Row],[Plan]]*-1)</f>
        <v>95600</v>
      </c>
      <c r="M19" s="18">
        <f>IF(OR(tabDaten[[#This Row],[art]]="00",tabDaten[[#This Row],[art]]="10",tabDaten[[#This Row],[art]]="60",tabDaten[[#This Row],[art]]="70"),tabDaten[[#This Row],[Rechnung]],tabDaten[[#This Row],[Rechnung]]*-1)</f>
        <v>95550.96</v>
      </c>
      <c r="N19" s="44">
        <v>1</v>
      </c>
      <c r="O19" s="45" t="s">
        <v>995</v>
      </c>
      <c r="P19" s="45" t="s">
        <v>1008</v>
      </c>
      <c r="Q19" s="45" t="s">
        <v>1654</v>
      </c>
      <c r="R19" s="45" t="s">
        <v>995</v>
      </c>
      <c r="S19" s="45" t="s">
        <v>1546</v>
      </c>
      <c r="T19" s="44" t="s">
        <v>7</v>
      </c>
      <c r="U19" s="46">
        <v>95600</v>
      </c>
      <c r="V19" s="46">
        <v>95550.96</v>
      </c>
    </row>
    <row r="20" spans="2:22" x14ac:dyDescent="0.2">
      <c r="B20" s="14" t="str">
        <f>IF(tabDaten[[#This Row],[MandNr]]="","Fehler",IF(tabDaten[[#This Row],[MandNr]]=1,"1 Stadt Bad Rappenau","2 Eigenbetrieb Stadtenwässerung"))</f>
        <v>1 Stadt Bad Rappenau</v>
      </c>
      <c r="C20" s="14" t="str">
        <f>IF(OR(tabDaten[[#This Row],[art]]="00",tabDaten[[#This Row],[art]]="01",tabDaten[[#This Row],[art]]="60",tabDaten[[#This Row],[art]]="61"),"0 Verwaltungshaushalt","1 Vermögenshaushalt")</f>
        <v>0 Verwaltungshaushalt</v>
      </c>
      <c r="D20" s="14" t="str">
        <f>VLOOKUP(tabDaten[[#This Row],[art]],tabKontenart[],2,FALSE)</f>
        <v>00 Einnahmen VerwaltungsHH</v>
      </c>
      <c r="E20" s="14" t="str">
        <f>LEFT(tabDaten[[#This Row],[Gld]],1) &amp; "    " &amp;VLOOKUP((tabDaten[[#This Row],[MandNr]]&amp;"x"&amp;LEFT(tabDaten[[#This Row],[Gld]],1)),tabGliederung[],2,FALSE)</f>
        <v xml:space="preserve">0    Allgemeine Verwaltung </v>
      </c>
      <c r="F20" s="14" t="str">
        <f>LEFT(tabDaten[[#This Row],[Gld]],2) &amp; "    " &amp;VLOOKUP((tabDaten[[#This Row],[MandNr]]&amp;"x"&amp;LEFT(tabDaten[[#This Row],[Gld]],2)),tabGliederung[],2,FALSE)</f>
        <v xml:space="preserve">03    Finanzverwaltung </v>
      </c>
      <c r="G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20" s="14" t="str">
        <f>LEFT(tabDaten[[#This Row],[Gld]],4) &amp; "    " &amp;VLOOKUP((tabDaten[[#This Row],[MandNr]]&amp;"x"&amp;LEFT(tabDaten[[#This Row],[Gld]],4)),tabGliederung[],2,FALSE)</f>
        <v xml:space="preserve">0300    Finanzverwaltung </v>
      </c>
      <c r="I20" s="14" t="str">
        <f>IF(OR(LEFT(tabDaten[[#This Row],[Grp]],1)*1=3,LEFT(tabDaten[[#This Row],[Grp]],1)*1=9),LEFT(tabDaten[[#This Row],[Grp]],2),LEFT(tabDaten[[#This Row],[Grp]],1))</f>
        <v>1</v>
      </c>
      <c r="J20" s="14" t="str">
        <f>VLOOKUP(tabDaten[[#This Row],[GrpKurz]],tabGruppierung[],2,FALSE)</f>
        <v>E   Einnahmen aus Verwaltung und Betrieb</v>
      </c>
      <c r="K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0300-169000    Innere Verrechnungen   </v>
      </c>
      <c r="L20" s="17">
        <f>IF(OR(tabDaten[[#This Row],[art]]="00",tabDaten[[#This Row],[art]]="10"),tabDaten[[#This Row],[Plan]],tabDaten[[#This Row],[Plan]]*-1)</f>
        <v>22700</v>
      </c>
      <c r="M20" s="18">
        <f>IF(OR(tabDaten[[#This Row],[art]]="00",tabDaten[[#This Row],[art]]="10",tabDaten[[#This Row],[art]]="60",tabDaten[[#This Row],[art]]="70"),tabDaten[[#This Row],[Rechnung]],tabDaten[[#This Row],[Rechnung]]*-1)</f>
        <v>33659.230000000003</v>
      </c>
      <c r="N20" s="44">
        <v>1</v>
      </c>
      <c r="O20" s="45" t="s">
        <v>995</v>
      </c>
      <c r="P20" s="45" t="s">
        <v>1008</v>
      </c>
      <c r="Q20" s="45" t="s">
        <v>1658</v>
      </c>
      <c r="R20" s="45" t="s">
        <v>995</v>
      </c>
      <c r="S20" s="45" t="s">
        <v>1546</v>
      </c>
      <c r="T20" s="44" t="s">
        <v>11</v>
      </c>
      <c r="U20" s="46">
        <v>22700</v>
      </c>
      <c r="V20" s="46">
        <v>33659.230000000003</v>
      </c>
    </row>
    <row r="21" spans="2:22" x14ac:dyDescent="0.2">
      <c r="B21" s="14" t="str">
        <f>IF(tabDaten[[#This Row],[MandNr]]="","Fehler",IF(tabDaten[[#This Row],[MandNr]]=1,"1 Stadt Bad Rappenau","2 Eigenbetrieb Stadtenwässerung"))</f>
        <v>1 Stadt Bad Rappenau</v>
      </c>
      <c r="C21" s="14" t="str">
        <f>IF(OR(tabDaten[[#This Row],[art]]="00",tabDaten[[#This Row],[art]]="01",tabDaten[[#This Row],[art]]="60",tabDaten[[#This Row],[art]]="61"),"0 Verwaltungshaushalt","1 Vermögenshaushalt")</f>
        <v>0 Verwaltungshaushalt</v>
      </c>
      <c r="D21" s="14" t="str">
        <f>VLOOKUP(tabDaten[[#This Row],[art]],tabKontenart[],2,FALSE)</f>
        <v>00 Einnahmen VerwaltungsHH</v>
      </c>
      <c r="E21" s="14" t="str">
        <f>LEFT(tabDaten[[#This Row],[Gld]],1) &amp; "    " &amp;VLOOKUP((tabDaten[[#This Row],[MandNr]]&amp;"x"&amp;LEFT(tabDaten[[#This Row],[Gld]],1)),tabGliederung[],2,FALSE)</f>
        <v xml:space="preserve">0    Allgemeine Verwaltung </v>
      </c>
      <c r="F21" s="14" t="str">
        <f>LEFT(tabDaten[[#This Row],[Gld]],2) &amp; "    " &amp;VLOOKUP((tabDaten[[#This Row],[MandNr]]&amp;"x"&amp;LEFT(tabDaten[[#This Row],[Gld]],2)),tabGliederung[],2,FALSE)</f>
        <v xml:space="preserve">03    Finanzverwaltung </v>
      </c>
      <c r="G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21" s="14" t="str">
        <f>LEFT(tabDaten[[#This Row],[Gld]],4) &amp; "    " &amp;VLOOKUP((tabDaten[[#This Row],[MandNr]]&amp;"x"&amp;LEFT(tabDaten[[#This Row],[Gld]],4)),tabGliederung[],2,FALSE)</f>
        <v xml:space="preserve">0300    Finanzverwaltung </v>
      </c>
      <c r="I21" s="14" t="str">
        <f>IF(OR(LEFT(tabDaten[[#This Row],[Grp]],1)*1=3,LEFT(tabDaten[[#This Row],[Grp]],1)*1=9),LEFT(tabDaten[[#This Row],[Grp]],2),LEFT(tabDaten[[#This Row],[Grp]],1))</f>
        <v>2</v>
      </c>
      <c r="J21" s="14" t="str">
        <f>VLOOKUP(tabDaten[[#This Row],[GrpKurz]],tabGruppierung[],2,FALSE)</f>
        <v>E   Sonstige Finanzeinnahmen</v>
      </c>
      <c r="K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0300-261000    Mahngebühren, Säumniszuschläge und ähnliche Nebenforderungen  </v>
      </c>
      <c r="L21" s="17">
        <f>IF(OR(tabDaten[[#This Row],[art]]="00",tabDaten[[#This Row],[art]]="10"),tabDaten[[#This Row],[Plan]],tabDaten[[#This Row],[Plan]]*-1)</f>
        <v>50000</v>
      </c>
      <c r="M21" s="18">
        <f>IF(OR(tabDaten[[#This Row],[art]]="00",tabDaten[[#This Row],[art]]="10",tabDaten[[#This Row],[art]]="60",tabDaten[[#This Row],[art]]="70"),tabDaten[[#This Row],[Rechnung]],tabDaten[[#This Row],[Rechnung]]*-1)</f>
        <v>122908.7</v>
      </c>
      <c r="N21" s="44">
        <v>1</v>
      </c>
      <c r="O21" s="45" t="s">
        <v>995</v>
      </c>
      <c r="P21" s="45" t="s">
        <v>1008</v>
      </c>
      <c r="Q21" s="45" t="s">
        <v>1660</v>
      </c>
      <c r="R21" s="45" t="s">
        <v>995</v>
      </c>
      <c r="S21" s="45" t="s">
        <v>1546</v>
      </c>
      <c r="T21" s="44" t="s">
        <v>14</v>
      </c>
      <c r="U21" s="46">
        <v>50000</v>
      </c>
      <c r="V21" s="46">
        <v>122908.7</v>
      </c>
    </row>
    <row r="22" spans="2:22" x14ac:dyDescent="0.2">
      <c r="B22" s="14" t="str">
        <f>IF(tabDaten[[#This Row],[MandNr]]="","Fehler",IF(tabDaten[[#This Row],[MandNr]]=1,"1 Stadt Bad Rappenau","2 Eigenbetrieb Stadtenwässerung"))</f>
        <v>1 Stadt Bad Rappenau</v>
      </c>
      <c r="C22" s="14" t="str">
        <f>IF(OR(tabDaten[[#This Row],[art]]="00",tabDaten[[#This Row],[art]]="01",tabDaten[[#This Row],[art]]="60",tabDaten[[#This Row],[art]]="61"),"0 Verwaltungshaushalt","1 Vermögenshaushalt")</f>
        <v>0 Verwaltungshaushalt</v>
      </c>
      <c r="D22" s="14" t="str">
        <f>VLOOKUP(tabDaten[[#This Row],[art]],tabKontenart[],2,FALSE)</f>
        <v>00 Einnahmen VerwaltungsHH</v>
      </c>
      <c r="E22" s="14" t="str">
        <f>LEFT(tabDaten[[#This Row],[Gld]],1) &amp; "    " &amp;VLOOKUP((tabDaten[[#This Row],[MandNr]]&amp;"x"&amp;LEFT(tabDaten[[#This Row],[Gld]],1)),tabGliederung[],2,FALSE)</f>
        <v xml:space="preserve">0    Allgemeine Verwaltung </v>
      </c>
      <c r="F22" s="14" t="str">
        <f>LEFT(tabDaten[[#This Row],[Gld]],2) &amp; "    " &amp;VLOOKUP((tabDaten[[#This Row],[MandNr]]&amp;"x"&amp;LEFT(tabDaten[[#This Row],[Gld]],2)),tabGliederung[],2,FALSE)</f>
        <v xml:space="preserve">06    Einrichtungen für die gesamte Verwaltung </v>
      </c>
      <c r="G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2" s="14" t="str">
        <f>LEFT(tabDaten[[#This Row],[Gld]],4) &amp; "    " &amp;VLOOKUP((tabDaten[[#This Row],[MandNr]]&amp;"x"&amp;LEFT(tabDaten[[#This Row],[Gld]],4)),tabGliederung[],2,FALSE)</f>
        <v xml:space="preserve">0600    allgemeine Verwaltung </v>
      </c>
      <c r="I22" s="14" t="str">
        <f>IF(OR(LEFT(tabDaten[[#This Row],[Grp]],1)*1=3,LEFT(tabDaten[[#This Row],[Grp]],1)*1=9),LEFT(tabDaten[[#This Row],[Grp]],2),LEFT(tabDaten[[#This Row],[Grp]],1))</f>
        <v>1</v>
      </c>
      <c r="J22" s="14" t="str">
        <f>VLOOKUP(tabDaten[[#This Row],[GrpKurz]],tabGruppierung[],2,FALSE)</f>
        <v>E   Einnahmen aus Verwaltung und Betrieb</v>
      </c>
      <c r="K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0600-151000    Ersätze und ähnliche Einnahmen   </v>
      </c>
      <c r="L22" s="17">
        <f>IF(OR(tabDaten[[#This Row],[art]]="00",tabDaten[[#This Row],[art]]="10"),tabDaten[[#This Row],[Plan]],tabDaten[[#This Row],[Plan]]*-1)</f>
        <v>5000</v>
      </c>
      <c r="M22" s="18">
        <f>IF(OR(tabDaten[[#This Row],[art]]="00",tabDaten[[#This Row],[art]]="10",tabDaten[[#This Row],[art]]="60",tabDaten[[#This Row],[art]]="70"),tabDaten[[#This Row],[Rechnung]],tabDaten[[#This Row],[Rechnung]]*-1)</f>
        <v>484.84</v>
      </c>
      <c r="N22" s="44">
        <v>1</v>
      </c>
      <c r="O22" s="45" t="s">
        <v>995</v>
      </c>
      <c r="P22" s="45" t="s">
        <v>1022</v>
      </c>
      <c r="Q22" s="45" t="s">
        <v>1653</v>
      </c>
      <c r="R22" s="45" t="s">
        <v>995</v>
      </c>
      <c r="S22" s="45" t="s">
        <v>1546</v>
      </c>
      <c r="T22" s="44" t="s">
        <v>15</v>
      </c>
      <c r="U22" s="46">
        <v>5000</v>
      </c>
      <c r="V22" s="46">
        <v>484.84</v>
      </c>
    </row>
    <row r="23" spans="2:22" x14ac:dyDescent="0.2">
      <c r="B23" s="14" t="str">
        <f>IF(tabDaten[[#This Row],[MandNr]]="","Fehler",IF(tabDaten[[#This Row],[MandNr]]=1,"1 Stadt Bad Rappenau","2 Eigenbetrieb Stadtenwässerung"))</f>
        <v>1 Stadt Bad Rappenau</v>
      </c>
      <c r="C23" s="14" t="str">
        <f>IF(OR(tabDaten[[#This Row],[art]]="00",tabDaten[[#This Row],[art]]="01",tabDaten[[#This Row],[art]]="60",tabDaten[[#This Row],[art]]="61"),"0 Verwaltungshaushalt","1 Vermögenshaushalt")</f>
        <v>0 Verwaltungshaushalt</v>
      </c>
      <c r="D23" s="14" t="str">
        <f>VLOOKUP(tabDaten[[#This Row],[art]],tabKontenart[],2,FALSE)</f>
        <v>00 Einnahmen VerwaltungsHH</v>
      </c>
      <c r="E23" s="14" t="str">
        <f>LEFT(tabDaten[[#This Row],[Gld]],1) &amp; "    " &amp;VLOOKUP((tabDaten[[#This Row],[MandNr]]&amp;"x"&amp;LEFT(tabDaten[[#This Row],[Gld]],1)),tabGliederung[],2,FALSE)</f>
        <v xml:space="preserve">0    Allgemeine Verwaltung </v>
      </c>
      <c r="F23" s="14" t="str">
        <f>LEFT(tabDaten[[#This Row],[Gld]],2) &amp; "    " &amp;VLOOKUP((tabDaten[[#This Row],[MandNr]]&amp;"x"&amp;LEFT(tabDaten[[#This Row],[Gld]],2)),tabGliederung[],2,FALSE)</f>
        <v xml:space="preserve">06    Einrichtungen für die gesamte Verwaltung </v>
      </c>
      <c r="G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3" s="14" t="str">
        <f>LEFT(tabDaten[[#This Row],[Gld]],4) &amp; "    " &amp;VLOOKUP((tabDaten[[#This Row],[MandNr]]&amp;"x"&amp;LEFT(tabDaten[[#This Row],[Gld]],4)),tabGliederung[],2,FALSE)</f>
        <v xml:space="preserve">0600    allgemeine Verwaltung </v>
      </c>
      <c r="I23" s="14" t="str">
        <f>IF(OR(LEFT(tabDaten[[#This Row],[Grp]],1)*1=3,LEFT(tabDaten[[#This Row],[Grp]],1)*1=9),LEFT(tabDaten[[#This Row],[Grp]],2),LEFT(tabDaten[[#This Row],[Grp]],1))</f>
        <v>1</v>
      </c>
      <c r="J23" s="14" t="str">
        <f>VLOOKUP(tabDaten[[#This Row],[GrpKurz]],tabGruppierung[],2,FALSE)</f>
        <v>E   Einnahmen aus Verwaltung und Betrieb</v>
      </c>
      <c r="K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0600-154000    Erstattung für Photovoltaikanlage   </v>
      </c>
      <c r="L23" s="17">
        <f>IF(OR(tabDaten[[#This Row],[art]]="00",tabDaten[[#This Row],[art]]="10"),tabDaten[[#This Row],[Plan]],tabDaten[[#This Row],[Plan]]*-1)</f>
        <v>1500</v>
      </c>
      <c r="M23" s="18">
        <f>IF(OR(tabDaten[[#This Row],[art]]="00",tabDaten[[#This Row],[art]]="10",tabDaten[[#This Row],[art]]="60",tabDaten[[#This Row],[art]]="70"),tabDaten[[#This Row],[Rechnung]],tabDaten[[#This Row],[Rechnung]]*-1)</f>
        <v>1416.05</v>
      </c>
      <c r="N23" s="44">
        <v>1</v>
      </c>
      <c r="O23" s="45" t="s">
        <v>995</v>
      </c>
      <c r="P23" s="45" t="s">
        <v>1022</v>
      </c>
      <c r="Q23" s="45" t="s">
        <v>1662</v>
      </c>
      <c r="R23" s="45" t="s">
        <v>995</v>
      </c>
      <c r="S23" s="45" t="s">
        <v>1546</v>
      </c>
      <c r="T23" s="44" t="s">
        <v>17</v>
      </c>
      <c r="U23" s="46">
        <v>1500</v>
      </c>
      <c r="V23" s="46">
        <v>1416.05</v>
      </c>
    </row>
    <row r="24" spans="2:22" x14ac:dyDescent="0.2">
      <c r="B24" s="14" t="str">
        <f>IF(tabDaten[[#This Row],[MandNr]]="","Fehler",IF(tabDaten[[#This Row],[MandNr]]=1,"1 Stadt Bad Rappenau","2 Eigenbetrieb Stadtenwässerung"))</f>
        <v>1 Stadt Bad Rappenau</v>
      </c>
      <c r="C24" s="14" t="str">
        <f>IF(OR(tabDaten[[#This Row],[art]]="00",tabDaten[[#This Row],[art]]="01",tabDaten[[#This Row],[art]]="60",tabDaten[[#This Row],[art]]="61"),"0 Verwaltungshaushalt","1 Vermögenshaushalt")</f>
        <v>0 Verwaltungshaushalt</v>
      </c>
      <c r="D24" s="14" t="str">
        <f>VLOOKUP(tabDaten[[#This Row],[art]],tabKontenart[],2,FALSE)</f>
        <v>00 Einnahmen VerwaltungsHH</v>
      </c>
      <c r="E24" s="14" t="str">
        <f>LEFT(tabDaten[[#This Row],[Gld]],1) &amp; "    " &amp;VLOOKUP((tabDaten[[#This Row],[MandNr]]&amp;"x"&amp;LEFT(tabDaten[[#This Row],[Gld]],1)),tabGliederung[],2,FALSE)</f>
        <v xml:space="preserve">0    Allgemeine Verwaltung </v>
      </c>
      <c r="F24" s="14" t="str">
        <f>LEFT(tabDaten[[#This Row],[Gld]],2) &amp; "    " &amp;VLOOKUP((tabDaten[[#This Row],[MandNr]]&amp;"x"&amp;LEFT(tabDaten[[#This Row],[Gld]],2)),tabGliederung[],2,FALSE)</f>
        <v xml:space="preserve">06    Einrichtungen für die gesamte Verwaltung </v>
      </c>
      <c r="G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4" s="14" t="str">
        <f>LEFT(tabDaten[[#This Row],[Gld]],4) &amp; "    " &amp;VLOOKUP((tabDaten[[#This Row],[MandNr]]&amp;"x"&amp;LEFT(tabDaten[[#This Row],[Gld]],4)),tabGliederung[],2,FALSE)</f>
        <v xml:space="preserve">0600    allgemeine Verwaltung </v>
      </c>
      <c r="I24" s="14" t="str">
        <f>IF(OR(LEFT(tabDaten[[#This Row],[Grp]],1)*1=3,LEFT(tabDaten[[#This Row],[Grp]],1)*1=9),LEFT(tabDaten[[#This Row],[Grp]],2),LEFT(tabDaten[[#This Row],[Grp]],1))</f>
        <v>1</v>
      </c>
      <c r="J24" s="14" t="str">
        <f>VLOOKUP(tabDaten[[#This Row],[GrpKurz]],tabGruppierung[],2,FALSE)</f>
        <v>E   Einnahmen aus Verwaltung und Betrieb</v>
      </c>
      <c r="K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0600-157500    Eigenanteile Jobticket   </v>
      </c>
      <c r="L24" s="17">
        <f>IF(OR(tabDaten[[#This Row],[art]]="00",tabDaten[[#This Row],[art]]="10"),tabDaten[[#This Row],[Plan]],tabDaten[[#This Row],[Plan]]*-1)</f>
        <v>2000</v>
      </c>
      <c r="M24" s="18">
        <f>IF(OR(tabDaten[[#This Row],[art]]="00",tabDaten[[#This Row],[art]]="10",tabDaten[[#This Row],[art]]="60",tabDaten[[#This Row],[art]]="70"),tabDaten[[#This Row],[Rechnung]],tabDaten[[#This Row],[Rechnung]]*-1)</f>
        <v>1998.79</v>
      </c>
      <c r="N24" s="44">
        <v>1</v>
      </c>
      <c r="O24" s="45" t="s">
        <v>995</v>
      </c>
      <c r="P24" s="45" t="s">
        <v>1022</v>
      </c>
      <c r="Q24" s="45" t="s">
        <v>1659</v>
      </c>
      <c r="R24" s="45" t="s">
        <v>995</v>
      </c>
      <c r="S24" s="45" t="s">
        <v>1546</v>
      </c>
      <c r="T24" s="44" t="s">
        <v>2042</v>
      </c>
      <c r="U24" s="46">
        <v>2000</v>
      </c>
      <c r="V24" s="46">
        <v>1998.79</v>
      </c>
    </row>
    <row r="25" spans="2:22" x14ac:dyDescent="0.2">
      <c r="B25" s="14" t="str">
        <f>IF(tabDaten[[#This Row],[MandNr]]="","Fehler",IF(tabDaten[[#This Row],[MandNr]]=1,"1 Stadt Bad Rappenau","2 Eigenbetrieb Stadtenwässerung"))</f>
        <v>1 Stadt Bad Rappenau</v>
      </c>
      <c r="C25" s="14" t="str">
        <f>IF(OR(tabDaten[[#This Row],[art]]="00",tabDaten[[#This Row],[art]]="01",tabDaten[[#This Row],[art]]="60",tabDaten[[#This Row],[art]]="61"),"0 Verwaltungshaushalt","1 Vermögenshaushalt")</f>
        <v>0 Verwaltungshaushalt</v>
      </c>
      <c r="D25" s="14" t="str">
        <f>VLOOKUP(tabDaten[[#This Row],[art]],tabKontenart[],2,FALSE)</f>
        <v>00 Einnahmen VerwaltungsHH</v>
      </c>
      <c r="E25" s="14" t="str">
        <f>LEFT(tabDaten[[#This Row],[Gld]],1) &amp; "    " &amp;VLOOKUP((tabDaten[[#This Row],[MandNr]]&amp;"x"&amp;LEFT(tabDaten[[#This Row],[Gld]],1)),tabGliederung[],2,FALSE)</f>
        <v xml:space="preserve">0    Allgemeine Verwaltung </v>
      </c>
      <c r="F25" s="14" t="str">
        <f>LEFT(tabDaten[[#This Row],[Gld]],2) &amp; "    " &amp;VLOOKUP((tabDaten[[#This Row],[MandNr]]&amp;"x"&amp;LEFT(tabDaten[[#This Row],[Gld]],2)),tabGliederung[],2,FALSE)</f>
        <v xml:space="preserve">06    Einrichtungen für die gesamte Verwaltung </v>
      </c>
      <c r="G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5" s="14" t="str">
        <f>LEFT(tabDaten[[#This Row],[Gld]],4) &amp; "    " &amp;VLOOKUP((tabDaten[[#This Row],[MandNr]]&amp;"x"&amp;LEFT(tabDaten[[#This Row],[Gld]],4)),tabGliederung[],2,FALSE)</f>
        <v xml:space="preserve">0600    allgemeine Verwaltung </v>
      </c>
      <c r="I25" s="14" t="str">
        <f>IF(OR(LEFT(tabDaten[[#This Row],[Grp]],1)*1=3,LEFT(tabDaten[[#This Row],[Grp]],1)*1=9),LEFT(tabDaten[[#This Row],[Grp]],2),LEFT(tabDaten[[#This Row],[Grp]],1))</f>
        <v>1</v>
      </c>
      <c r="J25" s="14" t="str">
        <f>VLOOKUP(tabDaten[[#This Row],[GrpKurz]],tabGruppierung[],2,FALSE)</f>
        <v>E   Einnahmen aus Verwaltung und Betrieb</v>
      </c>
      <c r="K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0600-169000    Innere Verrechnungen   </v>
      </c>
      <c r="L25" s="17">
        <f>IF(OR(tabDaten[[#This Row],[art]]="00",tabDaten[[#This Row],[art]]="10"),tabDaten[[#This Row],[Plan]],tabDaten[[#This Row],[Plan]]*-1)</f>
        <v>5600</v>
      </c>
      <c r="M25" s="18">
        <f>IF(OR(tabDaten[[#This Row],[art]]="00",tabDaten[[#This Row],[art]]="10",tabDaten[[#This Row],[art]]="60",tabDaten[[#This Row],[art]]="70"),tabDaten[[#This Row],[Rechnung]],tabDaten[[#This Row],[Rechnung]]*-1)</f>
        <v>5640</v>
      </c>
      <c r="N25" s="44">
        <v>1</v>
      </c>
      <c r="O25" s="45" t="s">
        <v>995</v>
      </c>
      <c r="P25" s="45" t="s">
        <v>1022</v>
      </c>
      <c r="Q25" s="45" t="s">
        <v>1658</v>
      </c>
      <c r="R25" s="45" t="s">
        <v>995</v>
      </c>
      <c r="S25" s="45" t="s">
        <v>1546</v>
      </c>
      <c r="T25" s="44" t="s">
        <v>11</v>
      </c>
      <c r="U25" s="46">
        <v>5600</v>
      </c>
      <c r="V25" s="46">
        <v>5640</v>
      </c>
    </row>
    <row r="26" spans="2:22" x14ac:dyDescent="0.2">
      <c r="B26" s="14" t="str">
        <f>IF(tabDaten[[#This Row],[MandNr]]="","Fehler",IF(tabDaten[[#This Row],[MandNr]]=1,"1 Stadt Bad Rappenau","2 Eigenbetrieb Stadtenwässerung"))</f>
        <v>1 Stadt Bad Rappenau</v>
      </c>
      <c r="C26" s="14" t="str">
        <f>IF(OR(tabDaten[[#This Row],[art]]="00",tabDaten[[#This Row],[art]]="01",tabDaten[[#This Row],[art]]="60",tabDaten[[#This Row],[art]]="61"),"0 Verwaltungshaushalt","1 Vermögenshaushalt")</f>
        <v>0 Verwaltungshaushalt</v>
      </c>
      <c r="D26" s="14" t="str">
        <f>VLOOKUP(tabDaten[[#This Row],[art]],tabKontenart[],2,FALSE)</f>
        <v>00 Einnahmen VerwaltungsHH</v>
      </c>
      <c r="E26" s="14" t="str">
        <f>LEFT(tabDaten[[#This Row],[Gld]],1) &amp; "    " &amp;VLOOKUP((tabDaten[[#This Row],[MandNr]]&amp;"x"&amp;LEFT(tabDaten[[#This Row],[Gld]],1)),tabGliederung[],2,FALSE)</f>
        <v xml:space="preserve">1    öffentliche Ordnung </v>
      </c>
      <c r="F26" s="14" t="str">
        <f>LEFT(tabDaten[[#This Row],[Gld]],2) &amp; "    " &amp;VLOOKUP((tabDaten[[#This Row],[MandNr]]&amp;"x"&amp;LEFT(tabDaten[[#This Row],[Gld]],2)),tabGliederung[],2,FALSE)</f>
        <v xml:space="preserve">11    öffentliche Ordnung </v>
      </c>
      <c r="G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 s="14" t="str">
        <f>LEFT(tabDaten[[#This Row],[Gld]],4) &amp; "    " &amp;VLOOKUP((tabDaten[[#This Row],[MandNr]]&amp;"x"&amp;LEFT(tabDaten[[#This Row],[Gld]],4)),tabGliederung[],2,FALSE)</f>
        <v xml:space="preserve">1100    Ordnungsamt und zentrales Bürgerbüro </v>
      </c>
      <c r="I26" s="14" t="str">
        <f>IF(OR(LEFT(tabDaten[[#This Row],[Grp]],1)*1=3,LEFT(tabDaten[[#This Row],[Grp]],1)*1=9),LEFT(tabDaten[[#This Row],[Grp]],2),LEFT(tabDaten[[#This Row],[Grp]],1))</f>
        <v>1</v>
      </c>
      <c r="J26" s="14" t="str">
        <f>VLOOKUP(tabDaten[[#This Row],[GrpKurz]],tabGruppierung[],2,FALSE)</f>
        <v>E   Einnahmen aus Verwaltung und Betrieb</v>
      </c>
      <c r="K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1100-100000    Verwaltungsgebühren   </v>
      </c>
      <c r="L26" s="17">
        <f>IF(OR(tabDaten[[#This Row],[art]]="00",tabDaten[[#This Row],[art]]="10"),tabDaten[[#This Row],[Plan]],tabDaten[[#This Row],[Plan]]*-1)</f>
        <v>160000</v>
      </c>
      <c r="M26" s="18">
        <f>IF(OR(tabDaten[[#This Row],[art]]="00",tabDaten[[#This Row],[art]]="10",tabDaten[[#This Row],[art]]="60",tabDaten[[#This Row],[art]]="70"),tabDaten[[#This Row],[Rechnung]],tabDaten[[#This Row],[Rechnung]]*-1)</f>
        <v>0</v>
      </c>
      <c r="N26" s="44">
        <v>1</v>
      </c>
      <c r="O26" s="45" t="s">
        <v>995</v>
      </c>
      <c r="P26" s="45" t="s">
        <v>1026</v>
      </c>
      <c r="Q26" s="45" t="s">
        <v>1656</v>
      </c>
      <c r="R26" s="45" t="s">
        <v>995</v>
      </c>
      <c r="S26" s="45" t="s">
        <v>1546</v>
      </c>
      <c r="T26" s="44" t="s">
        <v>8</v>
      </c>
      <c r="U26" s="46">
        <v>160000</v>
      </c>
      <c r="V26" s="46">
        <v>0</v>
      </c>
    </row>
    <row r="27" spans="2:22" x14ac:dyDescent="0.2">
      <c r="B27" s="14" t="str">
        <f>IF(tabDaten[[#This Row],[MandNr]]="","Fehler",IF(tabDaten[[#This Row],[MandNr]]=1,"1 Stadt Bad Rappenau","2 Eigenbetrieb Stadtenwässerung"))</f>
        <v>1 Stadt Bad Rappenau</v>
      </c>
      <c r="C27" s="14" t="str">
        <f>IF(OR(tabDaten[[#This Row],[art]]="00",tabDaten[[#This Row],[art]]="01",tabDaten[[#This Row],[art]]="60",tabDaten[[#This Row],[art]]="61"),"0 Verwaltungshaushalt","1 Vermögenshaushalt")</f>
        <v>0 Verwaltungshaushalt</v>
      </c>
      <c r="D27" s="14" t="str">
        <f>VLOOKUP(tabDaten[[#This Row],[art]],tabKontenart[],2,FALSE)</f>
        <v>00 Einnahmen VerwaltungsHH</v>
      </c>
      <c r="E27" s="14" t="str">
        <f>LEFT(tabDaten[[#This Row],[Gld]],1) &amp; "    " &amp;VLOOKUP((tabDaten[[#This Row],[MandNr]]&amp;"x"&amp;LEFT(tabDaten[[#This Row],[Gld]],1)),tabGliederung[],2,FALSE)</f>
        <v xml:space="preserve">1    öffentliche Ordnung </v>
      </c>
      <c r="F27" s="14" t="str">
        <f>LEFT(tabDaten[[#This Row],[Gld]],2) &amp; "    " &amp;VLOOKUP((tabDaten[[#This Row],[MandNr]]&amp;"x"&amp;LEFT(tabDaten[[#This Row],[Gld]],2)),tabGliederung[],2,FALSE)</f>
        <v xml:space="preserve">11    öffentliche Ordnung </v>
      </c>
      <c r="G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7" s="14" t="str">
        <f>LEFT(tabDaten[[#This Row],[Gld]],4) &amp; "    " &amp;VLOOKUP((tabDaten[[#This Row],[MandNr]]&amp;"x"&amp;LEFT(tabDaten[[#This Row],[Gld]],4)),tabGliederung[],2,FALSE)</f>
        <v xml:space="preserve">1100    Ordnungsamt und zentrales Bürgerbüro </v>
      </c>
      <c r="I27" s="14" t="str">
        <f>IF(OR(LEFT(tabDaten[[#This Row],[Grp]],1)*1=3,LEFT(tabDaten[[#This Row],[Grp]],1)*1=9),LEFT(tabDaten[[#This Row],[Grp]],2),LEFT(tabDaten[[#This Row],[Grp]],1))</f>
        <v>1</v>
      </c>
      <c r="J27" s="14" t="str">
        <f>VLOOKUP(tabDaten[[#This Row],[GrpKurz]],tabGruppierung[],2,FALSE)</f>
        <v>E   Einnahmen aus Verwaltung und Betrieb</v>
      </c>
      <c r="K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1100-100100    Verwaltungsgebühren untere Verwaltungsbehörde  </v>
      </c>
      <c r="L27" s="17">
        <f>IF(OR(tabDaten[[#This Row],[art]]="00",tabDaten[[#This Row],[art]]="10"),tabDaten[[#This Row],[Plan]],tabDaten[[#This Row],[Plan]]*-1)</f>
        <v>75000</v>
      </c>
      <c r="M27" s="18">
        <f>IF(OR(tabDaten[[#This Row],[art]]="00",tabDaten[[#This Row],[art]]="10",tabDaten[[#This Row],[art]]="60",tabDaten[[#This Row],[art]]="70"),tabDaten[[#This Row],[Rechnung]],tabDaten[[#This Row],[Rechnung]]*-1)</f>
        <v>0</v>
      </c>
      <c r="N27" s="44">
        <v>1</v>
      </c>
      <c r="O27" s="45" t="s">
        <v>995</v>
      </c>
      <c r="P27" s="45" t="s">
        <v>1026</v>
      </c>
      <c r="Q27" s="45" t="s">
        <v>1663</v>
      </c>
      <c r="R27" s="45" t="s">
        <v>995</v>
      </c>
      <c r="S27" s="45" t="s">
        <v>1546</v>
      </c>
      <c r="T27" s="44" t="s">
        <v>18</v>
      </c>
      <c r="U27" s="46">
        <v>75000</v>
      </c>
      <c r="V27" s="46">
        <v>0</v>
      </c>
    </row>
    <row r="28" spans="2:22" x14ac:dyDescent="0.2">
      <c r="B28" s="14" t="str">
        <f>IF(tabDaten[[#This Row],[MandNr]]="","Fehler",IF(tabDaten[[#This Row],[MandNr]]=1,"1 Stadt Bad Rappenau","2 Eigenbetrieb Stadtenwässerung"))</f>
        <v>1 Stadt Bad Rappenau</v>
      </c>
      <c r="C28" s="14" t="str">
        <f>IF(OR(tabDaten[[#This Row],[art]]="00",tabDaten[[#This Row],[art]]="01",tabDaten[[#This Row],[art]]="60",tabDaten[[#This Row],[art]]="61"),"0 Verwaltungshaushalt","1 Vermögenshaushalt")</f>
        <v>0 Verwaltungshaushalt</v>
      </c>
      <c r="D28" s="14" t="str">
        <f>VLOOKUP(tabDaten[[#This Row],[art]],tabKontenart[],2,FALSE)</f>
        <v>00 Einnahmen VerwaltungsHH</v>
      </c>
      <c r="E28" s="14" t="str">
        <f>LEFT(tabDaten[[#This Row],[Gld]],1) &amp; "    " &amp;VLOOKUP((tabDaten[[#This Row],[MandNr]]&amp;"x"&amp;LEFT(tabDaten[[#This Row],[Gld]],1)),tabGliederung[],2,FALSE)</f>
        <v xml:space="preserve">1    öffentliche Ordnung </v>
      </c>
      <c r="F28" s="14" t="str">
        <f>LEFT(tabDaten[[#This Row],[Gld]],2) &amp; "    " &amp;VLOOKUP((tabDaten[[#This Row],[MandNr]]&amp;"x"&amp;LEFT(tabDaten[[#This Row],[Gld]],2)),tabGliederung[],2,FALSE)</f>
        <v xml:space="preserve">11    öffentliche Ordnung </v>
      </c>
      <c r="G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8" s="14" t="str">
        <f>LEFT(tabDaten[[#This Row],[Gld]],4) &amp; "    " &amp;VLOOKUP((tabDaten[[#This Row],[MandNr]]&amp;"x"&amp;LEFT(tabDaten[[#This Row],[Gld]],4)),tabGliederung[],2,FALSE)</f>
        <v xml:space="preserve">1100    Ordnungsamt und zentrales Bürgerbüro </v>
      </c>
      <c r="I28" s="14" t="str">
        <f>IF(OR(LEFT(tabDaten[[#This Row],[Grp]],1)*1=3,LEFT(tabDaten[[#This Row],[Grp]],1)*1=9),LEFT(tabDaten[[#This Row],[Grp]],2),LEFT(tabDaten[[#This Row],[Grp]],1))</f>
        <v>1</v>
      </c>
      <c r="J28" s="14" t="str">
        <f>VLOOKUP(tabDaten[[#This Row],[GrpKurz]],tabGruppierung[],2,FALSE)</f>
        <v>E   Einnahmen aus Verwaltung und Betrieb</v>
      </c>
      <c r="K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1100-100200    Verwaltungsgeb. Ausländerbehörde   </v>
      </c>
      <c r="L28" s="17">
        <f>IF(OR(tabDaten[[#This Row],[art]]="00",tabDaten[[#This Row],[art]]="10"),tabDaten[[#This Row],[Plan]],tabDaten[[#This Row],[Plan]]*-1)</f>
        <v>30000</v>
      </c>
      <c r="M28" s="18">
        <f>IF(OR(tabDaten[[#This Row],[art]]="00",tabDaten[[#This Row],[art]]="10",tabDaten[[#This Row],[art]]="60",tabDaten[[#This Row],[art]]="70"),tabDaten[[#This Row],[Rechnung]],tabDaten[[#This Row],[Rechnung]]*-1)</f>
        <v>43950.8</v>
      </c>
      <c r="N28" s="44">
        <v>1</v>
      </c>
      <c r="O28" s="45" t="s">
        <v>995</v>
      </c>
      <c r="P28" s="45" t="s">
        <v>1026</v>
      </c>
      <c r="Q28" s="45" t="s">
        <v>1664</v>
      </c>
      <c r="R28" s="45" t="s">
        <v>995</v>
      </c>
      <c r="S28" s="45" t="s">
        <v>1546</v>
      </c>
      <c r="T28" s="44" t="s">
        <v>19</v>
      </c>
      <c r="U28" s="46">
        <v>30000</v>
      </c>
      <c r="V28" s="46">
        <v>43950.8</v>
      </c>
    </row>
    <row r="29" spans="2:22" x14ac:dyDescent="0.2">
      <c r="B29" s="14" t="str">
        <f>IF(tabDaten[[#This Row],[MandNr]]="","Fehler",IF(tabDaten[[#This Row],[MandNr]]=1,"1 Stadt Bad Rappenau","2 Eigenbetrieb Stadtenwässerung"))</f>
        <v>1 Stadt Bad Rappenau</v>
      </c>
      <c r="C29" s="14" t="str">
        <f>IF(OR(tabDaten[[#This Row],[art]]="00",tabDaten[[#This Row],[art]]="01",tabDaten[[#This Row],[art]]="60",tabDaten[[#This Row],[art]]="61"),"0 Verwaltungshaushalt","1 Vermögenshaushalt")</f>
        <v>0 Verwaltungshaushalt</v>
      </c>
      <c r="D29" s="14" t="str">
        <f>VLOOKUP(tabDaten[[#This Row],[art]],tabKontenart[],2,FALSE)</f>
        <v>00 Einnahmen VerwaltungsHH</v>
      </c>
      <c r="E29" s="14" t="str">
        <f>LEFT(tabDaten[[#This Row],[Gld]],1) &amp; "    " &amp;VLOOKUP((tabDaten[[#This Row],[MandNr]]&amp;"x"&amp;LEFT(tabDaten[[#This Row],[Gld]],1)),tabGliederung[],2,FALSE)</f>
        <v xml:space="preserve">1    öffentliche Ordnung </v>
      </c>
      <c r="F29" s="14" t="str">
        <f>LEFT(tabDaten[[#This Row],[Gld]],2) &amp; "    " &amp;VLOOKUP((tabDaten[[#This Row],[MandNr]]&amp;"x"&amp;LEFT(tabDaten[[#This Row],[Gld]],2)),tabGliederung[],2,FALSE)</f>
        <v xml:space="preserve">11    öffentliche Ordnung </v>
      </c>
      <c r="G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9" s="14" t="str">
        <f>LEFT(tabDaten[[#This Row],[Gld]],4) &amp; "    " &amp;VLOOKUP((tabDaten[[#This Row],[MandNr]]&amp;"x"&amp;LEFT(tabDaten[[#This Row],[Gld]],4)),tabGliederung[],2,FALSE)</f>
        <v xml:space="preserve">1100    Ordnungsamt und zentrales Bürgerbüro </v>
      </c>
      <c r="I29" s="14" t="str">
        <f>IF(OR(LEFT(tabDaten[[#This Row],[Grp]],1)*1=3,LEFT(tabDaten[[#This Row],[Grp]],1)*1=9),LEFT(tabDaten[[#This Row],[Grp]],2),LEFT(tabDaten[[#This Row],[Grp]],1))</f>
        <v>1</v>
      </c>
      <c r="J29" s="14" t="str">
        <f>VLOOKUP(tabDaten[[#This Row],[GrpKurz]],tabGruppierung[],2,FALSE)</f>
        <v>E   Einnahmen aus Verwaltung und Betrieb</v>
      </c>
      <c r="K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1100-151000    Ersätze und ähnliche Einnahmen  </v>
      </c>
      <c r="L29" s="17">
        <f>IF(OR(tabDaten[[#This Row],[art]]="00",tabDaten[[#This Row],[art]]="10"),tabDaten[[#This Row],[Plan]],tabDaten[[#This Row],[Plan]]*-1)</f>
        <v>35000</v>
      </c>
      <c r="M29" s="18">
        <f>IF(OR(tabDaten[[#This Row],[art]]="00",tabDaten[[#This Row],[art]]="10",tabDaten[[#This Row],[art]]="60",tabDaten[[#This Row],[art]]="70"),tabDaten[[#This Row],[Rechnung]],tabDaten[[#This Row],[Rechnung]]*-1)</f>
        <v>42.6</v>
      </c>
      <c r="N29" s="44">
        <v>1</v>
      </c>
      <c r="O29" s="45" t="s">
        <v>995</v>
      </c>
      <c r="P29" s="45" t="s">
        <v>1026</v>
      </c>
      <c r="Q29" s="45" t="s">
        <v>1653</v>
      </c>
      <c r="R29" s="45" t="s">
        <v>995</v>
      </c>
      <c r="S29" s="45" t="s">
        <v>1546</v>
      </c>
      <c r="T29" s="44" t="s">
        <v>4</v>
      </c>
      <c r="U29" s="46">
        <v>35000</v>
      </c>
      <c r="V29" s="46">
        <v>42.6</v>
      </c>
    </row>
    <row r="30" spans="2:22" x14ac:dyDescent="0.2">
      <c r="B30" s="14" t="str">
        <f>IF(tabDaten[[#This Row],[MandNr]]="","Fehler",IF(tabDaten[[#This Row],[MandNr]]=1,"1 Stadt Bad Rappenau","2 Eigenbetrieb Stadtenwässerung"))</f>
        <v>1 Stadt Bad Rappenau</v>
      </c>
      <c r="C30" s="14" t="str">
        <f>IF(OR(tabDaten[[#This Row],[art]]="00",tabDaten[[#This Row],[art]]="01",tabDaten[[#This Row],[art]]="60",tabDaten[[#This Row],[art]]="61"),"0 Verwaltungshaushalt","1 Vermögenshaushalt")</f>
        <v>0 Verwaltungshaushalt</v>
      </c>
      <c r="D30" s="14" t="str">
        <f>VLOOKUP(tabDaten[[#This Row],[art]],tabKontenart[],2,FALSE)</f>
        <v>00 Einnahmen VerwaltungsHH</v>
      </c>
      <c r="E30" s="14" t="str">
        <f>LEFT(tabDaten[[#This Row],[Gld]],1) &amp; "    " &amp;VLOOKUP((tabDaten[[#This Row],[MandNr]]&amp;"x"&amp;LEFT(tabDaten[[#This Row],[Gld]],1)),tabGliederung[],2,FALSE)</f>
        <v xml:space="preserve">1    öffentliche Ordnung </v>
      </c>
      <c r="F30" s="14" t="str">
        <f>LEFT(tabDaten[[#This Row],[Gld]],2) &amp; "    " &amp;VLOOKUP((tabDaten[[#This Row],[MandNr]]&amp;"x"&amp;LEFT(tabDaten[[#This Row],[Gld]],2)),tabGliederung[],2,FALSE)</f>
        <v xml:space="preserve">11    öffentliche Ordnung </v>
      </c>
      <c r="G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0" s="14" t="str">
        <f>LEFT(tabDaten[[#This Row],[Gld]],4) &amp; "    " &amp;VLOOKUP((tabDaten[[#This Row],[MandNr]]&amp;"x"&amp;LEFT(tabDaten[[#This Row],[Gld]],4)),tabGliederung[],2,FALSE)</f>
        <v xml:space="preserve">1100    Ordnungsamt und zentrales Bürgerbüro </v>
      </c>
      <c r="I30" s="14" t="str">
        <f>IF(OR(LEFT(tabDaten[[#This Row],[Grp]],1)*1=3,LEFT(tabDaten[[#This Row],[Grp]],1)*1=9),LEFT(tabDaten[[#This Row],[Grp]],2),LEFT(tabDaten[[#This Row],[Grp]],1))</f>
        <v>1</v>
      </c>
      <c r="J30" s="14" t="str">
        <f>VLOOKUP(tabDaten[[#This Row],[GrpKurz]],tabGruppierung[],2,FALSE)</f>
        <v>E   Einnahmen aus Verwaltung und Betrieb</v>
      </c>
      <c r="K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1100-157500    Vermischte Einnahmen   </v>
      </c>
      <c r="L30" s="17">
        <f>IF(OR(tabDaten[[#This Row],[art]]="00",tabDaten[[#This Row],[art]]="10"),tabDaten[[#This Row],[Plan]],tabDaten[[#This Row],[Plan]]*-1)</f>
        <v>100</v>
      </c>
      <c r="M30" s="18">
        <f>IF(OR(tabDaten[[#This Row],[art]]="00",tabDaten[[#This Row],[art]]="10",tabDaten[[#This Row],[art]]="60",tabDaten[[#This Row],[art]]="70"),tabDaten[[#This Row],[Rechnung]],tabDaten[[#This Row],[Rechnung]]*-1)</f>
        <v>1534.57</v>
      </c>
      <c r="N30" s="44">
        <v>1</v>
      </c>
      <c r="O30" s="45" t="s">
        <v>995</v>
      </c>
      <c r="P30" s="45" t="s">
        <v>1026</v>
      </c>
      <c r="Q30" s="45" t="s">
        <v>1659</v>
      </c>
      <c r="R30" s="45" t="s">
        <v>995</v>
      </c>
      <c r="S30" s="45" t="s">
        <v>1546</v>
      </c>
      <c r="T30" s="44" t="s">
        <v>12</v>
      </c>
      <c r="U30" s="46">
        <v>100</v>
      </c>
      <c r="V30" s="46">
        <v>1534.57</v>
      </c>
    </row>
    <row r="31" spans="2:22" x14ac:dyDescent="0.2">
      <c r="B31" s="14" t="str">
        <f>IF(tabDaten[[#This Row],[MandNr]]="","Fehler",IF(tabDaten[[#This Row],[MandNr]]=1,"1 Stadt Bad Rappenau","2 Eigenbetrieb Stadtenwässerung"))</f>
        <v>1 Stadt Bad Rappenau</v>
      </c>
      <c r="C31" s="14" t="str">
        <f>IF(OR(tabDaten[[#This Row],[art]]="00",tabDaten[[#This Row],[art]]="01",tabDaten[[#This Row],[art]]="60",tabDaten[[#This Row],[art]]="61"),"0 Verwaltungshaushalt","1 Vermögenshaushalt")</f>
        <v>0 Verwaltungshaushalt</v>
      </c>
      <c r="D31" s="14" t="str">
        <f>VLOOKUP(tabDaten[[#This Row],[art]],tabKontenart[],2,FALSE)</f>
        <v>00 Einnahmen VerwaltungsHH</v>
      </c>
      <c r="E31" s="14" t="str">
        <f>LEFT(tabDaten[[#This Row],[Gld]],1) &amp; "    " &amp;VLOOKUP((tabDaten[[#This Row],[MandNr]]&amp;"x"&amp;LEFT(tabDaten[[#This Row],[Gld]],1)),tabGliederung[],2,FALSE)</f>
        <v xml:space="preserve">1    öffentliche Ordnung </v>
      </c>
      <c r="F31" s="14" t="str">
        <f>LEFT(tabDaten[[#This Row],[Gld]],2) &amp; "    " &amp;VLOOKUP((tabDaten[[#This Row],[MandNr]]&amp;"x"&amp;LEFT(tabDaten[[#This Row],[Gld]],2)),tabGliederung[],2,FALSE)</f>
        <v xml:space="preserve">11    öffentliche Ordnung </v>
      </c>
      <c r="G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1" s="14" t="str">
        <f>LEFT(tabDaten[[#This Row],[Gld]],4) &amp; "    " &amp;VLOOKUP((tabDaten[[#This Row],[MandNr]]&amp;"x"&amp;LEFT(tabDaten[[#This Row],[Gld]],4)),tabGliederung[],2,FALSE)</f>
        <v xml:space="preserve">1100    Ordnungsamt und zentrales Bürgerbüro </v>
      </c>
      <c r="I31" s="14" t="str">
        <f>IF(OR(LEFT(tabDaten[[#This Row],[Grp]],1)*1=3,LEFT(tabDaten[[#This Row],[Grp]],1)*1=9),LEFT(tabDaten[[#This Row],[Grp]],2),LEFT(tabDaten[[#This Row],[Grp]],1))</f>
        <v>1</v>
      </c>
      <c r="J31" s="14" t="str">
        <f>VLOOKUP(tabDaten[[#This Row],[GrpKurz]],tabGruppierung[],2,FALSE)</f>
        <v>E   Einnahmen aus Verwaltung und Betrieb</v>
      </c>
      <c r="K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1100-168000    Erstattung Bestattungskosten   </v>
      </c>
      <c r="L31" s="17">
        <f>IF(OR(tabDaten[[#This Row],[art]]="00",tabDaten[[#This Row],[art]]="10"),tabDaten[[#This Row],[Plan]],tabDaten[[#This Row],[Plan]]*-1)</f>
        <v>5000</v>
      </c>
      <c r="M31" s="18">
        <f>IF(OR(tabDaten[[#This Row],[art]]="00",tabDaten[[#This Row],[art]]="10",tabDaten[[#This Row],[art]]="60",tabDaten[[#This Row],[art]]="70"),tabDaten[[#This Row],[Rechnung]],tabDaten[[#This Row],[Rechnung]]*-1)</f>
        <v>-198.34</v>
      </c>
      <c r="N31" s="44">
        <v>1</v>
      </c>
      <c r="O31" s="45" t="s">
        <v>995</v>
      </c>
      <c r="P31" s="45" t="s">
        <v>1026</v>
      </c>
      <c r="Q31" s="45" t="s">
        <v>1665</v>
      </c>
      <c r="R31" s="45" t="s">
        <v>995</v>
      </c>
      <c r="S31" s="45" t="s">
        <v>1546</v>
      </c>
      <c r="T31" s="44" t="s">
        <v>20</v>
      </c>
      <c r="U31" s="46">
        <v>5000</v>
      </c>
      <c r="V31" s="46">
        <v>-198.34</v>
      </c>
    </row>
    <row r="32" spans="2:22" x14ac:dyDescent="0.2">
      <c r="B32" s="14" t="str">
        <f>IF(tabDaten[[#This Row],[MandNr]]="","Fehler",IF(tabDaten[[#This Row],[MandNr]]=1,"1 Stadt Bad Rappenau","2 Eigenbetrieb Stadtenwässerung"))</f>
        <v>1 Stadt Bad Rappenau</v>
      </c>
      <c r="C32" s="14" t="str">
        <f>IF(OR(tabDaten[[#This Row],[art]]="00",tabDaten[[#This Row],[art]]="01",tabDaten[[#This Row],[art]]="60",tabDaten[[#This Row],[art]]="61"),"0 Verwaltungshaushalt","1 Vermögenshaushalt")</f>
        <v>0 Verwaltungshaushalt</v>
      </c>
      <c r="D32" s="14" t="str">
        <f>VLOOKUP(tabDaten[[#This Row],[art]],tabKontenart[],2,FALSE)</f>
        <v>00 Einnahmen VerwaltungsHH</v>
      </c>
      <c r="E32" s="14" t="str">
        <f>LEFT(tabDaten[[#This Row],[Gld]],1) &amp; "    " &amp;VLOOKUP((tabDaten[[#This Row],[MandNr]]&amp;"x"&amp;LEFT(tabDaten[[#This Row],[Gld]],1)),tabGliederung[],2,FALSE)</f>
        <v xml:space="preserve">1    öffentliche Ordnung </v>
      </c>
      <c r="F32" s="14" t="str">
        <f>LEFT(tabDaten[[#This Row],[Gld]],2) &amp; "    " &amp;VLOOKUP((tabDaten[[#This Row],[MandNr]]&amp;"x"&amp;LEFT(tabDaten[[#This Row],[Gld]],2)),tabGliederung[],2,FALSE)</f>
        <v xml:space="preserve">11    öffentliche Ordnung </v>
      </c>
      <c r="G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2" s="14" t="str">
        <f>LEFT(tabDaten[[#This Row],[Gld]],4) &amp; "    " &amp;VLOOKUP((tabDaten[[#This Row],[MandNr]]&amp;"x"&amp;LEFT(tabDaten[[#This Row],[Gld]],4)),tabGliederung[],2,FALSE)</f>
        <v xml:space="preserve">1100    Ordnungsamt und zentrales Bürgerbüro </v>
      </c>
      <c r="I32" s="14" t="str">
        <f>IF(OR(LEFT(tabDaten[[#This Row],[Grp]],1)*1=3,LEFT(tabDaten[[#This Row],[Grp]],1)*1=9),LEFT(tabDaten[[#This Row],[Grp]],2),LEFT(tabDaten[[#This Row],[Grp]],1))</f>
        <v>1</v>
      </c>
      <c r="J32" s="14" t="str">
        <f>VLOOKUP(tabDaten[[#This Row],[GrpKurz]],tabGruppierung[],2,FALSE)</f>
        <v>E   Einnahmen aus Verwaltung und Betrieb</v>
      </c>
      <c r="K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1100-169000    Innere Verrechnungen   </v>
      </c>
      <c r="L32" s="17">
        <f>IF(OR(tabDaten[[#This Row],[art]]="00",tabDaten[[#This Row],[art]]="10"),tabDaten[[#This Row],[Plan]],tabDaten[[#This Row],[Plan]]*-1)</f>
        <v>77100</v>
      </c>
      <c r="M32" s="18">
        <f>IF(OR(tabDaten[[#This Row],[art]]="00",tabDaten[[#This Row],[art]]="10",tabDaten[[#This Row],[art]]="60",tabDaten[[#This Row],[art]]="70"),tabDaten[[#This Row],[Rechnung]],tabDaten[[#This Row],[Rechnung]]*-1)</f>
        <v>77032.41</v>
      </c>
      <c r="N32" s="44">
        <v>1</v>
      </c>
      <c r="O32" s="45" t="s">
        <v>995</v>
      </c>
      <c r="P32" s="45" t="s">
        <v>1026</v>
      </c>
      <c r="Q32" s="45" t="s">
        <v>1658</v>
      </c>
      <c r="R32" s="45" t="s">
        <v>995</v>
      </c>
      <c r="S32" s="45" t="s">
        <v>1546</v>
      </c>
      <c r="T32" s="44" t="s">
        <v>11</v>
      </c>
      <c r="U32" s="46">
        <v>77100</v>
      </c>
      <c r="V32" s="46">
        <v>77032.41</v>
      </c>
    </row>
    <row r="33" spans="2:22" x14ac:dyDescent="0.2">
      <c r="B33" s="14" t="str">
        <f>IF(tabDaten[[#This Row],[MandNr]]="","Fehler",IF(tabDaten[[#This Row],[MandNr]]=1,"1 Stadt Bad Rappenau","2 Eigenbetrieb Stadtenwässerung"))</f>
        <v>1 Stadt Bad Rappenau</v>
      </c>
      <c r="C33" s="14" t="str">
        <f>IF(OR(tabDaten[[#This Row],[art]]="00",tabDaten[[#This Row],[art]]="01",tabDaten[[#This Row],[art]]="60",tabDaten[[#This Row],[art]]="61"),"0 Verwaltungshaushalt","1 Vermögenshaushalt")</f>
        <v>0 Verwaltungshaushalt</v>
      </c>
      <c r="D33" s="14" t="str">
        <f>VLOOKUP(tabDaten[[#This Row],[art]],tabKontenart[],2,FALSE)</f>
        <v>00 Einnahmen VerwaltungsHH</v>
      </c>
      <c r="E33" s="14" t="str">
        <f>LEFT(tabDaten[[#This Row],[Gld]],1) &amp; "    " &amp;VLOOKUP((tabDaten[[#This Row],[MandNr]]&amp;"x"&amp;LEFT(tabDaten[[#This Row],[Gld]],1)),tabGliederung[],2,FALSE)</f>
        <v xml:space="preserve">1    öffentliche Ordnung </v>
      </c>
      <c r="F33" s="14" t="str">
        <f>LEFT(tabDaten[[#This Row],[Gld]],2) &amp; "    " &amp;VLOOKUP((tabDaten[[#This Row],[MandNr]]&amp;"x"&amp;LEFT(tabDaten[[#This Row],[Gld]],2)),tabGliederung[],2,FALSE)</f>
        <v xml:space="preserve">11    öffentliche Ordnung </v>
      </c>
      <c r="G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3" s="14" t="str">
        <f>LEFT(tabDaten[[#This Row],[Gld]],4) &amp; "    " &amp;VLOOKUP((tabDaten[[#This Row],[MandNr]]&amp;"x"&amp;LEFT(tabDaten[[#This Row],[Gld]],4)),tabGliederung[],2,FALSE)</f>
        <v xml:space="preserve">1100    Ordnungsamt und zentrales Bürgerbüro </v>
      </c>
      <c r="I33" s="14" t="str">
        <f>IF(OR(LEFT(tabDaten[[#This Row],[Grp]],1)*1=3,LEFT(tabDaten[[#This Row],[Grp]],1)*1=9),LEFT(tabDaten[[#This Row],[Grp]],2),LEFT(tabDaten[[#This Row],[Grp]],1))</f>
        <v>2</v>
      </c>
      <c r="J33" s="14" t="str">
        <f>VLOOKUP(tabDaten[[#This Row],[GrpKurz]],tabGruppierung[],2,FALSE)</f>
        <v>E   Sonstige Finanzeinnahmen</v>
      </c>
      <c r="K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1100-260000    Bußgelder   </v>
      </c>
      <c r="L33" s="17">
        <f>IF(OR(tabDaten[[#This Row],[art]]="00",tabDaten[[#This Row],[art]]="10"),tabDaten[[#This Row],[Plan]],tabDaten[[#This Row],[Plan]]*-1)</f>
        <v>210000</v>
      </c>
      <c r="M33" s="18">
        <f>IF(OR(tabDaten[[#This Row],[art]]="00",tabDaten[[#This Row],[art]]="10",tabDaten[[#This Row],[art]]="60",tabDaten[[#This Row],[art]]="70"),tabDaten[[#This Row],[Rechnung]],tabDaten[[#This Row],[Rechnung]]*-1)</f>
        <v>301766.38</v>
      </c>
      <c r="N33" s="44">
        <v>1</v>
      </c>
      <c r="O33" s="45" t="s">
        <v>995</v>
      </c>
      <c r="P33" s="45" t="s">
        <v>1026</v>
      </c>
      <c r="Q33" s="45" t="s">
        <v>1666</v>
      </c>
      <c r="R33" s="45" t="s">
        <v>995</v>
      </c>
      <c r="S33" s="45" t="s">
        <v>1546</v>
      </c>
      <c r="T33" s="44" t="s">
        <v>21</v>
      </c>
      <c r="U33" s="46">
        <v>210000</v>
      </c>
      <c r="V33" s="46">
        <v>301766.38</v>
      </c>
    </row>
    <row r="34" spans="2:22" x14ac:dyDescent="0.2">
      <c r="B34" s="14" t="str">
        <f>IF(tabDaten[[#This Row],[MandNr]]="","Fehler",IF(tabDaten[[#This Row],[MandNr]]=1,"1 Stadt Bad Rappenau","2 Eigenbetrieb Stadtenwässerung"))</f>
        <v>1 Stadt Bad Rappenau</v>
      </c>
      <c r="C34" s="14" t="str">
        <f>IF(OR(tabDaten[[#This Row],[art]]="00",tabDaten[[#This Row],[art]]="01",tabDaten[[#This Row],[art]]="60",tabDaten[[#This Row],[art]]="61"),"0 Verwaltungshaushalt","1 Vermögenshaushalt")</f>
        <v>0 Verwaltungshaushalt</v>
      </c>
      <c r="D34" s="14" t="str">
        <f>VLOOKUP(tabDaten[[#This Row],[art]],tabKontenart[],2,FALSE)</f>
        <v>00 Einnahmen VerwaltungsHH</v>
      </c>
      <c r="E34" s="14" t="str">
        <f>LEFT(tabDaten[[#This Row],[Gld]],1) &amp; "    " &amp;VLOOKUP((tabDaten[[#This Row],[MandNr]]&amp;"x"&amp;LEFT(tabDaten[[#This Row],[Gld]],1)),tabGliederung[],2,FALSE)</f>
        <v xml:space="preserve">1    öffentliche Ordnung </v>
      </c>
      <c r="F34" s="14" t="str">
        <f>LEFT(tabDaten[[#This Row],[Gld]],2) &amp; "    " &amp;VLOOKUP((tabDaten[[#This Row],[MandNr]]&amp;"x"&amp;LEFT(tabDaten[[#This Row],[Gld]],2)),tabGliederung[],2,FALSE)</f>
        <v xml:space="preserve">11    öffentliche Ordnung </v>
      </c>
      <c r="G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4" s="14" t="str">
        <f>LEFT(tabDaten[[#This Row],[Gld]],4) &amp; "    " &amp;VLOOKUP((tabDaten[[#This Row],[MandNr]]&amp;"x"&amp;LEFT(tabDaten[[#This Row],[Gld]],4)),tabGliederung[],2,FALSE)</f>
        <v xml:space="preserve">1101    Bürgerbüro Babstadt </v>
      </c>
      <c r="I34" s="14" t="str">
        <f>IF(OR(LEFT(tabDaten[[#This Row],[Grp]],1)*1=3,LEFT(tabDaten[[#This Row],[Grp]],1)*1=9),LEFT(tabDaten[[#This Row],[Grp]],2),LEFT(tabDaten[[#This Row],[Grp]],1))</f>
        <v>1</v>
      </c>
      <c r="J34" s="14" t="str">
        <f>VLOOKUP(tabDaten[[#This Row],[GrpKurz]],tabGruppierung[],2,FALSE)</f>
        <v>E   Einnahmen aus Verwaltung und Betrieb</v>
      </c>
      <c r="K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1101-100000    Verwaltungsgebühren   </v>
      </c>
      <c r="L34" s="17">
        <f>IF(OR(tabDaten[[#This Row],[art]]="00",tabDaten[[#This Row],[art]]="10"),tabDaten[[#This Row],[Plan]],tabDaten[[#This Row],[Plan]]*-1)</f>
        <v>400</v>
      </c>
      <c r="M34" s="18">
        <f>IF(OR(tabDaten[[#This Row],[art]]="00",tabDaten[[#This Row],[art]]="10",tabDaten[[#This Row],[art]]="60",tabDaten[[#This Row],[art]]="70"),tabDaten[[#This Row],[Rechnung]],tabDaten[[#This Row],[Rechnung]]*-1)</f>
        <v>0</v>
      </c>
      <c r="N34" s="44">
        <v>1</v>
      </c>
      <c r="O34" s="45" t="s">
        <v>995</v>
      </c>
      <c r="P34" s="45" t="s">
        <v>1027</v>
      </c>
      <c r="Q34" s="45" t="s">
        <v>1656</v>
      </c>
      <c r="R34" s="45" t="s">
        <v>995</v>
      </c>
      <c r="S34" s="45" t="s">
        <v>1546</v>
      </c>
      <c r="T34" s="44" t="s">
        <v>8</v>
      </c>
      <c r="U34" s="46">
        <v>400</v>
      </c>
      <c r="V34" s="46">
        <v>0</v>
      </c>
    </row>
    <row r="35" spans="2:22" x14ac:dyDescent="0.2">
      <c r="B35" s="14" t="str">
        <f>IF(tabDaten[[#This Row],[MandNr]]="","Fehler",IF(tabDaten[[#This Row],[MandNr]]=1,"1 Stadt Bad Rappenau","2 Eigenbetrieb Stadtenwässerung"))</f>
        <v>1 Stadt Bad Rappenau</v>
      </c>
      <c r="C35" s="14" t="str">
        <f>IF(OR(tabDaten[[#This Row],[art]]="00",tabDaten[[#This Row],[art]]="01",tabDaten[[#This Row],[art]]="60",tabDaten[[#This Row],[art]]="61"),"0 Verwaltungshaushalt","1 Vermögenshaushalt")</f>
        <v>0 Verwaltungshaushalt</v>
      </c>
      <c r="D35" s="14" t="str">
        <f>VLOOKUP(tabDaten[[#This Row],[art]],tabKontenart[],2,FALSE)</f>
        <v>00 Einnahmen VerwaltungsHH</v>
      </c>
      <c r="E35" s="14" t="str">
        <f>LEFT(tabDaten[[#This Row],[Gld]],1) &amp; "    " &amp;VLOOKUP((tabDaten[[#This Row],[MandNr]]&amp;"x"&amp;LEFT(tabDaten[[#This Row],[Gld]],1)),tabGliederung[],2,FALSE)</f>
        <v xml:space="preserve">1    öffentliche Ordnung </v>
      </c>
      <c r="F35" s="14" t="str">
        <f>LEFT(tabDaten[[#This Row],[Gld]],2) &amp; "    " &amp;VLOOKUP((tabDaten[[#This Row],[MandNr]]&amp;"x"&amp;LEFT(tabDaten[[#This Row],[Gld]],2)),tabGliederung[],2,FALSE)</f>
        <v xml:space="preserve">11    öffentliche Ordnung </v>
      </c>
      <c r="G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5" s="14" t="str">
        <f>LEFT(tabDaten[[#This Row],[Gld]],4) &amp; "    " &amp;VLOOKUP((tabDaten[[#This Row],[MandNr]]&amp;"x"&amp;LEFT(tabDaten[[#This Row],[Gld]],4)),tabGliederung[],2,FALSE)</f>
        <v xml:space="preserve">1102    Bürgerbüro Bonfeld </v>
      </c>
      <c r="I35" s="14" t="str">
        <f>IF(OR(LEFT(tabDaten[[#This Row],[Grp]],1)*1=3,LEFT(tabDaten[[#This Row],[Grp]],1)*1=9),LEFT(tabDaten[[#This Row],[Grp]],2),LEFT(tabDaten[[#This Row],[Grp]],1))</f>
        <v>1</v>
      </c>
      <c r="J35" s="14" t="str">
        <f>VLOOKUP(tabDaten[[#This Row],[GrpKurz]],tabGruppierung[],2,FALSE)</f>
        <v>E   Einnahmen aus Verwaltung und Betrieb</v>
      </c>
      <c r="K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1102-100000    Verwaltungsgebühren   </v>
      </c>
      <c r="L35" s="17">
        <f>IF(OR(tabDaten[[#This Row],[art]]="00",tabDaten[[#This Row],[art]]="10"),tabDaten[[#This Row],[Plan]],tabDaten[[#This Row],[Plan]]*-1)</f>
        <v>3000</v>
      </c>
      <c r="M35" s="18">
        <f>IF(OR(tabDaten[[#This Row],[art]]="00",tabDaten[[#This Row],[art]]="10",tabDaten[[#This Row],[art]]="60",tabDaten[[#This Row],[art]]="70"),tabDaten[[#This Row],[Rechnung]],tabDaten[[#This Row],[Rechnung]]*-1)</f>
        <v>0</v>
      </c>
      <c r="N35" s="44">
        <v>1</v>
      </c>
      <c r="O35" s="45" t="s">
        <v>995</v>
      </c>
      <c r="P35" s="45" t="s">
        <v>1028</v>
      </c>
      <c r="Q35" s="45" t="s">
        <v>1656</v>
      </c>
      <c r="R35" s="45" t="s">
        <v>995</v>
      </c>
      <c r="S35" s="45" t="s">
        <v>1546</v>
      </c>
      <c r="T35" s="44" t="s">
        <v>8</v>
      </c>
      <c r="U35" s="46">
        <v>3000</v>
      </c>
      <c r="V35" s="46">
        <v>0</v>
      </c>
    </row>
    <row r="36" spans="2:22" x14ac:dyDescent="0.2">
      <c r="B36" s="14" t="str">
        <f>IF(tabDaten[[#This Row],[MandNr]]="","Fehler",IF(tabDaten[[#This Row],[MandNr]]=1,"1 Stadt Bad Rappenau","2 Eigenbetrieb Stadtenwässerung"))</f>
        <v>1 Stadt Bad Rappenau</v>
      </c>
      <c r="C36" s="14" t="str">
        <f>IF(OR(tabDaten[[#This Row],[art]]="00",tabDaten[[#This Row],[art]]="01",tabDaten[[#This Row],[art]]="60",tabDaten[[#This Row],[art]]="61"),"0 Verwaltungshaushalt","1 Vermögenshaushalt")</f>
        <v>0 Verwaltungshaushalt</v>
      </c>
      <c r="D36" s="14" t="str">
        <f>VLOOKUP(tabDaten[[#This Row],[art]],tabKontenart[],2,FALSE)</f>
        <v>00 Einnahmen VerwaltungsHH</v>
      </c>
      <c r="E36" s="14" t="str">
        <f>LEFT(tabDaten[[#This Row],[Gld]],1) &amp; "    " &amp;VLOOKUP((tabDaten[[#This Row],[MandNr]]&amp;"x"&amp;LEFT(tabDaten[[#This Row],[Gld]],1)),tabGliederung[],2,FALSE)</f>
        <v xml:space="preserve">1    öffentliche Ordnung </v>
      </c>
      <c r="F36" s="14" t="str">
        <f>LEFT(tabDaten[[#This Row],[Gld]],2) &amp; "    " &amp;VLOOKUP((tabDaten[[#This Row],[MandNr]]&amp;"x"&amp;LEFT(tabDaten[[#This Row],[Gld]],2)),tabGliederung[],2,FALSE)</f>
        <v xml:space="preserve">11    öffentliche Ordnung </v>
      </c>
      <c r="G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6" s="14" t="str">
        <f>LEFT(tabDaten[[#This Row],[Gld]],4) &amp; "    " &amp;VLOOKUP((tabDaten[[#This Row],[MandNr]]&amp;"x"&amp;LEFT(tabDaten[[#This Row],[Gld]],4)),tabGliederung[],2,FALSE)</f>
        <v xml:space="preserve">1102    Bürgerbüro Bonfeld </v>
      </c>
      <c r="I36" s="14" t="str">
        <f>IF(OR(LEFT(tabDaten[[#This Row],[Grp]],1)*1=3,LEFT(tabDaten[[#This Row],[Grp]],1)*1=9),LEFT(tabDaten[[#This Row],[Grp]],2),LEFT(tabDaten[[#This Row],[Grp]],1))</f>
        <v>1</v>
      </c>
      <c r="J36" s="14" t="str">
        <f>VLOOKUP(tabDaten[[#This Row],[GrpKurz]],tabGruppierung[],2,FALSE)</f>
        <v>E   Einnahmen aus Verwaltung und Betrieb</v>
      </c>
      <c r="K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1102-151000    Ersätze und ähnliche Einnahmen  </v>
      </c>
      <c r="L36" s="17">
        <f>IF(OR(tabDaten[[#This Row],[art]]="00",tabDaten[[#This Row],[art]]="10"),tabDaten[[#This Row],[Plan]],tabDaten[[#This Row],[Plan]]*-1)</f>
        <v>100</v>
      </c>
      <c r="M36" s="18">
        <f>IF(OR(tabDaten[[#This Row],[art]]="00",tabDaten[[#This Row],[art]]="10",tabDaten[[#This Row],[art]]="60",tabDaten[[#This Row],[art]]="70"),tabDaten[[#This Row],[Rechnung]],tabDaten[[#This Row],[Rechnung]]*-1)</f>
        <v>0</v>
      </c>
      <c r="N36" s="44">
        <v>1</v>
      </c>
      <c r="O36" s="45" t="s">
        <v>995</v>
      </c>
      <c r="P36" s="45" t="s">
        <v>1028</v>
      </c>
      <c r="Q36" s="45" t="s">
        <v>1653</v>
      </c>
      <c r="R36" s="45" t="s">
        <v>995</v>
      </c>
      <c r="S36" s="45" t="s">
        <v>1546</v>
      </c>
      <c r="T36" s="44" t="s">
        <v>4</v>
      </c>
      <c r="U36" s="46">
        <v>100</v>
      </c>
      <c r="V36" s="46">
        <v>0</v>
      </c>
    </row>
    <row r="37" spans="2:22" x14ac:dyDescent="0.2">
      <c r="B37" s="14" t="str">
        <f>IF(tabDaten[[#This Row],[MandNr]]="","Fehler",IF(tabDaten[[#This Row],[MandNr]]=1,"1 Stadt Bad Rappenau","2 Eigenbetrieb Stadtenwässerung"))</f>
        <v>1 Stadt Bad Rappenau</v>
      </c>
      <c r="C37" s="14" t="str">
        <f>IF(OR(tabDaten[[#This Row],[art]]="00",tabDaten[[#This Row],[art]]="01",tabDaten[[#This Row],[art]]="60",tabDaten[[#This Row],[art]]="61"),"0 Verwaltungshaushalt","1 Vermögenshaushalt")</f>
        <v>0 Verwaltungshaushalt</v>
      </c>
      <c r="D37" s="14" t="str">
        <f>VLOOKUP(tabDaten[[#This Row],[art]],tabKontenart[],2,FALSE)</f>
        <v>00 Einnahmen VerwaltungsHH</v>
      </c>
      <c r="E37" s="14" t="str">
        <f>LEFT(tabDaten[[#This Row],[Gld]],1) &amp; "    " &amp;VLOOKUP((tabDaten[[#This Row],[MandNr]]&amp;"x"&amp;LEFT(tabDaten[[#This Row],[Gld]],1)),tabGliederung[],2,FALSE)</f>
        <v xml:space="preserve">1    öffentliche Ordnung </v>
      </c>
      <c r="F37" s="14" t="str">
        <f>LEFT(tabDaten[[#This Row],[Gld]],2) &amp; "    " &amp;VLOOKUP((tabDaten[[#This Row],[MandNr]]&amp;"x"&amp;LEFT(tabDaten[[#This Row],[Gld]],2)),tabGliederung[],2,FALSE)</f>
        <v xml:space="preserve">11    öffentliche Ordnung </v>
      </c>
      <c r="G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7" s="14" t="str">
        <f>LEFT(tabDaten[[#This Row],[Gld]],4) &amp; "    " &amp;VLOOKUP((tabDaten[[#This Row],[MandNr]]&amp;"x"&amp;LEFT(tabDaten[[#This Row],[Gld]],4)),tabGliederung[],2,FALSE)</f>
        <v xml:space="preserve">1103    Bürgerbüro Fürfeld </v>
      </c>
      <c r="I37" s="14" t="str">
        <f>IF(OR(LEFT(tabDaten[[#This Row],[Grp]],1)*1=3,LEFT(tabDaten[[#This Row],[Grp]],1)*1=9),LEFT(tabDaten[[#This Row],[Grp]],2),LEFT(tabDaten[[#This Row],[Grp]],1))</f>
        <v>1</v>
      </c>
      <c r="J37" s="14" t="str">
        <f>VLOOKUP(tabDaten[[#This Row],[GrpKurz]],tabGruppierung[],2,FALSE)</f>
        <v>E   Einnahmen aus Verwaltung und Betrieb</v>
      </c>
      <c r="K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1103-100000    Verwaltungsgebühren   </v>
      </c>
      <c r="L37" s="17">
        <f>IF(OR(tabDaten[[#This Row],[art]]="00",tabDaten[[#This Row],[art]]="10"),tabDaten[[#This Row],[Plan]],tabDaten[[#This Row],[Plan]]*-1)</f>
        <v>2800</v>
      </c>
      <c r="M37" s="18">
        <f>IF(OR(tabDaten[[#This Row],[art]]="00",tabDaten[[#This Row],[art]]="10",tabDaten[[#This Row],[art]]="60",tabDaten[[#This Row],[art]]="70"),tabDaten[[#This Row],[Rechnung]],tabDaten[[#This Row],[Rechnung]]*-1)</f>
        <v>0</v>
      </c>
      <c r="N37" s="44">
        <v>1</v>
      </c>
      <c r="O37" s="45" t="s">
        <v>995</v>
      </c>
      <c r="P37" s="45" t="s">
        <v>1029</v>
      </c>
      <c r="Q37" s="45" t="s">
        <v>1656</v>
      </c>
      <c r="R37" s="45" t="s">
        <v>995</v>
      </c>
      <c r="S37" s="45" t="s">
        <v>1546</v>
      </c>
      <c r="T37" s="44" t="s">
        <v>8</v>
      </c>
      <c r="U37" s="46">
        <v>2800</v>
      </c>
      <c r="V37" s="46">
        <v>0</v>
      </c>
    </row>
    <row r="38" spans="2:22" x14ac:dyDescent="0.2">
      <c r="B38" s="14" t="str">
        <f>IF(tabDaten[[#This Row],[MandNr]]="","Fehler",IF(tabDaten[[#This Row],[MandNr]]=1,"1 Stadt Bad Rappenau","2 Eigenbetrieb Stadtenwässerung"))</f>
        <v>1 Stadt Bad Rappenau</v>
      </c>
      <c r="C38" s="14" t="str">
        <f>IF(OR(tabDaten[[#This Row],[art]]="00",tabDaten[[#This Row],[art]]="01",tabDaten[[#This Row],[art]]="60",tabDaten[[#This Row],[art]]="61"),"0 Verwaltungshaushalt","1 Vermögenshaushalt")</f>
        <v>0 Verwaltungshaushalt</v>
      </c>
      <c r="D38" s="14" t="str">
        <f>VLOOKUP(tabDaten[[#This Row],[art]],tabKontenart[],2,FALSE)</f>
        <v>00 Einnahmen VerwaltungsHH</v>
      </c>
      <c r="E38" s="14" t="str">
        <f>LEFT(tabDaten[[#This Row],[Gld]],1) &amp; "    " &amp;VLOOKUP((tabDaten[[#This Row],[MandNr]]&amp;"x"&amp;LEFT(tabDaten[[#This Row],[Gld]],1)),tabGliederung[],2,FALSE)</f>
        <v xml:space="preserve">1    öffentliche Ordnung </v>
      </c>
      <c r="F38" s="14" t="str">
        <f>LEFT(tabDaten[[#This Row],[Gld]],2) &amp; "    " &amp;VLOOKUP((tabDaten[[#This Row],[MandNr]]&amp;"x"&amp;LEFT(tabDaten[[#This Row],[Gld]],2)),tabGliederung[],2,FALSE)</f>
        <v xml:space="preserve">11    öffentliche Ordnung </v>
      </c>
      <c r="G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8" s="14" t="str">
        <f>LEFT(tabDaten[[#This Row],[Gld]],4) &amp; "    " &amp;VLOOKUP((tabDaten[[#This Row],[MandNr]]&amp;"x"&amp;LEFT(tabDaten[[#This Row],[Gld]],4)),tabGliederung[],2,FALSE)</f>
        <v xml:space="preserve">1103    Bürgerbüro Fürfeld </v>
      </c>
      <c r="I38" s="14" t="str">
        <f>IF(OR(LEFT(tabDaten[[#This Row],[Grp]],1)*1=3,LEFT(tabDaten[[#This Row],[Grp]],1)*1=9),LEFT(tabDaten[[#This Row],[Grp]],2),LEFT(tabDaten[[#This Row],[Grp]],1))</f>
        <v>1</v>
      </c>
      <c r="J38" s="14" t="str">
        <f>VLOOKUP(tabDaten[[#This Row],[GrpKurz]],tabGruppierung[],2,FALSE)</f>
        <v>E   Einnahmen aus Verwaltung und Betrieb</v>
      </c>
      <c r="K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1103-151000    Ersätze und ähnliche Einnahmen  </v>
      </c>
      <c r="L38" s="17">
        <f>IF(OR(tabDaten[[#This Row],[art]]="00",tabDaten[[#This Row],[art]]="10"),tabDaten[[#This Row],[Plan]],tabDaten[[#This Row],[Plan]]*-1)</f>
        <v>100</v>
      </c>
      <c r="M38" s="18">
        <f>IF(OR(tabDaten[[#This Row],[art]]="00",tabDaten[[#This Row],[art]]="10",tabDaten[[#This Row],[art]]="60",tabDaten[[#This Row],[art]]="70"),tabDaten[[#This Row],[Rechnung]],tabDaten[[#This Row],[Rechnung]]*-1)</f>
        <v>0</v>
      </c>
      <c r="N38" s="44">
        <v>1</v>
      </c>
      <c r="O38" s="45" t="s">
        <v>995</v>
      </c>
      <c r="P38" s="45" t="s">
        <v>1029</v>
      </c>
      <c r="Q38" s="45" t="s">
        <v>1653</v>
      </c>
      <c r="R38" s="45" t="s">
        <v>995</v>
      </c>
      <c r="S38" s="45" t="s">
        <v>1546</v>
      </c>
      <c r="T38" s="44" t="s">
        <v>4</v>
      </c>
      <c r="U38" s="46">
        <v>100</v>
      </c>
      <c r="V38" s="46">
        <v>0</v>
      </c>
    </row>
    <row r="39" spans="2:22" x14ac:dyDescent="0.2">
      <c r="B39" s="14" t="str">
        <f>IF(tabDaten[[#This Row],[MandNr]]="","Fehler",IF(tabDaten[[#This Row],[MandNr]]=1,"1 Stadt Bad Rappenau","2 Eigenbetrieb Stadtenwässerung"))</f>
        <v>1 Stadt Bad Rappenau</v>
      </c>
      <c r="C39" s="14" t="str">
        <f>IF(OR(tabDaten[[#This Row],[art]]="00",tabDaten[[#This Row],[art]]="01",tabDaten[[#This Row],[art]]="60",tabDaten[[#This Row],[art]]="61"),"0 Verwaltungshaushalt","1 Vermögenshaushalt")</f>
        <v>0 Verwaltungshaushalt</v>
      </c>
      <c r="D39" s="14" t="str">
        <f>VLOOKUP(tabDaten[[#This Row],[art]],tabKontenart[],2,FALSE)</f>
        <v>00 Einnahmen VerwaltungsHH</v>
      </c>
      <c r="E39" s="14" t="str">
        <f>LEFT(tabDaten[[#This Row],[Gld]],1) &amp; "    " &amp;VLOOKUP((tabDaten[[#This Row],[MandNr]]&amp;"x"&amp;LEFT(tabDaten[[#This Row],[Gld]],1)),tabGliederung[],2,FALSE)</f>
        <v xml:space="preserve">1    öffentliche Ordnung </v>
      </c>
      <c r="F39" s="14" t="str">
        <f>LEFT(tabDaten[[#This Row],[Gld]],2) &amp; "    " &amp;VLOOKUP((tabDaten[[#This Row],[MandNr]]&amp;"x"&amp;LEFT(tabDaten[[#This Row],[Gld]],2)),tabGliederung[],2,FALSE)</f>
        <v xml:space="preserve">11    öffentliche Ordnung </v>
      </c>
      <c r="G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39" s="14" t="str">
        <f>LEFT(tabDaten[[#This Row],[Gld]],4) &amp; "    " &amp;VLOOKUP((tabDaten[[#This Row],[MandNr]]&amp;"x"&amp;LEFT(tabDaten[[#This Row],[Gld]],4)),tabGliederung[],2,FALSE)</f>
        <v xml:space="preserve">1104    Bürgerbüro Grombach </v>
      </c>
      <c r="I39" s="14" t="str">
        <f>IF(OR(LEFT(tabDaten[[#This Row],[Grp]],1)*1=3,LEFT(tabDaten[[#This Row],[Grp]],1)*1=9),LEFT(tabDaten[[#This Row],[Grp]],2),LEFT(tabDaten[[#This Row],[Grp]],1))</f>
        <v>1</v>
      </c>
      <c r="J39" s="14" t="str">
        <f>VLOOKUP(tabDaten[[#This Row],[GrpKurz]],tabGruppierung[],2,FALSE)</f>
        <v>E   Einnahmen aus Verwaltung und Betrieb</v>
      </c>
      <c r="K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1104-100000    Verwaltungsgebühren   </v>
      </c>
      <c r="L39" s="17">
        <f>IF(OR(tabDaten[[#This Row],[art]]="00",tabDaten[[#This Row],[art]]="10"),tabDaten[[#This Row],[Plan]],tabDaten[[#This Row],[Plan]]*-1)</f>
        <v>2700</v>
      </c>
      <c r="M39" s="18">
        <f>IF(OR(tabDaten[[#This Row],[art]]="00",tabDaten[[#This Row],[art]]="10",tabDaten[[#This Row],[art]]="60",tabDaten[[#This Row],[art]]="70"),tabDaten[[#This Row],[Rechnung]],tabDaten[[#This Row],[Rechnung]]*-1)</f>
        <v>0</v>
      </c>
      <c r="N39" s="44">
        <v>1</v>
      </c>
      <c r="O39" s="45" t="s">
        <v>995</v>
      </c>
      <c r="P39" s="45" t="s">
        <v>1030</v>
      </c>
      <c r="Q39" s="45" t="s">
        <v>1656</v>
      </c>
      <c r="R39" s="45" t="s">
        <v>995</v>
      </c>
      <c r="S39" s="45" t="s">
        <v>1546</v>
      </c>
      <c r="T39" s="44" t="s">
        <v>8</v>
      </c>
      <c r="U39" s="46">
        <v>2700</v>
      </c>
      <c r="V39" s="46">
        <v>0</v>
      </c>
    </row>
    <row r="40" spans="2:22" x14ac:dyDescent="0.2">
      <c r="B40" s="14" t="str">
        <f>IF(tabDaten[[#This Row],[MandNr]]="","Fehler",IF(tabDaten[[#This Row],[MandNr]]=1,"1 Stadt Bad Rappenau","2 Eigenbetrieb Stadtenwässerung"))</f>
        <v>1 Stadt Bad Rappenau</v>
      </c>
      <c r="C40" s="14" t="str">
        <f>IF(OR(tabDaten[[#This Row],[art]]="00",tabDaten[[#This Row],[art]]="01",tabDaten[[#This Row],[art]]="60",tabDaten[[#This Row],[art]]="61"),"0 Verwaltungshaushalt","1 Vermögenshaushalt")</f>
        <v>0 Verwaltungshaushalt</v>
      </c>
      <c r="D40" s="14" t="str">
        <f>VLOOKUP(tabDaten[[#This Row],[art]],tabKontenart[],2,FALSE)</f>
        <v>00 Einnahmen VerwaltungsHH</v>
      </c>
      <c r="E40" s="14" t="str">
        <f>LEFT(tabDaten[[#This Row],[Gld]],1) &amp; "    " &amp;VLOOKUP((tabDaten[[#This Row],[MandNr]]&amp;"x"&amp;LEFT(tabDaten[[#This Row],[Gld]],1)),tabGliederung[],2,FALSE)</f>
        <v xml:space="preserve">1    öffentliche Ordnung </v>
      </c>
      <c r="F40" s="14" t="str">
        <f>LEFT(tabDaten[[#This Row],[Gld]],2) &amp; "    " &amp;VLOOKUP((tabDaten[[#This Row],[MandNr]]&amp;"x"&amp;LEFT(tabDaten[[#This Row],[Gld]],2)),tabGliederung[],2,FALSE)</f>
        <v xml:space="preserve">11    öffentliche Ordnung </v>
      </c>
      <c r="G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0" s="14" t="str">
        <f>LEFT(tabDaten[[#This Row],[Gld]],4) &amp; "    " &amp;VLOOKUP((tabDaten[[#This Row],[MandNr]]&amp;"x"&amp;LEFT(tabDaten[[#This Row],[Gld]],4)),tabGliederung[],2,FALSE)</f>
        <v xml:space="preserve">1104    Bürgerbüro Grombach </v>
      </c>
      <c r="I40" s="14" t="str">
        <f>IF(OR(LEFT(tabDaten[[#This Row],[Grp]],1)*1=3,LEFT(tabDaten[[#This Row],[Grp]],1)*1=9),LEFT(tabDaten[[#This Row],[Grp]],2),LEFT(tabDaten[[#This Row],[Grp]],1))</f>
        <v>1</v>
      </c>
      <c r="J40" s="14" t="str">
        <f>VLOOKUP(tabDaten[[#This Row],[GrpKurz]],tabGruppierung[],2,FALSE)</f>
        <v>E   Einnahmen aus Verwaltung und Betrieb</v>
      </c>
      <c r="K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1104-151000    Ersätze und ähnliche Einnahmen  </v>
      </c>
      <c r="L40" s="17">
        <f>IF(OR(tabDaten[[#This Row],[art]]="00",tabDaten[[#This Row],[art]]="10"),tabDaten[[#This Row],[Plan]],tabDaten[[#This Row],[Plan]]*-1)</f>
        <v>100</v>
      </c>
      <c r="M40" s="18">
        <f>IF(OR(tabDaten[[#This Row],[art]]="00",tabDaten[[#This Row],[art]]="10",tabDaten[[#This Row],[art]]="60",tabDaten[[#This Row],[art]]="70"),tabDaten[[#This Row],[Rechnung]],tabDaten[[#This Row],[Rechnung]]*-1)</f>
        <v>0</v>
      </c>
      <c r="N40" s="44">
        <v>1</v>
      </c>
      <c r="O40" s="45" t="s">
        <v>995</v>
      </c>
      <c r="P40" s="45" t="s">
        <v>1030</v>
      </c>
      <c r="Q40" s="45" t="s">
        <v>1653</v>
      </c>
      <c r="R40" s="45" t="s">
        <v>995</v>
      </c>
      <c r="S40" s="45" t="s">
        <v>1546</v>
      </c>
      <c r="T40" s="44" t="s">
        <v>4</v>
      </c>
      <c r="U40" s="46">
        <v>100</v>
      </c>
      <c r="V40" s="46">
        <v>0</v>
      </c>
    </row>
    <row r="41" spans="2:22" x14ac:dyDescent="0.2">
      <c r="B41" s="14" t="str">
        <f>IF(tabDaten[[#This Row],[MandNr]]="","Fehler",IF(tabDaten[[#This Row],[MandNr]]=1,"1 Stadt Bad Rappenau","2 Eigenbetrieb Stadtenwässerung"))</f>
        <v>1 Stadt Bad Rappenau</v>
      </c>
      <c r="C41" s="14" t="str">
        <f>IF(OR(tabDaten[[#This Row],[art]]="00",tabDaten[[#This Row],[art]]="01",tabDaten[[#This Row],[art]]="60",tabDaten[[#This Row],[art]]="61"),"0 Verwaltungshaushalt","1 Vermögenshaushalt")</f>
        <v>0 Verwaltungshaushalt</v>
      </c>
      <c r="D41" s="14" t="str">
        <f>VLOOKUP(tabDaten[[#This Row],[art]],tabKontenart[],2,FALSE)</f>
        <v>00 Einnahmen VerwaltungsHH</v>
      </c>
      <c r="E41" s="14" t="str">
        <f>LEFT(tabDaten[[#This Row],[Gld]],1) &amp; "    " &amp;VLOOKUP((tabDaten[[#This Row],[MandNr]]&amp;"x"&amp;LEFT(tabDaten[[#This Row],[Gld]],1)),tabGliederung[],2,FALSE)</f>
        <v xml:space="preserve">1    öffentliche Ordnung </v>
      </c>
      <c r="F41" s="14" t="str">
        <f>LEFT(tabDaten[[#This Row],[Gld]],2) &amp; "    " &amp;VLOOKUP((tabDaten[[#This Row],[MandNr]]&amp;"x"&amp;LEFT(tabDaten[[#This Row],[Gld]],2)),tabGliederung[],2,FALSE)</f>
        <v xml:space="preserve">11    öffentliche Ordnung </v>
      </c>
      <c r="G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1" s="14" t="str">
        <f>LEFT(tabDaten[[#This Row],[Gld]],4) &amp; "    " &amp;VLOOKUP((tabDaten[[#This Row],[MandNr]]&amp;"x"&amp;LEFT(tabDaten[[#This Row],[Gld]],4)),tabGliederung[],2,FALSE)</f>
        <v xml:space="preserve">1104    Bürgerbüro Grombach </v>
      </c>
      <c r="I41" s="14" t="str">
        <f>IF(OR(LEFT(tabDaten[[#This Row],[Grp]],1)*1=3,LEFT(tabDaten[[#This Row],[Grp]],1)*1=9),LEFT(tabDaten[[#This Row],[Grp]],2),LEFT(tabDaten[[#This Row],[Grp]],1))</f>
        <v>1</v>
      </c>
      <c r="J41" s="14" t="str">
        <f>VLOOKUP(tabDaten[[#This Row],[GrpKurz]],tabGruppierung[],2,FALSE)</f>
        <v>E   Einnahmen aus Verwaltung und Betrieb</v>
      </c>
      <c r="K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1104-154000    Erstattung für Photovoltaikanlage   </v>
      </c>
      <c r="L41" s="17">
        <f>IF(OR(tabDaten[[#This Row],[art]]="00",tabDaten[[#This Row],[art]]="10"),tabDaten[[#This Row],[Plan]],tabDaten[[#This Row],[Plan]]*-1)</f>
        <v>400</v>
      </c>
      <c r="M41" s="18">
        <f>IF(OR(tabDaten[[#This Row],[art]]="00",tabDaten[[#This Row],[art]]="10",tabDaten[[#This Row],[art]]="60",tabDaten[[#This Row],[art]]="70"),tabDaten[[#This Row],[Rechnung]],tabDaten[[#This Row],[Rechnung]]*-1)</f>
        <v>383.94</v>
      </c>
      <c r="N41" s="44">
        <v>1</v>
      </c>
      <c r="O41" s="45" t="s">
        <v>995</v>
      </c>
      <c r="P41" s="45" t="s">
        <v>1030</v>
      </c>
      <c r="Q41" s="45" t="s">
        <v>1662</v>
      </c>
      <c r="R41" s="45" t="s">
        <v>995</v>
      </c>
      <c r="S41" s="45" t="s">
        <v>1546</v>
      </c>
      <c r="T41" s="44" t="s">
        <v>17</v>
      </c>
      <c r="U41" s="46">
        <v>400</v>
      </c>
      <c r="V41" s="46">
        <v>383.94</v>
      </c>
    </row>
    <row r="42" spans="2:22" x14ac:dyDescent="0.2">
      <c r="B42" s="14" t="str">
        <f>IF(tabDaten[[#This Row],[MandNr]]="","Fehler",IF(tabDaten[[#This Row],[MandNr]]=1,"1 Stadt Bad Rappenau","2 Eigenbetrieb Stadtenwässerung"))</f>
        <v>1 Stadt Bad Rappenau</v>
      </c>
      <c r="C42" s="14" t="str">
        <f>IF(OR(tabDaten[[#This Row],[art]]="00",tabDaten[[#This Row],[art]]="01",tabDaten[[#This Row],[art]]="60",tabDaten[[#This Row],[art]]="61"),"0 Verwaltungshaushalt","1 Vermögenshaushalt")</f>
        <v>0 Verwaltungshaushalt</v>
      </c>
      <c r="D42" s="14" t="str">
        <f>VLOOKUP(tabDaten[[#This Row],[art]],tabKontenart[],2,FALSE)</f>
        <v>00 Einnahmen VerwaltungsHH</v>
      </c>
      <c r="E42" s="14" t="str">
        <f>LEFT(tabDaten[[#This Row],[Gld]],1) &amp; "    " &amp;VLOOKUP((tabDaten[[#This Row],[MandNr]]&amp;"x"&amp;LEFT(tabDaten[[#This Row],[Gld]],1)),tabGliederung[],2,FALSE)</f>
        <v xml:space="preserve">1    öffentliche Ordnung </v>
      </c>
      <c r="F42" s="14" t="str">
        <f>LEFT(tabDaten[[#This Row],[Gld]],2) &amp; "    " &amp;VLOOKUP((tabDaten[[#This Row],[MandNr]]&amp;"x"&amp;LEFT(tabDaten[[#This Row],[Gld]],2)),tabGliederung[],2,FALSE)</f>
        <v xml:space="preserve">11    öffentliche Ordnung </v>
      </c>
      <c r="G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2" s="14" t="str">
        <f>LEFT(tabDaten[[#This Row],[Gld]],4) &amp; "    " &amp;VLOOKUP((tabDaten[[#This Row],[MandNr]]&amp;"x"&amp;LEFT(tabDaten[[#This Row],[Gld]],4)),tabGliederung[],2,FALSE)</f>
        <v xml:space="preserve">1105    Bürgerbüro Heinsheim </v>
      </c>
      <c r="I42" s="14" t="str">
        <f>IF(OR(LEFT(tabDaten[[#This Row],[Grp]],1)*1=3,LEFT(tabDaten[[#This Row],[Grp]],1)*1=9),LEFT(tabDaten[[#This Row],[Grp]],2),LEFT(tabDaten[[#This Row],[Grp]],1))</f>
        <v>1</v>
      </c>
      <c r="J42" s="14" t="str">
        <f>VLOOKUP(tabDaten[[#This Row],[GrpKurz]],tabGruppierung[],2,FALSE)</f>
        <v>E   Einnahmen aus Verwaltung und Betrieb</v>
      </c>
      <c r="K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1105-100000    Verwaltungsgebühren   </v>
      </c>
      <c r="L42" s="17">
        <f>IF(OR(tabDaten[[#This Row],[art]]="00",tabDaten[[#This Row],[art]]="10"),tabDaten[[#This Row],[Plan]],tabDaten[[#This Row],[Plan]]*-1)</f>
        <v>3000</v>
      </c>
      <c r="M42" s="18">
        <f>IF(OR(tabDaten[[#This Row],[art]]="00",tabDaten[[#This Row],[art]]="10",tabDaten[[#This Row],[art]]="60",tabDaten[[#This Row],[art]]="70"),tabDaten[[#This Row],[Rechnung]],tabDaten[[#This Row],[Rechnung]]*-1)</f>
        <v>0</v>
      </c>
      <c r="N42" s="44">
        <v>1</v>
      </c>
      <c r="O42" s="45" t="s">
        <v>995</v>
      </c>
      <c r="P42" s="45" t="s">
        <v>1031</v>
      </c>
      <c r="Q42" s="45" t="s">
        <v>1656</v>
      </c>
      <c r="R42" s="45" t="s">
        <v>995</v>
      </c>
      <c r="S42" s="45" t="s">
        <v>1546</v>
      </c>
      <c r="T42" s="44" t="s">
        <v>8</v>
      </c>
      <c r="U42" s="46">
        <v>3000</v>
      </c>
      <c r="V42" s="46">
        <v>0</v>
      </c>
    </row>
    <row r="43" spans="2:22" x14ac:dyDescent="0.2">
      <c r="B43" s="14" t="str">
        <f>IF(tabDaten[[#This Row],[MandNr]]="","Fehler",IF(tabDaten[[#This Row],[MandNr]]=1,"1 Stadt Bad Rappenau","2 Eigenbetrieb Stadtenwässerung"))</f>
        <v>1 Stadt Bad Rappenau</v>
      </c>
      <c r="C43" s="14" t="str">
        <f>IF(OR(tabDaten[[#This Row],[art]]="00",tabDaten[[#This Row],[art]]="01",tabDaten[[#This Row],[art]]="60",tabDaten[[#This Row],[art]]="61"),"0 Verwaltungshaushalt","1 Vermögenshaushalt")</f>
        <v>0 Verwaltungshaushalt</v>
      </c>
      <c r="D43" s="14" t="str">
        <f>VLOOKUP(tabDaten[[#This Row],[art]],tabKontenart[],2,FALSE)</f>
        <v>00 Einnahmen VerwaltungsHH</v>
      </c>
      <c r="E43" s="14" t="str">
        <f>LEFT(tabDaten[[#This Row],[Gld]],1) &amp; "    " &amp;VLOOKUP((tabDaten[[#This Row],[MandNr]]&amp;"x"&amp;LEFT(tabDaten[[#This Row],[Gld]],1)),tabGliederung[],2,FALSE)</f>
        <v xml:space="preserve">1    öffentliche Ordnung </v>
      </c>
      <c r="F43" s="14" t="str">
        <f>LEFT(tabDaten[[#This Row],[Gld]],2) &amp; "    " &amp;VLOOKUP((tabDaten[[#This Row],[MandNr]]&amp;"x"&amp;LEFT(tabDaten[[#This Row],[Gld]],2)),tabGliederung[],2,FALSE)</f>
        <v xml:space="preserve">11    öffentliche Ordnung </v>
      </c>
      <c r="G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3" s="14" t="str">
        <f>LEFT(tabDaten[[#This Row],[Gld]],4) &amp; "    " &amp;VLOOKUP((tabDaten[[#This Row],[MandNr]]&amp;"x"&amp;LEFT(tabDaten[[#This Row],[Gld]],4)),tabGliederung[],2,FALSE)</f>
        <v xml:space="preserve">1105    Bürgerbüro Heinsheim </v>
      </c>
      <c r="I43" s="14" t="str">
        <f>IF(OR(LEFT(tabDaten[[#This Row],[Grp]],1)*1=3,LEFT(tabDaten[[#This Row],[Grp]],1)*1=9),LEFT(tabDaten[[#This Row],[Grp]],2),LEFT(tabDaten[[#This Row],[Grp]],1))</f>
        <v>1</v>
      </c>
      <c r="J43" s="14" t="str">
        <f>VLOOKUP(tabDaten[[#This Row],[GrpKurz]],tabGruppierung[],2,FALSE)</f>
        <v>E   Einnahmen aus Verwaltung und Betrieb</v>
      </c>
      <c r="K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1105-151000    Ersätze und ähnliche Einnahmen  </v>
      </c>
      <c r="L43" s="17">
        <f>IF(OR(tabDaten[[#This Row],[art]]="00",tabDaten[[#This Row],[art]]="10"),tabDaten[[#This Row],[Plan]],tabDaten[[#This Row],[Plan]]*-1)</f>
        <v>100</v>
      </c>
      <c r="M43" s="18">
        <f>IF(OR(tabDaten[[#This Row],[art]]="00",tabDaten[[#This Row],[art]]="10",tabDaten[[#This Row],[art]]="60",tabDaten[[#This Row],[art]]="70"),tabDaten[[#This Row],[Rechnung]],tabDaten[[#This Row],[Rechnung]]*-1)</f>
        <v>28</v>
      </c>
      <c r="N43" s="44">
        <v>1</v>
      </c>
      <c r="O43" s="45" t="s">
        <v>995</v>
      </c>
      <c r="P43" s="45" t="s">
        <v>1031</v>
      </c>
      <c r="Q43" s="45" t="s">
        <v>1653</v>
      </c>
      <c r="R43" s="45" t="s">
        <v>995</v>
      </c>
      <c r="S43" s="45" t="s">
        <v>1546</v>
      </c>
      <c r="T43" s="44" t="s">
        <v>4</v>
      </c>
      <c r="U43" s="46">
        <v>100</v>
      </c>
      <c r="V43" s="46">
        <v>28</v>
      </c>
    </row>
    <row r="44" spans="2:22" x14ac:dyDescent="0.2">
      <c r="B44" s="14" t="str">
        <f>IF(tabDaten[[#This Row],[MandNr]]="","Fehler",IF(tabDaten[[#This Row],[MandNr]]=1,"1 Stadt Bad Rappenau","2 Eigenbetrieb Stadtenwässerung"))</f>
        <v>1 Stadt Bad Rappenau</v>
      </c>
      <c r="C44" s="14" t="str">
        <f>IF(OR(tabDaten[[#This Row],[art]]="00",tabDaten[[#This Row],[art]]="01",tabDaten[[#This Row],[art]]="60",tabDaten[[#This Row],[art]]="61"),"0 Verwaltungshaushalt","1 Vermögenshaushalt")</f>
        <v>0 Verwaltungshaushalt</v>
      </c>
      <c r="D44" s="14" t="str">
        <f>VLOOKUP(tabDaten[[#This Row],[art]],tabKontenart[],2,FALSE)</f>
        <v>00 Einnahmen VerwaltungsHH</v>
      </c>
      <c r="E44" s="14" t="str">
        <f>LEFT(tabDaten[[#This Row],[Gld]],1) &amp; "    " &amp;VLOOKUP((tabDaten[[#This Row],[MandNr]]&amp;"x"&amp;LEFT(tabDaten[[#This Row],[Gld]],1)),tabGliederung[],2,FALSE)</f>
        <v xml:space="preserve">1    öffentliche Ordnung </v>
      </c>
      <c r="F44" s="14" t="str">
        <f>LEFT(tabDaten[[#This Row],[Gld]],2) &amp; "    " &amp;VLOOKUP((tabDaten[[#This Row],[MandNr]]&amp;"x"&amp;LEFT(tabDaten[[#This Row],[Gld]],2)),tabGliederung[],2,FALSE)</f>
        <v xml:space="preserve">11    öffentliche Ordnung </v>
      </c>
      <c r="G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4" s="14" t="str">
        <f>LEFT(tabDaten[[#This Row],[Gld]],4) &amp; "    " &amp;VLOOKUP((tabDaten[[#This Row],[MandNr]]&amp;"x"&amp;LEFT(tabDaten[[#This Row],[Gld]],4)),tabGliederung[],2,FALSE)</f>
        <v xml:space="preserve">1106    Bürgerbüro Obergimpern </v>
      </c>
      <c r="I44" s="14" t="str">
        <f>IF(OR(LEFT(tabDaten[[#This Row],[Grp]],1)*1=3,LEFT(tabDaten[[#This Row],[Grp]],1)*1=9),LEFT(tabDaten[[#This Row],[Grp]],2),LEFT(tabDaten[[#This Row],[Grp]],1))</f>
        <v>1</v>
      </c>
      <c r="J44" s="14" t="str">
        <f>VLOOKUP(tabDaten[[#This Row],[GrpKurz]],tabGruppierung[],2,FALSE)</f>
        <v>E   Einnahmen aus Verwaltung und Betrieb</v>
      </c>
      <c r="K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1106-100000    Verwaltungsgebühren   </v>
      </c>
      <c r="L44" s="17">
        <f>IF(OR(tabDaten[[#This Row],[art]]="00",tabDaten[[#This Row],[art]]="10"),tabDaten[[#This Row],[Plan]],tabDaten[[#This Row],[Plan]]*-1)</f>
        <v>2500</v>
      </c>
      <c r="M44" s="18">
        <f>IF(OR(tabDaten[[#This Row],[art]]="00",tabDaten[[#This Row],[art]]="10",tabDaten[[#This Row],[art]]="60",tabDaten[[#This Row],[art]]="70"),tabDaten[[#This Row],[Rechnung]],tabDaten[[#This Row],[Rechnung]]*-1)</f>
        <v>0</v>
      </c>
      <c r="N44" s="44">
        <v>1</v>
      </c>
      <c r="O44" s="45" t="s">
        <v>995</v>
      </c>
      <c r="P44" s="45" t="s">
        <v>1032</v>
      </c>
      <c r="Q44" s="45" t="s">
        <v>1656</v>
      </c>
      <c r="R44" s="45" t="s">
        <v>995</v>
      </c>
      <c r="S44" s="45" t="s">
        <v>1546</v>
      </c>
      <c r="T44" s="44" t="s">
        <v>8</v>
      </c>
      <c r="U44" s="46">
        <v>2500</v>
      </c>
      <c r="V44" s="46">
        <v>0</v>
      </c>
    </row>
    <row r="45" spans="2:22" x14ac:dyDescent="0.2">
      <c r="B45" s="14" t="str">
        <f>IF(tabDaten[[#This Row],[MandNr]]="","Fehler",IF(tabDaten[[#This Row],[MandNr]]=1,"1 Stadt Bad Rappenau","2 Eigenbetrieb Stadtenwässerung"))</f>
        <v>1 Stadt Bad Rappenau</v>
      </c>
      <c r="C45" s="14" t="str">
        <f>IF(OR(tabDaten[[#This Row],[art]]="00",tabDaten[[#This Row],[art]]="01",tabDaten[[#This Row],[art]]="60",tabDaten[[#This Row],[art]]="61"),"0 Verwaltungshaushalt","1 Vermögenshaushalt")</f>
        <v>0 Verwaltungshaushalt</v>
      </c>
      <c r="D45" s="14" t="str">
        <f>VLOOKUP(tabDaten[[#This Row],[art]],tabKontenart[],2,FALSE)</f>
        <v>00 Einnahmen VerwaltungsHH</v>
      </c>
      <c r="E45" s="14" t="str">
        <f>LEFT(tabDaten[[#This Row],[Gld]],1) &amp; "    " &amp;VLOOKUP((tabDaten[[#This Row],[MandNr]]&amp;"x"&amp;LEFT(tabDaten[[#This Row],[Gld]],1)),tabGliederung[],2,FALSE)</f>
        <v xml:space="preserve">1    öffentliche Ordnung </v>
      </c>
      <c r="F45" s="14" t="str">
        <f>LEFT(tabDaten[[#This Row],[Gld]],2) &amp; "    " &amp;VLOOKUP((tabDaten[[#This Row],[MandNr]]&amp;"x"&amp;LEFT(tabDaten[[#This Row],[Gld]],2)),tabGliederung[],2,FALSE)</f>
        <v xml:space="preserve">11    öffentliche Ordnung </v>
      </c>
      <c r="G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5" s="14" t="str">
        <f>LEFT(tabDaten[[#This Row],[Gld]],4) &amp; "    " &amp;VLOOKUP((tabDaten[[#This Row],[MandNr]]&amp;"x"&amp;LEFT(tabDaten[[#This Row],[Gld]],4)),tabGliederung[],2,FALSE)</f>
        <v xml:space="preserve">1106    Bürgerbüro Obergimpern </v>
      </c>
      <c r="I45" s="14" t="str">
        <f>IF(OR(LEFT(tabDaten[[#This Row],[Grp]],1)*1=3,LEFT(tabDaten[[#This Row],[Grp]],1)*1=9),LEFT(tabDaten[[#This Row],[Grp]],2),LEFT(tabDaten[[#This Row],[Grp]],1))</f>
        <v>1</v>
      </c>
      <c r="J45" s="14" t="str">
        <f>VLOOKUP(tabDaten[[#This Row],[GrpKurz]],tabGruppierung[],2,FALSE)</f>
        <v>E   Einnahmen aus Verwaltung und Betrieb</v>
      </c>
      <c r="K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1106-151000    Ersätze und ähnliche Einnahmen  </v>
      </c>
      <c r="L45" s="17">
        <f>IF(OR(tabDaten[[#This Row],[art]]="00",tabDaten[[#This Row],[art]]="10"),tabDaten[[#This Row],[Plan]],tabDaten[[#This Row],[Plan]]*-1)</f>
        <v>500</v>
      </c>
      <c r="M45" s="18">
        <f>IF(OR(tabDaten[[#This Row],[art]]="00",tabDaten[[#This Row],[art]]="10",tabDaten[[#This Row],[art]]="60",tabDaten[[#This Row],[art]]="70"),tabDaten[[#This Row],[Rechnung]],tabDaten[[#This Row],[Rechnung]]*-1)</f>
        <v>0</v>
      </c>
      <c r="N45" s="44">
        <v>1</v>
      </c>
      <c r="O45" s="45" t="s">
        <v>995</v>
      </c>
      <c r="P45" s="45" t="s">
        <v>1032</v>
      </c>
      <c r="Q45" s="45" t="s">
        <v>1653</v>
      </c>
      <c r="R45" s="45" t="s">
        <v>995</v>
      </c>
      <c r="S45" s="45" t="s">
        <v>1546</v>
      </c>
      <c r="T45" s="44" t="s">
        <v>4</v>
      </c>
      <c r="U45" s="46">
        <v>500</v>
      </c>
      <c r="V45" s="46">
        <v>0</v>
      </c>
    </row>
    <row r="46" spans="2:22" x14ac:dyDescent="0.2">
      <c r="B46" s="14" t="str">
        <f>IF(tabDaten[[#This Row],[MandNr]]="","Fehler",IF(tabDaten[[#This Row],[MandNr]]=1,"1 Stadt Bad Rappenau","2 Eigenbetrieb Stadtenwässerung"))</f>
        <v>1 Stadt Bad Rappenau</v>
      </c>
      <c r="C46" s="14" t="str">
        <f>IF(OR(tabDaten[[#This Row],[art]]="00",tabDaten[[#This Row],[art]]="01",tabDaten[[#This Row],[art]]="60",tabDaten[[#This Row],[art]]="61"),"0 Verwaltungshaushalt","1 Vermögenshaushalt")</f>
        <v>0 Verwaltungshaushalt</v>
      </c>
      <c r="D46" s="14" t="str">
        <f>VLOOKUP(tabDaten[[#This Row],[art]],tabKontenart[],2,FALSE)</f>
        <v>00 Einnahmen VerwaltungsHH</v>
      </c>
      <c r="E46" s="14" t="str">
        <f>LEFT(tabDaten[[#This Row],[Gld]],1) &amp; "    " &amp;VLOOKUP((tabDaten[[#This Row],[MandNr]]&amp;"x"&amp;LEFT(tabDaten[[#This Row],[Gld]],1)),tabGliederung[],2,FALSE)</f>
        <v xml:space="preserve">1    öffentliche Ordnung </v>
      </c>
      <c r="F46" s="14" t="str">
        <f>LEFT(tabDaten[[#This Row],[Gld]],2) &amp; "    " &amp;VLOOKUP((tabDaten[[#This Row],[MandNr]]&amp;"x"&amp;LEFT(tabDaten[[#This Row],[Gld]],2)),tabGliederung[],2,FALSE)</f>
        <v xml:space="preserve">11    öffentliche Ordnung </v>
      </c>
      <c r="G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6" s="14" t="str">
        <f>LEFT(tabDaten[[#This Row],[Gld]],4) &amp; "    " &amp;VLOOKUP((tabDaten[[#This Row],[MandNr]]&amp;"x"&amp;LEFT(tabDaten[[#This Row],[Gld]],4)),tabGliederung[],2,FALSE)</f>
        <v xml:space="preserve">1107    Bürgerbüro Treschklingen </v>
      </c>
      <c r="I46" s="14" t="str">
        <f>IF(OR(LEFT(tabDaten[[#This Row],[Grp]],1)*1=3,LEFT(tabDaten[[#This Row],[Grp]],1)*1=9),LEFT(tabDaten[[#This Row],[Grp]],2),LEFT(tabDaten[[#This Row],[Grp]],1))</f>
        <v>1</v>
      </c>
      <c r="J46" s="14" t="str">
        <f>VLOOKUP(tabDaten[[#This Row],[GrpKurz]],tabGruppierung[],2,FALSE)</f>
        <v>E   Einnahmen aus Verwaltung und Betrieb</v>
      </c>
      <c r="K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1107-100000    Verwaltungsgebühren   </v>
      </c>
      <c r="L46" s="17">
        <f>IF(OR(tabDaten[[#This Row],[art]]="00",tabDaten[[#This Row],[art]]="10"),tabDaten[[#This Row],[Plan]],tabDaten[[#This Row],[Plan]]*-1)</f>
        <v>400</v>
      </c>
      <c r="M46" s="18">
        <f>IF(OR(tabDaten[[#This Row],[art]]="00",tabDaten[[#This Row],[art]]="10",tabDaten[[#This Row],[art]]="60",tabDaten[[#This Row],[art]]="70"),tabDaten[[#This Row],[Rechnung]],tabDaten[[#This Row],[Rechnung]]*-1)</f>
        <v>0</v>
      </c>
      <c r="N46" s="44">
        <v>1</v>
      </c>
      <c r="O46" s="45" t="s">
        <v>995</v>
      </c>
      <c r="P46" s="45" t="s">
        <v>1033</v>
      </c>
      <c r="Q46" s="45" t="s">
        <v>1656</v>
      </c>
      <c r="R46" s="45" t="s">
        <v>995</v>
      </c>
      <c r="S46" s="45" t="s">
        <v>1546</v>
      </c>
      <c r="T46" s="44" t="s">
        <v>8</v>
      </c>
      <c r="U46" s="46">
        <v>400</v>
      </c>
      <c r="V46" s="46">
        <v>0</v>
      </c>
    </row>
    <row r="47" spans="2:22" x14ac:dyDescent="0.2">
      <c r="B47" s="14" t="str">
        <f>IF(tabDaten[[#This Row],[MandNr]]="","Fehler",IF(tabDaten[[#This Row],[MandNr]]=1,"1 Stadt Bad Rappenau","2 Eigenbetrieb Stadtenwässerung"))</f>
        <v>1 Stadt Bad Rappenau</v>
      </c>
      <c r="C47" s="14" t="str">
        <f>IF(OR(tabDaten[[#This Row],[art]]="00",tabDaten[[#This Row],[art]]="01",tabDaten[[#This Row],[art]]="60",tabDaten[[#This Row],[art]]="61"),"0 Verwaltungshaushalt","1 Vermögenshaushalt")</f>
        <v>0 Verwaltungshaushalt</v>
      </c>
      <c r="D47" s="14" t="str">
        <f>VLOOKUP(tabDaten[[#This Row],[art]],tabKontenart[],2,FALSE)</f>
        <v>00 Einnahmen VerwaltungsHH</v>
      </c>
      <c r="E47" s="14" t="str">
        <f>LEFT(tabDaten[[#This Row],[Gld]],1) &amp; "    " &amp;VLOOKUP((tabDaten[[#This Row],[MandNr]]&amp;"x"&amp;LEFT(tabDaten[[#This Row],[Gld]],1)),tabGliederung[],2,FALSE)</f>
        <v xml:space="preserve">1    öffentliche Ordnung </v>
      </c>
      <c r="F47" s="14" t="str">
        <f>LEFT(tabDaten[[#This Row],[Gld]],2) &amp; "    " &amp;VLOOKUP((tabDaten[[#This Row],[MandNr]]&amp;"x"&amp;LEFT(tabDaten[[#This Row],[Gld]],2)),tabGliederung[],2,FALSE)</f>
        <v xml:space="preserve">11    öffentliche Ordnung </v>
      </c>
      <c r="G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 s="14" t="str">
        <f>LEFT(tabDaten[[#This Row],[Gld]],4) &amp; "    " &amp;VLOOKUP((tabDaten[[#This Row],[MandNr]]&amp;"x"&amp;LEFT(tabDaten[[#This Row],[Gld]],4)),tabGliederung[],2,FALSE)</f>
        <v xml:space="preserve">1108    Bürgerbüro Wollenberg </v>
      </c>
      <c r="I47" s="14" t="str">
        <f>IF(OR(LEFT(tabDaten[[#This Row],[Grp]],1)*1=3,LEFT(tabDaten[[#This Row],[Grp]],1)*1=9),LEFT(tabDaten[[#This Row],[Grp]],2),LEFT(tabDaten[[#This Row],[Grp]],1))</f>
        <v>1</v>
      </c>
      <c r="J47" s="14" t="str">
        <f>VLOOKUP(tabDaten[[#This Row],[GrpKurz]],tabGruppierung[],2,FALSE)</f>
        <v>E   Einnahmen aus Verwaltung und Betrieb</v>
      </c>
      <c r="K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1108-100000    Verwaltungsgebühren   </v>
      </c>
      <c r="L47" s="17">
        <f>IF(OR(tabDaten[[#This Row],[art]]="00",tabDaten[[#This Row],[art]]="10"),tabDaten[[#This Row],[Plan]],tabDaten[[#This Row],[Plan]]*-1)</f>
        <v>200</v>
      </c>
      <c r="M47" s="18">
        <f>IF(OR(tabDaten[[#This Row],[art]]="00",tabDaten[[#This Row],[art]]="10",tabDaten[[#This Row],[art]]="60",tabDaten[[#This Row],[art]]="70"),tabDaten[[#This Row],[Rechnung]],tabDaten[[#This Row],[Rechnung]]*-1)</f>
        <v>0</v>
      </c>
      <c r="N47" s="44">
        <v>1</v>
      </c>
      <c r="O47" s="45" t="s">
        <v>995</v>
      </c>
      <c r="P47" s="45" t="s">
        <v>1034</v>
      </c>
      <c r="Q47" s="45" t="s">
        <v>1656</v>
      </c>
      <c r="R47" s="45" t="s">
        <v>995</v>
      </c>
      <c r="S47" s="45" t="s">
        <v>1546</v>
      </c>
      <c r="T47" s="44" t="s">
        <v>8</v>
      </c>
      <c r="U47" s="46">
        <v>200</v>
      </c>
      <c r="V47" s="46">
        <v>0</v>
      </c>
    </row>
    <row r="48" spans="2:22" x14ac:dyDescent="0.2">
      <c r="B48" s="14" t="str">
        <f>IF(tabDaten[[#This Row],[MandNr]]="","Fehler",IF(tabDaten[[#This Row],[MandNr]]=1,"1 Stadt Bad Rappenau","2 Eigenbetrieb Stadtenwässerung"))</f>
        <v>1 Stadt Bad Rappenau</v>
      </c>
      <c r="C48" s="14" t="str">
        <f>IF(OR(tabDaten[[#This Row],[art]]="00",tabDaten[[#This Row],[art]]="01",tabDaten[[#This Row],[art]]="60",tabDaten[[#This Row],[art]]="61"),"0 Verwaltungshaushalt","1 Vermögenshaushalt")</f>
        <v>0 Verwaltungshaushalt</v>
      </c>
      <c r="D48" s="14" t="str">
        <f>VLOOKUP(tabDaten[[#This Row],[art]],tabKontenart[],2,FALSE)</f>
        <v>00 Einnahmen VerwaltungsHH</v>
      </c>
      <c r="E48" s="14" t="str">
        <f>LEFT(tabDaten[[#This Row],[Gld]],1) &amp; "    " &amp;VLOOKUP((tabDaten[[#This Row],[MandNr]]&amp;"x"&amp;LEFT(tabDaten[[#This Row],[Gld]],1)),tabGliederung[],2,FALSE)</f>
        <v xml:space="preserve">1    öffentliche Ordnung </v>
      </c>
      <c r="F48" s="14" t="str">
        <f>LEFT(tabDaten[[#This Row],[Gld]],2) &amp; "    " &amp;VLOOKUP((tabDaten[[#This Row],[MandNr]]&amp;"x"&amp;LEFT(tabDaten[[#This Row],[Gld]],2)),tabGliederung[],2,FALSE)</f>
        <v xml:space="preserve">11    öffentliche Ordnung </v>
      </c>
      <c r="G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 s="14" t="str">
        <f>LEFT(tabDaten[[#This Row],[Gld]],4) &amp; "    " &amp;VLOOKUP((tabDaten[[#This Row],[MandNr]]&amp;"x"&amp;LEFT(tabDaten[[#This Row],[Gld]],4)),tabGliederung[],2,FALSE)</f>
        <v xml:space="preserve">1108    Bürgerbüro Wollenberg </v>
      </c>
      <c r="I48" s="14" t="str">
        <f>IF(OR(LEFT(tabDaten[[#This Row],[Grp]],1)*1=3,LEFT(tabDaten[[#This Row],[Grp]],1)*1=9),LEFT(tabDaten[[#This Row],[Grp]],2),LEFT(tabDaten[[#This Row],[Grp]],1))</f>
        <v>1</v>
      </c>
      <c r="J48" s="14" t="str">
        <f>VLOOKUP(tabDaten[[#This Row],[GrpKurz]],tabGruppierung[],2,FALSE)</f>
        <v>E   Einnahmen aus Verwaltung und Betrieb</v>
      </c>
      <c r="K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1108-151000    Ersätze und ähnliche Einnahmen  </v>
      </c>
      <c r="L48" s="17">
        <f>IF(OR(tabDaten[[#This Row],[art]]="00",tabDaten[[#This Row],[art]]="10"),tabDaten[[#This Row],[Plan]],tabDaten[[#This Row],[Plan]]*-1)</f>
        <v>100</v>
      </c>
      <c r="M48" s="18">
        <f>IF(OR(tabDaten[[#This Row],[art]]="00",tabDaten[[#This Row],[art]]="10",tabDaten[[#This Row],[art]]="60",tabDaten[[#This Row],[art]]="70"),tabDaten[[#This Row],[Rechnung]],tabDaten[[#This Row],[Rechnung]]*-1)</f>
        <v>255</v>
      </c>
      <c r="N48" s="44">
        <v>1</v>
      </c>
      <c r="O48" s="45" t="s">
        <v>995</v>
      </c>
      <c r="P48" s="45" t="s">
        <v>1034</v>
      </c>
      <c r="Q48" s="45" t="s">
        <v>1653</v>
      </c>
      <c r="R48" s="45" t="s">
        <v>995</v>
      </c>
      <c r="S48" s="45" t="s">
        <v>1546</v>
      </c>
      <c r="T48" s="44" t="s">
        <v>4</v>
      </c>
      <c r="U48" s="46">
        <v>100</v>
      </c>
      <c r="V48" s="46">
        <v>255</v>
      </c>
    </row>
    <row r="49" spans="2:22" x14ac:dyDescent="0.2">
      <c r="B49" s="14" t="str">
        <f>IF(tabDaten[[#This Row],[MandNr]]="","Fehler",IF(tabDaten[[#This Row],[MandNr]]=1,"1 Stadt Bad Rappenau","2 Eigenbetrieb Stadtenwässerung"))</f>
        <v>1 Stadt Bad Rappenau</v>
      </c>
      <c r="C49" s="14" t="str">
        <f>IF(OR(tabDaten[[#This Row],[art]]="00",tabDaten[[#This Row],[art]]="01",tabDaten[[#This Row],[art]]="60",tabDaten[[#This Row],[art]]="61"),"0 Verwaltungshaushalt","1 Vermögenshaushalt")</f>
        <v>0 Verwaltungshaushalt</v>
      </c>
      <c r="D49" s="14" t="str">
        <f>VLOOKUP(tabDaten[[#This Row],[art]],tabKontenart[],2,FALSE)</f>
        <v>00 Einnahmen VerwaltungsHH</v>
      </c>
      <c r="E49" s="14" t="str">
        <f>LEFT(tabDaten[[#This Row],[Gld]],1) &amp; "    " &amp;VLOOKUP((tabDaten[[#This Row],[MandNr]]&amp;"x"&amp;LEFT(tabDaten[[#This Row],[Gld]],1)),tabGliederung[],2,FALSE)</f>
        <v xml:space="preserve">1    öffentliche Ordnung </v>
      </c>
      <c r="F49" s="14" t="str">
        <f>LEFT(tabDaten[[#This Row],[Gld]],2) &amp; "    " &amp;VLOOKUP((tabDaten[[#This Row],[MandNr]]&amp;"x"&amp;LEFT(tabDaten[[#This Row],[Gld]],2)),tabGliederung[],2,FALSE)</f>
        <v xml:space="preserve">11    öffentliche Ordnung </v>
      </c>
      <c r="G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 s="14" t="str">
        <f>LEFT(tabDaten[[#This Row],[Gld]],4) &amp; "    " &amp;VLOOKUP((tabDaten[[#This Row],[MandNr]]&amp;"x"&amp;LEFT(tabDaten[[#This Row],[Gld]],4)),tabGliederung[],2,FALSE)</f>
        <v xml:space="preserve">1109    Bürgerbüro Zimmerhof </v>
      </c>
      <c r="I49" s="14" t="str">
        <f>IF(OR(LEFT(tabDaten[[#This Row],[Grp]],1)*1=3,LEFT(tabDaten[[#This Row],[Grp]],1)*1=9),LEFT(tabDaten[[#This Row],[Grp]],2),LEFT(tabDaten[[#This Row],[Grp]],1))</f>
        <v>1</v>
      </c>
      <c r="J49" s="14" t="str">
        <f>VLOOKUP(tabDaten[[#This Row],[GrpKurz]],tabGruppierung[],2,FALSE)</f>
        <v>E   Einnahmen aus Verwaltung und Betrieb</v>
      </c>
      <c r="K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1109-100000    Verwaltungsgebühren   </v>
      </c>
      <c r="L49" s="17">
        <f>IF(OR(tabDaten[[#This Row],[art]]="00",tabDaten[[#This Row],[art]]="10"),tabDaten[[#This Row],[Plan]],tabDaten[[#This Row],[Plan]]*-1)</f>
        <v>200</v>
      </c>
      <c r="M49" s="18">
        <f>IF(OR(tabDaten[[#This Row],[art]]="00",tabDaten[[#This Row],[art]]="10",tabDaten[[#This Row],[art]]="60",tabDaten[[#This Row],[art]]="70"),tabDaten[[#This Row],[Rechnung]],tabDaten[[#This Row],[Rechnung]]*-1)</f>
        <v>0</v>
      </c>
      <c r="N49" s="44">
        <v>1</v>
      </c>
      <c r="O49" s="45" t="s">
        <v>995</v>
      </c>
      <c r="P49" s="45" t="s">
        <v>1035</v>
      </c>
      <c r="Q49" s="45" t="s">
        <v>1656</v>
      </c>
      <c r="R49" s="45" t="s">
        <v>995</v>
      </c>
      <c r="S49" s="45" t="s">
        <v>1546</v>
      </c>
      <c r="T49" s="44" t="s">
        <v>8</v>
      </c>
      <c r="U49" s="46">
        <v>200</v>
      </c>
      <c r="V49" s="46">
        <v>0</v>
      </c>
    </row>
    <row r="50" spans="2:22" x14ac:dyDescent="0.2">
      <c r="B50" s="14" t="str">
        <f>IF(tabDaten[[#This Row],[MandNr]]="","Fehler",IF(tabDaten[[#This Row],[MandNr]]=1,"1 Stadt Bad Rappenau","2 Eigenbetrieb Stadtenwässerung"))</f>
        <v>1 Stadt Bad Rappenau</v>
      </c>
      <c r="C50" s="14" t="str">
        <f>IF(OR(tabDaten[[#This Row],[art]]="00",tabDaten[[#This Row],[art]]="01",tabDaten[[#This Row],[art]]="60",tabDaten[[#This Row],[art]]="61"),"0 Verwaltungshaushalt","1 Vermögenshaushalt")</f>
        <v>0 Verwaltungshaushalt</v>
      </c>
      <c r="D50" s="14" t="str">
        <f>VLOOKUP(tabDaten[[#This Row],[art]],tabKontenart[],2,FALSE)</f>
        <v>00 Einnahmen VerwaltungsHH</v>
      </c>
      <c r="E50" s="14" t="str">
        <f>LEFT(tabDaten[[#This Row],[Gld]],1) &amp; "    " &amp;VLOOKUP((tabDaten[[#This Row],[MandNr]]&amp;"x"&amp;LEFT(tabDaten[[#This Row],[Gld]],1)),tabGliederung[],2,FALSE)</f>
        <v xml:space="preserve">1    öffentliche Ordnung </v>
      </c>
      <c r="F50" s="14" t="str">
        <f>LEFT(tabDaten[[#This Row],[Gld]],2) &amp; "    " &amp;VLOOKUP((tabDaten[[#This Row],[MandNr]]&amp;"x"&amp;LEFT(tabDaten[[#This Row],[Gld]],2)),tabGliederung[],2,FALSE)</f>
        <v xml:space="preserve">11    öffentliche Ordnung </v>
      </c>
      <c r="G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 s="14" t="str">
        <f>LEFT(tabDaten[[#This Row],[Gld]],4) &amp; "    " &amp;VLOOKUP((tabDaten[[#This Row],[MandNr]]&amp;"x"&amp;LEFT(tabDaten[[#This Row],[Gld]],4)),tabGliederung[],2,FALSE)</f>
        <v xml:space="preserve">1109    Bürgerbüro Zimmerhof </v>
      </c>
      <c r="I50" s="14" t="str">
        <f>IF(OR(LEFT(tabDaten[[#This Row],[Grp]],1)*1=3,LEFT(tabDaten[[#This Row],[Grp]],1)*1=9),LEFT(tabDaten[[#This Row],[Grp]],2),LEFT(tabDaten[[#This Row],[Grp]],1))</f>
        <v>1</v>
      </c>
      <c r="J50" s="14" t="str">
        <f>VLOOKUP(tabDaten[[#This Row],[GrpKurz]],tabGruppierung[],2,FALSE)</f>
        <v>E   Einnahmen aus Verwaltung und Betrieb</v>
      </c>
      <c r="K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1109-151000    Ersätze und ähnliche Einnahmen  </v>
      </c>
      <c r="L50" s="17">
        <f>IF(OR(tabDaten[[#This Row],[art]]="00",tabDaten[[#This Row],[art]]="10"),tabDaten[[#This Row],[Plan]],tabDaten[[#This Row],[Plan]]*-1)</f>
        <v>100</v>
      </c>
      <c r="M50" s="18">
        <f>IF(OR(tabDaten[[#This Row],[art]]="00",tabDaten[[#This Row],[art]]="10",tabDaten[[#This Row],[art]]="60",tabDaten[[#This Row],[art]]="70"),tabDaten[[#This Row],[Rechnung]],tabDaten[[#This Row],[Rechnung]]*-1)</f>
        <v>0</v>
      </c>
      <c r="N50" s="44">
        <v>1</v>
      </c>
      <c r="O50" s="45" t="s">
        <v>995</v>
      </c>
      <c r="P50" s="45" t="s">
        <v>1035</v>
      </c>
      <c r="Q50" s="45" t="s">
        <v>1653</v>
      </c>
      <c r="R50" s="45" t="s">
        <v>995</v>
      </c>
      <c r="S50" s="45" t="s">
        <v>1546</v>
      </c>
      <c r="T50" s="44" t="s">
        <v>4</v>
      </c>
      <c r="U50" s="46">
        <v>100</v>
      </c>
      <c r="V50" s="46">
        <v>0</v>
      </c>
    </row>
    <row r="51" spans="2:22" x14ac:dyDescent="0.2">
      <c r="B51" s="14" t="str">
        <f>IF(tabDaten[[#This Row],[MandNr]]="","Fehler",IF(tabDaten[[#This Row],[MandNr]]=1,"1 Stadt Bad Rappenau","2 Eigenbetrieb Stadtenwässerung"))</f>
        <v>1 Stadt Bad Rappenau</v>
      </c>
      <c r="C51" s="14" t="str">
        <f>IF(OR(tabDaten[[#This Row],[art]]="00",tabDaten[[#This Row],[art]]="01",tabDaten[[#This Row],[art]]="60",tabDaten[[#This Row],[art]]="61"),"0 Verwaltungshaushalt","1 Vermögenshaushalt")</f>
        <v>0 Verwaltungshaushalt</v>
      </c>
      <c r="D51" s="14" t="str">
        <f>VLOOKUP(tabDaten[[#This Row],[art]],tabKontenart[],2,FALSE)</f>
        <v>00 Einnahmen VerwaltungsHH</v>
      </c>
      <c r="E51" s="14" t="str">
        <f>LEFT(tabDaten[[#This Row],[Gld]],1) &amp; "    " &amp;VLOOKUP((tabDaten[[#This Row],[MandNr]]&amp;"x"&amp;LEFT(tabDaten[[#This Row],[Gld]],1)),tabGliederung[],2,FALSE)</f>
        <v xml:space="preserve">1    öffentliche Ordnung </v>
      </c>
      <c r="F51" s="14" t="str">
        <f>LEFT(tabDaten[[#This Row],[Gld]],2) &amp; "    " &amp;VLOOKUP((tabDaten[[#This Row],[MandNr]]&amp;"x"&amp;LEFT(tabDaten[[#This Row],[Gld]],2)),tabGliederung[],2,FALSE)</f>
        <v xml:space="preserve">13    Feuerschutz </v>
      </c>
      <c r="G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51" s="14" t="str">
        <f>LEFT(tabDaten[[#This Row],[Gld]],4) &amp; "    " &amp;VLOOKUP((tabDaten[[#This Row],[MandNr]]&amp;"x"&amp;LEFT(tabDaten[[#This Row],[Gld]],4)),tabGliederung[],2,FALSE)</f>
        <v xml:space="preserve">1300    Feuerwehr Bad Rappenau </v>
      </c>
      <c r="I51" s="14" t="str">
        <f>IF(OR(LEFT(tabDaten[[#This Row],[Grp]],1)*1=3,LEFT(tabDaten[[#This Row],[Grp]],1)*1=9),LEFT(tabDaten[[#This Row],[Grp]],2),LEFT(tabDaten[[#This Row],[Grp]],1))</f>
        <v>1</v>
      </c>
      <c r="J51" s="14" t="str">
        <f>VLOOKUP(tabDaten[[#This Row],[GrpKurz]],tabGruppierung[],2,FALSE)</f>
        <v>E   Einnahmen aus Verwaltung und Betrieb</v>
      </c>
      <c r="K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1300-151000    Ersätze und ähnliche Einnahmen  </v>
      </c>
      <c r="L51" s="17">
        <f>IF(OR(tabDaten[[#This Row],[art]]="00",tabDaten[[#This Row],[art]]="10"),tabDaten[[#This Row],[Plan]],tabDaten[[#This Row],[Plan]]*-1)</f>
        <v>80000</v>
      </c>
      <c r="M51" s="18">
        <f>IF(OR(tabDaten[[#This Row],[art]]="00",tabDaten[[#This Row],[art]]="10",tabDaten[[#This Row],[art]]="60",tabDaten[[#This Row],[art]]="70"),tabDaten[[#This Row],[Rechnung]],tabDaten[[#This Row],[Rechnung]]*-1)</f>
        <v>0</v>
      </c>
      <c r="N51" s="44">
        <v>1</v>
      </c>
      <c r="O51" s="45" t="s">
        <v>995</v>
      </c>
      <c r="P51" s="45" t="s">
        <v>1041</v>
      </c>
      <c r="Q51" s="45" t="s">
        <v>1653</v>
      </c>
      <c r="R51" s="45" t="s">
        <v>995</v>
      </c>
      <c r="S51" s="45" t="s">
        <v>1546</v>
      </c>
      <c r="T51" s="44" t="s">
        <v>4</v>
      </c>
      <c r="U51" s="46">
        <v>80000</v>
      </c>
      <c r="V51" s="46">
        <v>0</v>
      </c>
    </row>
    <row r="52" spans="2:22" x14ac:dyDescent="0.2">
      <c r="B52" s="14" t="str">
        <f>IF(tabDaten[[#This Row],[MandNr]]="","Fehler",IF(tabDaten[[#This Row],[MandNr]]=1,"1 Stadt Bad Rappenau","2 Eigenbetrieb Stadtenwässerung"))</f>
        <v>1 Stadt Bad Rappenau</v>
      </c>
      <c r="C52" s="14" t="str">
        <f>IF(OR(tabDaten[[#This Row],[art]]="00",tabDaten[[#This Row],[art]]="01",tabDaten[[#This Row],[art]]="60",tabDaten[[#This Row],[art]]="61"),"0 Verwaltungshaushalt","1 Vermögenshaushalt")</f>
        <v>0 Verwaltungshaushalt</v>
      </c>
      <c r="D52" s="14" t="str">
        <f>VLOOKUP(tabDaten[[#This Row],[art]],tabKontenart[],2,FALSE)</f>
        <v>00 Einnahmen VerwaltungsHH</v>
      </c>
      <c r="E52" s="14" t="str">
        <f>LEFT(tabDaten[[#This Row],[Gld]],1) &amp; "    " &amp;VLOOKUP((tabDaten[[#This Row],[MandNr]]&amp;"x"&amp;LEFT(tabDaten[[#This Row],[Gld]],1)),tabGliederung[],2,FALSE)</f>
        <v xml:space="preserve">1    öffentliche Ordnung </v>
      </c>
      <c r="F52" s="14" t="str">
        <f>LEFT(tabDaten[[#This Row],[Gld]],2) &amp; "    " &amp;VLOOKUP((tabDaten[[#This Row],[MandNr]]&amp;"x"&amp;LEFT(tabDaten[[#This Row],[Gld]],2)),tabGliederung[],2,FALSE)</f>
        <v xml:space="preserve">13    Feuerschutz </v>
      </c>
      <c r="G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52" s="14" t="str">
        <f>LEFT(tabDaten[[#This Row],[Gld]],4) &amp; "    " &amp;VLOOKUP((tabDaten[[#This Row],[MandNr]]&amp;"x"&amp;LEFT(tabDaten[[#This Row],[Gld]],4)),tabGliederung[],2,FALSE)</f>
        <v xml:space="preserve">1300    Feuerwehr Bad Rappenau </v>
      </c>
      <c r="I52" s="14" t="str">
        <f>IF(OR(LEFT(tabDaten[[#This Row],[Grp]],1)*1=3,LEFT(tabDaten[[#This Row],[Grp]],1)*1=9),LEFT(tabDaten[[#This Row],[Grp]],2),LEFT(tabDaten[[#This Row],[Grp]],1))</f>
        <v>1</v>
      </c>
      <c r="J52" s="14" t="str">
        <f>VLOOKUP(tabDaten[[#This Row],[GrpKurz]],tabGruppierung[],2,FALSE)</f>
        <v>E   Einnahmen aus Verwaltung und Betrieb</v>
      </c>
      <c r="K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1300-157500    Vermischte Einnahmen   </v>
      </c>
      <c r="L52" s="17">
        <f>IF(OR(tabDaten[[#This Row],[art]]="00",tabDaten[[#This Row],[art]]="10"),tabDaten[[#This Row],[Plan]],tabDaten[[#This Row],[Plan]]*-1)</f>
        <v>1000</v>
      </c>
      <c r="M52" s="18">
        <f>IF(OR(tabDaten[[#This Row],[art]]="00",tabDaten[[#This Row],[art]]="10",tabDaten[[#This Row],[art]]="60",tabDaten[[#This Row],[art]]="70"),tabDaten[[#This Row],[Rechnung]],tabDaten[[#This Row],[Rechnung]]*-1)</f>
        <v>873.18</v>
      </c>
      <c r="N52" s="44">
        <v>1</v>
      </c>
      <c r="O52" s="45" t="s">
        <v>995</v>
      </c>
      <c r="P52" s="45" t="s">
        <v>1041</v>
      </c>
      <c r="Q52" s="45" t="s">
        <v>1659</v>
      </c>
      <c r="R52" s="45" t="s">
        <v>995</v>
      </c>
      <c r="S52" s="45" t="s">
        <v>1546</v>
      </c>
      <c r="T52" s="44" t="s">
        <v>12</v>
      </c>
      <c r="U52" s="46">
        <v>1000</v>
      </c>
      <c r="V52" s="46">
        <v>873.18</v>
      </c>
    </row>
    <row r="53" spans="2:22" x14ac:dyDescent="0.2">
      <c r="B53" s="14" t="str">
        <f>IF(tabDaten[[#This Row],[MandNr]]="","Fehler",IF(tabDaten[[#This Row],[MandNr]]=1,"1 Stadt Bad Rappenau","2 Eigenbetrieb Stadtenwässerung"))</f>
        <v>1 Stadt Bad Rappenau</v>
      </c>
      <c r="C53" s="14" t="str">
        <f>IF(OR(tabDaten[[#This Row],[art]]="00",tabDaten[[#This Row],[art]]="01",tabDaten[[#This Row],[art]]="60",tabDaten[[#This Row],[art]]="61"),"0 Verwaltungshaushalt","1 Vermögenshaushalt")</f>
        <v>0 Verwaltungshaushalt</v>
      </c>
      <c r="D53" s="14" t="str">
        <f>VLOOKUP(tabDaten[[#This Row],[art]],tabKontenart[],2,FALSE)</f>
        <v>00 Einnahmen VerwaltungsHH</v>
      </c>
      <c r="E53" s="14" t="str">
        <f>LEFT(tabDaten[[#This Row],[Gld]],1) &amp; "    " &amp;VLOOKUP((tabDaten[[#This Row],[MandNr]]&amp;"x"&amp;LEFT(tabDaten[[#This Row],[Gld]],1)),tabGliederung[],2,FALSE)</f>
        <v xml:space="preserve">1    öffentliche Ordnung </v>
      </c>
      <c r="F53" s="14" t="str">
        <f>LEFT(tabDaten[[#This Row],[Gld]],2) &amp; "    " &amp;VLOOKUP((tabDaten[[#This Row],[MandNr]]&amp;"x"&amp;LEFT(tabDaten[[#This Row],[Gld]],2)),tabGliederung[],2,FALSE)</f>
        <v xml:space="preserve">13    Feuerschutz </v>
      </c>
      <c r="G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53" s="14" t="str">
        <f>LEFT(tabDaten[[#This Row],[Gld]],4) &amp; "    " &amp;VLOOKUP((tabDaten[[#This Row],[MandNr]]&amp;"x"&amp;LEFT(tabDaten[[#This Row],[Gld]],4)),tabGliederung[],2,FALSE)</f>
        <v xml:space="preserve">1300    Feuerwehr Bad Rappenau </v>
      </c>
      <c r="I53" s="14" t="str">
        <f>IF(OR(LEFT(tabDaten[[#This Row],[Grp]],1)*1=3,LEFT(tabDaten[[#This Row],[Grp]],1)*1=9),LEFT(tabDaten[[#This Row],[Grp]],2),LEFT(tabDaten[[#This Row],[Grp]],1))</f>
        <v>1</v>
      </c>
      <c r="J53" s="14" t="str">
        <f>VLOOKUP(tabDaten[[#This Row],[GrpKurz]],tabGruppierung[],2,FALSE)</f>
        <v>E   Einnahmen aus Verwaltung und Betrieb</v>
      </c>
      <c r="K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1300-171000    Zuweisungen und Zuschüsse vom Land  </v>
      </c>
      <c r="L53" s="17">
        <f>IF(OR(tabDaten[[#This Row],[art]]="00",tabDaten[[#This Row],[art]]="10"),tabDaten[[#This Row],[Plan]],tabDaten[[#This Row],[Plan]]*-1)</f>
        <v>60000</v>
      </c>
      <c r="M53" s="18">
        <f>IF(OR(tabDaten[[#This Row],[art]]="00",tabDaten[[#This Row],[art]]="10",tabDaten[[#This Row],[art]]="60",tabDaten[[#This Row],[art]]="70"),tabDaten[[#This Row],[Rechnung]],tabDaten[[#This Row],[Rechnung]]*-1)</f>
        <v>30000</v>
      </c>
      <c r="N53" s="44">
        <v>1</v>
      </c>
      <c r="O53" s="45" t="s">
        <v>995</v>
      </c>
      <c r="P53" s="45" t="s">
        <v>1041</v>
      </c>
      <c r="Q53" s="45" t="s">
        <v>1667</v>
      </c>
      <c r="R53" s="45" t="s">
        <v>995</v>
      </c>
      <c r="S53" s="45" t="s">
        <v>1546</v>
      </c>
      <c r="T53" s="44" t="s">
        <v>22</v>
      </c>
      <c r="U53" s="46">
        <v>60000</v>
      </c>
      <c r="V53" s="46">
        <v>30000</v>
      </c>
    </row>
    <row r="54" spans="2:22" x14ac:dyDescent="0.2">
      <c r="B54" s="14" t="str">
        <f>IF(tabDaten[[#This Row],[MandNr]]="","Fehler",IF(tabDaten[[#This Row],[MandNr]]=1,"1 Stadt Bad Rappenau","2 Eigenbetrieb Stadtenwässerung"))</f>
        <v>1 Stadt Bad Rappenau</v>
      </c>
      <c r="C54" s="14" t="str">
        <f>IF(OR(tabDaten[[#This Row],[art]]="00",tabDaten[[#This Row],[art]]="01",tabDaten[[#This Row],[art]]="60",tabDaten[[#This Row],[art]]="61"),"0 Verwaltungshaushalt","1 Vermögenshaushalt")</f>
        <v>0 Verwaltungshaushalt</v>
      </c>
      <c r="D54" s="14" t="str">
        <f>VLOOKUP(tabDaten[[#This Row],[art]],tabKontenart[],2,FALSE)</f>
        <v>00 Einnahmen VerwaltungsHH</v>
      </c>
      <c r="E54" s="14" t="str">
        <f>LEFT(tabDaten[[#This Row],[Gld]],1) &amp; "    " &amp;VLOOKUP((tabDaten[[#This Row],[MandNr]]&amp;"x"&amp;LEFT(tabDaten[[#This Row],[Gld]],1)),tabGliederung[],2,FALSE)</f>
        <v xml:space="preserve">1    öffentliche Ordnung </v>
      </c>
      <c r="F54" s="14" t="str">
        <f>LEFT(tabDaten[[#This Row],[Gld]],2) &amp; "    " &amp;VLOOKUP((tabDaten[[#This Row],[MandNr]]&amp;"x"&amp;LEFT(tabDaten[[#This Row],[Gld]],2)),tabGliederung[],2,FALSE)</f>
        <v xml:space="preserve">13    Feuerschutz </v>
      </c>
      <c r="G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54" s="14" t="str">
        <f>LEFT(tabDaten[[#This Row],[Gld]],4) &amp; "    " &amp;VLOOKUP((tabDaten[[#This Row],[MandNr]]&amp;"x"&amp;LEFT(tabDaten[[#This Row],[Gld]],4)),tabGliederung[],2,FALSE)</f>
        <v xml:space="preserve">1300    Feuerwehr Bad Rappenau </v>
      </c>
      <c r="I54" s="14" t="str">
        <f>IF(OR(LEFT(tabDaten[[#This Row],[Grp]],1)*1=3,LEFT(tabDaten[[#This Row],[Grp]],1)*1=9),LEFT(tabDaten[[#This Row],[Grp]],2),LEFT(tabDaten[[#This Row],[Grp]],1))</f>
        <v>2</v>
      </c>
      <c r="J54" s="14" t="str">
        <f>VLOOKUP(tabDaten[[#This Row],[GrpKurz]],tabGruppierung[],2,FALSE)</f>
        <v>E   Sonstige Finanzeinnahmen</v>
      </c>
      <c r="K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1300-263000    Konventionalstrafen aus Lieferverzug   </v>
      </c>
      <c r="L54" s="17">
        <f>IF(OR(tabDaten[[#This Row],[art]]="00",tabDaten[[#This Row],[art]]="10"),tabDaten[[#This Row],[Plan]],tabDaten[[#This Row],[Plan]]*-1)</f>
        <v>0</v>
      </c>
      <c r="M54" s="18">
        <f>IF(OR(tabDaten[[#This Row],[art]]="00",tabDaten[[#This Row],[art]]="10",tabDaten[[#This Row],[art]]="60",tabDaten[[#This Row],[art]]="70"),tabDaten[[#This Row],[Rechnung]],tabDaten[[#This Row],[Rechnung]]*-1)</f>
        <v>14686.68</v>
      </c>
      <c r="N54" s="44">
        <v>1</v>
      </c>
      <c r="O54" s="45" t="s">
        <v>995</v>
      </c>
      <c r="P54" s="45" t="s">
        <v>1041</v>
      </c>
      <c r="Q54" s="45" t="s">
        <v>2126</v>
      </c>
      <c r="R54" s="45" t="s">
        <v>995</v>
      </c>
      <c r="S54" s="45" t="s">
        <v>1546</v>
      </c>
      <c r="T54" s="44" t="s">
        <v>2200</v>
      </c>
      <c r="U54" s="46">
        <v>0</v>
      </c>
      <c r="V54" s="46">
        <v>14686.68</v>
      </c>
    </row>
    <row r="55" spans="2:22" x14ac:dyDescent="0.2">
      <c r="B55" s="14" t="str">
        <f>IF(tabDaten[[#This Row],[MandNr]]="","Fehler",IF(tabDaten[[#This Row],[MandNr]]=1,"1 Stadt Bad Rappenau","2 Eigenbetrieb Stadtenwässerung"))</f>
        <v>1 Stadt Bad Rappenau</v>
      </c>
      <c r="C55" s="14" t="str">
        <f>IF(OR(tabDaten[[#This Row],[art]]="00",tabDaten[[#This Row],[art]]="01",tabDaten[[#This Row],[art]]="60",tabDaten[[#This Row],[art]]="61"),"0 Verwaltungshaushalt","1 Vermögenshaushalt")</f>
        <v>0 Verwaltungshaushalt</v>
      </c>
      <c r="D55" s="14" t="str">
        <f>VLOOKUP(tabDaten[[#This Row],[art]],tabKontenart[],2,FALSE)</f>
        <v>00 Einnahmen VerwaltungsHH</v>
      </c>
      <c r="E55" s="14" t="str">
        <f>LEFT(tabDaten[[#This Row],[Gld]],1) &amp; "    " &amp;VLOOKUP((tabDaten[[#This Row],[MandNr]]&amp;"x"&amp;LEFT(tabDaten[[#This Row],[Gld]],1)),tabGliederung[],2,FALSE)</f>
        <v xml:space="preserve">1    öffentliche Ordnung </v>
      </c>
      <c r="F55" s="14" t="str">
        <f>LEFT(tabDaten[[#This Row],[Gld]],2) &amp; "    " &amp;VLOOKUP((tabDaten[[#This Row],[MandNr]]&amp;"x"&amp;LEFT(tabDaten[[#This Row],[Gld]],2)),tabGliederung[],2,FALSE)</f>
        <v xml:space="preserve">13    Feuerschutz </v>
      </c>
      <c r="G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55" s="14" t="str">
        <f>LEFT(tabDaten[[#This Row],[Gld]],4) &amp; "    " &amp;VLOOKUP((tabDaten[[#This Row],[MandNr]]&amp;"x"&amp;LEFT(tabDaten[[#This Row],[Gld]],4)),tabGliederung[],2,FALSE)</f>
        <v xml:space="preserve">1300    Feuerwehr Bad Rappenau </v>
      </c>
      <c r="I55" s="14" t="str">
        <f>IF(OR(LEFT(tabDaten[[#This Row],[Grp]],1)*1=3,LEFT(tabDaten[[#This Row],[Grp]],1)*1=9),LEFT(tabDaten[[#This Row],[Grp]],2),LEFT(tabDaten[[#This Row],[Grp]],1))</f>
        <v>2</v>
      </c>
      <c r="J55" s="14" t="str">
        <f>VLOOKUP(tabDaten[[#This Row],[GrpKurz]],tabGruppierung[],2,FALSE)</f>
        <v>E   Sonstige Finanzeinnahmen</v>
      </c>
      <c r="K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1300-276000    Auflösung von Beiträgen und ähnlichen Entgelten  </v>
      </c>
      <c r="L55" s="17">
        <f>IF(OR(tabDaten[[#This Row],[art]]="00",tabDaten[[#This Row],[art]]="10"),tabDaten[[#This Row],[Plan]],tabDaten[[#This Row],[Plan]]*-1)</f>
        <v>31600</v>
      </c>
      <c r="M55" s="18">
        <f>IF(OR(tabDaten[[#This Row],[art]]="00",tabDaten[[#This Row],[art]]="10",tabDaten[[#This Row],[art]]="60",tabDaten[[#This Row],[art]]="70"),tabDaten[[#This Row],[Rechnung]],tabDaten[[#This Row],[Rechnung]]*-1)</f>
        <v>41663.69</v>
      </c>
      <c r="N55" s="44">
        <v>1</v>
      </c>
      <c r="O55" s="45" t="s">
        <v>995</v>
      </c>
      <c r="P55" s="45" t="s">
        <v>1041</v>
      </c>
      <c r="Q55" s="45" t="s">
        <v>1669</v>
      </c>
      <c r="R55" s="45" t="s">
        <v>995</v>
      </c>
      <c r="S55" s="45" t="s">
        <v>1546</v>
      </c>
      <c r="T55" s="44" t="s">
        <v>24</v>
      </c>
      <c r="U55" s="46">
        <v>31600</v>
      </c>
      <c r="V55" s="46">
        <v>41663.69</v>
      </c>
    </row>
    <row r="56" spans="2:22" x14ac:dyDescent="0.2">
      <c r="B56" s="14" t="str">
        <f>IF(tabDaten[[#This Row],[MandNr]]="","Fehler",IF(tabDaten[[#This Row],[MandNr]]=1,"1 Stadt Bad Rappenau","2 Eigenbetrieb Stadtenwässerung"))</f>
        <v>1 Stadt Bad Rappenau</v>
      </c>
      <c r="C56" s="14" t="str">
        <f>IF(OR(tabDaten[[#This Row],[art]]="00",tabDaten[[#This Row],[art]]="01",tabDaten[[#This Row],[art]]="60",tabDaten[[#This Row],[art]]="61"),"0 Verwaltungshaushalt","1 Vermögenshaushalt")</f>
        <v>0 Verwaltungshaushalt</v>
      </c>
      <c r="D56" s="14" t="str">
        <f>VLOOKUP(tabDaten[[#This Row],[art]],tabKontenart[],2,FALSE)</f>
        <v>00 Einnahmen VerwaltungsHH</v>
      </c>
      <c r="E56" s="14" t="str">
        <f>LEFT(tabDaten[[#This Row],[Gld]],1) &amp; "    " &amp;VLOOKUP((tabDaten[[#This Row],[MandNr]]&amp;"x"&amp;LEFT(tabDaten[[#This Row],[Gld]],1)),tabGliederung[],2,FALSE)</f>
        <v xml:space="preserve">1    öffentliche Ordnung </v>
      </c>
      <c r="F56" s="14" t="str">
        <f>LEFT(tabDaten[[#This Row],[Gld]],2) &amp; "    " &amp;VLOOKUP((tabDaten[[#This Row],[MandNr]]&amp;"x"&amp;LEFT(tabDaten[[#This Row],[Gld]],2)),tabGliederung[],2,FALSE)</f>
        <v xml:space="preserve">13    Feuerschutz </v>
      </c>
      <c r="G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56" s="14" t="str">
        <f>LEFT(tabDaten[[#This Row],[Gld]],4) &amp; "    " &amp;VLOOKUP((tabDaten[[#This Row],[MandNr]]&amp;"x"&amp;LEFT(tabDaten[[#This Row],[Gld]],4)),tabGliederung[],2,FALSE)</f>
        <v xml:space="preserve">1302    Abteilung Bonfeld </v>
      </c>
      <c r="I56" s="14" t="str">
        <f>IF(OR(LEFT(tabDaten[[#This Row],[Grp]],1)*1=3,LEFT(tabDaten[[#This Row],[Grp]],1)*1=9),LEFT(tabDaten[[#This Row],[Grp]],2),LEFT(tabDaten[[#This Row],[Grp]],1))</f>
        <v>2</v>
      </c>
      <c r="J56" s="14" t="str">
        <f>VLOOKUP(tabDaten[[#This Row],[GrpKurz]],tabGruppierung[],2,FALSE)</f>
        <v>E   Sonstige Finanzeinnahmen</v>
      </c>
      <c r="K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1302-276000    Auflösung von Beiträgen und ähnlichen Entgelten  </v>
      </c>
      <c r="L56" s="17">
        <f>IF(OR(tabDaten[[#This Row],[art]]="00",tabDaten[[#This Row],[art]]="10"),tabDaten[[#This Row],[Plan]],tabDaten[[#This Row],[Plan]]*-1)</f>
        <v>16000</v>
      </c>
      <c r="M56" s="18">
        <f>IF(OR(tabDaten[[#This Row],[art]]="00",tabDaten[[#This Row],[art]]="10",tabDaten[[#This Row],[art]]="60",tabDaten[[#This Row],[art]]="70"),tabDaten[[#This Row],[Rechnung]],tabDaten[[#This Row],[Rechnung]]*-1)</f>
        <v>1415</v>
      </c>
      <c r="N56" s="44">
        <v>1</v>
      </c>
      <c r="O56" s="45" t="s">
        <v>995</v>
      </c>
      <c r="P56" s="45" t="s">
        <v>1043</v>
      </c>
      <c r="Q56" s="45" t="s">
        <v>1669</v>
      </c>
      <c r="R56" s="45" t="s">
        <v>995</v>
      </c>
      <c r="S56" s="45" t="s">
        <v>1546</v>
      </c>
      <c r="T56" s="44" t="s">
        <v>24</v>
      </c>
      <c r="U56" s="46">
        <v>16000</v>
      </c>
      <c r="V56" s="46">
        <v>1415</v>
      </c>
    </row>
    <row r="57" spans="2:22" x14ac:dyDescent="0.2">
      <c r="B57" s="14" t="str">
        <f>IF(tabDaten[[#This Row],[MandNr]]="","Fehler",IF(tabDaten[[#This Row],[MandNr]]=1,"1 Stadt Bad Rappenau","2 Eigenbetrieb Stadtenwässerung"))</f>
        <v>1 Stadt Bad Rappenau</v>
      </c>
      <c r="C57" s="14" t="str">
        <f>IF(OR(tabDaten[[#This Row],[art]]="00",tabDaten[[#This Row],[art]]="01",tabDaten[[#This Row],[art]]="60",tabDaten[[#This Row],[art]]="61"),"0 Verwaltungshaushalt","1 Vermögenshaushalt")</f>
        <v>0 Verwaltungshaushalt</v>
      </c>
      <c r="D57" s="14" t="str">
        <f>VLOOKUP(tabDaten[[#This Row],[art]],tabKontenart[],2,FALSE)</f>
        <v>00 Einnahmen VerwaltungsHH</v>
      </c>
      <c r="E57" s="14" t="str">
        <f>LEFT(tabDaten[[#This Row],[Gld]],1) &amp; "    " &amp;VLOOKUP((tabDaten[[#This Row],[MandNr]]&amp;"x"&amp;LEFT(tabDaten[[#This Row],[Gld]],1)),tabGliederung[],2,FALSE)</f>
        <v xml:space="preserve">1    öffentliche Ordnung </v>
      </c>
      <c r="F57" s="14" t="str">
        <f>LEFT(tabDaten[[#This Row],[Gld]],2) &amp; "    " &amp;VLOOKUP((tabDaten[[#This Row],[MandNr]]&amp;"x"&amp;LEFT(tabDaten[[#This Row],[Gld]],2)),tabGliederung[],2,FALSE)</f>
        <v xml:space="preserve">13    Feuerschutz </v>
      </c>
      <c r="G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57" s="14" t="str">
        <f>LEFT(tabDaten[[#This Row],[Gld]],4) &amp; "    " &amp;VLOOKUP((tabDaten[[#This Row],[MandNr]]&amp;"x"&amp;LEFT(tabDaten[[#This Row],[Gld]],4)),tabGliederung[],2,FALSE)</f>
        <v xml:space="preserve">1303    Abteilung Fürfeld </v>
      </c>
      <c r="I57" s="14" t="str">
        <f>IF(OR(LEFT(tabDaten[[#This Row],[Grp]],1)*1=3,LEFT(tabDaten[[#This Row],[Grp]],1)*1=9),LEFT(tabDaten[[#This Row],[Grp]],2),LEFT(tabDaten[[#This Row],[Grp]],1))</f>
        <v>2</v>
      </c>
      <c r="J57" s="14" t="str">
        <f>VLOOKUP(tabDaten[[#This Row],[GrpKurz]],tabGruppierung[],2,FALSE)</f>
        <v>E   Sonstige Finanzeinnahmen</v>
      </c>
      <c r="K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1303-276000    Auflösung von Beiträgen und ähnlichen Entgelten  </v>
      </c>
      <c r="L57" s="17">
        <f>IF(OR(tabDaten[[#This Row],[art]]="00",tabDaten[[#This Row],[art]]="10"),tabDaten[[#This Row],[Plan]],tabDaten[[#This Row],[Plan]]*-1)</f>
        <v>300</v>
      </c>
      <c r="M57" s="18">
        <f>IF(OR(tabDaten[[#This Row],[art]]="00",tabDaten[[#This Row],[art]]="10",tabDaten[[#This Row],[art]]="60",tabDaten[[#This Row],[art]]="70"),tabDaten[[#This Row],[Rechnung]],tabDaten[[#This Row],[Rechnung]]*-1)</f>
        <v>207.1</v>
      </c>
      <c r="N57" s="44">
        <v>1</v>
      </c>
      <c r="O57" s="45" t="s">
        <v>995</v>
      </c>
      <c r="P57" s="45" t="s">
        <v>1044</v>
      </c>
      <c r="Q57" s="45" t="s">
        <v>1669</v>
      </c>
      <c r="R57" s="45" t="s">
        <v>995</v>
      </c>
      <c r="S57" s="45" t="s">
        <v>1546</v>
      </c>
      <c r="T57" s="44" t="s">
        <v>24</v>
      </c>
      <c r="U57" s="46">
        <v>300</v>
      </c>
      <c r="V57" s="46">
        <v>207.1</v>
      </c>
    </row>
    <row r="58" spans="2:22" x14ac:dyDescent="0.2">
      <c r="B58" s="14" t="str">
        <f>IF(tabDaten[[#This Row],[MandNr]]="","Fehler",IF(tabDaten[[#This Row],[MandNr]]=1,"1 Stadt Bad Rappenau","2 Eigenbetrieb Stadtenwässerung"))</f>
        <v>1 Stadt Bad Rappenau</v>
      </c>
      <c r="C58" s="14" t="str">
        <f>IF(OR(tabDaten[[#This Row],[art]]="00",tabDaten[[#This Row],[art]]="01",tabDaten[[#This Row],[art]]="60",tabDaten[[#This Row],[art]]="61"),"0 Verwaltungshaushalt","1 Vermögenshaushalt")</f>
        <v>0 Verwaltungshaushalt</v>
      </c>
      <c r="D58" s="14" t="str">
        <f>VLOOKUP(tabDaten[[#This Row],[art]],tabKontenart[],2,FALSE)</f>
        <v>00 Einnahmen VerwaltungsHH</v>
      </c>
      <c r="E58" s="14" t="str">
        <f>LEFT(tabDaten[[#This Row],[Gld]],1) &amp; "    " &amp;VLOOKUP((tabDaten[[#This Row],[MandNr]]&amp;"x"&amp;LEFT(tabDaten[[#This Row],[Gld]],1)),tabGliederung[],2,FALSE)</f>
        <v xml:space="preserve">1    öffentliche Ordnung </v>
      </c>
      <c r="F58" s="14" t="str">
        <f>LEFT(tabDaten[[#This Row],[Gld]],2) &amp; "    " &amp;VLOOKUP((tabDaten[[#This Row],[MandNr]]&amp;"x"&amp;LEFT(tabDaten[[#This Row],[Gld]],2)),tabGliederung[],2,FALSE)</f>
        <v xml:space="preserve">13    Feuerschutz </v>
      </c>
      <c r="G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58" s="14" t="str">
        <f>LEFT(tabDaten[[#This Row],[Gld]],4) &amp; "    " &amp;VLOOKUP((tabDaten[[#This Row],[MandNr]]&amp;"x"&amp;LEFT(tabDaten[[#This Row],[Gld]],4)),tabGliederung[],2,FALSE)</f>
        <v xml:space="preserve">1305    Abteilung Heinsheim </v>
      </c>
      <c r="I58" s="14" t="str">
        <f>IF(OR(LEFT(tabDaten[[#This Row],[Grp]],1)*1=3,LEFT(tabDaten[[#This Row],[Grp]],1)*1=9),LEFT(tabDaten[[#This Row],[Grp]],2),LEFT(tabDaten[[#This Row],[Grp]],1))</f>
        <v>2</v>
      </c>
      <c r="J58" s="14" t="str">
        <f>VLOOKUP(tabDaten[[#This Row],[GrpKurz]],tabGruppierung[],2,FALSE)</f>
        <v>E   Sonstige Finanzeinnahmen</v>
      </c>
      <c r="K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1305-276000    Auflösung von Beiträgen und ähnlichen Entgelten  </v>
      </c>
      <c r="L58" s="17">
        <f>IF(OR(tabDaten[[#This Row],[art]]="00",tabDaten[[#This Row],[art]]="10"),tabDaten[[#This Row],[Plan]],tabDaten[[#This Row],[Plan]]*-1)</f>
        <v>1700</v>
      </c>
      <c r="M58" s="18">
        <f>IF(OR(tabDaten[[#This Row],[art]]="00",tabDaten[[#This Row],[art]]="10",tabDaten[[#This Row],[art]]="60",tabDaten[[#This Row],[art]]="70"),tabDaten[[#This Row],[Rechnung]],tabDaten[[#This Row],[Rechnung]]*-1)</f>
        <v>1615.38</v>
      </c>
      <c r="N58" s="44">
        <v>1</v>
      </c>
      <c r="O58" s="45" t="s">
        <v>995</v>
      </c>
      <c r="P58" s="45" t="s">
        <v>1046</v>
      </c>
      <c r="Q58" s="45" t="s">
        <v>1669</v>
      </c>
      <c r="R58" s="45" t="s">
        <v>995</v>
      </c>
      <c r="S58" s="45" t="s">
        <v>1546</v>
      </c>
      <c r="T58" s="44" t="s">
        <v>24</v>
      </c>
      <c r="U58" s="46">
        <v>1700</v>
      </c>
      <c r="V58" s="46">
        <v>1615.38</v>
      </c>
    </row>
    <row r="59" spans="2:22" x14ac:dyDescent="0.2">
      <c r="B59" s="14" t="str">
        <f>IF(tabDaten[[#This Row],[MandNr]]="","Fehler",IF(tabDaten[[#This Row],[MandNr]]=1,"1 Stadt Bad Rappenau","2 Eigenbetrieb Stadtenwässerung"))</f>
        <v>1 Stadt Bad Rappenau</v>
      </c>
      <c r="C59" s="14" t="str">
        <f>IF(OR(tabDaten[[#This Row],[art]]="00",tabDaten[[#This Row],[art]]="01",tabDaten[[#This Row],[art]]="60",tabDaten[[#This Row],[art]]="61"),"0 Verwaltungshaushalt","1 Vermögenshaushalt")</f>
        <v>0 Verwaltungshaushalt</v>
      </c>
      <c r="D59" s="14" t="str">
        <f>VLOOKUP(tabDaten[[#This Row],[art]],tabKontenart[],2,FALSE)</f>
        <v>00 Einnahmen VerwaltungsHH</v>
      </c>
      <c r="E59" s="14" t="str">
        <f>LEFT(tabDaten[[#This Row],[Gld]],1) &amp; "    " &amp;VLOOKUP((tabDaten[[#This Row],[MandNr]]&amp;"x"&amp;LEFT(tabDaten[[#This Row],[Gld]],1)),tabGliederung[],2,FALSE)</f>
        <v xml:space="preserve">1    öffentliche Ordnung </v>
      </c>
      <c r="F59" s="14" t="str">
        <f>LEFT(tabDaten[[#This Row],[Gld]],2) &amp; "    " &amp;VLOOKUP((tabDaten[[#This Row],[MandNr]]&amp;"x"&amp;LEFT(tabDaten[[#This Row],[Gld]],2)),tabGliederung[],2,FALSE)</f>
        <v xml:space="preserve">13    Feuerschutz </v>
      </c>
      <c r="G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59" s="14" t="str">
        <f>LEFT(tabDaten[[#This Row],[Gld]],4) &amp; "    " &amp;VLOOKUP((tabDaten[[#This Row],[MandNr]]&amp;"x"&amp;LEFT(tabDaten[[#This Row],[Gld]],4)),tabGliederung[],2,FALSE)</f>
        <v xml:space="preserve">1306    Abteilung Obergimpern </v>
      </c>
      <c r="I59" s="14" t="str">
        <f>IF(OR(LEFT(tabDaten[[#This Row],[Grp]],1)*1=3,LEFT(tabDaten[[#This Row],[Grp]],1)*1=9),LEFT(tabDaten[[#This Row],[Grp]],2),LEFT(tabDaten[[#This Row],[Grp]],1))</f>
        <v>2</v>
      </c>
      <c r="J59" s="14" t="str">
        <f>VLOOKUP(tabDaten[[#This Row],[GrpKurz]],tabGruppierung[],2,FALSE)</f>
        <v>E   Sonstige Finanzeinnahmen</v>
      </c>
      <c r="K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1306-276000    Auflösung von Beiträgen und ähnlichen Entgelten  </v>
      </c>
      <c r="L59" s="17">
        <f>IF(OR(tabDaten[[#This Row],[art]]="00",tabDaten[[#This Row],[art]]="10"),tabDaten[[#This Row],[Plan]],tabDaten[[#This Row],[Plan]]*-1)</f>
        <v>900</v>
      </c>
      <c r="M59" s="18">
        <f>IF(OR(tabDaten[[#This Row],[art]]="00",tabDaten[[#This Row],[art]]="10",tabDaten[[#This Row],[art]]="60",tabDaten[[#This Row],[art]]="70"),tabDaten[[#This Row],[Rechnung]],tabDaten[[#This Row],[Rechnung]]*-1)</f>
        <v>878.05</v>
      </c>
      <c r="N59" s="44">
        <v>1</v>
      </c>
      <c r="O59" s="45" t="s">
        <v>995</v>
      </c>
      <c r="P59" s="45" t="s">
        <v>1047</v>
      </c>
      <c r="Q59" s="45" t="s">
        <v>1669</v>
      </c>
      <c r="R59" s="45" t="s">
        <v>995</v>
      </c>
      <c r="S59" s="45" t="s">
        <v>1546</v>
      </c>
      <c r="T59" s="44" t="s">
        <v>24</v>
      </c>
      <c r="U59" s="46">
        <v>900</v>
      </c>
      <c r="V59" s="46">
        <v>878.05</v>
      </c>
    </row>
    <row r="60" spans="2:22" x14ac:dyDescent="0.2">
      <c r="B60" s="14" t="str">
        <f>IF(tabDaten[[#This Row],[MandNr]]="","Fehler",IF(tabDaten[[#This Row],[MandNr]]=1,"1 Stadt Bad Rappenau","2 Eigenbetrieb Stadtenwässerung"))</f>
        <v>1 Stadt Bad Rappenau</v>
      </c>
      <c r="C60" s="14" t="str">
        <f>IF(OR(tabDaten[[#This Row],[art]]="00",tabDaten[[#This Row],[art]]="01",tabDaten[[#This Row],[art]]="60",tabDaten[[#This Row],[art]]="61"),"0 Verwaltungshaushalt","1 Vermögenshaushalt")</f>
        <v>0 Verwaltungshaushalt</v>
      </c>
      <c r="D60" s="14" t="str">
        <f>VLOOKUP(tabDaten[[#This Row],[art]],tabKontenart[],2,FALSE)</f>
        <v>00 Einnahmen VerwaltungsHH</v>
      </c>
      <c r="E60" s="14" t="str">
        <f>LEFT(tabDaten[[#This Row],[Gld]],1) &amp; "    " &amp;VLOOKUP((tabDaten[[#This Row],[MandNr]]&amp;"x"&amp;LEFT(tabDaten[[#This Row],[Gld]],1)),tabGliederung[],2,FALSE)</f>
        <v xml:space="preserve">1    öffentliche Ordnung </v>
      </c>
      <c r="F60" s="14" t="str">
        <f>LEFT(tabDaten[[#This Row],[Gld]],2) &amp; "    " &amp;VLOOKUP((tabDaten[[#This Row],[MandNr]]&amp;"x"&amp;LEFT(tabDaten[[#This Row],[Gld]],2)),tabGliederung[],2,FALSE)</f>
        <v xml:space="preserve">13    Feuerschutz </v>
      </c>
      <c r="G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0" s="14" t="str">
        <f>LEFT(tabDaten[[#This Row],[Gld]],4) &amp; "    " &amp;VLOOKUP((tabDaten[[#This Row],[MandNr]]&amp;"x"&amp;LEFT(tabDaten[[#This Row],[Gld]],4)),tabGliederung[],2,FALSE)</f>
        <v xml:space="preserve">1307    Abteilung Treschklingen </v>
      </c>
      <c r="I60" s="14" t="str">
        <f>IF(OR(LEFT(tabDaten[[#This Row],[Grp]],1)*1=3,LEFT(tabDaten[[#This Row],[Grp]],1)*1=9),LEFT(tabDaten[[#This Row],[Grp]],2),LEFT(tabDaten[[#This Row],[Grp]],1))</f>
        <v>2</v>
      </c>
      <c r="J60" s="14" t="str">
        <f>VLOOKUP(tabDaten[[#This Row],[GrpKurz]],tabGruppierung[],2,FALSE)</f>
        <v>E   Sonstige Finanzeinnahmen</v>
      </c>
      <c r="K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1307-276000    Auflösung von Beiträgen und ähnlichen Entgelten  </v>
      </c>
      <c r="L60" s="17">
        <f>IF(OR(tabDaten[[#This Row],[art]]="00",tabDaten[[#This Row],[art]]="10"),tabDaten[[#This Row],[Plan]],tabDaten[[#This Row],[Plan]]*-1)</f>
        <v>1300</v>
      </c>
      <c r="M60" s="18">
        <f>IF(OR(tabDaten[[#This Row],[art]]="00",tabDaten[[#This Row],[art]]="10",tabDaten[[#This Row],[art]]="60",tabDaten[[#This Row],[art]]="70"),tabDaten[[#This Row],[Rechnung]],tabDaten[[#This Row],[Rechnung]]*-1)</f>
        <v>1247.77</v>
      </c>
      <c r="N60" s="44">
        <v>1</v>
      </c>
      <c r="O60" s="45" t="s">
        <v>995</v>
      </c>
      <c r="P60" s="45" t="s">
        <v>1048</v>
      </c>
      <c r="Q60" s="45" t="s">
        <v>1669</v>
      </c>
      <c r="R60" s="45" t="s">
        <v>995</v>
      </c>
      <c r="S60" s="45" t="s">
        <v>1546</v>
      </c>
      <c r="T60" s="44" t="s">
        <v>24</v>
      </c>
      <c r="U60" s="46">
        <v>1300</v>
      </c>
      <c r="V60" s="46">
        <v>1247.77</v>
      </c>
    </row>
    <row r="61" spans="2:22" x14ac:dyDescent="0.2">
      <c r="B61" s="14" t="str">
        <f>IF(tabDaten[[#This Row],[MandNr]]="","Fehler",IF(tabDaten[[#This Row],[MandNr]]=1,"1 Stadt Bad Rappenau","2 Eigenbetrieb Stadtenwässerung"))</f>
        <v>1 Stadt Bad Rappenau</v>
      </c>
      <c r="C61" s="14" t="str">
        <f>IF(OR(tabDaten[[#This Row],[art]]="00",tabDaten[[#This Row],[art]]="01",tabDaten[[#This Row],[art]]="60",tabDaten[[#This Row],[art]]="61"),"0 Verwaltungshaushalt","1 Vermögenshaushalt")</f>
        <v>0 Verwaltungshaushalt</v>
      </c>
      <c r="D61" s="14" t="str">
        <f>VLOOKUP(tabDaten[[#This Row],[art]],tabKontenart[],2,FALSE)</f>
        <v>00 Einnahmen VerwaltungsHH</v>
      </c>
      <c r="E61" s="14" t="str">
        <f>LEFT(tabDaten[[#This Row],[Gld]],1) &amp; "    " &amp;VLOOKUP((tabDaten[[#This Row],[MandNr]]&amp;"x"&amp;LEFT(tabDaten[[#This Row],[Gld]],1)),tabGliederung[],2,FALSE)</f>
        <v xml:space="preserve">1    öffentliche Ordnung </v>
      </c>
      <c r="F61" s="14" t="str">
        <f>LEFT(tabDaten[[#This Row],[Gld]],2) &amp; "    " &amp;VLOOKUP((tabDaten[[#This Row],[MandNr]]&amp;"x"&amp;LEFT(tabDaten[[#This Row],[Gld]],2)),tabGliederung[],2,FALSE)</f>
        <v xml:space="preserve">13    Feuerschutz </v>
      </c>
      <c r="G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1" s="14" t="str">
        <f>LEFT(tabDaten[[#This Row],[Gld]],4) &amp; "    " &amp;VLOOKUP((tabDaten[[#This Row],[MandNr]]&amp;"x"&amp;LEFT(tabDaten[[#This Row],[Gld]],4)),tabGliederung[],2,FALSE)</f>
        <v xml:space="preserve">1308    Abteilung Wollenberg </v>
      </c>
      <c r="I61" s="14" t="str">
        <f>IF(OR(LEFT(tabDaten[[#This Row],[Grp]],1)*1=3,LEFT(tabDaten[[#This Row],[Grp]],1)*1=9),LEFT(tabDaten[[#This Row],[Grp]],2),LEFT(tabDaten[[#This Row],[Grp]],1))</f>
        <v>2</v>
      </c>
      <c r="J61" s="14" t="str">
        <f>VLOOKUP(tabDaten[[#This Row],[GrpKurz]],tabGruppierung[],2,FALSE)</f>
        <v>E   Sonstige Finanzeinnahmen</v>
      </c>
      <c r="K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1308-276000    Auflösung von Beiträgen und ähnlichen Entgelten  </v>
      </c>
      <c r="L61" s="17">
        <f>IF(OR(tabDaten[[#This Row],[art]]="00",tabDaten[[#This Row],[art]]="10"),tabDaten[[#This Row],[Plan]],tabDaten[[#This Row],[Plan]]*-1)</f>
        <v>300</v>
      </c>
      <c r="M61" s="18">
        <f>IF(OR(tabDaten[[#This Row],[art]]="00",tabDaten[[#This Row],[art]]="10",tabDaten[[#This Row],[art]]="60",tabDaten[[#This Row],[art]]="70"),tabDaten[[#This Row],[Rechnung]],tabDaten[[#This Row],[Rechnung]]*-1)</f>
        <v>244.4</v>
      </c>
      <c r="N61" s="44">
        <v>1</v>
      </c>
      <c r="O61" s="45" t="s">
        <v>995</v>
      </c>
      <c r="P61" s="45" t="s">
        <v>1049</v>
      </c>
      <c r="Q61" s="45" t="s">
        <v>1669</v>
      </c>
      <c r="R61" s="45" t="s">
        <v>995</v>
      </c>
      <c r="S61" s="45" t="s">
        <v>1546</v>
      </c>
      <c r="T61" s="44" t="s">
        <v>24</v>
      </c>
      <c r="U61" s="46">
        <v>300</v>
      </c>
      <c r="V61" s="46">
        <v>244.4</v>
      </c>
    </row>
    <row r="62" spans="2:22" x14ac:dyDescent="0.2">
      <c r="B62" s="14" t="str">
        <f>IF(tabDaten[[#This Row],[MandNr]]="","Fehler",IF(tabDaten[[#This Row],[MandNr]]=1,"1 Stadt Bad Rappenau","2 Eigenbetrieb Stadtenwässerung"))</f>
        <v>1 Stadt Bad Rappenau</v>
      </c>
      <c r="C62" s="14" t="str">
        <f>IF(OR(tabDaten[[#This Row],[art]]="00",tabDaten[[#This Row],[art]]="01",tabDaten[[#This Row],[art]]="60",tabDaten[[#This Row],[art]]="61"),"0 Verwaltungshaushalt","1 Vermögenshaushalt")</f>
        <v>0 Verwaltungshaushalt</v>
      </c>
      <c r="D62" s="14" t="str">
        <f>VLOOKUP(tabDaten[[#This Row],[art]],tabKontenart[],2,FALSE)</f>
        <v>00 Einnahmen VerwaltungsHH</v>
      </c>
      <c r="E62" s="14" t="str">
        <f>LEFT(tabDaten[[#This Row],[Gld]],1) &amp; "    " &amp;VLOOKUP((tabDaten[[#This Row],[MandNr]]&amp;"x"&amp;LEFT(tabDaten[[#This Row],[Gld]],1)),tabGliederung[],2,FALSE)</f>
        <v xml:space="preserve">1    öffentliche Ordnung </v>
      </c>
      <c r="F62" s="14" t="str">
        <f>LEFT(tabDaten[[#This Row],[Gld]],2) &amp; "    " &amp;VLOOKUP((tabDaten[[#This Row],[MandNr]]&amp;"x"&amp;LEFT(tabDaten[[#This Row],[Gld]],2)),tabGliederung[],2,FALSE)</f>
        <v xml:space="preserve">14    Katastrophenschutz </v>
      </c>
      <c r="G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14    Katastrophenschutz </v>
      </c>
      <c r="H62" s="14" t="str">
        <f>LEFT(tabDaten[[#This Row],[Gld]],4) &amp; "    " &amp;VLOOKUP((tabDaten[[#This Row],[MandNr]]&amp;"x"&amp;LEFT(tabDaten[[#This Row],[Gld]],4)),tabGliederung[],2,FALSE)</f>
        <v xml:space="preserve">1400    Katastrophenschutz </v>
      </c>
      <c r="I62" s="14" t="str">
        <f>IF(OR(LEFT(tabDaten[[#This Row],[Grp]],1)*1=3,LEFT(tabDaten[[#This Row],[Grp]],1)*1=9),LEFT(tabDaten[[#This Row],[Grp]],2),LEFT(tabDaten[[#This Row],[Grp]],1))</f>
        <v>1</v>
      </c>
      <c r="J62" s="14" t="str">
        <f>VLOOKUP(tabDaten[[#This Row],[GrpKurz]],tabGruppierung[],2,FALSE)</f>
        <v>E   Einnahmen aus Verwaltung und Betrieb</v>
      </c>
      <c r="K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1400-160000    Erstattungen vom Bund   </v>
      </c>
      <c r="L62" s="17">
        <f>IF(OR(tabDaten[[#This Row],[art]]="00",tabDaten[[#This Row],[art]]="10"),tabDaten[[#This Row],[Plan]],tabDaten[[#This Row],[Plan]]*-1)</f>
        <v>700</v>
      </c>
      <c r="M62" s="18">
        <f>IF(OR(tabDaten[[#This Row],[art]]="00",tabDaten[[#This Row],[art]]="10",tabDaten[[#This Row],[art]]="60",tabDaten[[#This Row],[art]]="70"),tabDaten[[#This Row],[Rechnung]],tabDaten[[#This Row],[Rechnung]]*-1)</f>
        <v>2608.69</v>
      </c>
      <c r="N62" s="44">
        <v>1</v>
      </c>
      <c r="O62" s="45" t="s">
        <v>995</v>
      </c>
      <c r="P62" s="45" t="s">
        <v>1055</v>
      </c>
      <c r="Q62" s="45" t="s">
        <v>1670</v>
      </c>
      <c r="R62" s="45" t="s">
        <v>995</v>
      </c>
      <c r="S62" s="45" t="s">
        <v>1546</v>
      </c>
      <c r="T62" s="44" t="s">
        <v>25</v>
      </c>
      <c r="U62" s="46">
        <v>700</v>
      </c>
      <c r="V62" s="46">
        <v>2608.69</v>
      </c>
    </row>
    <row r="63" spans="2:22" x14ac:dyDescent="0.2">
      <c r="B63" s="14" t="str">
        <f>IF(tabDaten[[#This Row],[MandNr]]="","Fehler",IF(tabDaten[[#This Row],[MandNr]]=1,"1 Stadt Bad Rappenau","2 Eigenbetrieb Stadtenwässerung"))</f>
        <v>1 Stadt Bad Rappenau</v>
      </c>
      <c r="C63" s="14" t="str">
        <f>IF(OR(tabDaten[[#This Row],[art]]="00",tabDaten[[#This Row],[art]]="01",tabDaten[[#This Row],[art]]="60",tabDaten[[#This Row],[art]]="61"),"0 Verwaltungshaushalt","1 Vermögenshaushalt")</f>
        <v>0 Verwaltungshaushalt</v>
      </c>
      <c r="D63" s="14" t="str">
        <f>VLOOKUP(tabDaten[[#This Row],[art]],tabKontenart[],2,FALSE)</f>
        <v>00 Einnahmen VerwaltungsHH</v>
      </c>
      <c r="E63" s="14" t="str">
        <f>LEFT(tabDaten[[#This Row],[Gld]],1) &amp; "    " &amp;VLOOKUP((tabDaten[[#This Row],[MandNr]]&amp;"x"&amp;LEFT(tabDaten[[#This Row],[Gld]],1)),tabGliederung[],2,FALSE)</f>
        <v xml:space="preserve">2    Schulen </v>
      </c>
      <c r="F63" s="14" t="str">
        <f>LEFT(tabDaten[[#This Row],[Gld]],2) &amp; "    " &amp;VLOOKUP((tabDaten[[#This Row],[MandNr]]&amp;"x"&amp;LEFT(tabDaten[[#This Row],[Gld]],2)),tabGliederung[],2,FALSE)</f>
        <v>21    Grund - Hauptschulen,  Grundschulförderklassen</v>
      </c>
      <c r="G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63" s="14" t="str">
        <f>LEFT(tabDaten[[#This Row],[Gld]],4) &amp; "    " &amp;VLOOKUP((tabDaten[[#This Row],[MandNr]]&amp;"x"&amp;LEFT(tabDaten[[#This Row],[Gld]],4)),tabGliederung[],2,FALSE)</f>
        <v xml:space="preserve">2110    Grundschule Bad Rappenau </v>
      </c>
      <c r="I63" s="14" t="str">
        <f>IF(OR(LEFT(tabDaten[[#This Row],[Grp]],1)*1=3,LEFT(tabDaten[[#This Row],[Grp]],1)*1=9),LEFT(tabDaten[[#This Row],[Grp]],2),LEFT(tabDaten[[#This Row],[Grp]],1))</f>
        <v>1</v>
      </c>
      <c r="J63" s="14" t="str">
        <f>VLOOKUP(tabDaten[[#This Row],[GrpKurz]],tabGruppierung[],2,FALSE)</f>
        <v>E   Einnahmen aus Verwaltung und Betrieb</v>
      </c>
      <c r="K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2110-140000    Einnahmen aus Raumbelegungen   </v>
      </c>
      <c r="L63" s="17">
        <f>IF(OR(tabDaten[[#This Row],[art]]="00",tabDaten[[#This Row],[art]]="10"),tabDaten[[#This Row],[Plan]],tabDaten[[#This Row],[Plan]]*-1)</f>
        <v>1500</v>
      </c>
      <c r="M63" s="18">
        <f>IF(OR(tabDaten[[#This Row],[art]]="00",tabDaten[[#This Row],[art]]="10",tabDaten[[#This Row],[art]]="60",tabDaten[[#This Row],[art]]="70"),tabDaten[[#This Row],[Rechnung]],tabDaten[[#This Row],[Rechnung]]*-1)</f>
        <v>4185.4799999999996</v>
      </c>
      <c r="N63" s="44">
        <v>1</v>
      </c>
      <c r="O63" s="45" t="s">
        <v>995</v>
      </c>
      <c r="P63" s="45" t="s">
        <v>1061</v>
      </c>
      <c r="Q63" s="45" t="s">
        <v>1671</v>
      </c>
      <c r="R63" s="45" t="s">
        <v>995</v>
      </c>
      <c r="S63" s="45" t="s">
        <v>1546</v>
      </c>
      <c r="T63" s="44" t="s">
        <v>26</v>
      </c>
      <c r="U63" s="46">
        <v>1500</v>
      </c>
      <c r="V63" s="46">
        <v>4185.4799999999996</v>
      </c>
    </row>
    <row r="64" spans="2:22" x14ac:dyDescent="0.2">
      <c r="B64" s="14" t="str">
        <f>IF(tabDaten[[#This Row],[MandNr]]="","Fehler",IF(tabDaten[[#This Row],[MandNr]]=1,"1 Stadt Bad Rappenau","2 Eigenbetrieb Stadtenwässerung"))</f>
        <v>1 Stadt Bad Rappenau</v>
      </c>
      <c r="C64" s="14" t="str">
        <f>IF(OR(tabDaten[[#This Row],[art]]="00",tabDaten[[#This Row],[art]]="01",tabDaten[[#This Row],[art]]="60",tabDaten[[#This Row],[art]]="61"),"0 Verwaltungshaushalt","1 Vermögenshaushalt")</f>
        <v>0 Verwaltungshaushalt</v>
      </c>
      <c r="D64" s="14" t="str">
        <f>VLOOKUP(tabDaten[[#This Row],[art]],tabKontenart[],2,FALSE)</f>
        <v>00 Einnahmen VerwaltungsHH</v>
      </c>
      <c r="E64" s="14" t="str">
        <f>LEFT(tabDaten[[#This Row],[Gld]],1) &amp; "    " &amp;VLOOKUP((tabDaten[[#This Row],[MandNr]]&amp;"x"&amp;LEFT(tabDaten[[#This Row],[Gld]],1)),tabGliederung[],2,FALSE)</f>
        <v xml:space="preserve">2    Schulen </v>
      </c>
      <c r="F64" s="14" t="str">
        <f>LEFT(tabDaten[[#This Row],[Gld]],2) &amp; "    " &amp;VLOOKUP((tabDaten[[#This Row],[MandNr]]&amp;"x"&amp;LEFT(tabDaten[[#This Row],[Gld]],2)),tabGliederung[],2,FALSE)</f>
        <v>21    Grund - Hauptschulen,  Grundschulförderklassen</v>
      </c>
      <c r="G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64" s="14" t="str">
        <f>LEFT(tabDaten[[#This Row],[Gld]],4) &amp; "    " &amp;VLOOKUP((tabDaten[[#This Row],[MandNr]]&amp;"x"&amp;LEFT(tabDaten[[#This Row],[Gld]],4)),tabGliederung[],2,FALSE)</f>
        <v xml:space="preserve">2110    Grundschule Bad Rappenau </v>
      </c>
      <c r="I64" s="14" t="str">
        <f>IF(OR(LEFT(tabDaten[[#This Row],[Grp]],1)*1=3,LEFT(tabDaten[[#This Row],[Grp]],1)*1=9),LEFT(tabDaten[[#This Row],[Grp]],2),LEFT(tabDaten[[#This Row],[Grp]],1))</f>
        <v>1</v>
      </c>
      <c r="J64" s="14" t="str">
        <f>VLOOKUP(tabDaten[[#This Row],[GrpKurz]],tabGruppierung[],2,FALSE)</f>
        <v>E   Einnahmen aus Verwaltung und Betrieb</v>
      </c>
      <c r="K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2110-151000    Ersätze und ähnliche Einnahmen  </v>
      </c>
      <c r="L64" s="17">
        <f>IF(OR(tabDaten[[#This Row],[art]]="00",tabDaten[[#This Row],[art]]="10"),tabDaten[[#This Row],[Plan]],tabDaten[[#This Row],[Plan]]*-1)</f>
        <v>200</v>
      </c>
      <c r="M64" s="18">
        <f>IF(OR(tabDaten[[#This Row],[art]]="00",tabDaten[[#This Row],[art]]="10",tabDaten[[#This Row],[art]]="60",tabDaten[[#This Row],[art]]="70"),tabDaten[[#This Row],[Rechnung]],tabDaten[[#This Row],[Rechnung]]*-1)</f>
        <v>1080.75</v>
      </c>
      <c r="N64" s="44">
        <v>1</v>
      </c>
      <c r="O64" s="45" t="s">
        <v>995</v>
      </c>
      <c r="P64" s="45" t="s">
        <v>1061</v>
      </c>
      <c r="Q64" s="45" t="s">
        <v>1653</v>
      </c>
      <c r="R64" s="45" t="s">
        <v>995</v>
      </c>
      <c r="S64" s="45" t="s">
        <v>1546</v>
      </c>
      <c r="T64" s="44" t="s">
        <v>4</v>
      </c>
      <c r="U64" s="46">
        <v>200</v>
      </c>
      <c r="V64" s="46">
        <v>1080.75</v>
      </c>
    </row>
    <row r="65" spans="2:22" x14ac:dyDescent="0.2">
      <c r="B65" s="14" t="str">
        <f>IF(tabDaten[[#This Row],[MandNr]]="","Fehler",IF(tabDaten[[#This Row],[MandNr]]=1,"1 Stadt Bad Rappenau","2 Eigenbetrieb Stadtenwässerung"))</f>
        <v>1 Stadt Bad Rappenau</v>
      </c>
      <c r="C65" s="14" t="str">
        <f>IF(OR(tabDaten[[#This Row],[art]]="00",tabDaten[[#This Row],[art]]="01",tabDaten[[#This Row],[art]]="60",tabDaten[[#This Row],[art]]="61"),"0 Verwaltungshaushalt","1 Vermögenshaushalt")</f>
        <v>0 Verwaltungshaushalt</v>
      </c>
      <c r="D65" s="14" t="str">
        <f>VLOOKUP(tabDaten[[#This Row],[art]],tabKontenart[],2,FALSE)</f>
        <v>00 Einnahmen VerwaltungsHH</v>
      </c>
      <c r="E65" s="14" t="str">
        <f>LEFT(tabDaten[[#This Row],[Gld]],1) &amp; "    " &amp;VLOOKUP((tabDaten[[#This Row],[MandNr]]&amp;"x"&amp;LEFT(tabDaten[[#This Row],[Gld]],1)),tabGliederung[],2,FALSE)</f>
        <v xml:space="preserve">2    Schulen </v>
      </c>
      <c r="F65" s="14" t="str">
        <f>LEFT(tabDaten[[#This Row],[Gld]],2) &amp; "    " &amp;VLOOKUP((tabDaten[[#This Row],[MandNr]]&amp;"x"&amp;LEFT(tabDaten[[#This Row],[Gld]],2)),tabGliederung[],2,FALSE)</f>
        <v>21    Grund - Hauptschulen,  Grundschulförderklassen</v>
      </c>
      <c r="G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65" s="14" t="str">
        <f>LEFT(tabDaten[[#This Row],[Gld]],4) &amp; "    " &amp;VLOOKUP((tabDaten[[#This Row],[MandNr]]&amp;"x"&amp;LEFT(tabDaten[[#This Row],[Gld]],4)),tabGliederung[],2,FALSE)</f>
        <v xml:space="preserve">2110    Grundschule Bad Rappenau </v>
      </c>
      <c r="I65" s="14" t="str">
        <f>IF(OR(LEFT(tabDaten[[#This Row],[Grp]],1)*1=3,LEFT(tabDaten[[#This Row],[Grp]],1)*1=9),LEFT(tabDaten[[#This Row],[Grp]],2),LEFT(tabDaten[[#This Row],[Grp]],1))</f>
        <v>1</v>
      </c>
      <c r="J65" s="14" t="str">
        <f>VLOOKUP(tabDaten[[#This Row],[GrpKurz]],tabGruppierung[],2,FALSE)</f>
        <v>E   Einnahmen aus Verwaltung und Betrieb</v>
      </c>
      <c r="K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2110-152000    Ersatz von Schäden an Gebäuden u.ä. Einrichtungen (Deckungskreis 1)  </v>
      </c>
      <c r="L65" s="17">
        <f>IF(OR(tabDaten[[#This Row],[art]]="00",tabDaten[[#This Row],[art]]="10"),tabDaten[[#This Row],[Plan]],tabDaten[[#This Row],[Plan]]*-1)</f>
        <v>0</v>
      </c>
      <c r="M65" s="18">
        <f>IF(OR(tabDaten[[#This Row],[art]]="00",tabDaten[[#This Row],[art]]="10",tabDaten[[#This Row],[art]]="60",tabDaten[[#This Row],[art]]="70"),tabDaten[[#This Row],[Rechnung]],tabDaten[[#This Row],[Rechnung]]*-1)</f>
        <v>4455.37</v>
      </c>
      <c r="N65" s="44">
        <v>1</v>
      </c>
      <c r="O65" s="45" t="s">
        <v>995</v>
      </c>
      <c r="P65" s="45" t="s">
        <v>1061</v>
      </c>
      <c r="Q65" s="45" t="s">
        <v>1661</v>
      </c>
      <c r="R65" s="45" t="s">
        <v>995</v>
      </c>
      <c r="S65" s="45" t="s">
        <v>1546</v>
      </c>
      <c r="T65" s="44" t="s">
        <v>16</v>
      </c>
      <c r="U65" s="46">
        <v>0</v>
      </c>
      <c r="V65" s="46">
        <v>4455.37</v>
      </c>
    </row>
    <row r="66" spans="2:22" x14ac:dyDescent="0.2">
      <c r="B66" s="14" t="str">
        <f>IF(tabDaten[[#This Row],[MandNr]]="","Fehler",IF(tabDaten[[#This Row],[MandNr]]=1,"1 Stadt Bad Rappenau","2 Eigenbetrieb Stadtenwässerung"))</f>
        <v>1 Stadt Bad Rappenau</v>
      </c>
      <c r="C66" s="14" t="str">
        <f>IF(OR(tabDaten[[#This Row],[art]]="00",tabDaten[[#This Row],[art]]="01",tabDaten[[#This Row],[art]]="60",tabDaten[[#This Row],[art]]="61"),"0 Verwaltungshaushalt","1 Vermögenshaushalt")</f>
        <v>0 Verwaltungshaushalt</v>
      </c>
      <c r="D66" s="14" t="str">
        <f>VLOOKUP(tabDaten[[#This Row],[art]],tabKontenart[],2,FALSE)</f>
        <v>00 Einnahmen VerwaltungsHH</v>
      </c>
      <c r="E66" s="14" t="str">
        <f>LEFT(tabDaten[[#This Row],[Gld]],1) &amp; "    " &amp;VLOOKUP((tabDaten[[#This Row],[MandNr]]&amp;"x"&amp;LEFT(tabDaten[[#This Row],[Gld]],1)),tabGliederung[],2,FALSE)</f>
        <v xml:space="preserve">2    Schulen </v>
      </c>
      <c r="F66" s="14" t="str">
        <f>LEFT(tabDaten[[#This Row],[Gld]],2) &amp; "    " &amp;VLOOKUP((tabDaten[[#This Row],[MandNr]]&amp;"x"&amp;LEFT(tabDaten[[#This Row],[Gld]],2)),tabGliederung[],2,FALSE)</f>
        <v>21    Grund - Hauptschulen,  Grundschulförderklassen</v>
      </c>
      <c r="G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66" s="14" t="str">
        <f>LEFT(tabDaten[[#This Row],[Gld]],4) &amp; "    " &amp;VLOOKUP((tabDaten[[#This Row],[MandNr]]&amp;"x"&amp;LEFT(tabDaten[[#This Row],[Gld]],4)),tabGliederung[],2,FALSE)</f>
        <v xml:space="preserve">2110    Grundschule Bad Rappenau </v>
      </c>
      <c r="I66" s="14" t="str">
        <f>IF(OR(LEFT(tabDaten[[#This Row],[Grp]],1)*1=3,LEFT(tabDaten[[#This Row],[Grp]],1)*1=9),LEFT(tabDaten[[#This Row],[Grp]],2),LEFT(tabDaten[[#This Row],[Grp]],1))</f>
        <v>1</v>
      </c>
      <c r="J66" s="14" t="str">
        <f>VLOOKUP(tabDaten[[#This Row],[GrpKurz]],tabGruppierung[],2,FALSE)</f>
        <v>E   Einnahmen aus Verwaltung und Betrieb</v>
      </c>
      <c r="K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2110-154000    Erstattung für Photovoltaikanlage   </v>
      </c>
      <c r="L66" s="17">
        <f>IF(OR(tabDaten[[#This Row],[art]]="00",tabDaten[[#This Row],[art]]="10"),tabDaten[[#This Row],[Plan]],tabDaten[[#This Row],[Plan]]*-1)</f>
        <v>1000</v>
      </c>
      <c r="M66" s="18">
        <f>IF(OR(tabDaten[[#This Row],[art]]="00",tabDaten[[#This Row],[art]]="10",tabDaten[[#This Row],[art]]="60",tabDaten[[#This Row],[art]]="70"),tabDaten[[#This Row],[Rechnung]],tabDaten[[#This Row],[Rechnung]]*-1)</f>
        <v>1066.5</v>
      </c>
      <c r="N66" s="44">
        <v>1</v>
      </c>
      <c r="O66" s="45" t="s">
        <v>995</v>
      </c>
      <c r="P66" s="45" t="s">
        <v>1061</v>
      </c>
      <c r="Q66" s="45" t="s">
        <v>1662</v>
      </c>
      <c r="R66" s="45" t="s">
        <v>995</v>
      </c>
      <c r="S66" s="45" t="s">
        <v>1546</v>
      </c>
      <c r="T66" s="44" t="s">
        <v>17</v>
      </c>
      <c r="U66" s="46">
        <v>1000</v>
      </c>
      <c r="V66" s="46">
        <v>1066.5</v>
      </c>
    </row>
    <row r="67" spans="2:22" x14ac:dyDescent="0.2">
      <c r="B67" s="14" t="str">
        <f>IF(tabDaten[[#This Row],[MandNr]]="","Fehler",IF(tabDaten[[#This Row],[MandNr]]=1,"1 Stadt Bad Rappenau","2 Eigenbetrieb Stadtenwässerung"))</f>
        <v>1 Stadt Bad Rappenau</v>
      </c>
      <c r="C67" s="14" t="str">
        <f>IF(OR(tabDaten[[#This Row],[art]]="00",tabDaten[[#This Row],[art]]="01",tabDaten[[#This Row],[art]]="60",tabDaten[[#This Row],[art]]="61"),"0 Verwaltungshaushalt","1 Vermögenshaushalt")</f>
        <v>0 Verwaltungshaushalt</v>
      </c>
      <c r="D67" s="14" t="str">
        <f>VLOOKUP(tabDaten[[#This Row],[art]],tabKontenart[],2,FALSE)</f>
        <v>00 Einnahmen VerwaltungsHH</v>
      </c>
      <c r="E67" s="14" t="str">
        <f>LEFT(tabDaten[[#This Row],[Gld]],1) &amp; "    " &amp;VLOOKUP((tabDaten[[#This Row],[MandNr]]&amp;"x"&amp;LEFT(tabDaten[[#This Row],[Gld]],1)),tabGliederung[],2,FALSE)</f>
        <v xml:space="preserve">2    Schulen </v>
      </c>
      <c r="F67" s="14" t="str">
        <f>LEFT(tabDaten[[#This Row],[Gld]],2) &amp; "    " &amp;VLOOKUP((tabDaten[[#This Row],[MandNr]]&amp;"x"&amp;LEFT(tabDaten[[#This Row],[Gld]],2)),tabGliederung[],2,FALSE)</f>
        <v>21    Grund - Hauptschulen,  Grundschulförderklassen</v>
      </c>
      <c r="G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67" s="14" t="str">
        <f>LEFT(tabDaten[[#This Row],[Gld]],4) &amp; "    " &amp;VLOOKUP((tabDaten[[#This Row],[MandNr]]&amp;"x"&amp;LEFT(tabDaten[[#This Row],[Gld]],4)),tabGliederung[],2,FALSE)</f>
        <v xml:space="preserve">2110    Grundschule Bad Rappenau </v>
      </c>
      <c r="I67" s="14" t="str">
        <f>IF(OR(LEFT(tabDaten[[#This Row],[Grp]],1)*1=3,LEFT(tabDaten[[#This Row],[Grp]],1)*1=9),LEFT(tabDaten[[#This Row],[Grp]],2),LEFT(tabDaten[[#This Row],[Grp]],1))</f>
        <v>1</v>
      </c>
      <c r="J67" s="14" t="str">
        <f>VLOOKUP(tabDaten[[#This Row],[GrpKurz]],tabGruppierung[],2,FALSE)</f>
        <v>E   Einnahmen aus Verwaltung und Betrieb</v>
      </c>
      <c r="K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2110-157500    Vermischte Einnahmen   </v>
      </c>
      <c r="L67" s="17">
        <f>IF(OR(tabDaten[[#This Row],[art]]="00",tabDaten[[#This Row],[art]]="10"),tabDaten[[#This Row],[Plan]],tabDaten[[#This Row],[Plan]]*-1)</f>
        <v>100</v>
      </c>
      <c r="M67" s="18">
        <f>IF(OR(tabDaten[[#This Row],[art]]="00",tabDaten[[#This Row],[art]]="10",tabDaten[[#This Row],[art]]="60",tabDaten[[#This Row],[art]]="70"),tabDaten[[#This Row],[Rechnung]],tabDaten[[#This Row],[Rechnung]]*-1)</f>
        <v>36</v>
      </c>
      <c r="N67" s="44">
        <v>1</v>
      </c>
      <c r="O67" s="45" t="s">
        <v>995</v>
      </c>
      <c r="P67" s="45" t="s">
        <v>1061</v>
      </c>
      <c r="Q67" s="45" t="s">
        <v>1659</v>
      </c>
      <c r="R67" s="45" t="s">
        <v>995</v>
      </c>
      <c r="S67" s="45" t="s">
        <v>1546</v>
      </c>
      <c r="T67" s="44" t="s">
        <v>12</v>
      </c>
      <c r="U67" s="46">
        <v>100</v>
      </c>
      <c r="V67" s="46">
        <v>36</v>
      </c>
    </row>
    <row r="68" spans="2:22" x14ac:dyDescent="0.2">
      <c r="B68" s="14" t="str">
        <f>IF(tabDaten[[#This Row],[MandNr]]="","Fehler",IF(tabDaten[[#This Row],[MandNr]]=1,"1 Stadt Bad Rappenau","2 Eigenbetrieb Stadtenwässerung"))</f>
        <v>1 Stadt Bad Rappenau</v>
      </c>
      <c r="C68" s="14" t="str">
        <f>IF(OR(tabDaten[[#This Row],[art]]="00",tabDaten[[#This Row],[art]]="01",tabDaten[[#This Row],[art]]="60",tabDaten[[#This Row],[art]]="61"),"0 Verwaltungshaushalt","1 Vermögenshaushalt")</f>
        <v>0 Verwaltungshaushalt</v>
      </c>
      <c r="D68" s="14" t="str">
        <f>VLOOKUP(tabDaten[[#This Row],[art]],tabKontenart[],2,FALSE)</f>
        <v>00 Einnahmen VerwaltungsHH</v>
      </c>
      <c r="E68" s="14" t="str">
        <f>LEFT(tabDaten[[#This Row],[Gld]],1) &amp; "    " &amp;VLOOKUP((tabDaten[[#This Row],[MandNr]]&amp;"x"&amp;LEFT(tabDaten[[#This Row],[Gld]],1)),tabGliederung[],2,FALSE)</f>
        <v xml:space="preserve">2    Schulen </v>
      </c>
      <c r="F68" s="14" t="str">
        <f>LEFT(tabDaten[[#This Row],[Gld]],2) &amp; "    " &amp;VLOOKUP((tabDaten[[#This Row],[MandNr]]&amp;"x"&amp;LEFT(tabDaten[[#This Row],[Gld]],2)),tabGliederung[],2,FALSE)</f>
        <v>21    Grund - Hauptschulen,  Grundschulförderklassen</v>
      </c>
      <c r="G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68" s="14" t="str">
        <f>LEFT(tabDaten[[#This Row],[Gld]],4) &amp; "    " &amp;VLOOKUP((tabDaten[[#This Row],[MandNr]]&amp;"x"&amp;LEFT(tabDaten[[#This Row],[Gld]],4)),tabGliederung[],2,FALSE)</f>
        <v xml:space="preserve">2110    Grundschule Bad Rappenau </v>
      </c>
      <c r="I68" s="14" t="str">
        <f>IF(OR(LEFT(tabDaten[[#This Row],[Grp]],1)*1=3,LEFT(tabDaten[[#This Row],[Grp]],1)*1=9),LEFT(tabDaten[[#This Row],[Grp]],2),LEFT(tabDaten[[#This Row],[Grp]],1))</f>
        <v>1</v>
      </c>
      <c r="J68" s="14" t="str">
        <f>VLOOKUP(tabDaten[[#This Row],[GrpKurz]],tabGruppierung[],2,FALSE)</f>
        <v>E   Einnahmen aus Verwaltung und Betrieb</v>
      </c>
      <c r="K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2110-171200    Landeszuschüsse für Jugendbegleiter   </v>
      </c>
      <c r="L68" s="17">
        <f>IF(OR(tabDaten[[#This Row],[art]]="00",tabDaten[[#This Row],[art]]="10"),tabDaten[[#This Row],[Plan]],tabDaten[[#This Row],[Plan]]*-1)</f>
        <v>2700</v>
      </c>
      <c r="M68" s="18">
        <f>IF(OR(tabDaten[[#This Row],[art]]="00",tabDaten[[#This Row],[art]]="10",tabDaten[[#This Row],[art]]="60",tabDaten[[#This Row],[art]]="70"),tabDaten[[#This Row],[Rechnung]],tabDaten[[#This Row],[Rechnung]]*-1)</f>
        <v>3422.85</v>
      </c>
      <c r="N68" s="44">
        <v>1</v>
      </c>
      <c r="O68" s="45" t="s">
        <v>995</v>
      </c>
      <c r="P68" s="45" t="s">
        <v>1061</v>
      </c>
      <c r="Q68" s="45" t="s">
        <v>1673</v>
      </c>
      <c r="R68" s="45" t="s">
        <v>995</v>
      </c>
      <c r="S68" s="45" t="s">
        <v>1546</v>
      </c>
      <c r="T68" s="44" t="s">
        <v>28</v>
      </c>
      <c r="U68" s="46">
        <v>2700</v>
      </c>
      <c r="V68" s="46">
        <v>3422.85</v>
      </c>
    </row>
    <row r="69" spans="2:22" x14ac:dyDescent="0.2">
      <c r="B69" s="14" t="str">
        <f>IF(tabDaten[[#This Row],[MandNr]]="","Fehler",IF(tabDaten[[#This Row],[MandNr]]=1,"1 Stadt Bad Rappenau","2 Eigenbetrieb Stadtenwässerung"))</f>
        <v>1 Stadt Bad Rappenau</v>
      </c>
      <c r="C69" s="14" t="str">
        <f>IF(OR(tabDaten[[#This Row],[art]]="00",tabDaten[[#This Row],[art]]="01",tabDaten[[#This Row],[art]]="60",tabDaten[[#This Row],[art]]="61"),"0 Verwaltungshaushalt","1 Vermögenshaushalt")</f>
        <v>0 Verwaltungshaushalt</v>
      </c>
      <c r="D69" s="14" t="str">
        <f>VLOOKUP(tabDaten[[#This Row],[art]],tabKontenart[],2,FALSE)</f>
        <v>00 Einnahmen VerwaltungsHH</v>
      </c>
      <c r="E69" s="14" t="str">
        <f>LEFT(tabDaten[[#This Row],[Gld]],1) &amp; "    " &amp;VLOOKUP((tabDaten[[#This Row],[MandNr]]&amp;"x"&amp;LEFT(tabDaten[[#This Row],[Gld]],1)),tabGliederung[],2,FALSE)</f>
        <v xml:space="preserve">2    Schulen </v>
      </c>
      <c r="F69" s="14" t="str">
        <f>LEFT(tabDaten[[#This Row],[Gld]],2) &amp; "    " &amp;VLOOKUP((tabDaten[[#This Row],[MandNr]]&amp;"x"&amp;LEFT(tabDaten[[#This Row],[Gld]],2)),tabGliederung[],2,FALSE)</f>
        <v>21    Grund - Hauptschulen,  Grundschulförderklassen</v>
      </c>
      <c r="G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69" s="14" t="str">
        <f>LEFT(tabDaten[[#This Row],[Gld]],4) &amp; "    " &amp;VLOOKUP((tabDaten[[#This Row],[MandNr]]&amp;"x"&amp;LEFT(tabDaten[[#This Row],[Gld]],4)),tabGliederung[],2,FALSE)</f>
        <v xml:space="preserve">2110    Grundschule Bad Rappenau </v>
      </c>
      <c r="I69" s="14" t="str">
        <f>IF(OR(LEFT(tabDaten[[#This Row],[Grp]],1)*1=3,LEFT(tabDaten[[#This Row],[Grp]],1)*1=9),LEFT(tabDaten[[#This Row],[Grp]],2),LEFT(tabDaten[[#This Row],[Grp]],1))</f>
        <v>1</v>
      </c>
      <c r="J69" s="14" t="str">
        <f>VLOOKUP(tabDaten[[#This Row],[GrpKurz]],tabGruppierung[],2,FALSE)</f>
        <v>E   Einnahmen aus Verwaltung und Betrieb</v>
      </c>
      <c r="K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2110-171300    Zuweisungen für Inklusion   </v>
      </c>
      <c r="L69" s="17">
        <f>IF(OR(tabDaten[[#This Row],[art]]="00",tabDaten[[#This Row],[art]]="10"),tabDaten[[#This Row],[Plan]],tabDaten[[#This Row],[Plan]]*-1)</f>
        <v>0</v>
      </c>
      <c r="M69" s="18">
        <f>IF(OR(tabDaten[[#This Row],[art]]="00",tabDaten[[#This Row],[art]]="10",tabDaten[[#This Row],[art]]="60",tabDaten[[#This Row],[art]]="70"),tabDaten[[#This Row],[Rechnung]],tabDaten[[#This Row],[Rechnung]]*-1)</f>
        <v>9397.5</v>
      </c>
      <c r="N69" s="44">
        <v>1</v>
      </c>
      <c r="O69" s="45" t="s">
        <v>995</v>
      </c>
      <c r="P69" s="45" t="s">
        <v>1061</v>
      </c>
      <c r="Q69" s="45" t="s">
        <v>2122</v>
      </c>
      <c r="R69" s="45" t="s">
        <v>995</v>
      </c>
      <c r="S69" s="45" t="s">
        <v>1546</v>
      </c>
      <c r="T69" s="44" t="s">
        <v>2123</v>
      </c>
      <c r="U69" s="46">
        <v>0</v>
      </c>
      <c r="V69" s="46">
        <v>9397.5</v>
      </c>
    </row>
    <row r="70" spans="2:22" x14ac:dyDescent="0.2">
      <c r="B70" s="14" t="str">
        <f>IF(tabDaten[[#This Row],[MandNr]]="","Fehler",IF(tabDaten[[#This Row],[MandNr]]=1,"1 Stadt Bad Rappenau","2 Eigenbetrieb Stadtenwässerung"))</f>
        <v>1 Stadt Bad Rappenau</v>
      </c>
      <c r="C70" s="14" t="str">
        <f>IF(OR(tabDaten[[#This Row],[art]]="00",tabDaten[[#This Row],[art]]="01",tabDaten[[#This Row],[art]]="60",tabDaten[[#This Row],[art]]="61"),"0 Verwaltungshaushalt","1 Vermögenshaushalt")</f>
        <v>0 Verwaltungshaushalt</v>
      </c>
      <c r="D70" s="14" t="str">
        <f>VLOOKUP(tabDaten[[#This Row],[art]],tabKontenart[],2,FALSE)</f>
        <v>00 Einnahmen VerwaltungsHH</v>
      </c>
      <c r="E70" s="14" t="str">
        <f>LEFT(tabDaten[[#This Row],[Gld]],1) &amp; "    " &amp;VLOOKUP((tabDaten[[#This Row],[MandNr]]&amp;"x"&amp;LEFT(tabDaten[[#This Row],[Gld]],1)),tabGliederung[],2,FALSE)</f>
        <v xml:space="preserve">2    Schulen </v>
      </c>
      <c r="F70" s="14" t="str">
        <f>LEFT(tabDaten[[#This Row],[Gld]],2) &amp; "    " &amp;VLOOKUP((tabDaten[[#This Row],[MandNr]]&amp;"x"&amp;LEFT(tabDaten[[#This Row],[Gld]],2)),tabGliederung[],2,FALSE)</f>
        <v>21    Grund - Hauptschulen,  Grundschulförderklassen</v>
      </c>
      <c r="G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0" s="14" t="str">
        <f>LEFT(tabDaten[[#This Row],[Gld]],4) &amp; "    " &amp;VLOOKUP((tabDaten[[#This Row],[MandNr]]&amp;"x"&amp;LEFT(tabDaten[[#This Row],[Gld]],4)),tabGliederung[],2,FALSE)</f>
        <v xml:space="preserve">2111    Grundschule Babstadt </v>
      </c>
      <c r="I70" s="14" t="str">
        <f>IF(OR(LEFT(tabDaten[[#This Row],[Grp]],1)*1=3,LEFT(tabDaten[[#This Row],[Grp]],1)*1=9),LEFT(tabDaten[[#This Row],[Grp]],2),LEFT(tabDaten[[#This Row],[Grp]],1))</f>
        <v>1</v>
      </c>
      <c r="J70" s="14" t="str">
        <f>VLOOKUP(tabDaten[[#This Row],[GrpKurz]],tabGruppierung[],2,FALSE)</f>
        <v>E   Einnahmen aus Verwaltung und Betrieb</v>
      </c>
      <c r="K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2111-140000    Einnahmen aus Raumbelegungen   </v>
      </c>
      <c r="L70" s="17">
        <f>IF(OR(tabDaten[[#This Row],[art]]="00",tabDaten[[#This Row],[art]]="10"),tabDaten[[#This Row],[Plan]],tabDaten[[#This Row],[Plan]]*-1)</f>
        <v>1000</v>
      </c>
      <c r="M70" s="18">
        <f>IF(OR(tabDaten[[#This Row],[art]]="00",tabDaten[[#This Row],[art]]="10",tabDaten[[#This Row],[art]]="60",tabDaten[[#This Row],[art]]="70"),tabDaten[[#This Row],[Rechnung]],tabDaten[[#This Row],[Rechnung]]*-1)</f>
        <v>1395.16</v>
      </c>
      <c r="N70" s="44">
        <v>1</v>
      </c>
      <c r="O70" s="45" t="s">
        <v>995</v>
      </c>
      <c r="P70" s="45" t="s">
        <v>1062</v>
      </c>
      <c r="Q70" s="45" t="s">
        <v>1671</v>
      </c>
      <c r="R70" s="45" t="s">
        <v>995</v>
      </c>
      <c r="S70" s="45" t="s">
        <v>1546</v>
      </c>
      <c r="T70" s="44" t="s">
        <v>26</v>
      </c>
      <c r="U70" s="46">
        <v>1000</v>
      </c>
      <c r="V70" s="46">
        <v>1395.16</v>
      </c>
    </row>
    <row r="71" spans="2:22" x14ac:dyDescent="0.2">
      <c r="B71" s="14" t="str">
        <f>IF(tabDaten[[#This Row],[MandNr]]="","Fehler",IF(tabDaten[[#This Row],[MandNr]]=1,"1 Stadt Bad Rappenau","2 Eigenbetrieb Stadtenwässerung"))</f>
        <v>1 Stadt Bad Rappenau</v>
      </c>
      <c r="C71" s="14" t="str">
        <f>IF(OR(tabDaten[[#This Row],[art]]="00",tabDaten[[#This Row],[art]]="01",tabDaten[[#This Row],[art]]="60",tabDaten[[#This Row],[art]]="61"),"0 Verwaltungshaushalt","1 Vermögenshaushalt")</f>
        <v>0 Verwaltungshaushalt</v>
      </c>
      <c r="D71" s="14" t="str">
        <f>VLOOKUP(tabDaten[[#This Row],[art]],tabKontenart[],2,FALSE)</f>
        <v>00 Einnahmen VerwaltungsHH</v>
      </c>
      <c r="E71" s="14" t="str">
        <f>LEFT(tabDaten[[#This Row],[Gld]],1) &amp; "    " &amp;VLOOKUP((tabDaten[[#This Row],[MandNr]]&amp;"x"&amp;LEFT(tabDaten[[#This Row],[Gld]],1)),tabGliederung[],2,FALSE)</f>
        <v xml:space="preserve">2    Schulen </v>
      </c>
      <c r="F71" s="14" t="str">
        <f>LEFT(tabDaten[[#This Row],[Gld]],2) &amp; "    " &amp;VLOOKUP((tabDaten[[#This Row],[MandNr]]&amp;"x"&amp;LEFT(tabDaten[[#This Row],[Gld]],2)),tabGliederung[],2,FALSE)</f>
        <v>21    Grund - Hauptschulen,  Grundschulförderklassen</v>
      </c>
      <c r="G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1" s="14" t="str">
        <f>LEFT(tabDaten[[#This Row],[Gld]],4) &amp; "    " &amp;VLOOKUP((tabDaten[[#This Row],[MandNr]]&amp;"x"&amp;LEFT(tabDaten[[#This Row],[Gld]],4)),tabGliederung[],2,FALSE)</f>
        <v xml:space="preserve">2111    Grundschule Babstadt </v>
      </c>
      <c r="I71" s="14" t="str">
        <f>IF(OR(LEFT(tabDaten[[#This Row],[Grp]],1)*1=3,LEFT(tabDaten[[#This Row],[Grp]],1)*1=9),LEFT(tabDaten[[#This Row],[Grp]],2),LEFT(tabDaten[[#This Row],[Grp]],1))</f>
        <v>1</v>
      </c>
      <c r="J71" s="14" t="str">
        <f>VLOOKUP(tabDaten[[#This Row],[GrpKurz]],tabGruppierung[],2,FALSE)</f>
        <v>E   Einnahmen aus Verwaltung und Betrieb</v>
      </c>
      <c r="K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2111-151000    Ersätze und ähnliche Einnahmen   </v>
      </c>
      <c r="L71" s="17">
        <f>IF(OR(tabDaten[[#This Row],[art]]="00",tabDaten[[#This Row],[art]]="10"),tabDaten[[#This Row],[Plan]],tabDaten[[#This Row],[Plan]]*-1)</f>
        <v>100</v>
      </c>
      <c r="M71" s="18">
        <f>IF(OR(tabDaten[[#This Row],[art]]="00",tabDaten[[#This Row],[art]]="10",tabDaten[[#This Row],[art]]="60",tabDaten[[#This Row],[art]]="70"),tabDaten[[#This Row],[Rechnung]],tabDaten[[#This Row],[Rechnung]]*-1)</f>
        <v>0</v>
      </c>
      <c r="N71" s="44">
        <v>1</v>
      </c>
      <c r="O71" s="45" t="s">
        <v>995</v>
      </c>
      <c r="P71" s="45" t="s">
        <v>1062</v>
      </c>
      <c r="Q71" s="45" t="s">
        <v>1653</v>
      </c>
      <c r="R71" s="45" t="s">
        <v>995</v>
      </c>
      <c r="S71" s="45" t="s">
        <v>1546</v>
      </c>
      <c r="T71" s="44" t="s">
        <v>15</v>
      </c>
      <c r="U71" s="46">
        <v>100</v>
      </c>
      <c r="V71" s="46">
        <v>0</v>
      </c>
    </row>
    <row r="72" spans="2:22" x14ac:dyDescent="0.2">
      <c r="B72" s="14" t="str">
        <f>IF(tabDaten[[#This Row],[MandNr]]="","Fehler",IF(tabDaten[[#This Row],[MandNr]]=1,"1 Stadt Bad Rappenau","2 Eigenbetrieb Stadtenwässerung"))</f>
        <v>1 Stadt Bad Rappenau</v>
      </c>
      <c r="C72" s="14" t="str">
        <f>IF(OR(tabDaten[[#This Row],[art]]="00",tabDaten[[#This Row],[art]]="01",tabDaten[[#This Row],[art]]="60",tabDaten[[#This Row],[art]]="61"),"0 Verwaltungshaushalt","1 Vermögenshaushalt")</f>
        <v>0 Verwaltungshaushalt</v>
      </c>
      <c r="D72" s="14" t="str">
        <f>VLOOKUP(tabDaten[[#This Row],[art]],tabKontenart[],2,FALSE)</f>
        <v>00 Einnahmen VerwaltungsHH</v>
      </c>
      <c r="E72" s="14" t="str">
        <f>LEFT(tabDaten[[#This Row],[Gld]],1) &amp; "    " &amp;VLOOKUP((tabDaten[[#This Row],[MandNr]]&amp;"x"&amp;LEFT(tabDaten[[#This Row],[Gld]],1)),tabGliederung[],2,FALSE)</f>
        <v xml:space="preserve">2    Schulen </v>
      </c>
      <c r="F72" s="14" t="str">
        <f>LEFT(tabDaten[[#This Row],[Gld]],2) &amp; "    " &amp;VLOOKUP((tabDaten[[#This Row],[MandNr]]&amp;"x"&amp;LEFT(tabDaten[[#This Row],[Gld]],2)),tabGliederung[],2,FALSE)</f>
        <v>21    Grund - Hauptschulen,  Grundschulförderklassen</v>
      </c>
      <c r="G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2" s="14" t="str">
        <f>LEFT(tabDaten[[#This Row],[Gld]],4) &amp; "    " &amp;VLOOKUP((tabDaten[[#This Row],[MandNr]]&amp;"x"&amp;LEFT(tabDaten[[#This Row],[Gld]],4)),tabGliederung[],2,FALSE)</f>
        <v xml:space="preserve">2111    Grundschule Babstadt </v>
      </c>
      <c r="I72" s="14" t="str">
        <f>IF(OR(LEFT(tabDaten[[#This Row],[Grp]],1)*1=3,LEFT(tabDaten[[#This Row],[Grp]],1)*1=9),LEFT(tabDaten[[#This Row],[Grp]],2),LEFT(tabDaten[[#This Row],[Grp]],1))</f>
        <v>1</v>
      </c>
      <c r="J72" s="14" t="str">
        <f>VLOOKUP(tabDaten[[#This Row],[GrpKurz]],tabGruppierung[],2,FALSE)</f>
        <v>E   Einnahmen aus Verwaltung und Betrieb</v>
      </c>
      <c r="K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2111-153000    Erstattungen für Eingliederungshilfe   </v>
      </c>
      <c r="L72" s="17">
        <f>IF(OR(tabDaten[[#This Row],[art]]="00",tabDaten[[#This Row],[art]]="10"),tabDaten[[#This Row],[Plan]],tabDaten[[#This Row],[Plan]]*-1)</f>
        <v>12000</v>
      </c>
      <c r="M72" s="18">
        <f>IF(OR(tabDaten[[#This Row],[art]]="00",tabDaten[[#This Row],[art]]="10",tabDaten[[#This Row],[art]]="60",tabDaten[[#This Row],[art]]="70"),tabDaten[[#This Row],[Rechnung]],tabDaten[[#This Row],[Rechnung]]*-1)</f>
        <v>0</v>
      </c>
      <c r="N72" s="44">
        <v>1</v>
      </c>
      <c r="O72" s="45" t="s">
        <v>995</v>
      </c>
      <c r="P72" s="45" t="s">
        <v>1062</v>
      </c>
      <c r="Q72" s="45" t="s">
        <v>1672</v>
      </c>
      <c r="R72" s="45" t="s">
        <v>995</v>
      </c>
      <c r="S72" s="45" t="s">
        <v>1546</v>
      </c>
      <c r="T72" s="44" t="s">
        <v>27</v>
      </c>
      <c r="U72" s="46">
        <v>12000</v>
      </c>
      <c r="V72" s="46">
        <v>0</v>
      </c>
    </row>
    <row r="73" spans="2:22" x14ac:dyDescent="0.2">
      <c r="B73" s="14" t="str">
        <f>IF(tabDaten[[#This Row],[MandNr]]="","Fehler",IF(tabDaten[[#This Row],[MandNr]]=1,"1 Stadt Bad Rappenau","2 Eigenbetrieb Stadtenwässerung"))</f>
        <v>1 Stadt Bad Rappenau</v>
      </c>
      <c r="C73" s="14" t="str">
        <f>IF(OR(tabDaten[[#This Row],[art]]="00",tabDaten[[#This Row],[art]]="01",tabDaten[[#This Row],[art]]="60",tabDaten[[#This Row],[art]]="61"),"0 Verwaltungshaushalt","1 Vermögenshaushalt")</f>
        <v>0 Verwaltungshaushalt</v>
      </c>
      <c r="D73" s="14" t="str">
        <f>VLOOKUP(tabDaten[[#This Row],[art]],tabKontenart[],2,FALSE)</f>
        <v>00 Einnahmen VerwaltungsHH</v>
      </c>
      <c r="E73" s="14" t="str">
        <f>LEFT(tabDaten[[#This Row],[Gld]],1) &amp; "    " &amp;VLOOKUP((tabDaten[[#This Row],[MandNr]]&amp;"x"&amp;LEFT(tabDaten[[#This Row],[Gld]],1)),tabGliederung[],2,FALSE)</f>
        <v xml:space="preserve">2    Schulen </v>
      </c>
      <c r="F73" s="14" t="str">
        <f>LEFT(tabDaten[[#This Row],[Gld]],2) &amp; "    " &amp;VLOOKUP((tabDaten[[#This Row],[MandNr]]&amp;"x"&amp;LEFT(tabDaten[[#This Row],[Gld]],2)),tabGliederung[],2,FALSE)</f>
        <v>21    Grund - Hauptschulen,  Grundschulförderklassen</v>
      </c>
      <c r="G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3" s="14" t="str">
        <f>LEFT(tabDaten[[#This Row],[Gld]],4) &amp; "    " &amp;VLOOKUP((tabDaten[[#This Row],[MandNr]]&amp;"x"&amp;LEFT(tabDaten[[#This Row],[Gld]],4)),tabGliederung[],2,FALSE)</f>
        <v xml:space="preserve">2111    Grundschule Babstadt </v>
      </c>
      <c r="I73" s="14" t="str">
        <f>IF(OR(LEFT(tabDaten[[#This Row],[Grp]],1)*1=3,LEFT(tabDaten[[#This Row],[Grp]],1)*1=9),LEFT(tabDaten[[#This Row],[Grp]],2),LEFT(tabDaten[[#This Row],[Grp]],1))</f>
        <v>1</v>
      </c>
      <c r="J73" s="14" t="str">
        <f>VLOOKUP(tabDaten[[#This Row],[GrpKurz]],tabGruppierung[],2,FALSE)</f>
        <v>E   Einnahmen aus Verwaltung und Betrieb</v>
      </c>
      <c r="K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2111-171200    Landeszuschüsse für Jugendbegleiter   </v>
      </c>
      <c r="L73" s="17">
        <f>IF(OR(tabDaten[[#This Row],[art]]="00",tabDaten[[#This Row],[art]]="10"),tabDaten[[#This Row],[Plan]],tabDaten[[#This Row],[Plan]]*-1)</f>
        <v>4500</v>
      </c>
      <c r="M73" s="18">
        <f>IF(OR(tabDaten[[#This Row],[art]]="00",tabDaten[[#This Row],[art]]="10",tabDaten[[#This Row],[art]]="60",tabDaten[[#This Row],[art]]="70"),tabDaten[[#This Row],[Rechnung]],tabDaten[[#This Row],[Rechnung]]*-1)</f>
        <v>6300</v>
      </c>
      <c r="N73" s="44">
        <v>1</v>
      </c>
      <c r="O73" s="45" t="s">
        <v>995</v>
      </c>
      <c r="P73" s="45" t="s">
        <v>1062</v>
      </c>
      <c r="Q73" s="45" t="s">
        <v>1673</v>
      </c>
      <c r="R73" s="45" t="s">
        <v>995</v>
      </c>
      <c r="S73" s="45" t="s">
        <v>1546</v>
      </c>
      <c r="T73" s="44" t="s">
        <v>28</v>
      </c>
      <c r="U73" s="46">
        <v>4500</v>
      </c>
      <c r="V73" s="46">
        <v>6300</v>
      </c>
    </row>
    <row r="74" spans="2:22" x14ac:dyDescent="0.2">
      <c r="B74" s="14" t="str">
        <f>IF(tabDaten[[#This Row],[MandNr]]="","Fehler",IF(tabDaten[[#This Row],[MandNr]]=1,"1 Stadt Bad Rappenau","2 Eigenbetrieb Stadtenwässerung"))</f>
        <v>1 Stadt Bad Rappenau</v>
      </c>
      <c r="C74" s="14" t="str">
        <f>IF(OR(tabDaten[[#This Row],[art]]="00",tabDaten[[#This Row],[art]]="01",tabDaten[[#This Row],[art]]="60",tabDaten[[#This Row],[art]]="61"),"0 Verwaltungshaushalt","1 Vermögenshaushalt")</f>
        <v>0 Verwaltungshaushalt</v>
      </c>
      <c r="D74" s="14" t="str">
        <f>VLOOKUP(tabDaten[[#This Row],[art]],tabKontenart[],2,FALSE)</f>
        <v>00 Einnahmen VerwaltungsHH</v>
      </c>
      <c r="E74" s="14" t="str">
        <f>LEFT(tabDaten[[#This Row],[Gld]],1) &amp; "    " &amp;VLOOKUP((tabDaten[[#This Row],[MandNr]]&amp;"x"&amp;LEFT(tabDaten[[#This Row],[Gld]],1)),tabGliederung[],2,FALSE)</f>
        <v xml:space="preserve">2    Schulen </v>
      </c>
      <c r="F74" s="14" t="str">
        <f>LEFT(tabDaten[[#This Row],[Gld]],2) &amp; "    " &amp;VLOOKUP((tabDaten[[#This Row],[MandNr]]&amp;"x"&amp;LEFT(tabDaten[[#This Row],[Gld]],2)),tabGliederung[],2,FALSE)</f>
        <v>21    Grund - Hauptschulen,  Grundschulförderklassen</v>
      </c>
      <c r="G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4" s="14" t="str">
        <f>LEFT(tabDaten[[#This Row],[Gld]],4) &amp; "    " &amp;VLOOKUP((tabDaten[[#This Row],[MandNr]]&amp;"x"&amp;LEFT(tabDaten[[#This Row],[Gld]],4)),tabGliederung[],2,FALSE)</f>
        <v xml:space="preserve">2112    Grundschule Bonfeld </v>
      </c>
      <c r="I74" s="14" t="str">
        <f>IF(OR(LEFT(tabDaten[[#This Row],[Grp]],1)*1=3,LEFT(tabDaten[[#This Row],[Grp]],1)*1=9),LEFT(tabDaten[[#This Row],[Grp]],2),LEFT(tabDaten[[#This Row],[Grp]],1))</f>
        <v>1</v>
      </c>
      <c r="J74" s="14" t="str">
        <f>VLOOKUP(tabDaten[[#This Row],[GrpKurz]],tabGruppierung[],2,FALSE)</f>
        <v>E   Einnahmen aus Verwaltung und Betrieb</v>
      </c>
      <c r="K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2112-140000    Einnahmen aus Raumbelegungen   </v>
      </c>
      <c r="L74" s="17">
        <f>IF(OR(tabDaten[[#This Row],[art]]="00",tabDaten[[#This Row],[art]]="10"),tabDaten[[#This Row],[Plan]],tabDaten[[#This Row],[Plan]]*-1)</f>
        <v>500</v>
      </c>
      <c r="M74" s="18">
        <f>IF(OR(tabDaten[[#This Row],[art]]="00",tabDaten[[#This Row],[art]]="10",tabDaten[[#This Row],[art]]="60",tabDaten[[#This Row],[art]]="70"),tabDaten[[#This Row],[Rechnung]],tabDaten[[#This Row],[Rechnung]]*-1)</f>
        <v>350.48</v>
      </c>
      <c r="N74" s="44">
        <v>1</v>
      </c>
      <c r="O74" s="45" t="s">
        <v>995</v>
      </c>
      <c r="P74" s="45" t="s">
        <v>1063</v>
      </c>
      <c r="Q74" s="45" t="s">
        <v>1671</v>
      </c>
      <c r="R74" s="45" t="s">
        <v>995</v>
      </c>
      <c r="S74" s="45" t="s">
        <v>1546</v>
      </c>
      <c r="T74" s="44" t="s">
        <v>26</v>
      </c>
      <c r="U74" s="46">
        <v>500</v>
      </c>
      <c r="V74" s="46">
        <v>350.48</v>
      </c>
    </row>
    <row r="75" spans="2:22" x14ac:dyDescent="0.2">
      <c r="B75" s="14" t="str">
        <f>IF(tabDaten[[#This Row],[MandNr]]="","Fehler",IF(tabDaten[[#This Row],[MandNr]]=1,"1 Stadt Bad Rappenau","2 Eigenbetrieb Stadtenwässerung"))</f>
        <v>1 Stadt Bad Rappenau</v>
      </c>
      <c r="C75" s="14" t="str">
        <f>IF(OR(tabDaten[[#This Row],[art]]="00",tabDaten[[#This Row],[art]]="01",tabDaten[[#This Row],[art]]="60",tabDaten[[#This Row],[art]]="61"),"0 Verwaltungshaushalt","1 Vermögenshaushalt")</f>
        <v>0 Verwaltungshaushalt</v>
      </c>
      <c r="D75" s="14" t="str">
        <f>VLOOKUP(tabDaten[[#This Row],[art]],tabKontenart[],2,FALSE)</f>
        <v>00 Einnahmen VerwaltungsHH</v>
      </c>
      <c r="E75" s="14" t="str">
        <f>LEFT(tabDaten[[#This Row],[Gld]],1) &amp; "    " &amp;VLOOKUP((tabDaten[[#This Row],[MandNr]]&amp;"x"&amp;LEFT(tabDaten[[#This Row],[Gld]],1)),tabGliederung[],2,FALSE)</f>
        <v xml:space="preserve">2    Schulen </v>
      </c>
      <c r="F75" s="14" t="str">
        <f>LEFT(tabDaten[[#This Row],[Gld]],2) &amp; "    " &amp;VLOOKUP((tabDaten[[#This Row],[MandNr]]&amp;"x"&amp;LEFT(tabDaten[[#This Row],[Gld]],2)),tabGliederung[],2,FALSE)</f>
        <v>21    Grund - Hauptschulen,  Grundschulförderklassen</v>
      </c>
      <c r="G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5" s="14" t="str">
        <f>LEFT(tabDaten[[#This Row],[Gld]],4) &amp; "    " &amp;VLOOKUP((tabDaten[[#This Row],[MandNr]]&amp;"x"&amp;LEFT(tabDaten[[#This Row],[Gld]],4)),tabGliederung[],2,FALSE)</f>
        <v xml:space="preserve">2112    Grundschule Bonfeld </v>
      </c>
      <c r="I75" s="14" t="str">
        <f>IF(OR(LEFT(tabDaten[[#This Row],[Grp]],1)*1=3,LEFT(tabDaten[[#This Row],[Grp]],1)*1=9),LEFT(tabDaten[[#This Row],[Grp]],2),LEFT(tabDaten[[#This Row],[Grp]],1))</f>
        <v>1</v>
      </c>
      <c r="J75" s="14" t="str">
        <f>VLOOKUP(tabDaten[[#This Row],[GrpKurz]],tabGruppierung[],2,FALSE)</f>
        <v>E   Einnahmen aus Verwaltung und Betrieb</v>
      </c>
      <c r="K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2112-151000    Ersätze und ähnliche Einnahmen   </v>
      </c>
      <c r="L75" s="17">
        <f>IF(OR(tabDaten[[#This Row],[art]]="00",tabDaten[[#This Row],[art]]="10"),tabDaten[[#This Row],[Plan]],tabDaten[[#This Row],[Plan]]*-1)</f>
        <v>100</v>
      </c>
      <c r="M75" s="18">
        <f>IF(OR(tabDaten[[#This Row],[art]]="00",tabDaten[[#This Row],[art]]="10",tabDaten[[#This Row],[art]]="60",tabDaten[[#This Row],[art]]="70"),tabDaten[[#This Row],[Rechnung]],tabDaten[[#This Row],[Rechnung]]*-1)</f>
        <v>0</v>
      </c>
      <c r="N75" s="44">
        <v>1</v>
      </c>
      <c r="O75" s="45" t="s">
        <v>995</v>
      </c>
      <c r="P75" s="45" t="s">
        <v>1063</v>
      </c>
      <c r="Q75" s="45" t="s">
        <v>1653</v>
      </c>
      <c r="R75" s="45" t="s">
        <v>995</v>
      </c>
      <c r="S75" s="45" t="s">
        <v>1546</v>
      </c>
      <c r="T75" s="44" t="s">
        <v>15</v>
      </c>
      <c r="U75" s="46">
        <v>100</v>
      </c>
      <c r="V75" s="46">
        <v>0</v>
      </c>
    </row>
    <row r="76" spans="2:22" x14ac:dyDescent="0.2">
      <c r="B76" s="14" t="str">
        <f>IF(tabDaten[[#This Row],[MandNr]]="","Fehler",IF(tabDaten[[#This Row],[MandNr]]=1,"1 Stadt Bad Rappenau","2 Eigenbetrieb Stadtenwässerung"))</f>
        <v>1 Stadt Bad Rappenau</v>
      </c>
      <c r="C76" s="14" t="str">
        <f>IF(OR(tabDaten[[#This Row],[art]]="00",tabDaten[[#This Row],[art]]="01",tabDaten[[#This Row],[art]]="60",tabDaten[[#This Row],[art]]="61"),"0 Verwaltungshaushalt","1 Vermögenshaushalt")</f>
        <v>0 Verwaltungshaushalt</v>
      </c>
      <c r="D76" s="14" t="str">
        <f>VLOOKUP(tabDaten[[#This Row],[art]],tabKontenart[],2,FALSE)</f>
        <v>00 Einnahmen VerwaltungsHH</v>
      </c>
      <c r="E76" s="14" t="str">
        <f>LEFT(tabDaten[[#This Row],[Gld]],1) &amp; "    " &amp;VLOOKUP((tabDaten[[#This Row],[MandNr]]&amp;"x"&amp;LEFT(tabDaten[[#This Row],[Gld]],1)),tabGliederung[],2,FALSE)</f>
        <v xml:space="preserve">2    Schulen </v>
      </c>
      <c r="F76" s="14" t="str">
        <f>LEFT(tabDaten[[#This Row],[Gld]],2) &amp; "    " &amp;VLOOKUP((tabDaten[[#This Row],[MandNr]]&amp;"x"&amp;LEFT(tabDaten[[#This Row],[Gld]],2)),tabGliederung[],2,FALSE)</f>
        <v>21    Grund - Hauptschulen,  Grundschulförderklassen</v>
      </c>
      <c r="G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6" s="14" t="str">
        <f>LEFT(tabDaten[[#This Row],[Gld]],4) &amp; "    " &amp;VLOOKUP((tabDaten[[#This Row],[MandNr]]&amp;"x"&amp;LEFT(tabDaten[[#This Row],[Gld]],4)),tabGliederung[],2,FALSE)</f>
        <v xml:space="preserve">2112    Grundschule Bonfeld </v>
      </c>
      <c r="I76" s="14" t="str">
        <f>IF(OR(LEFT(tabDaten[[#This Row],[Grp]],1)*1=3,LEFT(tabDaten[[#This Row],[Grp]],1)*1=9),LEFT(tabDaten[[#This Row],[Grp]],2),LEFT(tabDaten[[#This Row],[Grp]],1))</f>
        <v>1</v>
      </c>
      <c r="J76" s="14" t="str">
        <f>VLOOKUP(tabDaten[[#This Row],[GrpKurz]],tabGruppierung[],2,FALSE)</f>
        <v>E   Einnahmen aus Verwaltung und Betrieb</v>
      </c>
      <c r="K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2112-154000    Erstattung für Photovoltaikanlage   </v>
      </c>
      <c r="L76" s="17">
        <f>IF(OR(tabDaten[[#This Row],[art]]="00",tabDaten[[#This Row],[art]]="10"),tabDaten[[#This Row],[Plan]],tabDaten[[#This Row],[Plan]]*-1)</f>
        <v>800</v>
      </c>
      <c r="M76" s="18">
        <f>IF(OR(tabDaten[[#This Row],[art]]="00",tabDaten[[#This Row],[art]]="10",tabDaten[[#This Row],[art]]="60",tabDaten[[#This Row],[art]]="70"),tabDaten[[#This Row],[Rechnung]],tabDaten[[#This Row],[Rechnung]]*-1)</f>
        <v>802.01</v>
      </c>
      <c r="N76" s="44">
        <v>1</v>
      </c>
      <c r="O76" s="45" t="s">
        <v>995</v>
      </c>
      <c r="P76" s="45" t="s">
        <v>1063</v>
      </c>
      <c r="Q76" s="45" t="s">
        <v>1662</v>
      </c>
      <c r="R76" s="45" t="s">
        <v>995</v>
      </c>
      <c r="S76" s="45" t="s">
        <v>1546</v>
      </c>
      <c r="T76" s="44" t="s">
        <v>17</v>
      </c>
      <c r="U76" s="46">
        <v>800</v>
      </c>
      <c r="V76" s="46">
        <v>802.01</v>
      </c>
    </row>
    <row r="77" spans="2:22" x14ac:dyDescent="0.2">
      <c r="B77" s="14" t="str">
        <f>IF(tabDaten[[#This Row],[MandNr]]="","Fehler",IF(tabDaten[[#This Row],[MandNr]]=1,"1 Stadt Bad Rappenau","2 Eigenbetrieb Stadtenwässerung"))</f>
        <v>1 Stadt Bad Rappenau</v>
      </c>
      <c r="C77" s="14" t="str">
        <f>IF(OR(tabDaten[[#This Row],[art]]="00",tabDaten[[#This Row],[art]]="01",tabDaten[[#This Row],[art]]="60",tabDaten[[#This Row],[art]]="61"),"0 Verwaltungshaushalt","1 Vermögenshaushalt")</f>
        <v>0 Verwaltungshaushalt</v>
      </c>
      <c r="D77" s="14" t="str">
        <f>VLOOKUP(tabDaten[[#This Row],[art]],tabKontenart[],2,FALSE)</f>
        <v>00 Einnahmen VerwaltungsHH</v>
      </c>
      <c r="E77" s="14" t="str">
        <f>LEFT(tabDaten[[#This Row],[Gld]],1) &amp; "    " &amp;VLOOKUP((tabDaten[[#This Row],[MandNr]]&amp;"x"&amp;LEFT(tabDaten[[#This Row],[Gld]],1)),tabGliederung[],2,FALSE)</f>
        <v xml:space="preserve">2    Schulen </v>
      </c>
      <c r="F77" s="14" t="str">
        <f>LEFT(tabDaten[[#This Row],[Gld]],2) &amp; "    " &amp;VLOOKUP((tabDaten[[#This Row],[MandNr]]&amp;"x"&amp;LEFT(tabDaten[[#This Row],[Gld]],2)),tabGliederung[],2,FALSE)</f>
        <v>21    Grund - Hauptschulen,  Grundschulförderklassen</v>
      </c>
      <c r="G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7" s="14" t="str">
        <f>LEFT(tabDaten[[#This Row],[Gld]],4) &amp; "    " &amp;VLOOKUP((tabDaten[[#This Row],[MandNr]]&amp;"x"&amp;LEFT(tabDaten[[#This Row],[Gld]],4)),tabGliederung[],2,FALSE)</f>
        <v xml:space="preserve">2112    Grundschule Bonfeld </v>
      </c>
      <c r="I77" s="14" t="str">
        <f>IF(OR(LEFT(tabDaten[[#This Row],[Grp]],1)*1=3,LEFT(tabDaten[[#This Row],[Grp]],1)*1=9),LEFT(tabDaten[[#This Row],[Grp]],2),LEFT(tabDaten[[#This Row],[Grp]],1))</f>
        <v>1</v>
      </c>
      <c r="J77" s="14" t="str">
        <f>VLOOKUP(tabDaten[[#This Row],[GrpKurz]],tabGruppierung[],2,FALSE)</f>
        <v>E   Einnahmen aus Verwaltung und Betrieb</v>
      </c>
      <c r="K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2112-171000    Zuweisungen und Zuschüsse vom Land  </v>
      </c>
      <c r="L77" s="17">
        <f>IF(OR(tabDaten[[#This Row],[art]]="00",tabDaten[[#This Row],[art]]="10"),tabDaten[[#This Row],[Plan]],tabDaten[[#This Row],[Plan]]*-1)</f>
        <v>0</v>
      </c>
      <c r="M77" s="18">
        <f>IF(OR(tabDaten[[#This Row],[art]]="00",tabDaten[[#This Row],[art]]="10",tabDaten[[#This Row],[art]]="60",tabDaten[[#This Row],[art]]="70"),tabDaten[[#This Row],[Rechnung]],tabDaten[[#This Row],[Rechnung]]*-1)</f>
        <v>1700</v>
      </c>
      <c r="N77" s="44">
        <v>1</v>
      </c>
      <c r="O77" s="45" t="s">
        <v>995</v>
      </c>
      <c r="P77" s="45" t="s">
        <v>1063</v>
      </c>
      <c r="Q77" s="45" t="s">
        <v>1667</v>
      </c>
      <c r="R77" s="45" t="s">
        <v>995</v>
      </c>
      <c r="S77" s="45" t="s">
        <v>1546</v>
      </c>
      <c r="T77" s="44" t="s">
        <v>22</v>
      </c>
      <c r="U77" s="46">
        <v>0</v>
      </c>
      <c r="V77" s="46">
        <v>1700</v>
      </c>
    </row>
    <row r="78" spans="2:22" x14ac:dyDescent="0.2">
      <c r="B78" s="14" t="str">
        <f>IF(tabDaten[[#This Row],[MandNr]]="","Fehler",IF(tabDaten[[#This Row],[MandNr]]=1,"1 Stadt Bad Rappenau","2 Eigenbetrieb Stadtenwässerung"))</f>
        <v>1 Stadt Bad Rappenau</v>
      </c>
      <c r="C78" s="14" t="str">
        <f>IF(OR(tabDaten[[#This Row],[art]]="00",tabDaten[[#This Row],[art]]="01",tabDaten[[#This Row],[art]]="60",tabDaten[[#This Row],[art]]="61"),"0 Verwaltungshaushalt","1 Vermögenshaushalt")</f>
        <v>0 Verwaltungshaushalt</v>
      </c>
      <c r="D78" s="14" t="str">
        <f>VLOOKUP(tabDaten[[#This Row],[art]],tabKontenart[],2,FALSE)</f>
        <v>00 Einnahmen VerwaltungsHH</v>
      </c>
      <c r="E78" s="14" t="str">
        <f>LEFT(tabDaten[[#This Row],[Gld]],1) &amp; "    " &amp;VLOOKUP((tabDaten[[#This Row],[MandNr]]&amp;"x"&amp;LEFT(tabDaten[[#This Row],[Gld]],1)),tabGliederung[],2,FALSE)</f>
        <v xml:space="preserve">2    Schulen </v>
      </c>
      <c r="F78" s="14" t="str">
        <f>LEFT(tabDaten[[#This Row],[Gld]],2) &amp; "    " &amp;VLOOKUP((tabDaten[[#This Row],[MandNr]]&amp;"x"&amp;LEFT(tabDaten[[#This Row],[Gld]],2)),tabGliederung[],2,FALSE)</f>
        <v>21    Grund - Hauptschulen,  Grundschulförderklassen</v>
      </c>
      <c r="G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8" s="14" t="str">
        <f>LEFT(tabDaten[[#This Row],[Gld]],4) &amp; "    " &amp;VLOOKUP((tabDaten[[#This Row],[MandNr]]&amp;"x"&amp;LEFT(tabDaten[[#This Row],[Gld]],4)),tabGliederung[],2,FALSE)</f>
        <v xml:space="preserve">2113    Grundschule Fürfeld </v>
      </c>
      <c r="I78" s="14" t="str">
        <f>IF(OR(LEFT(tabDaten[[#This Row],[Grp]],1)*1=3,LEFT(tabDaten[[#This Row],[Grp]],1)*1=9),LEFT(tabDaten[[#This Row],[Grp]],2),LEFT(tabDaten[[#This Row],[Grp]],1))</f>
        <v>1</v>
      </c>
      <c r="J78" s="14" t="str">
        <f>VLOOKUP(tabDaten[[#This Row],[GrpKurz]],tabGruppierung[],2,FALSE)</f>
        <v>E   Einnahmen aus Verwaltung und Betrieb</v>
      </c>
      <c r="K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2113-151000    Ersätze und ähnliche Einnahmen   </v>
      </c>
      <c r="L78" s="17">
        <f>IF(OR(tabDaten[[#This Row],[art]]="00",tabDaten[[#This Row],[art]]="10"),tabDaten[[#This Row],[Plan]],tabDaten[[#This Row],[Plan]]*-1)</f>
        <v>100</v>
      </c>
      <c r="M78" s="18">
        <f>IF(OR(tabDaten[[#This Row],[art]]="00",tabDaten[[#This Row],[art]]="10",tabDaten[[#This Row],[art]]="60",tabDaten[[#This Row],[art]]="70"),tabDaten[[#This Row],[Rechnung]],tabDaten[[#This Row],[Rechnung]]*-1)</f>
        <v>0</v>
      </c>
      <c r="N78" s="44">
        <v>1</v>
      </c>
      <c r="O78" s="45" t="s">
        <v>995</v>
      </c>
      <c r="P78" s="45" t="s">
        <v>1064</v>
      </c>
      <c r="Q78" s="45" t="s">
        <v>1653</v>
      </c>
      <c r="R78" s="45" t="s">
        <v>995</v>
      </c>
      <c r="S78" s="45" t="s">
        <v>1546</v>
      </c>
      <c r="T78" s="44" t="s">
        <v>15</v>
      </c>
      <c r="U78" s="46">
        <v>100</v>
      </c>
      <c r="V78" s="46">
        <v>0</v>
      </c>
    </row>
    <row r="79" spans="2:22" x14ac:dyDescent="0.2">
      <c r="B79" s="14" t="str">
        <f>IF(tabDaten[[#This Row],[MandNr]]="","Fehler",IF(tabDaten[[#This Row],[MandNr]]=1,"1 Stadt Bad Rappenau","2 Eigenbetrieb Stadtenwässerung"))</f>
        <v>1 Stadt Bad Rappenau</v>
      </c>
      <c r="C79" s="14" t="str">
        <f>IF(OR(tabDaten[[#This Row],[art]]="00",tabDaten[[#This Row],[art]]="01",tabDaten[[#This Row],[art]]="60",tabDaten[[#This Row],[art]]="61"),"0 Verwaltungshaushalt","1 Vermögenshaushalt")</f>
        <v>0 Verwaltungshaushalt</v>
      </c>
      <c r="D79" s="14" t="str">
        <f>VLOOKUP(tabDaten[[#This Row],[art]],tabKontenart[],2,FALSE)</f>
        <v>00 Einnahmen VerwaltungsHH</v>
      </c>
      <c r="E79" s="14" t="str">
        <f>LEFT(tabDaten[[#This Row],[Gld]],1) &amp; "    " &amp;VLOOKUP((tabDaten[[#This Row],[MandNr]]&amp;"x"&amp;LEFT(tabDaten[[#This Row],[Gld]],1)),tabGliederung[],2,FALSE)</f>
        <v xml:space="preserve">2    Schulen </v>
      </c>
      <c r="F79" s="14" t="str">
        <f>LEFT(tabDaten[[#This Row],[Gld]],2) &amp; "    " &amp;VLOOKUP((tabDaten[[#This Row],[MandNr]]&amp;"x"&amp;LEFT(tabDaten[[#This Row],[Gld]],2)),tabGliederung[],2,FALSE)</f>
        <v>21    Grund - Hauptschulen,  Grundschulförderklassen</v>
      </c>
      <c r="G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79" s="14" t="str">
        <f>LEFT(tabDaten[[#This Row],[Gld]],4) &amp; "    " &amp;VLOOKUP((tabDaten[[#This Row],[MandNr]]&amp;"x"&amp;LEFT(tabDaten[[#This Row],[Gld]],4)),tabGliederung[],2,FALSE)</f>
        <v xml:space="preserve">2113    Grundschule Fürfeld </v>
      </c>
      <c r="I79" s="14" t="str">
        <f>IF(OR(LEFT(tabDaten[[#This Row],[Grp]],1)*1=3,LEFT(tabDaten[[#This Row],[Grp]],1)*1=9),LEFT(tabDaten[[#This Row],[Grp]],2),LEFT(tabDaten[[#This Row],[Grp]],1))</f>
        <v>1</v>
      </c>
      <c r="J79" s="14" t="str">
        <f>VLOOKUP(tabDaten[[#This Row],[GrpKurz]],tabGruppierung[],2,FALSE)</f>
        <v>E   Einnahmen aus Verwaltung und Betrieb</v>
      </c>
      <c r="K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2113-153000    Erstattungen für Eingliederungshilfe   </v>
      </c>
      <c r="L79" s="17">
        <f>IF(OR(tabDaten[[#This Row],[art]]="00",tabDaten[[#This Row],[art]]="10"),tabDaten[[#This Row],[Plan]],tabDaten[[#This Row],[Plan]]*-1)</f>
        <v>0</v>
      </c>
      <c r="M79" s="18">
        <f>IF(OR(tabDaten[[#This Row],[art]]="00",tabDaten[[#This Row],[art]]="10",tabDaten[[#This Row],[art]]="60",tabDaten[[#This Row],[art]]="70"),tabDaten[[#This Row],[Rechnung]],tabDaten[[#This Row],[Rechnung]]*-1)</f>
        <v>2962.4</v>
      </c>
      <c r="N79" s="44">
        <v>1</v>
      </c>
      <c r="O79" s="45" t="s">
        <v>995</v>
      </c>
      <c r="P79" s="45" t="s">
        <v>1064</v>
      </c>
      <c r="Q79" s="45" t="s">
        <v>1672</v>
      </c>
      <c r="R79" s="45" t="s">
        <v>995</v>
      </c>
      <c r="S79" s="45" t="s">
        <v>1546</v>
      </c>
      <c r="T79" s="44" t="s">
        <v>27</v>
      </c>
      <c r="U79" s="46">
        <v>0</v>
      </c>
      <c r="V79" s="46">
        <v>2962.4</v>
      </c>
    </row>
    <row r="80" spans="2:22" x14ac:dyDescent="0.2">
      <c r="B80" s="14" t="str">
        <f>IF(tabDaten[[#This Row],[MandNr]]="","Fehler",IF(tabDaten[[#This Row],[MandNr]]=1,"1 Stadt Bad Rappenau","2 Eigenbetrieb Stadtenwässerung"))</f>
        <v>1 Stadt Bad Rappenau</v>
      </c>
      <c r="C80" s="14" t="str">
        <f>IF(OR(tabDaten[[#This Row],[art]]="00",tabDaten[[#This Row],[art]]="01",tabDaten[[#This Row],[art]]="60",tabDaten[[#This Row],[art]]="61"),"0 Verwaltungshaushalt","1 Vermögenshaushalt")</f>
        <v>0 Verwaltungshaushalt</v>
      </c>
      <c r="D80" s="14" t="str">
        <f>VLOOKUP(tabDaten[[#This Row],[art]],tabKontenart[],2,FALSE)</f>
        <v>00 Einnahmen VerwaltungsHH</v>
      </c>
      <c r="E80" s="14" t="str">
        <f>LEFT(tabDaten[[#This Row],[Gld]],1) &amp; "    " &amp;VLOOKUP((tabDaten[[#This Row],[MandNr]]&amp;"x"&amp;LEFT(tabDaten[[#This Row],[Gld]],1)),tabGliederung[],2,FALSE)</f>
        <v xml:space="preserve">2    Schulen </v>
      </c>
      <c r="F80" s="14" t="str">
        <f>LEFT(tabDaten[[#This Row],[Gld]],2) &amp; "    " &amp;VLOOKUP((tabDaten[[#This Row],[MandNr]]&amp;"x"&amp;LEFT(tabDaten[[#This Row],[Gld]],2)),tabGliederung[],2,FALSE)</f>
        <v>21    Grund - Hauptschulen,  Grundschulförderklassen</v>
      </c>
      <c r="G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0" s="14" t="str">
        <f>LEFT(tabDaten[[#This Row],[Gld]],4) &amp; "    " &amp;VLOOKUP((tabDaten[[#This Row],[MandNr]]&amp;"x"&amp;LEFT(tabDaten[[#This Row],[Gld]],4)),tabGliederung[],2,FALSE)</f>
        <v xml:space="preserve">2113    Grundschule Fürfeld </v>
      </c>
      <c r="I80" s="14" t="str">
        <f>IF(OR(LEFT(tabDaten[[#This Row],[Grp]],1)*1=3,LEFT(tabDaten[[#This Row],[Grp]],1)*1=9),LEFT(tabDaten[[#This Row],[Grp]],2),LEFT(tabDaten[[#This Row],[Grp]],1))</f>
        <v>1</v>
      </c>
      <c r="J80" s="14" t="str">
        <f>VLOOKUP(tabDaten[[#This Row],[GrpKurz]],tabGruppierung[],2,FALSE)</f>
        <v>E   Einnahmen aus Verwaltung und Betrieb</v>
      </c>
      <c r="K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2113-171200    Landeszuschüsse für Jugendbegleiter   </v>
      </c>
      <c r="L80" s="17">
        <f>IF(OR(tabDaten[[#This Row],[art]]="00",tabDaten[[#This Row],[art]]="10"),tabDaten[[#This Row],[Plan]],tabDaten[[#This Row],[Plan]]*-1)</f>
        <v>2500</v>
      </c>
      <c r="M80" s="18">
        <f>IF(OR(tabDaten[[#This Row],[art]]="00",tabDaten[[#This Row],[art]]="10",tabDaten[[#This Row],[art]]="60",tabDaten[[#This Row],[art]]="70"),tabDaten[[#This Row],[Rechnung]],tabDaten[[#This Row],[Rechnung]]*-1)</f>
        <v>2500</v>
      </c>
      <c r="N80" s="44">
        <v>1</v>
      </c>
      <c r="O80" s="45" t="s">
        <v>995</v>
      </c>
      <c r="P80" s="45" t="s">
        <v>1064</v>
      </c>
      <c r="Q80" s="45" t="s">
        <v>1673</v>
      </c>
      <c r="R80" s="45" t="s">
        <v>995</v>
      </c>
      <c r="S80" s="45" t="s">
        <v>1546</v>
      </c>
      <c r="T80" s="44" t="s">
        <v>28</v>
      </c>
      <c r="U80" s="46">
        <v>2500</v>
      </c>
      <c r="V80" s="46">
        <v>2500</v>
      </c>
    </row>
    <row r="81" spans="2:22" x14ac:dyDescent="0.2">
      <c r="B81" s="14" t="str">
        <f>IF(tabDaten[[#This Row],[MandNr]]="","Fehler",IF(tabDaten[[#This Row],[MandNr]]=1,"1 Stadt Bad Rappenau","2 Eigenbetrieb Stadtenwässerung"))</f>
        <v>1 Stadt Bad Rappenau</v>
      </c>
      <c r="C81" s="14" t="str">
        <f>IF(OR(tabDaten[[#This Row],[art]]="00",tabDaten[[#This Row],[art]]="01",tabDaten[[#This Row],[art]]="60",tabDaten[[#This Row],[art]]="61"),"0 Verwaltungshaushalt","1 Vermögenshaushalt")</f>
        <v>0 Verwaltungshaushalt</v>
      </c>
      <c r="D81" s="14" t="str">
        <f>VLOOKUP(tabDaten[[#This Row],[art]],tabKontenart[],2,FALSE)</f>
        <v>00 Einnahmen VerwaltungsHH</v>
      </c>
      <c r="E81" s="14" t="str">
        <f>LEFT(tabDaten[[#This Row],[Gld]],1) &amp; "    " &amp;VLOOKUP((tabDaten[[#This Row],[MandNr]]&amp;"x"&amp;LEFT(tabDaten[[#This Row],[Gld]],1)),tabGliederung[],2,FALSE)</f>
        <v xml:space="preserve">2    Schulen </v>
      </c>
      <c r="F81" s="14" t="str">
        <f>LEFT(tabDaten[[#This Row],[Gld]],2) &amp; "    " &amp;VLOOKUP((tabDaten[[#This Row],[MandNr]]&amp;"x"&amp;LEFT(tabDaten[[#This Row],[Gld]],2)),tabGliederung[],2,FALSE)</f>
        <v>21    Grund - Hauptschulen,  Grundschulförderklassen</v>
      </c>
      <c r="G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1" s="14" t="str">
        <f>LEFT(tabDaten[[#This Row],[Gld]],4) &amp; "    " &amp;VLOOKUP((tabDaten[[#This Row],[MandNr]]&amp;"x"&amp;LEFT(tabDaten[[#This Row],[Gld]],4)),tabGliederung[],2,FALSE)</f>
        <v xml:space="preserve">2114    Grundschule Grombach </v>
      </c>
      <c r="I81" s="14" t="str">
        <f>IF(OR(LEFT(tabDaten[[#This Row],[Grp]],1)*1=3,LEFT(tabDaten[[#This Row],[Grp]],1)*1=9),LEFT(tabDaten[[#This Row],[Grp]],2),LEFT(tabDaten[[#This Row],[Grp]],1))</f>
        <v>1</v>
      </c>
      <c r="J81" s="14" t="str">
        <f>VLOOKUP(tabDaten[[#This Row],[GrpKurz]],tabGruppierung[],2,FALSE)</f>
        <v>E   Einnahmen aus Verwaltung und Betrieb</v>
      </c>
      <c r="K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2114-140000    Einnahmen aus Raumbelegungen   </v>
      </c>
      <c r="L81" s="17">
        <f>IF(OR(tabDaten[[#This Row],[art]]="00",tabDaten[[#This Row],[art]]="10"),tabDaten[[#This Row],[Plan]],tabDaten[[#This Row],[Plan]]*-1)</f>
        <v>0</v>
      </c>
      <c r="M81" s="18">
        <f>IF(OR(tabDaten[[#This Row],[art]]="00",tabDaten[[#This Row],[art]]="10",tabDaten[[#This Row],[art]]="60",tabDaten[[#This Row],[art]]="70"),tabDaten[[#This Row],[Rechnung]],tabDaten[[#This Row],[Rechnung]]*-1)</f>
        <v>398.84</v>
      </c>
      <c r="N81" s="44">
        <v>1</v>
      </c>
      <c r="O81" s="45" t="s">
        <v>995</v>
      </c>
      <c r="P81" s="45" t="s">
        <v>1065</v>
      </c>
      <c r="Q81" s="45" t="s">
        <v>1671</v>
      </c>
      <c r="R81" s="45" t="s">
        <v>995</v>
      </c>
      <c r="S81" s="45" t="s">
        <v>1546</v>
      </c>
      <c r="T81" s="44" t="s">
        <v>26</v>
      </c>
      <c r="U81" s="46">
        <v>0</v>
      </c>
      <c r="V81" s="46">
        <v>398.84</v>
      </c>
    </row>
    <row r="82" spans="2:22" x14ac:dyDescent="0.2">
      <c r="B82" s="14" t="str">
        <f>IF(tabDaten[[#This Row],[MandNr]]="","Fehler",IF(tabDaten[[#This Row],[MandNr]]=1,"1 Stadt Bad Rappenau","2 Eigenbetrieb Stadtenwässerung"))</f>
        <v>1 Stadt Bad Rappenau</v>
      </c>
      <c r="C82" s="14" t="str">
        <f>IF(OR(tabDaten[[#This Row],[art]]="00",tabDaten[[#This Row],[art]]="01",tabDaten[[#This Row],[art]]="60",tabDaten[[#This Row],[art]]="61"),"0 Verwaltungshaushalt","1 Vermögenshaushalt")</f>
        <v>0 Verwaltungshaushalt</v>
      </c>
      <c r="D82" s="14" t="str">
        <f>VLOOKUP(tabDaten[[#This Row],[art]],tabKontenart[],2,FALSE)</f>
        <v>00 Einnahmen VerwaltungsHH</v>
      </c>
      <c r="E82" s="14" t="str">
        <f>LEFT(tabDaten[[#This Row],[Gld]],1) &amp; "    " &amp;VLOOKUP((tabDaten[[#This Row],[MandNr]]&amp;"x"&amp;LEFT(tabDaten[[#This Row],[Gld]],1)),tabGliederung[],2,FALSE)</f>
        <v xml:space="preserve">2    Schulen </v>
      </c>
      <c r="F82" s="14" t="str">
        <f>LEFT(tabDaten[[#This Row],[Gld]],2) &amp; "    " &amp;VLOOKUP((tabDaten[[#This Row],[MandNr]]&amp;"x"&amp;LEFT(tabDaten[[#This Row],[Gld]],2)),tabGliederung[],2,FALSE)</f>
        <v>21    Grund - Hauptschulen,  Grundschulförderklassen</v>
      </c>
      <c r="G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2" s="14" t="str">
        <f>LEFT(tabDaten[[#This Row],[Gld]],4) &amp; "    " &amp;VLOOKUP((tabDaten[[#This Row],[MandNr]]&amp;"x"&amp;LEFT(tabDaten[[#This Row],[Gld]],4)),tabGliederung[],2,FALSE)</f>
        <v xml:space="preserve">2114    Grundschule Grombach </v>
      </c>
      <c r="I82" s="14" t="str">
        <f>IF(OR(LEFT(tabDaten[[#This Row],[Grp]],1)*1=3,LEFT(tabDaten[[#This Row],[Grp]],1)*1=9),LEFT(tabDaten[[#This Row],[Grp]],2),LEFT(tabDaten[[#This Row],[Grp]],1))</f>
        <v>1</v>
      </c>
      <c r="J82" s="14" t="str">
        <f>VLOOKUP(tabDaten[[#This Row],[GrpKurz]],tabGruppierung[],2,FALSE)</f>
        <v>E   Einnahmen aus Verwaltung und Betrieb</v>
      </c>
      <c r="K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2114-151000    Ersätze und ähnliche Einnahmen   </v>
      </c>
      <c r="L82" s="17">
        <f>IF(OR(tabDaten[[#This Row],[art]]="00",tabDaten[[#This Row],[art]]="10"),tabDaten[[#This Row],[Plan]],tabDaten[[#This Row],[Plan]]*-1)</f>
        <v>100</v>
      </c>
      <c r="M82" s="18">
        <f>IF(OR(tabDaten[[#This Row],[art]]="00",tabDaten[[#This Row],[art]]="10",tabDaten[[#This Row],[art]]="60",tabDaten[[#This Row],[art]]="70"),tabDaten[[#This Row],[Rechnung]],tabDaten[[#This Row],[Rechnung]]*-1)</f>
        <v>0</v>
      </c>
      <c r="N82" s="44">
        <v>1</v>
      </c>
      <c r="O82" s="45" t="s">
        <v>995</v>
      </c>
      <c r="P82" s="45" t="s">
        <v>1065</v>
      </c>
      <c r="Q82" s="45" t="s">
        <v>1653</v>
      </c>
      <c r="R82" s="45" t="s">
        <v>995</v>
      </c>
      <c r="S82" s="45" t="s">
        <v>1546</v>
      </c>
      <c r="T82" s="44" t="s">
        <v>15</v>
      </c>
      <c r="U82" s="46">
        <v>100</v>
      </c>
      <c r="V82" s="46">
        <v>0</v>
      </c>
    </row>
    <row r="83" spans="2:22" x14ac:dyDescent="0.2">
      <c r="B83" s="14" t="str">
        <f>IF(tabDaten[[#This Row],[MandNr]]="","Fehler",IF(tabDaten[[#This Row],[MandNr]]=1,"1 Stadt Bad Rappenau","2 Eigenbetrieb Stadtenwässerung"))</f>
        <v>1 Stadt Bad Rappenau</v>
      </c>
      <c r="C83" s="14" t="str">
        <f>IF(OR(tabDaten[[#This Row],[art]]="00",tabDaten[[#This Row],[art]]="01",tabDaten[[#This Row],[art]]="60",tabDaten[[#This Row],[art]]="61"),"0 Verwaltungshaushalt","1 Vermögenshaushalt")</f>
        <v>0 Verwaltungshaushalt</v>
      </c>
      <c r="D83" s="14" t="str">
        <f>VLOOKUP(tabDaten[[#This Row],[art]],tabKontenart[],2,FALSE)</f>
        <v>00 Einnahmen VerwaltungsHH</v>
      </c>
      <c r="E83" s="14" t="str">
        <f>LEFT(tabDaten[[#This Row],[Gld]],1) &amp; "    " &amp;VLOOKUP((tabDaten[[#This Row],[MandNr]]&amp;"x"&amp;LEFT(tabDaten[[#This Row],[Gld]],1)),tabGliederung[],2,FALSE)</f>
        <v xml:space="preserve">2    Schulen </v>
      </c>
      <c r="F83" s="14" t="str">
        <f>LEFT(tabDaten[[#This Row],[Gld]],2) &amp; "    " &amp;VLOOKUP((tabDaten[[#This Row],[MandNr]]&amp;"x"&amp;LEFT(tabDaten[[#This Row],[Gld]],2)),tabGliederung[],2,FALSE)</f>
        <v>21    Grund - Hauptschulen,  Grundschulförderklassen</v>
      </c>
      <c r="G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3" s="14" t="str">
        <f>LEFT(tabDaten[[#This Row],[Gld]],4) &amp; "    " &amp;VLOOKUP((tabDaten[[#This Row],[MandNr]]&amp;"x"&amp;LEFT(tabDaten[[#This Row],[Gld]],4)),tabGliederung[],2,FALSE)</f>
        <v xml:space="preserve">2115    Grundschule Heinsheim </v>
      </c>
      <c r="I83" s="14" t="str">
        <f>IF(OR(LEFT(tabDaten[[#This Row],[Grp]],1)*1=3,LEFT(tabDaten[[#This Row],[Grp]],1)*1=9),LEFT(tabDaten[[#This Row],[Grp]],2),LEFT(tabDaten[[#This Row],[Grp]],1))</f>
        <v>1</v>
      </c>
      <c r="J83" s="14" t="str">
        <f>VLOOKUP(tabDaten[[#This Row],[GrpKurz]],tabGruppierung[],2,FALSE)</f>
        <v>E   Einnahmen aus Verwaltung und Betrieb</v>
      </c>
      <c r="K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2115-140000    Einnahmen aus Raumbelegungen   </v>
      </c>
      <c r="L83" s="17">
        <f>IF(OR(tabDaten[[#This Row],[art]]="00",tabDaten[[#This Row],[art]]="10"),tabDaten[[#This Row],[Plan]],tabDaten[[#This Row],[Plan]]*-1)</f>
        <v>500</v>
      </c>
      <c r="M83" s="18">
        <f>IF(OR(tabDaten[[#This Row],[art]]="00",tabDaten[[#This Row],[art]]="10",tabDaten[[#This Row],[art]]="60",tabDaten[[#This Row],[art]]="70"),tabDaten[[#This Row],[Rechnung]],tabDaten[[#This Row],[Rechnung]]*-1)</f>
        <v>442</v>
      </c>
      <c r="N83" s="44">
        <v>1</v>
      </c>
      <c r="O83" s="45" t="s">
        <v>995</v>
      </c>
      <c r="P83" s="45" t="s">
        <v>1066</v>
      </c>
      <c r="Q83" s="45" t="s">
        <v>1671</v>
      </c>
      <c r="R83" s="45" t="s">
        <v>995</v>
      </c>
      <c r="S83" s="45" t="s">
        <v>1546</v>
      </c>
      <c r="T83" s="44" t="s">
        <v>26</v>
      </c>
      <c r="U83" s="46">
        <v>500</v>
      </c>
      <c r="V83" s="46">
        <v>442</v>
      </c>
    </row>
    <row r="84" spans="2:22" x14ac:dyDescent="0.2">
      <c r="B84" s="14" t="str">
        <f>IF(tabDaten[[#This Row],[MandNr]]="","Fehler",IF(tabDaten[[#This Row],[MandNr]]=1,"1 Stadt Bad Rappenau","2 Eigenbetrieb Stadtenwässerung"))</f>
        <v>1 Stadt Bad Rappenau</v>
      </c>
      <c r="C84" s="14" t="str">
        <f>IF(OR(tabDaten[[#This Row],[art]]="00",tabDaten[[#This Row],[art]]="01",tabDaten[[#This Row],[art]]="60",tabDaten[[#This Row],[art]]="61"),"0 Verwaltungshaushalt","1 Vermögenshaushalt")</f>
        <v>0 Verwaltungshaushalt</v>
      </c>
      <c r="D84" s="14" t="str">
        <f>VLOOKUP(tabDaten[[#This Row],[art]],tabKontenart[],2,FALSE)</f>
        <v>00 Einnahmen VerwaltungsHH</v>
      </c>
      <c r="E84" s="14" t="str">
        <f>LEFT(tabDaten[[#This Row],[Gld]],1) &amp; "    " &amp;VLOOKUP((tabDaten[[#This Row],[MandNr]]&amp;"x"&amp;LEFT(tabDaten[[#This Row],[Gld]],1)),tabGliederung[],2,FALSE)</f>
        <v xml:space="preserve">2    Schulen </v>
      </c>
      <c r="F84" s="14" t="str">
        <f>LEFT(tabDaten[[#This Row],[Gld]],2) &amp; "    " &amp;VLOOKUP((tabDaten[[#This Row],[MandNr]]&amp;"x"&amp;LEFT(tabDaten[[#This Row],[Gld]],2)),tabGliederung[],2,FALSE)</f>
        <v>21    Grund - Hauptschulen,  Grundschulförderklassen</v>
      </c>
      <c r="G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4" s="14" t="str">
        <f>LEFT(tabDaten[[#This Row],[Gld]],4) &amp; "    " &amp;VLOOKUP((tabDaten[[#This Row],[MandNr]]&amp;"x"&amp;LEFT(tabDaten[[#This Row],[Gld]],4)),tabGliederung[],2,FALSE)</f>
        <v xml:space="preserve">2115    Grundschule Heinsheim </v>
      </c>
      <c r="I84" s="14" t="str">
        <f>IF(OR(LEFT(tabDaten[[#This Row],[Grp]],1)*1=3,LEFT(tabDaten[[#This Row],[Grp]],1)*1=9),LEFT(tabDaten[[#This Row],[Grp]],2),LEFT(tabDaten[[#This Row],[Grp]],1))</f>
        <v>1</v>
      </c>
      <c r="J84" s="14" t="str">
        <f>VLOOKUP(tabDaten[[#This Row],[GrpKurz]],tabGruppierung[],2,FALSE)</f>
        <v>E   Einnahmen aus Verwaltung und Betrieb</v>
      </c>
      <c r="K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2115-151000    Ersätze und ähnliche Einnahmen   </v>
      </c>
      <c r="L84" s="17">
        <f>IF(OR(tabDaten[[#This Row],[art]]="00",tabDaten[[#This Row],[art]]="10"),tabDaten[[#This Row],[Plan]],tabDaten[[#This Row],[Plan]]*-1)</f>
        <v>100</v>
      </c>
      <c r="M84" s="18">
        <f>IF(OR(tabDaten[[#This Row],[art]]="00",tabDaten[[#This Row],[art]]="10",tabDaten[[#This Row],[art]]="60",tabDaten[[#This Row],[art]]="70"),tabDaten[[#This Row],[Rechnung]],tabDaten[[#This Row],[Rechnung]]*-1)</f>
        <v>0</v>
      </c>
      <c r="N84" s="44">
        <v>1</v>
      </c>
      <c r="O84" s="45" t="s">
        <v>995</v>
      </c>
      <c r="P84" s="45" t="s">
        <v>1066</v>
      </c>
      <c r="Q84" s="45" t="s">
        <v>1653</v>
      </c>
      <c r="R84" s="45" t="s">
        <v>995</v>
      </c>
      <c r="S84" s="45" t="s">
        <v>1546</v>
      </c>
      <c r="T84" s="44" t="s">
        <v>15</v>
      </c>
      <c r="U84" s="46">
        <v>100</v>
      </c>
      <c r="V84" s="46">
        <v>0</v>
      </c>
    </row>
    <row r="85" spans="2:22" x14ac:dyDescent="0.2">
      <c r="B85" s="14" t="str">
        <f>IF(tabDaten[[#This Row],[MandNr]]="","Fehler",IF(tabDaten[[#This Row],[MandNr]]=1,"1 Stadt Bad Rappenau","2 Eigenbetrieb Stadtenwässerung"))</f>
        <v>1 Stadt Bad Rappenau</v>
      </c>
      <c r="C85" s="14" t="str">
        <f>IF(OR(tabDaten[[#This Row],[art]]="00",tabDaten[[#This Row],[art]]="01",tabDaten[[#This Row],[art]]="60",tabDaten[[#This Row],[art]]="61"),"0 Verwaltungshaushalt","1 Vermögenshaushalt")</f>
        <v>0 Verwaltungshaushalt</v>
      </c>
      <c r="D85" s="14" t="str">
        <f>VLOOKUP(tabDaten[[#This Row],[art]],tabKontenart[],2,FALSE)</f>
        <v>00 Einnahmen VerwaltungsHH</v>
      </c>
      <c r="E85" s="14" t="str">
        <f>LEFT(tabDaten[[#This Row],[Gld]],1) &amp; "    " &amp;VLOOKUP((tabDaten[[#This Row],[MandNr]]&amp;"x"&amp;LEFT(tabDaten[[#This Row],[Gld]],1)),tabGliederung[],2,FALSE)</f>
        <v xml:space="preserve">2    Schulen </v>
      </c>
      <c r="F85" s="14" t="str">
        <f>LEFT(tabDaten[[#This Row],[Gld]],2) &amp; "    " &amp;VLOOKUP((tabDaten[[#This Row],[MandNr]]&amp;"x"&amp;LEFT(tabDaten[[#This Row],[Gld]],2)),tabGliederung[],2,FALSE)</f>
        <v>21    Grund - Hauptschulen,  Grundschulförderklassen</v>
      </c>
      <c r="G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5" s="14" t="str">
        <f>LEFT(tabDaten[[#This Row],[Gld]],4) &amp; "    " &amp;VLOOKUP((tabDaten[[#This Row],[MandNr]]&amp;"x"&amp;LEFT(tabDaten[[#This Row],[Gld]],4)),tabGliederung[],2,FALSE)</f>
        <v xml:space="preserve">2115    Grundschule Heinsheim </v>
      </c>
      <c r="I85" s="14" t="str">
        <f>IF(OR(LEFT(tabDaten[[#This Row],[Grp]],1)*1=3,LEFT(tabDaten[[#This Row],[Grp]],1)*1=9),LEFT(tabDaten[[#This Row],[Grp]],2),LEFT(tabDaten[[#This Row],[Grp]],1))</f>
        <v>1</v>
      </c>
      <c r="J85" s="14" t="str">
        <f>VLOOKUP(tabDaten[[#This Row],[GrpKurz]],tabGruppierung[],2,FALSE)</f>
        <v>E   Einnahmen aus Verwaltung und Betrieb</v>
      </c>
      <c r="K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2115-157500    Vermischte Einnahmen   </v>
      </c>
      <c r="L85" s="17">
        <f>IF(OR(tabDaten[[#This Row],[art]]="00",tabDaten[[#This Row],[art]]="10"),tabDaten[[#This Row],[Plan]],tabDaten[[#This Row],[Plan]]*-1)</f>
        <v>0</v>
      </c>
      <c r="M85" s="18">
        <f>IF(OR(tabDaten[[#This Row],[art]]="00",tabDaten[[#This Row],[art]]="10",tabDaten[[#This Row],[art]]="60",tabDaten[[#This Row],[art]]="70"),tabDaten[[#This Row],[Rechnung]],tabDaten[[#This Row],[Rechnung]]*-1)</f>
        <v>49</v>
      </c>
      <c r="N85" s="44">
        <v>1</v>
      </c>
      <c r="O85" s="45" t="s">
        <v>995</v>
      </c>
      <c r="P85" s="45" t="s">
        <v>1066</v>
      </c>
      <c r="Q85" s="45" t="s">
        <v>1659</v>
      </c>
      <c r="R85" s="45" t="s">
        <v>995</v>
      </c>
      <c r="S85" s="45" t="s">
        <v>1546</v>
      </c>
      <c r="T85" s="44" t="s">
        <v>12</v>
      </c>
      <c r="U85" s="46">
        <v>0</v>
      </c>
      <c r="V85" s="46">
        <v>49</v>
      </c>
    </row>
    <row r="86" spans="2:22" x14ac:dyDescent="0.2">
      <c r="B86" s="14" t="str">
        <f>IF(tabDaten[[#This Row],[MandNr]]="","Fehler",IF(tabDaten[[#This Row],[MandNr]]=1,"1 Stadt Bad Rappenau","2 Eigenbetrieb Stadtenwässerung"))</f>
        <v>1 Stadt Bad Rappenau</v>
      </c>
      <c r="C86" s="14" t="str">
        <f>IF(OR(tabDaten[[#This Row],[art]]="00",tabDaten[[#This Row],[art]]="01",tabDaten[[#This Row],[art]]="60",tabDaten[[#This Row],[art]]="61"),"0 Verwaltungshaushalt","1 Vermögenshaushalt")</f>
        <v>0 Verwaltungshaushalt</v>
      </c>
      <c r="D86" s="14" t="str">
        <f>VLOOKUP(tabDaten[[#This Row],[art]],tabKontenart[],2,FALSE)</f>
        <v>00 Einnahmen VerwaltungsHH</v>
      </c>
      <c r="E86" s="14" t="str">
        <f>LEFT(tabDaten[[#This Row],[Gld]],1) &amp; "    " &amp;VLOOKUP((tabDaten[[#This Row],[MandNr]]&amp;"x"&amp;LEFT(tabDaten[[#This Row],[Gld]],1)),tabGliederung[],2,FALSE)</f>
        <v xml:space="preserve">2    Schulen </v>
      </c>
      <c r="F86" s="14" t="str">
        <f>LEFT(tabDaten[[#This Row],[Gld]],2) &amp; "    " &amp;VLOOKUP((tabDaten[[#This Row],[MandNr]]&amp;"x"&amp;LEFT(tabDaten[[#This Row],[Gld]],2)),tabGliederung[],2,FALSE)</f>
        <v>21    Grund - Hauptschulen,  Grundschulförderklassen</v>
      </c>
      <c r="G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6" s="14" t="str">
        <f>LEFT(tabDaten[[#This Row],[Gld]],4) &amp; "    " &amp;VLOOKUP((tabDaten[[#This Row],[MandNr]]&amp;"x"&amp;LEFT(tabDaten[[#This Row],[Gld]],4)),tabGliederung[],2,FALSE)</f>
        <v xml:space="preserve">2115    Grundschule Heinsheim </v>
      </c>
      <c r="I86" s="14" t="str">
        <f>IF(OR(LEFT(tabDaten[[#This Row],[Grp]],1)*1=3,LEFT(tabDaten[[#This Row],[Grp]],1)*1=9),LEFT(tabDaten[[#This Row],[Grp]],2),LEFT(tabDaten[[#This Row],[Grp]],1))</f>
        <v>1</v>
      </c>
      <c r="J86" s="14" t="str">
        <f>VLOOKUP(tabDaten[[#This Row],[GrpKurz]],tabGruppierung[],2,FALSE)</f>
        <v>E   Einnahmen aus Verwaltung und Betrieb</v>
      </c>
      <c r="K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2115-171200    Landeszuschüsse für Jugendbegleiter   </v>
      </c>
      <c r="L86" s="17">
        <f>IF(OR(tabDaten[[#This Row],[art]]="00",tabDaten[[#This Row],[art]]="10"),tabDaten[[#This Row],[Plan]],tabDaten[[#This Row],[Plan]]*-1)</f>
        <v>4500</v>
      </c>
      <c r="M86" s="18">
        <f>IF(OR(tabDaten[[#This Row],[art]]="00",tabDaten[[#This Row],[art]]="10",tabDaten[[#This Row],[art]]="60",tabDaten[[#This Row],[art]]="70"),tabDaten[[#This Row],[Rechnung]],tabDaten[[#This Row],[Rechnung]]*-1)</f>
        <v>2657.02</v>
      </c>
      <c r="N86" s="44">
        <v>1</v>
      </c>
      <c r="O86" s="45" t="s">
        <v>995</v>
      </c>
      <c r="P86" s="45" t="s">
        <v>1066</v>
      </c>
      <c r="Q86" s="45" t="s">
        <v>1673</v>
      </c>
      <c r="R86" s="45" t="s">
        <v>995</v>
      </c>
      <c r="S86" s="45" t="s">
        <v>1546</v>
      </c>
      <c r="T86" s="44" t="s">
        <v>28</v>
      </c>
      <c r="U86" s="46">
        <v>4500</v>
      </c>
      <c r="V86" s="46">
        <v>2657.02</v>
      </c>
    </row>
    <row r="87" spans="2:22" x14ac:dyDescent="0.2">
      <c r="B87" s="14" t="str">
        <f>IF(tabDaten[[#This Row],[MandNr]]="","Fehler",IF(tabDaten[[#This Row],[MandNr]]=1,"1 Stadt Bad Rappenau","2 Eigenbetrieb Stadtenwässerung"))</f>
        <v>1 Stadt Bad Rappenau</v>
      </c>
      <c r="C87" s="14" t="str">
        <f>IF(OR(tabDaten[[#This Row],[art]]="00",tabDaten[[#This Row],[art]]="01",tabDaten[[#This Row],[art]]="60",tabDaten[[#This Row],[art]]="61"),"0 Verwaltungshaushalt","1 Vermögenshaushalt")</f>
        <v>0 Verwaltungshaushalt</v>
      </c>
      <c r="D87" s="14" t="str">
        <f>VLOOKUP(tabDaten[[#This Row],[art]],tabKontenart[],2,FALSE)</f>
        <v>00 Einnahmen VerwaltungsHH</v>
      </c>
      <c r="E87" s="14" t="str">
        <f>LEFT(tabDaten[[#This Row],[Gld]],1) &amp; "    " &amp;VLOOKUP((tabDaten[[#This Row],[MandNr]]&amp;"x"&amp;LEFT(tabDaten[[#This Row],[Gld]],1)),tabGliederung[],2,FALSE)</f>
        <v xml:space="preserve">2    Schulen </v>
      </c>
      <c r="F87" s="14" t="str">
        <f>LEFT(tabDaten[[#This Row],[Gld]],2) &amp; "    " &amp;VLOOKUP((tabDaten[[#This Row],[MandNr]]&amp;"x"&amp;LEFT(tabDaten[[#This Row],[Gld]],2)),tabGliederung[],2,FALSE)</f>
        <v>21    Grund - Hauptschulen,  Grundschulförderklassen</v>
      </c>
      <c r="G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7" s="14" t="str">
        <f>LEFT(tabDaten[[#This Row],[Gld]],4) &amp; "    " &amp;VLOOKUP((tabDaten[[#This Row],[MandNr]]&amp;"x"&amp;LEFT(tabDaten[[#This Row],[Gld]],4)),tabGliederung[],2,FALSE)</f>
        <v xml:space="preserve">2115    Grundschule Heinsheim </v>
      </c>
      <c r="I87" s="14" t="str">
        <f>IF(OR(LEFT(tabDaten[[#This Row],[Grp]],1)*1=3,LEFT(tabDaten[[#This Row],[Grp]],1)*1=9),LEFT(tabDaten[[#This Row],[Grp]],2),LEFT(tabDaten[[#This Row],[Grp]],1))</f>
        <v>1</v>
      </c>
      <c r="J87" s="14" t="str">
        <f>VLOOKUP(tabDaten[[#This Row],[GrpKurz]],tabGruppierung[],2,FALSE)</f>
        <v>E   Einnahmen aus Verwaltung und Betrieb</v>
      </c>
      <c r="K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2115-171300    Zuweisungen für Inklusion   </v>
      </c>
      <c r="L87" s="17">
        <f>IF(OR(tabDaten[[#This Row],[art]]="00",tabDaten[[#This Row],[art]]="10"),tabDaten[[#This Row],[Plan]],tabDaten[[#This Row],[Plan]]*-1)</f>
        <v>0</v>
      </c>
      <c r="M87" s="18">
        <f>IF(OR(tabDaten[[#This Row],[art]]="00",tabDaten[[#This Row],[art]]="10",tabDaten[[#This Row],[art]]="60",tabDaten[[#This Row],[art]]="70"),tabDaten[[#This Row],[Rechnung]],tabDaten[[#This Row],[Rechnung]]*-1)</f>
        <v>537</v>
      </c>
      <c r="N87" s="44">
        <v>1</v>
      </c>
      <c r="O87" s="45" t="s">
        <v>995</v>
      </c>
      <c r="P87" s="45" t="s">
        <v>1066</v>
      </c>
      <c r="Q87" s="45" t="s">
        <v>2122</v>
      </c>
      <c r="R87" s="45" t="s">
        <v>995</v>
      </c>
      <c r="S87" s="45" t="s">
        <v>1546</v>
      </c>
      <c r="T87" s="44" t="s">
        <v>2123</v>
      </c>
      <c r="U87" s="46">
        <v>0</v>
      </c>
      <c r="V87" s="46">
        <v>537</v>
      </c>
    </row>
    <row r="88" spans="2:22" x14ac:dyDescent="0.2">
      <c r="B88" s="14" t="str">
        <f>IF(tabDaten[[#This Row],[MandNr]]="","Fehler",IF(tabDaten[[#This Row],[MandNr]]=1,"1 Stadt Bad Rappenau","2 Eigenbetrieb Stadtenwässerung"))</f>
        <v>1 Stadt Bad Rappenau</v>
      </c>
      <c r="C88" s="14" t="str">
        <f>IF(OR(tabDaten[[#This Row],[art]]="00",tabDaten[[#This Row],[art]]="01",tabDaten[[#This Row],[art]]="60",tabDaten[[#This Row],[art]]="61"),"0 Verwaltungshaushalt","1 Vermögenshaushalt")</f>
        <v>0 Verwaltungshaushalt</v>
      </c>
      <c r="D88" s="14" t="str">
        <f>VLOOKUP(tabDaten[[#This Row],[art]],tabKontenart[],2,FALSE)</f>
        <v>00 Einnahmen VerwaltungsHH</v>
      </c>
      <c r="E88" s="14" t="str">
        <f>LEFT(tabDaten[[#This Row],[Gld]],1) &amp; "    " &amp;VLOOKUP((tabDaten[[#This Row],[MandNr]]&amp;"x"&amp;LEFT(tabDaten[[#This Row],[Gld]],1)),tabGliederung[],2,FALSE)</f>
        <v xml:space="preserve">2    Schulen </v>
      </c>
      <c r="F88" s="14" t="str">
        <f>LEFT(tabDaten[[#This Row],[Gld]],2) &amp; "    " &amp;VLOOKUP((tabDaten[[#This Row],[MandNr]]&amp;"x"&amp;LEFT(tabDaten[[#This Row],[Gld]],2)),tabGliederung[],2,FALSE)</f>
        <v>21    Grund - Hauptschulen,  Grundschulförderklassen</v>
      </c>
      <c r="G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8" s="14" t="str">
        <f>LEFT(tabDaten[[#This Row],[Gld]],4) &amp; "    " &amp;VLOOKUP((tabDaten[[#This Row],[MandNr]]&amp;"x"&amp;LEFT(tabDaten[[#This Row],[Gld]],4)),tabGliederung[],2,FALSE)</f>
        <v xml:space="preserve">2116    Grundschule Obergimpern </v>
      </c>
      <c r="I88" s="14" t="str">
        <f>IF(OR(LEFT(tabDaten[[#This Row],[Grp]],1)*1=3,LEFT(tabDaten[[#This Row],[Grp]],1)*1=9),LEFT(tabDaten[[#This Row],[Grp]],2),LEFT(tabDaten[[#This Row],[Grp]],1))</f>
        <v>1</v>
      </c>
      <c r="J88" s="14" t="str">
        <f>VLOOKUP(tabDaten[[#This Row],[GrpKurz]],tabGruppierung[],2,FALSE)</f>
        <v>E   Einnahmen aus Verwaltung und Betrieb</v>
      </c>
      <c r="K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2116-140000    Einnahmen aus Raumbelegungen   </v>
      </c>
      <c r="L88" s="17">
        <f>IF(OR(tabDaten[[#This Row],[art]]="00",tabDaten[[#This Row],[art]]="10"),tabDaten[[#This Row],[Plan]],tabDaten[[#This Row],[Plan]]*-1)</f>
        <v>500</v>
      </c>
      <c r="M88" s="18">
        <f>IF(OR(tabDaten[[#This Row],[art]]="00",tabDaten[[#This Row],[art]]="10",tabDaten[[#This Row],[art]]="60",tabDaten[[#This Row],[art]]="70"),tabDaten[[#This Row],[Rechnung]],tabDaten[[#This Row],[Rechnung]]*-1)</f>
        <v>1176</v>
      </c>
      <c r="N88" s="44">
        <v>1</v>
      </c>
      <c r="O88" s="45" t="s">
        <v>995</v>
      </c>
      <c r="P88" s="45" t="s">
        <v>1067</v>
      </c>
      <c r="Q88" s="45" t="s">
        <v>1671</v>
      </c>
      <c r="R88" s="45" t="s">
        <v>995</v>
      </c>
      <c r="S88" s="45" t="s">
        <v>1546</v>
      </c>
      <c r="T88" s="44" t="s">
        <v>26</v>
      </c>
      <c r="U88" s="46">
        <v>500</v>
      </c>
      <c r="V88" s="46">
        <v>1176</v>
      </c>
    </row>
    <row r="89" spans="2:22" x14ac:dyDescent="0.2">
      <c r="B89" s="14" t="str">
        <f>IF(tabDaten[[#This Row],[MandNr]]="","Fehler",IF(tabDaten[[#This Row],[MandNr]]=1,"1 Stadt Bad Rappenau","2 Eigenbetrieb Stadtenwässerung"))</f>
        <v>1 Stadt Bad Rappenau</v>
      </c>
      <c r="C89" s="14" t="str">
        <f>IF(OR(tabDaten[[#This Row],[art]]="00",tabDaten[[#This Row],[art]]="01",tabDaten[[#This Row],[art]]="60",tabDaten[[#This Row],[art]]="61"),"0 Verwaltungshaushalt","1 Vermögenshaushalt")</f>
        <v>0 Verwaltungshaushalt</v>
      </c>
      <c r="D89" s="14" t="str">
        <f>VLOOKUP(tabDaten[[#This Row],[art]],tabKontenart[],2,FALSE)</f>
        <v>00 Einnahmen VerwaltungsHH</v>
      </c>
      <c r="E89" s="14" t="str">
        <f>LEFT(tabDaten[[#This Row],[Gld]],1) &amp; "    " &amp;VLOOKUP((tabDaten[[#This Row],[MandNr]]&amp;"x"&amp;LEFT(tabDaten[[#This Row],[Gld]],1)),tabGliederung[],2,FALSE)</f>
        <v xml:space="preserve">2    Schulen </v>
      </c>
      <c r="F89" s="14" t="str">
        <f>LEFT(tabDaten[[#This Row],[Gld]],2) &amp; "    " &amp;VLOOKUP((tabDaten[[#This Row],[MandNr]]&amp;"x"&amp;LEFT(tabDaten[[#This Row],[Gld]],2)),tabGliederung[],2,FALSE)</f>
        <v>21    Grund - Hauptschulen,  Grundschulförderklassen</v>
      </c>
      <c r="G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 s="14" t="str">
        <f>LEFT(tabDaten[[#This Row],[Gld]],4) &amp; "    " &amp;VLOOKUP((tabDaten[[#This Row],[MandNr]]&amp;"x"&amp;LEFT(tabDaten[[#This Row],[Gld]],4)),tabGliederung[],2,FALSE)</f>
        <v xml:space="preserve">2116    Grundschule Obergimpern </v>
      </c>
      <c r="I89" s="14" t="str">
        <f>IF(OR(LEFT(tabDaten[[#This Row],[Grp]],1)*1=3,LEFT(tabDaten[[#This Row],[Grp]],1)*1=9),LEFT(tabDaten[[#This Row],[Grp]],2),LEFT(tabDaten[[#This Row],[Grp]],1))</f>
        <v>1</v>
      </c>
      <c r="J89" s="14" t="str">
        <f>VLOOKUP(tabDaten[[#This Row],[GrpKurz]],tabGruppierung[],2,FALSE)</f>
        <v>E   Einnahmen aus Verwaltung und Betrieb</v>
      </c>
      <c r="K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2116-151000    Ersätze und ähnliche Einnahmen   </v>
      </c>
      <c r="L89" s="17">
        <f>IF(OR(tabDaten[[#This Row],[art]]="00",tabDaten[[#This Row],[art]]="10"),tabDaten[[#This Row],[Plan]],tabDaten[[#This Row],[Plan]]*-1)</f>
        <v>100</v>
      </c>
      <c r="M89" s="18">
        <f>IF(OR(tabDaten[[#This Row],[art]]="00",tabDaten[[#This Row],[art]]="10",tabDaten[[#This Row],[art]]="60",tabDaten[[#This Row],[art]]="70"),tabDaten[[#This Row],[Rechnung]],tabDaten[[#This Row],[Rechnung]]*-1)</f>
        <v>49.35</v>
      </c>
      <c r="N89" s="44">
        <v>1</v>
      </c>
      <c r="O89" s="45" t="s">
        <v>995</v>
      </c>
      <c r="P89" s="45" t="s">
        <v>1067</v>
      </c>
      <c r="Q89" s="45" t="s">
        <v>1653</v>
      </c>
      <c r="R89" s="45" t="s">
        <v>995</v>
      </c>
      <c r="S89" s="45" t="s">
        <v>1546</v>
      </c>
      <c r="T89" s="44" t="s">
        <v>15</v>
      </c>
      <c r="U89" s="46">
        <v>100</v>
      </c>
      <c r="V89" s="46">
        <v>49.35</v>
      </c>
    </row>
    <row r="90" spans="2:22" x14ac:dyDescent="0.2">
      <c r="B90" s="14" t="str">
        <f>IF(tabDaten[[#This Row],[MandNr]]="","Fehler",IF(tabDaten[[#This Row],[MandNr]]=1,"1 Stadt Bad Rappenau","2 Eigenbetrieb Stadtenwässerung"))</f>
        <v>1 Stadt Bad Rappenau</v>
      </c>
      <c r="C90" s="14" t="str">
        <f>IF(OR(tabDaten[[#This Row],[art]]="00",tabDaten[[#This Row],[art]]="01",tabDaten[[#This Row],[art]]="60",tabDaten[[#This Row],[art]]="61"),"0 Verwaltungshaushalt","1 Vermögenshaushalt")</f>
        <v>0 Verwaltungshaushalt</v>
      </c>
      <c r="D90" s="14" t="str">
        <f>VLOOKUP(tabDaten[[#This Row],[art]],tabKontenart[],2,FALSE)</f>
        <v>00 Einnahmen VerwaltungsHH</v>
      </c>
      <c r="E90" s="14" t="str">
        <f>LEFT(tabDaten[[#This Row],[Gld]],1) &amp; "    " &amp;VLOOKUP((tabDaten[[#This Row],[MandNr]]&amp;"x"&amp;LEFT(tabDaten[[#This Row],[Gld]],1)),tabGliederung[],2,FALSE)</f>
        <v xml:space="preserve">2    Schulen </v>
      </c>
      <c r="F90" s="14" t="str">
        <f>LEFT(tabDaten[[#This Row],[Gld]],2) &amp; "    " &amp;VLOOKUP((tabDaten[[#This Row],[MandNr]]&amp;"x"&amp;LEFT(tabDaten[[#This Row],[Gld]],2)),tabGliederung[],2,FALSE)</f>
        <v>21    Grund - Hauptschulen,  Grundschulförderklassen</v>
      </c>
      <c r="G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 s="14" t="str">
        <f>LEFT(tabDaten[[#This Row],[Gld]],4) &amp; "    " &amp;VLOOKUP((tabDaten[[#This Row],[MandNr]]&amp;"x"&amp;LEFT(tabDaten[[#This Row],[Gld]],4)),tabGliederung[],2,FALSE)</f>
        <v xml:space="preserve">2116    Grundschule Obergimpern </v>
      </c>
      <c r="I90" s="14" t="str">
        <f>IF(OR(LEFT(tabDaten[[#This Row],[Grp]],1)*1=3,LEFT(tabDaten[[#This Row],[Grp]],1)*1=9),LEFT(tabDaten[[#This Row],[Grp]],2),LEFT(tabDaten[[#This Row],[Grp]],1))</f>
        <v>1</v>
      </c>
      <c r="J90" s="14" t="str">
        <f>VLOOKUP(tabDaten[[#This Row],[GrpKurz]],tabGruppierung[],2,FALSE)</f>
        <v>E   Einnahmen aus Verwaltung und Betrieb</v>
      </c>
      <c r="K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2116-171200    Landeszuschüsse für Jugendbegleiter   </v>
      </c>
      <c r="L90" s="17">
        <f>IF(OR(tabDaten[[#This Row],[art]]="00",tabDaten[[#This Row],[art]]="10"),tabDaten[[#This Row],[Plan]],tabDaten[[#This Row],[Plan]]*-1)</f>
        <v>4500</v>
      </c>
      <c r="M90" s="18">
        <f>IF(OR(tabDaten[[#This Row],[art]]="00",tabDaten[[#This Row],[art]]="10",tabDaten[[#This Row],[art]]="60",tabDaten[[#This Row],[art]]="70"),tabDaten[[#This Row],[Rechnung]],tabDaten[[#This Row],[Rechnung]]*-1)</f>
        <v>4194.26</v>
      </c>
      <c r="N90" s="44">
        <v>1</v>
      </c>
      <c r="O90" s="45" t="s">
        <v>995</v>
      </c>
      <c r="P90" s="45" t="s">
        <v>1067</v>
      </c>
      <c r="Q90" s="45" t="s">
        <v>1673</v>
      </c>
      <c r="R90" s="45" t="s">
        <v>995</v>
      </c>
      <c r="S90" s="45" t="s">
        <v>1546</v>
      </c>
      <c r="T90" s="44" t="s">
        <v>28</v>
      </c>
      <c r="U90" s="46">
        <v>4500</v>
      </c>
      <c r="V90" s="46">
        <v>4194.26</v>
      </c>
    </row>
    <row r="91" spans="2:22" x14ac:dyDescent="0.2">
      <c r="B91" s="14" t="str">
        <f>IF(tabDaten[[#This Row],[MandNr]]="","Fehler",IF(tabDaten[[#This Row],[MandNr]]=1,"1 Stadt Bad Rappenau","2 Eigenbetrieb Stadtenwässerung"))</f>
        <v>1 Stadt Bad Rappenau</v>
      </c>
      <c r="C91" s="14" t="str">
        <f>IF(OR(tabDaten[[#This Row],[art]]="00",tabDaten[[#This Row],[art]]="01",tabDaten[[#This Row],[art]]="60",tabDaten[[#This Row],[art]]="61"),"0 Verwaltungshaushalt","1 Vermögenshaushalt")</f>
        <v>0 Verwaltungshaushalt</v>
      </c>
      <c r="D91" s="14" t="str">
        <f>VLOOKUP(tabDaten[[#This Row],[art]],tabKontenart[],2,FALSE)</f>
        <v>00 Einnahmen VerwaltungsHH</v>
      </c>
      <c r="E91" s="14" t="str">
        <f>LEFT(tabDaten[[#This Row],[Gld]],1) &amp; "    " &amp;VLOOKUP((tabDaten[[#This Row],[MandNr]]&amp;"x"&amp;LEFT(tabDaten[[#This Row],[Gld]],1)),tabGliederung[],2,FALSE)</f>
        <v xml:space="preserve">2    Schulen </v>
      </c>
      <c r="F91" s="14" t="str">
        <f>LEFT(tabDaten[[#This Row],[Gld]],2) &amp; "    " &amp;VLOOKUP((tabDaten[[#This Row],[MandNr]]&amp;"x"&amp;LEFT(tabDaten[[#This Row],[Gld]],2)),tabGliederung[],2,FALSE)</f>
        <v>21    Grund - Hauptschulen,  Grundschulförderklassen</v>
      </c>
      <c r="G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 s="14" t="str">
        <f>LEFT(tabDaten[[#This Row],[Gld]],4) &amp; "    " &amp;VLOOKUP((tabDaten[[#This Row],[MandNr]]&amp;"x"&amp;LEFT(tabDaten[[#This Row],[Gld]],4)),tabGliederung[],2,FALSE)</f>
        <v xml:space="preserve">2116    Grundschule Obergimpern </v>
      </c>
      <c r="I91" s="14" t="str">
        <f>IF(OR(LEFT(tabDaten[[#This Row],[Grp]],1)*1=3,LEFT(tabDaten[[#This Row],[Grp]],1)*1=9),LEFT(tabDaten[[#This Row],[Grp]],2),LEFT(tabDaten[[#This Row],[Grp]],1))</f>
        <v>1</v>
      </c>
      <c r="J91" s="14" t="str">
        <f>VLOOKUP(tabDaten[[#This Row],[GrpKurz]],tabGruppierung[],2,FALSE)</f>
        <v>E   Einnahmen aus Verwaltung und Betrieb</v>
      </c>
      <c r="K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2116-171300    Zuweisungen für Inklusion   </v>
      </c>
      <c r="L91" s="17">
        <f>IF(OR(tabDaten[[#This Row],[art]]="00",tabDaten[[#This Row],[art]]="10"),tabDaten[[#This Row],[Plan]],tabDaten[[#This Row],[Plan]]*-1)</f>
        <v>0</v>
      </c>
      <c r="M91" s="18">
        <f>IF(OR(tabDaten[[#This Row],[art]]="00",tabDaten[[#This Row],[art]]="10",tabDaten[[#This Row],[art]]="60",tabDaten[[#This Row],[art]]="70"),tabDaten[[#This Row],[Rechnung]],tabDaten[[#This Row],[Rechnung]]*-1)</f>
        <v>268.5</v>
      </c>
      <c r="N91" s="44">
        <v>1</v>
      </c>
      <c r="O91" s="45" t="s">
        <v>995</v>
      </c>
      <c r="P91" s="45" t="s">
        <v>1067</v>
      </c>
      <c r="Q91" s="45" t="s">
        <v>2122</v>
      </c>
      <c r="R91" s="45" t="s">
        <v>995</v>
      </c>
      <c r="S91" s="45" t="s">
        <v>1546</v>
      </c>
      <c r="T91" s="44" t="s">
        <v>2123</v>
      </c>
      <c r="U91" s="46">
        <v>0</v>
      </c>
      <c r="V91" s="46">
        <v>268.5</v>
      </c>
    </row>
    <row r="92" spans="2:22" x14ac:dyDescent="0.2">
      <c r="B92" s="14" t="str">
        <f>IF(tabDaten[[#This Row],[MandNr]]="","Fehler",IF(tabDaten[[#This Row],[MandNr]]=1,"1 Stadt Bad Rappenau","2 Eigenbetrieb Stadtenwässerung"))</f>
        <v>1 Stadt Bad Rappenau</v>
      </c>
      <c r="C92" s="14" t="str">
        <f>IF(OR(tabDaten[[#This Row],[art]]="00",tabDaten[[#This Row],[art]]="01",tabDaten[[#This Row],[art]]="60",tabDaten[[#This Row],[art]]="61"),"0 Verwaltungshaushalt","1 Vermögenshaushalt")</f>
        <v>0 Verwaltungshaushalt</v>
      </c>
      <c r="D92" s="14" t="str">
        <f>VLOOKUP(tabDaten[[#This Row],[art]],tabKontenart[],2,FALSE)</f>
        <v>00 Einnahmen VerwaltungsHH</v>
      </c>
      <c r="E92" s="14" t="str">
        <f>LEFT(tabDaten[[#This Row],[Gld]],1) &amp; "    " &amp;VLOOKUP((tabDaten[[#This Row],[MandNr]]&amp;"x"&amp;LEFT(tabDaten[[#This Row],[Gld]],1)),tabGliederung[],2,FALSE)</f>
        <v xml:space="preserve">2    Schulen </v>
      </c>
      <c r="F92" s="14" t="str">
        <f>LEFT(tabDaten[[#This Row],[Gld]],2) &amp; "    " &amp;VLOOKUP((tabDaten[[#This Row],[MandNr]]&amp;"x"&amp;LEFT(tabDaten[[#This Row],[Gld]],2)),tabGliederung[],2,FALSE)</f>
        <v>21    Grund - Hauptschulen,  Grundschulförderklassen</v>
      </c>
      <c r="G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 s="14" t="str">
        <f>LEFT(tabDaten[[#This Row],[Gld]],4) &amp; "    " &amp;VLOOKUP((tabDaten[[#This Row],[MandNr]]&amp;"x"&amp;LEFT(tabDaten[[#This Row],[Gld]],4)),tabGliederung[],2,FALSE)</f>
        <v xml:space="preserve">2116    Grundschule Obergimpern </v>
      </c>
      <c r="I92" s="14" t="str">
        <f>IF(OR(LEFT(tabDaten[[#This Row],[Grp]],1)*1=3,LEFT(tabDaten[[#This Row],[Grp]],1)*1=9),LEFT(tabDaten[[#This Row],[Grp]],2),LEFT(tabDaten[[#This Row],[Grp]],1))</f>
        <v>1</v>
      </c>
      <c r="J92" s="14" t="str">
        <f>VLOOKUP(tabDaten[[#This Row],[GrpKurz]],tabGruppierung[],2,FALSE)</f>
        <v>E   Einnahmen aus Verwaltung und Betrieb</v>
      </c>
      <c r="K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2116-178000    Spenden   </v>
      </c>
      <c r="L92" s="17">
        <f>IF(OR(tabDaten[[#This Row],[art]]="00",tabDaten[[#This Row],[art]]="10"),tabDaten[[#This Row],[Plan]],tabDaten[[#This Row],[Plan]]*-1)</f>
        <v>0</v>
      </c>
      <c r="M92" s="18">
        <f>IF(OR(tabDaten[[#This Row],[art]]="00",tabDaten[[#This Row],[art]]="10",tabDaten[[#This Row],[art]]="60",tabDaten[[#This Row],[art]]="70"),tabDaten[[#This Row],[Rechnung]],tabDaten[[#This Row],[Rechnung]]*-1)</f>
        <v>100</v>
      </c>
      <c r="N92" s="44">
        <v>1</v>
      </c>
      <c r="O92" s="45" t="s">
        <v>995</v>
      </c>
      <c r="P92" s="45" t="s">
        <v>1067</v>
      </c>
      <c r="Q92" s="45" t="s">
        <v>1668</v>
      </c>
      <c r="R92" s="45" t="s">
        <v>995</v>
      </c>
      <c r="S92" s="45" t="s">
        <v>1546</v>
      </c>
      <c r="T92" s="44" t="s">
        <v>23</v>
      </c>
      <c r="U92" s="46">
        <v>0</v>
      </c>
      <c r="V92" s="46">
        <v>100</v>
      </c>
    </row>
    <row r="93" spans="2:22" x14ac:dyDescent="0.2">
      <c r="B93" s="14" t="str">
        <f>IF(tabDaten[[#This Row],[MandNr]]="","Fehler",IF(tabDaten[[#This Row],[MandNr]]=1,"1 Stadt Bad Rappenau","2 Eigenbetrieb Stadtenwässerung"))</f>
        <v>1 Stadt Bad Rappenau</v>
      </c>
      <c r="C93" s="14" t="str">
        <f>IF(OR(tabDaten[[#This Row],[art]]="00",tabDaten[[#This Row],[art]]="01",tabDaten[[#This Row],[art]]="60",tabDaten[[#This Row],[art]]="61"),"0 Verwaltungshaushalt","1 Vermögenshaushalt")</f>
        <v>0 Verwaltungshaushalt</v>
      </c>
      <c r="D93" s="14" t="str">
        <f>VLOOKUP(tabDaten[[#This Row],[art]],tabKontenart[],2,FALSE)</f>
        <v>00 Einnahmen VerwaltungsHH</v>
      </c>
      <c r="E93" s="14" t="str">
        <f>LEFT(tabDaten[[#This Row],[Gld]],1) &amp; "    " &amp;VLOOKUP((tabDaten[[#This Row],[MandNr]]&amp;"x"&amp;LEFT(tabDaten[[#This Row],[Gld]],1)),tabGliederung[],2,FALSE)</f>
        <v xml:space="preserve">2    Schulen </v>
      </c>
      <c r="F93" s="14" t="str">
        <f>LEFT(tabDaten[[#This Row],[Gld]],2) &amp; "    " &amp;VLOOKUP((tabDaten[[#This Row],[MandNr]]&amp;"x"&amp;LEFT(tabDaten[[#This Row],[Gld]],2)),tabGliederung[],2,FALSE)</f>
        <v>21    Grund - Hauptschulen,  Grundschulförderklassen</v>
      </c>
      <c r="G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 s="14" t="str">
        <f>LEFT(tabDaten[[#This Row],[Gld]],4) &amp; "    " &amp;VLOOKUP((tabDaten[[#This Row],[MandNr]]&amp;"x"&amp;LEFT(tabDaten[[#This Row],[Gld]],4)),tabGliederung[],2,FALSE)</f>
        <v xml:space="preserve">2119    Grundschule Zimmerhof </v>
      </c>
      <c r="I93" s="14" t="str">
        <f>IF(OR(LEFT(tabDaten[[#This Row],[Grp]],1)*1=3,LEFT(tabDaten[[#This Row],[Grp]],1)*1=9),LEFT(tabDaten[[#This Row],[Grp]],2),LEFT(tabDaten[[#This Row],[Grp]],1))</f>
        <v>1</v>
      </c>
      <c r="J93" s="14" t="str">
        <f>VLOOKUP(tabDaten[[#This Row],[GrpKurz]],tabGruppierung[],2,FALSE)</f>
        <v>E   Einnahmen aus Verwaltung und Betrieb</v>
      </c>
      <c r="K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2119-140000    Einnahmen aus Raumbelegungen   </v>
      </c>
      <c r="L93" s="17">
        <f>IF(OR(tabDaten[[#This Row],[art]]="00",tabDaten[[#This Row],[art]]="10"),tabDaten[[#This Row],[Plan]],tabDaten[[#This Row],[Plan]]*-1)</f>
        <v>1000</v>
      </c>
      <c r="M93" s="18">
        <f>IF(OR(tabDaten[[#This Row],[art]]="00",tabDaten[[#This Row],[art]]="10",tabDaten[[#This Row],[art]]="60",tabDaten[[#This Row],[art]]="70"),tabDaten[[#This Row],[Rechnung]],tabDaten[[#This Row],[Rechnung]]*-1)</f>
        <v>739</v>
      </c>
      <c r="N93" s="44">
        <v>1</v>
      </c>
      <c r="O93" s="45" t="s">
        <v>995</v>
      </c>
      <c r="P93" s="45" t="s">
        <v>1069</v>
      </c>
      <c r="Q93" s="45" t="s">
        <v>1671</v>
      </c>
      <c r="R93" s="45" t="s">
        <v>995</v>
      </c>
      <c r="S93" s="45" t="s">
        <v>1546</v>
      </c>
      <c r="T93" s="44" t="s">
        <v>26</v>
      </c>
      <c r="U93" s="46">
        <v>1000</v>
      </c>
      <c r="V93" s="46">
        <v>739</v>
      </c>
    </row>
    <row r="94" spans="2:22" x14ac:dyDescent="0.2">
      <c r="B94" s="14" t="str">
        <f>IF(tabDaten[[#This Row],[MandNr]]="","Fehler",IF(tabDaten[[#This Row],[MandNr]]=1,"1 Stadt Bad Rappenau","2 Eigenbetrieb Stadtenwässerung"))</f>
        <v>1 Stadt Bad Rappenau</v>
      </c>
      <c r="C94" s="14" t="str">
        <f>IF(OR(tabDaten[[#This Row],[art]]="00",tabDaten[[#This Row],[art]]="01",tabDaten[[#This Row],[art]]="60",tabDaten[[#This Row],[art]]="61"),"0 Verwaltungshaushalt","1 Vermögenshaushalt")</f>
        <v>0 Verwaltungshaushalt</v>
      </c>
      <c r="D94" s="14" t="str">
        <f>VLOOKUP(tabDaten[[#This Row],[art]],tabKontenart[],2,FALSE)</f>
        <v>00 Einnahmen VerwaltungsHH</v>
      </c>
      <c r="E94" s="14" t="str">
        <f>LEFT(tabDaten[[#This Row],[Gld]],1) &amp; "    " &amp;VLOOKUP((tabDaten[[#This Row],[MandNr]]&amp;"x"&amp;LEFT(tabDaten[[#This Row],[Gld]],1)),tabGliederung[],2,FALSE)</f>
        <v xml:space="preserve">2    Schulen </v>
      </c>
      <c r="F94" s="14" t="str">
        <f>LEFT(tabDaten[[#This Row],[Gld]],2) &amp; "    " &amp;VLOOKUP((tabDaten[[#This Row],[MandNr]]&amp;"x"&amp;LEFT(tabDaten[[#This Row],[Gld]],2)),tabGliederung[],2,FALSE)</f>
        <v>21    Grund - Hauptschulen,  Grundschulförderklassen</v>
      </c>
      <c r="G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 s="14" t="str">
        <f>LEFT(tabDaten[[#This Row],[Gld]],4) &amp; "    " &amp;VLOOKUP((tabDaten[[#This Row],[MandNr]]&amp;"x"&amp;LEFT(tabDaten[[#This Row],[Gld]],4)),tabGliederung[],2,FALSE)</f>
        <v xml:space="preserve">2119    Grundschule Zimmerhof </v>
      </c>
      <c r="I94" s="14" t="str">
        <f>IF(OR(LEFT(tabDaten[[#This Row],[Grp]],1)*1=3,LEFT(tabDaten[[#This Row],[Grp]],1)*1=9),LEFT(tabDaten[[#This Row],[Grp]],2),LEFT(tabDaten[[#This Row],[Grp]],1))</f>
        <v>1</v>
      </c>
      <c r="J94" s="14" t="str">
        <f>VLOOKUP(tabDaten[[#This Row],[GrpKurz]],tabGruppierung[],2,FALSE)</f>
        <v>E   Einnahmen aus Verwaltung und Betrieb</v>
      </c>
      <c r="K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2119-151000    Ersätze und ähnliche Einnahmen   </v>
      </c>
      <c r="L94" s="17">
        <f>IF(OR(tabDaten[[#This Row],[art]]="00",tabDaten[[#This Row],[art]]="10"),tabDaten[[#This Row],[Plan]],tabDaten[[#This Row],[Plan]]*-1)</f>
        <v>100</v>
      </c>
      <c r="M94" s="18">
        <f>IF(OR(tabDaten[[#This Row],[art]]="00",tabDaten[[#This Row],[art]]="10",tabDaten[[#This Row],[art]]="60",tabDaten[[#This Row],[art]]="70"),tabDaten[[#This Row],[Rechnung]],tabDaten[[#This Row],[Rechnung]]*-1)</f>
        <v>0</v>
      </c>
      <c r="N94" s="44">
        <v>1</v>
      </c>
      <c r="O94" s="45" t="s">
        <v>995</v>
      </c>
      <c r="P94" s="45" t="s">
        <v>1069</v>
      </c>
      <c r="Q94" s="45" t="s">
        <v>1653</v>
      </c>
      <c r="R94" s="45" t="s">
        <v>995</v>
      </c>
      <c r="S94" s="45" t="s">
        <v>1546</v>
      </c>
      <c r="T94" s="44" t="s">
        <v>15</v>
      </c>
      <c r="U94" s="46">
        <v>100</v>
      </c>
      <c r="V94" s="46">
        <v>0</v>
      </c>
    </row>
    <row r="95" spans="2:22" x14ac:dyDescent="0.2">
      <c r="B95" s="14" t="str">
        <f>IF(tabDaten[[#This Row],[MandNr]]="","Fehler",IF(tabDaten[[#This Row],[MandNr]]=1,"1 Stadt Bad Rappenau","2 Eigenbetrieb Stadtenwässerung"))</f>
        <v>1 Stadt Bad Rappenau</v>
      </c>
      <c r="C95" s="14" t="str">
        <f>IF(OR(tabDaten[[#This Row],[art]]="00",tabDaten[[#This Row],[art]]="01",tabDaten[[#This Row],[art]]="60",tabDaten[[#This Row],[art]]="61"),"0 Verwaltungshaushalt","1 Vermögenshaushalt")</f>
        <v>0 Verwaltungshaushalt</v>
      </c>
      <c r="D95" s="14" t="str">
        <f>VLOOKUP(tabDaten[[#This Row],[art]],tabKontenart[],2,FALSE)</f>
        <v>00 Einnahmen VerwaltungsHH</v>
      </c>
      <c r="E95" s="14" t="str">
        <f>LEFT(tabDaten[[#This Row],[Gld]],1) &amp; "    " &amp;VLOOKUP((tabDaten[[#This Row],[MandNr]]&amp;"x"&amp;LEFT(tabDaten[[#This Row],[Gld]],1)),tabGliederung[],2,FALSE)</f>
        <v xml:space="preserve">2    Schulen </v>
      </c>
      <c r="F95" s="14" t="str">
        <f>LEFT(tabDaten[[#This Row],[Gld]],2) &amp; "    " &amp;VLOOKUP((tabDaten[[#This Row],[MandNr]]&amp;"x"&amp;LEFT(tabDaten[[#This Row],[Gld]],2)),tabGliederung[],2,FALSE)</f>
        <v>21    Grund - Hauptschulen,  Grundschulförderklassen</v>
      </c>
      <c r="G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 s="14" t="str">
        <f>LEFT(tabDaten[[#This Row],[Gld]],4) &amp; "    " &amp;VLOOKUP((tabDaten[[#This Row],[MandNr]]&amp;"x"&amp;LEFT(tabDaten[[#This Row],[Gld]],4)),tabGliederung[],2,FALSE)</f>
        <v xml:space="preserve">2119    Grundschule Zimmerhof </v>
      </c>
      <c r="I95" s="14" t="str">
        <f>IF(OR(LEFT(tabDaten[[#This Row],[Grp]],1)*1=3,LEFT(tabDaten[[#This Row],[Grp]],1)*1=9),LEFT(tabDaten[[#This Row],[Grp]],2),LEFT(tabDaten[[#This Row],[Grp]],1))</f>
        <v>1</v>
      </c>
      <c r="J95" s="14" t="str">
        <f>VLOOKUP(tabDaten[[#This Row],[GrpKurz]],tabGruppierung[],2,FALSE)</f>
        <v>E   Einnahmen aus Verwaltung und Betrieb</v>
      </c>
      <c r="K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2119-152000    Ersatz von Schäden an Gebäuden u.ä. Einrichtungen (Deckungskreis 1)  </v>
      </c>
      <c r="L95" s="17">
        <f>IF(OR(tabDaten[[#This Row],[art]]="00",tabDaten[[#This Row],[art]]="10"),tabDaten[[#This Row],[Plan]],tabDaten[[#This Row],[Plan]]*-1)</f>
        <v>0</v>
      </c>
      <c r="M95" s="18">
        <f>IF(OR(tabDaten[[#This Row],[art]]="00",tabDaten[[#This Row],[art]]="10",tabDaten[[#This Row],[art]]="60",tabDaten[[#This Row],[art]]="70"),tabDaten[[#This Row],[Rechnung]],tabDaten[[#This Row],[Rechnung]]*-1)</f>
        <v>1022.96</v>
      </c>
      <c r="N95" s="44">
        <v>1</v>
      </c>
      <c r="O95" s="45" t="s">
        <v>995</v>
      </c>
      <c r="P95" s="45" t="s">
        <v>1069</v>
      </c>
      <c r="Q95" s="45" t="s">
        <v>1661</v>
      </c>
      <c r="R95" s="45" t="s">
        <v>995</v>
      </c>
      <c r="S95" s="45" t="s">
        <v>1546</v>
      </c>
      <c r="T95" s="44" t="s">
        <v>16</v>
      </c>
      <c r="U95" s="46">
        <v>0</v>
      </c>
      <c r="V95" s="46">
        <v>1022.96</v>
      </c>
    </row>
    <row r="96" spans="2:22" x14ac:dyDescent="0.2">
      <c r="B96" s="14" t="str">
        <f>IF(tabDaten[[#This Row],[MandNr]]="","Fehler",IF(tabDaten[[#This Row],[MandNr]]=1,"1 Stadt Bad Rappenau","2 Eigenbetrieb Stadtenwässerung"))</f>
        <v>1 Stadt Bad Rappenau</v>
      </c>
      <c r="C96" s="14" t="str">
        <f>IF(OR(tabDaten[[#This Row],[art]]="00",tabDaten[[#This Row],[art]]="01",tabDaten[[#This Row],[art]]="60",tabDaten[[#This Row],[art]]="61"),"0 Verwaltungshaushalt","1 Vermögenshaushalt")</f>
        <v>0 Verwaltungshaushalt</v>
      </c>
      <c r="D96" s="14" t="str">
        <f>VLOOKUP(tabDaten[[#This Row],[art]],tabKontenart[],2,FALSE)</f>
        <v>00 Einnahmen VerwaltungsHH</v>
      </c>
      <c r="E96" s="14" t="str">
        <f>LEFT(tabDaten[[#This Row],[Gld]],1) &amp; "    " &amp;VLOOKUP((tabDaten[[#This Row],[MandNr]]&amp;"x"&amp;LEFT(tabDaten[[#This Row],[Gld]],1)),tabGliederung[],2,FALSE)</f>
        <v xml:space="preserve">2    Schulen </v>
      </c>
      <c r="F96" s="14" t="str">
        <f>LEFT(tabDaten[[#This Row],[Gld]],2) &amp; "    " &amp;VLOOKUP((tabDaten[[#This Row],[MandNr]]&amp;"x"&amp;LEFT(tabDaten[[#This Row],[Gld]],2)),tabGliederung[],2,FALSE)</f>
        <v>21    Grund - Hauptschulen,  Grundschulförderklassen</v>
      </c>
      <c r="G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 s="14" t="str">
        <f>LEFT(tabDaten[[#This Row],[Gld]],4) &amp; "    " &amp;VLOOKUP((tabDaten[[#This Row],[MandNr]]&amp;"x"&amp;LEFT(tabDaten[[#This Row],[Gld]],4)),tabGliederung[],2,FALSE)</f>
        <v xml:space="preserve">2119    Grundschule Zimmerhof </v>
      </c>
      <c r="I96" s="14" t="str">
        <f>IF(OR(LEFT(tabDaten[[#This Row],[Grp]],1)*1=3,LEFT(tabDaten[[#This Row],[Grp]],1)*1=9),LEFT(tabDaten[[#This Row],[Grp]],2),LEFT(tabDaten[[#This Row],[Grp]],1))</f>
        <v>1</v>
      </c>
      <c r="J96" s="14" t="str">
        <f>VLOOKUP(tabDaten[[#This Row],[GrpKurz]],tabGruppierung[],2,FALSE)</f>
        <v>E   Einnahmen aus Verwaltung und Betrieb</v>
      </c>
      <c r="K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2119-171200    Landeszuschüsse für Jugendbegleiter   </v>
      </c>
      <c r="L96" s="17">
        <f>IF(OR(tabDaten[[#This Row],[art]]="00",tabDaten[[#This Row],[art]]="10"),tabDaten[[#This Row],[Plan]],tabDaten[[#This Row],[Plan]]*-1)</f>
        <v>0</v>
      </c>
      <c r="M96" s="18">
        <f>IF(OR(tabDaten[[#This Row],[art]]="00",tabDaten[[#This Row],[art]]="10",tabDaten[[#This Row],[art]]="60",tabDaten[[#This Row],[art]]="70"),tabDaten[[#This Row],[Rechnung]],tabDaten[[#This Row],[Rechnung]]*-1)</f>
        <v>2382.94</v>
      </c>
      <c r="N96" s="44">
        <v>1</v>
      </c>
      <c r="O96" s="45" t="s">
        <v>995</v>
      </c>
      <c r="P96" s="45" t="s">
        <v>1069</v>
      </c>
      <c r="Q96" s="45" t="s">
        <v>1673</v>
      </c>
      <c r="R96" s="45" t="s">
        <v>995</v>
      </c>
      <c r="S96" s="45" t="s">
        <v>1546</v>
      </c>
      <c r="T96" s="44" t="s">
        <v>28</v>
      </c>
      <c r="U96" s="46">
        <v>0</v>
      </c>
      <c r="V96" s="46">
        <v>2382.94</v>
      </c>
    </row>
    <row r="97" spans="2:22" x14ac:dyDescent="0.2">
      <c r="B97" s="14" t="str">
        <f>IF(tabDaten[[#This Row],[MandNr]]="","Fehler",IF(tabDaten[[#This Row],[MandNr]]=1,"1 Stadt Bad Rappenau","2 Eigenbetrieb Stadtenwässerung"))</f>
        <v>1 Stadt Bad Rappenau</v>
      </c>
      <c r="C97" s="14" t="str">
        <f>IF(OR(tabDaten[[#This Row],[art]]="00",tabDaten[[#This Row],[art]]="01",tabDaten[[#This Row],[art]]="60",tabDaten[[#This Row],[art]]="61"),"0 Verwaltungshaushalt","1 Vermögenshaushalt")</f>
        <v>0 Verwaltungshaushalt</v>
      </c>
      <c r="D97" s="14" t="str">
        <f>VLOOKUP(tabDaten[[#This Row],[art]],tabKontenart[],2,FALSE)</f>
        <v>00 Einnahmen VerwaltungsHH</v>
      </c>
      <c r="E97" s="14" t="str">
        <f>LEFT(tabDaten[[#This Row],[Gld]],1) &amp; "    " &amp;VLOOKUP((tabDaten[[#This Row],[MandNr]]&amp;"x"&amp;LEFT(tabDaten[[#This Row],[Gld]],1)),tabGliederung[],2,FALSE)</f>
        <v xml:space="preserve">2    Schulen </v>
      </c>
      <c r="F97" s="14" t="str">
        <f>LEFT(tabDaten[[#This Row],[Gld]],2) &amp; "    " &amp;VLOOKUP((tabDaten[[#This Row],[MandNr]]&amp;"x"&amp;LEFT(tabDaten[[#This Row],[Gld]],2)),tabGliederung[],2,FALSE)</f>
        <v>21    Grund - Hauptschulen,  Grundschulförderklassen</v>
      </c>
      <c r="G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 s="14" t="str">
        <f>LEFT(tabDaten[[#This Row],[Gld]],4) &amp; "    " &amp;VLOOKUP((tabDaten[[#This Row],[MandNr]]&amp;"x"&amp;LEFT(tabDaten[[#This Row],[Gld]],4)),tabGliederung[],2,FALSE)</f>
        <v xml:space="preserve">2119    Grundschule Zimmerhof </v>
      </c>
      <c r="I97" s="14" t="str">
        <f>IF(OR(LEFT(tabDaten[[#This Row],[Grp]],1)*1=3,LEFT(tabDaten[[#This Row],[Grp]],1)*1=9),LEFT(tabDaten[[#This Row],[Grp]],2),LEFT(tabDaten[[#This Row],[Grp]],1))</f>
        <v>1</v>
      </c>
      <c r="J97" s="14" t="str">
        <f>VLOOKUP(tabDaten[[#This Row],[GrpKurz]],tabGruppierung[],2,FALSE)</f>
        <v>E   Einnahmen aus Verwaltung und Betrieb</v>
      </c>
      <c r="K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2119-171300    Zuweisungen für Inklusion   </v>
      </c>
      <c r="L97" s="17">
        <f>IF(OR(tabDaten[[#This Row],[art]]="00",tabDaten[[#This Row],[art]]="10"),tabDaten[[#This Row],[Plan]],tabDaten[[#This Row],[Plan]]*-1)</f>
        <v>0</v>
      </c>
      <c r="M97" s="18">
        <f>IF(OR(tabDaten[[#This Row],[art]]="00",tabDaten[[#This Row],[art]]="10",tabDaten[[#This Row],[art]]="60",tabDaten[[#This Row],[art]]="70"),tabDaten[[#This Row],[Rechnung]],tabDaten[[#This Row],[Rechnung]]*-1)</f>
        <v>805.5</v>
      </c>
      <c r="N97" s="44">
        <v>1</v>
      </c>
      <c r="O97" s="45" t="s">
        <v>995</v>
      </c>
      <c r="P97" s="45" t="s">
        <v>1069</v>
      </c>
      <c r="Q97" s="45" t="s">
        <v>2122</v>
      </c>
      <c r="R97" s="45" t="s">
        <v>995</v>
      </c>
      <c r="S97" s="45" t="s">
        <v>1546</v>
      </c>
      <c r="T97" s="44" t="s">
        <v>2123</v>
      </c>
      <c r="U97" s="46">
        <v>0</v>
      </c>
      <c r="V97" s="46">
        <v>805.5</v>
      </c>
    </row>
    <row r="98" spans="2:22" x14ac:dyDescent="0.2">
      <c r="B98" s="14" t="str">
        <f>IF(tabDaten[[#This Row],[MandNr]]="","Fehler",IF(tabDaten[[#This Row],[MandNr]]=1,"1 Stadt Bad Rappenau","2 Eigenbetrieb Stadtenwässerung"))</f>
        <v>1 Stadt Bad Rappenau</v>
      </c>
      <c r="C98" s="14" t="str">
        <f>IF(OR(tabDaten[[#This Row],[art]]="00",tabDaten[[#This Row],[art]]="01",tabDaten[[#This Row],[art]]="60",tabDaten[[#This Row],[art]]="61"),"0 Verwaltungshaushalt","1 Vermögenshaushalt")</f>
        <v>0 Verwaltungshaushalt</v>
      </c>
      <c r="D98" s="14" t="str">
        <f>VLOOKUP(tabDaten[[#This Row],[art]],tabKontenart[],2,FALSE)</f>
        <v>00 Einnahmen VerwaltungsHH</v>
      </c>
      <c r="E98" s="14" t="str">
        <f>LEFT(tabDaten[[#This Row],[Gld]],1) &amp; "    " &amp;VLOOKUP((tabDaten[[#This Row],[MandNr]]&amp;"x"&amp;LEFT(tabDaten[[#This Row],[Gld]],1)),tabGliederung[],2,FALSE)</f>
        <v xml:space="preserve">2    Schulen </v>
      </c>
      <c r="F98" s="14" t="str">
        <f>LEFT(tabDaten[[#This Row],[Gld]],2) &amp; "    " &amp;VLOOKUP((tabDaten[[#This Row],[MandNr]]&amp;"x"&amp;LEFT(tabDaten[[#This Row],[Gld]],2)),tabGliederung[],2,FALSE)</f>
        <v>21    Grund - Hauptschulen,  Grundschulförderklassen</v>
      </c>
      <c r="G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98" s="14" t="str">
        <f>LEFT(tabDaten[[#This Row],[Gld]],4) &amp; "    " &amp;VLOOKUP((tabDaten[[#This Row],[MandNr]]&amp;"x"&amp;LEFT(tabDaten[[#This Row],[Gld]],4)),tabGliederung[],2,FALSE)</f>
        <v xml:space="preserve">2130    Werkrealschule </v>
      </c>
      <c r="I98" s="14" t="str">
        <f>IF(OR(LEFT(tabDaten[[#This Row],[Grp]],1)*1=3,LEFT(tabDaten[[#This Row],[Grp]],1)*1=9),LEFT(tabDaten[[#This Row],[Grp]],2),LEFT(tabDaten[[#This Row],[Grp]],1))</f>
        <v>1</v>
      </c>
      <c r="J98" s="14" t="str">
        <f>VLOOKUP(tabDaten[[#This Row],[GrpKurz]],tabGruppierung[],2,FALSE)</f>
        <v>E   Einnahmen aus Verwaltung und Betrieb</v>
      </c>
      <c r="K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2130-151000    Ersätze und ähnliche Einnahmen  </v>
      </c>
      <c r="L98" s="17">
        <f>IF(OR(tabDaten[[#This Row],[art]]="00",tabDaten[[#This Row],[art]]="10"),tabDaten[[#This Row],[Plan]],tabDaten[[#This Row],[Plan]]*-1)</f>
        <v>500</v>
      </c>
      <c r="M98" s="18">
        <f>IF(OR(tabDaten[[#This Row],[art]]="00",tabDaten[[#This Row],[art]]="10",tabDaten[[#This Row],[art]]="60",tabDaten[[#This Row],[art]]="70"),tabDaten[[#This Row],[Rechnung]],tabDaten[[#This Row],[Rechnung]]*-1)</f>
        <v>84.5</v>
      </c>
      <c r="N98" s="44">
        <v>1</v>
      </c>
      <c r="O98" s="45" t="s">
        <v>995</v>
      </c>
      <c r="P98" s="45" t="s">
        <v>1071</v>
      </c>
      <c r="Q98" s="45" t="s">
        <v>1653</v>
      </c>
      <c r="R98" s="45" t="s">
        <v>995</v>
      </c>
      <c r="S98" s="45" t="s">
        <v>1546</v>
      </c>
      <c r="T98" s="44" t="s">
        <v>4</v>
      </c>
      <c r="U98" s="46">
        <v>500</v>
      </c>
      <c r="V98" s="46">
        <v>84.5</v>
      </c>
    </row>
    <row r="99" spans="2:22" x14ac:dyDescent="0.2">
      <c r="B99" s="14" t="str">
        <f>IF(tabDaten[[#This Row],[MandNr]]="","Fehler",IF(tabDaten[[#This Row],[MandNr]]=1,"1 Stadt Bad Rappenau","2 Eigenbetrieb Stadtenwässerung"))</f>
        <v>1 Stadt Bad Rappenau</v>
      </c>
      <c r="C99" s="14" t="str">
        <f>IF(OR(tabDaten[[#This Row],[art]]="00",tabDaten[[#This Row],[art]]="01",tabDaten[[#This Row],[art]]="60",tabDaten[[#This Row],[art]]="61"),"0 Verwaltungshaushalt","1 Vermögenshaushalt")</f>
        <v>0 Verwaltungshaushalt</v>
      </c>
      <c r="D99" s="14" t="str">
        <f>VLOOKUP(tabDaten[[#This Row],[art]],tabKontenart[],2,FALSE)</f>
        <v>00 Einnahmen VerwaltungsHH</v>
      </c>
      <c r="E99" s="14" t="str">
        <f>LEFT(tabDaten[[#This Row],[Gld]],1) &amp; "    " &amp;VLOOKUP((tabDaten[[#This Row],[MandNr]]&amp;"x"&amp;LEFT(tabDaten[[#This Row],[Gld]],1)),tabGliederung[],2,FALSE)</f>
        <v xml:space="preserve">2    Schulen </v>
      </c>
      <c r="F99" s="14" t="str">
        <f>LEFT(tabDaten[[#This Row],[Gld]],2) &amp; "    " &amp;VLOOKUP((tabDaten[[#This Row],[MandNr]]&amp;"x"&amp;LEFT(tabDaten[[#This Row],[Gld]],2)),tabGliederung[],2,FALSE)</f>
        <v>21    Grund - Hauptschulen,  Grundschulförderklassen</v>
      </c>
      <c r="G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99" s="14" t="str">
        <f>LEFT(tabDaten[[#This Row],[Gld]],4) &amp; "    " &amp;VLOOKUP((tabDaten[[#This Row],[MandNr]]&amp;"x"&amp;LEFT(tabDaten[[#This Row],[Gld]],4)),tabGliederung[],2,FALSE)</f>
        <v xml:space="preserve">2130    Werkrealschule </v>
      </c>
      <c r="I99" s="14" t="str">
        <f>IF(OR(LEFT(tabDaten[[#This Row],[Grp]],1)*1=3,LEFT(tabDaten[[#This Row],[Grp]],1)*1=9),LEFT(tabDaten[[#This Row],[Grp]],2),LEFT(tabDaten[[#This Row],[Grp]],1))</f>
        <v>1</v>
      </c>
      <c r="J99" s="14" t="str">
        <f>VLOOKUP(tabDaten[[#This Row],[GrpKurz]],tabGruppierung[],2,FALSE)</f>
        <v>E   Einnahmen aus Verwaltung und Betrieb</v>
      </c>
      <c r="K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2130-171000    Zuweisungen und Zuschüsse vom Land  </v>
      </c>
      <c r="L99" s="17">
        <f>IF(OR(tabDaten[[#This Row],[art]]="00",tabDaten[[#This Row],[art]]="10"),tabDaten[[#This Row],[Plan]],tabDaten[[#This Row],[Plan]]*-1)</f>
        <v>26200</v>
      </c>
      <c r="M99" s="18">
        <f>IF(OR(tabDaten[[#This Row],[art]]="00",tabDaten[[#This Row],[art]]="10",tabDaten[[#This Row],[art]]="60",tabDaten[[#This Row],[art]]="70"),tabDaten[[#This Row],[Rechnung]],tabDaten[[#This Row],[Rechnung]]*-1)</f>
        <v>26208.52</v>
      </c>
      <c r="N99" s="44">
        <v>1</v>
      </c>
      <c r="O99" s="45" t="s">
        <v>995</v>
      </c>
      <c r="P99" s="45" t="s">
        <v>1071</v>
      </c>
      <c r="Q99" s="45" t="s">
        <v>1667</v>
      </c>
      <c r="R99" s="45" t="s">
        <v>995</v>
      </c>
      <c r="S99" s="45" t="s">
        <v>1546</v>
      </c>
      <c r="T99" s="44" t="s">
        <v>22</v>
      </c>
      <c r="U99" s="46">
        <v>26200</v>
      </c>
      <c r="V99" s="46">
        <v>26208.52</v>
      </c>
    </row>
    <row r="100" spans="2:22" x14ac:dyDescent="0.2">
      <c r="B100" s="14" t="str">
        <f>IF(tabDaten[[#This Row],[MandNr]]="","Fehler",IF(tabDaten[[#This Row],[MandNr]]=1,"1 Stadt Bad Rappenau","2 Eigenbetrieb Stadtenwässerung"))</f>
        <v>1 Stadt Bad Rappenau</v>
      </c>
      <c r="C100" s="14" t="str">
        <f>IF(OR(tabDaten[[#This Row],[art]]="00",tabDaten[[#This Row],[art]]="01",tabDaten[[#This Row],[art]]="60",tabDaten[[#This Row],[art]]="61"),"0 Verwaltungshaushalt","1 Vermögenshaushalt")</f>
        <v>0 Verwaltungshaushalt</v>
      </c>
      <c r="D100" s="14" t="str">
        <f>VLOOKUP(tabDaten[[#This Row],[art]],tabKontenart[],2,FALSE)</f>
        <v>00 Einnahmen VerwaltungsHH</v>
      </c>
      <c r="E100" s="14" t="str">
        <f>LEFT(tabDaten[[#This Row],[Gld]],1) &amp; "    " &amp;VLOOKUP((tabDaten[[#This Row],[MandNr]]&amp;"x"&amp;LEFT(tabDaten[[#This Row],[Gld]],1)),tabGliederung[],2,FALSE)</f>
        <v xml:space="preserve">2    Schulen </v>
      </c>
      <c r="F100" s="14" t="str">
        <f>LEFT(tabDaten[[#This Row],[Gld]],2) &amp; "    " &amp;VLOOKUP((tabDaten[[#This Row],[MandNr]]&amp;"x"&amp;LEFT(tabDaten[[#This Row],[Gld]],2)),tabGliederung[],2,FALSE)</f>
        <v xml:space="preserve">22    Realschulen </v>
      </c>
      <c r="G1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0" s="14" t="str">
        <f>LEFT(tabDaten[[#This Row],[Gld]],4) &amp; "    " &amp;VLOOKUP((tabDaten[[#This Row],[MandNr]]&amp;"x"&amp;LEFT(tabDaten[[#This Row],[Gld]],4)),tabGliederung[],2,FALSE)</f>
        <v xml:space="preserve">2210    Realschule </v>
      </c>
      <c r="I100" s="14" t="str">
        <f>IF(OR(LEFT(tabDaten[[#This Row],[Grp]],1)*1=3,LEFT(tabDaten[[#This Row],[Grp]],1)*1=9),LEFT(tabDaten[[#This Row],[Grp]],2),LEFT(tabDaten[[#This Row],[Grp]],1))</f>
        <v>1</v>
      </c>
      <c r="J100" s="14" t="str">
        <f>VLOOKUP(tabDaten[[#This Row],[GrpKurz]],tabGruppierung[],2,FALSE)</f>
        <v>E   Einnahmen aus Verwaltung und Betrieb</v>
      </c>
      <c r="K1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2210-140000    Einnahmen aus Raumbelegungen   </v>
      </c>
      <c r="L100" s="17">
        <f>IF(OR(tabDaten[[#This Row],[art]]="00",tabDaten[[#This Row],[art]]="10"),tabDaten[[#This Row],[Plan]],tabDaten[[#This Row],[Plan]]*-1)</f>
        <v>5000</v>
      </c>
      <c r="M100" s="18">
        <f>IF(OR(tabDaten[[#This Row],[art]]="00",tabDaten[[#This Row],[art]]="10",tabDaten[[#This Row],[art]]="60",tabDaten[[#This Row],[art]]="70"),tabDaten[[#This Row],[Rechnung]],tabDaten[[#This Row],[Rechnung]]*-1)</f>
        <v>5038</v>
      </c>
      <c r="N100" s="44">
        <v>1</v>
      </c>
      <c r="O100" s="45" t="s">
        <v>995</v>
      </c>
      <c r="P100" s="45" t="s">
        <v>1076</v>
      </c>
      <c r="Q100" s="45" t="s">
        <v>1671</v>
      </c>
      <c r="R100" s="45" t="s">
        <v>995</v>
      </c>
      <c r="S100" s="45" t="s">
        <v>1546</v>
      </c>
      <c r="T100" s="44" t="s">
        <v>26</v>
      </c>
      <c r="U100" s="46">
        <v>5000</v>
      </c>
      <c r="V100" s="46">
        <v>5038</v>
      </c>
    </row>
    <row r="101" spans="2:22" x14ac:dyDescent="0.2">
      <c r="B101" s="14" t="str">
        <f>IF(tabDaten[[#This Row],[MandNr]]="","Fehler",IF(tabDaten[[#This Row],[MandNr]]=1,"1 Stadt Bad Rappenau","2 Eigenbetrieb Stadtenwässerung"))</f>
        <v>1 Stadt Bad Rappenau</v>
      </c>
      <c r="C101" s="14" t="str">
        <f>IF(OR(tabDaten[[#This Row],[art]]="00",tabDaten[[#This Row],[art]]="01",tabDaten[[#This Row],[art]]="60",tabDaten[[#This Row],[art]]="61"),"0 Verwaltungshaushalt","1 Vermögenshaushalt")</f>
        <v>0 Verwaltungshaushalt</v>
      </c>
      <c r="D101" s="14" t="str">
        <f>VLOOKUP(tabDaten[[#This Row],[art]],tabKontenart[],2,FALSE)</f>
        <v>00 Einnahmen VerwaltungsHH</v>
      </c>
      <c r="E101" s="14" t="str">
        <f>LEFT(tabDaten[[#This Row],[Gld]],1) &amp; "    " &amp;VLOOKUP((tabDaten[[#This Row],[MandNr]]&amp;"x"&amp;LEFT(tabDaten[[#This Row],[Gld]],1)),tabGliederung[],2,FALSE)</f>
        <v xml:space="preserve">2    Schulen </v>
      </c>
      <c r="F101" s="14" t="str">
        <f>LEFT(tabDaten[[#This Row],[Gld]],2) &amp; "    " &amp;VLOOKUP((tabDaten[[#This Row],[MandNr]]&amp;"x"&amp;LEFT(tabDaten[[#This Row],[Gld]],2)),tabGliederung[],2,FALSE)</f>
        <v xml:space="preserve">22    Realschulen </v>
      </c>
      <c r="G1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1" s="14" t="str">
        <f>LEFT(tabDaten[[#This Row],[Gld]],4) &amp; "    " &amp;VLOOKUP((tabDaten[[#This Row],[MandNr]]&amp;"x"&amp;LEFT(tabDaten[[#This Row],[Gld]],4)),tabGliederung[],2,FALSE)</f>
        <v xml:space="preserve">2210    Realschule </v>
      </c>
      <c r="I101" s="14" t="str">
        <f>IF(OR(LEFT(tabDaten[[#This Row],[Grp]],1)*1=3,LEFT(tabDaten[[#This Row],[Grp]],1)*1=9),LEFT(tabDaten[[#This Row],[Grp]],2),LEFT(tabDaten[[#This Row],[Grp]],1))</f>
        <v>1</v>
      </c>
      <c r="J101" s="14" t="str">
        <f>VLOOKUP(tabDaten[[#This Row],[GrpKurz]],tabGruppierung[],2,FALSE)</f>
        <v>E   Einnahmen aus Verwaltung und Betrieb</v>
      </c>
      <c r="K1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2210-151000    Ersätze und ähnliche Einnahmen  </v>
      </c>
      <c r="L101" s="17">
        <f>IF(OR(tabDaten[[#This Row],[art]]="00",tabDaten[[#This Row],[art]]="10"),tabDaten[[#This Row],[Plan]],tabDaten[[#This Row],[Plan]]*-1)</f>
        <v>600</v>
      </c>
      <c r="M101" s="18">
        <f>IF(OR(tabDaten[[#This Row],[art]]="00",tabDaten[[#This Row],[art]]="10",tabDaten[[#This Row],[art]]="60",tabDaten[[#This Row],[art]]="70"),tabDaten[[#This Row],[Rechnung]],tabDaten[[#This Row],[Rechnung]]*-1)</f>
        <v>3312.7</v>
      </c>
      <c r="N101" s="44">
        <v>1</v>
      </c>
      <c r="O101" s="45" t="s">
        <v>995</v>
      </c>
      <c r="P101" s="45" t="s">
        <v>1076</v>
      </c>
      <c r="Q101" s="45" t="s">
        <v>1653</v>
      </c>
      <c r="R101" s="45" t="s">
        <v>995</v>
      </c>
      <c r="S101" s="45" t="s">
        <v>1546</v>
      </c>
      <c r="T101" s="44" t="s">
        <v>4</v>
      </c>
      <c r="U101" s="46">
        <v>600</v>
      </c>
      <c r="V101" s="46">
        <v>3312.7</v>
      </c>
    </row>
    <row r="102" spans="2:22" x14ac:dyDescent="0.2">
      <c r="B102" s="14" t="str">
        <f>IF(tabDaten[[#This Row],[MandNr]]="","Fehler",IF(tabDaten[[#This Row],[MandNr]]=1,"1 Stadt Bad Rappenau","2 Eigenbetrieb Stadtenwässerung"))</f>
        <v>1 Stadt Bad Rappenau</v>
      </c>
      <c r="C102" s="14" t="str">
        <f>IF(OR(tabDaten[[#This Row],[art]]="00",tabDaten[[#This Row],[art]]="01",tabDaten[[#This Row],[art]]="60",tabDaten[[#This Row],[art]]="61"),"0 Verwaltungshaushalt","1 Vermögenshaushalt")</f>
        <v>0 Verwaltungshaushalt</v>
      </c>
      <c r="D102" s="14" t="str">
        <f>VLOOKUP(tabDaten[[#This Row],[art]],tabKontenart[],2,FALSE)</f>
        <v>00 Einnahmen VerwaltungsHH</v>
      </c>
      <c r="E102" s="14" t="str">
        <f>LEFT(tabDaten[[#This Row],[Gld]],1) &amp; "    " &amp;VLOOKUP((tabDaten[[#This Row],[MandNr]]&amp;"x"&amp;LEFT(tabDaten[[#This Row],[Gld]],1)),tabGliederung[],2,FALSE)</f>
        <v xml:space="preserve">2    Schulen </v>
      </c>
      <c r="F102" s="14" t="str">
        <f>LEFT(tabDaten[[#This Row],[Gld]],2) &amp; "    " &amp;VLOOKUP((tabDaten[[#This Row],[MandNr]]&amp;"x"&amp;LEFT(tabDaten[[#This Row],[Gld]],2)),tabGliederung[],2,FALSE)</f>
        <v xml:space="preserve">22    Realschulen </v>
      </c>
      <c r="G1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2" s="14" t="str">
        <f>LEFT(tabDaten[[#This Row],[Gld]],4) &amp; "    " &amp;VLOOKUP((tabDaten[[#This Row],[MandNr]]&amp;"x"&amp;LEFT(tabDaten[[#This Row],[Gld]],4)),tabGliederung[],2,FALSE)</f>
        <v xml:space="preserve">2210    Realschule </v>
      </c>
      <c r="I102" s="14" t="str">
        <f>IF(OR(LEFT(tabDaten[[#This Row],[Grp]],1)*1=3,LEFT(tabDaten[[#This Row],[Grp]],1)*1=9),LEFT(tabDaten[[#This Row],[Grp]],2),LEFT(tabDaten[[#This Row],[Grp]],1))</f>
        <v>1</v>
      </c>
      <c r="J102" s="14" t="str">
        <f>VLOOKUP(tabDaten[[#This Row],[GrpKurz]],tabGruppierung[],2,FALSE)</f>
        <v>E   Einnahmen aus Verwaltung und Betrieb</v>
      </c>
      <c r="K1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2210-152000    Ersatz von Schäden an Gebäuden u.ä. Einrichtungen (Deckungskreis 1)  </v>
      </c>
      <c r="L102" s="17">
        <f>IF(OR(tabDaten[[#This Row],[art]]="00",tabDaten[[#This Row],[art]]="10"),tabDaten[[#This Row],[Plan]],tabDaten[[#This Row],[Plan]]*-1)</f>
        <v>0</v>
      </c>
      <c r="M102" s="18">
        <f>IF(OR(tabDaten[[#This Row],[art]]="00",tabDaten[[#This Row],[art]]="10",tabDaten[[#This Row],[art]]="60",tabDaten[[#This Row],[art]]="70"),tabDaten[[#This Row],[Rechnung]],tabDaten[[#This Row],[Rechnung]]*-1)</f>
        <v>12446.72</v>
      </c>
      <c r="N102" s="44">
        <v>1</v>
      </c>
      <c r="O102" s="45" t="s">
        <v>995</v>
      </c>
      <c r="P102" s="45" t="s">
        <v>1076</v>
      </c>
      <c r="Q102" s="45" t="s">
        <v>1661</v>
      </c>
      <c r="R102" s="45" t="s">
        <v>995</v>
      </c>
      <c r="S102" s="45" t="s">
        <v>1546</v>
      </c>
      <c r="T102" s="44" t="s">
        <v>16</v>
      </c>
      <c r="U102" s="46">
        <v>0</v>
      </c>
      <c r="V102" s="46">
        <v>12446.72</v>
      </c>
    </row>
    <row r="103" spans="2:22" x14ac:dyDescent="0.2">
      <c r="B103" s="14" t="str">
        <f>IF(tabDaten[[#This Row],[MandNr]]="","Fehler",IF(tabDaten[[#This Row],[MandNr]]=1,"1 Stadt Bad Rappenau","2 Eigenbetrieb Stadtenwässerung"))</f>
        <v>1 Stadt Bad Rappenau</v>
      </c>
      <c r="C103" s="14" t="str">
        <f>IF(OR(tabDaten[[#This Row],[art]]="00",tabDaten[[#This Row],[art]]="01",tabDaten[[#This Row],[art]]="60",tabDaten[[#This Row],[art]]="61"),"0 Verwaltungshaushalt","1 Vermögenshaushalt")</f>
        <v>0 Verwaltungshaushalt</v>
      </c>
      <c r="D103" s="14" t="str">
        <f>VLOOKUP(tabDaten[[#This Row],[art]],tabKontenart[],2,FALSE)</f>
        <v>00 Einnahmen VerwaltungsHH</v>
      </c>
      <c r="E103" s="14" t="str">
        <f>LEFT(tabDaten[[#This Row],[Gld]],1) &amp; "    " &amp;VLOOKUP((tabDaten[[#This Row],[MandNr]]&amp;"x"&amp;LEFT(tabDaten[[#This Row],[Gld]],1)),tabGliederung[],2,FALSE)</f>
        <v xml:space="preserve">2    Schulen </v>
      </c>
      <c r="F103" s="14" t="str">
        <f>LEFT(tabDaten[[#This Row],[Gld]],2) &amp; "    " &amp;VLOOKUP((tabDaten[[#This Row],[MandNr]]&amp;"x"&amp;LEFT(tabDaten[[#This Row],[Gld]],2)),tabGliederung[],2,FALSE)</f>
        <v xml:space="preserve">22    Realschulen </v>
      </c>
      <c r="G1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3" s="14" t="str">
        <f>LEFT(tabDaten[[#This Row],[Gld]],4) &amp; "    " &amp;VLOOKUP((tabDaten[[#This Row],[MandNr]]&amp;"x"&amp;LEFT(tabDaten[[#This Row],[Gld]],4)),tabGliederung[],2,FALSE)</f>
        <v xml:space="preserve">2210    Realschule </v>
      </c>
      <c r="I103" s="14" t="str">
        <f>IF(OR(LEFT(tabDaten[[#This Row],[Grp]],1)*1=3,LEFT(tabDaten[[#This Row],[Grp]],1)*1=9),LEFT(tabDaten[[#This Row],[Grp]],2),LEFT(tabDaten[[#This Row],[Grp]],1))</f>
        <v>1</v>
      </c>
      <c r="J103" s="14" t="str">
        <f>VLOOKUP(tabDaten[[#This Row],[GrpKurz]],tabGruppierung[],2,FALSE)</f>
        <v>E   Einnahmen aus Verwaltung und Betrieb</v>
      </c>
      <c r="K1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2210-153000    Erstattungen für Eingliederungshilfe   </v>
      </c>
      <c r="L103" s="17">
        <f>IF(OR(tabDaten[[#This Row],[art]]="00",tabDaten[[#This Row],[art]]="10"),tabDaten[[#This Row],[Plan]],tabDaten[[#This Row],[Plan]]*-1)</f>
        <v>2000</v>
      </c>
      <c r="M103" s="18">
        <f>IF(OR(tabDaten[[#This Row],[art]]="00",tabDaten[[#This Row],[art]]="10",tabDaten[[#This Row],[art]]="60",tabDaten[[#This Row],[art]]="70"),tabDaten[[#This Row],[Rechnung]],tabDaten[[#This Row],[Rechnung]]*-1)</f>
        <v>0</v>
      </c>
      <c r="N103" s="44">
        <v>1</v>
      </c>
      <c r="O103" s="45" t="s">
        <v>995</v>
      </c>
      <c r="P103" s="45" t="s">
        <v>1076</v>
      </c>
      <c r="Q103" s="45" t="s">
        <v>1672</v>
      </c>
      <c r="R103" s="45" t="s">
        <v>995</v>
      </c>
      <c r="S103" s="45" t="s">
        <v>1546</v>
      </c>
      <c r="T103" s="44" t="s">
        <v>27</v>
      </c>
      <c r="U103" s="46">
        <v>2000</v>
      </c>
      <c r="V103" s="46">
        <v>0</v>
      </c>
    </row>
    <row r="104" spans="2:22" x14ac:dyDescent="0.2">
      <c r="B104" s="14" t="str">
        <f>IF(tabDaten[[#This Row],[MandNr]]="","Fehler",IF(tabDaten[[#This Row],[MandNr]]=1,"1 Stadt Bad Rappenau","2 Eigenbetrieb Stadtenwässerung"))</f>
        <v>1 Stadt Bad Rappenau</v>
      </c>
      <c r="C104" s="14" t="str">
        <f>IF(OR(tabDaten[[#This Row],[art]]="00",tabDaten[[#This Row],[art]]="01",tabDaten[[#This Row],[art]]="60",tabDaten[[#This Row],[art]]="61"),"0 Verwaltungshaushalt","1 Vermögenshaushalt")</f>
        <v>0 Verwaltungshaushalt</v>
      </c>
      <c r="D104" s="14" t="str">
        <f>VLOOKUP(tabDaten[[#This Row],[art]],tabKontenart[],2,FALSE)</f>
        <v>00 Einnahmen VerwaltungsHH</v>
      </c>
      <c r="E104" s="14" t="str">
        <f>LEFT(tabDaten[[#This Row],[Gld]],1) &amp; "    " &amp;VLOOKUP((tabDaten[[#This Row],[MandNr]]&amp;"x"&amp;LEFT(tabDaten[[#This Row],[Gld]],1)),tabGliederung[],2,FALSE)</f>
        <v xml:space="preserve">2    Schulen </v>
      </c>
      <c r="F104" s="14" t="str">
        <f>LEFT(tabDaten[[#This Row],[Gld]],2) &amp; "    " &amp;VLOOKUP((tabDaten[[#This Row],[MandNr]]&amp;"x"&amp;LEFT(tabDaten[[#This Row],[Gld]],2)),tabGliederung[],2,FALSE)</f>
        <v xml:space="preserve">22    Realschulen </v>
      </c>
      <c r="G1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4" s="14" t="str">
        <f>LEFT(tabDaten[[#This Row],[Gld]],4) &amp; "    " &amp;VLOOKUP((tabDaten[[#This Row],[MandNr]]&amp;"x"&amp;LEFT(tabDaten[[#This Row],[Gld]],4)),tabGliederung[],2,FALSE)</f>
        <v xml:space="preserve">2210    Realschule </v>
      </c>
      <c r="I104" s="14" t="str">
        <f>IF(OR(LEFT(tabDaten[[#This Row],[Grp]],1)*1=3,LEFT(tabDaten[[#This Row],[Grp]],1)*1=9),LEFT(tabDaten[[#This Row],[Grp]],2),LEFT(tabDaten[[#This Row],[Grp]],1))</f>
        <v>1</v>
      </c>
      <c r="J104" s="14" t="str">
        <f>VLOOKUP(tabDaten[[#This Row],[GrpKurz]],tabGruppierung[],2,FALSE)</f>
        <v>E   Einnahmen aus Verwaltung und Betrieb</v>
      </c>
      <c r="K1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2210-154000    Erstattung für Photovoltaikanlage   </v>
      </c>
      <c r="L104" s="17">
        <f>IF(OR(tabDaten[[#This Row],[art]]="00",tabDaten[[#This Row],[art]]="10"),tabDaten[[#This Row],[Plan]],tabDaten[[#This Row],[Plan]]*-1)</f>
        <v>1300</v>
      </c>
      <c r="M104" s="18">
        <f>IF(OR(tabDaten[[#This Row],[art]]="00",tabDaten[[#This Row],[art]]="10",tabDaten[[#This Row],[art]]="60",tabDaten[[#This Row],[art]]="70"),tabDaten[[#This Row],[Rechnung]],tabDaten[[#This Row],[Rechnung]]*-1)</f>
        <v>1344.6</v>
      </c>
      <c r="N104" s="44">
        <v>1</v>
      </c>
      <c r="O104" s="45" t="s">
        <v>995</v>
      </c>
      <c r="P104" s="45" t="s">
        <v>1076</v>
      </c>
      <c r="Q104" s="45" t="s">
        <v>1662</v>
      </c>
      <c r="R104" s="45" t="s">
        <v>995</v>
      </c>
      <c r="S104" s="45" t="s">
        <v>1546</v>
      </c>
      <c r="T104" s="44" t="s">
        <v>17</v>
      </c>
      <c r="U104" s="46">
        <v>1300</v>
      </c>
      <c r="V104" s="46">
        <v>1344.6</v>
      </c>
    </row>
    <row r="105" spans="2:22" x14ac:dyDescent="0.2">
      <c r="B105" s="14" t="str">
        <f>IF(tabDaten[[#This Row],[MandNr]]="","Fehler",IF(tabDaten[[#This Row],[MandNr]]=1,"1 Stadt Bad Rappenau","2 Eigenbetrieb Stadtenwässerung"))</f>
        <v>1 Stadt Bad Rappenau</v>
      </c>
      <c r="C105" s="14" t="str">
        <f>IF(OR(tabDaten[[#This Row],[art]]="00",tabDaten[[#This Row],[art]]="01",tabDaten[[#This Row],[art]]="60",tabDaten[[#This Row],[art]]="61"),"0 Verwaltungshaushalt","1 Vermögenshaushalt")</f>
        <v>0 Verwaltungshaushalt</v>
      </c>
      <c r="D105" s="14" t="str">
        <f>VLOOKUP(tabDaten[[#This Row],[art]],tabKontenart[],2,FALSE)</f>
        <v>00 Einnahmen VerwaltungsHH</v>
      </c>
      <c r="E105" s="14" t="str">
        <f>LEFT(tabDaten[[#This Row],[Gld]],1) &amp; "    " &amp;VLOOKUP((tabDaten[[#This Row],[MandNr]]&amp;"x"&amp;LEFT(tabDaten[[#This Row],[Gld]],1)),tabGliederung[],2,FALSE)</f>
        <v xml:space="preserve">2    Schulen </v>
      </c>
      <c r="F105" s="14" t="str">
        <f>LEFT(tabDaten[[#This Row],[Gld]],2) &amp; "    " &amp;VLOOKUP((tabDaten[[#This Row],[MandNr]]&amp;"x"&amp;LEFT(tabDaten[[#This Row],[Gld]],2)),tabGliederung[],2,FALSE)</f>
        <v xml:space="preserve">22    Realschulen </v>
      </c>
      <c r="G1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5" s="14" t="str">
        <f>LEFT(tabDaten[[#This Row],[Gld]],4) &amp; "    " &amp;VLOOKUP((tabDaten[[#This Row],[MandNr]]&amp;"x"&amp;LEFT(tabDaten[[#This Row],[Gld]],4)),tabGliederung[],2,FALSE)</f>
        <v xml:space="preserve">2210    Realschule </v>
      </c>
      <c r="I105" s="14" t="str">
        <f>IF(OR(LEFT(tabDaten[[#This Row],[Grp]],1)*1=3,LEFT(tabDaten[[#This Row],[Grp]],1)*1=9),LEFT(tabDaten[[#This Row],[Grp]],2),LEFT(tabDaten[[#This Row],[Grp]],1))</f>
        <v>1</v>
      </c>
      <c r="J105" s="14" t="str">
        <f>VLOOKUP(tabDaten[[#This Row],[GrpKurz]],tabGruppierung[],2,FALSE)</f>
        <v>E   Einnahmen aus Verwaltung und Betrieb</v>
      </c>
      <c r="K1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2210-157500    Vermischte Einnahmen   </v>
      </c>
      <c r="L105" s="17">
        <f>IF(OR(tabDaten[[#This Row],[art]]="00",tabDaten[[#This Row],[art]]="10"),tabDaten[[#This Row],[Plan]],tabDaten[[#This Row],[Plan]]*-1)</f>
        <v>400</v>
      </c>
      <c r="M105" s="18">
        <f>IF(OR(tabDaten[[#This Row],[art]]="00",tabDaten[[#This Row],[art]]="10",tabDaten[[#This Row],[art]]="60",tabDaten[[#This Row],[art]]="70"),tabDaten[[#This Row],[Rechnung]],tabDaten[[#This Row],[Rechnung]]*-1)</f>
        <v>0</v>
      </c>
      <c r="N105" s="44">
        <v>1</v>
      </c>
      <c r="O105" s="45" t="s">
        <v>995</v>
      </c>
      <c r="P105" s="45" t="s">
        <v>1076</v>
      </c>
      <c r="Q105" s="45" t="s">
        <v>1659</v>
      </c>
      <c r="R105" s="45" t="s">
        <v>995</v>
      </c>
      <c r="S105" s="45" t="s">
        <v>1546</v>
      </c>
      <c r="T105" s="44" t="s">
        <v>12</v>
      </c>
      <c r="U105" s="46">
        <v>400</v>
      </c>
      <c r="V105" s="46">
        <v>0</v>
      </c>
    </row>
    <row r="106" spans="2:22" x14ac:dyDescent="0.2">
      <c r="B106" s="14" t="str">
        <f>IF(tabDaten[[#This Row],[MandNr]]="","Fehler",IF(tabDaten[[#This Row],[MandNr]]=1,"1 Stadt Bad Rappenau","2 Eigenbetrieb Stadtenwässerung"))</f>
        <v>1 Stadt Bad Rappenau</v>
      </c>
      <c r="C106" s="14" t="str">
        <f>IF(OR(tabDaten[[#This Row],[art]]="00",tabDaten[[#This Row],[art]]="01",tabDaten[[#This Row],[art]]="60",tabDaten[[#This Row],[art]]="61"),"0 Verwaltungshaushalt","1 Vermögenshaushalt")</f>
        <v>0 Verwaltungshaushalt</v>
      </c>
      <c r="D106" s="14" t="str">
        <f>VLOOKUP(tabDaten[[#This Row],[art]],tabKontenart[],2,FALSE)</f>
        <v>00 Einnahmen VerwaltungsHH</v>
      </c>
      <c r="E106" s="14" t="str">
        <f>LEFT(tabDaten[[#This Row],[Gld]],1) &amp; "    " &amp;VLOOKUP((tabDaten[[#This Row],[MandNr]]&amp;"x"&amp;LEFT(tabDaten[[#This Row],[Gld]],1)),tabGliederung[],2,FALSE)</f>
        <v xml:space="preserve">2    Schulen </v>
      </c>
      <c r="F106" s="14" t="str">
        <f>LEFT(tabDaten[[#This Row],[Gld]],2) &amp; "    " &amp;VLOOKUP((tabDaten[[#This Row],[MandNr]]&amp;"x"&amp;LEFT(tabDaten[[#This Row],[Gld]],2)),tabGliederung[],2,FALSE)</f>
        <v xml:space="preserve">22    Realschulen </v>
      </c>
      <c r="G1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6" s="14" t="str">
        <f>LEFT(tabDaten[[#This Row],[Gld]],4) &amp; "    " &amp;VLOOKUP((tabDaten[[#This Row],[MandNr]]&amp;"x"&amp;LEFT(tabDaten[[#This Row],[Gld]],4)),tabGliederung[],2,FALSE)</f>
        <v xml:space="preserve">2210    Realschule </v>
      </c>
      <c r="I106" s="14" t="str">
        <f>IF(OR(LEFT(tabDaten[[#This Row],[Grp]],1)*1=3,LEFT(tabDaten[[#This Row],[Grp]],1)*1=9),LEFT(tabDaten[[#This Row],[Grp]],2),LEFT(tabDaten[[#This Row],[Grp]],1))</f>
        <v>1</v>
      </c>
      <c r="J106" s="14" t="str">
        <f>VLOOKUP(tabDaten[[#This Row],[GrpKurz]],tabGruppierung[],2,FALSE)</f>
        <v>E   Einnahmen aus Verwaltung und Betrieb</v>
      </c>
      <c r="K1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2210-162000    Erstattung Landkreis für Schulbeförderungskosten  </v>
      </c>
      <c r="L106" s="17">
        <f>IF(OR(tabDaten[[#This Row],[art]]="00",tabDaten[[#This Row],[art]]="10"),tabDaten[[#This Row],[Plan]],tabDaten[[#This Row],[Plan]]*-1)</f>
        <v>1000</v>
      </c>
      <c r="M106" s="18">
        <f>IF(OR(tabDaten[[#This Row],[art]]="00",tabDaten[[#This Row],[art]]="10",tabDaten[[#This Row],[art]]="60",tabDaten[[#This Row],[art]]="70"),tabDaten[[#This Row],[Rechnung]],tabDaten[[#This Row],[Rechnung]]*-1)</f>
        <v>754.8</v>
      </c>
      <c r="N106" s="44">
        <v>1</v>
      </c>
      <c r="O106" s="45" t="s">
        <v>995</v>
      </c>
      <c r="P106" s="45" t="s">
        <v>1076</v>
      </c>
      <c r="Q106" s="45" t="s">
        <v>1655</v>
      </c>
      <c r="R106" s="45" t="s">
        <v>995</v>
      </c>
      <c r="S106" s="45" t="s">
        <v>1546</v>
      </c>
      <c r="T106" s="44" t="s">
        <v>29</v>
      </c>
      <c r="U106" s="46">
        <v>1000</v>
      </c>
      <c r="V106" s="46">
        <v>754.8</v>
      </c>
    </row>
    <row r="107" spans="2:22" x14ac:dyDescent="0.2">
      <c r="B107" s="14" t="str">
        <f>IF(tabDaten[[#This Row],[MandNr]]="","Fehler",IF(tabDaten[[#This Row],[MandNr]]=1,"1 Stadt Bad Rappenau","2 Eigenbetrieb Stadtenwässerung"))</f>
        <v>1 Stadt Bad Rappenau</v>
      </c>
      <c r="C107" s="14" t="str">
        <f>IF(OR(tabDaten[[#This Row],[art]]="00",tabDaten[[#This Row],[art]]="01",tabDaten[[#This Row],[art]]="60",tabDaten[[#This Row],[art]]="61"),"0 Verwaltungshaushalt","1 Vermögenshaushalt")</f>
        <v>0 Verwaltungshaushalt</v>
      </c>
      <c r="D107" s="14" t="str">
        <f>VLOOKUP(tabDaten[[#This Row],[art]],tabKontenart[],2,FALSE)</f>
        <v>00 Einnahmen VerwaltungsHH</v>
      </c>
      <c r="E107" s="14" t="str">
        <f>LEFT(tabDaten[[#This Row],[Gld]],1) &amp; "    " &amp;VLOOKUP((tabDaten[[#This Row],[MandNr]]&amp;"x"&amp;LEFT(tabDaten[[#This Row],[Gld]],1)),tabGliederung[],2,FALSE)</f>
        <v xml:space="preserve">2    Schulen </v>
      </c>
      <c r="F107" s="14" t="str">
        <f>LEFT(tabDaten[[#This Row],[Gld]],2) &amp; "    " &amp;VLOOKUP((tabDaten[[#This Row],[MandNr]]&amp;"x"&amp;LEFT(tabDaten[[#This Row],[Gld]],2)),tabGliederung[],2,FALSE)</f>
        <v xml:space="preserve">22    Realschulen </v>
      </c>
      <c r="G1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7" s="14" t="str">
        <f>LEFT(tabDaten[[#This Row],[Gld]],4) &amp; "    " &amp;VLOOKUP((tabDaten[[#This Row],[MandNr]]&amp;"x"&amp;LEFT(tabDaten[[#This Row],[Gld]],4)),tabGliederung[],2,FALSE)</f>
        <v xml:space="preserve">2210    Realschule </v>
      </c>
      <c r="I107" s="14" t="str">
        <f>IF(OR(LEFT(tabDaten[[#This Row],[Grp]],1)*1=3,LEFT(tabDaten[[#This Row],[Grp]],1)*1=9),LEFT(tabDaten[[#This Row],[Grp]],2),LEFT(tabDaten[[#This Row],[Grp]],1))</f>
        <v>1</v>
      </c>
      <c r="J107" s="14" t="str">
        <f>VLOOKUP(tabDaten[[#This Row],[GrpKurz]],tabGruppierung[],2,FALSE)</f>
        <v>E   Einnahmen aus Verwaltung und Betrieb</v>
      </c>
      <c r="K1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2210-171000    Zuweisungen und Zuschüsse vom Land  </v>
      </c>
      <c r="L107" s="17">
        <f>IF(OR(tabDaten[[#This Row],[art]]="00",tabDaten[[#This Row],[art]]="10"),tabDaten[[#This Row],[Plan]],tabDaten[[#This Row],[Plan]]*-1)</f>
        <v>325900</v>
      </c>
      <c r="M107" s="18">
        <f>IF(OR(tabDaten[[#This Row],[art]]="00",tabDaten[[#This Row],[art]]="10",tabDaten[[#This Row],[art]]="60",tabDaten[[#This Row],[art]]="70"),tabDaten[[#This Row],[Rechnung]],tabDaten[[#This Row],[Rechnung]]*-1)</f>
        <v>346832</v>
      </c>
      <c r="N107" s="44">
        <v>1</v>
      </c>
      <c r="O107" s="45" t="s">
        <v>995</v>
      </c>
      <c r="P107" s="45" t="s">
        <v>1076</v>
      </c>
      <c r="Q107" s="45" t="s">
        <v>1667</v>
      </c>
      <c r="R107" s="45" t="s">
        <v>995</v>
      </c>
      <c r="S107" s="45" t="s">
        <v>1546</v>
      </c>
      <c r="T107" s="44" t="s">
        <v>22</v>
      </c>
      <c r="U107" s="46">
        <v>325900</v>
      </c>
      <c r="V107" s="46">
        <v>346832</v>
      </c>
    </row>
    <row r="108" spans="2:22" x14ac:dyDescent="0.2">
      <c r="B108" s="14" t="str">
        <f>IF(tabDaten[[#This Row],[MandNr]]="","Fehler",IF(tabDaten[[#This Row],[MandNr]]=1,"1 Stadt Bad Rappenau","2 Eigenbetrieb Stadtenwässerung"))</f>
        <v>1 Stadt Bad Rappenau</v>
      </c>
      <c r="C108" s="14" t="str">
        <f>IF(OR(tabDaten[[#This Row],[art]]="00",tabDaten[[#This Row],[art]]="01",tabDaten[[#This Row],[art]]="60",tabDaten[[#This Row],[art]]="61"),"0 Verwaltungshaushalt","1 Vermögenshaushalt")</f>
        <v>0 Verwaltungshaushalt</v>
      </c>
      <c r="D108" s="14" t="str">
        <f>VLOOKUP(tabDaten[[#This Row],[art]],tabKontenart[],2,FALSE)</f>
        <v>00 Einnahmen VerwaltungsHH</v>
      </c>
      <c r="E108" s="14" t="str">
        <f>LEFT(tabDaten[[#This Row],[Gld]],1) &amp; "    " &amp;VLOOKUP((tabDaten[[#This Row],[MandNr]]&amp;"x"&amp;LEFT(tabDaten[[#This Row],[Gld]],1)),tabGliederung[],2,FALSE)</f>
        <v xml:space="preserve">2    Schulen </v>
      </c>
      <c r="F108" s="14" t="str">
        <f>LEFT(tabDaten[[#This Row],[Gld]],2) &amp; "    " &amp;VLOOKUP((tabDaten[[#This Row],[MandNr]]&amp;"x"&amp;LEFT(tabDaten[[#This Row],[Gld]],2)),tabGliederung[],2,FALSE)</f>
        <v xml:space="preserve">22    Realschulen </v>
      </c>
      <c r="G1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8" s="14" t="str">
        <f>LEFT(tabDaten[[#This Row],[Gld]],4) &amp; "    " &amp;VLOOKUP((tabDaten[[#This Row],[MandNr]]&amp;"x"&amp;LEFT(tabDaten[[#This Row],[Gld]],4)),tabGliederung[],2,FALSE)</f>
        <v xml:space="preserve">2210    Realschule </v>
      </c>
      <c r="I108" s="14" t="str">
        <f>IF(OR(LEFT(tabDaten[[#This Row],[Grp]],1)*1=3,LEFT(tabDaten[[#This Row],[Grp]],1)*1=9),LEFT(tabDaten[[#This Row],[Grp]],2),LEFT(tabDaten[[#This Row],[Grp]],1))</f>
        <v>1</v>
      </c>
      <c r="J108" s="14" t="str">
        <f>VLOOKUP(tabDaten[[#This Row],[GrpKurz]],tabGruppierung[],2,FALSE)</f>
        <v>E   Einnahmen aus Verwaltung und Betrieb</v>
      </c>
      <c r="K1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2210-171200    Landeszuschüsse für Jugendbegleiter   </v>
      </c>
      <c r="L108" s="17">
        <f>IF(OR(tabDaten[[#This Row],[art]]="00",tabDaten[[#This Row],[art]]="10"),tabDaten[[#This Row],[Plan]],tabDaten[[#This Row],[Plan]]*-1)</f>
        <v>7000</v>
      </c>
      <c r="M108" s="18">
        <f>IF(OR(tabDaten[[#This Row],[art]]="00",tabDaten[[#This Row],[art]]="10",tabDaten[[#This Row],[art]]="60",tabDaten[[#This Row],[art]]="70"),tabDaten[[#This Row],[Rechnung]],tabDaten[[#This Row],[Rechnung]]*-1)</f>
        <v>4754.5</v>
      </c>
      <c r="N108" s="44">
        <v>1</v>
      </c>
      <c r="O108" s="45" t="s">
        <v>995</v>
      </c>
      <c r="P108" s="45" t="s">
        <v>1076</v>
      </c>
      <c r="Q108" s="45" t="s">
        <v>1673</v>
      </c>
      <c r="R108" s="45" t="s">
        <v>995</v>
      </c>
      <c r="S108" s="45" t="s">
        <v>1546</v>
      </c>
      <c r="T108" s="44" t="s">
        <v>28</v>
      </c>
      <c r="U108" s="46">
        <v>7000</v>
      </c>
      <c r="V108" s="46">
        <v>4754.5</v>
      </c>
    </row>
    <row r="109" spans="2:22" x14ac:dyDescent="0.2">
      <c r="B109" s="14" t="str">
        <f>IF(tabDaten[[#This Row],[MandNr]]="","Fehler",IF(tabDaten[[#This Row],[MandNr]]=1,"1 Stadt Bad Rappenau","2 Eigenbetrieb Stadtenwässerung"))</f>
        <v>1 Stadt Bad Rappenau</v>
      </c>
      <c r="C109" s="14" t="str">
        <f>IF(OR(tabDaten[[#This Row],[art]]="00",tabDaten[[#This Row],[art]]="01",tabDaten[[#This Row],[art]]="60",tabDaten[[#This Row],[art]]="61"),"0 Verwaltungshaushalt","1 Vermögenshaushalt")</f>
        <v>0 Verwaltungshaushalt</v>
      </c>
      <c r="D109" s="14" t="str">
        <f>VLOOKUP(tabDaten[[#This Row],[art]],tabKontenart[],2,FALSE)</f>
        <v>00 Einnahmen VerwaltungsHH</v>
      </c>
      <c r="E109" s="14" t="str">
        <f>LEFT(tabDaten[[#This Row],[Gld]],1) &amp; "    " &amp;VLOOKUP((tabDaten[[#This Row],[MandNr]]&amp;"x"&amp;LEFT(tabDaten[[#This Row],[Gld]],1)),tabGliederung[],2,FALSE)</f>
        <v xml:space="preserve">2    Schulen </v>
      </c>
      <c r="F109" s="14" t="str">
        <f>LEFT(tabDaten[[#This Row],[Gld]],2) &amp; "    " &amp;VLOOKUP((tabDaten[[#This Row],[MandNr]]&amp;"x"&amp;LEFT(tabDaten[[#This Row],[Gld]],2)),tabGliederung[],2,FALSE)</f>
        <v xml:space="preserve">22    Realschulen </v>
      </c>
      <c r="G1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09" s="14" t="str">
        <f>LEFT(tabDaten[[#This Row],[Gld]],4) &amp; "    " &amp;VLOOKUP((tabDaten[[#This Row],[MandNr]]&amp;"x"&amp;LEFT(tabDaten[[#This Row],[Gld]],4)),tabGliederung[],2,FALSE)</f>
        <v xml:space="preserve">2210    Realschule </v>
      </c>
      <c r="I109" s="14" t="str">
        <f>IF(OR(LEFT(tabDaten[[#This Row],[Grp]],1)*1=3,LEFT(tabDaten[[#This Row],[Grp]],1)*1=9),LEFT(tabDaten[[#This Row],[Grp]],2),LEFT(tabDaten[[#This Row],[Grp]],1))</f>
        <v>1</v>
      </c>
      <c r="J109" s="14" t="str">
        <f>VLOOKUP(tabDaten[[#This Row],[GrpKurz]],tabGruppierung[],2,FALSE)</f>
        <v>E   Einnahmen aus Verwaltung und Betrieb</v>
      </c>
      <c r="K1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2210-171300    Zuweisungen für Inklusion   </v>
      </c>
      <c r="L109" s="17">
        <f>IF(OR(tabDaten[[#This Row],[art]]="00",tabDaten[[#This Row],[art]]="10"),tabDaten[[#This Row],[Plan]],tabDaten[[#This Row],[Plan]]*-1)</f>
        <v>0</v>
      </c>
      <c r="M109" s="18">
        <f>IF(OR(tabDaten[[#This Row],[art]]="00",tabDaten[[#This Row],[art]]="10",tabDaten[[#This Row],[art]]="60",tabDaten[[#This Row],[art]]="70"),tabDaten[[#This Row],[Rechnung]],tabDaten[[#This Row],[Rechnung]]*-1)</f>
        <v>1342.5</v>
      </c>
      <c r="N109" s="44">
        <v>1</v>
      </c>
      <c r="O109" s="45" t="s">
        <v>995</v>
      </c>
      <c r="P109" s="45" t="s">
        <v>1076</v>
      </c>
      <c r="Q109" s="45" t="s">
        <v>2122</v>
      </c>
      <c r="R109" s="45" t="s">
        <v>995</v>
      </c>
      <c r="S109" s="45" t="s">
        <v>1546</v>
      </c>
      <c r="T109" s="44" t="s">
        <v>2123</v>
      </c>
      <c r="U109" s="46">
        <v>0</v>
      </c>
      <c r="V109" s="46">
        <v>1342.5</v>
      </c>
    </row>
    <row r="110" spans="2:22" x14ac:dyDescent="0.2">
      <c r="B110" s="14" t="str">
        <f>IF(tabDaten[[#This Row],[MandNr]]="","Fehler",IF(tabDaten[[#This Row],[MandNr]]=1,"1 Stadt Bad Rappenau","2 Eigenbetrieb Stadtenwässerung"))</f>
        <v>1 Stadt Bad Rappenau</v>
      </c>
      <c r="C110" s="14" t="str">
        <f>IF(OR(tabDaten[[#This Row],[art]]="00",tabDaten[[#This Row],[art]]="01",tabDaten[[#This Row],[art]]="60",tabDaten[[#This Row],[art]]="61"),"0 Verwaltungshaushalt","1 Vermögenshaushalt")</f>
        <v>0 Verwaltungshaushalt</v>
      </c>
      <c r="D110" s="14" t="str">
        <f>VLOOKUP(tabDaten[[#This Row],[art]],tabKontenart[],2,FALSE)</f>
        <v>00 Einnahmen VerwaltungsHH</v>
      </c>
      <c r="E110" s="14" t="str">
        <f>LEFT(tabDaten[[#This Row],[Gld]],1) &amp; "    " &amp;VLOOKUP((tabDaten[[#This Row],[MandNr]]&amp;"x"&amp;LEFT(tabDaten[[#This Row],[Gld]],1)),tabGliederung[],2,FALSE)</f>
        <v xml:space="preserve">2    Schulen </v>
      </c>
      <c r="F110" s="14" t="str">
        <f>LEFT(tabDaten[[#This Row],[Gld]],2) &amp; "    " &amp;VLOOKUP((tabDaten[[#This Row],[MandNr]]&amp;"x"&amp;LEFT(tabDaten[[#This Row],[Gld]],2)),tabGliederung[],2,FALSE)</f>
        <v xml:space="preserve">22    Realschulen </v>
      </c>
      <c r="G1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0" s="14" t="str">
        <f>LEFT(tabDaten[[#This Row],[Gld]],4) &amp; "    " &amp;VLOOKUP((tabDaten[[#This Row],[MandNr]]&amp;"x"&amp;LEFT(tabDaten[[#This Row],[Gld]],4)),tabGliederung[],2,FALSE)</f>
        <v xml:space="preserve">2210    Realschule </v>
      </c>
      <c r="I110" s="14" t="str">
        <f>IF(OR(LEFT(tabDaten[[#This Row],[Grp]],1)*1=3,LEFT(tabDaten[[#This Row],[Grp]],1)*1=9),LEFT(tabDaten[[#This Row],[Grp]],2),LEFT(tabDaten[[#This Row],[Grp]],1))</f>
        <v>1</v>
      </c>
      <c r="J110" s="14" t="str">
        <f>VLOOKUP(tabDaten[[#This Row],[GrpKurz]],tabGruppierung[],2,FALSE)</f>
        <v>E   Einnahmen aus Verwaltung und Betrieb</v>
      </c>
      <c r="K1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2210-178000    Spenden   </v>
      </c>
      <c r="L110" s="17">
        <f>IF(OR(tabDaten[[#This Row],[art]]="00",tabDaten[[#This Row],[art]]="10"),tabDaten[[#This Row],[Plan]],tabDaten[[#This Row],[Plan]]*-1)</f>
        <v>0</v>
      </c>
      <c r="M110" s="18">
        <f>IF(OR(tabDaten[[#This Row],[art]]="00",tabDaten[[#This Row],[art]]="10",tabDaten[[#This Row],[art]]="60",tabDaten[[#This Row],[art]]="70"),tabDaten[[#This Row],[Rechnung]],tabDaten[[#This Row],[Rechnung]]*-1)</f>
        <v>142.69999999999999</v>
      </c>
      <c r="N110" s="44">
        <v>1</v>
      </c>
      <c r="O110" s="45" t="s">
        <v>995</v>
      </c>
      <c r="P110" s="45" t="s">
        <v>1076</v>
      </c>
      <c r="Q110" s="45" t="s">
        <v>1668</v>
      </c>
      <c r="R110" s="45" t="s">
        <v>995</v>
      </c>
      <c r="S110" s="45" t="s">
        <v>1546</v>
      </c>
      <c r="T110" s="44" t="s">
        <v>23</v>
      </c>
      <c r="U110" s="46">
        <v>0</v>
      </c>
      <c r="V110" s="46">
        <v>142.69999999999999</v>
      </c>
    </row>
    <row r="111" spans="2:22" x14ac:dyDescent="0.2">
      <c r="B111" s="14" t="str">
        <f>IF(tabDaten[[#This Row],[MandNr]]="","Fehler",IF(tabDaten[[#This Row],[MandNr]]=1,"1 Stadt Bad Rappenau","2 Eigenbetrieb Stadtenwässerung"))</f>
        <v>1 Stadt Bad Rappenau</v>
      </c>
      <c r="C111" s="14" t="str">
        <f>IF(OR(tabDaten[[#This Row],[art]]="00",tabDaten[[#This Row],[art]]="01",tabDaten[[#This Row],[art]]="60",tabDaten[[#This Row],[art]]="61"),"0 Verwaltungshaushalt","1 Vermögenshaushalt")</f>
        <v>0 Verwaltungshaushalt</v>
      </c>
      <c r="D111" s="14" t="str">
        <f>VLOOKUP(tabDaten[[#This Row],[art]],tabKontenart[],2,FALSE)</f>
        <v>00 Einnahmen VerwaltungsHH</v>
      </c>
      <c r="E111" s="14" t="str">
        <f>LEFT(tabDaten[[#This Row],[Gld]],1) &amp; "    " &amp;VLOOKUP((tabDaten[[#This Row],[MandNr]]&amp;"x"&amp;LEFT(tabDaten[[#This Row],[Gld]],1)),tabGliederung[],2,FALSE)</f>
        <v xml:space="preserve">2    Schulen </v>
      </c>
      <c r="F111" s="14" t="str">
        <f>LEFT(tabDaten[[#This Row],[Gld]],2) &amp; "    " &amp;VLOOKUP((tabDaten[[#This Row],[MandNr]]&amp;"x"&amp;LEFT(tabDaten[[#This Row],[Gld]],2)),tabGliederung[],2,FALSE)</f>
        <v xml:space="preserve">27    Sonderschulen </v>
      </c>
      <c r="G1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11" s="14" t="str">
        <f>LEFT(tabDaten[[#This Row],[Gld]],4) &amp; "    " &amp;VLOOKUP((tabDaten[[#This Row],[MandNr]]&amp;"x"&amp;LEFT(tabDaten[[#This Row],[Gld]],4)),tabGliederung[],2,FALSE)</f>
        <v>2700    Albert-Schweitzer-Schule  (Förderschule)</v>
      </c>
      <c r="I111" s="14" t="str">
        <f>IF(OR(LEFT(tabDaten[[#This Row],[Grp]],1)*1=3,LEFT(tabDaten[[#This Row],[Grp]],1)*1=9),LEFT(tabDaten[[#This Row],[Grp]],2),LEFT(tabDaten[[#This Row],[Grp]],1))</f>
        <v>1</v>
      </c>
      <c r="J111" s="14" t="str">
        <f>VLOOKUP(tabDaten[[#This Row],[GrpKurz]],tabGruppierung[],2,FALSE)</f>
        <v>E   Einnahmen aus Verwaltung und Betrieb</v>
      </c>
      <c r="K1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2700-140000    Einnahmen aus Raumbelegungen   </v>
      </c>
      <c r="L111" s="17">
        <f>IF(OR(tabDaten[[#This Row],[art]]="00",tabDaten[[#This Row],[art]]="10"),tabDaten[[#This Row],[Plan]],tabDaten[[#This Row],[Plan]]*-1)</f>
        <v>300</v>
      </c>
      <c r="M111" s="18">
        <f>IF(OR(tabDaten[[#This Row],[art]]="00",tabDaten[[#This Row],[art]]="10",tabDaten[[#This Row],[art]]="60",tabDaten[[#This Row],[art]]="70"),tabDaten[[#This Row],[Rechnung]],tabDaten[[#This Row],[Rechnung]]*-1)</f>
        <v>117</v>
      </c>
      <c r="N111" s="44">
        <v>1</v>
      </c>
      <c r="O111" s="45" t="s">
        <v>995</v>
      </c>
      <c r="P111" s="45" t="s">
        <v>1086</v>
      </c>
      <c r="Q111" s="45" t="s">
        <v>1671</v>
      </c>
      <c r="R111" s="45" t="s">
        <v>995</v>
      </c>
      <c r="S111" s="45" t="s">
        <v>1546</v>
      </c>
      <c r="T111" s="44" t="s">
        <v>26</v>
      </c>
      <c r="U111" s="46">
        <v>300</v>
      </c>
      <c r="V111" s="46">
        <v>117</v>
      </c>
    </row>
    <row r="112" spans="2:22" x14ac:dyDescent="0.2">
      <c r="B112" s="14" t="str">
        <f>IF(tabDaten[[#This Row],[MandNr]]="","Fehler",IF(tabDaten[[#This Row],[MandNr]]=1,"1 Stadt Bad Rappenau","2 Eigenbetrieb Stadtenwässerung"))</f>
        <v>1 Stadt Bad Rappenau</v>
      </c>
      <c r="C112" s="14" t="str">
        <f>IF(OR(tabDaten[[#This Row],[art]]="00",tabDaten[[#This Row],[art]]="01",tabDaten[[#This Row],[art]]="60",tabDaten[[#This Row],[art]]="61"),"0 Verwaltungshaushalt","1 Vermögenshaushalt")</f>
        <v>0 Verwaltungshaushalt</v>
      </c>
      <c r="D112" s="14" t="str">
        <f>VLOOKUP(tabDaten[[#This Row],[art]],tabKontenart[],2,FALSE)</f>
        <v>00 Einnahmen VerwaltungsHH</v>
      </c>
      <c r="E112" s="14" t="str">
        <f>LEFT(tabDaten[[#This Row],[Gld]],1) &amp; "    " &amp;VLOOKUP((tabDaten[[#This Row],[MandNr]]&amp;"x"&amp;LEFT(tabDaten[[#This Row],[Gld]],1)),tabGliederung[],2,FALSE)</f>
        <v xml:space="preserve">2    Schulen </v>
      </c>
      <c r="F112" s="14" t="str">
        <f>LEFT(tabDaten[[#This Row],[Gld]],2) &amp; "    " &amp;VLOOKUP((tabDaten[[#This Row],[MandNr]]&amp;"x"&amp;LEFT(tabDaten[[#This Row],[Gld]],2)),tabGliederung[],2,FALSE)</f>
        <v xml:space="preserve">27    Sonderschulen </v>
      </c>
      <c r="G1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12" s="14" t="str">
        <f>LEFT(tabDaten[[#This Row],[Gld]],4) &amp; "    " &amp;VLOOKUP((tabDaten[[#This Row],[MandNr]]&amp;"x"&amp;LEFT(tabDaten[[#This Row],[Gld]],4)),tabGliederung[],2,FALSE)</f>
        <v>2700    Albert-Schweitzer-Schule  (Förderschule)</v>
      </c>
      <c r="I112" s="14" t="str">
        <f>IF(OR(LEFT(tabDaten[[#This Row],[Grp]],1)*1=3,LEFT(tabDaten[[#This Row],[Grp]],1)*1=9),LEFT(tabDaten[[#This Row],[Grp]],2),LEFT(tabDaten[[#This Row],[Grp]],1))</f>
        <v>1</v>
      </c>
      <c r="J112" s="14" t="str">
        <f>VLOOKUP(tabDaten[[#This Row],[GrpKurz]],tabGruppierung[],2,FALSE)</f>
        <v>E   Einnahmen aus Verwaltung und Betrieb</v>
      </c>
      <c r="K1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2700-151000    Ersätze und ähnliche Einnahmen  </v>
      </c>
      <c r="L112" s="17">
        <f>IF(OR(tabDaten[[#This Row],[art]]="00",tabDaten[[#This Row],[art]]="10"),tabDaten[[#This Row],[Plan]],tabDaten[[#This Row],[Plan]]*-1)</f>
        <v>500</v>
      </c>
      <c r="M112" s="18">
        <f>IF(OR(tabDaten[[#This Row],[art]]="00",tabDaten[[#This Row],[art]]="10",tabDaten[[#This Row],[art]]="60",tabDaten[[#This Row],[art]]="70"),tabDaten[[#This Row],[Rechnung]],tabDaten[[#This Row],[Rechnung]]*-1)</f>
        <v>3664.84</v>
      </c>
      <c r="N112" s="44">
        <v>1</v>
      </c>
      <c r="O112" s="45" t="s">
        <v>995</v>
      </c>
      <c r="P112" s="45" t="s">
        <v>1086</v>
      </c>
      <c r="Q112" s="45" t="s">
        <v>1653</v>
      </c>
      <c r="R112" s="45" t="s">
        <v>995</v>
      </c>
      <c r="S112" s="45" t="s">
        <v>1546</v>
      </c>
      <c r="T112" s="44" t="s">
        <v>4</v>
      </c>
      <c r="U112" s="46">
        <v>500</v>
      </c>
      <c r="V112" s="46">
        <v>3664.84</v>
      </c>
    </row>
    <row r="113" spans="2:22" x14ac:dyDescent="0.2">
      <c r="B113" s="14" t="str">
        <f>IF(tabDaten[[#This Row],[MandNr]]="","Fehler",IF(tabDaten[[#This Row],[MandNr]]=1,"1 Stadt Bad Rappenau","2 Eigenbetrieb Stadtenwässerung"))</f>
        <v>1 Stadt Bad Rappenau</v>
      </c>
      <c r="C113" s="14" t="str">
        <f>IF(OR(tabDaten[[#This Row],[art]]="00",tabDaten[[#This Row],[art]]="01",tabDaten[[#This Row],[art]]="60",tabDaten[[#This Row],[art]]="61"),"0 Verwaltungshaushalt","1 Vermögenshaushalt")</f>
        <v>0 Verwaltungshaushalt</v>
      </c>
      <c r="D113" s="14" t="str">
        <f>VLOOKUP(tabDaten[[#This Row],[art]],tabKontenart[],2,FALSE)</f>
        <v>00 Einnahmen VerwaltungsHH</v>
      </c>
      <c r="E113" s="14" t="str">
        <f>LEFT(tabDaten[[#This Row],[Gld]],1) &amp; "    " &amp;VLOOKUP((tabDaten[[#This Row],[MandNr]]&amp;"x"&amp;LEFT(tabDaten[[#This Row],[Gld]],1)),tabGliederung[],2,FALSE)</f>
        <v xml:space="preserve">2    Schulen </v>
      </c>
      <c r="F113" s="14" t="str">
        <f>LEFT(tabDaten[[#This Row],[Gld]],2) &amp; "    " &amp;VLOOKUP((tabDaten[[#This Row],[MandNr]]&amp;"x"&amp;LEFT(tabDaten[[#This Row],[Gld]],2)),tabGliederung[],2,FALSE)</f>
        <v xml:space="preserve">27    Sonderschulen </v>
      </c>
      <c r="G1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13" s="14" t="str">
        <f>LEFT(tabDaten[[#This Row],[Gld]],4) &amp; "    " &amp;VLOOKUP((tabDaten[[#This Row],[MandNr]]&amp;"x"&amp;LEFT(tabDaten[[#This Row],[Gld]],4)),tabGliederung[],2,FALSE)</f>
        <v>2700    Albert-Schweitzer-Schule  (Förderschule)</v>
      </c>
      <c r="I113" s="14" t="str">
        <f>IF(OR(LEFT(tabDaten[[#This Row],[Grp]],1)*1=3,LEFT(tabDaten[[#This Row],[Grp]],1)*1=9),LEFT(tabDaten[[#This Row],[Grp]],2),LEFT(tabDaten[[#This Row],[Grp]],1))</f>
        <v>1</v>
      </c>
      <c r="J113" s="14" t="str">
        <f>VLOOKUP(tabDaten[[#This Row],[GrpKurz]],tabGruppierung[],2,FALSE)</f>
        <v>E   Einnahmen aus Verwaltung und Betrieb</v>
      </c>
      <c r="K1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2700-162000    Erstattungen von Gemeinden   </v>
      </c>
      <c r="L113" s="17">
        <f>IF(OR(tabDaten[[#This Row],[art]]="00",tabDaten[[#This Row],[art]]="10"),tabDaten[[#This Row],[Plan]],tabDaten[[#This Row],[Plan]]*-1)</f>
        <v>30000</v>
      </c>
      <c r="M113" s="18">
        <f>IF(OR(tabDaten[[#This Row],[art]]="00",tabDaten[[#This Row],[art]]="10",tabDaten[[#This Row],[art]]="60",tabDaten[[#This Row],[art]]="70"),tabDaten[[#This Row],[Rechnung]],tabDaten[[#This Row],[Rechnung]]*-1)</f>
        <v>39572.61</v>
      </c>
      <c r="N113" s="44">
        <v>1</v>
      </c>
      <c r="O113" s="45" t="s">
        <v>995</v>
      </c>
      <c r="P113" s="45" t="s">
        <v>1086</v>
      </c>
      <c r="Q113" s="45" t="s">
        <v>1655</v>
      </c>
      <c r="R113" s="45" t="s">
        <v>995</v>
      </c>
      <c r="S113" s="45" t="s">
        <v>1546</v>
      </c>
      <c r="T113" s="44" t="s">
        <v>30</v>
      </c>
      <c r="U113" s="46">
        <v>30000</v>
      </c>
      <c r="V113" s="46">
        <v>39572.61</v>
      </c>
    </row>
    <row r="114" spans="2:22" x14ac:dyDescent="0.2">
      <c r="B114" s="14" t="str">
        <f>IF(tabDaten[[#This Row],[MandNr]]="","Fehler",IF(tabDaten[[#This Row],[MandNr]]=1,"1 Stadt Bad Rappenau","2 Eigenbetrieb Stadtenwässerung"))</f>
        <v>1 Stadt Bad Rappenau</v>
      </c>
      <c r="C114" s="14" t="str">
        <f>IF(OR(tabDaten[[#This Row],[art]]="00",tabDaten[[#This Row],[art]]="01",tabDaten[[#This Row],[art]]="60",tabDaten[[#This Row],[art]]="61"),"0 Verwaltungshaushalt","1 Vermögenshaushalt")</f>
        <v>0 Verwaltungshaushalt</v>
      </c>
      <c r="D114" s="14" t="str">
        <f>VLOOKUP(tabDaten[[#This Row],[art]],tabKontenart[],2,FALSE)</f>
        <v>00 Einnahmen VerwaltungsHH</v>
      </c>
      <c r="E114" s="14" t="str">
        <f>LEFT(tabDaten[[#This Row],[Gld]],1) &amp; "    " &amp;VLOOKUP((tabDaten[[#This Row],[MandNr]]&amp;"x"&amp;LEFT(tabDaten[[#This Row],[Gld]],1)),tabGliederung[],2,FALSE)</f>
        <v xml:space="preserve">2    Schulen </v>
      </c>
      <c r="F114" s="14" t="str">
        <f>LEFT(tabDaten[[#This Row],[Gld]],2) &amp; "    " &amp;VLOOKUP((tabDaten[[#This Row],[MandNr]]&amp;"x"&amp;LEFT(tabDaten[[#This Row],[Gld]],2)),tabGliederung[],2,FALSE)</f>
        <v xml:space="preserve">27    Sonderschulen </v>
      </c>
      <c r="G1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14" s="14" t="str">
        <f>LEFT(tabDaten[[#This Row],[Gld]],4) &amp; "    " &amp;VLOOKUP((tabDaten[[#This Row],[MandNr]]&amp;"x"&amp;LEFT(tabDaten[[#This Row],[Gld]],4)),tabGliederung[],2,FALSE)</f>
        <v>2700    Albert-Schweitzer-Schule  (Förderschule)</v>
      </c>
      <c r="I114" s="14" t="str">
        <f>IF(OR(LEFT(tabDaten[[#This Row],[Grp]],1)*1=3,LEFT(tabDaten[[#This Row],[Grp]],1)*1=9),LEFT(tabDaten[[#This Row],[Grp]],2),LEFT(tabDaten[[#This Row],[Grp]],1))</f>
        <v>1</v>
      </c>
      <c r="J114" s="14" t="str">
        <f>VLOOKUP(tabDaten[[#This Row],[GrpKurz]],tabGruppierung[],2,FALSE)</f>
        <v>E   Einnahmen aus Verwaltung und Betrieb</v>
      </c>
      <c r="K1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2700-171000    Zuweisungen und Zuschüsse vom Land  </v>
      </c>
      <c r="L114" s="17">
        <f>IF(OR(tabDaten[[#This Row],[art]]="00",tabDaten[[#This Row],[art]]="10"),tabDaten[[#This Row],[Plan]],tabDaten[[#This Row],[Plan]]*-1)</f>
        <v>128000</v>
      </c>
      <c r="M114" s="18">
        <f>IF(OR(tabDaten[[#This Row],[art]]="00",tabDaten[[#This Row],[art]]="10",tabDaten[[#This Row],[art]]="60",tabDaten[[#This Row],[art]]="70"),tabDaten[[#This Row],[Rechnung]],tabDaten[[#This Row],[Rechnung]]*-1)</f>
        <v>131880</v>
      </c>
      <c r="N114" s="44">
        <v>1</v>
      </c>
      <c r="O114" s="45" t="s">
        <v>995</v>
      </c>
      <c r="P114" s="45" t="s">
        <v>1086</v>
      </c>
      <c r="Q114" s="45" t="s">
        <v>1667</v>
      </c>
      <c r="R114" s="45" t="s">
        <v>995</v>
      </c>
      <c r="S114" s="45" t="s">
        <v>1546</v>
      </c>
      <c r="T114" s="44" t="s">
        <v>22</v>
      </c>
      <c r="U114" s="46">
        <v>128000</v>
      </c>
      <c r="V114" s="46">
        <v>131880</v>
      </c>
    </row>
    <row r="115" spans="2:22" x14ac:dyDescent="0.2">
      <c r="B115" s="14" t="str">
        <f>IF(tabDaten[[#This Row],[MandNr]]="","Fehler",IF(tabDaten[[#This Row],[MandNr]]=1,"1 Stadt Bad Rappenau","2 Eigenbetrieb Stadtenwässerung"))</f>
        <v>1 Stadt Bad Rappenau</v>
      </c>
      <c r="C115" s="14" t="str">
        <f>IF(OR(tabDaten[[#This Row],[art]]="00",tabDaten[[#This Row],[art]]="01",tabDaten[[#This Row],[art]]="60",tabDaten[[#This Row],[art]]="61"),"0 Verwaltungshaushalt","1 Vermögenshaushalt")</f>
        <v>0 Verwaltungshaushalt</v>
      </c>
      <c r="D115" s="14" t="str">
        <f>VLOOKUP(tabDaten[[#This Row],[art]],tabKontenart[],2,FALSE)</f>
        <v>00 Einnahmen VerwaltungsHH</v>
      </c>
      <c r="E115" s="14" t="str">
        <f>LEFT(tabDaten[[#This Row],[Gld]],1) &amp; "    " &amp;VLOOKUP((tabDaten[[#This Row],[MandNr]]&amp;"x"&amp;LEFT(tabDaten[[#This Row],[Gld]],1)),tabGliederung[],2,FALSE)</f>
        <v xml:space="preserve">2    Schulen </v>
      </c>
      <c r="F115" s="14" t="str">
        <f>LEFT(tabDaten[[#This Row],[Gld]],2) &amp; "    " &amp;VLOOKUP((tabDaten[[#This Row],[MandNr]]&amp;"x"&amp;LEFT(tabDaten[[#This Row],[Gld]],2)),tabGliederung[],2,FALSE)</f>
        <v xml:space="preserve">27    Sonderschulen </v>
      </c>
      <c r="G1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15" s="14" t="str">
        <f>LEFT(tabDaten[[#This Row],[Gld]],4) &amp; "    " &amp;VLOOKUP((tabDaten[[#This Row],[MandNr]]&amp;"x"&amp;LEFT(tabDaten[[#This Row],[Gld]],4)),tabGliederung[],2,FALSE)</f>
        <v>2700    Albert-Schweitzer-Schule  (Förderschule)</v>
      </c>
      <c r="I115" s="14" t="str">
        <f>IF(OR(LEFT(tabDaten[[#This Row],[Grp]],1)*1=3,LEFT(tabDaten[[#This Row],[Grp]],1)*1=9),LEFT(tabDaten[[#This Row],[Grp]],2),LEFT(tabDaten[[#This Row],[Grp]],1))</f>
        <v>1</v>
      </c>
      <c r="J115" s="14" t="str">
        <f>VLOOKUP(tabDaten[[#This Row],[GrpKurz]],tabGruppierung[],2,FALSE)</f>
        <v>E   Einnahmen aus Verwaltung und Betrieb</v>
      </c>
      <c r="K1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2700-171200    Landeszuschüsse für Jugendbegleiter und Integrationshelfer  </v>
      </c>
      <c r="L115" s="17">
        <f>IF(OR(tabDaten[[#This Row],[art]]="00",tabDaten[[#This Row],[art]]="10"),tabDaten[[#This Row],[Plan]],tabDaten[[#This Row],[Plan]]*-1)</f>
        <v>5000</v>
      </c>
      <c r="M115" s="18">
        <f>IF(OR(tabDaten[[#This Row],[art]]="00",tabDaten[[#This Row],[art]]="10",tabDaten[[#This Row],[art]]="60",tabDaten[[#This Row],[art]]="70"),tabDaten[[#This Row],[Rechnung]],tabDaten[[#This Row],[Rechnung]]*-1)</f>
        <v>5698.42</v>
      </c>
      <c r="N115" s="44">
        <v>1</v>
      </c>
      <c r="O115" s="45" t="s">
        <v>995</v>
      </c>
      <c r="P115" s="45" t="s">
        <v>1086</v>
      </c>
      <c r="Q115" s="45" t="s">
        <v>1673</v>
      </c>
      <c r="R115" s="45" t="s">
        <v>995</v>
      </c>
      <c r="S115" s="45" t="s">
        <v>1546</v>
      </c>
      <c r="T115" s="44" t="s">
        <v>2201</v>
      </c>
      <c r="U115" s="46">
        <v>5000</v>
      </c>
      <c r="V115" s="46">
        <v>5698.42</v>
      </c>
    </row>
    <row r="116" spans="2:22" x14ac:dyDescent="0.2">
      <c r="B116" s="14" t="str">
        <f>IF(tabDaten[[#This Row],[MandNr]]="","Fehler",IF(tabDaten[[#This Row],[MandNr]]=1,"1 Stadt Bad Rappenau","2 Eigenbetrieb Stadtenwässerung"))</f>
        <v>1 Stadt Bad Rappenau</v>
      </c>
      <c r="C116" s="14" t="str">
        <f>IF(OR(tabDaten[[#This Row],[art]]="00",tabDaten[[#This Row],[art]]="01",tabDaten[[#This Row],[art]]="60",tabDaten[[#This Row],[art]]="61"),"0 Verwaltungshaushalt","1 Vermögenshaushalt")</f>
        <v>0 Verwaltungshaushalt</v>
      </c>
      <c r="D116" s="14" t="str">
        <f>VLOOKUP(tabDaten[[#This Row],[art]],tabKontenart[],2,FALSE)</f>
        <v>00 Einnahmen VerwaltungsHH</v>
      </c>
      <c r="E116" s="14" t="str">
        <f>LEFT(tabDaten[[#This Row],[Gld]],1) &amp; "    " &amp;VLOOKUP((tabDaten[[#This Row],[MandNr]]&amp;"x"&amp;LEFT(tabDaten[[#This Row],[Gld]],1)),tabGliederung[],2,FALSE)</f>
        <v xml:space="preserve">2    Schulen </v>
      </c>
      <c r="F116" s="14" t="str">
        <f>LEFT(tabDaten[[#This Row],[Gld]],2) &amp; "    " &amp;VLOOKUP((tabDaten[[#This Row],[MandNr]]&amp;"x"&amp;LEFT(tabDaten[[#This Row],[Gld]],2)),tabGliederung[],2,FALSE)</f>
        <v xml:space="preserve">28    Gesamtschulen u. dgl. </v>
      </c>
      <c r="G1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16" s="14" t="str">
        <f>LEFT(tabDaten[[#This Row],[Gld]],4) &amp; "    " &amp;VLOOKUP((tabDaten[[#This Row],[MandNr]]&amp;"x"&amp;LEFT(tabDaten[[#This Row],[Gld]],4)),tabGliederung[],2,FALSE)</f>
        <v xml:space="preserve">2820    Gemeinschaftsschule Bad Rappenau </v>
      </c>
      <c r="I116" s="14" t="str">
        <f>IF(OR(LEFT(tabDaten[[#This Row],[Grp]],1)*1=3,LEFT(tabDaten[[#This Row],[Grp]],1)*1=9),LEFT(tabDaten[[#This Row],[Grp]],2),LEFT(tabDaten[[#This Row],[Grp]],1))</f>
        <v>1</v>
      </c>
      <c r="J116" s="14" t="str">
        <f>VLOOKUP(tabDaten[[#This Row],[GrpKurz]],tabGruppierung[],2,FALSE)</f>
        <v>E   Einnahmen aus Verwaltung und Betrieb</v>
      </c>
      <c r="K1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2820-151000    Ersätze und ähnliche Einnahmen  </v>
      </c>
      <c r="L116" s="17">
        <f>IF(OR(tabDaten[[#This Row],[art]]="00",tabDaten[[#This Row],[art]]="10"),tabDaten[[#This Row],[Plan]],tabDaten[[#This Row],[Plan]]*-1)</f>
        <v>100</v>
      </c>
      <c r="M116" s="18">
        <f>IF(OR(tabDaten[[#This Row],[art]]="00",tabDaten[[#This Row],[art]]="10",tabDaten[[#This Row],[art]]="60",tabDaten[[#This Row],[art]]="70"),tabDaten[[#This Row],[Rechnung]],tabDaten[[#This Row],[Rechnung]]*-1)</f>
        <v>3167.2</v>
      </c>
      <c r="N116" s="44">
        <v>1</v>
      </c>
      <c r="O116" s="45" t="s">
        <v>995</v>
      </c>
      <c r="P116" s="45" t="s">
        <v>1097</v>
      </c>
      <c r="Q116" s="45" t="s">
        <v>1653</v>
      </c>
      <c r="R116" s="45" t="s">
        <v>995</v>
      </c>
      <c r="S116" s="45" t="s">
        <v>1546</v>
      </c>
      <c r="T116" s="44" t="s">
        <v>4</v>
      </c>
      <c r="U116" s="46">
        <v>100</v>
      </c>
      <c r="V116" s="46">
        <v>3167.2</v>
      </c>
    </row>
    <row r="117" spans="2:22" x14ac:dyDescent="0.2">
      <c r="B117" s="14" t="str">
        <f>IF(tabDaten[[#This Row],[MandNr]]="","Fehler",IF(tabDaten[[#This Row],[MandNr]]=1,"1 Stadt Bad Rappenau","2 Eigenbetrieb Stadtenwässerung"))</f>
        <v>1 Stadt Bad Rappenau</v>
      </c>
      <c r="C117" s="14" t="str">
        <f>IF(OR(tabDaten[[#This Row],[art]]="00",tabDaten[[#This Row],[art]]="01",tabDaten[[#This Row],[art]]="60",tabDaten[[#This Row],[art]]="61"),"0 Verwaltungshaushalt","1 Vermögenshaushalt")</f>
        <v>0 Verwaltungshaushalt</v>
      </c>
      <c r="D117" s="14" t="str">
        <f>VLOOKUP(tabDaten[[#This Row],[art]],tabKontenart[],2,FALSE)</f>
        <v>00 Einnahmen VerwaltungsHH</v>
      </c>
      <c r="E117" s="14" t="str">
        <f>LEFT(tabDaten[[#This Row],[Gld]],1) &amp; "    " &amp;VLOOKUP((tabDaten[[#This Row],[MandNr]]&amp;"x"&amp;LEFT(tabDaten[[#This Row],[Gld]],1)),tabGliederung[],2,FALSE)</f>
        <v xml:space="preserve">2    Schulen </v>
      </c>
      <c r="F117" s="14" t="str">
        <f>LEFT(tabDaten[[#This Row],[Gld]],2) &amp; "    " &amp;VLOOKUP((tabDaten[[#This Row],[MandNr]]&amp;"x"&amp;LEFT(tabDaten[[#This Row],[Gld]],2)),tabGliederung[],2,FALSE)</f>
        <v xml:space="preserve">28    Gesamtschulen u. dgl. </v>
      </c>
      <c r="G1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17" s="14" t="str">
        <f>LEFT(tabDaten[[#This Row],[Gld]],4) &amp; "    " &amp;VLOOKUP((tabDaten[[#This Row],[MandNr]]&amp;"x"&amp;LEFT(tabDaten[[#This Row],[Gld]],4)),tabGliederung[],2,FALSE)</f>
        <v xml:space="preserve">2820    Gemeinschaftsschule Bad Rappenau </v>
      </c>
      <c r="I117" s="14" t="str">
        <f>IF(OR(LEFT(tabDaten[[#This Row],[Grp]],1)*1=3,LEFT(tabDaten[[#This Row],[Grp]],1)*1=9),LEFT(tabDaten[[#This Row],[Grp]],2),LEFT(tabDaten[[#This Row],[Grp]],1))</f>
        <v>1</v>
      </c>
      <c r="J117" s="14" t="str">
        <f>VLOOKUP(tabDaten[[#This Row],[GrpKurz]],tabGruppierung[],2,FALSE)</f>
        <v>E   Einnahmen aus Verwaltung und Betrieb</v>
      </c>
      <c r="K1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2820-153000    Erstattungen für Eingliederungshilfe   </v>
      </c>
      <c r="L117" s="17">
        <f>IF(OR(tabDaten[[#This Row],[art]]="00",tabDaten[[#This Row],[art]]="10"),tabDaten[[#This Row],[Plan]],tabDaten[[#This Row],[Plan]]*-1)</f>
        <v>0</v>
      </c>
      <c r="M117" s="18">
        <f>IF(OR(tabDaten[[#This Row],[art]]="00",tabDaten[[#This Row],[art]]="10",tabDaten[[#This Row],[art]]="60",tabDaten[[#This Row],[art]]="70"),tabDaten[[#This Row],[Rechnung]],tabDaten[[#This Row],[Rechnung]]*-1)</f>
        <v>1304.7</v>
      </c>
      <c r="N117" s="44">
        <v>1</v>
      </c>
      <c r="O117" s="45" t="s">
        <v>995</v>
      </c>
      <c r="P117" s="45" t="s">
        <v>1097</v>
      </c>
      <c r="Q117" s="45" t="s">
        <v>1672</v>
      </c>
      <c r="R117" s="45" t="s">
        <v>995</v>
      </c>
      <c r="S117" s="45" t="s">
        <v>1546</v>
      </c>
      <c r="T117" s="44" t="s">
        <v>27</v>
      </c>
      <c r="U117" s="46">
        <v>0</v>
      </c>
      <c r="V117" s="46">
        <v>1304.7</v>
      </c>
    </row>
    <row r="118" spans="2:22" x14ac:dyDescent="0.2">
      <c r="B118" s="14" t="str">
        <f>IF(tabDaten[[#This Row],[MandNr]]="","Fehler",IF(tabDaten[[#This Row],[MandNr]]=1,"1 Stadt Bad Rappenau","2 Eigenbetrieb Stadtenwässerung"))</f>
        <v>1 Stadt Bad Rappenau</v>
      </c>
      <c r="C118" s="14" t="str">
        <f>IF(OR(tabDaten[[#This Row],[art]]="00",tabDaten[[#This Row],[art]]="01",tabDaten[[#This Row],[art]]="60",tabDaten[[#This Row],[art]]="61"),"0 Verwaltungshaushalt","1 Vermögenshaushalt")</f>
        <v>0 Verwaltungshaushalt</v>
      </c>
      <c r="D118" s="14" t="str">
        <f>VLOOKUP(tabDaten[[#This Row],[art]],tabKontenart[],2,FALSE)</f>
        <v>00 Einnahmen VerwaltungsHH</v>
      </c>
      <c r="E118" s="14" t="str">
        <f>LEFT(tabDaten[[#This Row],[Gld]],1) &amp; "    " &amp;VLOOKUP((tabDaten[[#This Row],[MandNr]]&amp;"x"&amp;LEFT(tabDaten[[#This Row],[Gld]],1)),tabGliederung[],2,FALSE)</f>
        <v xml:space="preserve">2    Schulen </v>
      </c>
      <c r="F118" s="14" t="str">
        <f>LEFT(tabDaten[[#This Row],[Gld]],2) &amp; "    " &amp;VLOOKUP((tabDaten[[#This Row],[MandNr]]&amp;"x"&amp;LEFT(tabDaten[[#This Row],[Gld]],2)),tabGliederung[],2,FALSE)</f>
        <v xml:space="preserve">28    Gesamtschulen u. dgl. </v>
      </c>
      <c r="G1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18" s="14" t="str">
        <f>LEFT(tabDaten[[#This Row],[Gld]],4) &amp; "    " &amp;VLOOKUP((tabDaten[[#This Row],[MandNr]]&amp;"x"&amp;LEFT(tabDaten[[#This Row],[Gld]],4)),tabGliederung[],2,FALSE)</f>
        <v xml:space="preserve">2820    Gemeinschaftsschule Bad Rappenau </v>
      </c>
      <c r="I118" s="14" t="str">
        <f>IF(OR(LEFT(tabDaten[[#This Row],[Grp]],1)*1=3,LEFT(tabDaten[[#This Row],[Grp]],1)*1=9),LEFT(tabDaten[[#This Row],[Grp]],2),LEFT(tabDaten[[#This Row],[Grp]],1))</f>
        <v>1</v>
      </c>
      <c r="J118" s="14" t="str">
        <f>VLOOKUP(tabDaten[[#This Row],[GrpKurz]],tabGruppierung[],2,FALSE)</f>
        <v>E   Einnahmen aus Verwaltung und Betrieb</v>
      </c>
      <c r="K1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2820-171000    Zuweisungen und Zuschüsse vom Land   </v>
      </c>
      <c r="L118" s="17">
        <f>IF(OR(tabDaten[[#This Row],[art]]="00",tabDaten[[#This Row],[art]]="10"),tabDaten[[#This Row],[Plan]],tabDaten[[#This Row],[Plan]]*-1)</f>
        <v>569400</v>
      </c>
      <c r="M118" s="18">
        <f>IF(OR(tabDaten[[#This Row],[art]]="00",tabDaten[[#This Row],[art]]="10",tabDaten[[#This Row],[art]]="60",tabDaten[[#This Row],[art]]="70"),tabDaten[[#This Row],[Rechnung]],tabDaten[[#This Row],[Rechnung]]*-1)</f>
        <v>569439.48</v>
      </c>
      <c r="N118" s="44">
        <v>1</v>
      </c>
      <c r="O118" s="45" t="s">
        <v>995</v>
      </c>
      <c r="P118" s="45" t="s">
        <v>1097</v>
      </c>
      <c r="Q118" s="45" t="s">
        <v>1667</v>
      </c>
      <c r="R118" s="45" t="s">
        <v>995</v>
      </c>
      <c r="S118" s="45" t="s">
        <v>1546</v>
      </c>
      <c r="T118" s="44" t="s">
        <v>31</v>
      </c>
      <c r="U118" s="46">
        <v>569400</v>
      </c>
      <c r="V118" s="46">
        <v>569439.48</v>
      </c>
    </row>
    <row r="119" spans="2:22" x14ac:dyDescent="0.2">
      <c r="B119" s="14" t="str">
        <f>IF(tabDaten[[#This Row],[MandNr]]="","Fehler",IF(tabDaten[[#This Row],[MandNr]]=1,"1 Stadt Bad Rappenau","2 Eigenbetrieb Stadtenwässerung"))</f>
        <v>1 Stadt Bad Rappenau</v>
      </c>
      <c r="C119" s="14" t="str">
        <f>IF(OR(tabDaten[[#This Row],[art]]="00",tabDaten[[#This Row],[art]]="01",tabDaten[[#This Row],[art]]="60",tabDaten[[#This Row],[art]]="61"),"0 Verwaltungshaushalt","1 Vermögenshaushalt")</f>
        <v>0 Verwaltungshaushalt</v>
      </c>
      <c r="D119" s="14" t="str">
        <f>VLOOKUP(tabDaten[[#This Row],[art]],tabKontenart[],2,FALSE)</f>
        <v>00 Einnahmen VerwaltungsHH</v>
      </c>
      <c r="E119" s="14" t="str">
        <f>LEFT(tabDaten[[#This Row],[Gld]],1) &amp; "    " &amp;VLOOKUP((tabDaten[[#This Row],[MandNr]]&amp;"x"&amp;LEFT(tabDaten[[#This Row],[Gld]],1)),tabGliederung[],2,FALSE)</f>
        <v xml:space="preserve">2    Schulen </v>
      </c>
      <c r="F119" s="14" t="str">
        <f>LEFT(tabDaten[[#This Row],[Gld]],2) &amp; "    " &amp;VLOOKUP((tabDaten[[#This Row],[MandNr]]&amp;"x"&amp;LEFT(tabDaten[[#This Row],[Gld]],2)),tabGliederung[],2,FALSE)</f>
        <v xml:space="preserve">28    Gesamtschulen u. dgl. </v>
      </c>
      <c r="G1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19" s="14" t="str">
        <f>LEFT(tabDaten[[#This Row],[Gld]],4) &amp; "    " &amp;VLOOKUP((tabDaten[[#This Row],[MandNr]]&amp;"x"&amp;LEFT(tabDaten[[#This Row],[Gld]],4)),tabGliederung[],2,FALSE)</f>
        <v xml:space="preserve">2820    Gemeinschaftsschule Bad Rappenau </v>
      </c>
      <c r="I119" s="14" t="str">
        <f>IF(OR(LEFT(tabDaten[[#This Row],[Grp]],1)*1=3,LEFT(tabDaten[[#This Row],[Grp]],1)*1=9),LEFT(tabDaten[[#This Row],[Grp]],2),LEFT(tabDaten[[#This Row],[Grp]],1))</f>
        <v>1</v>
      </c>
      <c r="J119" s="14" t="str">
        <f>VLOOKUP(tabDaten[[#This Row],[GrpKurz]],tabGruppierung[],2,FALSE)</f>
        <v>E   Einnahmen aus Verwaltung und Betrieb</v>
      </c>
      <c r="K1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2820-171300    Zuweisungen für Inklusion   </v>
      </c>
      <c r="L119" s="17">
        <f>IF(OR(tabDaten[[#This Row],[art]]="00",tabDaten[[#This Row],[art]]="10"),tabDaten[[#This Row],[Plan]],tabDaten[[#This Row],[Plan]]*-1)</f>
        <v>0</v>
      </c>
      <c r="M119" s="18">
        <f>IF(OR(tabDaten[[#This Row],[art]]="00",tabDaten[[#This Row],[art]]="10",tabDaten[[#This Row],[art]]="60",tabDaten[[#This Row],[art]]="70"),tabDaten[[#This Row],[Rechnung]],tabDaten[[#This Row],[Rechnung]]*-1)</f>
        <v>15573</v>
      </c>
      <c r="N119" s="44">
        <v>1</v>
      </c>
      <c r="O119" s="45" t="s">
        <v>995</v>
      </c>
      <c r="P119" s="45" t="s">
        <v>1097</v>
      </c>
      <c r="Q119" s="45" t="s">
        <v>2122</v>
      </c>
      <c r="R119" s="45" t="s">
        <v>995</v>
      </c>
      <c r="S119" s="45" t="s">
        <v>1546</v>
      </c>
      <c r="T119" s="44" t="s">
        <v>2123</v>
      </c>
      <c r="U119" s="46">
        <v>0</v>
      </c>
      <c r="V119" s="46">
        <v>15573</v>
      </c>
    </row>
    <row r="120" spans="2:22" x14ac:dyDescent="0.2">
      <c r="B120" s="14" t="str">
        <f>IF(tabDaten[[#This Row],[MandNr]]="","Fehler",IF(tabDaten[[#This Row],[MandNr]]=1,"1 Stadt Bad Rappenau","2 Eigenbetrieb Stadtenwässerung"))</f>
        <v>1 Stadt Bad Rappenau</v>
      </c>
      <c r="C120" s="14" t="str">
        <f>IF(OR(tabDaten[[#This Row],[art]]="00",tabDaten[[#This Row],[art]]="01",tabDaten[[#This Row],[art]]="60",tabDaten[[#This Row],[art]]="61"),"0 Verwaltungshaushalt","1 Vermögenshaushalt")</f>
        <v>0 Verwaltungshaushalt</v>
      </c>
      <c r="D120" s="14" t="str">
        <f>VLOOKUP(tabDaten[[#This Row],[art]],tabKontenart[],2,FALSE)</f>
        <v>00 Einnahmen VerwaltungsHH</v>
      </c>
      <c r="E120" s="14" t="str">
        <f>LEFT(tabDaten[[#This Row],[Gld]],1) &amp; "    " &amp;VLOOKUP((tabDaten[[#This Row],[MandNr]]&amp;"x"&amp;LEFT(tabDaten[[#This Row],[Gld]],1)),tabGliederung[],2,FALSE)</f>
        <v xml:space="preserve">2    Schulen </v>
      </c>
      <c r="F120" s="14" t="str">
        <f>LEFT(tabDaten[[#This Row],[Gld]],2) &amp; "    " &amp;VLOOKUP((tabDaten[[#This Row],[MandNr]]&amp;"x"&amp;LEFT(tabDaten[[#This Row],[Gld]],2)),tabGliederung[],2,FALSE)</f>
        <v xml:space="preserve">28    Gesamtschulen u. dgl. </v>
      </c>
      <c r="G1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0" s="14" t="str">
        <f>LEFT(tabDaten[[#This Row],[Gld]],4) &amp; "    " &amp;VLOOKUP((tabDaten[[#This Row],[MandNr]]&amp;"x"&amp;LEFT(tabDaten[[#This Row],[Gld]],4)),tabGliederung[],2,FALSE)</f>
        <v xml:space="preserve">2820    Gemeinschaftsschule Bad Rappenau </v>
      </c>
      <c r="I120" s="14" t="str">
        <f>IF(OR(LEFT(tabDaten[[#This Row],[Grp]],1)*1=3,LEFT(tabDaten[[#This Row],[Grp]],1)*1=9),LEFT(tabDaten[[#This Row],[Grp]],2),LEFT(tabDaten[[#This Row],[Grp]],1))</f>
        <v>1</v>
      </c>
      <c r="J120" s="14" t="str">
        <f>VLOOKUP(tabDaten[[#This Row],[GrpKurz]],tabGruppierung[],2,FALSE)</f>
        <v>E   Einnahmen aus Verwaltung und Betrieb</v>
      </c>
      <c r="K1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2820-178000    Spenden   </v>
      </c>
      <c r="L120" s="17">
        <f>IF(OR(tabDaten[[#This Row],[art]]="00",tabDaten[[#This Row],[art]]="10"),tabDaten[[#This Row],[Plan]],tabDaten[[#This Row],[Plan]]*-1)</f>
        <v>0</v>
      </c>
      <c r="M120" s="18">
        <f>IF(OR(tabDaten[[#This Row],[art]]="00",tabDaten[[#This Row],[art]]="10",tabDaten[[#This Row],[art]]="60",tabDaten[[#This Row],[art]]="70"),tabDaten[[#This Row],[Rechnung]],tabDaten[[#This Row],[Rechnung]]*-1)</f>
        <v>3142.7</v>
      </c>
      <c r="N120" s="44">
        <v>1</v>
      </c>
      <c r="O120" s="45" t="s">
        <v>995</v>
      </c>
      <c r="P120" s="45" t="s">
        <v>1097</v>
      </c>
      <c r="Q120" s="45" t="s">
        <v>1668</v>
      </c>
      <c r="R120" s="45" t="s">
        <v>995</v>
      </c>
      <c r="S120" s="45" t="s">
        <v>1546</v>
      </c>
      <c r="T120" s="44" t="s">
        <v>23</v>
      </c>
      <c r="U120" s="46">
        <v>0</v>
      </c>
      <c r="V120" s="46">
        <v>3142.7</v>
      </c>
    </row>
    <row r="121" spans="2:22" x14ac:dyDescent="0.2">
      <c r="B121" s="14" t="str">
        <f>IF(tabDaten[[#This Row],[MandNr]]="","Fehler",IF(tabDaten[[#This Row],[MandNr]]=1,"1 Stadt Bad Rappenau","2 Eigenbetrieb Stadtenwässerung"))</f>
        <v>1 Stadt Bad Rappenau</v>
      </c>
      <c r="C121" s="14" t="str">
        <f>IF(OR(tabDaten[[#This Row],[art]]="00",tabDaten[[#This Row],[art]]="01",tabDaten[[#This Row],[art]]="60",tabDaten[[#This Row],[art]]="61"),"0 Verwaltungshaushalt","1 Vermögenshaushalt")</f>
        <v>0 Verwaltungshaushalt</v>
      </c>
      <c r="D121" s="14" t="str">
        <f>VLOOKUP(tabDaten[[#This Row],[art]],tabKontenart[],2,FALSE)</f>
        <v>00 Einnahmen VerwaltungsHH</v>
      </c>
      <c r="E121" s="14" t="str">
        <f>LEFT(tabDaten[[#This Row],[Gld]],1) &amp; "    " &amp;VLOOKUP((tabDaten[[#This Row],[MandNr]]&amp;"x"&amp;LEFT(tabDaten[[#This Row],[Gld]],1)),tabGliederung[],2,FALSE)</f>
        <v xml:space="preserve">2    Schulen </v>
      </c>
      <c r="F121" s="14" t="str">
        <f>LEFT(tabDaten[[#This Row],[Gld]],2) &amp; "    " &amp;VLOOKUP((tabDaten[[#This Row],[MandNr]]&amp;"x"&amp;LEFT(tabDaten[[#This Row],[Gld]],2)),tabGliederung[],2,FALSE)</f>
        <v xml:space="preserve">29    Übrige schulische Aufgaben </v>
      </c>
      <c r="G1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1" s="14" t="str">
        <f>LEFT(tabDaten[[#This Row],[Gld]],4) &amp; "    " &amp;VLOOKUP((tabDaten[[#This Row],[MandNr]]&amp;"x"&amp;LEFT(tabDaten[[#This Row],[Gld]],4)),tabGliederung[],2,FALSE)</f>
        <v xml:space="preserve">2910    Hortbetreuung, Verläßliche Grundschulen </v>
      </c>
      <c r="I121" s="14" t="str">
        <f>IF(OR(LEFT(tabDaten[[#This Row],[Grp]],1)*1=3,LEFT(tabDaten[[#This Row],[Grp]],1)*1=9),LEFT(tabDaten[[#This Row],[Grp]],2),LEFT(tabDaten[[#This Row],[Grp]],1))</f>
        <v>1</v>
      </c>
      <c r="J121" s="14" t="str">
        <f>VLOOKUP(tabDaten[[#This Row],[GrpKurz]],tabGruppierung[],2,FALSE)</f>
        <v>E   Einnahmen aus Verwaltung und Betrieb</v>
      </c>
      <c r="K1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2910-110000    Elternbeiträge   </v>
      </c>
      <c r="L121" s="17">
        <f>IF(OR(tabDaten[[#This Row],[art]]="00",tabDaten[[#This Row],[art]]="10"),tabDaten[[#This Row],[Plan]],tabDaten[[#This Row],[Plan]]*-1)</f>
        <v>247000</v>
      </c>
      <c r="M121" s="18">
        <f>IF(OR(tabDaten[[#This Row],[art]]="00",tabDaten[[#This Row],[art]]="10",tabDaten[[#This Row],[art]]="60",tabDaten[[#This Row],[art]]="70"),tabDaten[[#This Row],[Rechnung]],tabDaten[[#This Row],[Rechnung]]*-1)</f>
        <v>300057.37</v>
      </c>
      <c r="N121" s="44">
        <v>1</v>
      </c>
      <c r="O121" s="45" t="s">
        <v>995</v>
      </c>
      <c r="P121" s="45" t="s">
        <v>1102</v>
      </c>
      <c r="Q121" s="45" t="s">
        <v>1674</v>
      </c>
      <c r="R121" s="45" t="s">
        <v>995</v>
      </c>
      <c r="S121" s="45" t="s">
        <v>1546</v>
      </c>
      <c r="T121" s="44" t="s">
        <v>32</v>
      </c>
      <c r="U121" s="46">
        <v>247000</v>
      </c>
      <c r="V121" s="46">
        <v>300057.37</v>
      </c>
    </row>
    <row r="122" spans="2:22" x14ac:dyDescent="0.2">
      <c r="B122" s="14" t="str">
        <f>IF(tabDaten[[#This Row],[MandNr]]="","Fehler",IF(tabDaten[[#This Row],[MandNr]]=1,"1 Stadt Bad Rappenau","2 Eigenbetrieb Stadtenwässerung"))</f>
        <v>1 Stadt Bad Rappenau</v>
      </c>
      <c r="C122" s="14" t="str">
        <f>IF(OR(tabDaten[[#This Row],[art]]="00",tabDaten[[#This Row],[art]]="01",tabDaten[[#This Row],[art]]="60",tabDaten[[#This Row],[art]]="61"),"0 Verwaltungshaushalt","1 Vermögenshaushalt")</f>
        <v>0 Verwaltungshaushalt</v>
      </c>
      <c r="D122" s="14" t="str">
        <f>VLOOKUP(tabDaten[[#This Row],[art]],tabKontenart[],2,FALSE)</f>
        <v>00 Einnahmen VerwaltungsHH</v>
      </c>
      <c r="E122" s="14" t="str">
        <f>LEFT(tabDaten[[#This Row],[Gld]],1) &amp; "    " &amp;VLOOKUP((tabDaten[[#This Row],[MandNr]]&amp;"x"&amp;LEFT(tabDaten[[#This Row],[Gld]],1)),tabGliederung[],2,FALSE)</f>
        <v xml:space="preserve">2    Schulen </v>
      </c>
      <c r="F122" s="14" t="str">
        <f>LEFT(tabDaten[[#This Row],[Gld]],2) &amp; "    " &amp;VLOOKUP((tabDaten[[#This Row],[MandNr]]&amp;"x"&amp;LEFT(tabDaten[[#This Row],[Gld]],2)),tabGliederung[],2,FALSE)</f>
        <v xml:space="preserve">29    Übrige schulische Aufgaben </v>
      </c>
      <c r="G1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2" s="14" t="str">
        <f>LEFT(tabDaten[[#This Row],[Gld]],4) &amp; "    " &amp;VLOOKUP((tabDaten[[#This Row],[MandNr]]&amp;"x"&amp;LEFT(tabDaten[[#This Row],[Gld]],4)),tabGliederung[],2,FALSE)</f>
        <v xml:space="preserve">2910    Hortbetreuung, Verläßliche Grundschulen </v>
      </c>
      <c r="I122" s="14" t="str">
        <f>IF(OR(LEFT(tabDaten[[#This Row],[Grp]],1)*1=3,LEFT(tabDaten[[#This Row],[Grp]],1)*1=9),LEFT(tabDaten[[#This Row],[Grp]],2),LEFT(tabDaten[[#This Row],[Grp]],1))</f>
        <v>1</v>
      </c>
      <c r="J122" s="14" t="str">
        <f>VLOOKUP(tabDaten[[#This Row],[GrpKurz]],tabGruppierung[],2,FALSE)</f>
        <v>E   Einnahmen aus Verwaltung und Betrieb</v>
      </c>
      <c r="K1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2910-151000    Essensgeld   </v>
      </c>
      <c r="L122" s="17">
        <f>IF(OR(tabDaten[[#This Row],[art]]="00",tabDaten[[#This Row],[art]]="10"),tabDaten[[#This Row],[Plan]],tabDaten[[#This Row],[Plan]]*-1)</f>
        <v>37800</v>
      </c>
      <c r="M122" s="18">
        <f>IF(OR(tabDaten[[#This Row],[art]]="00",tabDaten[[#This Row],[art]]="10",tabDaten[[#This Row],[art]]="60",tabDaten[[#This Row],[art]]="70"),tabDaten[[#This Row],[Rechnung]],tabDaten[[#This Row],[Rechnung]]*-1)</f>
        <v>53244.5</v>
      </c>
      <c r="N122" s="44">
        <v>1</v>
      </c>
      <c r="O122" s="45" t="s">
        <v>995</v>
      </c>
      <c r="P122" s="45" t="s">
        <v>1102</v>
      </c>
      <c r="Q122" s="45" t="s">
        <v>1653</v>
      </c>
      <c r="R122" s="45" t="s">
        <v>995</v>
      </c>
      <c r="S122" s="45" t="s">
        <v>1546</v>
      </c>
      <c r="T122" s="44" t="s">
        <v>33</v>
      </c>
      <c r="U122" s="46">
        <v>37800</v>
      </c>
      <c r="V122" s="46">
        <v>53244.5</v>
      </c>
    </row>
    <row r="123" spans="2:22" x14ac:dyDescent="0.2">
      <c r="B123" s="14" t="str">
        <f>IF(tabDaten[[#This Row],[MandNr]]="","Fehler",IF(tabDaten[[#This Row],[MandNr]]=1,"1 Stadt Bad Rappenau","2 Eigenbetrieb Stadtenwässerung"))</f>
        <v>1 Stadt Bad Rappenau</v>
      </c>
      <c r="C123" s="14" t="str">
        <f>IF(OR(tabDaten[[#This Row],[art]]="00",tabDaten[[#This Row],[art]]="01",tabDaten[[#This Row],[art]]="60",tabDaten[[#This Row],[art]]="61"),"0 Verwaltungshaushalt","1 Vermögenshaushalt")</f>
        <v>0 Verwaltungshaushalt</v>
      </c>
      <c r="D123" s="14" t="str">
        <f>VLOOKUP(tabDaten[[#This Row],[art]],tabKontenart[],2,FALSE)</f>
        <v>00 Einnahmen VerwaltungsHH</v>
      </c>
      <c r="E123" s="14" t="str">
        <f>LEFT(tabDaten[[#This Row],[Gld]],1) &amp; "    " &amp;VLOOKUP((tabDaten[[#This Row],[MandNr]]&amp;"x"&amp;LEFT(tabDaten[[#This Row],[Gld]],1)),tabGliederung[],2,FALSE)</f>
        <v xml:space="preserve">2    Schulen </v>
      </c>
      <c r="F123" s="14" t="str">
        <f>LEFT(tabDaten[[#This Row],[Gld]],2) &amp; "    " &amp;VLOOKUP((tabDaten[[#This Row],[MandNr]]&amp;"x"&amp;LEFT(tabDaten[[#This Row],[Gld]],2)),tabGliederung[],2,FALSE)</f>
        <v xml:space="preserve">29    Übrige schulische Aufgaben </v>
      </c>
      <c r="G1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3" s="14" t="str">
        <f>LEFT(tabDaten[[#This Row],[Gld]],4) &amp; "    " &amp;VLOOKUP((tabDaten[[#This Row],[MandNr]]&amp;"x"&amp;LEFT(tabDaten[[#This Row],[Gld]],4)),tabGliederung[],2,FALSE)</f>
        <v xml:space="preserve">2910    Hortbetreuung, Verläßliche Grundschulen </v>
      </c>
      <c r="I123" s="14" t="str">
        <f>IF(OR(LEFT(tabDaten[[#This Row],[Grp]],1)*1=3,LEFT(tabDaten[[#This Row],[Grp]],1)*1=9),LEFT(tabDaten[[#This Row],[Grp]],2),LEFT(tabDaten[[#This Row],[Grp]],1))</f>
        <v>1</v>
      </c>
      <c r="J123" s="14" t="str">
        <f>VLOOKUP(tabDaten[[#This Row],[GrpKurz]],tabGruppierung[],2,FALSE)</f>
        <v>E   Einnahmen aus Verwaltung und Betrieb</v>
      </c>
      <c r="K1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2910-154000    Erstattung für Photovoltaikanlage   </v>
      </c>
      <c r="L123" s="17">
        <f>IF(OR(tabDaten[[#This Row],[art]]="00",tabDaten[[#This Row],[art]]="10"),tabDaten[[#This Row],[Plan]],tabDaten[[#This Row],[Plan]]*-1)</f>
        <v>300</v>
      </c>
      <c r="M123" s="18">
        <f>IF(OR(tabDaten[[#This Row],[art]]="00",tabDaten[[#This Row],[art]]="10",tabDaten[[#This Row],[art]]="60",tabDaten[[#This Row],[art]]="70"),tabDaten[[#This Row],[Rechnung]],tabDaten[[#This Row],[Rechnung]]*-1)</f>
        <v>401.76</v>
      </c>
      <c r="N123" s="44">
        <v>1</v>
      </c>
      <c r="O123" s="45" t="s">
        <v>995</v>
      </c>
      <c r="P123" s="45" t="s">
        <v>1102</v>
      </c>
      <c r="Q123" s="45" t="s">
        <v>1662</v>
      </c>
      <c r="R123" s="45" t="s">
        <v>995</v>
      </c>
      <c r="S123" s="45" t="s">
        <v>1546</v>
      </c>
      <c r="T123" s="44" t="s">
        <v>17</v>
      </c>
      <c r="U123" s="46">
        <v>300</v>
      </c>
      <c r="V123" s="46">
        <v>401.76</v>
      </c>
    </row>
    <row r="124" spans="2:22" x14ac:dyDescent="0.2">
      <c r="B124" s="14" t="str">
        <f>IF(tabDaten[[#This Row],[MandNr]]="","Fehler",IF(tabDaten[[#This Row],[MandNr]]=1,"1 Stadt Bad Rappenau","2 Eigenbetrieb Stadtenwässerung"))</f>
        <v>1 Stadt Bad Rappenau</v>
      </c>
      <c r="C124" s="14" t="str">
        <f>IF(OR(tabDaten[[#This Row],[art]]="00",tabDaten[[#This Row],[art]]="01",tabDaten[[#This Row],[art]]="60",tabDaten[[#This Row],[art]]="61"),"0 Verwaltungshaushalt","1 Vermögenshaushalt")</f>
        <v>0 Verwaltungshaushalt</v>
      </c>
      <c r="D124" s="14" t="str">
        <f>VLOOKUP(tabDaten[[#This Row],[art]],tabKontenart[],2,FALSE)</f>
        <v>00 Einnahmen VerwaltungsHH</v>
      </c>
      <c r="E124" s="14" t="str">
        <f>LEFT(tabDaten[[#This Row],[Gld]],1) &amp; "    " &amp;VLOOKUP((tabDaten[[#This Row],[MandNr]]&amp;"x"&amp;LEFT(tabDaten[[#This Row],[Gld]],1)),tabGliederung[],2,FALSE)</f>
        <v xml:space="preserve">2    Schulen </v>
      </c>
      <c r="F124" s="14" t="str">
        <f>LEFT(tabDaten[[#This Row],[Gld]],2) &amp; "    " &amp;VLOOKUP((tabDaten[[#This Row],[MandNr]]&amp;"x"&amp;LEFT(tabDaten[[#This Row],[Gld]],2)),tabGliederung[],2,FALSE)</f>
        <v xml:space="preserve">29    Übrige schulische Aufgaben </v>
      </c>
      <c r="G1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4" s="14" t="str">
        <f>LEFT(tabDaten[[#This Row],[Gld]],4) &amp; "    " &amp;VLOOKUP((tabDaten[[#This Row],[MandNr]]&amp;"x"&amp;LEFT(tabDaten[[#This Row],[Gld]],4)),tabGliederung[],2,FALSE)</f>
        <v xml:space="preserve">2910    Hortbetreuung, Verläßliche Grundschulen </v>
      </c>
      <c r="I124" s="14" t="str">
        <f>IF(OR(LEFT(tabDaten[[#This Row],[Grp]],1)*1=3,LEFT(tabDaten[[#This Row],[Grp]],1)*1=9),LEFT(tabDaten[[#This Row],[Grp]],2),LEFT(tabDaten[[#This Row],[Grp]],1))</f>
        <v>1</v>
      </c>
      <c r="J124" s="14" t="str">
        <f>VLOOKUP(tabDaten[[#This Row],[GrpKurz]],tabGruppierung[],2,FALSE)</f>
        <v>E   Einnahmen aus Verwaltung und Betrieb</v>
      </c>
      <c r="K1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2910-157500    Vermischte Einnahmen   </v>
      </c>
      <c r="L124" s="17">
        <f>IF(OR(tabDaten[[#This Row],[art]]="00",tabDaten[[#This Row],[art]]="10"),tabDaten[[#This Row],[Plan]],tabDaten[[#This Row],[Plan]]*-1)</f>
        <v>200</v>
      </c>
      <c r="M124" s="18">
        <f>IF(OR(tabDaten[[#This Row],[art]]="00",tabDaten[[#This Row],[art]]="10",tabDaten[[#This Row],[art]]="60",tabDaten[[#This Row],[art]]="70"),tabDaten[[#This Row],[Rechnung]],tabDaten[[#This Row],[Rechnung]]*-1)</f>
        <v>750</v>
      </c>
      <c r="N124" s="44">
        <v>1</v>
      </c>
      <c r="O124" s="45" t="s">
        <v>995</v>
      </c>
      <c r="P124" s="45" t="s">
        <v>1102</v>
      </c>
      <c r="Q124" s="45" t="s">
        <v>1659</v>
      </c>
      <c r="R124" s="45" t="s">
        <v>995</v>
      </c>
      <c r="S124" s="45" t="s">
        <v>1546</v>
      </c>
      <c r="T124" s="44" t="s">
        <v>12</v>
      </c>
      <c r="U124" s="46">
        <v>200</v>
      </c>
      <c r="V124" s="46">
        <v>750</v>
      </c>
    </row>
    <row r="125" spans="2:22" x14ac:dyDescent="0.2">
      <c r="B125" s="14" t="str">
        <f>IF(tabDaten[[#This Row],[MandNr]]="","Fehler",IF(tabDaten[[#This Row],[MandNr]]=1,"1 Stadt Bad Rappenau","2 Eigenbetrieb Stadtenwässerung"))</f>
        <v>1 Stadt Bad Rappenau</v>
      </c>
      <c r="C125" s="14" t="str">
        <f>IF(OR(tabDaten[[#This Row],[art]]="00",tabDaten[[#This Row],[art]]="01",tabDaten[[#This Row],[art]]="60",tabDaten[[#This Row],[art]]="61"),"0 Verwaltungshaushalt","1 Vermögenshaushalt")</f>
        <v>0 Verwaltungshaushalt</v>
      </c>
      <c r="D125" s="14" t="str">
        <f>VLOOKUP(tabDaten[[#This Row],[art]],tabKontenart[],2,FALSE)</f>
        <v>00 Einnahmen VerwaltungsHH</v>
      </c>
      <c r="E125" s="14" t="str">
        <f>LEFT(tabDaten[[#This Row],[Gld]],1) &amp; "    " &amp;VLOOKUP((tabDaten[[#This Row],[MandNr]]&amp;"x"&amp;LEFT(tabDaten[[#This Row],[Gld]],1)),tabGliederung[],2,FALSE)</f>
        <v xml:space="preserve">2    Schulen </v>
      </c>
      <c r="F125" s="14" t="str">
        <f>LEFT(tabDaten[[#This Row],[Gld]],2) &amp; "    " &amp;VLOOKUP((tabDaten[[#This Row],[MandNr]]&amp;"x"&amp;LEFT(tabDaten[[#This Row],[Gld]],2)),tabGliederung[],2,FALSE)</f>
        <v xml:space="preserve">29    Übrige schulische Aufgaben </v>
      </c>
      <c r="G1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5" s="14" t="str">
        <f>LEFT(tabDaten[[#This Row],[Gld]],4) &amp; "    " &amp;VLOOKUP((tabDaten[[#This Row],[MandNr]]&amp;"x"&amp;LEFT(tabDaten[[#This Row],[Gld]],4)),tabGliederung[],2,FALSE)</f>
        <v xml:space="preserve">2910    Hortbetreuung, Verläßliche Grundschulen </v>
      </c>
      <c r="I125" s="14" t="str">
        <f>IF(OR(LEFT(tabDaten[[#This Row],[Grp]],1)*1=3,LEFT(tabDaten[[#This Row],[Grp]],1)*1=9),LEFT(tabDaten[[#This Row],[Grp]],2),LEFT(tabDaten[[#This Row],[Grp]],1))</f>
        <v>1</v>
      </c>
      <c r="J125" s="14" t="str">
        <f>VLOOKUP(tabDaten[[#This Row],[GrpKurz]],tabGruppierung[],2,FALSE)</f>
        <v>E   Einnahmen aus Verwaltung und Betrieb</v>
      </c>
      <c r="K1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2910-171000    Zuweisungen und Zuschüsse vom Land  </v>
      </c>
      <c r="L125" s="17">
        <f>IF(OR(tabDaten[[#This Row],[art]]="00",tabDaten[[#This Row],[art]]="10"),tabDaten[[#This Row],[Plan]],tabDaten[[#This Row],[Plan]]*-1)</f>
        <v>92000</v>
      </c>
      <c r="M125" s="18">
        <f>IF(OR(tabDaten[[#This Row],[art]]="00",tabDaten[[#This Row],[art]]="10",tabDaten[[#This Row],[art]]="60",tabDaten[[#This Row],[art]]="70"),tabDaten[[#This Row],[Rechnung]],tabDaten[[#This Row],[Rechnung]]*-1)</f>
        <v>90698</v>
      </c>
      <c r="N125" s="44">
        <v>1</v>
      </c>
      <c r="O125" s="45" t="s">
        <v>995</v>
      </c>
      <c r="P125" s="45" t="s">
        <v>1102</v>
      </c>
      <c r="Q125" s="45" t="s">
        <v>1667</v>
      </c>
      <c r="R125" s="45" t="s">
        <v>995</v>
      </c>
      <c r="S125" s="45" t="s">
        <v>1546</v>
      </c>
      <c r="T125" s="44" t="s">
        <v>22</v>
      </c>
      <c r="U125" s="46">
        <v>92000</v>
      </c>
      <c r="V125" s="46">
        <v>90698</v>
      </c>
    </row>
    <row r="126" spans="2:22" x14ac:dyDescent="0.2">
      <c r="B126" s="14" t="str">
        <f>IF(tabDaten[[#This Row],[MandNr]]="","Fehler",IF(tabDaten[[#This Row],[MandNr]]=1,"1 Stadt Bad Rappenau","2 Eigenbetrieb Stadtenwässerung"))</f>
        <v>1 Stadt Bad Rappenau</v>
      </c>
      <c r="C126" s="14" t="str">
        <f>IF(OR(tabDaten[[#This Row],[art]]="00",tabDaten[[#This Row],[art]]="01",tabDaten[[#This Row],[art]]="60",tabDaten[[#This Row],[art]]="61"),"0 Verwaltungshaushalt","1 Vermögenshaushalt")</f>
        <v>0 Verwaltungshaushalt</v>
      </c>
      <c r="D126" s="14" t="str">
        <f>VLOOKUP(tabDaten[[#This Row],[art]],tabKontenart[],2,FALSE)</f>
        <v>00 Einnahmen VerwaltungsHH</v>
      </c>
      <c r="E126" s="14" t="str">
        <f>LEFT(tabDaten[[#This Row],[Gld]],1) &amp; "    " &amp;VLOOKUP((tabDaten[[#This Row],[MandNr]]&amp;"x"&amp;LEFT(tabDaten[[#This Row],[Gld]],1)),tabGliederung[],2,FALSE)</f>
        <v xml:space="preserve">2    Schulen </v>
      </c>
      <c r="F126" s="14" t="str">
        <f>LEFT(tabDaten[[#This Row],[Gld]],2) &amp; "    " &amp;VLOOKUP((tabDaten[[#This Row],[MandNr]]&amp;"x"&amp;LEFT(tabDaten[[#This Row],[Gld]],2)),tabGliederung[],2,FALSE)</f>
        <v xml:space="preserve">29    Übrige schulische Aufgaben </v>
      </c>
      <c r="G1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 s="14" t="str">
        <f>LEFT(tabDaten[[#This Row],[Gld]],4) &amp; "    " &amp;VLOOKUP((tabDaten[[#This Row],[MandNr]]&amp;"x"&amp;LEFT(tabDaten[[#This Row],[Gld]],4)),tabGliederung[],2,FALSE)</f>
        <v xml:space="preserve">2910    Hortbetreuung, Verläßliche Grundschulen </v>
      </c>
      <c r="I126" s="14" t="str">
        <f>IF(OR(LEFT(tabDaten[[#This Row],[Grp]],1)*1=3,LEFT(tabDaten[[#This Row],[Grp]],1)*1=9),LEFT(tabDaten[[#This Row],[Grp]],2),LEFT(tabDaten[[#This Row],[Grp]],1))</f>
        <v>1</v>
      </c>
      <c r="J126" s="14" t="str">
        <f>VLOOKUP(tabDaten[[#This Row],[GrpKurz]],tabGruppierung[],2,FALSE)</f>
        <v>E   Einnahmen aus Verwaltung und Betrieb</v>
      </c>
      <c r="K1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2910-178000    Spenden   </v>
      </c>
      <c r="L126" s="17">
        <f>IF(OR(tabDaten[[#This Row],[art]]="00",tabDaten[[#This Row],[art]]="10"),tabDaten[[#This Row],[Plan]],tabDaten[[#This Row],[Plan]]*-1)</f>
        <v>0</v>
      </c>
      <c r="M126" s="18">
        <f>IF(OR(tabDaten[[#This Row],[art]]="00",tabDaten[[#This Row],[art]]="10",tabDaten[[#This Row],[art]]="60",tabDaten[[#This Row],[art]]="70"),tabDaten[[#This Row],[Rechnung]],tabDaten[[#This Row],[Rechnung]]*-1)</f>
        <v>1530</v>
      </c>
      <c r="N126" s="44">
        <v>1</v>
      </c>
      <c r="O126" s="45" t="s">
        <v>995</v>
      </c>
      <c r="P126" s="45" t="s">
        <v>1102</v>
      </c>
      <c r="Q126" s="45" t="s">
        <v>1668</v>
      </c>
      <c r="R126" s="45" t="s">
        <v>995</v>
      </c>
      <c r="S126" s="45" t="s">
        <v>1546</v>
      </c>
      <c r="T126" s="44" t="s">
        <v>23</v>
      </c>
      <c r="U126" s="46">
        <v>0</v>
      </c>
      <c r="V126" s="46">
        <v>1530</v>
      </c>
    </row>
    <row r="127" spans="2:22" x14ac:dyDescent="0.2">
      <c r="B127" s="14" t="str">
        <f>IF(tabDaten[[#This Row],[MandNr]]="","Fehler",IF(tabDaten[[#This Row],[MandNr]]=1,"1 Stadt Bad Rappenau","2 Eigenbetrieb Stadtenwässerung"))</f>
        <v>1 Stadt Bad Rappenau</v>
      </c>
      <c r="C127" s="14" t="str">
        <f>IF(OR(tabDaten[[#This Row],[art]]="00",tabDaten[[#This Row],[art]]="01",tabDaten[[#This Row],[art]]="60",tabDaten[[#This Row],[art]]="61"),"0 Verwaltungshaushalt","1 Vermögenshaushalt")</f>
        <v>0 Verwaltungshaushalt</v>
      </c>
      <c r="D127" s="14" t="str">
        <f>VLOOKUP(tabDaten[[#This Row],[art]],tabKontenart[],2,FALSE)</f>
        <v>00 Einnahmen VerwaltungsHH</v>
      </c>
      <c r="E127" s="14" t="str">
        <f>LEFT(tabDaten[[#This Row],[Gld]],1) &amp; "    " &amp;VLOOKUP((tabDaten[[#This Row],[MandNr]]&amp;"x"&amp;LEFT(tabDaten[[#This Row],[Gld]],1)),tabGliederung[],2,FALSE)</f>
        <v xml:space="preserve">2    Schulen </v>
      </c>
      <c r="F127" s="14" t="str">
        <f>LEFT(tabDaten[[#This Row],[Gld]],2) &amp; "    " &amp;VLOOKUP((tabDaten[[#This Row],[MandNr]]&amp;"x"&amp;LEFT(tabDaten[[#This Row],[Gld]],2)),tabGliederung[],2,FALSE)</f>
        <v xml:space="preserve">29    Übrige schulische Aufgaben </v>
      </c>
      <c r="G1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 s="14" t="str">
        <f>LEFT(tabDaten[[#This Row],[Gld]],4) &amp; "    " &amp;VLOOKUP((tabDaten[[#This Row],[MandNr]]&amp;"x"&amp;LEFT(tabDaten[[#This Row],[Gld]],4)),tabGliederung[],2,FALSE)</f>
        <v xml:space="preserve">2910    Hortbetreuung, Verläßliche Grundschulen </v>
      </c>
      <c r="I127" s="14" t="str">
        <f>IF(OR(LEFT(tabDaten[[#This Row],[Grp]],1)*1=3,LEFT(tabDaten[[#This Row],[Grp]],1)*1=9),LEFT(tabDaten[[#This Row],[Grp]],2),LEFT(tabDaten[[#This Row],[Grp]],1))</f>
        <v>2</v>
      </c>
      <c r="J127" s="14" t="str">
        <f>VLOOKUP(tabDaten[[#This Row],[GrpKurz]],tabGruppierung[],2,FALSE)</f>
        <v>E   Sonstige Finanzeinnahmen</v>
      </c>
      <c r="K1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2910-276000    Auflösung von Beiträgen und ähnlichen Entgelten  </v>
      </c>
      <c r="L127" s="17">
        <f>IF(OR(tabDaten[[#This Row],[art]]="00",tabDaten[[#This Row],[art]]="10"),tabDaten[[#This Row],[Plan]],tabDaten[[#This Row],[Plan]]*-1)</f>
        <v>5300</v>
      </c>
      <c r="M127" s="18">
        <f>IF(OR(tabDaten[[#This Row],[art]]="00",tabDaten[[#This Row],[art]]="10",tabDaten[[#This Row],[art]]="60",tabDaten[[#This Row],[art]]="70"),tabDaten[[#This Row],[Rechnung]],tabDaten[[#This Row],[Rechnung]]*-1)</f>
        <v>5449.96</v>
      </c>
      <c r="N127" s="44">
        <v>1</v>
      </c>
      <c r="O127" s="45" t="s">
        <v>995</v>
      </c>
      <c r="P127" s="45" t="s">
        <v>1102</v>
      </c>
      <c r="Q127" s="45" t="s">
        <v>1669</v>
      </c>
      <c r="R127" s="45" t="s">
        <v>995</v>
      </c>
      <c r="S127" s="45" t="s">
        <v>1546</v>
      </c>
      <c r="T127" s="44" t="s">
        <v>24</v>
      </c>
      <c r="U127" s="46">
        <v>5300</v>
      </c>
      <c r="V127" s="46">
        <v>5449.96</v>
      </c>
    </row>
    <row r="128" spans="2:22" x14ac:dyDescent="0.2">
      <c r="B128" s="14" t="str">
        <f>IF(tabDaten[[#This Row],[MandNr]]="","Fehler",IF(tabDaten[[#This Row],[MandNr]]=1,"1 Stadt Bad Rappenau","2 Eigenbetrieb Stadtenwässerung"))</f>
        <v>1 Stadt Bad Rappenau</v>
      </c>
      <c r="C128" s="14" t="str">
        <f>IF(OR(tabDaten[[#This Row],[art]]="00",tabDaten[[#This Row],[art]]="01",tabDaten[[#This Row],[art]]="60",tabDaten[[#This Row],[art]]="61"),"0 Verwaltungshaushalt","1 Vermögenshaushalt")</f>
        <v>0 Verwaltungshaushalt</v>
      </c>
      <c r="D128" s="14" t="str">
        <f>VLOOKUP(tabDaten[[#This Row],[art]],tabKontenart[],2,FALSE)</f>
        <v>00 Einnahmen VerwaltungsHH</v>
      </c>
      <c r="E128" s="14" t="str">
        <f>LEFT(tabDaten[[#This Row],[Gld]],1) &amp; "    " &amp;VLOOKUP((tabDaten[[#This Row],[MandNr]]&amp;"x"&amp;LEFT(tabDaten[[#This Row],[Gld]],1)),tabGliederung[],2,FALSE)</f>
        <v xml:space="preserve">2    Schulen </v>
      </c>
      <c r="F128" s="14" t="str">
        <f>LEFT(tabDaten[[#This Row],[Gld]],2) &amp; "    " &amp;VLOOKUP((tabDaten[[#This Row],[MandNr]]&amp;"x"&amp;LEFT(tabDaten[[#This Row],[Gld]],2)),tabGliederung[],2,FALSE)</f>
        <v xml:space="preserve">29    Übrige schulische Aufgaben </v>
      </c>
      <c r="G1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8" s="14" t="str">
        <f>LEFT(tabDaten[[#This Row],[Gld]],4) &amp; "    " &amp;VLOOKUP((tabDaten[[#This Row],[MandNr]]&amp;"x"&amp;LEFT(tabDaten[[#This Row],[Gld]],4)),tabGliederung[],2,FALSE)</f>
        <v xml:space="preserve">2951    Schulsozialarbeit </v>
      </c>
      <c r="I128" s="14" t="str">
        <f>IF(OR(LEFT(tabDaten[[#This Row],[Grp]],1)*1=3,LEFT(tabDaten[[#This Row],[Grp]],1)*1=9),LEFT(tabDaten[[#This Row],[Grp]],2),LEFT(tabDaten[[#This Row],[Grp]],1))</f>
        <v>1</v>
      </c>
      <c r="J128" s="14" t="str">
        <f>VLOOKUP(tabDaten[[#This Row],[GrpKurz]],tabGruppierung[],2,FALSE)</f>
        <v>E   Einnahmen aus Verwaltung und Betrieb</v>
      </c>
      <c r="K1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2951-171000    Landeszuschuss Schulsozialarbeit   </v>
      </c>
      <c r="L128" s="17">
        <f>IF(OR(tabDaten[[#This Row],[art]]="00",tabDaten[[#This Row],[art]]="10"),tabDaten[[#This Row],[Plan]],tabDaten[[#This Row],[Plan]]*-1)</f>
        <v>42000</v>
      </c>
      <c r="M128" s="18">
        <f>IF(OR(tabDaten[[#This Row],[art]]="00",tabDaten[[#This Row],[art]]="10",tabDaten[[#This Row],[art]]="60",tabDaten[[#This Row],[art]]="70"),tabDaten[[#This Row],[Rechnung]],tabDaten[[#This Row],[Rechnung]]*-1)</f>
        <v>40010.39</v>
      </c>
      <c r="N128" s="44">
        <v>1</v>
      </c>
      <c r="O128" s="45" t="s">
        <v>995</v>
      </c>
      <c r="P128" s="45" t="s">
        <v>1108</v>
      </c>
      <c r="Q128" s="45" t="s">
        <v>1667</v>
      </c>
      <c r="R128" s="45" t="s">
        <v>995</v>
      </c>
      <c r="S128" s="45" t="s">
        <v>1546</v>
      </c>
      <c r="T128" s="44" t="s">
        <v>34</v>
      </c>
      <c r="U128" s="46">
        <v>42000</v>
      </c>
      <c r="V128" s="46">
        <v>40010.39</v>
      </c>
    </row>
    <row r="129" spans="2:22" x14ac:dyDescent="0.2">
      <c r="B129" s="14" t="str">
        <f>IF(tabDaten[[#This Row],[MandNr]]="","Fehler",IF(tabDaten[[#This Row],[MandNr]]=1,"1 Stadt Bad Rappenau","2 Eigenbetrieb Stadtenwässerung"))</f>
        <v>1 Stadt Bad Rappenau</v>
      </c>
      <c r="C129" s="14" t="str">
        <f>IF(OR(tabDaten[[#This Row],[art]]="00",tabDaten[[#This Row],[art]]="01",tabDaten[[#This Row],[art]]="60",tabDaten[[#This Row],[art]]="61"),"0 Verwaltungshaushalt","1 Vermögenshaushalt")</f>
        <v>0 Verwaltungshaushalt</v>
      </c>
      <c r="D129" s="14" t="str">
        <f>VLOOKUP(tabDaten[[#This Row],[art]],tabKontenart[],2,FALSE)</f>
        <v>00 Einnahmen VerwaltungsHH</v>
      </c>
      <c r="E129" s="14" t="str">
        <f>LEFT(tabDaten[[#This Row],[Gld]],1) &amp; "    " &amp;VLOOKUP((tabDaten[[#This Row],[MandNr]]&amp;"x"&amp;LEFT(tabDaten[[#This Row],[Gld]],1)),tabGliederung[],2,FALSE)</f>
        <v xml:space="preserve">2    Schulen </v>
      </c>
      <c r="F129" s="14" t="str">
        <f>LEFT(tabDaten[[#This Row],[Gld]],2) &amp; "    " &amp;VLOOKUP((tabDaten[[#This Row],[MandNr]]&amp;"x"&amp;LEFT(tabDaten[[#This Row],[Gld]],2)),tabGliederung[],2,FALSE)</f>
        <v xml:space="preserve">29    Übrige schulische Aufgaben </v>
      </c>
      <c r="G1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9" s="14" t="str">
        <f>LEFT(tabDaten[[#This Row],[Gld]],4) &amp; "    " &amp;VLOOKUP((tabDaten[[#This Row],[MandNr]]&amp;"x"&amp;LEFT(tabDaten[[#This Row],[Gld]],4)),tabGliederung[],2,FALSE)</f>
        <v xml:space="preserve">2951    Schulsozialarbeit </v>
      </c>
      <c r="I129" s="14" t="str">
        <f>IF(OR(LEFT(tabDaten[[#This Row],[Grp]],1)*1=3,LEFT(tabDaten[[#This Row],[Grp]],1)*1=9),LEFT(tabDaten[[#This Row],[Grp]],2),LEFT(tabDaten[[#This Row],[Grp]],1))</f>
        <v>1</v>
      </c>
      <c r="J129" s="14" t="str">
        <f>VLOOKUP(tabDaten[[#This Row],[GrpKurz]],tabGruppierung[],2,FALSE)</f>
        <v>E   Einnahmen aus Verwaltung und Betrieb</v>
      </c>
      <c r="K1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2951-172000    Zuschüsse des Landkreises zur Schulsozialarbeit  </v>
      </c>
      <c r="L129" s="17">
        <f>IF(OR(tabDaten[[#This Row],[art]]="00",tabDaten[[#This Row],[art]]="10"),tabDaten[[#This Row],[Plan]],tabDaten[[#This Row],[Plan]]*-1)</f>
        <v>37500</v>
      </c>
      <c r="M129" s="18">
        <f>IF(OR(tabDaten[[#This Row],[art]]="00",tabDaten[[#This Row],[art]]="10",tabDaten[[#This Row],[art]]="60",tabDaten[[#This Row],[art]]="70"),tabDaten[[#This Row],[Rechnung]],tabDaten[[#This Row],[Rechnung]]*-1)</f>
        <v>37882.79</v>
      </c>
      <c r="N129" s="44">
        <v>1</v>
      </c>
      <c r="O129" s="45" t="s">
        <v>995</v>
      </c>
      <c r="P129" s="45" t="s">
        <v>1108</v>
      </c>
      <c r="Q129" s="45" t="s">
        <v>1675</v>
      </c>
      <c r="R129" s="45" t="s">
        <v>995</v>
      </c>
      <c r="S129" s="45" t="s">
        <v>1546</v>
      </c>
      <c r="T129" s="44" t="s">
        <v>35</v>
      </c>
      <c r="U129" s="46">
        <v>37500</v>
      </c>
      <c r="V129" s="46">
        <v>37882.79</v>
      </c>
    </row>
    <row r="130" spans="2:22" x14ac:dyDescent="0.2">
      <c r="B130" s="14" t="str">
        <f>IF(tabDaten[[#This Row],[MandNr]]="","Fehler",IF(tabDaten[[#This Row],[MandNr]]=1,"1 Stadt Bad Rappenau","2 Eigenbetrieb Stadtenwässerung"))</f>
        <v>1 Stadt Bad Rappenau</v>
      </c>
      <c r="C130" s="14" t="str">
        <f>IF(OR(tabDaten[[#This Row],[art]]="00",tabDaten[[#This Row],[art]]="01",tabDaten[[#This Row],[art]]="60",tabDaten[[#This Row],[art]]="61"),"0 Verwaltungshaushalt","1 Vermögenshaushalt")</f>
        <v>0 Verwaltungshaushalt</v>
      </c>
      <c r="D130" s="14" t="str">
        <f>VLOOKUP(tabDaten[[#This Row],[art]],tabKontenart[],2,FALSE)</f>
        <v>00 Einnahmen VerwaltungsHH</v>
      </c>
      <c r="E130" s="14" t="str">
        <f>LEFT(tabDaten[[#This Row],[Gld]],1) &amp; "    " &amp;VLOOKUP((tabDaten[[#This Row],[MandNr]]&amp;"x"&amp;LEFT(tabDaten[[#This Row],[Gld]],1)),tabGliederung[],2,FALSE)</f>
        <v xml:space="preserve">3    Wissenschaft, Forschung, Kulturpflege </v>
      </c>
      <c r="F130" s="14" t="str">
        <f>LEFT(tabDaten[[#This Row],[Gld]],2) &amp; "    " &amp;VLOOKUP((tabDaten[[#This Row],[MandNr]]&amp;"x"&amp;LEFT(tabDaten[[#This Row],[Gld]],2)),tabGliederung[],2,FALSE)</f>
        <v xml:space="preserve">32    Museen, Sammlungen, Ausstellungen </v>
      </c>
      <c r="G1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0" s="14" t="str">
        <f>LEFT(tabDaten[[#This Row],[Gld]],4) &amp; "    " &amp;VLOOKUP((tabDaten[[#This Row],[MandNr]]&amp;"x"&amp;LEFT(tabDaten[[#This Row],[Gld]],4)),tabGliederung[],2,FALSE)</f>
        <v xml:space="preserve">3211    Ausstellungen </v>
      </c>
      <c r="I130" s="14" t="str">
        <f>IF(OR(LEFT(tabDaten[[#This Row],[Grp]],1)*1=3,LEFT(tabDaten[[#This Row],[Grp]],1)*1=9),LEFT(tabDaten[[#This Row],[Grp]],2),LEFT(tabDaten[[#This Row],[Grp]],1))</f>
        <v>1</v>
      </c>
      <c r="J130" s="14" t="str">
        <f>VLOOKUP(tabDaten[[#This Row],[GrpKurz]],tabGruppierung[],2,FALSE)</f>
        <v>E   Einnahmen aus Verwaltung und Betrieb</v>
      </c>
      <c r="K1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3211-130000    Einnahmen aus Verkauf/Eintrittsgelder   </v>
      </c>
      <c r="L130" s="17">
        <f>IF(OR(tabDaten[[#This Row],[art]]="00",tabDaten[[#This Row],[art]]="10"),tabDaten[[#This Row],[Plan]],tabDaten[[#This Row],[Plan]]*-1)</f>
        <v>3000</v>
      </c>
      <c r="M130" s="18">
        <f>IF(OR(tabDaten[[#This Row],[art]]="00",tabDaten[[#This Row],[art]]="10",tabDaten[[#This Row],[art]]="60",tabDaten[[#This Row],[art]]="70"),tabDaten[[#This Row],[Rechnung]],tabDaten[[#This Row],[Rechnung]]*-1)</f>
        <v>0</v>
      </c>
      <c r="N130" s="44">
        <v>1</v>
      </c>
      <c r="O130" s="45" t="s">
        <v>995</v>
      </c>
      <c r="P130" s="45" t="s">
        <v>1119</v>
      </c>
      <c r="Q130" s="45" t="s">
        <v>1676</v>
      </c>
      <c r="R130" s="45" t="s">
        <v>995</v>
      </c>
      <c r="S130" s="45" t="s">
        <v>1546</v>
      </c>
      <c r="T130" s="44" t="s">
        <v>36</v>
      </c>
      <c r="U130" s="46">
        <v>3000</v>
      </c>
      <c r="V130" s="46">
        <v>0</v>
      </c>
    </row>
    <row r="131" spans="2:22" x14ac:dyDescent="0.2">
      <c r="B131" s="14" t="str">
        <f>IF(tabDaten[[#This Row],[MandNr]]="","Fehler",IF(tabDaten[[#This Row],[MandNr]]=1,"1 Stadt Bad Rappenau","2 Eigenbetrieb Stadtenwässerung"))</f>
        <v>1 Stadt Bad Rappenau</v>
      </c>
      <c r="C131" s="14" t="str">
        <f>IF(OR(tabDaten[[#This Row],[art]]="00",tabDaten[[#This Row],[art]]="01",tabDaten[[#This Row],[art]]="60",tabDaten[[#This Row],[art]]="61"),"0 Verwaltungshaushalt","1 Vermögenshaushalt")</f>
        <v>0 Verwaltungshaushalt</v>
      </c>
      <c r="D131" s="14" t="str">
        <f>VLOOKUP(tabDaten[[#This Row],[art]],tabKontenart[],2,FALSE)</f>
        <v>00 Einnahmen VerwaltungsHH</v>
      </c>
      <c r="E131" s="14" t="str">
        <f>LEFT(tabDaten[[#This Row],[Gld]],1) &amp; "    " &amp;VLOOKUP((tabDaten[[#This Row],[MandNr]]&amp;"x"&amp;LEFT(tabDaten[[#This Row],[Gld]],1)),tabGliederung[],2,FALSE)</f>
        <v xml:space="preserve">3    Wissenschaft, Forschung, Kulturpflege </v>
      </c>
      <c r="F131" s="14" t="str">
        <f>LEFT(tabDaten[[#This Row],[Gld]],2) &amp; "    " &amp;VLOOKUP((tabDaten[[#This Row],[MandNr]]&amp;"x"&amp;LEFT(tabDaten[[#This Row],[Gld]],2)),tabGliederung[],2,FALSE)</f>
        <v xml:space="preserve">32    Museen, Sammlungen, Ausstellungen </v>
      </c>
      <c r="G1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 s="14" t="str">
        <f>LEFT(tabDaten[[#This Row],[Gld]],4) &amp; "    " &amp;VLOOKUP((tabDaten[[#This Row],[MandNr]]&amp;"x"&amp;LEFT(tabDaten[[#This Row],[Gld]],4)),tabGliederung[],2,FALSE)</f>
        <v xml:space="preserve">3211    Ausstellungen </v>
      </c>
      <c r="I131" s="14" t="str">
        <f>IF(OR(LEFT(tabDaten[[#This Row],[Grp]],1)*1=3,LEFT(tabDaten[[#This Row],[Grp]],1)*1=9),LEFT(tabDaten[[#This Row],[Grp]],2),LEFT(tabDaten[[#This Row],[Grp]],1))</f>
        <v>1</v>
      </c>
      <c r="J131" s="14" t="str">
        <f>VLOOKUP(tabDaten[[#This Row],[GrpKurz]],tabGruppierung[],2,FALSE)</f>
        <v>E   Einnahmen aus Verwaltung und Betrieb</v>
      </c>
      <c r="K1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3211-151000    Ersätze und ähnliche Einnahmen  </v>
      </c>
      <c r="L131" s="17">
        <f>IF(OR(tabDaten[[#This Row],[art]]="00",tabDaten[[#This Row],[art]]="10"),tabDaten[[#This Row],[Plan]],tabDaten[[#This Row],[Plan]]*-1)</f>
        <v>200</v>
      </c>
      <c r="M131" s="18">
        <f>IF(OR(tabDaten[[#This Row],[art]]="00",tabDaten[[#This Row],[art]]="10",tabDaten[[#This Row],[art]]="60",tabDaten[[#This Row],[art]]="70"),tabDaten[[#This Row],[Rechnung]],tabDaten[[#This Row],[Rechnung]]*-1)</f>
        <v>0</v>
      </c>
      <c r="N131" s="44">
        <v>1</v>
      </c>
      <c r="O131" s="45" t="s">
        <v>995</v>
      </c>
      <c r="P131" s="45" t="s">
        <v>1119</v>
      </c>
      <c r="Q131" s="45" t="s">
        <v>1653</v>
      </c>
      <c r="R131" s="45" t="s">
        <v>995</v>
      </c>
      <c r="S131" s="45" t="s">
        <v>1546</v>
      </c>
      <c r="T131" s="44" t="s">
        <v>4</v>
      </c>
      <c r="U131" s="46">
        <v>200</v>
      </c>
      <c r="V131" s="46">
        <v>0</v>
      </c>
    </row>
    <row r="132" spans="2:22" x14ac:dyDescent="0.2">
      <c r="B132" s="14" t="str">
        <f>IF(tabDaten[[#This Row],[MandNr]]="","Fehler",IF(tabDaten[[#This Row],[MandNr]]=1,"1 Stadt Bad Rappenau","2 Eigenbetrieb Stadtenwässerung"))</f>
        <v>1 Stadt Bad Rappenau</v>
      </c>
      <c r="C132" s="14" t="str">
        <f>IF(OR(tabDaten[[#This Row],[art]]="00",tabDaten[[#This Row],[art]]="01",tabDaten[[#This Row],[art]]="60",tabDaten[[#This Row],[art]]="61"),"0 Verwaltungshaushalt","1 Vermögenshaushalt")</f>
        <v>0 Verwaltungshaushalt</v>
      </c>
      <c r="D132" s="14" t="str">
        <f>VLOOKUP(tabDaten[[#This Row],[art]],tabKontenart[],2,FALSE)</f>
        <v>00 Einnahmen VerwaltungsHH</v>
      </c>
      <c r="E132" s="14" t="str">
        <f>LEFT(tabDaten[[#This Row],[Gld]],1) &amp; "    " &amp;VLOOKUP((tabDaten[[#This Row],[MandNr]]&amp;"x"&amp;LEFT(tabDaten[[#This Row],[Gld]],1)),tabGliederung[],2,FALSE)</f>
        <v xml:space="preserve">3    Wissenschaft, Forschung, Kulturpflege </v>
      </c>
      <c r="F132" s="14" t="str">
        <f>LEFT(tabDaten[[#This Row],[Gld]],2) &amp; "    " &amp;VLOOKUP((tabDaten[[#This Row],[MandNr]]&amp;"x"&amp;LEFT(tabDaten[[#This Row],[Gld]],2)),tabGliederung[],2,FALSE)</f>
        <v xml:space="preserve">32    Museen, Sammlungen, Ausstellungen </v>
      </c>
      <c r="G1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 s="14" t="str">
        <f>LEFT(tabDaten[[#This Row],[Gld]],4) &amp; "    " &amp;VLOOKUP((tabDaten[[#This Row],[MandNr]]&amp;"x"&amp;LEFT(tabDaten[[#This Row],[Gld]],4)),tabGliederung[],2,FALSE)</f>
        <v xml:space="preserve">3211    Ausstellungen </v>
      </c>
      <c r="I132" s="14" t="str">
        <f>IF(OR(LEFT(tabDaten[[#This Row],[Grp]],1)*1=3,LEFT(tabDaten[[#This Row],[Grp]],1)*1=9),LEFT(tabDaten[[#This Row],[Grp]],2),LEFT(tabDaten[[#This Row],[Grp]],1))</f>
        <v>1</v>
      </c>
      <c r="J132" s="14" t="str">
        <f>VLOOKUP(tabDaten[[#This Row],[GrpKurz]],tabGruppierung[],2,FALSE)</f>
        <v>E   Einnahmen aus Verwaltung und Betrieb</v>
      </c>
      <c r="K1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3211-178000    Spenden / Sponsoring   </v>
      </c>
      <c r="L132" s="17">
        <f>IF(OR(tabDaten[[#This Row],[art]]="00",tabDaten[[#This Row],[art]]="10"),tabDaten[[#This Row],[Plan]],tabDaten[[#This Row],[Plan]]*-1)</f>
        <v>500</v>
      </c>
      <c r="M132" s="18">
        <f>IF(OR(tabDaten[[#This Row],[art]]="00",tabDaten[[#This Row],[art]]="10",tabDaten[[#This Row],[art]]="60",tabDaten[[#This Row],[art]]="70"),tabDaten[[#This Row],[Rechnung]],tabDaten[[#This Row],[Rechnung]]*-1)</f>
        <v>0</v>
      </c>
      <c r="N132" s="44">
        <v>1</v>
      </c>
      <c r="O132" s="45" t="s">
        <v>995</v>
      </c>
      <c r="P132" s="45" t="s">
        <v>1119</v>
      </c>
      <c r="Q132" s="45" t="s">
        <v>1668</v>
      </c>
      <c r="R132" s="45" t="s">
        <v>995</v>
      </c>
      <c r="S132" s="45" t="s">
        <v>1546</v>
      </c>
      <c r="T132" s="44" t="s">
        <v>37</v>
      </c>
      <c r="U132" s="46">
        <v>500</v>
      </c>
      <c r="V132" s="46">
        <v>0</v>
      </c>
    </row>
    <row r="133" spans="2:22" x14ac:dyDescent="0.2">
      <c r="B133" s="14" t="str">
        <f>IF(tabDaten[[#This Row],[MandNr]]="","Fehler",IF(tabDaten[[#This Row],[MandNr]]=1,"1 Stadt Bad Rappenau","2 Eigenbetrieb Stadtenwässerung"))</f>
        <v>1 Stadt Bad Rappenau</v>
      </c>
      <c r="C133" s="14" t="str">
        <f>IF(OR(tabDaten[[#This Row],[art]]="00",tabDaten[[#This Row],[art]]="01",tabDaten[[#This Row],[art]]="60",tabDaten[[#This Row],[art]]="61"),"0 Verwaltungshaushalt","1 Vermögenshaushalt")</f>
        <v>0 Verwaltungshaushalt</v>
      </c>
      <c r="D133" s="14" t="str">
        <f>VLOOKUP(tabDaten[[#This Row],[art]],tabKontenart[],2,FALSE)</f>
        <v>00 Einnahmen VerwaltungsHH</v>
      </c>
      <c r="E133" s="14" t="str">
        <f>LEFT(tabDaten[[#This Row],[Gld]],1) &amp; "    " &amp;VLOOKUP((tabDaten[[#This Row],[MandNr]]&amp;"x"&amp;LEFT(tabDaten[[#This Row],[Gld]],1)),tabGliederung[],2,FALSE)</f>
        <v xml:space="preserve">3    Wissenschaft, Forschung, Kulturpflege </v>
      </c>
      <c r="F133" s="14" t="str">
        <f>LEFT(tabDaten[[#This Row],[Gld]],2) &amp; "    " &amp;VLOOKUP((tabDaten[[#This Row],[MandNr]]&amp;"x"&amp;LEFT(tabDaten[[#This Row],[Gld]],2)),tabGliederung[],2,FALSE)</f>
        <v xml:space="preserve">34    Heimat u. sonstige Kunstpflege </v>
      </c>
      <c r="G1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3" s="14" t="str">
        <f>LEFT(tabDaten[[#This Row],[Gld]],4) &amp; "    " &amp;VLOOKUP((tabDaten[[#This Row],[MandNr]]&amp;"x"&amp;LEFT(tabDaten[[#This Row],[Gld]],4)),tabGliederung[],2,FALSE)</f>
        <v>3400    Heimat- und sonstige Kulturpflege  (Veranstaltungen, Stadtfest u.ä.)</v>
      </c>
      <c r="I133" s="14" t="str">
        <f>IF(OR(LEFT(tabDaten[[#This Row],[Grp]],1)*1=3,LEFT(tabDaten[[#This Row],[Grp]],1)*1=9),LEFT(tabDaten[[#This Row],[Grp]],2),LEFT(tabDaten[[#This Row],[Grp]],1))</f>
        <v>1</v>
      </c>
      <c r="J133" s="14" t="str">
        <f>VLOOKUP(tabDaten[[#This Row],[GrpKurz]],tabGruppierung[],2,FALSE)</f>
        <v>E   Einnahmen aus Verwaltung und Betrieb</v>
      </c>
      <c r="K1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3400-110000    Einnahmen aus Veranstaltungen   </v>
      </c>
      <c r="L133" s="17">
        <f>IF(OR(tabDaten[[#This Row],[art]]="00",tabDaten[[#This Row],[art]]="10"),tabDaten[[#This Row],[Plan]],tabDaten[[#This Row],[Plan]]*-1)</f>
        <v>43100</v>
      </c>
      <c r="M133" s="18">
        <f>IF(OR(tabDaten[[#This Row],[art]]="00",tabDaten[[#This Row],[art]]="10",tabDaten[[#This Row],[art]]="60",tabDaten[[#This Row],[art]]="70"),tabDaten[[#This Row],[Rechnung]],tabDaten[[#This Row],[Rechnung]]*-1)</f>
        <v>0</v>
      </c>
      <c r="N133" s="44">
        <v>1</v>
      </c>
      <c r="O133" s="45" t="s">
        <v>995</v>
      </c>
      <c r="P133" s="45" t="s">
        <v>1132</v>
      </c>
      <c r="Q133" s="45" t="s">
        <v>1674</v>
      </c>
      <c r="R133" s="45" t="s">
        <v>995</v>
      </c>
      <c r="S133" s="45" t="s">
        <v>1546</v>
      </c>
      <c r="T133" s="44" t="s">
        <v>38</v>
      </c>
      <c r="U133" s="46">
        <v>43100</v>
      </c>
      <c r="V133" s="46">
        <v>0</v>
      </c>
    </row>
    <row r="134" spans="2:22" x14ac:dyDescent="0.2">
      <c r="B134" s="14" t="str">
        <f>IF(tabDaten[[#This Row],[MandNr]]="","Fehler",IF(tabDaten[[#This Row],[MandNr]]=1,"1 Stadt Bad Rappenau","2 Eigenbetrieb Stadtenwässerung"))</f>
        <v>1 Stadt Bad Rappenau</v>
      </c>
      <c r="C134" s="14" t="str">
        <f>IF(OR(tabDaten[[#This Row],[art]]="00",tabDaten[[#This Row],[art]]="01",tabDaten[[#This Row],[art]]="60",tabDaten[[#This Row],[art]]="61"),"0 Verwaltungshaushalt","1 Vermögenshaushalt")</f>
        <v>0 Verwaltungshaushalt</v>
      </c>
      <c r="D134" s="14" t="str">
        <f>VLOOKUP(tabDaten[[#This Row],[art]],tabKontenart[],2,FALSE)</f>
        <v>00 Einnahmen VerwaltungsHH</v>
      </c>
      <c r="E134" s="14" t="str">
        <f>LEFT(tabDaten[[#This Row],[Gld]],1) &amp; "    " &amp;VLOOKUP((tabDaten[[#This Row],[MandNr]]&amp;"x"&amp;LEFT(tabDaten[[#This Row],[Gld]],1)),tabGliederung[],2,FALSE)</f>
        <v xml:space="preserve">3    Wissenschaft, Forschung, Kulturpflege </v>
      </c>
      <c r="F134" s="14" t="str">
        <f>LEFT(tabDaten[[#This Row],[Gld]],2) &amp; "    " &amp;VLOOKUP((tabDaten[[#This Row],[MandNr]]&amp;"x"&amp;LEFT(tabDaten[[#This Row],[Gld]],2)),tabGliederung[],2,FALSE)</f>
        <v xml:space="preserve">34    Heimat u. sonstige Kunstpflege </v>
      </c>
      <c r="G1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4" s="14" t="str">
        <f>LEFT(tabDaten[[#This Row],[Gld]],4) &amp; "    " &amp;VLOOKUP((tabDaten[[#This Row],[MandNr]]&amp;"x"&amp;LEFT(tabDaten[[#This Row],[Gld]],4)),tabGliederung[],2,FALSE)</f>
        <v>3400    Heimat- und sonstige Kulturpflege  (Veranstaltungen, Stadtfest u.ä.)</v>
      </c>
      <c r="I134" s="14" t="str">
        <f>IF(OR(LEFT(tabDaten[[#This Row],[Grp]],1)*1=3,LEFT(tabDaten[[#This Row],[Grp]],1)*1=9),LEFT(tabDaten[[#This Row],[Grp]],2),LEFT(tabDaten[[#This Row],[Grp]],1))</f>
        <v>1</v>
      </c>
      <c r="J134" s="14" t="str">
        <f>VLOOKUP(tabDaten[[#This Row],[GrpKurz]],tabGruppierung[],2,FALSE)</f>
        <v>E   Einnahmen aus Verwaltung und Betrieb</v>
      </c>
      <c r="K1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3400-110006    Eintrittsgelder für Seniorenveranstaltungen  </v>
      </c>
      <c r="L134" s="17">
        <f>IF(OR(tabDaten[[#This Row],[art]]="00",tabDaten[[#This Row],[art]]="10"),tabDaten[[#This Row],[Plan]],tabDaten[[#This Row],[Plan]]*-1)</f>
        <v>1000</v>
      </c>
      <c r="M134" s="18">
        <f>IF(OR(tabDaten[[#This Row],[art]]="00",tabDaten[[#This Row],[art]]="10",tabDaten[[#This Row],[art]]="60",tabDaten[[#This Row],[art]]="70"),tabDaten[[#This Row],[Rechnung]],tabDaten[[#This Row],[Rechnung]]*-1)</f>
        <v>628</v>
      </c>
      <c r="N134" s="44">
        <v>1</v>
      </c>
      <c r="O134" s="45" t="s">
        <v>995</v>
      </c>
      <c r="P134" s="45" t="s">
        <v>1132</v>
      </c>
      <c r="Q134" s="45" t="s">
        <v>1677</v>
      </c>
      <c r="R134" s="45" t="s">
        <v>995</v>
      </c>
      <c r="S134" s="45" t="s">
        <v>1546</v>
      </c>
      <c r="T134" s="44" t="s">
        <v>39</v>
      </c>
      <c r="U134" s="46">
        <v>1000</v>
      </c>
      <c r="V134" s="46">
        <v>628</v>
      </c>
    </row>
    <row r="135" spans="2:22" x14ac:dyDescent="0.2">
      <c r="B135" s="14" t="str">
        <f>IF(tabDaten[[#This Row],[MandNr]]="","Fehler",IF(tabDaten[[#This Row],[MandNr]]=1,"1 Stadt Bad Rappenau","2 Eigenbetrieb Stadtenwässerung"))</f>
        <v>1 Stadt Bad Rappenau</v>
      </c>
      <c r="C135" s="14" t="str">
        <f>IF(OR(tabDaten[[#This Row],[art]]="00",tabDaten[[#This Row],[art]]="01",tabDaten[[#This Row],[art]]="60",tabDaten[[#This Row],[art]]="61"),"0 Verwaltungshaushalt","1 Vermögenshaushalt")</f>
        <v>0 Verwaltungshaushalt</v>
      </c>
      <c r="D135" s="14" t="str">
        <f>VLOOKUP(tabDaten[[#This Row],[art]],tabKontenart[],2,FALSE)</f>
        <v>00 Einnahmen VerwaltungsHH</v>
      </c>
      <c r="E135" s="14" t="str">
        <f>LEFT(tabDaten[[#This Row],[Gld]],1) &amp; "    " &amp;VLOOKUP((tabDaten[[#This Row],[MandNr]]&amp;"x"&amp;LEFT(tabDaten[[#This Row],[Gld]],1)),tabGliederung[],2,FALSE)</f>
        <v xml:space="preserve">3    Wissenschaft, Forschung, Kulturpflege </v>
      </c>
      <c r="F135" s="14" t="str">
        <f>LEFT(tabDaten[[#This Row],[Gld]],2) &amp; "    " &amp;VLOOKUP((tabDaten[[#This Row],[MandNr]]&amp;"x"&amp;LEFT(tabDaten[[#This Row],[Gld]],2)),tabGliederung[],2,FALSE)</f>
        <v xml:space="preserve">34    Heimat u. sonstige Kunstpflege </v>
      </c>
      <c r="G1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5" s="14" t="str">
        <f>LEFT(tabDaten[[#This Row],[Gld]],4) &amp; "    " &amp;VLOOKUP((tabDaten[[#This Row],[MandNr]]&amp;"x"&amp;LEFT(tabDaten[[#This Row],[Gld]],4)),tabGliederung[],2,FALSE)</f>
        <v>3400    Heimat- und sonstige Kulturpflege  (Veranstaltungen, Stadtfest u.ä.)</v>
      </c>
      <c r="I135" s="14" t="str">
        <f>IF(OR(LEFT(tabDaten[[#This Row],[Grp]],1)*1=3,LEFT(tabDaten[[#This Row],[Grp]],1)*1=9),LEFT(tabDaten[[#This Row],[Grp]],2),LEFT(tabDaten[[#This Row],[Grp]],1))</f>
        <v>1</v>
      </c>
      <c r="J135" s="14" t="str">
        <f>VLOOKUP(tabDaten[[#This Row],[GrpKurz]],tabGruppierung[],2,FALSE)</f>
        <v>E   Einnahmen aus Verwaltung und Betrieb</v>
      </c>
      <c r="K1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3400-130000    Einnahmen aus Verkauf (Heimatbücher)  </v>
      </c>
      <c r="L135" s="17">
        <f>IF(OR(tabDaten[[#This Row],[art]]="00",tabDaten[[#This Row],[art]]="10"),tabDaten[[#This Row],[Plan]],tabDaten[[#This Row],[Plan]]*-1)</f>
        <v>1500</v>
      </c>
      <c r="M135" s="18">
        <f>IF(OR(tabDaten[[#This Row],[art]]="00",tabDaten[[#This Row],[art]]="10",tabDaten[[#This Row],[art]]="60",tabDaten[[#This Row],[art]]="70"),tabDaten[[#This Row],[Rechnung]],tabDaten[[#This Row],[Rechnung]]*-1)</f>
        <v>651.5</v>
      </c>
      <c r="N135" s="44">
        <v>1</v>
      </c>
      <c r="O135" s="45" t="s">
        <v>995</v>
      </c>
      <c r="P135" s="45" t="s">
        <v>1132</v>
      </c>
      <c r="Q135" s="45" t="s">
        <v>1676</v>
      </c>
      <c r="R135" s="45" t="s">
        <v>995</v>
      </c>
      <c r="S135" s="45" t="s">
        <v>1546</v>
      </c>
      <c r="T135" s="44" t="s">
        <v>40</v>
      </c>
      <c r="U135" s="46">
        <v>1500</v>
      </c>
      <c r="V135" s="46">
        <v>651.5</v>
      </c>
    </row>
    <row r="136" spans="2:22" x14ac:dyDescent="0.2">
      <c r="B136" s="14" t="str">
        <f>IF(tabDaten[[#This Row],[MandNr]]="","Fehler",IF(tabDaten[[#This Row],[MandNr]]=1,"1 Stadt Bad Rappenau","2 Eigenbetrieb Stadtenwässerung"))</f>
        <v>1 Stadt Bad Rappenau</v>
      </c>
      <c r="C136" s="14" t="str">
        <f>IF(OR(tabDaten[[#This Row],[art]]="00",tabDaten[[#This Row],[art]]="01",tabDaten[[#This Row],[art]]="60",tabDaten[[#This Row],[art]]="61"),"0 Verwaltungshaushalt","1 Vermögenshaushalt")</f>
        <v>0 Verwaltungshaushalt</v>
      </c>
      <c r="D136" s="14" t="str">
        <f>VLOOKUP(tabDaten[[#This Row],[art]],tabKontenart[],2,FALSE)</f>
        <v>00 Einnahmen VerwaltungsHH</v>
      </c>
      <c r="E136" s="14" t="str">
        <f>LEFT(tabDaten[[#This Row],[Gld]],1) &amp; "    " &amp;VLOOKUP((tabDaten[[#This Row],[MandNr]]&amp;"x"&amp;LEFT(tabDaten[[#This Row],[Gld]],1)),tabGliederung[],2,FALSE)</f>
        <v xml:space="preserve">3    Wissenschaft, Forschung, Kulturpflege </v>
      </c>
      <c r="F136" s="14" t="str">
        <f>LEFT(tabDaten[[#This Row],[Gld]],2) &amp; "    " &amp;VLOOKUP((tabDaten[[#This Row],[MandNr]]&amp;"x"&amp;LEFT(tabDaten[[#This Row],[Gld]],2)),tabGliederung[],2,FALSE)</f>
        <v xml:space="preserve">34    Heimat u. sonstige Kunstpflege </v>
      </c>
      <c r="G1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 s="14" t="str">
        <f>LEFT(tabDaten[[#This Row],[Gld]],4) &amp; "    " &amp;VLOOKUP((tabDaten[[#This Row],[MandNr]]&amp;"x"&amp;LEFT(tabDaten[[#This Row],[Gld]],4)),tabGliederung[],2,FALSE)</f>
        <v>3400    Heimat- und sonstige Kulturpflege  (Veranstaltungen, Stadtfest u.ä.)</v>
      </c>
      <c r="I136" s="14" t="str">
        <f>IF(OR(LEFT(tabDaten[[#This Row],[Grp]],1)*1=3,LEFT(tabDaten[[#This Row],[Grp]],1)*1=9),LEFT(tabDaten[[#This Row],[Grp]],2),LEFT(tabDaten[[#This Row],[Grp]],1))</f>
        <v>1</v>
      </c>
      <c r="J136" s="14" t="str">
        <f>VLOOKUP(tabDaten[[#This Row],[GrpKurz]],tabGruppierung[],2,FALSE)</f>
        <v>E   Einnahmen aus Verwaltung und Betrieb</v>
      </c>
      <c r="K1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3400-157500    Vermischte Einnahmen   </v>
      </c>
      <c r="L136" s="17">
        <f>IF(OR(tabDaten[[#This Row],[art]]="00",tabDaten[[#This Row],[art]]="10"),tabDaten[[#This Row],[Plan]],tabDaten[[#This Row],[Plan]]*-1)</f>
        <v>2500</v>
      </c>
      <c r="M136" s="18">
        <f>IF(OR(tabDaten[[#This Row],[art]]="00",tabDaten[[#This Row],[art]]="10",tabDaten[[#This Row],[art]]="60",tabDaten[[#This Row],[art]]="70"),tabDaten[[#This Row],[Rechnung]],tabDaten[[#This Row],[Rechnung]]*-1)</f>
        <v>2460.69</v>
      </c>
      <c r="N136" s="44">
        <v>1</v>
      </c>
      <c r="O136" s="45" t="s">
        <v>995</v>
      </c>
      <c r="P136" s="45" t="s">
        <v>1132</v>
      </c>
      <c r="Q136" s="45" t="s">
        <v>1659</v>
      </c>
      <c r="R136" s="45" t="s">
        <v>995</v>
      </c>
      <c r="S136" s="45" t="s">
        <v>1546</v>
      </c>
      <c r="T136" s="44" t="s">
        <v>12</v>
      </c>
      <c r="U136" s="46">
        <v>2500</v>
      </c>
      <c r="V136" s="46">
        <v>2460.69</v>
      </c>
    </row>
    <row r="137" spans="2:22" x14ac:dyDescent="0.2">
      <c r="B137" s="14" t="str">
        <f>IF(tabDaten[[#This Row],[MandNr]]="","Fehler",IF(tabDaten[[#This Row],[MandNr]]=1,"1 Stadt Bad Rappenau","2 Eigenbetrieb Stadtenwässerung"))</f>
        <v>1 Stadt Bad Rappenau</v>
      </c>
      <c r="C137" s="14" t="str">
        <f>IF(OR(tabDaten[[#This Row],[art]]="00",tabDaten[[#This Row],[art]]="01",tabDaten[[#This Row],[art]]="60",tabDaten[[#This Row],[art]]="61"),"0 Verwaltungshaushalt","1 Vermögenshaushalt")</f>
        <v>0 Verwaltungshaushalt</v>
      </c>
      <c r="D137" s="14" t="str">
        <f>VLOOKUP(tabDaten[[#This Row],[art]],tabKontenart[],2,FALSE)</f>
        <v>00 Einnahmen VerwaltungsHH</v>
      </c>
      <c r="E137" s="14" t="str">
        <f>LEFT(tabDaten[[#This Row],[Gld]],1) &amp; "    " &amp;VLOOKUP((tabDaten[[#This Row],[MandNr]]&amp;"x"&amp;LEFT(tabDaten[[#This Row],[Gld]],1)),tabGliederung[],2,FALSE)</f>
        <v xml:space="preserve">3    Wissenschaft, Forschung, Kulturpflege </v>
      </c>
      <c r="F137" s="14" t="str">
        <f>LEFT(tabDaten[[#This Row],[Gld]],2) &amp; "    " &amp;VLOOKUP((tabDaten[[#This Row],[MandNr]]&amp;"x"&amp;LEFT(tabDaten[[#This Row],[Gld]],2)),tabGliederung[],2,FALSE)</f>
        <v xml:space="preserve">34    Heimat u. sonstige Kunstpflege </v>
      </c>
      <c r="G1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7" s="14" t="str">
        <f>LEFT(tabDaten[[#This Row],[Gld]],4) &amp; "    " &amp;VLOOKUP((tabDaten[[#This Row],[MandNr]]&amp;"x"&amp;LEFT(tabDaten[[#This Row],[Gld]],4)),tabGliederung[],2,FALSE)</f>
        <v>3400    Heimat- und sonstige Kulturpflege  (Veranstaltungen, Stadtfest u.ä.)</v>
      </c>
      <c r="I137" s="14" t="str">
        <f>IF(OR(LEFT(tabDaten[[#This Row],[Grp]],1)*1=3,LEFT(tabDaten[[#This Row],[Grp]],1)*1=9),LEFT(tabDaten[[#This Row],[Grp]],2),LEFT(tabDaten[[#This Row],[Grp]],1))</f>
        <v>1</v>
      </c>
      <c r="J137" s="14" t="str">
        <f>VLOOKUP(tabDaten[[#This Row],[GrpKurz]],tabGruppierung[],2,FALSE)</f>
        <v>E   Einnahmen aus Verwaltung und Betrieb</v>
      </c>
      <c r="K1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3400-178000    Spenden   </v>
      </c>
      <c r="L137" s="17">
        <f>IF(OR(tabDaten[[#This Row],[art]]="00",tabDaten[[#This Row],[art]]="10"),tabDaten[[#This Row],[Plan]],tabDaten[[#This Row],[Plan]]*-1)</f>
        <v>0</v>
      </c>
      <c r="M137" s="18">
        <f>IF(OR(tabDaten[[#This Row],[art]]="00",tabDaten[[#This Row],[art]]="10",tabDaten[[#This Row],[art]]="60",tabDaten[[#This Row],[art]]="70"),tabDaten[[#This Row],[Rechnung]],tabDaten[[#This Row],[Rechnung]]*-1)</f>
        <v>10</v>
      </c>
      <c r="N137" s="44">
        <v>1</v>
      </c>
      <c r="O137" s="45" t="s">
        <v>995</v>
      </c>
      <c r="P137" s="45" t="s">
        <v>1132</v>
      </c>
      <c r="Q137" s="45" t="s">
        <v>1668</v>
      </c>
      <c r="R137" s="45" t="s">
        <v>995</v>
      </c>
      <c r="S137" s="45" t="s">
        <v>1546</v>
      </c>
      <c r="T137" s="44" t="s">
        <v>23</v>
      </c>
      <c r="U137" s="46">
        <v>0</v>
      </c>
      <c r="V137" s="46">
        <v>10</v>
      </c>
    </row>
    <row r="138" spans="2:22" x14ac:dyDescent="0.2">
      <c r="B138" s="14" t="str">
        <f>IF(tabDaten[[#This Row],[MandNr]]="","Fehler",IF(tabDaten[[#This Row],[MandNr]]=1,"1 Stadt Bad Rappenau","2 Eigenbetrieb Stadtenwässerung"))</f>
        <v>1 Stadt Bad Rappenau</v>
      </c>
      <c r="C138" s="14" t="str">
        <f>IF(OR(tabDaten[[#This Row],[art]]="00",tabDaten[[#This Row],[art]]="01",tabDaten[[#This Row],[art]]="60",tabDaten[[#This Row],[art]]="61"),"0 Verwaltungshaushalt","1 Vermögenshaushalt")</f>
        <v>0 Verwaltungshaushalt</v>
      </c>
      <c r="D138" s="14" t="str">
        <f>VLOOKUP(tabDaten[[#This Row],[art]],tabKontenart[],2,FALSE)</f>
        <v>00 Einnahmen VerwaltungsHH</v>
      </c>
      <c r="E138" s="14" t="str">
        <f>LEFT(tabDaten[[#This Row],[Gld]],1) &amp; "    " &amp;VLOOKUP((tabDaten[[#This Row],[MandNr]]&amp;"x"&amp;LEFT(tabDaten[[#This Row],[Gld]],1)),tabGliederung[],2,FALSE)</f>
        <v xml:space="preserve">3    Wissenschaft, Forschung, Kulturpflege </v>
      </c>
      <c r="F138" s="14" t="str">
        <f>LEFT(tabDaten[[#This Row],[Gld]],2) &amp; "    " &amp;VLOOKUP((tabDaten[[#This Row],[MandNr]]&amp;"x"&amp;LEFT(tabDaten[[#This Row],[Gld]],2)),tabGliederung[],2,FALSE)</f>
        <v xml:space="preserve">35    Volksbildung/Volkshochschulen </v>
      </c>
      <c r="G1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8" s="14" t="str">
        <f>LEFT(tabDaten[[#This Row],[Gld]],4) &amp; "    " &amp;VLOOKUP((tabDaten[[#This Row],[MandNr]]&amp;"x"&amp;LEFT(tabDaten[[#This Row],[Gld]],4)),tabGliederung[],2,FALSE)</f>
        <v xml:space="preserve">3500    Volkshochschule </v>
      </c>
      <c r="I138" s="14" t="str">
        <f>IF(OR(LEFT(tabDaten[[#This Row],[Grp]],1)*1=3,LEFT(tabDaten[[#This Row],[Grp]],1)*1=9),LEFT(tabDaten[[#This Row],[Grp]],2),LEFT(tabDaten[[#This Row],[Grp]],1))</f>
        <v>1</v>
      </c>
      <c r="J138" s="14" t="str">
        <f>VLOOKUP(tabDaten[[#This Row],[GrpKurz]],tabGruppierung[],2,FALSE)</f>
        <v>E   Einnahmen aus Verwaltung und Betrieb</v>
      </c>
      <c r="K1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3500-140000    Einnahmen aus Raumbelegungen   </v>
      </c>
      <c r="L138" s="17">
        <f>IF(OR(tabDaten[[#This Row],[art]]="00",tabDaten[[#This Row],[art]]="10"),tabDaten[[#This Row],[Plan]],tabDaten[[#This Row],[Plan]]*-1)</f>
        <v>1000</v>
      </c>
      <c r="M138" s="18">
        <f>IF(OR(tabDaten[[#This Row],[art]]="00",tabDaten[[#This Row],[art]]="10",tabDaten[[#This Row],[art]]="60",tabDaten[[#This Row],[art]]="70"),tabDaten[[#This Row],[Rechnung]],tabDaten[[#This Row],[Rechnung]]*-1)</f>
        <v>9079</v>
      </c>
      <c r="N138" s="44">
        <v>1</v>
      </c>
      <c r="O138" s="45" t="s">
        <v>995</v>
      </c>
      <c r="P138" s="45" t="s">
        <v>1134</v>
      </c>
      <c r="Q138" s="45" t="s">
        <v>1671</v>
      </c>
      <c r="R138" s="45" t="s">
        <v>995</v>
      </c>
      <c r="S138" s="45" t="s">
        <v>1546</v>
      </c>
      <c r="T138" s="44" t="s">
        <v>26</v>
      </c>
      <c r="U138" s="46">
        <v>1000</v>
      </c>
      <c r="V138" s="46">
        <v>9079</v>
      </c>
    </row>
    <row r="139" spans="2:22" x14ac:dyDescent="0.2">
      <c r="B139" s="14" t="str">
        <f>IF(tabDaten[[#This Row],[MandNr]]="","Fehler",IF(tabDaten[[#This Row],[MandNr]]=1,"1 Stadt Bad Rappenau","2 Eigenbetrieb Stadtenwässerung"))</f>
        <v>1 Stadt Bad Rappenau</v>
      </c>
      <c r="C139" s="14" t="str">
        <f>IF(OR(tabDaten[[#This Row],[art]]="00",tabDaten[[#This Row],[art]]="01",tabDaten[[#This Row],[art]]="60",tabDaten[[#This Row],[art]]="61"),"0 Verwaltungshaushalt","1 Vermögenshaushalt")</f>
        <v>0 Verwaltungshaushalt</v>
      </c>
      <c r="D139" s="14" t="str">
        <f>VLOOKUP(tabDaten[[#This Row],[art]],tabKontenart[],2,FALSE)</f>
        <v>00 Einnahmen VerwaltungsHH</v>
      </c>
      <c r="E139" s="14" t="str">
        <f>LEFT(tabDaten[[#This Row],[Gld]],1) &amp; "    " &amp;VLOOKUP((tabDaten[[#This Row],[MandNr]]&amp;"x"&amp;LEFT(tabDaten[[#This Row],[Gld]],1)),tabGliederung[],2,FALSE)</f>
        <v xml:space="preserve">3    Wissenschaft, Forschung, Kulturpflege </v>
      </c>
      <c r="F139" s="14" t="str">
        <f>LEFT(tabDaten[[#This Row],[Gld]],2) &amp; "    " &amp;VLOOKUP((tabDaten[[#This Row],[MandNr]]&amp;"x"&amp;LEFT(tabDaten[[#This Row],[Gld]],2)),tabGliederung[],2,FALSE)</f>
        <v xml:space="preserve">35    Volksbildung/Volkshochschulen </v>
      </c>
      <c r="G1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9" s="14" t="str">
        <f>LEFT(tabDaten[[#This Row],[Gld]],4) &amp; "    " &amp;VLOOKUP((tabDaten[[#This Row],[MandNr]]&amp;"x"&amp;LEFT(tabDaten[[#This Row],[Gld]],4)),tabGliederung[],2,FALSE)</f>
        <v xml:space="preserve">3500    Volkshochschule </v>
      </c>
      <c r="I139" s="14" t="str">
        <f>IF(OR(LEFT(tabDaten[[#This Row],[Grp]],1)*1=3,LEFT(tabDaten[[#This Row],[Grp]],1)*1=9),LEFT(tabDaten[[#This Row],[Grp]],2),LEFT(tabDaten[[#This Row],[Grp]],1))</f>
        <v>1</v>
      </c>
      <c r="J139" s="14" t="str">
        <f>VLOOKUP(tabDaten[[#This Row],[GrpKurz]],tabGruppierung[],2,FALSE)</f>
        <v>E   Einnahmen aus Verwaltung und Betrieb</v>
      </c>
      <c r="K1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3500-151000    Ersätze und ähnliche Einnahmen  </v>
      </c>
      <c r="L139" s="17">
        <f>IF(OR(tabDaten[[#This Row],[art]]="00",tabDaten[[#This Row],[art]]="10"),tabDaten[[#This Row],[Plan]],tabDaten[[#This Row],[Plan]]*-1)</f>
        <v>1500</v>
      </c>
      <c r="M139" s="18">
        <f>IF(OR(tabDaten[[#This Row],[art]]="00",tabDaten[[#This Row],[art]]="10",tabDaten[[#This Row],[art]]="60",tabDaten[[#This Row],[art]]="70"),tabDaten[[#This Row],[Rechnung]],tabDaten[[#This Row],[Rechnung]]*-1)</f>
        <v>240</v>
      </c>
      <c r="N139" s="44">
        <v>1</v>
      </c>
      <c r="O139" s="45" t="s">
        <v>995</v>
      </c>
      <c r="P139" s="45" t="s">
        <v>1134</v>
      </c>
      <c r="Q139" s="45" t="s">
        <v>1653</v>
      </c>
      <c r="R139" s="45" t="s">
        <v>995</v>
      </c>
      <c r="S139" s="45" t="s">
        <v>1546</v>
      </c>
      <c r="T139" s="44" t="s">
        <v>4</v>
      </c>
      <c r="U139" s="46">
        <v>1500</v>
      </c>
      <c r="V139" s="46">
        <v>240</v>
      </c>
    </row>
    <row r="140" spans="2:22" x14ac:dyDescent="0.2">
      <c r="B140" s="14" t="str">
        <f>IF(tabDaten[[#This Row],[MandNr]]="","Fehler",IF(tabDaten[[#This Row],[MandNr]]=1,"1 Stadt Bad Rappenau","2 Eigenbetrieb Stadtenwässerung"))</f>
        <v>1 Stadt Bad Rappenau</v>
      </c>
      <c r="C140" s="14" t="str">
        <f>IF(OR(tabDaten[[#This Row],[art]]="00",tabDaten[[#This Row],[art]]="01",tabDaten[[#This Row],[art]]="60",tabDaten[[#This Row],[art]]="61"),"0 Verwaltungshaushalt","1 Vermögenshaushalt")</f>
        <v>0 Verwaltungshaushalt</v>
      </c>
      <c r="D140" s="14" t="str">
        <f>VLOOKUP(tabDaten[[#This Row],[art]],tabKontenart[],2,FALSE)</f>
        <v>00 Einnahmen VerwaltungsHH</v>
      </c>
      <c r="E140" s="14" t="str">
        <f>LEFT(tabDaten[[#This Row],[Gld]],1) &amp; "    " &amp;VLOOKUP((tabDaten[[#This Row],[MandNr]]&amp;"x"&amp;LEFT(tabDaten[[#This Row],[Gld]],1)),tabGliederung[],2,FALSE)</f>
        <v xml:space="preserve">3    Wissenschaft, Forschung, Kulturpflege </v>
      </c>
      <c r="F140" s="14" t="str">
        <f>LEFT(tabDaten[[#This Row],[Gld]],2) &amp; "    " &amp;VLOOKUP((tabDaten[[#This Row],[MandNr]]&amp;"x"&amp;LEFT(tabDaten[[#This Row],[Gld]],2)),tabGliederung[],2,FALSE)</f>
        <v xml:space="preserve">35    Volksbildung/Volkshochschulen </v>
      </c>
      <c r="G1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40" s="14" t="str">
        <f>LEFT(tabDaten[[#This Row],[Gld]],4) &amp; "    " &amp;VLOOKUP((tabDaten[[#This Row],[MandNr]]&amp;"x"&amp;LEFT(tabDaten[[#This Row],[Gld]],4)),tabGliederung[],2,FALSE)</f>
        <v xml:space="preserve">3520    Stadt- und Kurbücherei </v>
      </c>
      <c r="I140" s="14" t="str">
        <f>IF(OR(LEFT(tabDaten[[#This Row],[Grp]],1)*1=3,LEFT(tabDaten[[#This Row],[Grp]],1)*1=9),LEFT(tabDaten[[#This Row],[Grp]],2),LEFT(tabDaten[[#This Row],[Grp]],1))</f>
        <v>1</v>
      </c>
      <c r="J140" s="14" t="str">
        <f>VLOOKUP(tabDaten[[#This Row],[GrpKurz]],tabGruppierung[],2,FALSE)</f>
        <v>E   Einnahmen aus Verwaltung und Betrieb</v>
      </c>
      <c r="K1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3520-110000    Benutzungsgebühren und ähnliche Entgelte  </v>
      </c>
      <c r="L140" s="17">
        <f>IF(OR(tabDaten[[#This Row],[art]]="00",tabDaten[[#This Row],[art]]="10"),tabDaten[[#This Row],[Plan]],tabDaten[[#This Row],[Plan]]*-1)</f>
        <v>13000</v>
      </c>
      <c r="M140" s="18">
        <f>IF(OR(tabDaten[[#This Row],[art]]="00",tabDaten[[#This Row],[art]]="10",tabDaten[[#This Row],[art]]="60",tabDaten[[#This Row],[art]]="70"),tabDaten[[#This Row],[Rechnung]],tabDaten[[#This Row],[Rechnung]]*-1)</f>
        <v>13215.4</v>
      </c>
      <c r="N140" s="44">
        <v>1</v>
      </c>
      <c r="O140" s="45" t="s">
        <v>995</v>
      </c>
      <c r="P140" s="45" t="s">
        <v>1136</v>
      </c>
      <c r="Q140" s="45" t="s">
        <v>1674</v>
      </c>
      <c r="R140" s="45" t="s">
        <v>995</v>
      </c>
      <c r="S140" s="45" t="s">
        <v>1546</v>
      </c>
      <c r="T140" s="44" t="s">
        <v>41</v>
      </c>
      <c r="U140" s="46">
        <v>13000</v>
      </c>
      <c r="V140" s="46">
        <v>13215.4</v>
      </c>
    </row>
    <row r="141" spans="2:22" x14ac:dyDescent="0.2">
      <c r="B141" s="14" t="str">
        <f>IF(tabDaten[[#This Row],[MandNr]]="","Fehler",IF(tabDaten[[#This Row],[MandNr]]=1,"1 Stadt Bad Rappenau","2 Eigenbetrieb Stadtenwässerung"))</f>
        <v>1 Stadt Bad Rappenau</v>
      </c>
      <c r="C141" s="14" t="str">
        <f>IF(OR(tabDaten[[#This Row],[art]]="00",tabDaten[[#This Row],[art]]="01",tabDaten[[#This Row],[art]]="60",tabDaten[[#This Row],[art]]="61"),"0 Verwaltungshaushalt","1 Vermögenshaushalt")</f>
        <v>0 Verwaltungshaushalt</v>
      </c>
      <c r="D141" s="14" t="str">
        <f>VLOOKUP(tabDaten[[#This Row],[art]],tabKontenart[],2,FALSE)</f>
        <v>00 Einnahmen VerwaltungsHH</v>
      </c>
      <c r="E141" s="14" t="str">
        <f>LEFT(tabDaten[[#This Row],[Gld]],1) &amp; "    " &amp;VLOOKUP((tabDaten[[#This Row],[MandNr]]&amp;"x"&amp;LEFT(tabDaten[[#This Row],[Gld]],1)),tabGliederung[],2,FALSE)</f>
        <v xml:space="preserve">3    Wissenschaft, Forschung, Kulturpflege </v>
      </c>
      <c r="F141" s="14" t="str">
        <f>LEFT(tabDaten[[#This Row],[Gld]],2) &amp; "    " &amp;VLOOKUP((tabDaten[[#This Row],[MandNr]]&amp;"x"&amp;LEFT(tabDaten[[#This Row],[Gld]],2)),tabGliederung[],2,FALSE)</f>
        <v xml:space="preserve">35    Volksbildung/Volkshochschulen </v>
      </c>
      <c r="G1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41" s="14" t="str">
        <f>LEFT(tabDaten[[#This Row],[Gld]],4) &amp; "    " &amp;VLOOKUP((tabDaten[[#This Row],[MandNr]]&amp;"x"&amp;LEFT(tabDaten[[#This Row],[Gld]],4)),tabGliederung[],2,FALSE)</f>
        <v xml:space="preserve">3520    Stadt- und Kurbücherei </v>
      </c>
      <c r="I141" s="14" t="str">
        <f>IF(OR(LEFT(tabDaten[[#This Row],[Grp]],1)*1=3,LEFT(tabDaten[[#This Row],[Grp]],1)*1=9),LEFT(tabDaten[[#This Row],[Grp]],2),LEFT(tabDaten[[#This Row],[Grp]],1))</f>
        <v>1</v>
      </c>
      <c r="J141" s="14" t="str">
        <f>VLOOKUP(tabDaten[[#This Row],[GrpKurz]],tabGruppierung[],2,FALSE)</f>
        <v>E   Einnahmen aus Verwaltung und Betrieb</v>
      </c>
      <c r="K1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3520-151000    Ersätze und ähnliche Einnahmen  </v>
      </c>
      <c r="L141" s="17">
        <f>IF(OR(tabDaten[[#This Row],[art]]="00",tabDaten[[#This Row],[art]]="10"),tabDaten[[#This Row],[Plan]],tabDaten[[#This Row],[Plan]]*-1)</f>
        <v>500</v>
      </c>
      <c r="M141" s="18">
        <f>IF(OR(tabDaten[[#This Row],[art]]="00",tabDaten[[#This Row],[art]]="10",tabDaten[[#This Row],[art]]="60",tabDaten[[#This Row],[art]]="70"),tabDaten[[#This Row],[Rechnung]],tabDaten[[#This Row],[Rechnung]]*-1)</f>
        <v>375.31</v>
      </c>
      <c r="N141" s="44">
        <v>1</v>
      </c>
      <c r="O141" s="45" t="s">
        <v>995</v>
      </c>
      <c r="P141" s="45" t="s">
        <v>1136</v>
      </c>
      <c r="Q141" s="45" t="s">
        <v>1653</v>
      </c>
      <c r="R141" s="45" t="s">
        <v>995</v>
      </c>
      <c r="S141" s="45" t="s">
        <v>1546</v>
      </c>
      <c r="T141" s="44" t="s">
        <v>4</v>
      </c>
      <c r="U141" s="46">
        <v>500</v>
      </c>
      <c r="V141" s="46">
        <v>375.31</v>
      </c>
    </row>
    <row r="142" spans="2:22" x14ac:dyDescent="0.2">
      <c r="B142" s="14" t="str">
        <f>IF(tabDaten[[#This Row],[MandNr]]="","Fehler",IF(tabDaten[[#This Row],[MandNr]]=1,"1 Stadt Bad Rappenau","2 Eigenbetrieb Stadtenwässerung"))</f>
        <v>1 Stadt Bad Rappenau</v>
      </c>
      <c r="C142" s="14" t="str">
        <f>IF(OR(tabDaten[[#This Row],[art]]="00",tabDaten[[#This Row],[art]]="01",tabDaten[[#This Row],[art]]="60",tabDaten[[#This Row],[art]]="61"),"0 Verwaltungshaushalt","1 Vermögenshaushalt")</f>
        <v>0 Verwaltungshaushalt</v>
      </c>
      <c r="D142" s="14" t="str">
        <f>VLOOKUP(tabDaten[[#This Row],[art]],tabKontenart[],2,FALSE)</f>
        <v>00 Einnahmen VerwaltungsHH</v>
      </c>
      <c r="E142" s="14" t="str">
        <f>LEFT(tabDaten[[#This Row],[Gld]],1) &amp; "    " &amp;VLOOKUP((tabDaten[[#This Row],[MandNr]]&amp;"x"&amp;LEFT(tabDaten[[#This Row],[Gld]],1)),tabGliederung[],2,FALSE)</f>
        <v xml:space="preserve">3    Wissenschaft, Forschung, Kulturpflege </v>
      </c>
      <c r="F142" s="14" t="str">
        <f>LEFT(tabDaten[[#This Row],[Gld]],2) &amp; "    " &amp;VLOOKUP((tabDaten[[#This Row],[MandNr]]&amp;"x"&amp;LEFT(tabDaten[[#This Row],[Gld]],2)),tabGliederung[],2,FALSE)</f>
        <v xml:space="preserve">36    Denkmalschutz und -pflege </v>
      </c>
      <c r="G1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2" s="14" t="str">
        <f>LEFT(tabDaten[[#This Row],[Gld]],4) &amp; "    " &amp;VLOOKUP((tabDaten[[#This Row],[MandNr]]&amp;"x"&amp;LEFT(tabDaten[[#This Row],[Gld]],4)),tabGliederung[],2,FALSE)</f>
        <v xml:space="preserve">3650    Wasserschloss </v>
      </c>
      <c r="I142" s="14" t="str">
        <f>IF(OR(LEFT(tabDaten[[#This Row],[Grp]],1)*1=3,LEFT(tabDaten[[#This Row],[Grp]],1)*1=9),LEFT(tabDaten[[#This Row],[Grp]],2),LEFT(tabDaten[[#This Row],[Grp]],1))</f>
        <v>1</v>
      </c>
      <c r="J142" s="14" t="str">
        <f>VLOOKUP(tabDaten[[#This Row],[GrpKurz]],tabGruppierung[],2,FALSE)</f>
        <v>E   Einnahmen aus Verwaltung und Betrieb</v>
      </c>
      <c r="K1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3650-110000    Benutzungsgebühren Wasserschloß   </v>
      </c>
      <c r="L142" s="17">
        <f>IF(OR(tabDaten[[#This Row],[art]]="00",tabDaten[[#This Row],[art]]="10"),tabDaten[[#This Row],[Plan]],tabDaten[[#This Row],[Plan]]*-1)</f>
        <v>4000</v>
      </c>
      <c r="M142" s="18">
        <f>IF(OR(tabDaten[[#This Row],[art]]="00",tabDaten[[#This Row],[art]]="10",tabDaten[[#This Row],[art]]="60",tabDaten[[#This Row],[art]]="70"),tabDaten[[#This Row],[Rechnung]],tabDaten[[#This Row],[Rechnung]]*-1)</f>
        <v>6816</v>
      </c>
      <c r="N142" s="44">
        <v>1</v>
      </c>
      <c r="O142" s="45" t="s">
        <v>995</v>
      </c>
      <c r="P142" s="45" t="s">
        <v>1140</v>
      </c>
      <c r="Q142" s="45" t="s">
        <v>1674</v>
      </c>
      <c r="R142" s="45" t="s">
        <v>995</v>
      </c>
      <c r="S142" s="45" t="s">
        <v>1546</v>
      </c>
      <c r="T142" s="44" t="s">
        <v>42</v>
      </c>
      <c r="U142" s="46">
        <v>4000</v>
      </c>
      <c r="V142" s="46">
        <v>6816</v>
      </c>
    </row>
    <row r="143" spans="2:22" x14ac:dyDescent="0.2">
      <c r="B143" s="14" t="str">
        <f>IF(tabDaten[[#This Row],[MandNr]]="","Fehler",IF(tabDaten[[#This Row],[MandNr]]=1,"1 Stadt Bad Rappenau","2 Eigenbetrieb Stadtenwässerung"))</f>
        <v>1 Stadt Bad Rappenau</v>
      </c>
      <c r="C143" s="14" t="str">
        <f>IF(OR(tabDaten[[#This Row],[art]]="00",tabDaten[[#This Row],[art]]="01",tabDaten[[#This Row],[art]]="60",tabDaten[[#This Row],[art]]="61"),"0 Verwaltungshaushalt","1 Vermögenshaushalt")</f>
        <v>0 Verwaltungshaushalt</v>
      </c>
      <c r="D143" s="14" t="str">
        <f>VLOOKUP(tabDaten[[#This Row],[art]],tabKontenart[],2,FALSE)</f>
        <v>00 Einnahmen VerwaltungsHH</v>
      </c>
      <c r="E143" s="14" t="str">
        <f>LEFT(tabDaten[[#This Row],[Gld]],1) &amp; "    " &amp;VLOOKUP((tabDaten[[#This Row],[MandNr]]&amp;"x"&amp;LEFT(tabDaten[[#This Row],[Gld]],1)),tabGliederung[],2,FALSE)</f>
        <v xml:space="preserve">3    Wissenschaft, Forschung, Kulturpflege </v>
      </c>
      <c r="F143" s="14" t="str">
        <f>LEFT(tabDaten[[#This Row],[Gld]],2) &amp; "    " &amp;VLOOKUP((tabDaten[[#This Row],[MandNr]]&amp;"x"&amp;LEFT(tabDaten[[#This Row],[Gld]],2)),tabGliederung[],2,FALSE)</f>
        <v xml:space="preserve">36    Denkmalschutz und -pflege </v>
      </c>
      <c r="G1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3" s="14" t="str">
        <f>LEFT(tabDaten[[#This Row],[Gld]],4) &amp; "    " &amp;VLOOKUP((tabDaten[[#This Row],[MandNr]]&amp;"x"&amp;LEFT(tabDaten[[#This Row],[Gld]],4)),tabGliederung[],2,FALSE)</f>
        <v xml:space="preserve">3650    Wasserschloss </v>
      </c>
      <c r="I143" s="14" t="str">
        <f>IF(OR(LEFT(tabDaten[[#This Row],[Grp]],1)*1=3,LEFT(tabDaten[[#This Row],[Grp]],1)*1=9),LEFT(tabDaten[[#This Row],[Grp]],2),LEFT(tabDaten[[#This Row],[Grp]],1))</f>
        <v>1</v>
      </c>
      <c r="J143" s="14" t="str">
        <f>VLOOKUP(tabDaten[[#This Row],[GrpKurz]],tabGruppierung[],2,FALSE)</f>
        <v>E   Einnahmen aus Verwaltung und Betrieb</v>
      </c>
      <c r="K1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3650-140000    Mieten und Pachten   </v>
      </c>
      <c r="L143" s="17">
        <f>IF(OR(tabDaten[[#This Row],[art]]="00",tabDaten[[#This Row],[art]]="10"),tabDaten[[#This Row],[Plan]],tabDaten[[#This Row],[Plan]]*-1)</f>
        <v>1000</v>
      </c>
      <c r="M143" s="18">
        <f>IF(OR(tabDaten[[#This Row],[art]]="00",tabDaten[[#This Row],[art]]="10",tabDaten[[#This Row],[art]]="60",tabDaten[[#This Row],[art]]="70"),tabDaten[[#This Row],[Rechnung]],tabDaten[[#This Row],[Rechnung]]*-1)</f>
        <v>0</v>
      </c>
      <c r="N143" s="44">
        <v>1</v>
      </c>
      <c r="O143" s="45" t="s">
        <v>995</v>
      </c>
      <c r="P143" s="45" t="s">
        <v>1140</v>
      </c>
      <c r="Q143" s="45" t="s">
        <v>1671</v>
      </c>
      <c r="R143" s="45" t="s">
        <v>995</v>
      </c>
      <c r="S143" s="45" t="s">
        <v>1546</v>
      </c>
      <c r="T143" s="44" t="s">
        <v>43</v>
      </c>
      <c r="U143" s="46">
        <v>1000</v>
      </c>
      <c r="V143" s="46">
        <v>0</v>
      </c>
    </row>
    <row r="144" spans="2:22" x14ac:dyDescent="0.2">
      <c r="B144" s="14" t="str">
        <f>IF(tabDaten[[#This Row],[MandNr]]="","Fehler",IF(tabDaten[[#This Row],[MandNr]]=1,"1 Stadt Bad Rappenau","2 Eigenbetrieb Stadtenwässerung"))</f>
        <v>1 Stadt Bad Rappenau</v>
      </c>
      <c r="C144" s="14" t="str">
        <f>IF(OR(tabDaten[[#This Row],[art]]="00",tabDaten[[#This Row],[art]]="01",tabDaten[[#This Row],[art]]="60",tabDaten[[#This Row],[art]]="61"),"0 Verwaltungshaushalt","1 Vermögenshaushalt")</f>
        <v>0 Verwaltungshaushalt</v>
      </c>
      <c r="D144" s="14" t="str">
        <f>VLOOKUP(tabDaten[[#This Row],[art]],tabKontenart[],2,FALSE)</f>
        <v>00 Einnahmen VerwaltungsHH</v>
      </c>
      <c r="E144" s="14" t="str">
        <f>LEFT(tabDaten[[#This Row],[Gld]],1) &amp; "    " &amp;VLOOKUP((tabDaten[[#This Row],[MandNr]]&amp;"x"&amp;LEFT(tabDaten[[#This Row],[Gld]],1)),tabGliederung[],2,FALSE)</f>
        <v xml:space="preserve">3    Wissenschaft, Forschung, Kulturpflege </v>
      </c>
      <c r="F144" s="14" t="str">
        <f>LEFT(tabDaten[[#This Row],[Gld]],2) &amp; "    " &amp;VLOOKUP((tabDaten[[#This Row],[MandNr]]&amp;"x"&amp;LEFT(tabDaten[[#This Row],[Gld]],2)),tabGliederung[],2,FALSE)</f>
        <v xml:space="preserve">36    Denkmalschutz und -pflege </v>
      </c>
      <c r="G1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4" s="14" t="str">
        <f>LEFT(tabDaten[[#This Row],[Gld]],4) &amp; "    " &amp;VLOOKUP((tabDaten[[#This Row],[MandNr]]&amp;"x"&amp;LEFT(tabDaten[[#This Row],[Gld]],4)),tabGliederung[],2,FALSE)</f>
        <v xml:space="preserve">3650    Wasserschloss </v>
      </c>
      <c r="I144" s="14" t="str">
        <f>IF(OR(LEFT(tabDaten[[#This Row],[Grp]],1)*1=3,LEFT(tabDaten[[#This Row],[Grp]],1)*1=9),LEFT(tabDaten[[#This Row],[Grp]],2),LEFT(tabDaten[[#This Row],[Grp]],1))</f>
        <v>1</v>
      </c>
      <c r="J144" s="14" t="str">
        <f>VLOOKUP(tabDaten[[#This Row],[GrpKurz]],tabGruppierung[],2,FALSE)</f>
        <v>E   Einnahmen aus Verwaltung und Betrieb</v>
      </c>
      <c r="K1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3650-151000    Ersätze und ähnliche Einnahmen   </v>
      </c>
      <c r="L144" s="17">
        <f>IF(OR(tabDaten[[#This Row],[art]]="00",tabDaten[[#This Row],[art]]="10"),tabDaten[[#This Row],[Plan]],tabDaten[[#This Row],[Plan]]*-1)</f>
        <v>100</v>
      </c>
      <c r="M144" s="18">
        <f>IF(OR(tabDaten[[#This Row],[art]]="00",tabDaten[[#This Row],[art]]="10",tabDaten[[#This Row],[art]]="60",tabDaten[[#This Row],[art]]="70"),tabDaten[[#This Row],[Rechnung]],tabDaten[[#This Row],[Rechnung]]*-1)</f>
        <v>45.25</v>
      </c>
      <c r="N144" s="44">
        <v>1</v>
      </c>
      <c r="O144" s="45" t="s">
        <v>995</v>
      </c>
      <c r="P144" s="45" t="s">
        <v>1140</v>
      </c>
      <c r="Q144" s="45" t="s">
        <v>1653</v>
      </c>
      <c r="R144" s="45" t="s">
        <v>995</v>
      </c>
      <c r="S144" s="45" t="s">
        <v>1546</v>
      </c>
      <c r="T144" s="44" t="s">
        <v>15</v>
      </c>
      <c r="U144" s="46">
        <v>100</v>
      </c>
      <c r="V144" s="46">
        <v>45.25</v>
      </c>
    </row>
    <row r="145" spans="2:22" x14ac:dyDescent="0.2">
      <c r="B145" s="14" t="str">
        <f>IF(tabDaten[[#This Row],[MandNr]]="","Fehler",IF(tabDaten[[#This Row],[MandNr]]=1,"1 Stadt Bad Rappenau","2 Eigenbetrieb Stadtenwässerung"))</f>
        <v>1 Stadt Bad Rappenau</v>
      </c>
      <c r="C145" s="14" t="str">
        <f>IF(OR(tabDaten[[#This Row],[art]]="00",tabDaten[[#This Row],[art]]="01",tabDaten[[#This Row],[art]]="60",tabDaten[[#This Row],[art]]="61"),"0 Verwaltungshaushalt","1 Vermögenshaushalt")</f>
        <v>0 Verwaltungshaushalt</v>
      </c>
      <c r="D145" s="14" t="str">
        <f>VLOOKUP(tabDaten[[#This Row],[art]],tabKontenart[],2,FALSE)</f>
        <v>00 Einnahmen VerwaltungsHH</v>
      </c>
      <c r="E145" s="14" t="str">
        <f>LEFT(tabDaten[[#This Row],[Gld]],1) &amp; "    " &amp;VLOOKUP((tabDaten[[#This Row],[MandNr]]&amp;"x"&amp;LEFT(tabDaten[[#This Row],[Gld]],1)),tabGliederung[],2,FALSE)</f>
        <v xml:space="preserve">4    soziale Sicherung </v>
      </c>
      <c r="F145" s="14" t="str">
        <f>LEFT(tabDaten[[#This Row],[Gld]],2) &amp; "    " &amp;VLOOKUP((tabDaten[[#This Row],[MandNr]]&amp;"x"&amp;LEFT(tabDaten[[#This Row],[Gld]],2)),tabGliederung[],2,FALSE)</f>
        <v>43    soziale Einrichtungen  (ohne Einrichtungen der Jugendhilfe)</v>
      </c>
      <c r="G1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5" s="14" t="str">
        <f>LEFT(tabDaten[[#This Row],[Gld]],4) &amp; "    " &amp;VLOOKUP((tabDaten[[#This Row],[MandNr]]&amp;"x"&amp;LEFT(tabDaten[[#This Row],[Gld]],4)),tabGliederung[],2,FALSE)</f>
        <v xml:space="preserve">4360    Unterbringung Asylbewerber/Obdachlose </v>
      </c>
      <c r="I145" s="14" t="str">
        <f>IF(OR(LEFT(tabDaten[[#This Row],[Grp]],1)*1=3,LEFT(tabDaten[[#This Row],[Grp]],1)*1=9),LEFT(tabDaten[[#This Row],[Grp]],2),LEFT(tabDaten[[#This Row],[Grp]],1))</f>
        <v>1</v>
      </c>
      <c r="J145" s="14" t="str">
        <f>VLOOKUP(tabDaten[[#This Row],[GrpKurz]],tabGruppierung[],2,FALSE)</f>
        <v>E   Einnahmen aus Verwaltung und Betrieb</v>
      </c>
      <c r="K1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4360-110000    Benutzungsgebühren Obdachlosenunterkunft   </v>
      </c>
      <c r="L145" s="17">
        <f>IF(OR(tabDaten[[#This Row],[art]]="00",tabDaten[[#This Row],[art]]="10"),tabDaten[[#This Row],[Plan]],tabDaten[[#This Row],[Plan]]*-1)</f>
        <v>80000</v>
      </c>
      <c r="M145" s="18">
        <f>IF(OR(tabDaten[[#This Row],[art]]="00",tabDaten[[#This Row],[art]]="10",tabDaten[[#This Row],[art]]="60",tabDaten[[#This Row],[art]]="70"),tabDaten[[#This Row],[Rechnung]],tabDaten[[#This Row],[Rechnung]]*-1)</f>
        <v>183464.89</v>
      </c>
      <c r="N145" s="44">
        <v>1</v>
      </c>
      <c r="O145" s="45" t="s">
        <v>995</v>
      </c>
      <c r="P145" s="45" t="s">
        <v>1199</v>
      </c>
      <c r="Q145" s="45" t="s">
        <v>1674</v>
      </c>
      <c r="R145" s="45" t="s">
        <v>995</v>
      </c>
      <c r="S145" s="45" t="s">
        <v>1546</v>
      </c>
      <c r="T145" s="44" t="s">
        <v>44</v>
      </c>
      <c r="U145" s="46">
        <v>80000</v>
      </c>
      <c r="V145" s="46">
        <v>183464.89</v>
      </c>
    </row>
    <row r="146" spans="2:22" x14ac:dyDescent="0.2">
      <c r="B146" s="14" t="str">
        <f>IF(tabDaten[[#This Row],[MandNr]]="","Fehler",IF(tabDaten[[#This Row],[MandNr]]=1,"1 Stadt Bad Rappenau","2 Eigenbetrieb Stadtenwässerung"))</f>
        <v>1 Stadt Bad Rappenau</v>
      </c>
      <c r="C146" s="14" t="str">
        <f>IF(OR(tabDaten[[#This Row],[art]]="00",tabDaten[[#This Row],[art]]="01",tabDaten[[#This Row],[art]]="60",tabDaten[[#This Row],[art]]="61"),"0 Verwaltungshaushalt","1 Vermögenshaushalt")</f>
        <v>0 Verwaltungshaushalt</v>
      </c>
      <c r="D146" s="14" t="str">
        <f>VLOOKUP(tabDaten[[#This Row],[art]],tabKontenart[],2,FALSE)</f>
        <v>00 Einnahmen VerwaltungsHH</v>
      </c>
      <c r="E146" s="14" t="str">
        <f>LEFT(tabDaten[[#This Row],[Gld]],1) &amp; "    " &amp;VLOOKUP((tabDaten[[#This Row],[MandNr]]&amp;"x"&amp;LEFT(tabDaten[[#This Row],[Gld]],1)),tabGliederung[],2,FALSE)</f>
        <v xml:space="preserve">4    soziale Sicherung </v>
      </c>
      <c r="F146" s="14" t="str">
        <f>LEFT(tabDaten[[#This Row],[Gld]],2) &amp; "    " &amp;VLOOKUP((tabDaten[[#This Row],[MandNr]]&amp;"x"&amp;LEFT(tabDaten[[#This Row],[Gld]],2)),tabGliederung[],2,FALSE)</f>
        <v>43    soziale Einrichtungen  (ohne Einrichtungen der Jugendhilfe)</v>
      </c>
      <c r="G1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6" s="14" t="str">
        <f>LEFT(tabDaten[[#This Row],[Gld]],4) &amp; "    " &amp;VLOOKUP((tabDaten[[#This Row],[MandNr]]&amp;"x"&amp;LEFT(tabDaten[[#This Row],[Gld]],4)),tabGliederung[],2,FALSE)</f>
        <v xml:space="preserve">4360    Unterbringung Asylbewerber/Obdachlose </v>
      </c>
      <c r="I146" s="14" t="str">
        <f>IF(OR(LEFT(tabDaten[[#This Row],[Grp]],1)*1=3,LEFT(tabDaten[[#This Row],[Grp]],1)*1=9),LEFT(tabDaten[[#This Row],[Grp]],2),LEFT(tabDaten[[#This Row],[Grp]],1))</f>
        <v>1</v>
      </c>
      <c r="J146" s="14" t="str">
        <f>VLOOKUP(tabDaten[[#This Row],[GrpKurz]],tabGruppierung[],2,FALSE)</f>
        <v>E   Einnahmen aus Verwaltung und Betrieb</v>
      </c>
      <c r="K1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4360-140000    Mieten und Pachten   </v>
      </c>
      <c r="L146" s="17">
        <f>IF(OR(tabDaten[[#This Row],[art]]="00",tabDaten[[#This Row],[art]]="10"),tabDaten[[#This Row],[Plan]],tabDaten[[#This Row],[Plan]]*-1)</f>
        <v>30000</v>
      </c>
      <c r="M146" s="18">
        <f>IF(OR(tabDaten[[#This Row],[art]]="00",tabDaten[[#This Row],[art]]="10",tabDaten[[#This Row],[art]]="60",tabDaten[[#This Row],[art]]="70"),tabDaten[[#This Row],[Rechnung]],tabDaten[[#This Row],[Rechnung]]*-1)</f>
        <v>23666.92</v>
      </c>
      <c r="N146" s="44">
        <v>1</v>
      </c>
      <c r="O146" s="45" t="s">
        <v>995</v>
      </c>
      <c r="P146" s="45" t="s">
        <v>1199</v>
      </c>
      <c r="Q146" s="45" t="s">
        <v>1671</v>
      </c>
      <c r="R146" s="45" t="s">
        <v>995</v>
      </c>
      <c r="S146" s="45" t="s">
        <v>1546</v>
      </c>
      <c r="T146" s="44" t="s">
        <v>43</v>
      </c>
      <c r="U146" s="46">
        <v>30000</v>
      </c>
      <c r="V146" s="46">
        <v>23666.92</v>
      </c>
    </row>
    <row r="147" spans="2:22" x14ac:dyDescent="0.2">
      <c r="B147" s="14" t="str">
        <f>IF(tabDaten[[#This Row],[MandNr]]="","Fehler",IF(tabDaten[[#This Row],[MandNr]]=1,"1 Stadt Bad Rappenau","2 Eigenbetrieb Stadtenwässerung"))</f>
        <v>1 Stadt Bad Rappenau</v>
      </c>
      <c r="C147" s="14" t="str">
        <f>IF(OR(tabDaten[[#This Row],[art]]="00",tabDaten[[#This Row],[art]]="01",tabDaten[[#This Row],[art]]="60",tabDaten[[#This Row],[art]]="61"),"0 Verwaltungshaushalt","1 Vermögenshaushalt")</f>
        <v>0 Verwaltungshaushalt</v>
      </c>
      <c r="D147" s="14" t="str">
        <f>VLOOKUP(tabDaten[[#This Row],[art]],tabKontenart[],2,FALSE)</f>
        <v>00 Einnahmen VerwaltungsHH</v>
      </c>
      <c r="E147" s="14" t="str">
        <f>LEFT(tabDaten[[#This Row],[Gld]],1) &amp; "    " &amp;VLOOKUP((tabDaten[[#This Row],[MandNr]]&amp;"x"&amp;LEFT(tabDaten[[#This Row],[Gld]],1)),tabGliederung[],2,FALSE)</f>
        <v xml:space="preserve">4    soziale Sicherung </v>
      </c>
      <c r="F147" s="14" t="str">
        <f>LEFT(tabDaten[[#This Row],[Gld]],2) &amp; "    " &amp;VLOOKUP((tabDaten[[#This Row],[MandNr]]&amp;"x"&amp;LEFT(tabDaten[[#This Row],[Gld]],2)),tabGliederung[],2,FALSE)</f>
        <v>43    soziale Einrichtungen  (ohne Einrichtungen der Jugendhilfe)</v>
      </c>
      <c r="G1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7" s="14" t="str">
        <f>LEFT(tabDaten[[#This Row],[Gld]],4) &amp; "    " &amp;VLOOKUP((tabDaten[[#This Row],[MandNr]]&amp;"x"&amp;LEFT(tabDaten[[#This Row],[Gld]],4)),tabGliederung[],2,FALSE)</f>
        <v xml:space="preserve">4360    Unterbringung Asylbewerber/Obdachlose </v>
      </c>
      <c r="I147" s="14" t="str">
        <f>IF(OR(LEFT(tabDaten[[#This Row],[Grp]],1)*1=3,LEFT(tabDaten[[#This Row],[Grp]],1)*1=9),LEFT(tabDaten[[#This Row],[Grp]],2),LEFT(tabDaten[[#This Row],[Grp]],1))</f>
        <v>1</v>
      </c>
      <c r="J147" s="14" t="str">
        <f>VLOOKUP(tabDaten[[#This Row],[GrpKurz]],tabGruppierung[],2,FALSE)</f>
        <v>E   Einnahmen aus Verwaltung und Betrieb</v>
      </c>
      <c r="K1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4360-150000    Nebenkosten Anschlussunterbringung   </v>
      </c>
      <c r="L147" s="17">
        <f>IF(OR(tabDaten[[#This Row],[art]]="00",tabDaten[[#This Row],[art]]="10"),tabDaten[[#This Row],[Plan]],tabDaten[[#This Row],[Plan]]*-1)</f>
        <v>0</v>
      </c>
      <c r="M147" s="18">
        <f>IF(OR(tabDaten[[#This Row],[art]]="00",tabDaten[[#This Row],[art]]="10",tabDaten[[#This Row],[art]]="60",tabDaten[[#This Row],[art]]="70"),tabDaten[[#This Row],[Rechnung]],tabDaten[[#This Row],[Rechnung]]*-1)</f>
        <v>7963.53</v>
      </c>
      <c r="N147" s="44">
        <v>1</v>
      </c>
      <c r="O147" s="45" t="s">
        <v>995</v>
      </c>
      <c r="P147" s="45" t="s">
        <v>1199</v>
      </c>
      <c r="Q147" s="45" t="s">
        <v>2043</v>
      </c>
      <c r="R147" s="45" t="s">
        <v>995</v>
      </c>
      <c r="S147" s="45" t="s">
        <v>1546</v>
      </c>
      <c r="T147" s="44" t="s">
        <v>2044</v>
      </c>
      <c r="U147" s="46">
        <v>0</v>
      </c>
      <c r="V147" s="46">
        <v>7963.53</v>
      </c>
    </row>
    <row r="148" spans="2:22" x14ac:dyDescent="0.2">
      <c r="B148" s="14" t="str">
        <f>IF(tabDaten[[#This Row],[MandNr]]="","Fehler",IF(tabDaten[[#This Row],[MandNr]]=1,"1 Stadt Bad Rappenau","2 Eigenbetrieb Stadtenwässerung"))</f>
        <v>1 Stadt Bad Rappenau</v>
      </c>
      <c r="C148" s="14" t="str">
        <f>IF(OR(tabDaten[[#This Row],[art]]="00",tabDaten[[#This Row],[art]]="01",tabDaten[[#This Row],[art]]="60",tabDaten[[#This Row],[art]]="61"),"0 Verwaltungshaushalt","1 Vermögenshaushalt")</f>
        <v>0 Verwaltungshaushalt</v>
      </c>
      <c r="D148" s="14" t="str">
        <f>VLOOKUP(tabDaten[[#This Row],[art]],tabKontenart[],2,FALSE)</f>
        <v>00 Einnahmen VerwaltungsHH</v>
      </c>
      <c r="E148" s="14" t="str">
        <f>LEFT(tabDaten[[#This Row],[Gld]],1) &amp; "    " &amp;VLOOKUP((tabDaten[[#This Row],[MandNr]]&amp;"x"&amp;LEFT(tabDaten[[#This Row],[Gld]],1)),tabGliederung[],2,FALSE)</f>
        <v xml:space="preserve">4    soziale Sicherung </v>
      </c>
      <c r="F148" s="14" t="str">
        <f>LEFT(tabDaten[[#This Row],[Gld]],2) &amp; "    " &amp;VLOOKUP((tabDaten[[#This Row],[MandNr]]&amp;"x"&amp;LEFT(tabDaten[[#This Row],[Gld]],2)),tabGliederung[],2,FALSE)</f>
        <v>43    soziale Einrichtungen  (ohne Einrichtungen der Jugendhilfe)</v>
      </c>
      <c r="G1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8" s="14" t="str">
        <f>LEFT(tabDaten[[#This Row],[Gld]],4) &amp; "    " &amp;VLOOKUP((tabDaten[[#This Row],[MandNr]]&amp;"x"&amp;LEFT(tabDaten[[#This Row],[Gld]],4)),tabGliederung[],2,FALSE)</f>
        <v xml:space="preserve">4360    Unterbringung Asylbewerber/Obdachlose </v>
      </c>
      <c r="I148" s="14" t="str">
        <f>IF(OR(LEFT(tabDaten[[#This Row],[Grp]],1)*1=3,LEFT(tabDaten[[#This Row],[Grp]],1)*1=9),LEFT(tabDaten[[#This Row],[Grp]],2),LEFT(tabDaten[[#This Row],[Grp]],1))</f>
        <v>1</v>
      </c>
      <c r="J148" s="14" t="str">
        <f>VLOOKUP(tabDaten[[#This Row],[GrpKurz]],tabGruppierung[],2,FALSE)</f>
        <v>E   Einnahmen aus Verwaltung und Betrieb</v>
      </c>
      <c r="K1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4360-151000    Ersätze und ähnliche Einnahmen   </v>
      </c>
      <c r="L148" s="17">
        <f>IF(OR(tabDaten[[#This Row],[art]]="00",tabDaten[[#This Row],[art]]="10"),tabDaten[[#This Row],[Plan]],tabDaten[[#This Row],[Plan]]*-1)</f>
        <v>500</v>
      </c>
      <c r="M148" s="18">
        <f>IF(OR(tabDaten[[#This Row],[art]]="00",tabDaten[[#This Row],[art]]="10",tabDaten[[#This Row],[art]]="60",tabDaten[[#This Row],[art]]="70"),tabDaten[[#This Row],[Rechnung]],tabDaten[[#This Row],[Rechnung]]*-1)</f>
        <v>49.5</v>
      </c>
      <c r="N148" s="44">
        <v>1</v>
      </c>
      <c r="O148" s="45" t="s">
        <v>995</v>
      </c>
      <c r="P148" s="45" t="s">
        <v>1199</v>
      </c>
      <c r="Q148" s="45" t="s">
        <v>1653</v>
      </c>
      <c r="R148" s="45" t="s">
        <v>995</v>
      </c>
      <c r="S148" s="45" t="s">
        <v>1546</v>
      </c>
      <c r="T148" s="44" t="s">
        <v>15</v>
      </c>
      <c r="U148" s="46">
        <v>500</v>
      </c>
      <c r="V148" s="46">
        <v>49.5</v>
      </c>
    </row>
    <row r="149" spans="2:22" x14ac:dyDescent="0.2">
      <c r="B149" s="14" t="str">
        <f>IF(tabDaten[[#This Row],[MandNr]]="","Fehler",IF(tabDaten[[#This Row],[MandNr]]=1,"1 Stadt Bad Rappenau","2 Eigenbetrieb Stadtenwässerung"))</f>
        <v>1 Stadt Bad Rappenau</v>
      </c>
      <c r="C149" s="14" t="str">
        <f>IF(OR(tabDaten[[#This Row],[art]]="00",tabDaten[[#This Row],[art]]="01",tabDaten[[#This Row],[art]]="60",tabDaten[[#This Row],[art]]="61"),"0 Verwaltungshaushalt","1 Vermögenshaushalt")</f>
        <v>0 Verwaltungshaushalt</v>
      </c>
      <c r="D149" s="14" t="str">
        <f>VLOOKUP(tabDaten[[#This Row],[art]],tabKontenart[],2,FALSE)</f>
        <v>00 Einnahmen VerwaltungsHH</v>
      </c>
      <c r="E149" s="14" t="str">
        <f>LEFT(tabDaten[[#This Row],[Gld]],1) &amp; "    " &amp;VLOOKUP((tabDaten[[#This Row],[MandNr]]&amp;"x"&amp;LEFT(tabDaten[[#This Row],[Gld]],1)),tabGliederung[],2,FALSE)</f>
        <v xml:space="preserve">4    soziale Sicherung </v>
      </c>
      <c r="F149" s="14" t="str">
        <f>LEFT(tabDaten[[#This Row],[Gld]],2) &amp; "    " &amp;VLOOKUP((tabDaten[[#This Row],[MandNr]]&amp;"x"&amp;LEFT(tabDaten[[#This Row],[Gld]],2)),tabGliederung[],2,FALSE)</f>
        <v>43    soziale Einrichtungen  (ohne Einrichtungen der Jugendhilfe)</v>
      </c>
      <c r="G1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9" s="14" t="str">
        <f>LEFT(tabDaten[[#This Row],[Gld]],4) &amp; "    " &amp;VLOOKUP((tabDaten[[#This Row],[MandNr]]&amp;"x"&amp;LEFT(tabDaten[[#This Row],[Gld]],4)),tabGliederung[],2,FALSE)</f>
        <v xml:space="preserve">4360    Unterbringung Asylbewerber/Obdachlose </v>
      </c>
      <c r="I149" s="14" t="str">
        <f>IF(OR(LEFT(tabDaten[[#This Row],[Grp]],1)*1=3,LEFT(tabDaten[[#This Row],[Grp]],1)*1=9),LEFT(tabDaten[[#This Row],[Grp]],2),LEFT(tabDaten[[#This Row],[Grp]],1))</f>
        <v>1</v>
      </c>
      <c r="J149" s="14" t="str">
        <f>VLOOKUP(tabDaten[[#This Row],[GrpKurz]],tabGruppierung[],2,FALSE)</f>
        <v>E   Einnahmen aus Verwaltung und Betrieb</v>
      </c>
      <c r="K1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4360-152000    Ersatz von Schäden an Gebäuden u.ä. Einrichtungen (Deckungskreis 1)  </v>
      </c>
      <c r="L149" s="17">
        <f>IF(OR(tabDaten[[#This Row],[art]]="00",tabDaten[[#This Row],[art]]="10"),tabDaten[[#This Row],[Plan]],tabDaten[[#This Row],[Plan]]*-1)</f>
        <v>0</v>
      </c>
      <c r="M149" s="18">
        <f>IF(OR(tabDaten[[#This Row],[art]]="00",tabDaten[[#This Row],[art]]="10",tabDaten[[#This Row],[art]]="60",tabDaten[[#This Row],[art]]="70"),tabDaten[[#This Row],[Rechnung]],tabDaten[[#This Row],[Rechnung]]*-1)</f>
        <v>4980.7299999999996</v>
      </c>
      <c r="N149" s="44">
        <v>1</v>
      </c>
      <c r="O149" s="45" t="s">
        <v>995</v>
      </c>
      <c r="P149" s="45" t="s">
        <v>1199</v>
      </c>
      <c r="Q149" s="45" t="s">
        <v>1661</v>
      </c>
      <c r="R149" s="45" t="s">
        <v>995</v>
      </c>
      <c r="S149" s="45" t="s">
        <v>1546</v>
      </c>
      <c r="T149" s="44" t="s">
        <v>16</v>
      </c>
      <c r="U149" s="46">
        <v>0</v>
      </c>
      <c r="V149" s="46">
        <v>4980.7299999999996</v>
      </c>
    </row>
    <row r="150" spans="2:22" x14ac:dyDescent="0.2">
      <c r="B150" s="14" t="str">
        <f>IF(tabDaten[[#This Row],[MandNr]]="","Fehler",IF(tabDaten[[#This Row],[MandNr]]=1,"1 Stadt Bad Rappenau","2 Eigenbetrieb Stadtenwässerung"))</f>
        <v>1 Stadt Bad Rappenau</v>
      </c>
      <c r="C150" s="14" t="str">
        <f>IF(OR(tabDaten[[#This Row],[art]]="00",tabDaten[[#This Row],[art]]="01",tabDaten[[#This Row],[art]]="60",tabDaten[[#This Row],[art]]="61"),"0 Verwaltungshaushalt","1 Vermögenshaushalt")</f>
        <v>0 Verwaltungshaushalt</v>
      </c>
      <c r="D150" s="14" t="str">
        <f>VLOOKUP(tabDaten[[#This Row],[art]],tabKontenart[],2,FALSE)</f>
        <v>00 Einnahmen VerwaltungsHH</v>
      </c>
      <c r="E150" s="14" t="str">
        <f>LEFT(tabDaten[[#This Row],[Gld]],1) &amp; "    " &amp;VLOOKUP((tabDaten[[#This Row],[MandNr]]&amp;"x"&amp;LEFT(tabDaten[[#This Row],[Gld]],1)),tabGliederung[],2,FALSE)</f>
        <v xml:space="preserve">4    soziale Sicherung </v>
      </c>
      <c r="F150" s="14" t="str">
        <f>LEFT(tabDaten[[#This Row],[Gld]],2) &amp; "    " &amp;VLOOKUP((tabDaten[[#This Row],[MandNr]]&amp;"x"&amp;LEFT(tabDaten[[#This Row],[Gld]],2)),tabGliederung[],2,FALSE)</f>
        <v>43    soziale Einrichtungen  (ohne Einrichtungen der Jugendhilfe)</v>
      </c>
      <c r="G1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50" s="14" t="str">
        <f>LEFT(tabDaten[[#This Row],[Gld]],4) &amp; "    " &amp;VLOOKUP((tabDaten[[#This Row],[MandNr]]&amp;"x"&amp;LEFT(tabDaten[[#This Row],[Gld]],4)),tabGliederung[],2,FALSE)</f>
        <v xml:space="preserve">4360    Unterbringung Asylbewerber/Obdachlose </v>
      </c>
      <c r="I150" s="14" t="str">
        <f>IF(OR(LEFT(tabDaten[[#This Row],[Grp]],1)*1=3,LEFT(tabDaten[[#This Row],[Grp]],1)*1=9),LEFT(tabDaten[[#This Row],[Grp]],2),LEFT(tabDaten[[#This Row],[Grp]],1))</f>
        <v>1</v>
      </c>
      <c r="J150" s="14" t="str">
        <f>VLOOKUP(tabDaten[[#This Row],[GrpKurz]],tabGruppierung[],2,FALSE)</f>
        <v>E   Einnahmen aus Verwaltung und Betrieb</v>
      </c>
      <c r="K1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4360-157500    Vermischte Einnahmen Flüchtlingsarbeit   </v>
      </c>
      <c r="L150" s="17">
        <f>IF(OR(tabDaten[[#This Row],[art]]="00",tabDaten[[#This Row],[art]]="10"),tabDaten[[#This Row],[Plan]],tabDaten[[#This Row],[Plan]]*-1)</f>
        <v>0</v>
      </c>
      <c r="M150" s="18">
        <f>IF(OR(tabDaten[[#This Row],[art]]="00",tabDaten[[#This Row],[art]]="10",tabDaten[[#This Row],[art]]="60",tabDaten[[#This Row],[art]]="70"),tabDaten[[#This Row],[Rechnung]],tabDaten[[#This Row],[Rechnung]]*-1)</f>
        <v>155.51</v>
      </c>
      <c r="N150" s="44">
        <v>1</v>
      </c>
      <c r="O150" s="45" t="s">
        <v>995</v>
      </c>
      <c r="P150" s="45" t="s">
        <v>1199</v>
      </c>
      <c r="Q150" s="45" t="s">
        <v>1659</v>
      </c>
      <c r="R150" s="45" t="s">
        <v>995</v>
      </c>
      <c r="S150" s="45" t="s">
        <v>1546</v>
      </c>
      <c r="T150" s="44" t="s">
        <v>2045</v>
      </c>
      <c r="U150" s="46">
        <v>0</v>
      </c>
      <c r="V150" s="46">
        <v>155.51</v>
      </c>
    </row>
    <row r="151" spans="2:22" x14ac:dyDescent="0.2">
      <c r="B151" s="14" t="str">
        <f>IF(tabDaten[[#This Row],[MandNr]]="","Fehler",IF(tabDaten[[#This Row],[MandNr]]=1,"1 Stadt Bad Rappenau","2 Eigenbetrieb Stadtenwässerung"))</f>
        <v>1 Stadt Bad Rappenau</v>
      </c>
      <c r="C151" s="14" t="str">
        <f>IF(OR(tabDaten[[#This Row],[art]]="00",tabDaten[[#This Row],[art]]="01",tabDaten[[#This Row],[art]]="60",tabDaten[[#This Row],[art]]="61"),"0 Verwaltungshaushalt","1 Vermögenshaushalt")</f>
        <v>0 Verwaltungshaushalt</v>
      </c>
      <c r="D151" s="14" t="str">
        <f>VLOOKUP(tabDaten[[#This Row],[art]],tabKontenart[],2,FALSE)</f>
        <v>00 Einnahmen VerwaltungsHH</v>
      </c>
      <c r="E151" s="14" t="str">
        <f>LEFT(tabDaten[[#This Row],[Gld]],1) &amp; "    " &amp;VLOOKUP((tabDaten[[#This Row],[MandNr]]&amp;"x"&amp;LEFT(tabDaten[[#This Row],[Gld]],1)),tabGliederung[],2,FALSE)</f>
        <v xml:space="preserve">4    soziale Sicherung </v>
      </c>
      <c r="F151" s="14" t="str">
        <f>LEFT(tabDaten[[#This Row],[Gld]],2) &amp; "    " &amp;VLOOKUP((tabDaten[[#This Row],[MandNr]]&amp;"x"&amp;LEFT(tabDaten[[#This Row],[Gld]],2)),tabGliederung[],2,FALSE)</f>
        <v>43    soziale Einrichtungen  (ohne Einrichtungen der Jugendhilfe)</v>
      </c>
      <c r="G1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51" s="14" t="str">
        <f>LEFT(tabDaten[[#This Row],[Gld]],4) &amp; "    " &amp;VLOOKUP((tabDaten[[#This Row],[MandNr]]&amp;"x"&amp;LEFT(tabDaten[[#This Row],[Gld]],4)),tabGliederung[],2,FALSE)</f>
        <v xml:space="preserve">4360    Unterbringung Asylbewerber/Obdachlose </v>
      </c>
      <c r="I151" s="14" t="str">
        <f>IF(OR(LEFT(tabDaten[[#This Row],[Grp]],1)*1=3,LEFT(tabDaten[[#This Row],[Grp]],1)*1=9),LEFT(tabDaten[[#This Row],[Grp]],2),LEFT(tabDaten[[#This Row],[Grp]],1))</f>
        <v>1</v>
      </c>
      <c r="J151" s="14" t="str">
        <f>VLOOKUP(tabDaten[[#This Row],[GrpKurz]],tabGruppierung[],2,FALSE)</f>
        <v>E   Einnahmen aus Verwaltung und Betrieb</v>
      </c>
      <c r="K1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4360-161000    Kostenerstattung vom Land für die Anschlussunterbringung  </v>
      </c>
      <c r="L151" s="17">
        <f>IF(OR(tabDaten[[#This Row],[art]]="00",tabDaten[[#This Row],[art]]="10"),tabDaten[[#This Row],[Plan]],tabDaten[[#This Row],[Plan]]*-1)</f>
        <v>2500</v>
      </c>
      <c r="M151" s="18">
        <f>IF(OR(tabDaten[[#This Row],[art]]="00",tabDaten[[#This Row],[art]]="10",tabDaten[[#This Row],[art]]="60",tabDaten[[#This Row],[art]]="70"),tabDaten[[#This Row],[Rechnung]],tabDaten[[#This Row],[Rechnung]]*-1)</f>
        <v>8593.76</v>
      </c>
      <c r="N151" s="44">
        <v>1</v>
      </c>
      <c r="O151" s="45" t="s">
        <v>995</v>
      </c>
      <c r="P151" s="45" t="s">
        <v>1199</v>
      </c>
      <c r="Q151" s="45" t="s">
        <v>1657</v>
      </c>
      <c r="R151" s="45" t="s">
        <v>995</v>
      </c>
      <c r="S151" s="45" t="s">
        <v>1546</v>
      </c>
      <c r="T151" s="44" t="s">
        <v>2046</v>
      </c>
      <c r="U151" s="46">
        <v>2500</v>
      </c>
      <c r="V151" s="46">
        <v>8593.76</v>
      </c>
    </row>
    <row r="152" spans="2:22" x14ac:dyDescent="0.2">
      <c r="B152" s="14" t="str">
        <f>IF(tabDaten[[#This Row],[MandNr]]="","Fehler",IF(tabDaten[[#This Row],[MandNr]]=1,"1 Stadt Bad Rappenau","2 Eigenbetrieb Stadtenwässerung"))</f>
        <v>1 Stadt Bad Rappenau</v>
      </c>
      <c r="C152" s="14" t="str">
        <f>IF(OR(tabDaten[[#This Row],[art]]="00",tabDaten[[#This Row],[art]]="01",tabDaten[[#This Row],[art]]="60",tabDaten[[#This Row],[art]]="61"),"0 Verwaltungshaushalt","1 Vermögenshaushalt")</f>
        <v>0 Verwaltungshaushalt</v>
      </c>
      <c r="D152" s="14" t="str">
        <f>VLOOKUP(tabDaten[[#This Row],[art]],tabKontenart[],2,FALSE)</f>
        <v>00 Einnahmen VerwaltungsHH</v>
      </c>
      <c r="E152" s="14" t="str">
        <f>LEFT(tabDaten[[#This Row],[Gld]],1) &amp; "    " &amp;VLOOKUP((tabDaten[[#This Row],[MandNr]]&amp;"x"&amp;LEFT(tabDaten[[#This Row],[Gld]],1)),tabGliederung[],2,FALSE)</f>
        <v xml:space="preserve">4    soziale Sicherung </v>
      </c>
      <c r="F152" s="14" t="str">
        <f>LEFT(tabDaten[[#This Row],[Gld]],2) &amp; "    " &amp;VLOOKUP((tabDaten[[#This Row],[MandNr]]&amp;"x"&amp;LEFT(tabDaten[[#This Row],[Gld]],2)),tabGliederung[],2,FALSE)</f>
        <v>43    soziale Einrichtungen  (ohne Einrichtungen der Jugendhilfe)</v>
      </c>
      <c r="G1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52" s="14" t="str">
        <f>LEFT(tabDaten[[#This Row],[Gld]],4) &amp; "    " &amp;VLOOKUP((tabDaten[[#This Row],[MandNr]]&amp;"x"&amp;LEFT(tabDaten[[#This Row],[Gld]],4)),tabGliederung[],2,FALSE)</f>
        <v xml:space="preserve">4360    Unterbringung Asylbewerber/Obdachlose </v>
      </c>
      <c r="I152" s="14" t="str">
        <f>IF(OR(LEFT(tabDaten[[#This Row],[Grp]],1)*1=3,LEFT(tabDaten[[#This Row],[Grp]],1)*1=9),LEFT(tabDaten[[#This Row],[Grp]],2),LEFT(tabDaten[[#This Row],[Grp]],1))</f>
        <v>1</v>
      </c>
      <c r="J152" s="14" t="str">
        <f>VLOOKUP(tabDaten[[#This Row],[GrpKurz]],tabGruppierung[],2,FALSE)</f>
        <v>E   Einnahmen aus Verwaltung und Betrieb</v>
      </c>
      <c r="K1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4360-170000    Zuweisungen und Zuschüsse vom Bund für Bundesfreiwilligendienst  </v>
      </c>
      <c r="L152" s="17">
        <f>IF(OR(tabDaten[[#This Row],[art]]="00",tabDaten[[#This Row],[art]]="10"),tabDaten[[#This Row],[Plan]],tabDaten[[#This Row],[Plan]]*-1)</f>
        <v>0</v>
      </c>
      <c r="M152" s="18">
        <f>IF(OR(tabDaten[[#This Row],[art]]="00",tabDaten[[#This Row],[art]]="10",tabDaten[[#This Row],[art]]="60",tabDaten[[#This Row],[art]]="70"),tabDaten[[#This Row],[Rechnung]],tabDaten[[#This Row],[Rechnung]]*-1)</f>
        <v>6496</v>
      </c>
      <c r="N152" s="44">
        <v>1</v>
      </c>
      <c r="O152" s="45" t="s">
        <v>995</v>
      </c>
      <c r="P152" s="45" t="s">
        <v>1199</v>
      </c>
      <c r="Q152" s="45" t="s">
        <v>2047</v>
      </c>
      <c r="R152" s="45" t="s">
        <v>995</v>
      </c>
      <c r="S152" s="45" t="s">
        <v>1546</v>
      </c>
      <c r="T152" s="44" t="s">
        <v>2048</v>
      </c>
      <c r="U152" s="46">
        <v>0</v>
      </c>
      <c r="V152" s="46">
        <v>6496</v>
      </c>
    </row>
    <row r="153" spans="2:22" x14ac:dyDescent="0.2">
      <c r="B153" s="14" t="str">
        <f>IF(tabDaten[[#This Row],[MandNr]]="","Fehler",IF(tabDaten[[#This Row],[MandNr]]=1,"1 Stadt Bad Rappenau","2 Eigenbetrieb Stadtenwässerung"))</f>
        <v>1 Stadt Bad Rappenau</v>
      </c>
      <c r="C153" s="14" t="str">
        <f>IF(OR(tabDaten[[#This Row],[art]]="00",tabDaten[[#This Row],[art]]="01",tabDaten[[#This Row],[art]]="60",tabDaten[[#This Row],[art]]="61"),"0 Verwaltungshaushalt","1 Vermögenshaushalt")</f>
        <v>0 Verwaltungshaushalt</v>
      </c>
      <c r="D153" s="14" t="str">
        <f>VLOOKUP(tabDaten[[#This Row],[art]],tabKontenart[],2,FALSE)</f>
        <v>00 Einnahmen VerwaltungsHH</v>
      </c>
      <c r="E153" s="14" t="str">
        <f>LEFT(tabDaten[[#This Row],[Gld]],1) &amp; "    " &amp;VLOOKUP((tabDaten[[#This Row],[MandNr]]&amp;"x"&amp;LEFT(tabDaten[[#This Row],[Gld]],1)),tabGliederung[],2,FALSE)</f>
        <v xml:space="preserve">4    soziale Sicherung </v>
      </c>
      <c r="F153" s="14" t="str">
        <f>LEFT(tabDaten[[#This Row],[Gld]],2) &amp; "    " &amp;VLOOKUP((tabDaten[[#This Row],[MandNr]]&amp;"x"&amp;LEFT(tabDaten[[#This Row],[Gld]],2)),tabGliederung[],2,FALSE)</f>
        <v>43    soziale Einrichtungen  (ohne Einrichtungen der Jugendhilfe)</v>
      </c>
      <c r="G1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53" s="14" t="str">
        <f>LEFT(tabDaten[[#This Row],[Gld]],4) &amp; "    " &amp;VLOOKUP((tabDaten[[#This Row],[MandNr]]&amp;"x"&amp;LEFT(tabDaten[[#This Row],[Gld]],4)),tabGliederung[],2,FALSE)</f>
        <v xml:space="preserve">4360    Unterbringung Asylbewerber/Obdachlose </v>
      </c>
      <c r="I153" s="14" t="str">
        <f>IF(OR(LEFT(tabDaten[[#This Row],[Grp]],1)*1=3,LEFT(tabDaten[[#This Row],[Grp]],1)*1=9),LEFT(tabDaten[[#This Row],[Grp]],2),LEFT(tabDaten[[#This Row],[Grp]],1))</f>
        <v>1</v>
      </c>
      <c r="J153" s="14" t="str">
        <f>VLOOKUP(tabDaten[[#This Row],[GrpKurz]],tabGruppierung[],2,FALSE)</f>
        <v>E   Einnahmen aus Verwaltung und Betrieb</v>
      </c>
      <c r="K1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4360-171000    Zuschüsse vom Land   </v>
      </c>
      <c r="L153" s="17">
        <f>IF(OR(tabDaten[[#This Row],[art]]="00",tabDaten[[#This Row],[art]]="10"),tabDaten[[#This Row],[Plan]],tabDaten[[#This Row],[Plan]]*-1)</f>
        <v>30000</v>
      </c>
      <c r="M153" s="18">
        <f>IF(OR(tabDaten[[#This Row],[art]]="00",tabDaten[[#This Row],[art]]="10",tabDaten[[#This Row],[art]]="60",tabDaten[[#This Row],[art]]="70"),tabDaten[[#This Row],[Rechnung]],tabDaten[[#This Row],[Rechnung]]*-1)</f>
        <v>19750</v>
      </c>
      <c r="N153" s="44">
        <v>1</v>
      </c>
      <c r="O153" s="45" t="s">
        <v>995</v>
      </c>
      <c r="P153" s="45" t="s">
        <v>1199</v>
      </c>
      <c r="Q153" s="45" t="s">
        <v>1667</v>
      </c>
      <c r="R153" s="45" t="s">
        <v>995</v>
      </c>
      <c r="S153" s="45" t="s">
        <v>1546</v>
      </c>
      <c r="T153" s="44" t="s">
        <v>45</v>
      </c>
      <c r="U153" s="46">
        <v>30000</v>
      </c>
      <c r="V153" s="46">
        <v>19750</v>
      </c>
    </row>
    <row r="154" spans="2:22" x14ac:dyDescent="0.2">
      <c r="B154" s="14" t="str">
        <f>IF(tabDaten[[#This Row],[MandNr]]="","Fehler",IF(tabDaten[[#This Row],[MandNr]]=1,"1 Stadt Bad Rappenau","2 Eigenbetrieb Stadtenwässerung"))</f>
        <v>1 Stadt Bad Rappenau</v>
      </c>
      <c r="C154" s="14" t="str">
        <f>IF(OR(tabDaten[[#This Row],[art]]="00",tabDaten[[#This Row],[art]]="01",tabDaten[[#This Row],[art]]="60",tabDaten[[#This Row],[art]]="61"),"0 Verwaltungshaushalt","1 Vermögenshaushalt")</f>
        <v>0 Verwaltungshaushalt</v>
      </c>
      <c r="D154" s="14" t="str">
        <f>VLOOKUP(tabDaten[[#This Row],[art]],tabKontenart[],2,FALSE)</f>
        <v>00 Einnahmen VerwaltungsHH</v>
      </c>
      <c r="E154" s="14" t="str">
        <f>LEFT(tabDaten[[#This Row],[Gld]],1) &amp; "    " &amp;VLOOKUP((tabDaten[[#This Row],[MandNr]]&amp;"x"&amp;LEFT(tabDaten[[#This Row],[Gld]],1)),tabGliederung[],2,FALSE)</f>
        <v xml:space="preserve">4    soziale Sicherung </v>
      </c>
      <c r="F154" s="14" t="str">
        <f>LEFT(tabDaten[[#This Row],[Gld]],2) &amp; "    " &amp;VLOOKUP((tabDaten[[#This Row],[MandNr]]&amp;"x"&amp;LEFT(tabDaten[[#This Row],[Gld]],2)),tabGliederung[],2,FALSE)</f>
        <v>43    soziale Einrichtungen  (ohne Einrichtungen der Jugendhilfe)</v>
      </c>
      <c r="G1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54" s="14" t="str">
        <f>LEFT(tabDaten[[#This Row],[Gld]],4) &amp; "    " &amp;VLOOKUP((tabDaten[[#This Row],[MandNr]]&amp;"x"&amp;LEFT(tabDaten[[#This Row],[Gld]],4)),tabGliederung[],2,FALSE)</f>
        <v xml:space="preserve">4360    Unterbringung Asylbewerber/Obdachlose </v>
      </c>
      <c r="I154" s="14" t="str">
        <f>IF(OR(LEFT(tabDaten[[#This Row],[Grp]],1)*1=3,LEFT(tabDaten[[#This Row],[Grp]],1)*1=9),LEFT(tabDaten[[#This Row],[Grp]],2),LEFT(tabDaten[[#This Row],[Grp]],1))</f>
        <v>1</v>
      </c>
      <c r="J154" s="14" t="str">
        <f>VLOOKUP(tabDaten[[#This Row],[GrpKurz]],tabGruppierung[],2,FALSE)</f>
        <v>E   Einnahmen aus Verwaltung und Betrieb</v>
      </c>
      <c r="K1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4360-171100    Integrationslastenausgleich   </v>
      </c>
      <c r="L154" s="17">
        <f>IF(OR(tabDaten[[#This Row],[art]]="00",tabDaten[[#This Row],[art]]="10"),tabDaten[[#This Row],[Plan]],tabDaten[[#This Row],[Plan]]*-1)</f>
        <v>168700</v>
      </c>
      <c r="M154" s="18">
        <f>IF(OR(tabDaten[[#This Row],[art]]="00",tabDaten[[#This Row],[art]]="10",tabDaten[[#This Row],[art]]="60",tabDaten[[#This Row],[art]]="70"),tabDaten[[#This Row],[Rechnung]],tabDaten[[#This Row],[Rechnung]]*-1)</f>
        <v>193431.15</v>
      </c>
      <c r="N154" s="44">
        <v>1</v>
      </c>
      <c r="O154" s="45" t="s">
        <v>995</v>
      </c>
      <c r="P154" s="45" t="s">
        <v>1199</v>
      </c>
      <c r="Q154" s="45" t="s">
        <v>1679</v>
      </c>
      <c r="R154" s="45" t="s">
        <v>995</v>
      </c>
      <c r="S154" s="45" t="s">
        <v>1546</v>
      </c>
      <c r="T154" s="44" t="s">
        <v>2124</v>
      </c>
      <c r="U154" s="46">
        <v>168700</v>
      </c>
      <c r="V154" s="46">
        <v>193431.15</v>
      </c>
    </row>
    <row r="155" spans="2:22" x14ac:dyDescent="0.2">
      <c r="B155" s="14" t="str">
        <f>IF(tabDaten[[#This Row],[MandNr]]="","Fehler",IF(tabDaten[[#This Row],[MandNr]]=1,"1 Stadt Bad Rappenau","2 Eigenbetrieb Stadtenwässerung"))</f>
        <v>1 Stadt Bad Rappenau</v>
      </c>
      <c r="C155" s="14" t="str">
        <f>IF(OR(tabDaten[[#This Row],[art]]="00",tabDaten[[#This Row],[art]]="01",tabDaten[[#This Row],[art]]="60",tabDaten[[#This Row],[art]]="61"),"0 Verwaltungshaushalt","1 Vermögenshaushalt")</f>
        <v>0 Verwaltungshaushalt</v>
      </c>
      <c r="D155" s="14" t="str">
        <f>VLOOKUP(tabDaten[[#This Row],[art]],tabKontenart[],2,FALSE)</f>
        <v>00 Einnahmen VerwaltungsHH</v>
      </c>
      <c r="E155" s="14" t="str">
        <f>LEFT(tabDaten[[#This Row],[Gld]],1) &amp; "    " &amp;VLOOKUP((tabDaten[[#This Row],[MandNr]]&amp;"x"&amp;LEFT(tabDaten[[#This Row],[Gld]],1)),tabGliederung[],2,FALSE)</f>
        <v xml:space="preserve">4    soziale Sicherung </v>
      </c>
      <c r="F155" s="14" t="str">
        <f>LEFT(tabDaten[[#This Row],[Gld]],2) &amp; "    " &amp;VLOOKUP((tabDaten[[#This Row],[MandNr]]&amp;"x"&amp;LEFT(tabDaten[[#This Row],[Gld]],2)),tabGliederung[],2,FALSE)</f>
        <v>43    soziale Einrichtungen  (ohne Einrichtungen der Jugendhilfe)</v>
      </c>
      <c r="G1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55" s="14" t="str">
        <f>LEFT(tabDaten[[#This Row],[Gld]],4) &amp; "    " &amp;VLOOKUP((tabDaten[[#This Row],[MandNr]]&amp;"x"&amp;LEFT(tabDaten[[#This Row],[Gld]],4)),tabGliederung[],2,FALSE)</f>
        <v xml:space="preserve">4360    Unterbringung Asylbewerber/Obdachlose </v>
      </c>
      <c r="I155" s="14" t="str">
        <f>IF(OR(LEFT(tabDaten[[#This Row],[Grp]],1)*1=3,LEFT(tabDaten[[#This Row],[Grp]],1)*1=9),LEFT(tabDaten[[#This Row],[Grp]],2),LEFT(tabDaten[[#This Row],[Grp]],1))</f>
        <v>1</v>
      </c>
      <c r="J155" s="14" t="str">
        <f>VLOOKUP(tabDaten[[#This Row],[GrpKurz]],tabGruppierung[],2,FALSE)</f>
        <v>E   Einnahmen aus Verwaltung und Betrieb</v>
      </c>
      <c r="K1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4360-178000    Spenden für Flüchtlingsarbeit   </v>
      </c>
      <c r="L155" s="17">
        <f>IF(OR(tabDaten[[#This Row],[art]]="00",tabDaten[[#This Row],[art]]="10"),tabDaten[[#This Row],[Plan]],tabDaten[[#This Row],[Plan]]*-1)</f>
        <v>0</v>
      </c>
      <c r="M155" s="18">
        <f>IF(OR(tabDaten[[#This Row],[art]]="00",tabDaten[[#This Row],[art]]="10",tabDaten[[#This Row],[art]]="60",tabDaten[[#This Row],[art]]="70"),tabDaten[[#This Row],[Rechnung]],tabDaten[[#This Row],[Rechnung]]*-1)</f>
        <v>50</v>
      </c>
      <c r="N155" s="44">
        <v>1</v>
      </c>
      <c r="O155" s="45" t="s">
        <v>995</v>
      </c>
      <c r="P155" s="45" t="s">
        <v>1199</v>
      </c>
      <c r="Q155" s="45" t="s">
        <v>1668</v>
      </c>
      <c r="R155" s="45" t="s">
        <v>995</v>
      </c>
      <c r="S155" s="45" t="s">
        <v>1546</v>
      </c>
      <c r="T155" s="44" t="s">
        <v>46</v>
      </c>
      <c r="U155" s="46">
        <v>0</v>
      </c>
      <c r="V155" s="46">
        <v>50</v>
      </c>
    </row>
    <row r="156" spans="2:22" x14ac:dyDescent="0.2">
      <c r="B156" s="14" t="str">
        <f>IF(tabDaten[[#This Row],[MandNr]]="","Fehler",IF(tabDaten[[#This Row],[MandNr]]=1,"1 Stadt Bad Rappenau","2 Eigenbetrieb Stadtenwässerung"))</f>
        <v>1 Stadt Bad Rappenau</v>
      </c>
      <c r="C156" s="14" t="str">
        <f>IF(OR(tabDaten[[#This Row],[art]]="00",tabDaten[[#This Row],[art]]="01",tabDaten[[#This Row],[art]]="60",tabDaten[[#This Row],[art]]="61"),"0 Verwaltungshaushalt","1 Vermögenshaushalt")</f>
        <v>0 Verwaltungshaushalt</v>
      </c>
      <c r="D156" s="14" t="str">
        <f>VLOOKUP(tabDaten[[#This Row],[art]],tabKontenart[],2,FALSE)</f>
        <v>00 Einnahmen VerwaltungsHH</v>
      </c>
      <c r="E156" s="14" t="str">
        <f>LEFT(tabDaten[[#This Row],[Gld]],1) &amp; "    " &amp;VLOOKUP((tabDaten[[#This Row],[MandNr]]&amp;"x"&amp;LEFT(tabDaten[[#This Row],[Gld]],1)),tabGliederung[],2,FALSE)</f>
        <v xml:space="preserve">4    soziale Sicherung </v>
      </c>
      <c r="F156" s="14" t="str">
        <f>LEFT(tabDaten[[#This Row],[Gld]],2) &amp; "    " &amp;VLOOKUP((tabDaten[[#This Row],[MandNr]]&amp;"x"&amp;LEFT(tabDaten[[#This Row],[Gld]],2)),tabGliederung[],2,FALSE)</f>
        <v>46    Einrichtungen der Jugendhilfe,  Jugendarbeit</v>
      </c>
      <c r="G1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56" s="14" t="str">
        <f>LEFT(tabDaten[[#This Row],[Gld]],4) &amp; "    " &amp;VLOOKUP((tabDaten[[#This Row],[MandNr]]&amp;"x"&amp;LEFT(tabDaten[[#This Row],[Gld]],4)),tabGliederung[],2,FALSE)</f>
        <v>4600    Einrichtungen der Jugendarbeit, Jugendhaus</v>
      </c>
      <c r="I156" s="14" t="str">
        <f>IF(OR(LEFT(tabDaten[[#This Row],[Grp]],1)*1=3,LEFT(tabDaten[[#This Row],[Grp]],1)*1=9),LEFT(tabDaten[[#This Row],[Grp]],2),LEFT(tabDaten[[#This Row],[Grp]],1))</f>
        <v>1</v>
      </c>
      <c r="J156" s="14" t="str">
        <f>VLOOKUP(tabDaten[[#This Row],[GrpKurz]],tabGruppierung[],2,FALSE)</f>
        <v>E   Einnahmen aus Verwaltung und Betrieb</v>
      </c>
      <c r="K1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4600-110000    Benutzungsgebühren und ähnliche Entgelte  </v>
      </c>
      <c r="L156" s="17">
        <f>IF(OR(tabDaten[[#This Row],[art]]="00",tabDaten[[#This Row],[art]]="10"),tabDaten[[#This Row],[Plan]],tabDaten[[#This Row],[Plan]]*-1)</f>
        <v>800</v>
      </c>
      <c r="M156" s="18">
        <f>IF(OR(tabDaten[[#This Row],[art]]="00",tabDaten[[#This Row],[art]]="10",tabDaten[[#This Row],[art]]="60",tabDaten[[#This Row],[art]]="70"),tabDaten[[#This Row],[Rechnung]],tabDaten[[#This Row],[Rechnung]]*-1)</f>
        <v>240</v>
      </c>
      <c r="N156" s="44">
        <v>1</v>
      </c>
      <c r="O156" s="45" t="s">
        <v>995</v>
      </c>
      <c r="P156" s="45" t="s">
        <v>1234</v>
      </c>
      <c r="Q156" s="45" t="s">
        <v>1674</v>
      </c>
      <c r="R156" s="45" t="s">
        <v>995</v>
      </c>
      <c r="S156" s="45" t="s">
        <v>1546</v>
      </c>
      <c r="T156" s="44" t="s">
        <v>41</v>
      </c>
      <c r="U156" s="46">
        <v>800</v>
      </c>
      <c r="V156" s="46">
        <v>240</v>
      </c>
    </row>
    <row r="157" spans="2:22" x14ac:dyDescent="0.2">
      <c r="B157" s="14" t="str">
        <f>IF(tabDaten[[#This Row],[MandNr]]="","Fehler",IF(tabDaten[[#This Row],[MandNr]]=1,"1 Stadt Bad Rappenau","2 Eigenbetrieb Stadtenwässerung"))</f>
        <v>1 Stadt Bad Rappenau</v>
      </c>
      <c r="C157" s="14" t="str">
        <f>IF(OR(tabDaten[[#This Row],[art]]="00",tabDaten[[#This Row],[art]]="01",tabDaten[[#This Row],[art]]="60",tabDaten[[#This Row],[art]]="61"),"0 Verwaltungshaushalt","1 Vermögenshaushalt")</f>
        <v>0 Verwaltungshaushalt</v>
      </c>
      <c r="D157" s="14" t="str">
        <f>VLOOKUP(tabDaten[[#This Row],[art]],tabKontenart[],2,FALSE)</f>
        <v>00 Einnahmen VerwaltungsHH</v>
      </c>
      <c r="E157" s="14" t="str">
        <f>LEFT(tabDaten[[#This Row],[Gld]],1) &amp; "    " &amp;VLOOKUP((tabDaten[[#This Row],[MandNr]]&amp;"x"&amp;LEFT(tabDaten[[#This Row],[Gld]],1)),tabGliederung[],2,FALSE)</f>
        <v xml:space="preserve">4    soziale Sicherung </v>
      </c>
      <c r="F157" s="14" t="str">
        <f>LEFT(tabDaten[[#This Row],[Gld]],2) &amp; "    " &amp;VLOOKUP((tabDaten[[#This Row],[MandNr]]&amp;"x"&amp;LEFT(tabDaten[[#This Row],[Gld]],2)),tabGliederung[],2,FALSE)</f>
        <v>46    Einrichtungen der Jugendhilfe,  Jugendarbeit</v>
      </c>
      <c r="G1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57" s="14" t="str">
        <f>LEFT(tabDaten[[#This Row],[Gld]],4) &amp; "    " &amp;VLOOKUP((tabDaten[[#This Row],[MandNr]]&amp;"x"&amp;LEFT(tabDaten[[#This Row],[Gld]],4)),tabGliederung[],2,FALSE)</f>
        <v>4600    Einrichtungen der Jugendarbeit, Jugendhaus</v>
      </c>
      <c r="I157" s="14" t="str">
        <f>IF(OR(LEFT(tabDaten[[#This Row],[Grp]],1)*1=3,LEFT(tabDaten[[#This Row],[Grp]],1)*1=9),LEFT(tabDaten[[#This Row],[Grp]],2),LEFT(tabDaten[[#This Row],[Grp]],1))</f>
        <v>1</v>
      </c>
      <c r="J157" s="14" t="str">
        <f>VLOOKUP(tabDaten[[#This Row],[GrpKurz]],tabGruppierung[],2,FALSE)</f>
        <v>E   Einnahmen aus Verwaltung und Betrieb</v>
      </c>
      <c r="K1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4600-111000    Kostenersatz Sommerferienprogramm   </v>
      </c>
      <c r="L157" s="17">
        <f>IF(OR(tabDaten[[#This Row],[art]]="00",tabDaten[[#This Row],[art]]="10"),tabDaten[[#This Row],[Plan]],tabDaten[[#This Row],[Plan]]*-1)</f>
        <v>13000</v>
      </c>
      <c r="M157" s="18">
        <f>IF(OR(tabDaten[[#This Row],[art]]="00",tabDaten[[#This Row],[art]]="10",tabDaten[[#This Row],[art]]="60",tabDaten[[#This Row],[art]]="70"),tabDaten[[#This Row],[Rechnung]],tabDaten[[#This Row],[Rechnung]]*-1)</f>
        <v>10178.5</v>
      </c>
      <c r="N157" s="44">
        <v>1</v>
      </c>
      <c r="O157" s="45" t="s">
        <v>995</v>
      </c>
      <c r="P157" s="45" t="s">
        <v>1234</v>
      </c>
      <c r="Q157" s="45" t="s">
        <v>1678</v>
      </c>
      <c r="R157" s="45" t="s">
        <v>995</v>
      </c>
      <c r="S157" s="45" t="s">
        <v>1546</v>
      </c>
      <c r="T157" s="44" t="s">
        <v>47</v>
      </c>
      <c r="U157" s="46">
        <v>13000</v>
      </c>
      <c r="V157" s="46">
        <v>10178.5</v>
      </c>
    </row>
    <row r="158" spans="2:22" x14ac:dyDescent="0.2">
      <c r="B158" s="14" t="str">
        <f>IF(tabDaten[[#This Row],[MandNr]]="","Fehler",IF(tabDaten[[#This Row],[MandNr]]=1,"1 Stadt Bad Rappenau","2 Eigenbetrieb Stadtenwässerung"))</f>
        <v>1 Stadt Bad Rappenau</v>
      </c>
      <c r="C158" s="14" t="str">
        <f>IF(OR(tabDaten[[#This Row],[art]]="00",tabDaten[[#This Row],[art]]="01",tabDaten[[#This Row],[art]]="60",tabDaten[[#This Row],[art]]="61"),"0 Verwaltungshaushalt","1 Vermögenshaushalt")</f>
        <v>0 Verwaltungshaushalt</v>
      </c>
      <c r="D158" s="14" t="str">
        <f>VLOOKUP(tabDaten[[#This Row],[art]],tabKontenart[],2,FALSE)</f>
        <v>00 Einnahmen VerwaltungsHH</v>
      </c>
      <c r="E158" s="14" t="str">
        <f>LEFT(tabDaten[[#This Row],[Gld]],1) &amp; "    " &amp;VLOOKUP((tabDaten[[#This Row],[MandNr]]&amp;"x"&amp;LEFT(tabDaten[[#This Row],[Gld]],1)),tabGliederung[],2,FALSE)</f>
        <v xml:space="preserve">4    soziale Sicherung </v>
      </c>
      <c r="F158" s="14" t="str">
        <f>LEFT(tabDaten[[#This Row],[Gld]],2) &amp; "    " &amp;VLOOKUP((tabDaten[[#This Row],[MandNr]]&amp;"x"&amp;LEFT(tabDaten[[#This Row],[Gld]],2)),tabGliederung[],2,FALSE)</f>
        <v>46    Einrichtungen der Jugendhilfe,  Jugendarbeit</v>
      </c>
      <c r="G1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58" s="14" t="str">
        <f>LEFT(tabDaten[[#This Row],[Gld]],4) &amp; "    " &amp;VLOOKUP((tabDaten[[#This Row],[MandNr]]&amp;"x"&amp;LEFT(tabDaten[[#This Row],[Gld]],4)),tabGliederung[],2,FALSE)</f>
        <v>4600    Einrichtungen der Jugendarbeit, Jugendhaus</v>
      </c>
      <c r="I158" s="14" t="str">
        <f>IF(OR(LEFT(tabDaten[[#This Row],[Grp]],1)*1=3,LEFT(tabDaten[[#This Row],[Grp]],1)*1=9),LEFT(tabDaten[[#This Row],[Grp]],2),LEFT(tabDaten[[#This Row],[Grp]],1))</f>
        <v>1</v>
      </c>
      <c r="J158" s="14" t="str">
        <f>VLOOKUP(tabDaten[[#This Row],[GrpKurz]],tabGruppierung[],2,FALSE)</f>
        <v>E   Einnahmen aus Verwaltung und Betrieb</v>
      </c>
      <c r="K1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4600-157500    Vermischte Einnahmen   </v>
      </c>
      <c r="L158" s="17">
        <f>IF(OR(tabDaten[[#This Row],[art]]="00",tabDaten[[#This Row],[art]]="10"),tabDaten[[#This Row],[Plan]],tabDaten[[#This Row],[Plan]]*-1)</f>
        <v>500</v>
      </c>
      <c r="M158" s="18">
        <f>IF(OR(tabDaten[[#This Row],[art]]="00",tabDaten[[#This Row],[art]]="10",tabDaten[[#This Row],[art]]="60",tabDaten[[#This Row],[art]]="70"),tabDaten[[#This Row],[Rechnung]],tabDaten[[#This Row],[Rechnung]]*-1)</f>
        <v>148</v>
      </c>
      <c r="N158" s="44">
        <v>1</v>
      </c>
      <c r="O158" s="45" t="s">
        <v>995</v>
      </c>
      <c r="P158" s="45" t="s">
        <v>1234</v>
      </c>
      <c r="Q158" s="45" t="s">
        <v>1659</v>
      </c>
      <c r="R158" s="45" t="s">
        <v>995</v>
      </c>
      <c r="S158" s="45" t="s">
        <v>1546</v>
      </c>
      <c r="T158" s="44" t="s">
        <v>12</v>
      </c>
      <c r="U158" s="46">
        <v>500</v>
      </c>
      <c r="V158" s="46">
        <v>148</v>
      </c>
    </row>
    <row r="159" spans="2:22" x14ac:dyDescent="0.2">
      <c r="B159" s="14" t="str">
        <f>IF(tabDaten[[#This Row],[MandNr]]="","Fehler",IF(tabDaten[[#This Row],[MandNr]]=1,"1 Stadt Bad Rappenau","2 Eigenbetrieb Stadtenwässerung"))</f>
        <v>1 Stadt Bad Rappenau</v>
      </c>
      <c r="C159" s="14" t="str">
        <f>IF(OR(tabDaten[[#This Row],[art]]="00",tabDaten[[#This Row],[art]]="01",tabDaten[[#This Row],[art]]="60",tabDaten[[#This Row],[art]]="61"),"0 Verwaltungshaushalt","1 Vermögenshaushalt")</f>
        <v>0 Verwaltungshaushalt</v>
      </c>
      <c r="D159" s="14" t="str">
        <f>VLOOKUP(tabDaten[[#This Row],[art]],tabKontenart[],2,FALSE)</f>
        <v>00 Einnahmen VerwaltungsHH</v>
      </c>
      <c r="E159" s="14" t="str">
        <f>LEFT(tabDaten[[#This Row],[Gld]],1) &amp; "    " &amp;VLOOKUP((tabDaten[[#This Row],[MandNr]]&amp;"x"&amp;LEFT(tabDaten[[#This Row],[Gld]],1)),tabGliederung[],2,FALSE)</f>
        <v xml:space="preserve">4    soziale Sicherung </v>
      </c>
      <c r="F159" s="14" t="str">
        <f>LEFT(tabDaten[[#This Row],[Gld]],2) &amp; "    " &amp;VLOOKUP((tabDaten[[#This Row],[MandNr]]&amp;"x"&amp;LEFT(tabDaten[[#This Row],[Gld]],2)),tabGliederung[],2,FALSE)</f>
        <v>46    Einrichtungen der Jugendhilfe,  Jugendarbeit</v>
      </c>
      <c r="G1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59" s="14" t="str">
        <f>LEFT(tabDaten[[#This Row],[Gld]],4) &amp; "    " &amp;VLOOKUP((tabDaten[[#This Row],[MandNr]]&amp;"x"&amp;LEFT(tabDaten[[#This Row],[Gld]],4)),tabGliederung[],2,FALSE)</f>
        <v>4600    Einrichtungen der Jugendarbeit, Jugendhaus</v>
      </c>
      <c r="I159" s="14" t="str">
        <f>IF(OR(LEFT(tabDaten[[#This Row],[Grp]],1)*1=3,LEFT(tabDaten[[#This Row],[Grp]],1)*1=9),LEFT(tabDaten[[#This Row],[Grp]],2),LEFT(tabDaten[[#This Row],[Grp]],1))</f>
        <v>1</v>
      </c>
      <c r="J159" s="14" t="str">
        <f>VLOOKUP(tabDaten[[#This Row],[GrpKurz]],tabGruppierung[],2,FALSE)</f>
        <v>E   Einnahmen aus Verwaltung und Betrieb</v>
      </c>
      <c r="K1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4600-171000    Zuschüsse vom Land   </v>
      </c>
      <c r="L159" s="17">
        <f>IF(OR(tabDaten[[#This Row],[art]]="00",tabDaten[[#This Row],[art]]="10"),tabDaten[[#This Row],[Plan]],tabDaten[[#This Row],[Plan]]*-1)</f>
        <v>10000</v>
      </c>
      <c r="M159" s="18">
        <f>IF(OR(tabDaten[[#This Row],[art]]="00",tabDaten[[#This Row],[art]]="10",tabDaten[[#This Row],[art]]="60",tabDaten[[#This Row],[art]]="70"),tabDaten[[#This Row],[Rechnung]],tabDaten[[#This Row],[Rechnung]]*-1)</f>
        <v>4305</v>
      </c>
      <c r="N159" s="44">
        <v>1</v>
      </c>
      <c r="O159" s="45" t="s">
        <v>995</v>
      </c>
      <c r="P159" s="45" t="s">
        <v>1234</v>
      </c>
      <c r="Q159" s="45" t="s">
        <v>1667</v>
      </c>
      <c r="R159" s="45" t="s">
        <v>995</v>
      </c>
      <c r="S159" s="45" t="s">
        <v>1546</v>
      </c>
      <c r="T159" s="44" t="s">
        <v>45</v>
      </c>
      <c r="U159" s="46">
        <v>10000</v>
      </c>
      <c r="V159" s="46">
        <v>4305</v>
      </c>
    </row>
    <row r="160" spans="2:22" x14ac:dyDescent="0.2">
      <c r="B160" s="14" t="str">
        <f>IF(tabDaten[[#This Row],[MandNr]]="","Fehler",IF(tabDaten[[#This Row],[MandNr]]=1,"1 Stadt Bad Rappenau","2 Eigenbetrieb Stadtenwässerung"))</f>
        <v>1 Stadt Bad Rappenau</v>
      </c>
      <c r="C160" s="14" t="str">
        <f>IF(OR(tabDaten[[#This Row],[art]]="00",tabDaten[[#This Row],[art]]="01",tabDaten[[#This Row],[art]]="60",tabDaten[[#This Row],[art]]="61"),"0 Verwaltungshaushalt","1 Vermögenshaushalt")</f>
        <v>0 Verwaltungshaushalt</v>
      </c>
      <c r="D160" s="14" t="str">
        <f>VLOOKUP(tabDaten[[#This Row],[art]],tabKontenart[],2,FALSE)</f>
        <v>00 Einnahmen VerwaltungsHH</v>
      </c>
      <c r="E160" s="14" t="str">
        <f>LEFT(tabDaten[[#This Row],[Gld]],1) &amp; "    " &amp;VLOOKUP((tabDaten[[#This Row],[MandNr]]&amp;"x"&amp;LEFT(tabDaten[[#This Row],[Gld]],1)),tabGliederung[],2,FALSE)</f>
        <v xml:space="preserve">4    soziale Sicherung </v>
      </c>
      <c r="F160" s="14" t="str">
        <f>LEFT(tabDaten[[#This Row],[Gld]],2) &amp; "    " &amp;VLOOKUP((tabDaten[[#This Row],[MandNr]]&amp;"x"&amp;LEFT(tabDaten[[#This Row],[Gld]],2)),tabGliederung[],2,FALSE)</f>
        <v>46    Einrichtungen der Jugendhilfe,  Jugendarbeit</v>
      </c>
      <c r="G1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60" s="14" t="str">
        <f>LEFT(tabDaten[[#This Row],[Gld]],4) &amp; "    " &amp;VLOOKUP((tabDaten[[#This Row],[MandNr]]&amp;"x"&amp;LEFT(tabDaten[[#This Row],[Gld]],4)),tabGliederung[],2,FALSE)</f>
        <v>4600    Einrichtungen der Jugendarbeit, Jugendhaus</v>
      </c>
      <c r="I160" s="14" t="str">
        <f>IF(OR(LEFT(tabDaten[[#This Row],[Grp]],1)*1=3,LEFT(tabDaten[[#This Row],[Grp]],1)*1=9),LEFT(tabDaten[[#This Row],[Grp]],2),LEFT(tabDaten[[#This Row],[Grp]],1))</f>
        <v>1</v>
      </c>
      <c r="J160" s="14" t="str">
        <f>VLOOKUP(tabDaten[[#This Row],[GrpKurz]],tabGruppierung[],2,FALSE)</f>
        <v>E   Einnahmen aus Verwaltung und Betrieb</v>
      </c>
      <c r="K1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4600-178000    Spenden   </v>
      </c>
      <c r="L160" s="17">
        <f>IF(OR(tabDaten[[#This Row],[art]]="00",tabDaten[[#This Row],[art]]="10"),tabDaten[[#This Row],[Plan]],tabDaten[[#This Row],[Plan]]*-1)</f>
        <v>0</v>
      </c>
      <c r="M160" s="18">
        <f>IF(OR(tabDaten[[#This Row],[art]]="00",tabDaten[[#This Row],[art]]="10",tabDaten[[#This Row],[art]]="60",tabDaten[[#This Row],[art]]="70"),tabDaten[[#This Row],[Rechnung]],tabDaten[[#This Row],[Rechnung]]*-1)</f>
        <v>15500</v>
      </c>
      <c r="N160" s="44">
        <v>1</v>
      </c>
      <c r="O160" s="45" t="s">
        <v>995</v>
      </c>
      <c r="P160" s="45" t="s">
        <v>1234</v>
      </c>
      <c r="Q160" s="45" t="s">
        <v>1668</v>
      </c>
      <c r="R160" s="45" t="s">
        <v>995</v>
      </c>
      <c r="S160" s="45" t="s">
        <v>1546</v>
      </c>
      <c r="T160" s="44" t="s">
        <v>23</v>
      </c>
      <c r="U160" s="46">
        <v>0</v>
      </c>
      <c r="V160" s="46">
        <v>15500</v>
      </c>
    </row>
    <row r="161" spans="2:22" x14ac:dyDescent="0.2">
      <c r="B161" s="14" t="str">
        <f>IF(tabDaten[[#This Row],[MandNr]]="","Fehler",IF(tabDaten[[#This Row],[MandNr]]=1,"1 Stadt Bad Rappenau","2 Eigenbetrieb Stadtenwässerung"))</f>
        <v>1 Stadt Bad Rappenau</v>
      </c>
      <c r="C161" s="14" t="str">
        <f>IF(OR(tabDaten[[#This Row],[art]]="00",tabDaten[[#This Row],[art]]="01",tabDaten[[#This Row],[art]]="60",tabDaten[[#This Row],[art]]="61"),"0 Verwaltungshaushalt","1 Vermögenshaushalt")</f>
        <v>0 Verwaltungshaushalt</v>
      </c>
      <c r="D161" s="14" t="str">
        <f>VLOOKUP(tabDaten[[#This Row],[art]],tabKontenart[],2,FALSE)</f>
        <v>00 Einnahmen VerwaltungsHH</v>
      </c>
      <c r="E161" s="14" t="str">
        <f>LEFT(tabDaten[[#This Row],[Gld]],1) &amp; "    " &amp;VLOOKUP((tabDaten[[#This Row],[MandNr]]&amp;"x"&amp;LEFT(tabDaten[[#This Row],[Gld]],1)),tabGliederung[],2,FALSE)</f>
        <v xml:space="preserve">4    soziale Sicherung </v>
      </c>
      <c r="F161" s="14" t="str">
        <f>LEFT(tabDaten[[#This Row],[Gld]],2) &amp; "    " &amp;VLOOKUP((tabDaten[[#This Row],[MandNr]]&amp;"x"&amp;LEFT(tabDaten[[#This Row],[Gld]],2)),tabGliederung[],2,FALSE)</f>
        <v>46    Einrichtungen der Jugendhilfe,  Jugendarbeit</v>
      </c>
      <c r="G1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61" s="14" t="str">
        <f>LEFT(tabDaten[[#This Row],[Gld]],4) &amp; "    " &amp;VLOOKUP((tabDaten[[#This Row],[MandNr]]&amp;"x"&amp;LEFT(tabDaten[[#This Row],[Gld]],4)),tabGliederung[],2,FALSE)</f>
        <v xml:space="preserve">4640    Tageseinrichtungen für Kinder </v>
      </c>
      <c r="I161" s="14" t="str">
        <f>IF(OR(LEFT(tabDaten[[#This Row],[Grp]],1)*1=3,LEFT(tabDaten[[#This Row],[Grp]],1)*1=9),LEFT(tabDaten[[#This Row],[Grp]],2),LEFT(tabDaten[[#This Row],[Grp]],1))</f>
        <v>1</v>
      </c>
      <c r="J161" s="14" t="str">
        <f>VLOOKUP(tabDaten[[#This Row],[GrpKurz]],tabGruppierung[],2,FALSE)</f>
        <v>E   Einnahmen aus Verwaltung und Betrieb</v>
      </c>
      <c r="K1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4640-110000    Kindergartengebühren   </v>
      </c>
      <c r="L161" s="17">
        <f>IF(OR(tabDaten[[#This Row],[art]]="00",tabDaten[[#This Row],[art]]="10"),tabDaten[[#This Row],[Plan]],tabDaten[[#This Row],[Plan]]*-1)</f>
        <v>0</v>
      </c>
      <c r="M161" s="18">
        <f>IF(OR(tabDaten[[#This Row],[art]]="00",tabDaten[[#This Row],[art]]="10",tabDaten[[#This Row],[art]]="60",tabDaten[[#This Row],[art]]="70"),tabDaten[[#This Row],[Rechnung]],tabDaten[[#This Row],[Rechnung]]*-1)</f>
        <v>67.260000000000005</v>
      </c>
      <c r="N161" s="44">
        <v>1</v>
      </c>
      <c r="O161" s="45" t="s">
        <v>995</v>
      </c>
      <c r="P161" s="45" t="s">
        <v>1239</v>
      </c>
      <c r="Q161" s="45" t="s">
        <v>1674</v>
      </c>
      <c r="R161" s="45" t="s">
        <v>995</v>
      </c>
      <c r="S161" s="45" t="s">
        <v>1546</v>
      </c>
      <c r="T161" s="44" t="s">
        <v>48</v>
      </c>
      <c r="U161" s="46">
        <v>0</v>
      </c>
      <c r="V161" s="46">
        <v>67.260000000000005</v>
      </c>
    </row>
    <row r="162" spans="2:22" x14ac:dyDescent="0.2">
      <c r="B162" s="14" t="str">
        <f>IF(tabDaten[[#This Row],[MandNr]]="","Fehler",IF(tabDaten[[#This Row],[MandNr]]=1,"1 Stadt Bad Rappenau","2 Eigenbetrieb Stadtenwässerung"))</f>
        <v>1 Stadt Bad Rappenau</v>
      </c>
      <c r="C162" s="14" t="str">
        <f>IF(OR(tabDaten[[#This Row],[art]]="00",tabDaten[[#This Row],[art]]="01",tabDaten[[#This Row],[art]]="60",tabDaten[[#This Row],[art]]="61"),"0 Verwaltungshaushalt","1 Vermögenshaushalt")</f>
        <v>0 Verwaltungshaushalt</v>
      </c>
      <c r="D162" s="14" t="str">
        <f>VLOOKUP(tabDaten[[#This Row],[art]],tabKontenart[],2,FALSE)</f>
        <v>00 Einnahmen VerwaltungsHH</v>
      </c>
      <c r="E162" s="14" t="str">
        <f>LEFT(tabDaten[[#This Row],[Gld]],1) &amp; "    " &amp;VLOOKUP((tabDaten[[#This Row],[MandNr]]&amp;"x"&amp;LEFT(tabDaten[[#This Row],[Gld]],1)),tabGliederung[],2,FALSE)</f>
        <v xml:space="preserve">4    soziale Sicherung </v>
      </c>
      <c r="F162" s="14" t="str">
        <f>LEFT(tabDaten[[#This Row],[Gld]],2) &amp; "    " &amp;VLOOKUP((tabDaten[[#This Row],[MandNr]]&amp;"x"&amp;LEFT(tabDaten[[#This Row],[Gld]],2)),tabGliederung[],2,FALSE)</f>
        <v>46    Einrichtungen der Jugendhilfe,  Jugendarbeit</v>
      </c>
      <c r="G1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62" s="14" t="str">
        <f>LEFT(tabDaten[[#This Row],[Gld]],4) &amp; "    " &amp;VLOOKUP((tabDaten[[#This Row],[MandNr]]&amp;"x"&amp;LEFT(tabDaten[[#This Row],[Gld]],4)),tabGliederung[],2,FALSE)</f>
        <v xml:space="preserve">4640    Tageseinrichtungen für Kinder </v>
      </c>
      <c r="I162" s="14" t="str">
        <f>IF(OR(LEFT(tabDaten[[#This Row],[Grp]],1)*1=3,LEFT(tabDaten[[#This Row],[Grp]],1)*1=9),LEFT(tabDaten[[#This Row],[Grp]],2),LEFT(tabDaten[[#This Row],[Grp]],1))</f>
        <v>1</v>
      </c>
      <c r="J162" s="14" t="str">
        <f>VLOOKUP(tabDaten[[#This Row],[GrpKurz]],tabGruppierung[],2,FALSE)</f>
        <v>E   Einnahmen aus Verwaltung und Betrieb</v>
      </c>
      <c r="K1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4640-152000    Ersatz von Schäden an Gebäuden u.ä. Einrichtungen (Deckungskreis 1)  </v>
      </c>
      <c r="L162" s="17">
        <f>IF(OR(tabDaten[[#This Row],[art]]="00",tabDaten[[#This Row],[art]]="10"),tabDaten[[#This Row],[Plan]],tabDaten[[#This Row],[Plan]]*-1)</f>
        <v>0</v>
      </c>
      <c r="M162" s="18">
        <f>IF(OR(tabDaten[[#This Row],[art]]="00",tabDaten[[#This Row],[art]]="10",tabDaten[[#This Row],[art]]="60",tabDaten[[#This Row],[art]]="70"),tabDaten[[#This Row],[Rechnung]],tabDaten[[#This Row],[Rechnung]]*-1)</f>
        <v>5041.8500000000004</v>
      </c>
      <c r="N162" s="44">
        <v>1</v>
      </c>
      <c r="O162" s="45" t="s">
        <v>995</v>
      </c>
      <c r="P162" s="45" t="s">
        <v>1239</v>
      </c>
      <c r="Q162" s="45" t="s">
        <v>1661</v>
      </c>
      <c r="R162" s="45" t="s">
        <v>995</v>
      </c>
      <c r="S162" s="45" t="s">
        <v>1546</v>
      </c>
      <c r="T162" s="44" t="s">
        <v>16</v>
      </c>
      <c r="U162" s="46">
        <v>0</v>
      </c>
      <c r="V162" s="46">
        <v>5041.8500000000004</v>
      </c>
    </row>
    <row r="163" spans="2:22" x14ac:dyDescent="0.2">
      <c r="B163" s="14" t="str">
        <f>IF(tabDaten[[#This Row],[MandNr]]="","Fehler",IF(tabDaten[[#This Row],[MandNr]]=1,"1 Stadt Bad Rappenau","2 Eigenbetrieb Stadtenwässerung"))</f>
        <v>1 Stadt Bad Rappenau</v>
      </c>
      <c r="C163" s="14" t="str">
        <f>IF(OR(tabDaten[[#This Row],[art]]="00",tabDaten[[#This Row],[art]]="01",tabDaten[[#This Row],[art]]="60",tabDaten[[#This Row],[art]]="61"),"0 Verwaltungshaushalt","1 Vermögenshaushalt")</f>
        <v>0 Verwaltungshaushalt</v>
      </c>
      <c r="D163" s="14" t="str">
        <f>VLOOKUP(tabDaten[[#This Row],[art]],tabKontenart[],2,FALSE)</f>
        <v>00 Einnahmen VerwaltungsHH</v>
      </c>
      <c r="E163" s="14" t="str">
        <f>LEFT(tabDaten[[#This Row],[Gld]],1) &amp; "    " &amp;VLOOKUP((tabDaten[[#This Row],[MandNr]]&amp;"x"&amp;LEFT(tabDaten[[#This Row],[Gld]],1)),tabGliederung[],2,FALSE)</f>
        <v xml:space="preserve">4    soziale Sicherung </v>
      </c>
      <c r="F163" s="14" t="str">
        <f>LEFT(tabDaten[[#This Row],[Gld]],2) &amp; "    " &amp;VLOOKUP((tabDaten[[#This Row],[MandNr]]&amp;"x"&amp;LEFT(tabDaten[[#This Row],[Gld]],2)),tabGliederung[],2,FALSE)</f>
        <v>46    Einrichtungen der Jugendhilfe,  Jugendarbeit</v>
      </c>
      <c r="G1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63" s="14" t="str">
        <f>LEFT(tabDaten[[#This Row],[Gld]],4) &amp; "    " &amp;VLOOKUP((tabDaten[[#This Row],[MandNr]]&amp;"x"&amp;LEFT(tabDaten[[#This Row],[Gld]],4)),tabGliederung[],2,FALSE)</f>
        <v xml:space="preserve">4640    Tageseinrichtungen für Kinder </v>
      </c>
      <c r="I163" s="14" t="str">
        <f>IF(OR(LEFT(tabDaten[[#This Row],[Grp]],1)*1=3,LEFT(tabDaten[[#This Row],[Grp]],1)*1=9),LEFT(tabDaten[[#This Row],[Grp]],2),LEFT(tabDaten[[#This Row],[Grp]],1))</f>
        <v>1</v>
      </c>
      <c r="J163" s="14" t="str">
        <f>VLOOKUP(tabDaten[[#This Row],[GrpKurz]],tabGruppierung[],2,FALSE)</f>
        <v>E   Einnahmen aus Verwaltung und Betrieb</v>
      </c>
      <c r="K1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4640-162000    Erstattungen von Gemeinden für Betreuungsplätze  </v>
      </c>
      <c r="L163" s="17">
        <f>IF(OR(tabDaten[[#This Row],[art]]="00",tabDaten[[#This Row],[art]]="10"),tabDaten[[#This Row],[Plan]],tabDaten[[#This Row],[Plan]]*-1)</f>
        <v>8000</v>
      </c>
      <c r="M163" s="18">
        <f>IF(OR(tabDaten[[#This Row],[art]]="00",tabDaten[[#This Row],[art]]="10",tabDaten[[#This Row],[art]]="60",tabDaten[[#This Row],[art]]="70"),tabDaten[[#This Row],[Rechnung]],tabDaten[[#This Row],[Rechnung]]*-1)</f>
        <v>18775.509999999998</v>
      </c>
      <c r="N163" s="44">
        <v>1</v>
      </c>
      <c r="O163" s="45" t="s">
        <v>995</v>
      </c>
      <c r="P163" s="45" t="s">
        <v>1239</v>
      </c>
      <c r="Q163" s="45" t="s">
        <v>1655</v>
      </c>
      <c r="R163" s="45" t="s">
        <v>995</v>
      </c>
      <c r="S163" s="45" t="s">
        <v>1546</v>
      </c>
      <c r="T163" s="44" t="s">
        <v>49</v>
      </c>
      <c r="U163" s="46">
        <v>8000</v>
      </c>
      <c r="V163" s="46">
        <v>18775.509999999998</v>
      </c>
    </row>
    <row r="164" spans="2:22" x14ac:dyDescent="0.2">
      <c r="B164" s="14" t="str">
        <f>IF(tabDaten[[#This Row],[MandNr]]="","Fehler",IF(tabDaten[[#This Row],[MandNr]]=1,"1 Stadt Bad Rappenau","2 Eigenbetrieb Stadtenwässerung"))</f>
        <v>1 Stadt Bad Rappenau</v>
      </c>
      <c r="C164" s="14" t="str">
        <f>IF(OR(tabDaten[[#This Row],[art]]="00",tabDaten[[#This Row],[art]]="01",tabDaten[[#This Row],[art]]="60",tabDaten[[#This Row],[art]]="61"),"0 Verwaltungshaushalt","1 Vermögenshaushalt")</f>
        <v>0 Verwaltungshaushalt</v>
      </c>
      <c r="D164" s="14" t="str">
        <f>VLOOKUP(tabDaten[[#This Row],[art]],tabKontenart[],2,FALSE)</f>
        <v>00 Einnahmen VerwaltungsHH</v>
      </c>
      <c r="E164" s="14" t="str">
        <f>LEFT(tabDaten[[#This Row],[Gld]],1) &amp; "    " &amp;VLOOKUP((tabDaten[[#This Row],[MandNr]]&amp;"x"&amp;LEFT(tabDaten[[#This Row],[Gld]],1)),tabGliederung[],2,FALSE)</f>
        <v xml:space="preserve">4    soziale Sicherung </v>
      </c>
      <c r="F164" s="14" t="str">
        <f>LEFT(tabDaten[[#This Row],[Gld]],2) &amp; "    " &amp;VLOOKUP((tabDaten[[#This Row],[MandNr]]&amp;"x"&amp;LEFT(tabDaten[[#This Row],[Gld]],2)),tabGliederung[],2,FALSE)</f>
        <v>46    Einrichtungen der Jugendhilfe,  Jugendarbeit</v>
      </c>
      <c r="G1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64" s="14" t="str">
        <f>LEFT(tabDaten[[#This Row],[Gld]],4) &amp; "    " &amp;VLOOKUP((tabDaten[[#This Row],[MandNr]]&amp;"x"&amp;LEFT(tabDaten[[#This Row],[Gld]],4)),tabGliederung[],2,FALSE)</f>
        <v xml:space="preserve">4640    Tageseinrichtungen für Kinder </v>
      </c>
      <c r="I164" s="14" t="str">
        <f>IF(OR(LEFT(tabDaten[[#This Row],[Grp]],1)*1=3,LEFT(tabDaten[[#This Row],[Grp]],1)*1=9),LEFT(tabDaten[[#This Row],[Grp]],2),LEFT(tabDaten[[#This Row],[Grp]],1))</f>
        <v>1</v>
      </c>
      <c r="J164" s="14" t="str">
        <f>VLOOKUP(tabDaten[[#This Row],[GrpKurz]],tabGruppierung[],2,FALSE)</f>
        <v>E   Einnahmen aus Verwaltung und Betrieb</v>
      </c>
      <c r="K1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4640-171000    Landeszuschuss für Kindergärten   </v>
      </c>
      <c r="L164" s="17">
        <f>IF(OR(tabDaten[[#This Row],[art]]="00",tabDaten[[#This Row],[art]]="10"),tabDaten[[#This Row],[Plan]],tabDaten[[#This Row],[Plan]]*-1)</f>
        <v>513000</v>
      </c>
      <c r="M164" s="18">
        <f>IF(OR(tabDaten[[#This Row],[art]]="00",tabDaten[[#This Row],[art]]="10",tabDaten[[#This Row],[art]]="60",tabDaten[[#This Row],[art]]="70"),tabDaten[[#This Row],[Rechnung]],tabDaten[[#This Row],[Rechnung]]*-1)</f>
        <v>580210.31999999995</v>
      </c>
      <c r="N164" s="44">
        <v>1</v>
      </c>
      <c r="O164" s="45" t="s">
        <v>995</v>
      </c>
      <c r="P164" s="45" t="s">
        <v>1239</v>
      </c>
      <c r="Q164" s="45" t="s">
        <v>1667</v>
      </c>
      <c r="R164" s="45" t="s">
        <v>995</v>
      </c>
      <c r="S164" s="45" t="s">
        <v>1546</v>
      </c>
      <c r="T164" s="44" t="s">
        <v>50</v>
      </c>
      <c r="U164" s="46">
        <v>513000</v>
      </c>
      <c r="V164" s="46">
        <v>580210.31999999995</v>
      </c>
    </row>
    <row r="165" spans="2:22" x14ac:dyDescent="0.2">
      <c r="B165" s="14" t="str">
        <f>IF(tabDaten[[#This Row],[MandNr]]="","Fehler",IF(tabDaten[[#This Row],[MandNr]]=1,"1 Stadt Bad Rappenau","2 Eigenbetrieb Stadtenwässerung"))</f>
        <v>1 Stadt Bad Rappenau</v>
      </c>
      <c r="C165" s="14" t="str">
        <f>IF(OR(tabDaten[[#This Row],[art]]="00",tabDaten[[#This Row],[art]]="01",tabDaten[[#This Row],[art]]="60",tabDaten[[#This Row],[art]]="61"),"0 Verwaltungshaushalt","1 Vermögenshaushalt")</f>
        <v>0 Verwaltungshaushalt</v>
      </c>
      <c r="D165" s="14" t="str">
        <f>VLOOKUP(tabDaten[[#This Row],[art]],tabKontenart[],2,FALSE)</f>
        <v>00 Einnahmen VerwaltungsHH</v>
      </c>
      <c r="E165" s="14" t="str">
        <f>LEFT(tabDaten[[#This Row],[Gld]],1) &amp; "    " &amp;VLOOKUP((tabDaten[[#This Row],[MandNr]]&amp;"x"&amp;LEFT(tabDaten[[#This Row],[Gld]],1)),tabGliederung[],2,FALSE)</f>
        <v xml:space="preserve">4    soziale Sicherung </v>
      </c>
      <c r="F165" s="14" t="str">
        <f>LEFT(tabDaten[[#This Row],[Gld]],2) &amp; "    " &amp;VLOOKUP((tabDaten[[#This Row],[MandNr]]&amp;"x"&amp;LEFT(tabDaten[[#This Row],[Gld]],2)),tabGliederung[],2,FALSE)</f>
        <v>46    Einrichtungen der Jugendhilfe,  Jugendarbeit</v>
      </c>
      <c r="G1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65" s="14" t="str">
        <f>LEFT(tabDaten[[#This Row],[Gld]],4) &amp; "    " &amp;VLOOKUP((tabDaten[[#This Row],[MandNr]]&amp;"x"&amp;LEFT(tabDaten[[#This Row],[Gld]],4)),tabGliederung[],2,FALSE)</f>
        <v xml:space="preserve">4640    Tageseinrichtungen für Kinder </v>
      </c>
      <c r="I165" s="14" t="str">
        <f>IF(OR(LEFT(tabDaten[[#This Row],[Grp]],1)*1=3,LEFT(tabDaten[[#This Row],[Grp]],1)*1=9),LEFT(tabDaten[[#This Row],[Grp]],2),LEFT(tabDaten[[#This Row],[Grp]],1))</f>
        <v>1</v>
      </c>
      <c r="J165" s="14" t="str">
        <f>VLOOKUP(tabDaten[[#This Row],[GrpKurz]],tabGruppierung[],2,FALSE)</f>
        <v>E   Einnahmen aus Verwaltung und Betrieb</v>
      </c>
      <c r="K1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4640-171100    Landeszuschuss Kleinkindbetreuung   </v>
      </c>
      <c r="L165" s="17">
        <f>IF(OR(tabDaten[[#This Row],[art]]="00",tabDaten[[#This Row],[art]]="10"),tabDaten[[#This Row],[Plan]],tabDaten[[#This Row],[Plan]]*-1)</f>
        <v>812000</v>
      </c>
      <c r="M165" s="18">
        <f>IF(OR(tabDaten[[#This Row],[art]]="00",tabDaten[[#This Row],[art]]="10",tabDaten[[#This Row],[art]]="60",tabDaten[[#This Row],[art]]="70"),tabDaten[[#This Row],[Rechnung]],tabDaten[[#This Row],[Rechnung]]*-1)</f>
        <v>882664.16</v>
      </c>
      <c r="N165" s="44">
        <v>1</v>
      </c>
      <c r="O165" s="45" t="s">
        <v>995</v>
      </c>
      <c r="P165" s="45" t="s">
        <v>1239</v>
      </c>
      <c r="Q165" s="45" t="s">
        <v>1679</v>
      </c>
      <c r="R165" s="45" t="s">
        <v>995</v>
      </c>
      <c r="S165" s="45" t="s">
        <v>1546</v>
      </c>
      <c r="T165" s="44" t="s">
        <v>51</v>
      </c>
      <c r="U165" s="46">
        <v>812000</v>
      </c>
      <c r="V165" s="46">
        <v>882664.16</v>
      </c>
    </row>
    <row r="166" spans="2:22" x14ac:dyDescent="0.2">
      <c r="B166" s="14" t="str">
        <f>IF(tabDaten[[#This Row],[MandNr]]="","Fehler",IF(tabDaten[[#This Row],[MandNr]]=1,"1 Stadt Bad Rappenau","2 Eigenbetrieb Stadtenwässerung"))</f>
        <v>1 Stadt Bad Rappenau</v>
      </c>
      <c r="C166" s="14" t="str">
        <f>IF(OR(tabDaten[[#This Row],[art]]="00",tabDaten[[#This Row],[art]]="01",tabDaten[[#This Row],[art]]="60",tabDaten[[#This Row],[art]]="61"),"0 Verwaltungshaushalt","1 Vermögenshaushalt")</f>
        <v>0 Verwaltungshaushalt</v>
      </c>
      <c r="D166" s="14" t="str">
        <f>VLOOKUP(tabDaten[[#This Row],[art]],tabKontenart[],2,FALSE)</f>
        <v>00 Einnahmen VerwaltungsHH</v>
      </c>
      <c r="E166" s="14" t="str">
        <f>LEFT(tabDaten[[#This Row],[Gld]],1) &amp; "    " &amp;VLOOKUP((tabDaten[[#This Row],[MandNr]]&amp;"x"&amp;LEFT(tabDaten[[#This Row],[Gld]],1)),tabGliederung[],2,FALSE)</f>
        <v xml:space="preserve">4    soziale Sicherung </v>
      </c>
      <c r="F166" s="14" t="str">
        <f>LEFT(tabDaten[[#This Row],[Gld]],2) &amp; "    " &amp;VLOOKUP((tabDaten[[#This Row],[MandNr]]&amp;"x"&amp;LEFT(tabDaten[[#This Row],[Gld]],2)),tabGliederung[],2,FALSE)</f>
        <v>46    Einrichtungen der Jugendhilfe,  Jugendarbeit</v>
      </c>
      <c r="G1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66" s="14" t="str">
        <f>LEFT(tabDaten[[#This Row],[Gld]],4) &amp; "    " &amp;VLOOKUP((tabDaten[[#This Row],[MandNr]]&amp;"x"&amp;LEFT(tabDaten[[#This Row],[Gld]],4)),tabGliederung[],2,FALSE)</f>
        <v xml:space="preserve">4640    Tageseinrichtungen für Kinder </v>
      </c>
      <c r="I166" s="14" t="str">
        <f>IF(OR(LEFT(tabDaten[[#This Row],[Grp]],1)*1=3,LEFT(tabDaten[[#This Row],[Grp]],1)*1=9),LEFT(tabDaten[[#This Row],[Grp]],2),LEFT(tabDaten[[#This Row],[Grp]],1))</f>
        <v>2</v>
      </c>
      <c r="J166" s="14" t="str">
        <f>VLOOKUP(tabDaten[[#This Row],[GrpKurz]],tabGruppierung[],2,FALSE)</f>
        <v>E   Sonstige Finanzeinnahmen</v>
      </c>
      <c r="K1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4640-276000    Auflösung von Beiträgen und ähnlichen Entgelten  </v>
      </c>
      <c r="L166" s="17">
        <f>IF(OR(tabDaten[[#This Row],[art]]="00",tabDaten[[#This Row],[art]]="10"),tabDaten[[#This Row],[Plan]],tabDaten[[#This Row],[Plan]]*-1)</f>
        <v>8900</v>
      </c>
      <c r="M166" s="18">
        <f>IF(OR(tabDaten[[#This Row],[art]]="00",tabDaten[[#This Row],[art]]="10",tabDaten[[#This Row],[art]]="60",tabDaten[[#This Row],[art]]="70"),tabDaten[[#This Row],[Rechnung]],tabDaten[[#This Row],[Rechnung]]*-1)</f>
        <v>12785.02</v>
      </c>
      <c r="N166" s="44">
        <v>1</v>
      </c>
      <c r="O166" s="45" t="s">
        <v>995</v>
      </c>
      <c r="P166" s="45" t="s">
        <v>1239</v>
      </c>
      <c r="Q166" s="45" t="s">
        <v>1669</v>
      </c>
      <c r="R166" s="45" t="s">
        <v>995</v>
      </c>
      <c r="S166" s="45" t="s">
        <v>1546</v>
      </c>
      <c r="T166" s="44" t="s">
        <v>24</v>
      </c>
      <c r="U166" s="46">
        <v>8900</v>
      </c>
      <c r="V166" s="46">
        <v>12785.02</v>
      </c>
    </row>
    <row r="167" spans="2:22" x14ac:dyDescent="0.2">
      <c r="B167" s="14" t="str">
        <f>IF(tabDaten[[#This Row],[MandNr]]="","Fehler",IF(tabDaten[[#This Row],[MandNr]]=1,"1 Stadt Bad Rappenau","2 Eigenbetrieb Stadtenwässerung"))</f>
        <v>1 Stadt Bad Rappenau</v>
      </c>
      <c r="C167" s="14" t="str">
        <f>IF(OR(tabDaten[[#This Row],[art]]="00",tabDaten[[#This Row],[art]]="01",tabDaten[[#This Row],[art]]="60",tabDaten[[#This Row],[art]]="61"),"0 Verwaltungshaushalt","1 Vermögenshaushalt")</f>
        <v>0 Verwaltungshaushalt</v>
      </c>
      <c r="D167" s="14" t="str">
        <f>VLOOKUP(tabDaten[[#This Row],[art]],tabKontenart[],2,FALSE)</f>
        <v>00 Einnahmen VerwaltungsHH</v>
      </c>
      <c r="E167" s="14" t="str">
        <f>LEFT(tabDaten[[#This Row],[Gld]],1) &amp; "    " &amp;VLOOKUP((tabDaten[[#This Row],[MandNr]]&amp;"x"&amp;LEFT(tabDaten[[#This Row],[Gld]],1)),tabGliederung[],2,FALSE)</f>
        <v xml:space="preserve">4    soziale Sicherung </v>
      </c>
      <c r="F167" s="14" t="str">
        <f>LEFT(tabDaten[[#This Row],[Gld]],2) &amp; "    " &amp;VLOOKUP((tabDaten[[#This Row],[MandNr]]&amp;"x"&amp;LEFT(tabDaten[[#This Row],[Gld]],2)),tabGliederung[],2,FALSE)</f>
        <v>46    Einrichtungen der Jugendhilfe,  Jugendarbeit</v>
      </c>
      <c r="G1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67" s="14" t="str">
        <f>LEFT(tabDaten[[#This Row],[Gld]],4) &amp; "    " &amp;VLOOKUP((tabDaten[[#This Row],[MandNr]]&amp;"x"&amp;LEFT(tabDaten[[#This Row],[Gld]],4)),tabGliederung[],2,FALSE)</f>
        <v xml:space="preserve">4641    Kindergarten Babstadt </v>
      </c>
      <c r="I167" s="14" t="str">
        <f>IF(OR(LEFT(tabDaten[[#This Row],[Grp]],1)*1=3,LEFT(tabDaten[[#This Row],[Grp]],1)*1=9),LEFT(tabDaten[[#This Row],[Grp]],2),LEFT(tabDaten[[#This Row],[Grp]],1))</f>
        <v>1</v>
      </c>
      <c r="J167" s="14" t="str">
        <f>VLOOKUP(tabDaten[[#This Row],[GrpKurz]],tabGruppierung[],2,FALSE)</f>
        <v>E   Einnahmen aus Verwaltung und Betrieb</v>
      </c>
      <c r="K1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4641-110000    Kindergartengebühren   </v>
      </c>
      <c r="L167" s="17">
        <f>IF(OR(tabDaten[[#This Row],[art]]="00",tabDaten[[#This Row],[art]]="10"),tabDaten[[#This Row],[Plan]],tabDaten[[#This Row],[Plan]]*-1)</f>
        <v>90000</v>
      </c>
      <c r="M167" s="18">
        <f>IF(OR(tabDaten[[#This Row],[art]]="00",tabDaten[[#This Row],[art]]="10",tabDaten[[#This Row],[art]]="60",tabDaten[[#This Row],[art]]="70"),tabDaten[[#This Row],[Rechnung]],tabDaten[[#This Row],[Rechnung]]*-1)</f>
        <v>97490</v>
      </c>
      <c r="N167" s="44">
        <v>1</v>
      </c>
      <c r="O167" s="45" t="s">
        <v>995</v>
      </c>
      <c r="P167" s="45" t="s">
        <v>1240</v>
      </c>
      <c r="Q167" s="45" t="s">
        <v>1674</v>
      </c>
      <c r="R167" s="45" t="s">
        <v>995</v>
      </c>
      <c r="S167" s="45" t="s">
        <v>1546</v>
      </c>
      <c r="T167" s="44" t="s">
        <v>48</v>
      </c>
      <c r="U167" s="46">
        <v>90000</v>
      </c>
      <c r="V167" s="46">
        <v>97490</v>
      </c>
    </row>
    <row r="168" spans="2:22" x14ac:dyDescent="0.2">
      <c r="B168" s="14" t="str">
        <f>IF(tabDaten[[#This Row],[MandNr]]="","Fehler",IF(tabDaten[[#This Row],[MandNr]]=1,"1 Stadt Bad Rappenau","2 Eigenbetrieb Stadtenwässerung"))</f>
        <v>1 Stadt Bad Rappenau</v>
      </c>
      <c r="C168" s="14" t="str">
        <f>IF(OR(tabDaten[[#This Row],[art]]="00",tabDaten[[#This Row],[art]]="01",tabDaten[[#This Row],[art]]="60",tabDaten[[#This Row],[art]]="61"),"0 Verwaltungshaushalt","1 Vermögenshaushalt")</f>
        <v>0 Verwaltungshaushalt</v>
      </c>
      <c r="D168" s="14" t="str">
        <f>VLOOKUP(tabDaten[[#This Row],[art]],tabKontenart[],2,FALSE)</f>
        <v>00 Einnahmen VerwaltungsHH</v>
      </c>
      <c r="E168" s="14" t="str">
        <f>LEFT(tabDaten[[#This Row],[Gld]],1) &amp; "    " &amp;VLOOKUP((tabDaten[[#This Row],[MandNr]]&amp;"x"&amp;LEFT(tabDaten[[#This Row],[Gld]],1)),tabGliederung[],2,FALSE)</f>
        <v xml:space="preserve">4    soziale Sicherung </v>
      </c>
      <c r="F168" s="14" t="str">
        <f>LEFT(tabDaten[[#This Row],[Gld]],2) &amp; "    " &amp;VLOOKUP((tabDaten[[#This Row],[MandNr]]&amp;"x"&amp;LEFT(tabDaten[[#This Row],[Gld]],2)),tabGliederung[],2,FALSE)</f>
        <v>46    Einrichtungen der Jugendhilfe,  Jugendarbeit</v>
      </c>
      <c r="G1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68" s="14" t="str">
        <f>LEFT(tabDaten[[#This Row],[Gld]],4) &amp; "    " &amp;VLOOKUP((tabDaten[[#This Row],[MandNr]]&amp;"x"&amp;LEFT(tabDaten[[#This Row],[Gld]],4)),tabGliederung[],2,FALSE)</f>
        <v xml:space="preserve">4641    Kindergarten Babstadt </v>
      </c>
      <c r="I168" s="14" t="str">
        <f>IF(OR(LEFT(tabDaten[[#This Row],[Grp]],1)*1=3,LEFT(tabDaten[[#This Row],[Grp]],1)*1=9),LEFT(tabDaten[[#This Row],[Grp]],2),LEFT(tabDaten[[#This Row],[Grp]],1))</f>
        <v>1</v>
      </c>
      <c r="J168" s="14" t="str">
        <f>VLOOKUP(tabDaten[[#This Row],[GrpKurz]],tabGruppierung[],2,FALSE)</f>
        <v>E   Einnahmen aus Verwaltung und Betrieb</v>
      </c>
      <c r="K1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4641-112000    Gebühren Kleinkindbetreuung   </v>
      </c>
      <c r="L168" s="17">
        <f>IF(OR(tabDaten[[#This Row],[art]]="00",tabDaten[[#This Row],[art]]="10"),tabDaten[[#This Row],[Plan]],tabDaten[[#This Row],[Plan]]*-1)</f>
        <v>18000</v>
      </c>
      <c r="M168" s="18">
        <f>IF(OR(tabDaten[[#This Row],[art]]="00",tabDaten[[#This Row],[art]]="10",tabDaten[[#This Row],[art]]="60",tabDaten[[#This Row],[art]]="70"),tabDaten[[#This Row],[Rechnung]],tabDaten[[#This Row],[Rechnung]]*-1)</f>
        <v>22513</v>
      </c>
      <c r="N168" s="44">
        <v>1</v>
      </c>
      <c r="O168" s="45" t="s">
        <v>995</v>
      </c>
      <c r="P168" s="45" t="s">
        <v>1240</v>
      </c>
      <c r="Q168" s="45" t="s">
        <v>2049</v>
      </c>
      <c r="R168" s="45" t="s">
        <v>995</v>
      </c>
      <c r="S168" s="45" t="s">
        <v>1546</v>
      </c>
      <c r="T168" s="44" t="s">
        <v>2050</v>
      </c>
      <c r="U168" s="46">
        <v>18000</v>
      </c>
      <c r="V168" s="46">
        <v>22513</v>
      </c>
    </row>
    <row r="169" spans="2:22" x14ac:dyDescent="0.2">
      <c r="B169" s="14" t="str">
        <f>IF(tabDaten[[#This Row],[MandNr]]="","Fehler",IF(tabDaten[[#This Row],[MandNr]]=1,"1 Stadt Bad Rappenau","2 Eigenbetrieb Stadtenwässerung"))</f>
        <v>1 Stadt Bad Rappenau</v>
      </c>
      <c r="C169" s="14" t="str">
        <f>IF(OR(tabDaten[[#This Row],[art]]="00",tabDaten[[#This Row],[art]]="01",tabDaten[[#This Row],[art]]="60",tabDaten[[#This Row],[art]]="61"),"0 Verwaltungshaushalt","1 Vermögenshaushalt")</f>
        <v>0 Verwaltungshaushalt</v>
      </c>
      <c r="D169" s="14" t="str">
        <f>VLOOKUP(tabDaten[[#This Row],[art]],tabKontenart[],2,FALSE)</f>
        <v>00 Einnahmen VerwaltungsHH</v>
      </c>
      <c r="E169" s="14" t="str">
        <f>LEFT(tabDaten[[#This Row],[Gld]],1) &amp; "    " &amp;VLOOKUP((tabDaten[[#This Row],[MandNr]]&amp;"x"&amp;LEFT(tabDaten[[#This Row],[Gld]],1)),tabGliederung[],2,FALSE)</f>
        <v xml:space="preserve">4    soziale Sicherung </v>
      </c>
      <c r="F169" s="14" t="str">
        <f>LEFT(tabDaten[[#This Row],[Gld]],2) &amp; "    " &amp;VLOOKUP((tabDaten[[#This Row],[MandNr]]&amp;"x"&amp;LEFT(tabDaten[[#This Row],[Gld]],2)),tabGliederung[],2,FALSE)</f>
        <v>46    Einrichtungen der Jugendhilfe,  Jugendarbeit</v>
      </c>
      <c r="G1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69" s="14" t="str">
        <f>LEFT(tabDaten[[#This Row],[Gld]],4) &amp; "    " &amp;VLOOKUP((tabDaten[[#This Row],[MandNr]]&amp;"x"&amp;LEFT(tabDaten[[#This Row],[Gld]],4)),tabGliederung[],2,FALSE)</f>
        <v xml:space="preserve">4641    Kindergarten Babstadt </v>
      </c>
      <c r="I169" s="14" t="str">
        <f>IF(OR(LEFT(tabDaten[[#This Row],[Grp]],1)*1=3,LEFT(tabDaten[[#This Row],[Grp]],1)*1=9),LEFT(tabDaten[[#This Row],[Grp]],2),LEFT(tabDaten[[#This Row],[Grp]],1))</f>
        <v>1</v>
      </c>
      <c r="J169" s="14" t="str">
        <f>VLOOKUP(tabDaten[[#This Row],[GrpKurz]],tabGruppierung[],2,FALSE)</f>
        <v>E   Einnahmen aus Verwaltung und Betrieb</v>
      </c>
      <c r="K1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4641-140000    Einnahmen aus Raumbelegungen   </v>
      </c>
      <c r="L169" s="17">
        <f>IF(OR(tabDaten[[#This Row],[art]]="00",tabDaten[[#This Row],[art]]="10"),tabDaten[[#This Row],[Plan]],tabDaten[[#This Row],[Plan]]*-1)</f>
        <v>500</v>
      </c>
      <c r="M169" s="18">
        <f>IF(OR(tabDaten[[#This Row],[art]]="00",tabDaten[[#This Row],[art]]="10",tabDaten[[#This Row],[art]]="60",tabDaten[[#This Row],[art]]="70"),tabDaten[[#This Row],[Rechnung]],tabDaten[[#This Row],[Rechnung]]*-1)</f>
        <v>0</v>
      </c>
      <c r="N169" s="44">
        <v>1</v>
      </c>
      <c r="O169" s="45" t="s">
        <v>995</v>
      </c>
      <c r="P169" s="45" t="s">
        <v>1240</v>
      </c>
      <c r="Q169" s="45" t="s">
        <v>1671</v>
      </c>
      <c r="R169" s="45" t="s">
        <v>995</v>
      </c>
      <c r="S169" s="45" t="s">
        <v>1546</v>
      </c>
      <c r="T169" s="44" t="s">
        <v>26</v>
      </c>
      <c r="U169" s="46">
        <v>500</v>
      </c>
      <c r="V169" s="46">
        <v>0</v>
      </c>
    </row>
    <row r="170" spans="2:22" x14ac:dyDescent="0.2">
      <c r="B170" s="14" t="str">
        <f>IF(tabDaten[[#This Row],[MandNr]]="","Fehler",IF(tabDaten[[#This Row],[MandNr]]=1,"1 Stadt Bad Rappenau","2 Eigenbetrieb Stadtenwässerung"))</f>
        <v>1 Stadt Bad Rappenau</v>
      </c>
      <c r="C170" s="14" t="str">
        <f>IF(OR(tabDaten[[#This Row],[art]]="00",tabDaten[[#This Row],[art]]="01",tabDaten[[#This Row],[art]]="60",tabDaten[[#This Row],[art]]="61"),"0 Verwaltungshaushalt","1 Vermögenshaushalt")</f>
        <v>0 Verwaltungshaushalt</v>
      </c>
      <c r="D170" s="14" t="str">
        <f>VLOOKUP(tabDaten[[#This Row],[art]],tabKontenart[],2,FALSE)</f>
        <v>00 Einnahmen VerwaltungsHH</v>
      </c>
      <c r="E170" s="14" t="str">
        <f>LEFT(tabDaten[[#This Row],[Gld]],1) &amp; "    " &amp;VLOOKUP((tabDaten[[#This Row],[MandNr]]&amp;"x"&amp;LEFT(tabDaten[[#This Row],[Gld]],1)),tabGliederung[],2,FALSE)</f>
        <v xml:space="preserve">4    soziale Sicherung </v>
      </c>
      <c r="F170" s="14" t="str">
        <f>LEFT(tabDaten[[#This Row],[Gld]],2) &amp; "    " &amp;VLOOKUP((tabDaten[[#This Row],[MandNr]]&amp;"x"&amp;LEFT(tabDaten[[#This Row],[Gld]],2)),tabGliederung[],2,FALSE)</f>
        <v>46    Einrichtungen der Jugendhilfe,  Jugendarbeit</v>
      </c>
      <c r="G1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0" s="14" t="str">
        <f>LEFT(tabDaten[[#This Row],[Gld]],4) &amp; "    " &amp;VLOOKUP((tabDaten[[#This Row],[MandNr]]&amp;"x"&amp;LEFT(tabDaten[[#This Row],[Gld]],4)),tabGliederung[],2,FALSE)</f>
        <v xml:space="preserve">4641    Kindergarten Babstadt </v>
      </c>
      <c r="I170" s="14" t="str">
        <f>IF(OR(LEFT(tabDaten[[#This Row],[Grp]],1)*1=3,LEFT(tabDaten[[#This Row],[Grp]],1)*1=9),LEFT(tabDaten[[#This Row],[Grp]],2),LEFT(tabDaten[[#This Row],[Grp]],1))</f>
        <v>1</v>
      </c>
      <c r="J170" s="14" t="str">
        <f>VLOOKUP(tabDaten[[#This Row],[GrpKurz]],tabGruppierung[],2,FALSE)</f>
        <v>E   Einnahmen aus Verwaltung und Betrieb</v>
      </c>
      <c r="K1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4641-151000    Essensgeld   </v>
      </c>
      <c r="L170" s="17">
        <f>IF(OR(tabDaten[[#This Row],[art]]="00",tabDaten[[#This Row],[art]]="10"),tabDaten[[#This Row],[Plan]],tabDaten[[#This Row],[Plan]]*-1)</f>
        <v>10000</v>
      </c>
      <c r="M170" s="18">
        <f>IF(OR(tabDaten[[#This Row],[art]]="00",tabDaten[[#This Row],[art]]="10",tabDaten[[#This Row],[art]]="60",tabDaten[[#This Row],[art]]="70"),tabDaten[[#This Row],[Rechnung]],tabDaten[[#This Row],[Rechnung]]*-1)</f>
        <v>13397</v>
      </c>
      <c r="N170" s="44">
        <v>1</v>
      </c>
      <c r="O170" s="45" t="s">
        <v>995</v>
      </c>
      <c r="P170" s="45" t="s">
        <v>1240</v>
      </c>
      <c r="Q170" s="45" t="s">
        <v>1653</v>
      </c>
      <c r="R170" s="45" t="s">
        <v>995</v>
      </c>
      <c r="S170" s="45" t="s">
        <v>1546</v>
      </c>
      <c r="T170" s="44" t="s">
        <v>33</v>
      </c>
      <c r="U170" s="46">
        <v>10000</v>
      </c>
      <c r="V170" s="46">
        <v>13397</v>
      </c>
    </row>
    <row r="171" spans="2:22" x14ac:dyDescent="0.2">
      <c r="B171" s="14" t="str">
        <f>IF(tabDaten[[#This Row],[MandNr]]="","Fehler",IF(tabDaten[[#This Row],[MandNr]]=1,"1 Stadt Bad Rappenau","2 Eigenbetrieb Stadtenwässerung"))</f>
        <v>1 Stadt Bad Rappenau</v>
      </c>
      <c r="C171" s="14" t="str">
        <f>IF(OR(tabDaten[[#This Row],[art]]="00",tabDaten[[#This Row],[art]]="01",tabDaten[[#This Row],[art]]="60",tabDaten[[#This Row],[art]]="61"),"0 Verwaltungshaushalt","1 Vermögenshaushalt")</f>
        <v>0 Verwaltungshaushalt</v>
      </c>
      <c r="D171" s="14" t="str">
        <f>VLOOKUP(tabDaten[[#This Row],[art]],tabKontenart[],2,FALSE)</f>
        <v>00 Einnahmen VerwaltungsHH</v>
      </c>
      <c r="E171" s="14" t="str">
        <f>LEFT(tabDaten[[#This Row],[Gld]],1) &amp; "    " &amp;VLOOKUP((tabDaten[[#This Row],[MandNr]]&amp;"x"&amp;LEFT(tabDaten[[#This Row],[Gld]],1)),tabGliederung[],2,FALSE)</f>
        <v xml:space="preserve">4    soziale Sicherung </v>
      </c>
      <c r="F171" s="14" t="str">
        <f>LEFT(tabDaten[[#This Row],[Gld]],2) &amp; "    " &amp;VLOOKUP((tabDaten[[#This Row],[MandNr]]&amp;"x"&amp;LEFT(tabDaten[[#This Row],[Gld]],2)),tabGliederung[],2,FALSE)</f>
        <v>46    Einrichtungen der Jugendhilfe,  Jugendarbeit</v>
      </c>
      <c r="G1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1" s="14" t="str">
        <f>LEFT(tabDaten[[#This Row],[Gld]],4) &amp; "    " &amp;VLOOKUP((tabDaten[[#This Row],[MandNr]]&amp;"x"&amp;LEFT(tabDaten[[#This Row],[Gld]],4)),tabGliederung[],2,FALSE)</f>
        <v xml:space="preserve">4641    Kindergarten Babstadt </v>
      </c>
      <c r="I171" s="14" t="str">
        <f>IF(OR(LEFT(tabDaten[[#This Row],[Grp]],1)*1=3,LEFT(tabDaten[[#This Row],[Grp]],1)*1=9),LEFT(tabDaten[[#This Row],[Grp]],2),LEFT(tabDaten[[#This Row],[Grp]],1))</f>
        <v>1</v>
      </c>
      <c r="J171" s="14" t="str">
        <f>VLOOKUP(tabDaten[[#This Row],[GrpKurz]],tabGruppierung[],2,FALSE)</f>
        <v>E   Einnahmen aus Verwaltung und Betrieb</v>
      </c>
      <c r="K1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4641-153000    Erstattungen für Eingliederungshilfe   </v>
      </c>
      <c r="L171" s="17">
        <f>IF(OR(tabDaten[[#This Row],[art]]="00",tabDaten[[#This Row],[art]]="10"),tabDaten[[#This Row],[Plan]],tabDaten[[#This Row],[Plan]]*-1)</f>
        <v>6000</v>
      </c>
      <c r="M171" s="18">
        <f>IF(OR(tabDaten[[#This Row],[art]]="00",tabDaten[[#This Row],[art]]="10",tabDaten[[#This Row],[art]]="60",tabDaten[[#This Row],[art]]="70"),tabDaten[[#This Row],[Rechnung]],tabDaten[[#This Row],[Rechnung]]*-1)</f>
        <v>3650</v>
      </c>
      <c r="N171" s="44">
        <v>1</v>
      </c>
      <c r="O171" s="45" t="s">
        <v>995</v>
      </c>
      <c r="P171" s="45" t="s">
        <v>1240</v>
      </c>
      <c r="Q171" s="45" t="s">
        <v>1672</v>
      </c>
      <c r="R171" s="45" t="s">
        <v>995</v>
      </c>
      <c r="S171" s="45" t="s">
        <v>1546</v>
      </c>
      <c r="T171" s="44" t="s">
        <v>27</v>
      </c>
      <c r="U171" s="46">
        <v>6000</v>
      </c>
      <c r="V171" s="46">
        <v>3650</v>
      </c>
    </row>
    <row r="172" spans="2:22" x14ac:dyDescent="0.2">
      <c r="B172" s="14" t="str">
        <f>IF(tabDaten[[#This Row],[MandNr]]="","Fehler",IF(tabDaten[[#This Row],[MandNr]]=1,"1 Stadt Bad Rappenau","2 Eigenbetrieb Stadtenwässerung"))</f>
        <v>1 Stadt Bad Rappenau</v>
      </c>
      <c r="C172" s="14" t="str">
        <f>IF(OR(tabDaten[[#This Row],[art]]="00",tabDaten[[#This Row],[art]]="01",tabDaten[[#This Row],[art]]="60",tabDaten[[#This Row],[art]]="61"),"0 Verwaltungshaushalt","1 Vermögenshaushalt")</f>
        <v>0 Verwaltungshaushalt</v>
      </c>
      <c r="D172" s="14" t="str">
        <f>VLOOKUP(tabDaten[[#This Row],[art]],tabKontenart[],2,FALSE)</f>
        <v>00 Einnahmen VerwaltungsHH</v>
      </c>
      <c r="E172" s="14" t="str">
        <f>LEFT(tabDaten[[#This Row],[Gld]],1) &amp; "    " &amp;VLOOKUP((tabDaten[[#This Row],[MandNr]]&amp;"x"&amp;LEFT(tabDaten[[#This Row],[Gld]],1)),tabGliederung[],2,FALSE)</f>
        <v xml:space="preserve">4    soziale Sicherung </v>
      </c>
      <c r="F172" s="14" t="str">
        <f>LEFT(tabDaten[[#This Row],[Gld]],2) &amp; "    " &amp;VLOOKUP((tabDaten[[#This Row],[MandNr]]&amp;"x"&amp;LEFT(tabDaten[[#This Row],[Gld]],2)),tabGliederung[],2,FALSE)</f>
        <v>46    Einrichtungen der Jugendhilfe,  Jugendarbeit</v>
      </c>
      <c r="G1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2" s="14" t="str">
        <f>LEFT(tabDaten[[#This Row],[Gld]],4) &amp; "    " &amp;VLOOKUP((tabDaten[[#This Row],[MandNr]]&amp;"x"&amp;LEFT(tabDaten[[#This Row],[Gld]],4)),tabGliederung[],2,FALSE)</f>
        <v xml:space="preserve">4641    Kindergarten Babstadt </v>
      </c>
      <c r="I172" s="14" t="str">
        <f>IF(OR(LEFT(tabDaten[[#This Row],[Grp]],1)*1=3,LEFT(tabDaten[[#This Row],[Grp]],1)*1=9),LEFT(tabDaten[[#This Row],[Grp]],2),LEFT(tabDaten[[#This Row],[Grp]],1))</f>
        <v>1</v>
      </c>
      <c r="J172" s="14" t="str">
        <f>VLOOKUP(tabDaten[[#This Row],[GrpKurz]],tabGruppierung[],2,FALSE)</f>
        <v>E   Einnahmen aus Verwaltung und Betrieb</v>
      </c>
      <c r="K1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4641-157500    vermischte Einnahmen   </v>
      </c>
      <c r="L172" s="17">
        <f>IF(OR(tabDaten[[#This Row],[art]]="00",tabDaten[[#This Row],[art]]="10"),tabDaten[[#This Row],[Plan]],tabDaten[[#This Row],[Plan]]*-1)</f>
        <v>3000</v>
      </c>
      <c r="M172" s="18">
        <f>IF(OR(tabDaten[[#This Row],[art]]="00",tabDaten[[#This Row],[art]]="10",tabDaten[[#This Row],[art]]="60",tabDaten[[#This Row],[art]]="70"),tabDaten[[#This Row],[Rechnung]],tabDaten[[#This Row],[Rechnung]]*-1)</f>
        <v>0</v>
      </c>
      <c r="N172" s="44">
        <v>1</v>
      </c>
      <c r="O172" s="45" t="s">
        <v>995</v>
      </c>
      <c r="P172" s="45" t="s">
        <v>1240</v>
      </c>
      <c r="Q172" s="45" t="s">
        <v>1659</v>
      </c>
      <c r="R172" s="45" t="s">
        <v>995</v>
      </c>
      <c r="S172" s="45" t="s">
        <v>1546</v>
      </c>
      <c r="T172" s="44" t="s">
        <v>52</v>
      </c>
      <c r="U172" s="46">
        <v>3000</v>
      </c>
      <c r="V172" s="46">
        <v>0</v>
      </c>
    </row>
    <row r="173" spans="2:22" x14ac:dyDescent="0.2">
      <c r="B173" s="14" t="str">
        <f>IF(tabDaten[[#This Row],[MandNr]]="","Fehler",IF(tabDaten[[#This Row],[MandNr]]=1,"1 Stadt Bad Rappenau","2 Eigenbetrieb Stadtenwässerung"))</f>
        <v>1 Stadt Bad Rappenau</v>
      </c>
      <c r="C173" s="14" t="str">
        <f>IF(OR(tabDaten[[#This Row],[art]]="00",tabDaten[[#This Row],[art]]="01",tabDaten[[#This Row],[art]]="60",tabDaten[[#This Row],[art]]="61"),"0 Verwaltungshaushalt","1 Vermögenshaushalt")</f>
        <v>0 Verwaltungshaushalt</v>
      </c>
      <c r="D173" s="14" t="str">
        <f>VLOOKUP(tabDaten[[#This Row],[art]],tabKontenart[],2,FALSE)</f>
        <v>00 Einnahmen VerwaltungsHH</v>
      </c>
      <c r="E173" s="14" t="str">
        <f>LEFT(tabDaten[[#This Row],[Gld]],1) &amp; "    " &amp;VLOOKUP((tabDaten[[#This Row],[MandNr]]&amp;"x"&amp;LEFT(tabDaten[[#This Row],[Gld]],1)),tabGliederung[],2,FALSE)</f>
        <v xml:space="preserve">4    soziale Sicherung </v>
      </c>
      <c r="F173" s="14" t="str">
        <f>LEFT(tabDaten[[#This Row],[Gld]],2) &amp; "    " &amp;VLOOKUP((tabDaten[[#This Row],[MandNr]]&amp;"x"&amp;LEFT(tabDaten[[#This Row],[Gld]],2)),tabGliederung[],2,FALSE)</f>
        <v>46    Einrichtungen der Jugendhilfe,  Jugendarbeit</v>
      </c>
      <c r="G1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3" s="14" t="str">
        <f>LEFT(tabDaten[[#This Row],[Gld]],4) &amp; "    " &amp;VLOOKUP((tabDaten[[#This Row],[MandNr]]&amp;"x"&amp;LEFT(tabDaten[[#This Row],[Gld]],4)),tabGliederung[],2,FALSE)</f>
        <v xml:space="preserve">4641    Kindergarten Babstadt </v>
      </c>
      <c r="I173" s="14" t="str">
        <f>IF(OR(LEFT(tabDaten[[#This Row],[Grp]],1)*1=3,LEFT(tabDaten[[#This Row],[Grp]],1)*1=9),LEFT(tabDaten[[#This Row],[Grp]],2),LEFT(tabDaten[[#This Row],[Grp]],1))</f>
        <v>1</v>
      </c>
      <c r="J173" s="14" t="str">
        <f>VLOOKUP(tabDaten[[#This Row],[GrpKurz]],tabGruppierung[],2,FALSE)</f>
        <v>E   Einnahmen aus Verwaltung und Betrieb</v>
      </c>
      <c r="K1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4641-171000    Landeszuschuss für Kindergärten   </v>
      </c>
      <c r="L173" s="17">
        <f>IF(OR(tabDaten[[#This Row],[art]]="00",tabDaten[[#This Row],[art]]="10"),tabDaten[[#This Row],[Plan]],tabDaten[[#This Row],[Plan]]*-1)</f>
        <v>95000</v>
      </c>
      <c r="M173" s="18">
        <f>IF(OR(tabDaten[[#This Row],[art]]="00",tabDaten[[#This Row],[art]]="10",tabDaten[[#This Row],[art]]="60",tabDaten[[#This Row],[art]]="70"),tabDaten[[#This Row],[Rechnung]],tabDaten[[#This Row],[Rechnung]]*-1)</f>
        <v>92015.28</v>
      </c>
      <c r="N173" s="44">
        <v>1</v>
      </c>
      <c r="O173" s="45" t="s">
        <v>995</v>
      </c>
      <c r="P173" s="45" t="s">
        <v>1240</v>
      </c>
      <c r="Q173" s="45" t="s">
        <v>1667</v>
      </c>
      <c r="R173" s="45" t="s">
        <v>995</v>
      </c>
      <c r="S173" s="45" t="s">
        <v>1546</v>
      </c>
      <c r="T173" s="44" t="s">
        <v>50</v>
      </c>
      <c r="U173" s="46">
        <v>95000</v>
      </c>
      <c r="V173" s="46">
        <v>92015.28</v>
      </c>
    </row>
    <row r="174" spans="2:22" x14ac:dyDescent="0.2">
      <c r="B174" s="14" t="str">
        <f>IF(tabDaten[[#This Row],[MandNr]]="","Fehler",IF(tabDaten[[#This Row],[MandNr]]=1,"1 Stadt Bad Rappenau","2 Eigenbetrieb Stadtenwässerung"))</f>
        <v>1 Stadt Bad Rappenau</v>
      </c>
      <c r="C174" s="14" t="str">
        <f>IF(OR(tabDaten[[#This Row],[art]]="00",tabDaten[[#This Row],[art]]="01",tabDaten[[#This Row],[art]]="60",tabDaten[[#This Row],[art]]="61"),"0 Verwaltungshaushalt","1 Vermögenshaushalt")</f>
        <v>0 Verwaltungshaushalt</v>
      </c>
      <c r="D174" s="14" t="str">
        <f>VLOOKUP(tabDaten[[#This Row],[art]],tabKontenart[],2,FALSE)</f>
        <v>00 Einnahmen VerwaltungsHH</v>
      </c>
      <c r="E174" s="14" t="str">
        <f>LEFT(tabDaten[[#This Row],[Gld]],1) &amp; "    " &amp;VLOOKUP((tabDaten[[#This Row],[MandNr]]&amp;"x"&amp;LEFT(tabDaten[[#This Row],[Gld]],1)),tabGliederung[],2,FALSE)</f>
        <v xml:space="preserve">4    soziale Sicherung </v>
      </c>
      <c r="F174" s="14" t="str">
        <f>LEFT(tabDaten[[#This Row],[Gld]],2) &amp; "    " &amp;VLOOKUP((tabDaten[[#This Row],[MandNr]]&amp;"x"&amp;LEFT(tabDaten[[#This Row],[Gld]],2)),tabGliederung[],2,FALSE)</f>
        <v>46    Einrichtungen der Jugendhilfe,  Jugendarbeit</v>
      </c>
      <c r="G1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4" s="14" t="str">
        <f>LEFT(tabDaten[[#This Row],[Gld]],4) &amp; "    " &amp;VLOOKUP((tabDaten[[#This Row],[MandNr]]&amp;"x"&amp;LEFT(tabDaten[[#This Row],[Gld]],4)),tabGliederung[],2,FALSE)</f>
        <v xml:space="preserve">4641    Kindergarten Babstadt </v>
      </c>
      <c r="I174" s="14" t="str">
        <f>IF(OR(LEFT(tabDaten[[#This Row],[Grp]],1)*1=3,LEFT(tabDaten[[#This Row],[Grp]],1)*1=9),LEFT(tabDaten[[#This Row],[Grp]],2),LEFT(tabDaten[[#This Row],[Grp]],1))</f>
        <v>1</v>
      </c>
      <c r="J174" s="14" t="str">
        <f>VLOOKUP(tabDaten[[#This Row],[GrpKurz]],tabGruppierung[],2,FALSE)</f>
        <v>E   Einnahmen aus Verwaltung und Betrieb</v>
      </c>
      <c r="K1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4641-171100    Landeszuschuss Kleinkindbetreuung   </v>
      </c>
      <c r="L174" s="17">
        <f>IF(OR(tabDaten[[#This Row],[art]]="00",tabDaten[[#This Row],[art]]="10"),tabDaten[[#This Row],[Plan]],tabDaten[[#This Row],[Plan]]*-1)</f>
        <v>30000</v>
      </c>
      <c r="M174" s="18">
        <f>IF(OR(tabDaten[[#This Row],[art]]="00",tabDaten[[#This Row],[art]]="10",tabDaten[[#This Row],[art]]="60",tabDaten[[#This Row],[art]]="70"),tabDaten[[#This Row],[Rechnung]],tabDaten[[#This Row],[Rechnung]]*-1)</f>
        <v>107641.9</v>
      </c>
      <c r="N174" s="44">
        <v>1</v>
      </c>
      <c r="O174" s="45" t="s">
        <v>995</v>
      </c>
      <c r="P174" s="45" t="s">
        <v>1240</v>
      </c>
      <c r="Q174" s="45" t="s">
        <v>1679</v>
      </c>
      <c r="R174" s="45" t="s">
        <v>995</v>
      </c>
      <c r="S174" s="45" t="s">
        <v>1546</v>
      </c>
      <c r="T174" s="44" t="s">
        <v>51</v>
      </c>
      <c r="U174" s="46">
        <v>30000</v>
      </c>
      <c r="V174" s="46">
        <v>107641.9</v>
      </c>
    </row>
    <row r="175" spans="2:22" x14ac:dyDescent="0.2">
      <c r="B175" s="14" t="str">
        <f>IF(tabDaten[[#This Row],[MandNr]]="","Fehler",IF(tabDaten[[#This Row],[MandNr]]=1,"1 Stadt Bad Rappenau","2 Eigenbetrieb Stadtenwässerung"))</f>
        <v>1 Stadt Bad Rappenau</v>
      </c>
      <c r="C175" s="14" t="str">
        <f>IF(OR(tabDaten[[#This Row],[art]]="00",tabDaten[[#This Row],[art]]="01",tabDaten[[#This Row],[art]]="60",tabDaten[[#This Row],[art]]="61"),"0 Verwaltungshaushalt","1 Vermögenshaushalt")</f>
        <v>0 Verwaltungshaushalt</v>
      </c>
      <c r="D175" s="14" t="str">
        <f>VLOOKUP(tabDaten[[#This Row],[art]],tabKontenart[],2,FALSE)</f>
        <v>00 Einnahmen VerwaltungsHH</v>
      </c>
      <c r="E175" s="14" t="str">
        <f>LEFT(tabDaten[[#This Row],[Gld]],1) &amp; "    " &amp;VLOOKUP((tabDaten[[#This Row],[MandNr]]&amp;"x"&amp;LEFT(tabDaten[[#This Row],[Gld]],1)),tabGliederung[],2,FALSE)</f>
        <v xml:space="preserve">4    soziale Sicherung </v>
      </c>
      <c r="F175" s="14" t="str">
        <f>LEFT(tabDaten[[#This Row],[Gld]],2) &amp; "    " &amp;VLOOKUP((tabDaten[[#This Row],[MandNr]]&amp;"x"&amp;LEFT(tabDaten[[#This Row],[Gld]],2)),tabGliederung[],2,FALSE)</f>
        <v>46    Einrichtungen der Jugendhilfe,  Jugendarbeit</v>
      </c>
      <c r="G1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5" s="14" t="str">
        <f>LEFT(tabDaten[[#This Row],[Gld]],4) &amp; "    " &amp;VLOOKUP((tabDaten[[#This Row],[MandNr]]&amp;"x"&amp;LEFT(tabDaten[[#This Row],[Gld]],4)),tabGliederung[],2,FALSE)</f>
        <v xml:space="preserve">4641    Kindergarten Babstadt </v>
      </c>
      <c r="I175" s="14" t="str">
        <f>IF(OR(LEFT(tabDaten[[#This Row],[Grp]],1)*1=3,LEFT(tabDaten[[#This Row],[Grp]],1)*1=9),LEFT(tabDaten[[#This Row],[Grp]],2),LEFT(tabDaten[[#This Row],[Grp]],1))</f>
        <v>1</v>
      </c>
      <c r="J175" s="14" t="str">
        <f>VLOOKUP(tabDaten[[#This Row],[GrpKurz]],tabGruppierung[],2,FALSE)</f>
        <v>E   Einnahmen aus Verwaltung und Betrieb</v>
      </c>
      <c r="K1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4641-178000    Spenden   </v>
      </c>
      <c r="L175" s="17">
        <f>IF(OR(tabDaten[[#This Row],[art]]="00",tabDaten[[#This Row],[art]]="10"),tabDaten[[#This Row],[Plan]],tabDaten[[#This Row],[Plan]]*-1)</f>
        <v>0</v>
      </c>
      <c r="M175" s="18">
        <f>IF(OR(tabDaten[[#This Row],[art]]="00",tabDaten[[#This Row],[art]]="10",tabDaten[[#This Row],[art]]="60",tabDaten[[#This Row],[art]]="70"),tabDaten[[#This Row],[Rechnung]],tabDaten[[#This Row],[Rechnung]]*-1)</f>
        <v>60</v>
      </c>
      <c r="N175" s="44">
        <v>1</v>
      </c>
      <c r="O175" s="45" t="s">
        <v>995</v>
      </c>
      <c r="P175" s="45" t="s">
        <v>1240</v>
      </c>
      <c r="Q175" s="45" t="s">
        <v>1668</v>
      </c>
      <c r="R175" s="45" t="s">
        <v>995</v>
      </c>
      <c r="S175" s="45" t="s">
        <v>1546</v>
      </c>
      <c r="T175" s="44" t="s">
        <v>23</v>
      </c>
      <c r="U175" s="46">
        <v>0</v>
      </c>
      <c r="V175" s="46">
        <v>60</v>
      </c>
    </row>
    <row r="176" spans="2:22" x14ac:dyDescent="0.2">
      <c r="B176" s="14" t="str">
        <f>IF(tabDaten[[#This Row],[MandNr]]="","Fehler",IF(tabDaten[[#This Row],[MandNr]]=1,"1 Stadt Bad Rappenau","2 Eigenbetrieb Stadtenwässerung"))</f>
        <v>1 Stadt Bad Rappenau</v>
      </c>
      <c r="C176" s="14" t="str">
        <f>IF(OR(tabDaten[[#This Row],[art]]="00",tabDaten[[#This Row],[art]]="01",tabDaten[[#This Row],[art]]="60",tabDaten[[#This Row],[art]]="61"),"0 Verwaltungshaushalt","1 Vermögenshaushalt")</f>
        <v>0 Verwaltungshaushalt</v>
      </c>
      <c r="D176" s="14" t="str">
        <f>VLOOKUP(tabDaten[[#This Row],[art]],tabKontenart[],2,FALSE)</f>
        <v>00 Einnahmen VerwaltungsHH</v>
      </c>
      <c r="E176" s="14" t="str">
        <f>LEFT(tabDaten[[#This Row],[Gld]],1) &amp; "    " &amp;VLOOKUP((tabDaten[[#This Row],[MandNr]]&amp;"x"&amp;LEFT(tabDaten[[#This Row],[Gld]],1)),tabGliederung[],2,FALSE)</f>
        <v xml:space="preserve">4    soziale Sicherung </v>
      </c>
      <c r="F176" s="14" t="str">
        <f>LEFT(tabDaten[[#This Row],[Gld]],2) &amp; "    " &amp;VLOOKUP((tabDaten[[#This Row],[MandNr]]&amp;"x"&amp;LEFT(tabDaten[[#This Row],[Gld]],2)),tabGliederung[],2,FALSE)</f>
        <v>46    Einrichtungen der Jugendhilfe,  Jugendarbeit</v>
      </c>
      <c r="G1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6" s="14" t="str">
        <f>LEFT(tabDaten[[#This Row],[Gld]],4) &amp; "    " &amp;VLOOKUP((tabDaten[[#This Row],[MandNr]]&amp;"x"&amp;LEFT(tabDaten[[#This Row],[Gld]],4)),tabGliederung[],2,FALSE)</f>
        <v xml:space="preserve">4642    Kindergarten Bonfeld </v>
      </c>
      <c r="I176" s="14" t="str">
        <f>IF(OR(LEFT(tabDaten[[#This Row],[Grp]],1)*1=3,LEFT(tabDaten[[#This Row],[Grp]],1)*1=9),LEFT(tabDaten[[#This Row],[Grp]],2),LEFT(tabDaten[[#This Row],[Grp]],1))</f>
        <v>2</v>
      </c>
      <c r="J176" s="14" t="str">
        <f>VLOOKUP(tabDaten[[#This Row],[GrpKurz]],tabGruppierung[],2,FALSE)</f>
        <v>E   Sonstige Finanzeinnahmen</v>
      </c>
      <c r="K1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4642-276000    Auflösung von Beiträgen und ähnlichen Entgelten  </v>
      </c>
      <c r="L176" s="17">
        <f>IF(OR(tabDaten[[#This Row],[art]]="00",tabDaten[[#This Row],[art]]="10"),tabDaten[[#This Row],[Plan]],tabDaten[[#This Row],[Plan]]*-1)</f>
        <v>900</v>
      </c>
      <c r="M176" s="18">
        <f>IF(OR(tabDaten[[#This Row],[art]]="00",tabDaten[[#This Row],[art]]="10",tabDaten[[#This Row],[art]]="60",tabDaten[[#This Row],[art]]="70"),tabDaten[[#This Row],[Rechnung]],tabDaten[[#This Row],[Rechnung]]*-1)</f>
        <v>888.23</v>
      </c>
      <c r="N176" s="44">
        <v>1</v>
      </c>
      <c r="O176" s="45" t="s">
        <v>995</v>
      </c>
      <c r="P176" s="45" t="s">
        <v>1241</v>
      </c>
      <c r="Q176" s="45" t="s">
        <v>1669</v>
      </c>
      <c r="R176" s="45" t="s">
        <v>995</v>
      </c>
      <c r="S176" s="45" t="s">
        <v>1546</v>
      </c>
      <c r="T176" s="44" t="s">
        <v>24</v>
      </c>
      <c r="U176" s="46">
        <v>900</v>
      </c>
      <c r="V176" s="46">
        <v>888.23</v>
      </c>
    </row>
    <row r="177" spans="2:22" x14ac:dyDescent="0.2">
      <c r="B177" s="14" t="str">
        <f>IF(tabDaten[[#This Row],[MandNr]]="","Fehler",IF(tabDaten[[#This Row],[MandNr]]=1,"1 Stadt Bad Rappenau","2 Eigenbetrieb Stadtenwässerung"))</f>
        <v>1 Stadt Bad Rappenau</v>
      </c>
      <c r="C177" s="14" t="str">
        <f>IF(OR(tabDaten[[#This Row],[art]]="00",tabDaten[[#This Row],[art]]="01",tabDaten[[#This Row],[art]]="60",tabDaten[[#This Row],[art]]="61"),"0 Verwaltungshaushalt","1 Vermögenshaushalt")</f>
        <v>0 Verwaltungshaushalt</v>
      </c>
      <c r="D177" s="14" t="str">
        <f>VLOOKUP(tabDaten[[#This Row],[art]],tabKontenart[],2,FALSE)</f>
        <v>00 Einnahmen VerwaltungsHH</v>
      </c>
      <c r="E177" s="14" t="str">
        <f>LEFT(tabDaten[[#This Row],[Gld]],1) &amp; "    " &amp;VLOOKUP((tabDaten[[#This Row],[MandNr]]&amp;"x"&amp;LEFT(tabDaten[[#This Row],[Gld]],1)),tabGliederung[],2,FALSE)</f>
        <v xml:space="preserve">4    soziale Sicherung </v>
      </c>
      <c r="F177" s="14" t="str">
        <f>LEFT(tabDaten[[#This Row],[Gld]],2) &amp; "    " &amp;VLOOKUP((tabDaten[[#This Row],[MandNr]]&amp;"x"&amp;LEFT(tabDaten[[#This Row],[Gld]],2)),tabGliederung[],2,FALSE)</f>
        <v>46    Einrichtungen der Jugendhilfe,  Jugendarbeit</v>
      </c>
      <c r="G1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7" s="14" t="str">
        <f>LEFT(tabDaten[[#This Row],[Gld]],4) &amp; "    " &amp;VLOOKUP((tabDaten[[#This Row],[MandNr]]&amp;"x"&amp;LEFT(tabDaten[[#This Row],[Gld]],4)),tabGliederung[],2,FALSE)</f>
        <v xml:space="preserve">4643    Kindergarten Fürfeld </v>
      </c>
      <c r="I177" s="14" t="str">
        <f>IF(OR(LEFT(tabDaten[[#This Row],[Grp]],1)*1=3,LEFT(tabDaten[[#This Row],[Grp]],1)*1=9),LEFT(tabDaten[[#This Row],[Grp]],2),LEFT(tabDaten[[#This Row],[Grp]],1))</f>
        <v>1</v>
      </c>
      <c r="J177" s="14" t="str">
        <f>VLOOKUP(tabDaten[[#This Row],[GrpKurz]],tabGruppierung[],2,FALSE)</f>
        <v>E   Einnahmen aus Verwaltung und Betrieb</v>
      </c>
      <c r="K1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4643-110000    Kindergartengebühren   </v>
      </c>
      <c r="L177" s="17">
        <f>IF(OR(tabDaten[[#This Row],[art]]="00",tabDaten[[#This Row],[art]]="10"),tabDaten[[#This Row],[Plan]],tabDaten[[#This Row],[Plan]]*-1)</f>
        <v>75000</v>
      </c>
      <c r="M177" s="18">
        <f>IF(OR(tabDaten[[#This Row],[art]]="00",tabDaten[[#This Row],[art]]="10",tabDaten[[#This Row],[art]]="60",tabDaten[[#This Row],[art]]="70"),tabDaten[[#This Row],[Rechnung]],tabDaten[[#This Row],[Rechnung]]*-1)</f>
        <v>82607.5</v>
      </c>
      <c r="N177" s="44">
        <v>1</v>
      </c>
      <c r="O177" s="45" t="s">
        <v>995</v>
      </c>
      <c r="P177" s="45" t="s">
        <v>1242</v>
      </c>
      <c r="Q177" s="45" t="s">
        <v>1674</v>
      </c>
      <c r="R177" s="45" t="s">
        <v>995</v>
      </c>
      <c r="S177" s="45" t="s">
        <v>1546</v>
      </c>
      <c r="T177" s="44" t="s">
        <v>48</v>
      </c>
      <c r="U177" s="46">
        <v>75000</v>
      </c>
      <c r="V177" s="46">
        <v>82607.5</v>
      </c>
    </row>
    <row r="178" spans="2:22" x14ac:dyDescent="0.2">
      <c r="B178" s="14" t="str">
        <f>IF(tabDaten[[#This Row],[MandNr]]="","Fehler",IF(tabDaten[[#This Row],[MandNr]]=1,"1 Stadt Bad Rappenau","2 Eigenbetrieb Stadtenwässerung"))</f>
        <v>1 Stadt Bad Rappenau</v>
      </c>
      <c r="C178" s="14" t="str">
        <f>IF(OR(tabDaten[[#This Row],[art]]="00",tabDaten[[#This Row],[art]]="01",tabDaten[[#This Row],[art]]="60",tabDaten[[#This Row],[art]]="61"),"0 Verwaltungshaushalt","1 Vermögenshaushalt")</f>
        <v>0 Verwaltungshaushalt</v>
      </c>
      <c r="D178" s="14" t="str">
        <f>VLOOKUP(tabDaten[[#This Row],[art]],tabKontenart[],2,FALSE)</f>
        <v>00 Einnahmen VerwaltungsHH</v>
      </c>
      <c r="E178" s="14" t="str">
        <f>LEFT(tabDaten[[#This Row],[Gld]],1) &amp; "    " &amp;VLOOKUP((tabDaten[[#This Row],[MandNr]]&amp;"x"&amp;LEFT(tabDaten[[#This Row],[Gld]],1)),tabGliederung[],2,FALSE)</f>
        <v xml:space="preserve">4    soziale Sicherung </v>
      </c>
      <c r="F178" s="14" t="str">
        <f>LEFT(tabDaten[[#This Row],[Gld]],2) &amp; "    " &amp;VLOOKUP((tabDaten[[#This Row],[MandNr]]&amp;"x"&amp;LEFT(tabDaten[[#This Row],[Gld]],2)),tabGliederung[],2,FALSE)</f>
        <v>46    Einrichtungen der Jugendhilfe,  Jugendarbeit</v>
      </c>
      <c r="G1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8" s="14" t="str">
        <f>LEFT(tabDaten[[#This Row],[Gld]],4) &amp; "    " &amp;VLOOKUP((tabDaten[[#This Row],[MandNr]]&amp;"x"&amp;LEFT(tabDaten[[#This Row],[Gld]],4)),tabGliederung[],2,FALSE)</f>
        <v xml:space="preserve">4643    Kindergarten Fürfeld </v>
      </c>
      <c r="I178" s="14" t="str">
        <f>IF(OR(LEFT(tabDaten[[#This Row],[Grp]],1)*1=3,LEFT(tabDaten[[#This Row],[Grp]],1)*1=9),LEFT(tabDaten[[#This Row],[Grp]],2),LEFT(tabDaten[[#This Row],[Grp]],1))</f>
        <v>1</v>
      </c>
      <c r="J178" s="14" t="str">
        <f>VLOOKUP(tabDaten[[#This Row],[GrpKurz]],tabGruppierung[],2,FALSE)</f>
        <v>E   Einnahmen aus Verwaltung und Betrieb</v>
      </c>
      <c r="K1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4643-112000    Gebühren Kleinkindbetreuung   </v>
      </c>
      <c r="L178" s="17">
        <f>IF(OR(tabDaten[[#This Row],[art]]="00",tabDaten[[#This Row],[art]]="10"),tabDaten[[#This Row],[Plan]],tabDaten[[#This Row],[Plan]]*-1)</f>
        <v>30000</v>
      </c>
      <c r="M178" s="18">
        <f>IF(OR(tabDaten[[#This Row],[art]]="00",tabDaten[[#This Row],[art]]="10",tabDaten[[#This Row],[art]]="60",tabDaten[[#This Row],[art]]="70"),tabDaten[[#This Row],[Rechnung]],tabDaten[[#This Row],[Rechnung]]*-1)</f>
        <v>67363.5</v>
      </c>
      <c r="N178" s="44">
        <v>1</v>
      </c>
      <c r="O178" s="45" t="s">
        <v>995</v>
      </c>
      <c r="P178" s="45" t="s">
        <v>1242</v>
      </c>
      <c r="Q178" s="45" t="s">
        <v>2049</v>
      </c>
      <c r="R178" s="45" t="s">
        <v>995</v>
      </c>
      <c r="S178" s="45" t="s">
        <v>1546</v>
      </c>
      <c r="T178" s="44" t="s">
        <v>2050</v>
      </c>
      <c r="U178" s="46">
        <v>30000</v>
      </c>
      <c r="V178" s="46">
        <v>67363.5</v>
      </c>
    </row>
    <row r="179" spans="2:22" x14ac:dyDescent="0.2">
      <c r="B179" s="14" t="str">
        <f>IF(tabDaten[[#This Row],[MandNr]]="","Fehler",IF(tabDaten[[#This Row],[MandNr]]=1,"1 Stadt Bad Rappenau","2 Eigenbetrieb Stadtenwässerung"))</f>
        <v>1 Stadt Bad Rappenau</v>
      </c>
      <c r="C179" s="14" t="str">
        <f>IF(OR(tabDaten[[#This Row],[art]]="00",tabDaten[[#This Row],[art]]="01",tabDaten[[#This Row],[art]]="60",tabDaten[[#This Row],[art]]="61"),"0 Verwaltungshaushalt","1 Vermögenshaushalt")</f>
        <v>0 Verwaltungshaushalt</v>
      </c>
      <c r="D179" s="14" t="str">
        <f>VLOOKUP(tabDaten[[#This Row],[art]],tabKontenart[],2,FALSE)</f>
        <v>00 Einnahmen VerwaltungsHH</v>
      </c>
      <c r="E179" s="14" t="str">
        <f>LEFT(tabDaten[[#This Row],[Gld]],1) &amp; "    " &amp;VLOOKUP((tabDaten[[#This Row],[MandNr]]&amp;"x"&amp;LEFT(tabDaten[[#This Row],[Gld]],1)),tabGliederung[],2,FALSE)</f>
        <v xml:space="preserve">4    soziale Sicherung </v>
      </c>
      <c r="F179" s="14" t="str">
        <f>LEFT(tabDaten[[#This Row],[Gld]],2) &amp; "    " &amp;VLOOKUP((tabDaten[[#This Row],[MandNr]]&amp;"x"&amp;LEFT(tabDaten[[#This Row],[Gld]],2)),tabGliederung[],2,FALSE)</f>
        <v>46    Einrichtungen der Jugendhilfe,  Jugendarbeit</v>
      </c>
      <c r="G1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79" s="14" t="str">
        <f>LEFT(tabDaten[[#This Row],[Gld]],4) &amp; "    " &amp;VLOOKUP((tabDaten[[#This Row],[MandNr]]&amp;"x"&amp;LEFT(tabDaten[[#This Row],[Gld]],4)),tabGliederung[],2,FALSE)</f>
        <v xml:space="preserve">4643    Kindergarten Fürfeld </v>
      </c>
      <c r="I179" s="14" t="str">
        <f>IF(OR(LEFT(tabDaten[[#This Row],[Grp]],1)*1=3,LEFT(tabDaten[[#This Row],[Grp]],1)*1=9),LEFT(tabDaten[[#This Row],[Grp]],2),LEFT(tabDaten[[#This Row],[Grp]],1))</f>
        <v>1</v>
      </c>
      <c r="J179" s="14" t="str">
        <f>VLOOKUP(tabDaten[[#This Row],[GrpKurz]],tabGruppierung[],2,FALSE)</f>
        <v>E   Einnahmen aus Verwaltung und Betrieb</v>
      </c>
      <c r="K1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4643-151000    Essensgeld   </v>
      </c>
      <c r="L179" s="17">
        <f>IF(OR(tabDaten[[#This Row],[art]]="00",tabDaten[[#This Row],[art]]="10"),tabDaten[[#This Row],[Plan]],tabDaten[[#This Row],[Plan]]*-1)</f>
        <v>12000</v>
      </c>
      <c r="M179" s="18">
        <f>IF(OR(tabDaten[[#This Row],[art]]="00",tabDaten[[#This Row],[art]]="10",tabDaten[[#This Row],[art]]="60",tabDaten[[#This Row],[art]]="70"),tabDaten[[#This Row],[Rechnung]],tabDaten[[#This Row],[Rechnung]]*-1)</f>
        <v>22258.5</v>
      </c>
      <c r="N179" s="44">
        <v>1</v>
      </c>
      <c r="O179" s="45" t="s">
        <v>995</v>
      </c>
      <c r="P179" s="45" t="s">
        <v>1242</v>
      </c>
      <c r="Q179" s="45" t="s">
        <v>1653</v>
      </c>
      <c r="R179" s="45" t="s">
        <v>995</v>
      </c>
      <c r="S179" s="45" t="s">
        <v>1546</v>
      </c>
      <c r="T179" s="44" t="s">
        <v>33</v>
      </c>
      <c r="U179" s="46">
        <v>12000</v>
      </c>
      <c r="V179" s="46">
        <v>22258.5</v>
      </c>
    </row>
    <row r="180" spans="2:22" x14ac:dyDescent="0.2">
      <c r="B180" s="14" t="str">
        <f>IF(tabDaten[[#This Row],[MandNr]]="","Fehler",IF(tabDaten[[#This Row],[MandNr]]=1,"1 Stadt Bad Rappenau","2 Eigenbetrieb Stadtenwässerung"))</f>
        <v>1 Stadt Bad Rappenau</v>
      </c>
      <c r="C180" s="14" t="str">
        <f>IF(OR(tabDaten[[#This Row],[art]]="00",tabDaten[[#This Row],[art]]="01",tabDaten[[#This Row],[art]]="60",tabDaten[[#This Row],[art]]="61"),"0 Verwaltungshaushalt","1 Vermögenshaushalt")</f>
        <v>0 Verwaltungshaushalt</v>
      </c>
      <c r="D180" s="14" t="str">
        <f>VLOOKUP(tabDaten[[#This Row],[art]],tabKontenart[],2,FALSE)</f>
        <v>00 Einnahmen VerwaltungsHH</v>
      </c>
      <c r="E180" s="14" t="str">
        <f>LEFT(tabDaten[[#This Row],[Gld]],1) &amp; "    " &amp;VLOOKUP((tabDaten[[#This Row],[MandNr]]&amp;"x"&amp;LEFT(tabDaten[[#This Row],[Gld]],1)),tabGliederung[],2,FALSE)</f>
        <v xml:space="preserve">4    soziale Sicherung </v>
      </c>
      <c r="F180" s="14" t="str">
        <f>LEFT(tabDaten[[#This Row],[Gld]],2) &amp; "    " &amp;VLOOKUP((tabDaten[[#This Row],[MandNr]]&amp;"x"&amp;LEFT(tabDaten[[#This Row],[Gld]],2)),tabGliederung[],2,FALSE)</f>
        <v>46    Einrichtungen der Jugendhilfe,  Jugendarbeit</v>
      </c>
      <c r="G1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0" s="14" t="str">
        <f>LEFT(tabDaten[[#This Row],[Gld]],4) &amp; "    " &amp;VLOOKUP((tabDaten[[#This Row],[MandNr]]&amp;"x"&amp;LEFT(tabDaten[[#This Row],[Gld]],4)),tabGliederung[],2,FALSE)</f>
        <v xml:space="preserve">4643    Kindergarten Fürfeld </v>
      </c>
      <c r="I180" s="14" t="str">
        <f>IF(OR(LEFT(tabDaten[[#This Row],[Grp]],1)*1=3,LEFT(tabDaten[[#This Row],[Grp]],1)*1=9),LEFT(tabDaten[[#This Row],[Grp]],2),LEFT(tabDaten[[#This Row],[Grp]],1))</f>
        <v>1</v>
      </c>
      <c r="J180" s="14" t="str">
        <f>VLOOKUP(tabDaten[[#This Row],[GrpKurz]],tabGruppierung[],2,FALSE)</f>
        <v>E   Einnahmen aus Verwaltung und Betrieb</v>
      </c>
      <c r="K1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4643-153000    Erstattungen für Eingliederungshilfe   </v>
      </c>
      <c r="L180" s="17">
        <f>IF(OR(tabDaten[[#This Row],[art]]="00",tabDaten[[#This Row],[art]]="10"),tabDaten[[#This Row],[Plan]],tabDaten[[#This Row],[Plan]]*-1)</f>
        <v>2000</v>
      </c>
      <c r="M180" s="18">
        <f>IF(OR(tabDaten[[#This Row],[art]]="00",tabDaten[[#This Row],[art]]="10",tabDaten[[#This Row],[art]]="60",tabDaten[[#This Row],[art]]="70"),tabDaten[[#This Row],[Rechnung]],tabDaten[[#This Row],[Rechnung]]*-1)</f>
        <v>0</v>
      </c>
      <c r="N180" s="44">
        <v>1</v>
      </c>
      <c r="O180" s="45" t="s">
        <v>995</v>
      </c>
      <c r="P180" s="45" t="s">
        <v>1242</v>
      </c>
      <c r="Q180" s="45" t="s">
        <v>1672</v>
      </c>
      <c r="R180" s="45" t="s">
        <v>995</v>
      </c>
      <c r="S180" s="45" t="s">
        <v>1546</v>
      </c>
      <c r="T180" s="44" t="s">
        <v>27</v>
      </c>
      <c r="U180" s="46">
        <v>2000</v>
      </c>
      <c r="V180" s="46">
        <v>0</v>
      </c>
    </row>
    <row r="181" spans="2:22" x14ac:dyDescent="0.2">
      <c r="B181" s="14" t="str">
        <f>IF(tabDaten[[#This Row],[MandNr]]="","Fehler",IF(tabDaten[[#This Row],[MandNr]]=1,"1 Stadt Bad Rappenau","2 Eigenbetrieb Stadtenwässerung"))</f>
        <v>1 Stadt Bad Rappenau</v>
      </c>
      <c r="C181" s="14" t="str">
        <f>IF(OR(tabDaten[[#This Row],[art]]="00",tabDaten[[#This Row],[art]]="01",tabDaten[[#This Row],[art]]="60",tabDaten[[#This Row],[art]]="61"),"0 Verwaltungshaushalt","1 Vermögenshaushalt")</f>
        <v>0 Verwaltungshaushalt</v>
      </c>
      <c r="D181" s="14" t="str">
        <f>VLOOKUP(tabDaten[[#This Row],[art]],tabKontenart[],2,FALSE)</f>
        <v>00 Einnahmen VerwaltungsHH</v>
      </c>
      <c r="E181" s="14" t="str">
        <f>LEFT(tabDaten[[#This Row],[Gld]],1) &amp; "    " &amp;VLOOKUP((tabDaten[[#This Row],[MandNr]]&amp;"x"&amp;LEFT(tabDaten[[#This Row],[Gld]],1)),tabGliederung[],2,FALSE)</f>
        <v xml:space="preserve">4    soziale Sicherung </v>
      </c>
      <c r="F181" s="14" t="str">
        <f>LEFT(tabDaten[[#This Row],[Gld]],2) &amp; "    " &amp;VLOOKUP((tabDaten[[#This Row],[MandNr]]&amp;"x"&amp;LEFT(tabDaten[[#This Row],[Gld]],2)),tabGliederung[],2,FALSE)</f>
        <v>46    Einrichtungen der Jugendhilfe,  Jugendarbeit</v>
      </c>
      <c r="G1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1" s="14" t="str">
        <f>LEFT(tabDaten[[#This Row],[Gld]],4) &amp; "    " &amp;VLOOKUP((tabDaten[[#This Row],[MandNr]]&amp;"x"&amp;LEFT(tabDaten[[#This Row],[Gld]],4)),tabGliederung[],2,FALSE)</f>
        <v xml:space="preserve">4643    Kindergarten Fürfeld </v>
      </c>
      <c r="I181" s="14" t="str">
        <f>IF(OR(LEFT(tabDaten[[#This Row],[Grp]],1)*1=3,LEFT(tabDaten[[#This Row],[Grp]],1)*1=9),LEFT(tabDaten[[#This Row],[Grp]],2),LEFT(tabDaten[[#This Row],[Grp]],1))</f>
        <v>1</v>
      </c>
      <c r="J181" s="14" t="str">
        <f>VLOOKUP(tabDaten[[#This Row],[GrpKurz]],tabGruppierung[],2,FALSE)</f>
        <v>E   Einnahmen aus Verwaltung und Betrieb</v>
      </c>
      <c r="K1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4643-157500    vermischte Einnahmen   </v>
      </c>
      <c r="L181" s="17">
        <f>IF(OR(tabDaten[[#This Row],[art]]="00",tabDaten[[#This Row],[art]]="10"),tabDaten[[#This Row],[Plan]],tabDaten[[#This Row],[Plan]]*-1)</f>
        <v>1000</v>
      </c>
      <c r="M181" s="18">
        <f>IF(OR(tabDaten[[#This Row],[art]]="00",tabDaten[[#This Row],[art]]="10",tabDaten[[#This Row],[art]]="60",tabDaten[[#This Row],[art]]="70"),tabDaten[[#This Row],[Rechnung]],tabDaten[[#This Row],[Rechnung]]*-1)</f>
        <v>2127.83</v>
      </c>
      <c r="N181" s="44">
        <v>1</v>
      </c>
      <c r="O181" s="45" t="s">
        <v>995</v>
      </c>
      <c r="P181" s="45" t="s">
        <v>1242</v>
      </c>
      <c r="Q181" s="45" t="s">
        <v>1659</v>
      </c>
      <c r="R181" s="45" t="s">
        <v>995</v>
      </c>
      <c r="S181" s="45" t="s">
        <v>1546</v>
      </c>
      <c r="T181" s="44" t="s">
        <v>52</v>
      </c>
      <c r="U181" s="46">
        <v>1000</v>
      </c>
      <c r="V181" s="46">
        <v>2127.83</v>
      </c>
    </row>
    <row r="182" spans="2:22" x14ac:dyDescent="0.2">
      <c r="B182" s="14" t="str">
        <f>IF(tabDaten[[#This Row],[MandNr]]="","Fehler",IF(tabDaten[[#This Row],[MandNr]]=1,"1 Stadt Bad Rappenau","2 Eigenbetrieb Stadtenwässerung"))</f>
        <v>1 Stadt Bad Rappenau</v>
      </c>
      <c r="C182" s="14" t="str">
        <f>IF(OR(tabDaten[[#This Row],[art]]="00",tabDaten[[#This Row],[art]]="01",tabDaten[[#This Row],[art]]="60",tabDaten[[#This Row],[art]]="61"),"0 Verwaltungshaushalt","1 Vermögenshaushalt")</f>
        <v>0 Verwaltungshaushalt</v>
      </c>
      <c r="D182" s="14" t="str">
        <f>VLOOKUP(tabDaten[[#This Row],[art]],tabKontenart[],2,FALSE)</f>
        <v>00 Einnahmen VerwaltungsHH</v>
      </c>
      <c r="E182" s="14" t="str">
        <f>LEFT(tabDaten[[#This Row],[Gld]],1) &amp; "    " &amp;VLOOKUP((tabDaten[[#This Row],[MandNr]]&amp;"x"&amp;LEFT(tabDaten[[#This Row],[Gld]],1)),tabGliederung[],2,FALSE)</f>
        <v xml:space="preserve">4    soziale Sicherung </v>
      </c>
      <c r="F182" s="14" t="str">
        <f>LEFT(tabDaten[[#This Row],[Gld]],2) &amp; "    " &amp;VLOOKUP((tabDaten[[#This Row],[MandNr]]&amp;"x"&amp;LEFT(tabDaten[[#This Row],[Gld]],2)),tabGliederung[],2,FALSE)</f>
        <v>46    Einrichtungen der Jugendhilfe,  Jugendarbeit</v>
      </c>
      <c r="G1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2" s="14" t="str">
        <f>LEFT(tabDaten[[#This Row],[Gld]],4) &amp; "    " &amp;VLOOKUP((tabDaten[[#This Row],[MandNr]]&amp;"x"&amp;LEFT(tabDaten[[#This Row],[Gld]],4)),tabGliederung[],2,FALSE)</f>
        <v xml:space="preserve">4643    Kindergarten Fürfeld </v>
      </c>
      <c r="I182" s="14" t="str">
        <f>IF(OR(LEFT(tabDaten[[#This Row],[Grp]],1)*1=3,LEFT(tabDaten[[#This Row],[Grp]],1)*1=9),LEFT(tabDaten[[#This Row],[Grp]],2),LEFT(tabDaten[[#This Row],[Grp]],1))</f>
        <v>1</v>
      </c>
      <c r="J182" s="14" t="str">
        <f>VLOOKUP(tabDaten[[#This Row],[GrpKurz]],tabGruppierung[],2,FALSE)</f>
        <v>E   Einnahmen aus Verwaltung und Betrieb</v>
      </c>
      <c r="K1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4643-171000    Landeszuschuss für Kindergärten   </v>
      </c>
      <c r="L182" s="17">
        <f>IF(OR(tabDaten[[#This Row],[art]]="00",tabDaten[[#This Row],[art]]="10"),tabDaten[[#This Row],[Plan]],tabDaten[[#This Row],[Plan]]*-1)</f>
        <v>80000</v>
      </c>
      <c r="M182" s="18">
        <f>IF(OR(tabDaten[[#This Row],[art]]="00",tabDaten[[#This Row],[art]]="10",tabDaten[[#This Row],[art]]="60",tabDaten[[#This Row],[art]]="70"),tabDaten[[#This Row],[Rechnung]],tabDaten[[#This Row],[Rechnung]]*-1)</f>
        <v>80513.37</v>
      </c>
      <c r="N182" s="44">
        <v>1</v>
      </c>
      <c r="O182" s="45" t="s">
        <v>995</v>
      </c>
      <c r="P182" s="45" t="s">
        <v>1242</v>
      </c>
      <c r="Q182" s="45" t="s">
        <v>1667</v>
      </c>
      <c r="R182" s="45" t="s">
        <v>995</v>
      </c>
      <c r="S182" s="45" t="s">
        <v>1546</v>
      </c>
      <c r="T182" s="44" t="s">
        <v>50</v>
      </c>
      <c r="U182" s="46">
        <v>80000</v>
      </c>
      <c r="V182" s="46">
        <v>80513.37</v>
      </c>
    </row>
    <row r="183" spans="2:22" x14ac:dyDescent="0.2">
      <c r="B183" s="14" t="str">
        <f>IF(tabDaten[[#This Row],[MandNr]]="","Fehler",IF(tabDaten[[#This Row],[MandNr]]=1,"1 Stadt Bad Rappenau","2 Eigenbetrieb Stadtenwässerung"))</f>
        <v>1 Stadt Bad Rappenau</v>
      </c>
      <c r="C183" s="14" t="str">
        <f>IF(OR(tabDaten[[#This Row],[art]]="00",tabDaten[[#This Row],[art]]="01",tabDaten[[#This Row],[art]]="60",tabDaten[[#This Row],[art]]="61"),"0 Verwaltungshaushalt","1 Vermögenshaushalt")</f>
        <v>0 Verwaltungshaushalt</v>
      </c>
      <c r="D183" s="14" t="str">
        <f>VLOOKUP(tabDaten[[#This Row],[art]],tabKontenart[],2,FALSE)</f>
        <v>00 Einnahmen VerwaltungsHH</v>
      </c>
      <c r="E183" s="14" t="str">
        <f>LEFT(tabDaten[[#This Row],[Gld]],1) &amp; "    " &amp;VLOOKUP((tabDaten[[#This Row],[MandNr]]&amp;"x"&amp;LEFT(tabDaten[[#This Row],[Gld]],1)),tabGliederung[],2,FALSE)</f>
        <v xml:space="preserve">4    soziale Sicherung </v>
      </c>
      <c r="F183" s="14" t="str">
        <f>LEFT(tabDaten[[#This Row],[Gld]],2) &amp; "    " &amp;VLOOKUP((tabDaten[[#This Row],[MandNr]]&amp;"x"&amp;LEFT(tabDaten[[#This Row],[Gld]],2)),tabGliederung[],2,FALSE)</f>
        <v>46    Einrichtungen der Jugendhilfe,  Jugendarbeit</v>
      </c>
      <c r="G1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3" s="14" t="str">
        <f>LEFT(tabDaten[[#This Row],[Gld]],4) &amp; "    " &amp;VLOOKUP((tabDaten[[#This Row],[MandNr]]&amp;"x"&amp;LEFT(tabDaten[[#This Row],[Gld]],4)),tabGliederung[],2,FALSE)</f>
        <v xml:space="preserve">4643    Kindergarten Fürfeld </v>
      </c>
      <c r="I183" s="14" t="str">
        <f>IF(OR(LEFT(tabDaten[[#This Row],[Grp]],1)*1=3,LEFT(tabDaten[[#This Row],[Grp]],1)*1=9),LEFT(tabDaten[[#This Row],[Grp]],2),LEFT(tabDaten[[#This Row],[Grp]],1))</f>
        <v>1</v>
      </c>
      <c r="J183" s="14" t="str">
        <f>VLOOKUP(tabDaten[[#This Row],[GrpKurz]],tabGruppierung[],2,FALSE)</f>
        <v>E   Einnahmen aus Verwaltung und Betrieb</v>
      </c>
      <c r="K1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4643-171100    Landeszuschuss Kleinkindbetreuung   </v>
      </c>
      <c r="L183" s="17">
        <f>IF(OR(tabDaten[[#This Row],[art]]="00",tabDaten[[#This Row],[art]]="10"),tabDaten[[#This Row],[Plan]],tabDaten[[#This Row],[Plan]]*-1)</f>
        <v>70000</v>
      </c>
      <c r="M183" s="18">
        <f>IF(OR(tabDaten[[#This Row],[art]]="00",tabDaten[[#This Row],[art]]="10",tabDaten[[#This Row],[art]]="60",tabDaten[[#This Row],[art]]="70"),tabDaten[[#This Row],[Rechnung]],tabDaten[[#This Row],[Rechnung]]*-1)</f>
        <v>172227.04</v>
      </c>
      <c r="N183" s="44">
        <v>1</v>
      </c>
      <c r="O183" s="45" t="s">
        <v>995</v>
      </c>
      <c r="P183" s="45" t="s">
        <v>1242</v>
      </c>
      <c r="Q183" s="45" t="s">
        <v>1679</v>
      </c>
      <c r="R183" s="45" t="s">
        <v>995</v>
      </c>
      <c r="S183" s="45" t="s">
        <v>1546</v>
      </c>
      <c r="T183" s="44" t="s">
        <v>51</v>
      </c>
      <c r="U183" s="46">
        <v>70000</v>
      </c>
      <c r="V183" s="46">
        <v>172227.04</v>
      </c>
    </row>
    <row r="184" spans="2:22" x14ac:dyDescent="0.2">
      <c r="B184" s="14" t="str">
        <f>IF(tabDaten[[#This Row],[MandNr]]="","Fehler",IF(tabDaten[[#This Row],[MandNr]]=1,"1 Stadt Bad Rappenau","2 Eigenbetrieb Stadtenwässerung"))</f>
        <v>1 Stadt Bad Rappenau</v>
      </c>
      <c r="C184" s="14" t="str">
        <f>IF(OR(tabDaten[[#This Row],[art]]="00",tabDaten[[#This Row],[art]]="01",tabDaten[[#This Row],[art]]="60",tabDaten[[#This Row],[art]]="61"),"0 Verwaltungshaushalt","1 Vermögenshaushalt")</f>
        <v>0 Verwaltungshaushalt</v>
      </c>
      <c r="D184" s="14" t="str">
        <f>VLOOKUP(tabDaten[[#This Row],[art]],tabKontenart[],2,FALSE)</f>
        <v>00 Einnahmen VerwaltungsHH</v>
      </c>
      <c r="E184" s="14" t="str">
        <f>LEFT(tabDaten[[#This Row],[Gld]],1) &amp; "    " &amp;VLOOKUP((tabDaten[[#This Row],[MandNr]]&amp;"x"&amp;LEFT(tabDaten[[#This Row],[Gld]],1)),tabGliederung[],2,FALSE)</f>
        <v xml:space="preserve">4    soziale Sicherung </v>
      </c>
      <c r="F184" s="14" t="str">
        <f>LEFT(tabDaten[[#This Row],[Gld]],2) &amp; "    " &amp;VLOOKUP((tabDaten[[#This Row],[MandNr]]&amp;"x"&amp;LEFT(tabDaten[[#This Row],[Gld]],2)),tabGliederung[],2,FALSE)</f>
        <v>46    Einrichtungen der Jugendhilfe,  Jugendarbeit</v>
      </c>
      <c r="G1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4" s="14" t="str">
        <f>LEFT(tabDaten[[#This Row],[Gld]],4) &amp; "    " &amp;VLOOKUP((tabDaten[[#This Row],[MandNr]]&amp;"x"&amp;LEFT(tabDaten[[#This Row],[Gld]],4)),tabGliederung[],2,FALSE)</f>
        <v xml:space="preserve">4643    Kindergarten Fürfeld </v>
      </c>
      <c r="I184" s="14" t="str">
        <f>IF(OR(LEFT(tabDaten[[#This Row],[Grp]],1)*1=3,LEFT(tabDaten[[#This Row],[Grp]],1)*1=9),LEFT(tabDaten[[#This Row],[Grp]],2),LEFT(tabDaten[[#This Row],[Grp]],1))</f>
        <v>1</v>
      </c>
      <c r="J184" s="14" t="str">
        <f>VLOOKUP(tabDaten[[#This Row],[GrpKurz]],tabGruppierung[],2,FALSE)</f>
        <v>E   Einnahmen aus Verwaltung und Betrieb</v>
      </c>
      <c r="K1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4643-178000    Spenden   </v>
      </c>
      <c r="L184" s="17">
        <f>IF(OR(tabDaten[[#This Row],[art]]="00",tabDaten[[#This Row],[art]]="10"),tabDaten[[#This Row],[Plan]],tabDaten[[#This Row],[Plan]]*-1)</f>
        <v>0</v>
      </c>
      <c r="M184" s="18">
        <f>IF(OR(tabDaten[[#This Row],[art]]="00",tabDaten[[#This Row],[art]]="10",tabDaten[[#This Row],[art]]="60",tabDaten[[#This Row],[art]]="70"),tabDaten[[#This Row],[Rechnung]],tabDaten[[#This Row],[Rechnung]]*-1)</f>
        <v>901.5</v>
      </c>
      <c r="N184" s="44">
        <v>1</v>
      </c>
      <c r="O184" s="45" t="s">
        <v>995</v>
      </c>
      <c r="P184" s="45" t="s">
        <v>1242</v>
      </c>
      <c r="Q184" s="45" t="s">
        <v>1668</v>
      </c>
      <c r="R184" s="45" t="s">
        <v>995</v>
      </c>
      <c r="S184" s="45" t="s">
        <v>1546</v>
      </c>
      <c r="T184" s="44" t="s">
        <v>23</v>
      </c>
      <c r="U184" s="46">
        <v>0</v>
      </c>
      <c r="V184" s="46">
        <v>901.5</v>
      </c>
    </row>
    <row r="185" spans="2:22" x14ac:dyDescent="0.2">
      <c r="B185" s="14" t="str">
        <f>IF(tabDaten[[#This Row],[MandNr]]="","Fehler",IF(tabDaten[[#This Row],[MandNr]]=1,"1 Stadt Bad Rappenau","2 Eigenbetrieb Stadtenwässerung"))</f>
        <v>1 Stadt Bad Rappenau</v>
      </c>
      <c r="C185" s="14" t="str">
        <f>IF(OR(tabDaten[[#This Row],[art]]="00",tabDaten[[#This Row],[art]]="01",tabDaten[[#This Row],[art]]="60",tabDaten[[#This Row],[art]]="61"),"0 Verwaltungshaushalt","1 Vermögenshaushalt")</f>
        <v>0 Verwaltungshaushalt</v>
      </c>
      <c r="D185" s="14" t="str">
        <f>VLOOKUP(tabDaten[[#This Row],[art]],tabKontenart[],2,FALSE)</f>
        <v>00 Einnahmen VerwaltungsHH</v>
      </c>
      <c r="E185" s="14" t="str">
        <f>LEFT(tabDaten[[#This Row],[Gld]],1) &amp; "    " &amp;VLOOKUP((tabDaten[[#This Row],[MandNr]]&amp;"x"&amp;LEFT(tabDaten[[#This Row],[Gld]],1)),tabGliederung[],2,FALSE)</f>
        <v xml:space="preserve">4    soziale Sicherung </v>
      </c>
      <c r="F185" s="14" t="str">
        <f>LEFT(tabDaten[[#This Row],[Gld]],2) &amp; "    " &amp;VLOOKUP((tabDaten[[#This Row],[MandNr]]&amp;"x"&amp;LEFT(tabDaten[[#This Row],[Gld]],2)),tabGliederung[],2,FALSE)</f>
        <v>46    Einrichtungen der Jugendhilfe,  Jugendarbeit</v>
      </c>
      <c r="G1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5" s="14" t="str">
        <f>LEFT(tabDaten[[#This Row],[Gld]],4) &amp; "    " &amp;VLOOKUP((tabDaten[[#This Row],[MandNr]]&amp;"x"&amp;LEFT(tabDaten[[#This Row],[Gld]],4)),tabGliederung[],2,FALSE)</f>
        <v xml:space="preserve">4643    Kindergarten Fürfeld </v>
      </c>
      <c r="I185" s="14" t="str">
        <f>IF(OR(LEFT(tabDaten[[#This Row],[Grp]],1)*1=3,LEFT(tabDaten[[#This Row],[Grp]],1)*1=9),LEFT(tabDaten[[#This Row],[Grp]],2),LEFT(tabDaten[[#This Row],[Grp]],1))</f>
        <v>2</v>
      </c>
      <c r="J185" s="14" t="str">
        <f>VLOOKUP(tabDaten[[#This Row],[GrpKurz]],tabGruppierung[],2,FALSE)</f>
        <v>E   Sonstige Finanzeinnahmen</v>
      </c>
      <c r="K1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4643-276000    Auflösung von Beiträgen und ähnlichen Entgelten  </v>
      </c>
      <c r="L185" s="17">
        <f>IF(OR(tabDaten[[#This Row],[art]]="00",tabDaten[[#This Row],[art]]="10"),tabDaten[[#This Row],[Plan]],tabDaten[[#This Row],[Plan]]*-1)</f>
        <v>14300</v>
      </c>
      <c r="M185" s="18">
        <f>IF(OR(tabDaten[[#This Row],[art]]="00",tabDaten[[#This Row],[art]]="10",tabDaten[[#This Row],[art]]="60",tabDaten[[#This Row],[art]]="70"),tabDaten[[#This Row],[Rechnung]],tabDaten[[#This Row],[Rechnung]]*-1)</f>
        <v>2274.98</v>
      </c>
      <c r="N185" s="44">
        <v>1</v>
      </c>
      <c r="O185" s="45" t="s">
        <v>995</v>
      </c>
      <c r="P185" s="45" t="s">
        <v>1242</v>
      </c>
      <c r="Q185" s="45" t="s">
        <v>1669</v>
      </c>
      <c r="R185" s="45" t="s">
        <v>995</v>
      </c>
      <c r="S185" s="45" t="s">
        <v>1546</v>
      </c>
      <c r="T185" s="44" t="s">
        <v>24</v>
      </c>
      <c r="U185" s="46">
        <v>14300</v>
      </c>
      <c r="V185" s="46">
        <v>2274.98</v>
      </c>
    </row>
    <row r="186" spans="2:22" x14ac:dyDescent="0.2">
      <c r="B186" s="14" t="str">
        <f>IF(tabDaten[[#This Row],[MandNr]]="","Fehler",IF(tabDaten[[#This Row],[MandNr]]=1,"1 Stadt Bad Rappenau","2 Eigenbetrieb Stadtenwässerung"))</f>
        <v>1 Stadt Bad Rappenau</v>
      </c>
      <c r="C186" s="14" t="str">
        <f>IF(OR(tabDaten[[#This Row],[art]]="00",tabDaten[[#This Row],[art]]="01",tabDaten[[#This Row],[art]]="60",tabDaten[[#This Row],[art]]="61"),"0 Verwaltungshaushalt","1 Vermögenshaushalt")</f>
        <v>0 Verwaltungshaushalt</v>
      </c>
      <c r="D186" s="14" t="str">
        <f>VLOOKUP(tabDaten[[#This Row],[art]],tabKontenart[],2,FALSE)</f>
        <v>00 Einnahmen VerwaltungsHH</v>
      </c>
      <c r="E186" s="14" t="str">
        <f>LEFT(tabDaten[[#This Row],[Gld]],1) &amp; "    " &amp;VLOOKUP((tabDaten[[#This Row],[MandNr]]&amp;"x"&amp;LEFT(tabDaten[[#This Row],[Gld]],1)),tabGliederung[],2,FALSE)</f>
        <v xml:space="preserve">4    soziale Sicherung </v>
      </c>
      <c r="F186" s="14" t="str">
        <f>LEFT(tabDaten[[#This Row],[Gld]],2) &amp; "    " &amp;VLOOKUP((tabDaten[[#This Row],[MandNr]]&amp;"x"&amp;LEFT(tabDaten[[#This Row],[Gld]],2)),tabGliederung[],2,FALSE)</f>
        <v>46    Einrichtungen der Jugendhilfe,  Jugendarbeit</v>
      </c>
      <c r="G1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6" s="14" t="str">
        <f>LEFT(tabDaten[[#This Row],[Gld]],4) &amp; "    " &amp;VLOOKUP((tabDaten[[#This Row],[MandNr]]&amp;"x"&amp;LEFT(tabDaten[[#This Row],[Gld]],4)),tabGliederung[],2,FALSE)</f>
        <v xml:space="preserve">4645    Kindergarten Heinsheim </v>
      </c>
      <c r="I186" s="14" t="str">
        <f>IF(OR(LEFT(tabDaten[[#This Row],[Grp]],1)*1=3,LEFT(tabDaten[[#This Row],[Grp]],1)*1=9),LEFT(tabDaten[[#This Row],[Grp]],2),LEFT(tabDaten[[#This Row],[Grp]],1))</f>
        <v>2</v>
      </c>
      <c r="J186" s="14" t="str">
        <f>VLOOKUP(tabDaten[[#This Row],[GrpKurz]],tabGruppierung[],2,FALSE)</f>
        <v>E   Sonstige Finanzeinnahmen</v>
      </c>
      <c r="K1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4645-276000    Auflösung von Beiträgen und ähnlichen Entgelten  </v>
      </c>
      <c r="L186" s="17">
        <f>IF(OR(tabDaten[[#This Row],[art]]="00",tabDaten[[#This Row],[art]]="10"),tabDaten[[#This Row],[Plan]],tabDaten[[#This Row],[Plan]]*-1)</f>
        <v>3900</v>
      </c>
      <c r="M186" s="18">
        <f>IF(OR(tabDaten[[#This Row],[art]]="00",tabDaten[[#This Row],[art]]="10",tabDaten[[#This Row],[art]]="60",tabDaten[[#This Row],[art]]="70"),tabDaten[[#This Row],[Rechnung]],tabDaten[[#This Row],[Rechnung]]*-1)</f>
        <v>0</v>
      </c>
      <c r="N186" s="44">
        <v>1</v>
      </c>
      <c r="O186" s="45" t="s">
        <v>995</v>
      </c>
      <c r="P186" s="45" t="s">
        <v>1244</v>
      </c>
      <c r="Q186" s="45" t="s">
        <v>1669</v>
      </c>
      <c r="R186" s="45" t="s">
        <v>995</v>
      </c>
      <c r="S186" s="45" t="s">
        <v>1546</v>
      </c>
      <c r="T186" s="44" t="s">
        <v>24</v>
      </c>
      <c r="U186" s="46">
        <v>3900</v>
      </c>
      <c r="V186" s="46">
        <v>0</v>
      </c>
    </row>
    <row r="187" spans="2:22" x14ac:dyDescent="0.2">
      <c r="B187" s="14" t="str">
        <f>IF(tabDaten[[#This Row],[MandNr]]="","Fehler",IF(tabDaten[[#This Row],[MandNr]]=1,"1 Stadt Bad Rappenau","2 Eigenbetrieb Stadtenwässerung"))</f>
        <v>1 Stadt Bad Rappenau</v>
      </c>
      <c r="C187" s="14" t="str">
        <f>IF(OR(tabDaten[[#This Row],[art]]="00",tabDaten[[#This Row],[art]]="01",tabDaten[[#This Row],[art]]="60",tabDaten[[#This Row],[art]]="61"),"0 Verwaltungshaushalt","1 Vermögenshaushalt")</f>
        <v>0 Verwaltungshaushalt</v>
      </c>
      <c r="D187" s="14" t="str">
        <f>VLOOKUP(tabDaten[[#This Row],[art]],tabKontenart[],2,FALSE)</f>
        <v>00 Einnahmen VerwaltungsHH</v>
      </c>
      <c r="E187" s="14" t="str">
        <f>LEFT(tabDaten[[#This Row],[Gld]],1) &amp; "    " &amp;VLOOKUP((tabDaten[[#This Row],[MandNr]]&amp;"x"&amp;LEFT(tabDaten[[#This Row],[Gld]],1)),tabGliederung[],2,FALSE)</f>
        <v xml:space="preserve">4    soziale Sicherung </v>
      </c>
      <c r="F187" s="14" t="str">
        <f>LEFT(tabDaten[[#This Row],[Gld]],2) &amp; "    " &amp;VLOOKUP((tabDaten[[#This Row],[MandNr]]&amp;"x"&amp;LEFT(tabDaten[[#This Row],[Gld]],2)),tabGliederung[],2,FALSE)</f>
        <v>46    Einrichtungen der Jugendhilfe,  Jugendarbeit</v>
      </c>
      <c r="G1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7" s="14" t="str">
        <f>LEFT(tabDaten[[#This Row],[Gld]],4) &amp; "    " &amp;VLOOKUP((tabDaten[[#This Row],[MandNr]]&amp;"x"&amp;LEFT(tabDaten[[#This Row],[Gld]],4)),tabGliederung[],2,FALSE)</f>
        <v xml:space="preserve">4649    Kindergarten Zimmerhof </v>
      </c>
      <c r="I187" s="14" t="str">
        <f>IF(OR(LEFT(tabDaten[[#This Row],[Grp]],1)*1=3,LEFT(tabDaten[[#This Row],[Grp]],1)*1=9),LEFT(tabDaten[[#This Row],[Grp]],2),LEFT(tabDaten[[#This Row],[Grp]],1))</f>
        <v>1</v>
      </c>
      <c r="J187" s="14" t="str">
        <f>VLOOKUP(tabDaten[[#This Row],[GrpKurz]],tabGruppierung[],2,FALSE)</f>
        <v>E   Einnahmen aus Verwaltung und Betrieb</v>
      </c>
      <c r="K1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4649-110000    Kindergartengebühren   </v>
      </c>
      <c r="L187" s="17">
        <f>IF(OR(tabDaten[[#This Row],[art]]="00",tabDaten[[#This Row],[art]]="10"),tabDaten[[#This Row],[Plan]],tabDaten[[#This Row],[Plan]]*-1)</f>
        <v>139000</v>
      </c>
      <c r="M187" s="18">
        <f>IF(OR(tabDaten[[#This Row],[art]]="00",tabDaten[[#This Row],[art]]="10",tabDaten[[#This Row],[art]]="60",tabDaten[[#This Row],[art]]="70"),tabDaten[[#This Row],[Rechnung]],tabDaten[[#This Row],[Rechnung]]*-1)</f>
        <v>130283</v>
      </c>
      <c r="N187" s="44">
        <v>1</v>
      </c>
      <c r="O187" s="45" t="s">
        <v>995</v>
      </c>
      <c r="P187" s="45" t="s">
        <v>1245</v>
      </c>
      <c r="Q187" s="45" t="s">
        <v>1674</v>
      </c>
      <c r="R187" s="45" t="s">
        <v>995</v>
      </c>
      <c r="S187" s="45" t="s">
        <v>1546</v>
      </c>
      <c r="T187" s="44" t="s">
        <v>48</v>
      </c>
      <c r="U187" s="46">
        <v>139000</v>
      </c>
      <c r="V187" s="46">
        <v>130283</v>
      </c>
    </row>
    <row r="188" spans="2:22" x14ac:dyDescent="0.2">
      <c r="B188" s="14" t="str">
        <f>IF(tabDaten[[#This Row],[MandNr]]="","Fehler",IF(tabDaten[[#This Row],[MandNr]]=1,"1 Stadt Bad Rappenau","2 Eigenbetrieb Stadtenwässerung"))</f>
        <v>1 Stadt Bad Rappenau</v>
      </c>
      <c r="C188" s="14" t="str">
        <f>IF(OR(tabDaten[[#This Row],[art]]="00",tabDaten[[#This Row],[art]]="01",tabDaten[[#This Row],[art]]="60",tabDaten[[#This Row],[art]]="61"),"0 Verwaltungshaushalt","1 Vermögenshaushalt")</f>
        <v>0 Verwaltungshaushalt</v>
      </c>
      <c r="D188" s="14" t="str">
        <f>VLOOKUP(tabDaten[[#This Row],[art]],tabKontenart[],2,FALSE)</f>
        <v>00 Einnahmen VerwaltungsHH</v>
      </c>
      <c r="E188" s="14" t="str">
        <f>LEFT(tabDaten[[#This Row],[Gld]],1) &amp; "    " &amp;VLOOKUP((tabDaten[[#This Row],[MandNr]]&amp;"x"&amp;LEFT(tabDaten[[#This Row],[Gld]],1)),tabGliederung[],2,FALSE)</f>
        <v xml:space="preserve">4    soziale Sicherung </v>
      </c>
      <c r="F188" s="14" t="str">
        <f>LEFT(tabDaten[[#This Row],[Gld]],2) &amp; "    " &amp;VLOOKUP((tabDaten[[#This Row],[MandNr]]&amp;"x"&amp;LEFT(tabDaten[[#This Row],[Gld]],2)),tabGliederung[],2,FALSE)</f>
        <v>46    Einrichtungen der Jugendhilfe,  Jugendarbeit</v>
      </c>
      <c r="G1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8" s="14" t="str">
        <f>LEFT(tabDaten[[#This Row],[Gld]],4) &amp; "    " &amp;VLOOKUP((tabDaten[[#This Row],[MandNr]]&amp;"x"&amp;LEFT(tabDaten[[#This Row],[Gld]],4)),tabGliederung[],2,FALSE)</f>
        <v xml:space="preserve">4649    Kindergarten Zimmerhof </v>
      </c>
      <c r="I188" s="14" t="str">
        <f>IF(OR(LEFT(tabDaten[[#This Row],[Grp]],1)*1=3,LEFT(tabDaten[[#This Row],[Grp]],1)*1=9),LEFT(tabDaten[[#This Row],[Grp]],2),LEFT(tabDaten[[#This Row],[Grp]],1))</f>
        <v>1</v>
      </c>
      <c r="J188" s="14" t="str">
        <f>VLOOKUP(tabDaten[[#This Row],[GrpKurz]],tabGruppierung[],2,FALSE)</f>
        <v>E   Einnahmen aus Verwaltung und Betrieb</v>
      </c>
      <c r="K1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4649-112000    Gebühren Kleinkindbetreuung   </v>
      </c>
      <c r="L188" s="17">
        <f>IF(OR(tabDaten[[#This Row],[art]]="00",tabDaten[[#This Row],[art]]="10"),tabDaten[[#This Row],[Plan]],tabDaten[[#This Row],[Plan]]*-1)</f>
        <v>28300</v>
      </c>
      <c r="M188" s="18">
        <f>IF(OR(tabDaten[[#This Row],[art]]="00",tabDaten[[#This Row],[art]]="10",tabDaten[[#This Row],[art]]="60",tabDaten[[#This Row],[art]]="70"),tabDaten[[#This Row],[Rechnung]],tabDaten[[#This Row],[Rechnung]]*-1)</f>
        <v>26204.5</v>
      </c>
      <c r="N188" s="44">
        <v>1</v>
      </c>
      <c r="O188" s="45" t="s">
        <v>995</v>
      </c>
      <c r="P188" s="45" t="s">
        <v>1245</v>
      </c>
      <c r="Q188" s="45" t="s">
        <v>2049</v>
      </c>
      <c r="R188" s="45" t="s">
        <v>995</v>
      </c>
      <c r="S188" s="45" t="s">
        <v>1546</v>
      </c>
      <c r="T188" s="44" t="s">
        <v>2050</v>
      </c>
      <c r="U188" s="46">
        <v>28300</v>
      </c>
      <c r="V188" s="46">
        <v>26204.5</v>
      </c>
    </row>
    <row r="189" spans="2:22" x14ac:dyDescent="0.2">
      <c r="B189" s="14" t="str">
        <f>IF(tabDaten[[#This Row],[MandNr]]="","Fehler",IF(tabDaten[[#This Row],[MandNr]]=1,"1 Stadt Bad Rappenau","2 Eigenbetrieb Stadtenwässerung"))</f>
        <v>1 Stadt Bad Rappenau</v>
      </c>
      <c r="C189" s="14" t="str">
        <f>IF(OR(tabDaten[[#This Row],[art]]="00",tabDaten[[#This Row],[art]]="01",tabDaten[[#This Row],[art]]="60",tabDaten[[#This Row],[art]]="61"),"0 Verwaltungshaushalt","1 Vermögenshaushalt")</f>
        <v>0 Verwaltungshaushalt</v>
      </c>
      <c r="D189" s="14" t="str">
        <f>VLOOKUP(tabDaten[[#This Row],[art]],tabKontenart[],2,FALSE)</f>
        <v>00 Einnahmen VerwaltungsHH</v>
      </c>
      <c r="E189" s="14" t="str">
        <f>LEFT(tabDaten[[#This Row],[Gld]],1) &amp; "    " &amp;VLOOKUP((tabDaten[[#This Row],[MandNr]]&amp;"x"&amp;LEFT(tabDaten[[#This Row],[Gld]],1)),tabGliederung[],2,FALSE)</f>
        <v xml:space="preserve">4    soziale Sicherung </v>
      </c>
      <c r="F189" s="14" t="str">
        <f>LEFT(tabDaten[[#This Row],[Gld]],2) &amp; "    " &amp;VLOOKUP((tabDaten[[#This Row],[MandNr]]&amp;"x"&amp;LEFT(tabDaten[[#This Row],[Gld]],2)),tabGliederung[],2,FALSE)</f>
        <v>46    Einrichtungen der Jugendhilfe,  Jugendarbeit</v>
      </c>
      <c r="G1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89" s="14" t="str">
        <f>LEFT(tabDaten[[#This Row],[Gld]],4) &amp; "    " &amp;VLOOKUP((tabDaten[[#This Row],[MandNr]]&amp;"x"&amp;LEFT(tabDaten[[#This Row],[Gld]],4)),tabGliederung[],2,FALSE)</f>
        <v xml:space="preserve">4649    Kindergarten Zimmerhof </v>
      </c>
      <c r="I189" s="14" t="str">
        <f>IF(OR(LEFT(tabDaten[[#This Row],[Grp]],1)*1=3,LEFT(tabDaten[[#This Row],[Grp]],1)*1=9),LEFT(tabDaten[[#This Row],[Grp]],2),LEFT(tabDaten[[#This Row],[Grp]],1))</f>
        <v>1</v>
      </c>
      <c r="J189" s="14" t="str">
        <f>VLOOKUP(tabDaten[[#This Row],[GrpKurz]],tabGruppierung[],2,FALSE)</f>
        <v>E   Einnahmen aus Verwaltung und Betrieb</v>
      </c>
      <c r="K1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4649-151000    Essensgeld   </v>
      </c>
      <c r="L189" s="17">
        <f>IF(OR(tabDaten[[#This Row],[art]]="00",tabDaten[[#This Row],[art]]="10"),tabDaten[[#This Row],[Plan]],tabDaten[[#This Row],[Plan]]*-1)</f>
        <v>36700</v>
      </c>
      <c r="M189" s="18">
        <f>IF(OR(tabDaten[[#This Row],[art]]="00",tabDaten[[#This Row],[art]]="10",tabDaten[[#This Row],[art]]="60",tabDaten[[#This Row],[art]]="70"),tabDaten[[#This Row],[Rechnung]],tabDaten[[#This Row],[Rechnung]]*-1)</f>
        <v>36439.5</v>
      </c>
      <c r="N189" s="44">
        <v>1</v>
      </c>
      <c r="O189" s="45" t="s">
        <v>995</v>
      </c>
      <c r="P189" s="45" t="s">
        <v>1245</v>
      </c>
      <c r="Q189" s="45" t="s">
        <v>1653</v>
      </c>
      <c r="R189" s="45" t="s">
        <v>995</v>
      </c>
      <c r="S189" s="45" t="s">
        <v>1546</v>
      </c>
      <c r="T189" s="44" t="s">
        <v>33</v>
      </c>
      <c r="U189" s="46">
        <v>36700</v>
      </c>
      <c r="V189" s="46">
        <v>36439.5</v>
      </c>
    </row>
    <row r="190" spans="2:22" x14ac:dyDescent="0.2">
      <c r="B190" s="14" t="str">
        <f>IF(tabDaten[[#This Row],[MandNr]]="","Fehler",IF(tabDaten[[#This Row],[MandNr]]=1,"1 Stadt Bad Rappenau","2 Eigenbetrieb Stadtenwässerung"))</f>
        <v>1 Stadt Bad Rappenau</v>
      </c>
      <c r="C190" s="14" t="str">
        <f>IF(OR(tabDaten[[#This Row],[art]]="00",tabDaten[[#This Row],[art]]="01",tabDaten[[#This Row],[art]]="60",tabDaten[[#This Row],[art]]="61"),"0 Verwaltungshaushalt","1 Vermögenshaushalt")</f>
        <v>0 Verwaltungshaushalt</v>
      </c>
      <c r="D190" s="14" t="str">
        <f>VLOOKUP(tabDaten[[#This Row],[art]],tabKontenart[],2,FALSE)</f>
        <v>00 Einnahmen VerwaltungsHH</v>
      </c>
      <c r="E190" s="14" t="str">
        <f>LEFT(tabDaten[[#This Row],[Gld]],1) &amp; "    " &amp;VLOOKUP((tabDaten[[#This Row],[MandNr]]&amp;"x"&amp;LEFT(tabDaten[[#This Row],[Gld]],1)),tabGliederung[],2,FALSE)</f>
        <v xml:space="preserve">4    soziale Sicherung </v>
      </c>
      <c r="F190" s="14" t="str">
        <f>LEFT(tabDaten[[#This Row],[Gld]],2) &amp; "    " &amp;VLOOKUP((tabDaten[[#This Row],[MandNr]]&amp;"x"&amp;LEFT(tabDaten[[#This Row],[Gld]],2)),tabGliederung[],2,FALSE)</f>
        <v>46    Einrichtungen der Jugendhilfe,  Jugendarbeit</v>
      </c>
      <c r="G1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90" s="14" t="str">
        <f>LEFT(tabDaten[[#This Row],[Gld]],4) &amp; "    " &amp;VLOOKUP((tabDaten[[#This Row],[MandNr]]&amp;"x"&amp;LEFT(tabDaten[[#This Row],[Gld]],4)),tabGliederung[],2,FALSE)</f>
        <v xml:space="preserve">4649    Kindergarten Zimmerhof </v>
      </c>
      <c r="I190" s="14" t="str">
        <f>IF(OR(LEFT(tabDaten[[#This Row],[Grp]],1)*1=3,LEFT(tabDaten[[#This Row],[Grp]],1)*1=9),LEFT(tabDaten[[#This Row],[Grp]],2),LEFT(tabDaten[[#This Row],[Grp]],1))</f>
        <v>1</v>
      </c>
      <c r="J190" s="14" t="str">
        <f>VLOOKUP(tabDaten[[#This Row],[GrpKurz]],tabGruppierung[],2,FALSE)</f>
        <v>E   Einnahmen aus Verwaltung und Betrieb</v>
      </c>
      <c r="K1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4649-153000    Erstattungen für Eingliederungshilfe   </v>
      </c>
      <c r="L190" s="17">
        <f>IF(OR(tabDaten[[#This Row],[art]]="00",tabDaten[[#This Row],[art]]="10"),tabDaten[[#This Row],[Plan]],tabDaten[[#This Row],[Plan]]*-1)</f>
        <v>7000</v>
      </c>
      <c r="M190" s="18">
        <f>IF(OR(tabDaten[[#This Row],[art]]="00",tabDaten[[#This Row],[art]]="10",tabDaten[[#This Row],[art]]="60",tabDaten[[#This Row],[art]]="70"),tabDaten[[#This Row],[Rechnung]],tabDaten[[#This Row],[Rechnung]]*-1)</f>
        <v>6240</v>
      </c>
      <c r="N190" s="44">
        <v>1</v>
      </c>
      <c r="O190" s="45" t="s">
        <v>995</v>
      </c>
      <c r="P190" s="45" t="s">
        <v>1245</v>
      </c>
      <c r="Q190" s="45" t="s">
        <v>1672</v>
      </c>
      <c r="R190" s="45" t="s">
        <v>995</v>
      </c>
      <c r="S190" s="45" t="s">
        <v>1546</v>
      </c>
      <c r="T190" s="44" t="s">
        <v>27</v>
      </c>
      <c r="U190" s="46">
        <v>7000</v>
      </c>
      <c r="V190" s="46">
        <v>6240</v>
      </c>
    </row>
    <row r="191" spans="2:22" x14ac:dyDescent="0.2">
      <c r="B191" s="14" t="str">
        <f>IF(tabDaten[[#This Row],[MandNr]]="","Fehler",IF(tabDaten[[#This Row],[MandNr]]=1,"1 Stadt Bad Rappenau","2 Eigenbetrieb Stadtenwässerung"))</f>
        <v>1 Stadt Bad Rappenau</v>
      </c>
      <c r="C191" s="14" t="str">
        <f>IF(OR(tabDaten[[#This Row],[art]]="00",tabDaten[[#This Row],[art]]="01",tabDaten[[#This Row],[art]]="60",tabDaten[[#This Row],[art]]="61"),"0 Verwaltungshaushalt","1 Vermögenshaushalt")</f>
        <v>0 Verwaltungshaushalt</v>
      </c>
      <c r="D191" s="14" t="str">
        <f>VLOOKUP(tabDaten[[#This Row],[art]],tabKontenart[],2,FALSE)</f>
        <v>00 Einnahmen VerwaltungsHH</v>
      </c>
      <c r="E191" s="14" t="str">
        <f>LEFT(tabDaten[[#This Row],[Gld]],1) &amp; "    " &amp;VLOOKUP((tabDaten[[#This Row],[MandNr]]&amp;"x"&amp;LEFT(tabDaten[[#This Row],[Gld]],1)),tabGliederung[],2,FALSE)</f>
        <v xml:space="preserve">4    soziale Sicherung </v>
      </c>
      <c r="F191" s="14" t="str">
        <f>LEFT(tabDaten[[#This Row],[Gld]],2) &amp; "    " &amp;VLOOKUP((tabDaten[[#This Row],[MandNr]]&amp;"x"&amp;LEFT(tabDaten[[#This Row],[Gld]],2)),tabGliederung[],2,FALSE)</f>
        <v>46    Einrichtungen der Jugendhilfe,  Jugendarbeit</v>
      </c>
      <c r="G1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91" s="14" t="str">
        <f>LEFT(tabDaten[[#This Row],[Gld]],4) &amp; "    " &amp;VLOOKUP((tabDaten[[#This Row],[MandNr]]&amp;"x"&amp;LEFT(tabDaten[[#This Row],[Gld]],4)),tabGliederung[],2,FALSE)</f>
        <v xml:space="preserve">4649    Kindergarten Zimmerhof </v>
      </c>
      <c r="I191" s="14" t="str">
        <f>IF(OR(LEFT(tabDaten[[#This Row],[Grp]],1)*1=3,LEFT(tabDaten[[#This Row],[Grp]],1)*1=9),LEFT(tabDaten[[#This Row],[Grp]],2),LEFT(tabDaten[[#This Row],[Grp]],1))</f>
        <v>1</v>
      </c>
      <c r="J191" s="14" t="str">
        <f>VLOOKUP(tabDaten[[#This Row],[GrpKurz]],tabGruppierung[],2,FALSE)</f>
        <v>E   Einnahmen aus Verwaltung und Betrieb</v>
      </c>
      <c r="K1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4649-154000    Erstattung für Photovoltaikanlage   </v>
      </c>
      <c r="L191" s="17">
        <f>IF(OR(tabDaten[[#This Row],[art]]="00",tabDaten[[#This Row],[art]]="10"),tabDaten[[#This Row],[Plan]],tabDaten[[#This Row],[Plan]]*-1)</f>
        <v>700</v>
      </c>
      <c r="M191" s="18">
        <f>IF(OR(tabDaten[[#This Row],[art]]="00",tabDaten[[#This Row],[art]]="10",tabDaten[[#This Row],[art]]="60",tabDaten[[#This Row],[art]]="70"),tabDaten[[#This Row],[Rechnung]],tabDaten[[#This Row],[Rechnung]]*-1)</f>
        <v>784.94</v>
      </c>
      <c r="N191" s="44">
        <v>1</v>
      </c>
      <c r="O191" s="45" t="s">
        <v>995</v>
      </c>
      <c r="P191" s="45" t="s">
        <v>1245</v>
      </c>
      <c r="Q191" s="45" t="s">
        <v>1662</v>
      </c>
      <c r="R191" s="45" t="s">
        <v>995</v>
      </c>
      <c r="S191" s="45" t="s">
        <v>1546</v>
      </c>
      <c r="T191" s="44" t="s">
        <v>17</v>
      </c>
      <c r="U191" s="46">
        <v>700</v>
      </c>
      <c r="V191" s="46">
        <v>784.94</v>
      </c>
    </row>
    <row r="192" spans="2:22" x14ac:dyDescent="0.2">
      <c r="B192" s="14" t="str">
        <f>IF(tabDaten[[#This Row],[MandNr]]="","Fehler",IF(tabDaten[[#This Row],[MandNr]]=1,"1 Stadt Bad Rappenau","2 Eigenbetrieb Stadtenwässerung"))</f>
        <v>1 Stadt Bad Rappenau</v>
      </c>
      <c r="C192" s="14" t="str">
        <f>IF(OR(tabDaten[[#This Row],[art]]="00",tabDaten[[#This Row],[art]]="01",tabDaten[[#This Row],[art]]="60",tabDaten[[#This Row],[art]]="61"),"0 Verwaltungshaushalt","1 Vermögenshaushalt")</f>
        <v>0 Verwaltungshaushalt</v>
      </c>
      <c r="D192" s="14" t="str">
        <f>VLOOKUP(tabDaten[[#This Row],[art]],tabKontenart[],2,FALSE)</f>
        <v>00 Einnahmen VerwaltungsHH</v>
      </c>
      <c r="E192" s="14" t="str">
        <f>LEFT(tabDaten[[#This Row],[Gld]],1) &amp; "    " &amp;VLOOKUP((tabDaten[[#This Row],[MandNr]]&amp;"x"&amp;LEFT(tabDaten[[#This Row],[Gld]],1)),tabGliederung[],2,FALSE)</f>
        <v xml:space="preserve">4    soziale Sicherung </v>
      </c>
      <c r="F192" s="14" t="str">
        <f>LEFT(tabDaten[[#This Row],[Gld]],2) &amp; "    " &amp;VLOOKUP((tabDaten[[#This Row],[MandNr]]&amp;"x"&amp;LEFT(tabDaten[[#This Row],[Gld]],2)),tabGliederung[],2,FALSE)</f>
        <v>46    Einrichtungen der Jugendhilfe,  Jugendarbeit</v>
      </c>
      <c r="G1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92" s="14" t="str">
        <f>LEFT(tabDaten[[#This Row],[Gld]],4) &amp; "    " &amp;VLOOKUP((tabDaten[[#This Row],[MandNr]]&amp;"x"&amp;LEFT(tabDaten[[#This Row],[Gld]],4)),tabGliederung[],2,FALSE)</f>
        <v xml:space="preserve">4649    Kindergarten Zimmerhof </v>
      </c>
      <c r="I192" s="14" t="str">
        <f>IF(OR(LEFT(tabDaten[[#This Row],[Grp]],1)*1=3,LEFT(tabDaten[[#This Row],[Grp]],1)*1=9),LEFT(tabDaten[[#This Row],[Grp]],2),LEFT(tabDaten[[#This Row],[Grp]],1))</f>
        <v>1</v>
      </c>
      <c r="J192" s="14" t="str">
        <f>VLOOKUP(tabDaten[[#This Row],[GrpKurz]],tabGruppierung[],2,FALSE)</f>
        <v>E   Einnahmen aus Verwaltung und Betrieb</v>
      </c>
      <c r="K1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4649-157500    vermischte Einnahmen   </v>
      </c>
      <c r="L192" s="17">
        <f>IF(OR(tabDaten[[#This Row],[art]]="00",tabDaten[[#This Row],[art]]="10"),tabDaten[[#This Row],[Plan]],tabDaten[[#This Row],[Plan]]*-1)</f>
        <v>2000</v>
      </c>
      <c r="M192" s="18">
        <f>IF(OR(tabDaten[[#This Row],[art]]="00",tabDaten[[#This Row],[art]]="10",tabDaten[[#This Row],[art]]="60",tabDaten[[#This Row],[art]]="70"),tabDaten[[#This Row],[Rechnung]],tabDaten[[#This Row],[Rechnung]]*-1)</f>
        <v>0</v>
      </c>
      <c r="N192" s="44">
        <v>1</v>
      </c>
      <c r="O192" s="45" t="s">
        <v>995</v>
      </c>
      <c r="P192" s="45" t="s">
        <v>1245</v>
      </c>
      <c r="Q192" s="45" t="s">
        <v>1659</v>
      </c>
      <c r="R192" s="45" t="s">
        <v>995</v>
      </c>
      <c r="S192" s="45" t="s">
        <v>1546</v>
      </c>
      <c r="T192" s="44" t="s">
        <v>52</v>
      </c>
      <c r="U192" s="46">
        <v>2000</v>
      </c>
      <c r="V192" s="46">
        <v>0</v>
      </c>
    </row>
    <row r="193" spans="2:22" x14ac:dyDescent="0.2">
      <c r="B193" s="14" t="str">
        <f>IF(tabDaten[[#This Row],[MandNr]]="","Fehler",IF(tabDaten[[#This Row],[MandNr]]=1,"1 Stadt Bad Rappenau","2 Eigenbetrieb Stadtenwässerung"))</f>
        <v>1 Stadt Bad Rappenau</v>
      </c>
      <c r="C193" s="14" t="str">
        <f>IF(OR(tabDaten[[#This Row],[art]]="00",tabDaten[[#This Row],[art]]="01",tabDaten[[#This Row],[art]]="60",tabDaten[[#This Row],[art]]="61"),"0 Verwaltungshaushalt","1 Vermögenshaushalt")</f>
        <v>0 Verwaltungshaushalt</v>
      </c>
      <c r="D193" s="14" t="str">
        <f>VLOOKUP(tabDaten[[#This Row],[art]],tabKontenart[],2,FALSE)</f>
        <v>00 Einnahmen VerwaltungsHH</v>
      </c>
      <c r="E193" s="14" t="str">
        <f>LEFT(tabDaten[[#This Row],[Gld]],1) &amp; "    " &amp;VLOOKUP((tabDaten[[#This Row],[MandNr]]&amp;"x"&amp;LEFT(tabDaten[[#This Row],[Gld]],1)),tabGliederung[],2,FALSE)</f>
        <v xml:space="preserve">4    soziale Sicherung </v>
      </c>
      <c r="F193" s="14" t="str">
        <f>LEFT(tabDaten[[#This Row],[Gld]],2) &amp; "    " &amp;VLOOKUP((tabDaten[[#This Row],[MandNr]]&amp;"x"&amp;LEFT(tabDaten[[#This Row],[Gld]],2)),tabGliederung[],2,FALSE)</f>
        <v>46    Einrichtungen der Jugendhilfe,  Jugendarbeit</v>
      </c>
      <c r="G1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93" s="14" t="str">
        <f>LEFT(tabDaten[[#This Row],[Gld]],4) &amp; "    " &amp;VLOOKUP((tabDaten[[#This Row],[MandNr]]&amp;"x"&amp;LEFT(tabDaten[[#This Row],[Gld]],4)),tabGliederung[],2,FALSE)</f>
        <v xml:space="preserve">4649    Kindergarten Zimmerhof </v>
      </c>
      <c r="I193" s="14" t="str">
        <f>IF(OR(LEFT(tabDaten[[#This Row],[Grp]],1)*1=3,LEFT(tabDaten[[#This Row],[Grp]],1)*1=9),LEFT(tabDaten[[#This Row],[Grp]],2),LEFT(tabDaten[[#This Row],[Grp]],1))</f>
        <v>1</v>
      </c>
      <c r="J193" s="14" t="str">
        <f>VLOOKUP(tabDaten[[#This Row],[GrpKurz]],tabGruppierung[],2,FALSE)</f>
        <v>E   Einnahmen aus Verwaltung und Betrieb</v>
      </c>
      <c r="K1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4649-171000    Landeszuschuss für Kindergärten   </v>
      </c>
      <c r="L193" s="17">
        <f>IF(OR(tabDaten[[#This Row],[art]]="00",tabDaten[[#This Row],[art]]="10"),tabDaten[[#This Row],[Plan]],tabDaten[[#This Row],[Plan]]*-1)</f>
        <v>160000</v>
      </c>
      <c r="M193" s="18">
        <f>IF(OR(tabDaten[[#This Row],[art]]="00",tabDaten[[#This Row],[art]]="10",tabDaten[[#This Row],[art]]="60",tabDaten[[#This Row],[art]]="70"),tabDaten[[#This Row],[Rechnung]],tabDaten[[#This Row],[Rechnung]]*-1)</f>
        <v>123965.03</v>
      </c>
      <c r="N193" s="44">
        <v>1</v>
      </c>
      <c r="O193" s="45" t="s">
        <v>995</v>
      </c>
      <c r="P193" s="45" t="s">
        <v>1245</v>
      </c>
      <c r="Q193" s="45" t="s">
        <v>1667</v>
      </c>
      <c r="R193" s="45" t="s">
        <v>995</v>
      </c>
      <c r="S193" s="45" t="s">
        <v>1546</v>
      </c>
      <c r="T193" s="44" t="s">
        <v>50</v>
      </c>
      <c r="U193" s="46">
        <v>160000</v>
      </c>
      <c r="V193" s="46">
        <v>123965.03</v>
      </c>
    </row>
    <row r="194" spans="2:22" x14ac:dyDescent="0.2">
      <c r="B194" s="14" t="str">
        <f>IF(tabDaten[[#This Row],[MandNr]]="","Fehler",IF(tabDaten[[#This Row],[MandNr]]=1,"1 Stadt Bad Rappenau","2 Eigenbetrieb Stadtenwässerung"))</f>
        <v>1 Stadt Bad Rappenau</v>
      </c>
      <c r="C194" s="14" t="str">
        <f>IF(OR(tabDaten[[#This Row],[art]]="00",tabDaten[[#This Row],[art]]="01",tabDaten[[#This Row],[art]]="60",tabDaten[[#This Row],[art]]="61"),"0 Verwaltungshaushalt","1 Vermögenshaushalt")</f>
        <v>0 Verwaltungshaushalt</v>
      </c>
      <c r="D194" s="14" t="str">
        <f>VLOOKUP(tabDaten[[#This Row],[art]],tabKontenart[],2,FALSE)</f>
        <v>00 Einnahmen VerwaltungsHH</v>
      </c>
      <c r="E194" s="14" t="str">
        <f>LEFT(tabDaten[[#This Row],[Gld]],1) &amp; "    " &amp;VLOOKUP((tabDaten[[#This Row],[MandNr]]&amp;"x"&amp;LEFT(tabDaten[[#This Row],[Gld]],1)),tabGliederung[],2,FALSE)</f>
        <v xml:space="preserve">4    soziale Sicherung </v>
      </c>
      <c r="F194" s="14" t="str">
        <f>LEFT(tabDaten[[#This Row],[Gld]],2) &amp; "    " &amp;VLOOKUP((tabDaten[[#This Row],[MandNr]]&amp;"x"&amp;LEFT(tabDaten[[#This Row],[Gld]],2)),tabGliederung[],2,FALSE)</f>
        <v>46    Einrichtungen der Jugendhilfe,  Jugendarbeit</v>
      </c>
      <c r="G1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94" s="14" t="str">
        <f>LEFT(tabDaten[[#This Row],[Gld]],4) &amp; "    " &amp;VLOOKUP((tabDaten[[#This Row],[MandNr]]&amp;"x"&amp;LEFT(tabDaten[[#This Row],[Gld]],4)),tabGliederung[],2,FALSE)</f>
        <v xml:space="preserve">4649    Kindergarten Zimmerhof </v>
      </c>
      <c r="I194" s="14" t="str">
        <f>IF(OR(LEFT(tabDaten[[#This Row],[Grp]],1)*1=3,LEFT(tabDaten[[#This Row],[Grp]],1)*1=9),LEFT(tabDaten[[#This Row],[Grp]],2),LEFT(tabDaten[[#This Row],[Grp]],1))</f>
        <v>1</v>
      </c>
      <c r="J194" s="14" t="str">
        <f>VLOOKUP(tabDaten[[#This Row],[GrpKurz]],tabGruppierung[],2,FALSE)</f>
        <v>E   Einnahmen aus Verwaltung und Betrieb</v>
      </c>
      <c r="K1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4649-171100    Landeszuschuss Kleinkindbetreuung   </v>
      </c>
      <c r="L194" s="17">
        <f>IF(OR(tabDaten[[#This Row],[art]]="00",tabDaten[[#This Row],[art]]="10"),tabDaten[[#This Row],[Plan]],tabDaten[[#This Row],[Plan]]*-1)</f>
        <v>210000</v>
      </c>
      <c r="M194" s="18">
        <f>IF(OR(tabDaten[[#This Row],[art]]="00",tabDaten[[#This Row],[art]]="10",tabDaten[[#This Row],[art]]="60",tabDaten[[#This Row],[art]]="70"),tabDaten[[#This Row],[Rechnung]],tabDaten[[#This Row],[Rechnung]]*-1)</f>
        <v>107641.9</v>
      </c>
      <c r="N194" s="44">
        <v>1</v>
      </c>
      <c r="O194" s="45" t="s">
        <v>995</v>
      </c>
      <c r="P194" s="45" t="s">
        <v>1245</v>
      </c>
      <c r="Q194" s="45" t="s">
        <v>1679</v>
      </c>
      <c r="R194" s="45" t="s">
        <v>995</v>
      </c>
      <c r="S194" s="45" t="s">
        <v>1546</v>
      </c>
      <c r="T194" s="44" t="s">
        <v>51</v>
      </c>
      <c r="U194" s="46">
        <v>210000</v>
      </c>
      <c r="V194" s="46">
        <v>107641.9</v>
      </c>
    </row>
    <row r="195" spans="2:22" x14ac:dyDescent="0.2">
      <c r="B195" s="14" t="str">
        <f>IF(tabDaten[[#This Row],[MandNr]]="","Fehler",IF(tabDaten[[#This Row],[MandNr]]=1,"1 Stadt Bad Rappenau","2 Eigenbetrieb Stadtenwässerung"))</f>
        <v>1 Stadt Bad Rappenau</v>
      </c>
      <c r="C195" s="14" t="str">
        <f>IF(OR(tabDaten[[#This Row],[art]]="00",tabDaten[[#This Row],[art]]="01",tabDaten[[#This Row],[art]]="60",tabDaten[[#This Row],[art]]="61"),"0 Verwaltungshaushalt","1 Vermögenshaushalt")</f>
        <v>0 Verwaltungshaushalt</v>
      </c>
      <c r="D195" s="14" t="str">
        <f>VLOOKUP(tabDaten[[#This Row],[art]],tabKontenart[],2,FALSE)</f>
        <v>00 Einnahmen VerwaltungsHH</v>
      </c>
      <c r="E195" s="14" t="str">
        <f>LEFT(tabDaten[[#This Row],[Gld]],1) &amp; "    " &amp;VLOOKUP((tabDaten[[#This Row],[MandNr]]&amp;"x"&amp;LEFT(tabDaten[[#This Row],[Gld]],1)),tabGliederung[],2,FALSE)</f>
        <v xml:space="preserve">4    soziale Sicherung </v>
      </c>
      <c r="F195" s="14" t="str">
        <f>LEFT(tabDaten[[#This Row],[Gld]],2) &amp; "    " &amp;VLOOKUP((tabDaten[[#This Row],[MandNr]]&amp;"x"&amp;LEFT(tabDaten[[#This Row],[Gld]],2)),tabGliederung[],2,FALSE)</f>
        <v>46    Einrichtungen der Jugendhilfe,  Jugendarbeit</v>
      </c>
      <c r="G1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95" s="14" t="str">
        <f>LEFT(tabDaten[[#This Row],[Gld]],4) &amp; "    " &amp;VLOOKUP((tabDaten[[#This Row],[MandNr]]&amp;"x"&amp;LEFT(tabDaten[[#This Row],[Gld]],4)),tabGliederung[],2,FALSE)</f>
        <v xml:space="preserve">4649    Kindergarten Zimmerhof </v>
      </c>
      <c r="I195" s="14" t="str">
        <f>IF(OR(LEFT(tabDaten[[#This Row],[Grp]],1)*1=3,LEFT(tabDaten[[#This Row],[Grp]],1)*1=9),LEFT(tabDaten[[#This Row],[Grp]],2),LEFT(tabDaten[[#This Row],[Grp]],1))</f>
        <v>2</v>
      </c>
      <c r="J195" s="14" t="str">
        <f>VLOOKUP(tabDaten[[#This Row],[GrpKurz]],tabGruppierung[],2,FALSE)</f>
        <v>E   Sonstige Finanzeinnahmen</v>
      </c>
      <c r="K1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4649-276000    Auflösung von Beiträgen und ähnlichen Entgelten  </v>
      </c>
      <c r="L195" s="17">
        <f>IF(OR(tabDaten[[#This Row],[art]]="00",tabDaten[[#This Row],[art]]="10"),tabDaten[[#This Row],[Plan]],tabDaten[[#This Row],[Plan]]*-1)</f>
        <v>17600</v>
      </c>
      <c r="M195" s="18">
        <f>IF(OR(tabDaten[[#This Row],[art]]="00",tabDaten[[#This Row],[art]]="10",tabDaten[[#This Row],[art]]="60",tabDaten[[#This Row],[art]]="70"),tabDaten[[#This Row],[Rechnung]],tabDaten[[#This Row],[Rechnung]]*-1)</f>
        <v>5567.9</v>
      </c>
      <c r="N195" s="44">
        <v>1</v>
      </c>
      <c r="O195" s="45" t="s">
        <v>995</v>
      </c>
      <c r="P195" s="45" t="s">
        <v>1245</v>
      </c>
      <c r="Q195" s="45" t="s">
        <v>1669</v>
      </c>
      <c r="R195" s="45" t="s">
        <v>995</v>
      </c>
      <c r="S195" s="45" t="s">
        <v>1546</v>
      </c>
      <c r="T195" s="44" t="s">
        <v>24</v>
      </c>
      <c r="U195" s="46">
        <v>17600</v>
      </c>
      <c r="V195" s="46">
        <v>5567.9</v>
      </c>
    </row>
    <row r="196" spans="2:22" x14ac:dyDescent="0.2">
      <c r="B196" s="14" t="str">
        <f>IF(tabDaten[[#This Row],[MandNr]]="","Fehler",IF(tabDaten[[#This Row],[MandNr]]=1,"1 Stadt Bad Rappenau","2 Eigenbetrieb Stadtenwässerung"))</f>
        <v>1 Stadt Bad Rappenau</v>
      </c>
      <c r="C196" s="14" t="str">
        <f>IF(OR(tabDaten[[#This Row],[art]]="00",tabDaten[[#This Row],[art]]="01",tabDaten[[#This Row],[art]]="60",tabDaten[[#This Row],[art]]="61"),"0 Verwaltungshaushalt","1 Vermögenshaushalt")</f>
        <v>0 Verwaltungshaushalt</v>
      </c>
      <c r="D196" s="14" t="str">
        <f>VLOOKUP(tabDaten[[#This Row],[art]],tabKontenart[],2,FALSE)</f>
        <v>00 Einnahmen VerwaltungsHH</v>
      </c>
      <c r="E196" s="14" t="str">
        <f>LEFT(tabDaten[[#This Row],[Gld]],1) &amp; "    " &amp;VLOOKUP((tabDaten[[#This Row],[MandNr]]&amp;"x"&amp;LEFT(tabDaten[[#This Row],[Gld]],1)),tabGliederung[],2,FALSE)</f>
        <v xml:space="preserve">5    Gesundheit, Sport, Erholung </v>
      </c>
      <c r="F196" s="14" t="str">
        <f>LEFT(tabDaten[[#This Row],[Gld]],2) &amp; "    " &amp;VLOOKUP((tabDaten[[#This Row],[MandNr]]&amp;"x"&amp;LEFT(tabDaten[[#This Row],[Gld]],2)),tabGliederung[],2,FALSE)</f>
        <v xml:space="preserve">56    Eigene Sportstätten </v>
      </c>
      <c r="G1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96" s="14" t="str">
        <f>LEFT(tabDaten[[#This Row],[Gld]],4) &amp; "    " &amp;VLOOKUP((tabDaten[[#This Row],[MandNr]]&amp;"x"&amp;LEFT(tabDaten[[#This Row],[Gld]],4)),tabGliederung[],2,FALSE)</f>
        <v xml:space="preserve">5610    Sporthallen Bad Rappenau </v>
      </c>
      <c r="I196" s="14" t="str">
        <f>IF(OR(LEFT(tabDaten[[#This Row],[Grp]],1)*1=3,LEFT(tabDaten[[#This Row],[Grp]],1)*1=9),LEFT(tabDaten[[#This Row],[Grp]],2),LEFT(tabDaten[[#This Row],[Grp]],1))</f>
        <v>1</v>
      </c>
      <c r="J196" s="14" t="str">
        <f>VLOOKUP(tabDaten[[#This Row],[GrpKurz]],tabGruppierung[],2,FALSE)</f>
        <v>E   Einnahmen aus Verwaltung und Betrieb</v>
      </c>
      <c r="K1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5610-110000    Benutzungsgebühren Sporthalle  </v>
      </c>
      <c r="L196" s="17">
        <f>IF(OR(tabDaten[[#This Row],[art]]="00",tabDaten[[#This Row],[art]]="10"),tabDaten[[#This Row],[Plan]],tabDaten[[#This Row],[Plan]]*-1)</f>
        <v>40000</v>
      </c>
      <c r="M196" s="18">
        <f>IF(OR(tabDaten[[#This Row],[art]]="00",tabDaten[[#This Row],[art]]="10",tabDaten[[#This Row],[art]]="60",tabDaten[[#This Row],[art]]="70"),tabDaten[[#This Row],[Rechnung]],tabDaten[[#This Row],[Rechnung]]*-1)</f>
        <v>40132</v>
      </c>
      <c r="N196" s="44">
        <v>1</v>
      </c>
      <c r="O196" s="45" t="s">
        <v>995</v>
      </c>
      <c r="P196" s="45" t="s">
        <v>1299</v>
      </c>
      <c r="Q196" s="45" t="s">
        <v>1674</v>
      </c>
      <c r="R196" s="45" t="s">
        <v>995</v>
      </c>
      <c r="S196" s="45" t="s">
        <v>1546</v>
      </c>
      <c r="T196" s="44" t="s">
        <v>53</v>
      </c>
      <c r="U196" s="46">
        <v>40000</v>
      </c>
      <c r="V196" s="46">
        <v>40132</v>
      </c>
    </row>
    <row r="197" spans="2:22" x14ac:dyDescent="0.2">
      <c r="B197" s="14" t="str">
        <f>IF(tabDaten[[#This Row],[MandNr]]="","Fehler",IF(tabDaten[[#This Row],[MandNr]]=1,"1 Stadt Bad Rappenau","2 Eigenbetrieb Stadtenwässerung"))</f>
        <v>1 Stadt Bad Rappenau</v>
      </c>
      <c r="C197" s="14" t="str">
        <f>IF(OR(tabDaten[[#This Row],[art]]="00",tabDaten[[#This Row],[art]]="01",tabDaten[[#This Row],[art]]="60",tabDaten[[#This Row],[art]]="61"),"0 Verwaltungshaushalt","1 Vermögenshaushalt")</f>
        <v>0 Verwaltungshaushalt</v>
      </c>
      <c r="D197" s="14" t="str">
        <f>VLOOKUP(tabDaten[[#This Row],[art]],tabKontenart[],2,FALSE)</f>
        <v>00 Einnahmen VerwaltungsHH</v>
      </c>
      <c r="E197" s="14" t="str">
        <f>LEFT(tabDaten[[#This Row],[Gld]],1) &amp; "    " &amp;VLOOKUP((tabDaten[[#This Row],[MandNr]]&amp;"x"&amp;LEFT(tabDaten[[#This Row],[Gld]],1)),tabGliederung[],2,FALSE)</f>
        <v xml:space="preserve">5    Gesundheit, Sport, Erholung </v>
      </c>
      <c r="F197" s="14" t="str">
        <f>LEFT(tabDaten[[#This Row],[Gld]],2) &amp; "    " &amp;VLOOKUP((tabDaten[[#This Row],[MandNr]]&amp;"x"&amp;LEFT(tabDaten[[#This Row],[Gld]],2)),tabGliederung[],2,FALSE)</f>
        <v xml:space="preserve">56    Eigene Sportstätten </v>
      </c>
      <c r="G1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97" s="14" t="str">
        <f>LEFT(tabDaten[[#This Row],[Gld]],4) &amp; "    " &amp;VLOOKUP((tabDaten[[#This Row],[MandNr]]&amp;"x"&amp;LEFT(tabDaten[[#This Row],[Gld]],4)),tabGliederung[],2,FALSE)</f>
        <v xml:space="preserve">5610    Sporthallen Bad Rappenau </v>
      </c>
      <c r="I197" s="14" t="str">
        <f>IF(OR(LEFT(tabDaten[[#This Row],[Grp]],1)*1=3,LEFT(tabDaten[[#This Row],[Grp]],1)*1=9),LEFT(tabDaten[[#This Row],[Grp]],2),LEFT(tabDaten[[#This Row],[Grp]],1))</f>
        <v>1</v>
      </c>
      <c r="J197" s="14" t="str">
        <f>VLOOKUP(tabDaten[[#This Row],[GrpKurz]],tabGruppierung[],2,FALSE)</f>
        <v>E   Einnahmen aus Verwaltung und Betrieb</v>
      </c>
      <c r="K1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5610-151000    Ersätze und ähnliche Einnahmen  </v>
      </c>
      <c r="L197" s="17">
        <f>IF(OR(tabDaten[[#This Row],[art]]="00",tabDaten[[#This Row],[art]]="10"),tabDaten[[#This Row],[Plan]],tabDaten[[#This Row],[Plan]]*-1)</f>
        <v>500</v>
      </c>
      <c r="M197" s="18">
        <f>IF(OR(tabDaten[[#This Row],[art]]="00",tabDaten[[#This Row],[art]]="10",tabDaten[[#This Row],[art]]="60",tabDaten[[#This Row],[art]]="70"),tabDaten[[#This Row],[Rechnung]],tabDaten[[#This Row],[Rechnung]]*-1)</f>
        <v>18.559999999999999</v>
      </c>
      <c r="N197" s="44">
        <v>1</v>
      </c>
      <c r="O197" s="45" t="s">
        <v>995</v>
      </c>
      <c r="P197" s="45" t="s">
        <v>1299</v>
      </c>
      <c r="Q197" s="45" t="s">
        <v>1653</v>
      </c>
      <c r="R197" s="45" t="s">
        <v>995</v>
      </c>
      <c r="S197" s="45" t="s">
        <v>1546</v>
      </c>
      <c r="T197" s="44" t="s">
        <v>4</v>
      </c>
      <c r="U197" s="46">
        <v>500</v>
      </c>
      <c r="V197" s="46">
        <v>18.559999999999999</v>
      </c>
    </row>
    <row r="198" spans="2:22" x14ac:dyDescent="0.2">
      <c r="B198" s="14" t="str">
        <f>IF(tabDaten[[#This Row],[MandNr]]="","Fehler",IF(tabDaten[[#This Row],[MandNr]]=1,"1 Stadt Bad Rappenau","2 Eigenbetrieb Stadtenwässerung"))</f>
        <v>1 Stadt Bad Rappenau</v>
      </c>
      <c r="C198" s="14" t="str">
        <f>IF(OR(tabDaten[[#This Row],[art]]="00",tabDaten[[#This Row],[art]]="01",tabDaten[[#This Row],[art]]="60",tabDaten[[#This Row],[art]]="61"),"0 Verwaltungshaushalt","1 Vermögenshaushalt")</f>
        <v>0 Verwaltungshaushalt</v>
      </c>
      <c r="D198" s="14" t="str">
        <f>VLOOKUP(tabDaten[[#This Row],[art]],tabKontenart[],2,FALSE)</f>
        <v>00 Einnahmen VerwaltungsHH</v>
      </c>
      <c r="E198" s="14" t="str">
        <f>LEFT(tabDaten[[#This Row],[Gld]],1) &amp; "    " &amp;VLOOKUP((tabDaten[[#This Row],[MandNr]]&amp;"x"&amp;LEFT(tabDaten[[#This Row],[Gld]],1)),tabGliederung[],2,FALSE)</f>
        <v xml:space="preserve">5    Gesundheit, Sport, Erholung </v>
      </c>
      <c r="F198" s="14" t="str">
        <f>LEFT(tabDaten[[#This Row],[Gld]],2) &amp; "    " &amp;VLOOKUP((tabDaten[[#This Row],[MandNr]]&amp;"x"&amp;LEFT(tabDaten[[#This Row],[Gld]],2)),tabGliederung[],2,FALSE)</f>
        <v xml:space="preserve">56    Eigene Sportstätten </v>
      </c>
      <c r="G1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98" s="14" t="str">
        <f>LEFT(tabDaten[[#This Row],[Gld]],4) &amp; "    " &amp;VLOOKUP((tabDaten[[#This Row],[MandNr]]&amp;"x"&amp;LEFT(tabDaten[[#This Row],[Gld]],4)),tabGliederung[],2,FALSE)</f>
        <v xml:space="preserve">5610    Sporthallen Bad Rappenau </v>
      </c>
      <c r="I198" s="14" t="str">
        <f>IF(OR(LEFT(tabDaten[[#This Row],[Grp]],1)*1=3,LEFT(tabDaten[[#This Row],[Grp]],1)*1=9),LEFT(tabDaten[[#This Row],[Grp]],2),LEFT(tabDaten[[#This Row],[Grp]],1))</f>
        <v>1</v>
      </c>
      <c r="J198" s="14" t="str">
        <f>VLOOKUP(tabDaten[[#This Row],[GrpKurz]],tabGruppierung[],2,FALSE)</f>
        <v>E   Einnahmen aus Verwaltung und Betrieb</v>
      </c>
      <c r="K1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5610-152000    Ersatz von Schäden an Gebäuden u.ä. Einrichtungen (Deckungskreis 1)  </v>
      </c>
      <c r="L198" s="17">
        <f>IF(OR(tabDaten[[#This Row],[art]]="00",tabDaten[[#This Row],[art]]="10"),tabDaten[[#This Row],[Plan]],tabDaten[[#This Row],[Plan]]*-1)</f>
        <v>0</v>
      </c>
      <c r="M198" s="18">
        <f>IF(OR(tabDaten[[#This Row],[art]]="00",tabDaten[[#This Row],[art]]="10",tabDaten[[#This Row],[art]]="60",tabDaten[[#This Row],[art]]="70"),tabDaten[[#This Row],[Rechnung]],tabDaten[[#This Row],[Rechnung]]*-1)</f>
        <v>5933.89</v>
      </c>
      <c r="N198" s="44">
        <v>1</v>
      </c>
      <c r="O198" s="45" t="s">
        <v>995</v>
      </c>
      <c r="P198" s="45" t="s">
        <v>1299</v>
      </c>
      <c r="Q198" s="45" t="s">
        <v>1661</v>
      </c>
      <c r="R198" s="45" t="s">
        <v>995</v>
      </c>
      <c r="S198" s="45" t="s">
        <v>1546</v>
      </c>
      <c r="T198" s="44" t="s">
        <v>16</v>
      </c>
      <c r="U198" s="46">
        <v>0</v>
      </c>
      <c r="V198" s="46">
        <v>5933.89</v>
      </c>
    </row>
    <row r="199" spans="2:22" x14ac:dyDescent="0.2">
      <c r="B199" s="14" t="str">
        <f>IF(tabDaten[[#This Row],[MandNr]]="","Fehler",IF(tabDaten[[#This Row],[MandNr]]=1,"1 Stadt Bad Rappenau","2 Eigenbetrieb Stadtenwässerung"))</f>
        <v>1 Stadt Bad Rappenau</v>
      </c>
      <c r="C199" s="14" t="str">
        <f>IF(OR(tabDaten[[#This Row],[art]]="00",tabDaten[[#This Row],[art]]="01",tabDaten[[#This Row],[art]]="60",tabDaten[[#This Row],[art]]="61"),"0 Verwaltungshaushalt","1 Vermögenshaushalt")</f>
        <v>0 Verwaltungshaushalt</v>
      </c>
      <c r="D199" s="14" t="str">
        <f>VLOOKUP(tabDaten[[#This Row],[art]],tabKontenart[],2,FALSE)</f>
        <v>00 Einnahmen VerwaltungsHH</v>
      </c>
      <c r="E199" s="14" t="str">
        <f>LEFT(tabDaten[[#This Row],[Gld]],1) &amp; "    " &amp;VLOOKUP((tabDaten[[#This Row],[MandNr]]&amp;"x"&amp;LEFT(tabDaten[[#This Row],[Gld]],1)),tabGliederung[],2,FALSE)</f>
        <v xml:space="preserve">5    Gesundheit, Sport, Erholung </v>
      </c>
      <c r="F199" s="14" t="str">
        <f>LEFT(tabDaten[[#This Row],[Gld]],2) &amp; "    " &amp;VLOOKUP((tabDaten[[#This Row],[MandNr]]&amp;"x"&amp;LEFT(tabDaten[[#This Row],[Gld]],2)),tabGliederung[],2,FALSE)</f>
        <v xml:space="preserve">56    Eigene Sportstätten </v>
      </c>
      <c r="G1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99" s="14" t="str">
        <f>LEFT(tabDaten[[#This Row],[Gld]],4) &amp; "    " &amp;VLOOKUP((tabDaten[[#This Row],[MandNr]]&amp;"x"&amp;LEFT(tabDaten[[#This Row],[Gld]],4)),tabGliederung[],2,FALSE)</f>
        <v xml:space="preserve">5610    Sporthallen Bad Rappenau </v>
      </c>
      <c r="I199" s="14" t="str">
        <f>IF(OR(LEFT(tabDaten[[#This Row],[Grp]],1)*1=3,LEFT(tabDaten[[#This Row],[Grp]],1)*1=9),LEFT(tabDaten[[#This Row],[Grp]],2),LEFT(tabDaten[[#This Row],[Grp]],1))</f>
        <v>1</v>
      </c>
      <c r="J199" s="14" t="str">
        <f>VLOOKUP(tabDaten[[#This Row],[GrpKurz]],tabGruppierung[],2,FALSE)</f>
        <v>E   Einnahmen aus Verwaltung und Betrieb</v>
      </c>
      <c r="K1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5610-154000    Erstattung für Photovoltaikanlage Kraichgauhalle  </v>
      </c>
      <c r="L199" s="17">
        <f>IF(OR(tabDaten[[#This Row],[art]]="00",tabDaten[[#This Row],[art]]="10"),tabDaten[[#This Row],[Plan]],tabDaten[[#This Row],[Plan]]*-1)</f>
        <v>3500</v>
      </c>
      <c r="M199" s="18">
        <f>IF(OR(tabDaten[[#This Row],[art]]="00",tabDaten[[#This Row],[art]]="10",tabDaten[[#This Row],[art]]="60",tabDaten[[#This Row],[art]]="70"),tabDaten[[#This Row],[Rechnung]],tabDaten[[#This Row],[Rechnung]]*-1)</f>
        <v>3804.19</v>
      </c>
      <c r="N199" s="44">
        <v>1</v>
      </c>
      <c r="O199" s="45" t="s">
        <v>995</v>
      </c>
      <c r="P199" s="45" t="s">
        <v>1299</v>
      </c>
      <c r="Q199" s="45" t="s">
        <v>1662</v>
      </c>
      <c r="R199" s="45" t="s">
        <v>995</v>
      </c>
      <c r="S199" s="45" t="s">
        <v>1546</v>
      </c>
      <c r="T199" s="44" t="s">
        <v>54</v>
      </c>
      <c r="U199" s="46">
        <v>3500</v>
      </c>
      <c r="V199" s="46">
        <v>3804.19</v>
      </c>
    </row>
    <row r="200" spans="2:22" x14ac:dyDescent="0.2">
      <c r="B200" s="14" t="str">
        <f>IF(tabDaten[[#This Row],[MandNr]]="","Fehler",IF(tabDaten[[#This Row],[MandNr]]=1,"1 Stadt Bad Rappenau","2 Eigenbetrieb Stadtenwässerung"))</f>
        <v>1 Stadt Bad Rappenau</v>
      </c>
      <c r="C200" s="14" t="str">
        <f>IF(OR(tabDaten[[#This Row],[art]]="00",tabDaten[[#This Row],[art]]="01",tabDaten[[#This Row],[art]]="60",tabDaten[[#This Row],[art]]="61"),"0 Verwaltungshaushalt","1 Vermögenshaushalt")</f>
        <v>0 Verwaltungshaushalt</v>
      </c>
      <c r="D200" s="14" t="str">
        <f>VLOOKUP(tabDaten[[#This Row],[art]],tabKontenart[],2,FALSE)</f>
        <v>00 Einnahmen VerwaltungsHH</v>
      </c>
      <c r="E200" s="14" t="str">
        <f>LEFT(tabDaten[[#This Row],[Gld]],1) &amp; "    " &amp;VLOOKUP((tabDaten[[#This Row],[MandNr]]&amp;"x"&amp;LEFT(tabDaten[[#This Row],[Gld]],1)),tabGliederung[],2,FALSE)</f>
        <v xml:space="preserve">5    Gesundheit, Sport, Erholung </v>
      </c>
      <c r="F200" s="14" t="str">
        <f>LEFT(tabDaten[[#This Row],[Gld]],2) &amp; "    " &amp;VLOOKUP((tabDaten[[#This Row],[MandNr]]&amp;"x"&amp;LEFT(tabDaten[[#This Row],[Gld]],2)),tabGliederung[],2,FALSE)</f>
        <v xml:space="preserve">56    Eigene Sportstätten </v>
      </c>
      <c r="G2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0" s="14" t="str">
        <f>LEFT(tabDaten[[#This Row],[Gld]],4) &amp; "    " &amp;VLOOKUP((tabDaten[[#This Row],[MandNr]]&amp;"x"&amp;LEFT(tabDaten[[#This Row],[Gld]],4)),tabGliederung[],2,FALSE)</f>
        <v xml:space="preserve">5610    Sporthallen Bad Rappenau </v>
      </c>
      <c r="I200" s="14" t="str">
        <f>IF(OR(LEFT(tabDaten[[#This Row],[Grp]],1)*1=3,LEFT(tabDaten[[#This Row],[Grp]],1)*1=9),LEFT(tabDaten[[#This Row],[Grp]],2),LEFT(tabDaten[[#This Row],[Grp]],1))</f>
        <v>1</v>
      </c>
      <c r="J200" s="14" t="str">
        <f>VLOOKUP(tabDaten[[#This Row],[GrpKurz]],tabGruppierung[],2,FALSE)</f>
        <v>E   Einnahmen aus Verwaltung und Betrieb</v>
      </c>
      <c r="K2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5610-157500    Vermischte Einnahmen   </v>
      </c>
      <c r="L200" s="17">
        <f>IF(OR(tabDaten[[#This Row],[art]]="00",tabDaten[[#This Row],[art]]="10"),tabDaten[[#This Row],[Plan]],tabDaten[[#This Row],[Plan]]*-1)</f>
        <v>100</v>
      </c>
      <c r="M200" s="18">
        <f>IF(OR(tabDaten[[#This Row],[art]]="00",tabDaten[[#This Row],[art]]="10",tabDaten[[#This Row],[art]]="60",tabDaten[[#This Row],[art]]="70"),tabDaten[[#This Row],[Rechnung]],tabDaten[[#This Row],[Rechnung]]*-1)</f>
        <v>0</v>
      </c>
      <c r="N200" s="44">
        <v>1</v>
      </c>
      <c r="O200" s="45" t="s">
        <v>995</v>
      </c>
      <c r="P200" s="45" t="s">
        <v>1299</v>
      </c>
      <c r="Q200" s="45" t="s">
        <v>1659</v>
      </c>
      <c r="R200" s="45" t="s">
        <v>995</v>
      </c>
      <c r="S200" s="45" t="s">
        <v>1546</v>
      </c>
      <c r="T200" s="44" t="s">
        <v>12</v>
      </c>
      <c r="U200" s="46">
        <v>100</v>
      </c>
      <c r="V200" s="46">
        <v>0</v>
      </c>
    </row>
    <row r="201" spans="2:22" x14ac:dyDescent="0.2">
      <c r="B201" s="14" t="str">
        <f>IF(tabDaten[[#This Row],[MandNr]]="","Fehler",IF(tabDaten[[#This Row],[MandNr]]=1,"1 Stadt Bad Rappenau","2 Eigenbetrieb Stadtenwässerung"))</f>
        <v>1 Stadt Bad Rappenau</v>
      </c>
      <c r="C201" s="14" t="str">
        <f>IF(OR(tabDaten[[#This Row],[art]]="00",tabDaten[[#This Row],[art]]="01",tabDaten[[#This Row],[art]]="60",tabDaten[[#This Row],[art]]="61"),"0 Verwaltungshaushalt","1 Vermögenshaushalt")</f>
        <v>0 Verwaltungshaushalt</v>
      </c>
      <c r="D201" s="14" t="str">
        <f>VLOOKUP(tabDaten[[#This Row],[art]],tabKontenart[],2,FALSE)</f>
        <v>00 Einnahmen VerwaltungsHH</v>
      </c>
      <c r="E201" s="14" t="str">
        <f>LEFT(tabDaten[[#This Row],[Gld]],1) &amp; "    " &amp;VLOOKUP((tabDaten[[#This Row],[MandNr]]&amp;"x"&amp;LEFT(tabDaten[[#This Row],[Gld]],1)),tabGliederung[],2,FALSE)</f>
        <v xml:space="preserve">5    Gesundheit, Sport, Erholung </v>
      </c>
      <c r="F201" s="14" t="str">
        <f>LEFT(tabDaten[[#This Row],[Gld]],2) &amp; "    " &amp;VLOOKUP((tabDaten[[#This Row],[MandNr]]&amp;"x"&amp;LEFT(tabDaten[[#This Row],[Gld]],2)),tabGliederung[],2,FALSE)</f>
        <v xml:space="preserve">56    Eigene Sportstätten </v>
      </c>
      <c r="G2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1" s="14" t="str">
        <f>LEFT(tabDaten[[#This Row],[Gld]],4) &amp; "    " &amp;VLOOKUP((tabDaten[[#This Row],[MandNr]]&amp;"x"&amp;LEFT(tabDaten[[#This Row],[Gld]],4)),tabGliederung[],2,FALSE)</f>
        <v xml:space="preserve">5610    Sporthallen Bad Rappenau </v>
      </c>
      <c r="I201" s="14" t="str">
        <f>IF(OR(LEFT(tabDaten[[#This Row],[Grp]],1)*1=3,LEFT(tabDaten[[#This Row],[Grp]],1)*1=9),LEFT(tabDaten[[#This Row],[Grp]],2),LEFT(tabDaten[[#This Row],[Grp]],1))</f>
        <v>1</v>
      </c>
      <c r="J201" s="14" t="str">
        <f>VLOOKUP(tabDaten[[#This Row],[GrpKurz]],tabGruppierung[],2,FALSE)</f>
        <v>E   Einnahmen aus Verwaltung und Betrieb</v>
      </c>
      <c r="K2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5610-169000    Innere Verrechnungen   </v>
      </c>
      <c r="L201" s="17">
        <f>IF(OR(tabDaten[[#This Row],[art]]="00",tabDaten[[#This Row],[art]]="10"),tabDaten[[#This Row],[Plan]],tabDaten[[#This Row],[Plan]]*-1)</f>
        <v>567800</v>
      </c>
      <c r="M201" s="18">
        <f>IF(OR(tabDaten[[#This Row],[art]]="00",tabDaten[[#This Row],[art]]="10",tabDaten[[#This Row],[art]]="60",tabDaten[[#This Row],[art]]="70"),tabDaten[[#This Row],[Rechnung]],tabDaten[[#This Row],[Rechnung]]*-1)</f>
        <v>593110</v>
      </c>
      <c r="N201" s="44">
        <v>1</v>
      </c>
      <c r="O201" s="45" t="s">
        <v>995</v>
      </c>
      <c r="P201" s="45" t="s">
        <v>1299</v>
      </c>
      <c r="Q201" s="45" t="s">
        <v>1658</v>
      </c>
      <c r="R201" s="45" t="s">
        <v>995</v>
      </c>
      <c r="S201" s="45" t="s">
        <v>1546</v>
      </c>
      <c r="T201" s="44" t="s">
        <v>11</v>
      </c>
      <c r="U201" s="46">
        <v>567800</v>
      </c>
      <c r="V201" s="46">
        <v>593110</v>
      </c>
    </row>
    <row r="202" spans="2:22" x14ac:dyDescent="0.2">
      <c r="B202" s="14" t="str">
        <f>IF(tabDaten[[#This Row],[MandNr]]="","Fehler",IF(tabDaten[[#This Row],[MandNr]]=1,"1 Stadt Bad Rappenau","2 Eigenbetrieb Stadtenwässerung"))</f>
        <v>1 Stadt Bad Rappenau</v>
      </c>
      <c r="C202" s="14" t="str">
        <f>IF(OR(tabDaten[[#This Row],[art]]="00",tabDaten[[#This Row],[art]]="01",tabDaten[[#This Row],[art]]="60",tabDaten[[#This Row],[art]]="61"),"0 Verwaltungshaushalt","1 Vermögenshaushalt")</f>
        <v>0 Verwaltungshaushalt</v>
      </c>
      <c r="D202" s="14" t="str">
        <f>VLOOKUP(tabDaten[[#This Row],[art]],tabKontenart[],2,FALSE)</f>
        <v>00 Einnahmen VerwaltungsHH</v>
      </c>
      <c r="E202" s="14" t="str">
        <f>LEFT(tabDaten[[#This Row],[Gld]],1) &amp; "    " &amp;VLOOKUP((tabDaten[[#This Row],[MandNr]]&amp;"x"&amp;LEFT(tabDaten[[#This Row],[Gld]],1)),tabGliederung[],2,FALSE)</f>
        <v xml:space="preserve">5    Gesundheit, Sport, Erholung </v>
      </c>
      <c r="F202" s="14" t="str">
        <f>LEFT(tabDaten[[#This Row],[Gld]],2) &amp; "    " &amp;VLOOKUP((tabDaten[[#This Row],[MandNr]]&amp;"x"&amp;LEFT(tabDaten[[#This Row],[Gld]],2)),tabGliederung[],2,FALSE)</f>
        <v xml:space="preserve">56    Eigene Sportstätten </v>
      </c>
      <c r="G2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2" s="14" t="str">
        <f>LEFT(tabDaten[[#This Row],[Gld]],4) &amp; "    " &amp;VLOOKUP((tabDaten[[#This Row],[MandNr]]&amp;"x"&amp;LEFT(tabDaten[[#This Row],[Gld]],4)),tabGliederung[],2,FALSE)</f>
        <v xml:space="preserve">5610    Sporthallen Bad Rappenau </v>
      </c>
      <c r="I202" s="14" t="str">
        <f>IF(OR(LEFT(tabDaten[[#This Row],[Grp]],1)*1=3,LEFT(tabDaten[[#This Row],[Grp]],1)*1=9),LEFT(tabDaten[[#This Row],[Grp]],2),LEFT(tabDaten[[#This Row],[Grp]],1))</f>
        <v>2</v>
      </c>
      <c r="J202" s="14" t="str">
        <f>VLOOKUP(tabDaten[[#This Row],[GrpKurz]],tabGruppierung[],2,FALSE)</f>
        <v>E   Sonstige Finanzeinnahmen</v>
      </c>
      <c r="K2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5610-276000    Auflösung von Beiträgen und ähnlichen Entgelten  </v>
      </c>
      <c r="L202" s="17">
        <f>IF(OR(tabDaten[[#This Row],[art]]="00",tabDaten[[#This Row],[art]]="10"),tabDaten[[#This Row],[Plan]],tabDaten[[#This Row],[Plan]]*-1)</f>
        <v>28700</v>
      </c>
      <c r="M202" s="18">
        <f>IF(OR(tabDaten[[#This Row],[art]]="00",tabDaten[[#This Row],[art]]="10",tabDaten[[#This Row],[art]]="60",tabDaten[[#This Row],[art]]="70"),tabDaten[[#This Row],[Rechnung]],tabDaten[[#This Row],[Rechnung]]*-1)</f>
        <v>28697.94</v>
      </c>
      <c r="N202" s="44">
        <v>1</v>
      </c>
      <c r="O202" s="45" t="s">
        <v>995</v>
      </c>
      <c r="P202" s="45" t="s">
        <v>1299</v>
      </c>
      <c r="Q202" s="45" t="s">
        <v>1669</v>
      </c>
      <c r="R202" s="45" t="s">
        <v>995</v>
      </c>
      <c r="S202" s="45" t="s">
        <v>1546</v>
      </c>
      <c r="T202" s="44" t="s">
        <v>24</v>
      </c>
      <c r="U202" s="46">
        <v>28700</v>
      </c>
      <c r="V202" s="46">
        <v>28697.94</v>
      </c>
    </row>
    <row r="203" spans="2:22" x14ac:dyDescent="0.2">
      <c r="B203" s="14" t="str">
        <f>IF(tabDaten[[#This Row],[MandNr]]="","Fehler",IF(tabDaten[[#This Row],[MandNr]]=1,"1 Stadt Bad Rappenau","2 Eigenbetrieb Stadtenwässerung"))</f>
        <v>1 Stadt Bad Rappenau</v>
      </c>
      <c r="C203" s="14" t="str">
        <f>IF(OR(tabDaten[[#This Row],[art]]="00",tabDaten[[#This Row],[art]]="01",tabDaten[[#This Row],[art]]="60",tabDaten[[#This Row],[art]]="61"),"0 Verwaltungshaushalt","1 Vermögenshaushalt")</f>
        <v>0 Verwaltungshaushalt</v>
      </c>
      <c r="D203" s="14" t="str">
        <f>VLOOKUP(tabDaten[[#This Row],[art]],tabKontenart[],2,FALSE)</f>
        <v>00 Einnahmen VerwaltungsHH</v>
      </c>
      <c r="E203" s="14" t="str">
        <f>LEFT(tabDaten[[#This Row],[Gld]],1) &amp; "    " &amp;VLOOKUP((tabDaten[[#This Row],[MandNr]]&amp;"x"&amp;LEFT(tabDaten[[#This Row],[Gld]],1)),tabGliederung[],2,FALSE)</f>
        <v xml:space="preserve">5    Gesundheit, Sport, Erholung </v>
      </c>
      <c r="F203" s="14" t="str">
        <f>LEFT(tabDaten[[#This Row],[Gld]],2) &amp; "    " &amp;VLOOKUP((tabDaten[[#This Row],[MandNr]]&amp;"x"&amp;LEFT(tabDaten[[#This Row],[Gld]],2)),tabGliederung[],2,FALSE)</f>
        <v xml:space="preserve">56    Eigene Sportstätten </v>
      </c>
      <c r="G2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3" s="14" t="str">
        <f>LEFT(tabDaten[[#This Row],[Gld]],4) &amp; "    " &amp;VLOOKUP((tabDaten[[#This Row],[MandNr]]&amp;"x"&amp;LEFT(tabDaten[[#This Row],[Gld]],4)),tabGliederung[],2,FALSE)</f>
        <v xml:space="preserve">5611    Sporthalle Babstadt </v>
      </c>
      <c r="I203" s="14" t="str">
        <f>IF(OR(LEFT(tabDaten[[#This Row],[Grp]],1)*1=3,LEFT(tabDaten[[#This Row],[Grp]],1)*1=9),LEFT(tabDaten[[#This Row],[Grp]],2),LEFT(tabDaten[[#This Row],[Grp]],1))</f>
        <v>1</v>
      </c>
      <c r="J203" s="14" t="str">
        <f>VLOOKUP(tabDaten[[#This Row],[GrpKurz]],tabGruppierung[],2,FALSE)</f>
        <v>E   Einnahmen aus Verwaltung und Betrieb</v>
      </c>
      <c r="K2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5611-110000    Benutzungsgebühren Sporthalle  </v>
      </c>
      <c r="L203" s="17">
        <f>IF(OR(tabDaten[[#This Row],[art]]="00",tabDaten[[#This Row],[art]]="10"),tabDaten[[#This Row],[Plan]],tabDaten[[#This Row],[Plan]]*-1)</f>
        <v>1000</v>
      </c>
      <c r="M203" s="18">
        <f>IF(OR(tabDaten[[#This Row],[art]]="00",tabDaten[[#This Row],[art]]="10",tabDaten[[#This Row],[art]]="60",tabDaten[[#This Row],[art]]="70"),tabDaten[[#This Row],[Rechnung]],tabDaten[[#This Row],[Rechnung]]*-1)</f>
        <v>1192</v>
      </c>
      <c r="N203" s="44">
        <v>1</v>
      </c>
      <c r="O203" s="45" t="s">
        <v>995</v>
      </c>
      <c r="P203" s="45" t="s">
        <v>1300</v>
      </c>
      <c r="Q203" s="45" t="s">
        <v>1674</v>
      </c>
      <c r="R203" s="45" t="s">
        <v>995</v>
      </c>
      <c r="S203" s="45" t="s">
        <v>1546</v>
      </c>
      <c r="T203" s="44" t="s">
        <v>53</v>
      </c>
      <c r="U203" s="46">
        <v>1000</v>
      </c>
      <c r="V203" s="46">
        <v>1192</v>
      </c>
    </row>
    <row r="204" spans="2:22" x14ac:dyDescent="0.2">
      <c r="B204" s="14" t="str">
        <f>IF(tabDaten[[#This Row],[MandNr]]="","Fehler",IF(tabDaten[[#This Row],[MandNr]]=1,"1 Stadt Bad Rappenau","2 Eigenbetrieb Stadtenwässerung"))</f>
        <v>1 Stadt Bad Rappenau</v>
      </c>
      <c r="C204" s="14" t="str">
        <f>IF(OR(tabDaten[[#This Row],[art]]="00",tabDaten[[#This Row],[art]]="01",tabDaten[[#This Row],[art]]="60",tabDaten[[#This Row],[art]]="61"),"0 Verwaltungshaushalt","1 Vermögenshaushalt")</f>
        <v>0 Verwaltungshaushalt</v>
      </c>
      <c r="D204" s="14" t="str">
        <f>VLOOKUP(tabDaten[[#This Row],[art]],tabKontenart[],2,FALSE)</f>
        <v>00 Einnahmen VerwaltungsHH</v>
      </c>
      <c r="E204" s="14" t="str">
        <f>LEFT(tabDaten[[#This Row],[Gld]],1) &amp; "    " &amp;VLOOKUP((tabDaten[[#This Row],[MandNr]]&amp;"x"&amp;LEFT(tabDaten[[#This Row],[Gld]],1)),tabGliederung[],2,FALSE)</f>
        <v xml:space="preserve">5    Gesundheit, Sport, Erholung </v>
      </c>
      <c r="F204" s="14" t="str">
        <f>LEFT(tabDaten[[#This Row],[Gld]],2) &amp; "    " &amp;VLOOKUP((tabDaten[[#This Row],[MandNr]]&amp;"x"&amp;LEFT(tabDaten[[#This Row],[Gld]],2)),tabGliederung[],2,FALSE)</f>
        <v xml:space="preserve">56    Eigene Sportstätten </v>
      </c>
      <c r="G2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4" s="14" t="str">
        <f>LEFT(tabDaten[[#This Row],[Gld]],4) &amp; "    " &amp;VLOOKUP((tabDaten[[#This Row],[MandNr]]&amp;"x"&amp;LEFT(tabDaten[[#This Row],[Gld]],4)),tabGliederung[],2,FALSE)</f>
        <v xml:space="preserve">5611    Sporthalle Babstadt </v>
      </c>
      <c r="I204" s="14" t="str">
        <f>IF(OR(LEFT(tabDaten[[#This Row],[Grp]],1)*1=3,LEFT(tabDaten[[#This Row],[Grp]],1)*1=9),LEFT(tabDaten[[#This Row],[Grp]],2),LEFT(tabDaten[[#This Row],[Grp]],1))</f>
        <v>1</v>
      </c>
      <c r="J204" s="14" t="str">
        <f>VLOOKUP(tabDaten[[#This Row],[GrpKurz]],tabGruppierung[],2,FALSE)</f>
        <v>E   Einnahmen aus Verwaltung und Betrieb</v>
      </c>
      <c r="K2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5611-151000    Ersätze und ähnliche Einnahmen  </v>
      </c>
      <c r="L204" s="17">
        <f>IF(OR(tabDaten[[#This Row],[art]]="00",tabDaten[[#This Row],[art]]="10"),tabDaten[[#This Row],[Plan]],tabDaten[[#This Row],[Plan]]*-1)</f>
        <v>200</v>
      </c>
      <c r="M204" s="18">
        <f>IF(OR(tabDaten[[#This Row],[art]]="00",tabDaten[[#This Row],[art]]="10",tabDaten[[#This Row],[art]]="60",tabDaten[[#This Row],[art]]="70"),tabDaten[[#This Row],[Rechnung]],tabDaten[[#This Row],[Rechnung]]*-1)</f>
        <v>0</v>
      </c>
      <c r="N204" s="44">
        <v>1</v>
      </c>
      <c r="O204" s="45" t="s">
        <v>995</v>
      </c>
      <c r="P204" s="45" t="s">
        <v>1300</v>
      </c>
      <c r="Q204" s="45" t="s">
        <v>1653</v>
      </c>
      <c r="R204" s="45" t="s">
        <v>995</v>
      </c>
      <c r="S204" s="45" t="s">
        <v>1546</v>
      </c>
      <c r="T204" s="44" t="s">
        <v>4</v>
      </c>
      <c r="U204" s="46">
        <v>200</v>
      </c>
      <c r="V204" s="46">
        <v>0</v>
      </c>
    </row>
    <row r="205" spans="2:22" x14ac:dyDescent="0.2">
      <c r="B205" s="14" t="str">
        <f>IF(tabDaten[[#This Row],[MandNr]]="","Fehler",IF(tabDaten[[#This Row],[MandNr]]=1,"1 Stadt Bad Rappenau","2 Eigenbetrieb Stadtenwässerung"))</f>
        <v>1 Stadt Bad Rappenau</v>
      </c>
      <c r="C205" s="14" t="str">
        <f>IF(OR(tabDaten[[#This Row],[art]]="00",tabDaten[[#This Row],[art]]="01",tabDaten[[#This Row],[art]]="60",tabDaten[[#This Row],[art]]="61"),"0 Verwaltungshaushalt","1 Vermögenshaushalt")</f>
        <v>0 Verwaltungshaushalt</v>
      </c>
      <c r="D205" s="14" t="str">
        <f>VLOOKUP(tabDaten[[#This Row],[art]],tabKontenart[],2,FALSE)</f>
        <v>00 Einnahmen VerwaltungsHH</v>
      </c>
      <c r="E205" s="14" t="str">
        <f>LEFT(tabDaten[[#This Row],[Gld]],1) &amp; "    " &amp;VLOOKUP((tabDaten[[#This Row],[MandNr]]&amp;"x"&amp;LEFT(tabDaten[[#This Row],[Gld]],1)),tabGliederung[],2,FALSE)</f>
        <v xml:space="preserve">5    Gesundheit, Sport, Erholung </v>
      </c>
      <c r="F205" s="14" t="str">
        <f>LEFT(tabDaten[[#This Row],[Gld]],2) &amp; "    " &amp;VLOOKUP((tabDaten[[#This Row],[MandNr]]&amp;"x"&amp;LEFT(tabDaten[[#This Row],[Gld]],2)),tabGliederung[],2,FALSE)</f>
        <v xml:space="preserve">56    Eigene Sportstätten </v>
      </c>
      <c r="G2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5" s="14" t="str">
        <f>LEFT(tabDaten[[#This Row],[Gld]],4) &amp; "    " &amp;VLOOKUP((tabDaten[[#This Row],[MandNr]]&amp;"x"&amp;LEFT(tabDaten[[#This Row],[Gld]],4)),tabGliederung[],2,FALSE)</f>
        <v xml:space="preserve">5611    Sporthalle Babstadt </v>
      </c>
      <c r="I205" s="14" t="str">
        <f>IF(OR(LEFT(tabDaten[[#This Row],[Grp]],1)*1=3,LEFT(tabDaten[[#This Row],[Grp]],1)*1=9),LEFT(tabDaten[[#This Row],[Grp]],2),LEFT(tabDaten[[#This Row],[Grp]],1))</f>
        <v>1</v>
      </c>
      <c r="J205" s="14" t="str">
        <f>VLOOKUP(tabDaten[[#This Row],[GrpKurz]],tabGruppierung[],2,FALSE)</f>
        <v>E   Einnahmen aus Verwaltung und Betrieb</v>
      </c>
      <c r="K2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5611-154000    Erstattung für Photovoltaikanlage   </v>
      </c>
      <c r="L205" s="17">
        <f>IF(OR(tabDaten[[#This Row],[art]]="00",tabDaten[[#This Row],[art]]="10"),tabDaten[[#This Row],[Plan]],tabDaten[[#This Row],[Plan]]*-1)</f>
        <v>300</v>
      </c>
      <c r="M205" s="18">
        <f>IF(OR(tabDaten[[#This Row],[art]]="00",tabDaten[[#This Row],[art]]="10",tabDaten[[#This Row],[art]]="60",tabDaten[[#This Row],[art]]="70"),tabDaten[[#This Row],[Rechnung]],tabDaten[[#This Row],[Rechnung]]*-1)</f>
        <v>307.14999999999998</v>
      </c>
      <c r="N205" s="44">
        <v>1</v>
      </c>
      <c r="O205" s="45" t="s">
        <v>995</v>
      </c>
      <c r="P205" s="45" t="s">
        <v>1300</v>
      </c>
      <c r="Q205" s="45" t="s">
        <v>1662</v>
      </c>
      <c r="R205" s="45" t="s">
        <v>995</v>
      </c>
      <c r="S205" s="45" t="s">
        <v>1546</v>
      </c>
      <c r="T205" s="44" t="s">
        <v>17</v>
      </c>
      <c r="U205" s="46">
        <v>300</v>
      </c>
      <c r="V205" s="46">
        <v>307.14999999999998</v>
      </c>
    </row>
    <row r="206" spans="2:22" x14ac:dyDescent="0.2">
      <c r="B206" s="14" t="str">
        <f>IF(tabDaten[[#This Row],[MandNr]]="","Fehler",IF(tabDaten[[#This Row],[MandNr]]=1,"1 Stadt Bad Rappenau","2 Eigenbetrieb Stadtenwässerung"))</f>
        <v>1 Stadt Bad Rappenau</v>
      </c>
      <c r="C206" s="14" t="str">
        <f>IF(OR(tabDaten[[#This Row],[art]]="00",tabDaten[[#This Row],[art]]="01",tabDaten[[#This Row],[art]]="60",tabDaten[[#This Row],[art]]="61"),"0 Verwaltungshaushalt","1 Vermögenshaushalt")</f>
        <v>0 Verwaltungshaushalt</v>
      </c>
      <c r="D206" s="14" t="str">
        <f>VLOOKUP(tabDaten[[#This Row],[art]],tabKontenart[],2,FALSE)</f>
        <v>00 Einnahmen VerwaltungsHH</v>
      </c>
      <c r="E206" s="14" t="str">
        <f>LEFT(tabDaten[[#This Row],[Gld]],1) &amp; "    " &amp;VLOOKUP((tabDaten[[#This Row],[MandNr]]&amp;"x"&amp;LEFT(tabDaten[[#This Row],[Gld]],1)),tabGliederung[],2,FALSE)</f>
        <v xml:space="preserve">5    Gesundheit, Sport, Erholung </v>
      </c>
      <c r="F206" s="14" t="str">
        <f>LEFT(tabDaten[[#This Row],[Gld]],2) &amp; "    " &amp;VLOOKUP((tabDaten[[#This Row],[MandNr]]&amp;"x"&amp;LEFT(tabDaten[[#This Row],[Gld]],2)),tabGliederung[],2,FALSE)</f>
        <v xml:space="preserve">56    Eigene Sportstätten </v>
      </c>
      <c r="G2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6" s="14" t="str">
        <f>LEFT(tabDaten[[#This Row],[Gld]],4) &amp; "    " &amp;VLOOKUP((tabDaten[[#This Row],[MandNr]]&amp;"x"&amp;LEFT(tabDaten[[#This Row],[Gld]],4)),tabGliederung[],2,FALSE)</f>
        <v xml:space="preserve">5611    Sporthalle Babstadt </v>
      </c>
      <c r="I206" s="14" t="str">
        <f>IF(OR(LEFT(tabDaten[[#This Row],[Grp]],1)*1=3,LEFT(tabDaten[[#This Row],[Grp]],1)*1=9),LEFT(tabDaten[[#This Row],[Grp]],2),LEFT(tabDaten[[#This Row],[Grp]],1))</f>
        <v>1</v>
      </c>
      <c r="J206" s="14" t="str">
        <f>VLOOKUP(tabDaten[[#This Row],[GrpKurz]],tabGruppierung[],2,FALSE)</f>
        <v>E   Einnahmen aus Verwaltung und Betrieb</v>
      </c>
      <c r="K2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5611-169000    Innere Verrechnung   </v>
      </c>
      <c r="L206" s="17">
        <f>IF(OR(tabDaten[[#This Row],[art]]="00",tabDaten[[#This Row],[art]]="10"),tabDaten[[#This Row],[Plan]],tabDaten[[#This Row],[Plan]]*-1)</f>
        <v>44300</v>
      </c>
      <c r="M206" s="18">
        <f>IF(OR(tabDaten[[#This Row],[art]]="00",tabDaten[[#This Row],[art]]="10",tabDaten[[#This Row],[art]]="60",tabDaten[[#This Row],[art]]="70"),tabDaten[[#This Row],[Rechnung]],tabDaten[[#This Row],[Rechnung]]*-1)</f>
        <v>45839.43</v>
      </c>
      <c r="N206" s="44">
        <v>1</v>
      </c>
      <c r="O206" s="45" t="s">
        <v>995</v>
      </c>
      <c r="P206" s="45" t="s">
        <v>1300</v>
      </c>
      <c r="Q206" s="45" t="s">
        <v>1658</v>
      </c>
      <c r="R206" s="45" t="s">
        <v>995</v>
      </c>
      <c r="S206" s="45" t="s">
        <v>1546</v>
      </c>
      <c r="T206" s="44" t="s">
        <v>55</v>
      </c>
      <c r="U206" s="46">
        <v>44300</v>
      </c>
      <c r="V206" s="46">
        <v>45839.43</v>
      </c>
    </row>
    <row r="207" spans="2:22" x14ac:dyDescent="0.2">
      <c r="B207" s="14" t="str">
        <f>IF(tabDaten[[#This Row],[MandNr]]="","Fehler",IF(tabDaten[[#This Row],[MandNr]]=1,"1 Stadt Bad Rappenau","2 Eigenbetrieb Stadtenwässerung"))</f>
        <v>1 Stadt Bad Rappenau</v>
      </c>
      <c r="C207" s="14" t="str">
        <f>IF(OR(tabDaten[[#This Row],[art]]="00",tabDaten[[#This Row],[art]]="01",tabDaten[[#This Row],[art]]="60",tabDaten[[#This Row],[art]]="61"),"0 Verwaltungshaushalt","1 Vermögenshaushalt")</f>
        <v>0 Verwaltungshaushalt</v>
      </c>
      <c r="D207" s="14" t="str">
        <f>VLOOKUP(tabDaten[[#This Row],[art]],tabKontenart[],2,FALSE)</f>
        <v>00 Einnahmen VerwaltungsHH</v>
      </c>
      <c r="E207" s="14" t="str">
        <f>LEFT(tabDaten[[#This Row],[Gld]],1) &amp; "    " &amp;VLOOKUP((tabDaten[[#This Row],[MandNr]]&amp;"x"&amp;LEFT(tabDaten[[#This Row],[Gld]],1)),tabGliederung[],2,FALSE)</f>
        <v xml:space="preserve">5    Gesundheit, Sport, Erholung </v>
      </c>
      <c r="F207" s="14" t="str">
        <f>LEFT(tabDaten[[#This Row],[Gld]],2) &amp; "    " &amp;VLOOKUP((tabDaten[[#This Row],[MandNr]]&amp;"x"&amp;LEFT(tabDaten[[#This Row],[Gld]],2)),tabGliederung[],2,FALSE)</f>
        <v xml:space="preserve">56    Eigene Sportstätten </v>
      </c>
      <c r="G2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7" s="14" t="str">
        <f>LEFT(tabDaten[[#This Row],[Gld]],4) &amp; "    " &amp;VLOOKUP((tabDaten[[#This Row],[MandNr]]&amp;"x"&amp;LEFT(tabDaten[[#This Row],[Gld]],4)),tabGliederung[],2,FALSE)</f>
        <v xml:space="preserve">5611    Sporthalle Babstadt </v>
      </c>
      <c r="I207" s="14" t="str">
        <f>IF(OR(LEFT(tabDaten[[#This Row],[Grp]],1)*1=3,LEFT(tabDaten[[#This Row],[Grp]],1)*1=9),LEFT(tabDaten[[#This Row],[Grp]],2),LEFT(tabDaten[[#This Row],[Grp]],1))</f>
        <v>2</v>
      </c>
      <c r="J207" s="14" t="str">
        <f>VLOOKUP(tabDaten[[#This Row],[GrpKurz]],tabGruppierung[],2,FALSE)</f>
        <v>E   Sonstige Finanzeinnahmen</v>
      </c>
      <c r="K2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5611-276000    Auflösung von Beiträgen und ähnlichen Entgelten  </v>
      </c>
      <c r="L207" s="17">
        <f>IF(OR(tabDaten[[#This Row],[art]]="00",tabDaten[[#This Row],[art]]="10"),tabDaten[[#This Row],[Plan]],tabDaten[[#This Row],[Plan]]*-1)</f>
        <v>2100</v>
      </c>
      <c r="M207" s="18">
        <f>IF(OR(tabDaten[[#This Row],[art]]="00",tabDaten[[#This Row],[art]]="10",tabDaten[[#This Row],[art]]="60",tabDaten[[#This Row],[art]]="70"),tabDaten[[#This Row],[Rechnung]],tabDaten[[#This Row],[Rechnung]]*-1)</f>
        <v>2085.2199999999998</v>
      </c>
      <c r="N207" s="44">
        <v>1</v>
      </c>
      <c r="O207" s="45" t="s">
        <v>995</v>
      </c>
      <c r="P207" s="45" t="s">
        <v>1300</v>
      </c>
      <c r="Q207" s="45" t="s">
        <v>1669</v>
      </c>
      <c r="R207" s="45" t="s">
        <v>995</v>
      </c>
      <c r="S207" s="45" t="s">
        <v>1546</v>
      </c>
      <c r="T207" s="44" t="s">
        <v>24</v>
      </c>
      <c r="U207" s="46">
        <v>2100</v>
      </c>
      <c r="V207" s="46">
        <v>2085.2199999999998</v>
      </c>
    </row>
    <row r="208" spans="2:22" x14ac:dyDescent="0.2">
      <c r="B208" s="14" t="str">
        <f>IF(tabDaten[[#This Row],[MandNr]]="","Fehler",IF(tabDaten[[#This Row],[MandNr]]=1,"1 Stadt Bad Rappenau","2 Eigenbetrieb Stadtenwässerung"))</f>
        <v>1 Stadt Bad Rappenau</v>
      </c>
      <c r="C208" s="14" t="str">
        <f>IF(OR(tabDaten[[#This Row],[art]]="00",tabDaten[[#This Row],[art]]="01",tabDaten[[#This Row],[art]]="60",tabDaten[[#This Row],[art]]="61"),"0 Verwaltungshaushalt","1 Vermögenshaushalt")</f>
        <v>0 Verwaltungshaushalt</v>
      </c>
      <c r="D208" s="14" t="str">
        <f>VLOOKUP(tabDaten[[#This Row],[art]],tabKontenart[],2,FALSE)</f>
        <v>00 Einnahmen VerwaltungsHH</v>
      </c>
      <c r="E208" s="14" t="str">
        <f>LEFT(tabDaten[[#This Row],[Gld]],1) &amp; "    " &amp;VLOOKUP((tabDaten[[#This Row],[MandNr]]&amp;"x"&amp;LEFT(tabDaten[[#This Row],[Gld]],1)),tabGliederung[],2,FALSE)</f>
        <v xml:space="preserve">5    Gesundheit, Sport, Erholung </v>
      </c>
      <c r="F208" s="14" t="str">
        <f>LEFT(tabDaten[[#This Row],[Gld]],2) &amp; "    " &amp;VLOOKUP((tabDaten[[#This Row],[MandNr]]&amp;"x"&amp;LEFT(tabDaten[[#This Row],[Gld]],2)),tabGliederung[],2,FALSE)</f>
        <v xml:space="preserve">56    Eigene Sportstätten </v>
      </c>
      <c r="G2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8" s="14" t="str">
        <f>LEFT(tabDaten[[#This Row],[Gld]],4) &amp; "    " &amp;VLOOKUP((tabDaten[[#This Row],[MandNr]]&amp;"x"&amp;LEFT(tabDaten[[#This Row],[Gld]],4)),tabGliederung[],2,FALSE)</f>
        <v xml:space="preserve">5612    Sporthalle Bonfeld </v>
      </c>
      <c r="I208" s="14" t="str">
        <f>IF(OR(LEFT(tabDaten[[#This Row],[Grp]],1)*1=3,LEFT(tabDaten[[#This Row],[Grp]],1)*1=9),LEFT(tabDaten[[#This Row],[Grp]],2),LEFT(tabDaten[[#This Row],[Grp]],1))</f>
        <v>1</v>
      </c>
      <c r="J208" s="14" t="str">
        <f>VLOOKUP(tabDaten[[#This Row],[GrpKurz]],tabGruppierung[],2,FALSE)</f>
        <v>E   Einnahmen aus Verwaltung und Betrieb</v>
      </c>
      <c r="K2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5612-110000    Benutzungsgebühren Sporthalle  </v>
      </c>
      <c r="L208" s="17">
        <f>IF(OR(tabDaten[[#This Row],[art]]="00",tabDaten[[#This Row],[art]]="10"),tabDaten[[#This Row],[Plan]],tabDaten[[#This Row],[Plan]]*-1)</f>
        <v>7500</v>
      </c>
      <c r="M208" s="18">
        <f>IF(OR(tabDaten[[#This Row],[art]]="00",tabDaten[[#This Row],[art]]="10",tabDaten[[#This Row],[art]]="60",tabDaten[[#This Row],[art]]="70"),tabDaten[[#This Row],[Rechnung]],tabDaten[[#This Row],[Rechnung]]*-1)</f>
        <v>6849.32</v>
      </c>
      <c r="N208" s="44">
        <v>1</v>
      </c>
      <c r="O208" s="45" t="s">
        <v>995</v>
      </c>
      <c r="P208" s="45" t="s">
        <v>1301</v>
      </c>
      <c r="Q208" s="45" t="s">
        <v>1674</v>
      </c>
      <c r="R208" s="45" t="s">
        <v>995</v>
      </c>
      <c r="S208" s="45" t="s">
        <v>1546</v>
      </c>
      <c r="T208" s="44" t="s">
        <v>53</v>
      </c>
      <c r="U208" s="46">
        <v>7500</v>
      </c>
      <c r="V208" s="46">
        <v>6849.32</v>
      </c>
    </row>
    <row r="209" spans="2:22" x14ac:dyDescent="0.2">
      <c r="B209" s="14" t="str">
        <f>IF(tabDaten[[#This Row],[MandNr]]="","Fehler",IF(tabDaten[[#This Row],[MandNr]]=1,"1 Stadt Bad Rappenau","2 Eigenbetrieb Stadtenwässerung"))</f>
        <v>1 Stadt Bad Rappenau</v>
      </c>
      <c r="C209" s="14" t="str">
        <f>IF(OR(tabDaten[[#This Row],[art]]="00",tabDaten[[#This Row],[art]]="01",tabDaten[[#This Row],[art]]="60",tabDaten[[#This Row],[art]]="61"),"0 Verwaltungshaushalt","1 Vermögenshaushalt")</f>
        <v>0 Verwaltungshaushalt</v>
      </c>
      <c r="D209" s="14" t="str">
        <f>VLOOKUP(tabDaten[[#This Row],[art]],tabKontenart[],2,FALSE)</f>
        <v>00 Einnahmen VerwaltungsHH</v>
      </c>
      <c r="E209" s="14" t="str">
        <f>LEFT(tabDaten[[#This Row],[Gld]],1) &amp; "    " &amp;VLOOKUP((tabDaten[[#This Row],[MandNr]]&amp;"x"&amp;LEFT(tabDaten[[#This Row],[Gld]],1)),tabGliederung[],2,FALSE)</f>
        <v xml:space="preserve">5    Gesundheit, Sport, Erholung </v>
      </c>
      <c r="F209" s="14" t="str">
        <f>LEFT(tabDaten[[#This Row],[Gld]],2) &amp; "    " &amp;VLOOKUP((tabDaten[[#This Row],[MandNr]]&amp;"x"&amp;LEFT(tabDaten[[#This Row],[Gld]],2)),tabGliederung[],2,FALSE)</f>
        <v xml:space="preserve">56    Eigene Sportstätten </v>
      </c>
      <c r="G2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09" s="14" t="str">
        <f>LEFT(tabDaten[[#This Row],[Gld]],4) &amp; "    " &amp;VLOOKUP((tabDaten[[#This Row],[MandNr]]&amp;"x"&amp;LEFT(tabDaten[[#This Row],[Gld]],4)),tabGliederung[],2,FALSE)</f>
        <v xml:space="preserve">5612    Sporthalle Bonfeld </v>
      </c>
      <c r="I209" s="14" t="str">
        <f>IF(OR(LEFT(tabDaten[[#This Row],[Grp]],1)*1=3,LEFT(tabDaten[[#This Row],[Grp]],1)*1=9),LEFT(tabDaten[[#This Row],[Grp]],2),LEFT(tabDaten[[#This Row],[Grp]],1))</f>
        <v>1</v>
      </c>
      <c r="J209" s="14" t="str">
        <f>VLOOKUP(tabDaten[[#This Row],[GrpKurz]],tabGruppierung[],2,FALSE)</f>
        <v>E   Einnahmen aus Verwaltung und Betrieb</v>
      </c>
      <c r="K2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5612-151000    Ersätze und ähnliche Einnahmen  </v>
      </c>
      <c r="L209" s="17">
        <f>IF(OR(tabDaten[[#This Row],[art]]="00",tabDaten[[#This Row],[art]]="10"),tabDaten[[#This Row],[Plan]],tabDaten[[#This Row],[Plan]]*-1)</f>
        <v>100</v>
      </c>
      <c r="M209" s="18">
        <f>IF(OR(tabDaten[[#This Row],[art]]="00",tabDaten[[#This Row],[art]]="10",tabDaten[[#This Row],[art]]="60",tabDaten[[#This Row],[art]]="70"),tabDaten[[#This Row],[Rechnung]],tabDaten[[#This Row],[Rechnung]]*-1)</f>
        <v>447.44</v>
      </c>
      <c r="N209" s="44">
        <v>1</v>
      </c>
      <c r="O209" s="45" t="s">
        <v>995</v>
      </c>
      <c r="P209" s="45" t="s">
        <v>1301</v>
      </c>
      <c r="Q209" s="45" t="s">
        <v>1653</v>
      </c>
      <c r="R209" s="45" t="s">
        <v>995</v>
      </c>
      <c r="S209" s="45" t="s">
        <v>1546</v>
      </c>
      <c r="T209" s="44" t="s">
        <v>4</v>
      </c>
      <c r="U209" s="46">
        <v>100</v>
      </c>
      <c r="V209" s="46">
        <v>447.44</v>
      </c>
    </row>
    <row r="210" spans="2:22" x14ac:dyDescent="0.2">
      <c r="B210" s="14" t="str">
        <f>IF(tabDaten[[#This Row],[MandNr]]="","Fehler",IF(tabDaten[[#This Row],[MandNr]]=1,"1 Stadt Bad Rappenau","2 Eigenbetrieb Stadtenwässerung"))</f>
        <v>1 Stadt Bad Rappenau</v>
      </c>
      <c r="C210" s="14" t="str">
        <f>IF(OR(tabDaten[[#This Row],[art]]="00",tabDaten[[#This Row],[art]]="01",tabDaten[[#This Row],[art]]="60",tabDaten[[#This Row],[art]]="61"),"0 Verwaltungshaushalt","1 Vermögenshaushalt")</f>
        <v>0 Verwaltungshaushalt</v>
      </c>
      <c r="D210" s="14" t="str">
        <f>VLOOKUP(tabDaten[[#This Row],[art]],tabKontenart[],2,FALSE)</f>
        <v>00 Einnahmen VerwaltungsHH</v>
      </c>
      <c r="E210" s="14" t="str">
        <f>LEFT(tabDaten[[#This Row],[Gld]],1) &amp; "    " &amp;VLOOKUP((tabDaten[[#This Row],[MandNr]]&amp;"x"&amp;LEFT(tabDaten[[#This Row],[Gld]],1)),tabGliederung[],2,FALSE)</f>
        <v xml:space="preserve">5    Gesundheit, Sport, Erholung </v>
      </c>
      <c r="F210" s="14" t="str">
        <f>LEFT(tabDaten[[#This Row],[Gld]],2) &amp; "    " &amp;VLOOKUP((tabDaten[[#This Row],[MandNr]]&amp;"x"&amp;LEFT(tabDaten[[#This Row],[Gld]],2)),tabGliederung[],2,FALSE)</f>
        <v xml:space="preserve">56    Eigene Sportstätten </v>
      </c>
      <c r="G2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0" s="14" t="str">
        <f>LEFT(tabDaten[[#This Row],[Gld]],4) &amp; "    " &amp;VLOOKUP((tabDaten[[#This Row],[MandNr]]&amp;"x"&amp;LEFT(tabDaten[[#This Row],[Gld]],4)),tabGliederung[],2,FALSE)</f>
        <v xml:space="preserve">5612    Sporthalle Bonfeld </v>
      </c>
      <c r="I210" s="14" t="str">
        <f>IF(OR(LEFT(tabDaten[[#This Row],[Grp]],1)*1=3,LEFT(tabDaten[[#This Row],[Grp]],1)*1=9),LEFT(tabDaten[[#This Row],[Grp]],2),LEFT(tabDaten[[#This Row],[Grp]],1))</f>
        <v>1</v>
      </c>
      <c r="J210" s="14" t="str">
        <f>VLOOKUP(tabDaten[[#This Row],[GrpKurz]],tabGruppierung[],2,FALSE)</f>
        <v>E   Einnahmen aus Verwaltung und Betrieb</v>
      </c>
      <c r="K2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5612-169000    Innere Verrechnung   </v>
      </c>
      <c r="L210" s="17">
        <f>IF(OR(tabDaten[[#This Row],[art]]="00",tabDaten[[#This Row],[art]]="10"),tabDaten[[#This Row],[Plan]],tabDaten[[#This Row],[Plan]]*-1)</f>
        <v>79700</v>
      </c>
      <c r="M210" s="18">
        <f>IF(OR(tabDaten[[#This Row],[art]]="00",tabDaten[[#This Row],[art]]="10",tabDaten[[#This Row],[art]]="60",tabDaten[[#This Row],[art]]="70"),tabDaten[[#This Row],[Rechnung]],tabDaten[[#This Row],[Rechnung]]*-1)</f>
        <v>76446.59</v>
      </c>
      <c r="N210" s="44">
        <v>1</v>
      </c>
      <c r="O210" s="45" t="s">
        <v>995</v>
      </c>
      <c r="P210" s="45" t="s">
        <v>1301</v>
      </c>
      <c r="Q210" s="45" t="s">
        <v>1658</v>
      </c>
      <c r="R210" s="45" t="s">
        <v>995</v>
      </c>
      <c r="S210" s="45" t="s">
        <v>1546</v>
      </c>
      <c r="T210" s="44" t="s">
        <v>55</v>
      </c>
      <c r="U210" s="46">
        <v>79700</v>
      </c>
      <c r="V210" s="46">
        <v>76446.59</v>
      </c>
    </row>
    <row r="211" spans="2:22" x14ac:dyDescent="0.2">
      <c r="B211" s="14" t="str">
        <f>IF(tabDaten[[#This Row],[MandNr]]="","Fehler",IF(tabDaten[[#This Row],[MandNr]]=1,"1 Stadt Bad Rappenau","2 Eigenbetrieb Stadtenwässerung"))</f>
        <v>1 Stadt Bad Rappenau</v>
      </c>
      <c r="C211" s="14" t="str">
        <f>IF(OR(tabDaten[[#This Row],[art]]="00",tabDaten[[#This Row],[art]]="01",tabDaten[[#This Row],[art]]="60",tabDaten[[#This Row],[art]]="61"),"0 Verwaltungshaushalt","1 Vermögenshaushalt")</f>
        <v>0 Verwaltungshaushalt</v>
      </c>
      <c r="D211" s="14" t="str">
        <f>VLOOKUP(tabDaten[[#This Row],[art]],tabKontenart[],2,FALSE)</f>
        <v>00 Einnahmen VerwaltungsHH</v>
      </c>
      <c r="E211" s="14" t="str">
        <f>LEFT(tabDaten[[#This Row],[Gld]],1) &amp; "    " &amp;VLOOKUP((tabDaten[[#This Row],[MandNr]]&amp;"x"&amp;LEFT(tabDaten[[#This Row],[Gld]],1)),tabGliederung[],2,FALSE)</f>
        <v xml:space="preserve">5    Gesundheit, Sport, Erholung </v>
      </c>
      <c r="F211" s="14" t="str">
        <f>LEFT(tabDaten[[#This Row],[Gld]],2) &amp; "    " &amp;VLOOKUP((tabDaten[[#This Row],[MandNr]]&amp;"x"&amp;LEFT(tabDaten[[#This Row],[Gld]],2)),tabGliederung[],2,FALSE)</f>
        <v xml:space="preserve">56    Eigene Sportstätten </v>
      </c>
      <c r="G2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1" s="14" t="str">
        <f>LEFT(tabDaten[[#This Row],[Gld]],4) &amp; "    " &amp;VLOOKUP((tabDaten[[#This Row],[MandNr]]&amp;"x"&amp;LEFT(tabDaten[[#This Row],[Gld]],4)),tabGliederung[],2,FALSE)</f>
        <v xml:space="preserve">5612    Sporthalle Bonfeld </v>
      </c>
      <c r="I211" s="14" t="str">
        <f>IF(OR(LEFT(tabDaten[[#This Row],[Grp]],1)*1=3,LEFT(tabDaten[[#This Row],[Grp]],1)*1=9),LEFT(tabDaten[[#This Row],[Grp]],2),LEFT(tabDaten[[#This Row],[Grp]],1))</f>
        <v>2</v>
      </c>
      <c r="J211" s="14" t="str">
        <f>VLOOKUP(tabDaten[[#This Row],[GrpKurz]],tabGruppierung[],2,FALSE)</f>
        <v>E   Sonstige Finanzeinnahmen</v>
      </c>
      <c r="K2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5612-276000    Auflösung von Beiträgen und ähnlichen Entgelten  </v>
      </c>
      <c r="L211" s="17">
        <f>IF(OR(tabDaten[[#This Row],[art]]="00",tabDaten[[#This Row],[art]]="10"),tabDaten[[#This Row],[Plan]],tabDaten[[#This Row],[Plan]]*-1)</f>
        <v>4200</v>
      </c>
      <c r="M211" s="18">
        <f>IF(OR(tabDaten[[#This Row],[art]]="00",tabDaten[[#This Row],[art]]="10",tabDaten[[#This Row],[art]]="60",tabDaten[[#This Row],[art]]="70"),tabDaten[[#This Row],[Rechnung]],tabDaten[[#This Row],[Rechnung]]*-1)</f>
        <v>4168.91</v>
      </c>
      <c r="N211" s="44">
        <v>1</v>
      </c>
      <c r="O211" s="45" t="s">
        <v>995</v>
      </c>
      <c r="P211" s="45" t="s">
        <v>1301</v>
      </c>
      <c r="Q211" s="45" t="s">
        <v>1669</v>
      </c>
      <c r="R211" s="45" t="s">
        <v>995</v>
      </c>
      <c r="S211" s="45" t="s">
        <v>1546</v>
      </c>
      <c r="T211" s="44" t="s">
        <v>24</v>
      </c>
      <c r="U211" s="46">
        <v>4200</v>
      </c>
      <c r="V211" s="46">
        <v>4168.91</v>
      </c>
    </row>
    <row r="212" spans="2:22" x14ac:dyDescent="0.2">
      <c r="B212" s="14" t="str">
        <f>IF(tabDaten[[#This Row],[MandNr]]="","Fehler",IF(tabDaten[[#This Row],[MandNr]]=1,"1 Stadt Bad Rappenau","2 Eigenbetrieb Stadtenwässerung"))</f>
        <v>1 Stadt Bad Rappenau</v>
      </c>
      <c r="C212" s="14" t="str">
        <f>IF(OR(tabDaten[[#This Row],[art]]="00",tabDaten[[#This Row],[art]]="01",tabDaten[[#This Row],[art]]="60",tabDaten[[#This Row],[art]]="61"),"0 Verwaltungshaushalt","1 Vermögenshaushalt")</f>
        <v>0 Verwaltungshaushalt</v>
      </c>
      <c r="D212" s="14" t="str">
        <f>VLOOKUP(tabDaten[[#This Row],[art]],tabKontenart[],2,FALSE)</f>
        <v>00 Einnahmen VerwaltungsHH</v>
      </c>
      <c r="E212" s="14" t="str">
        <f>LEFT(tabDaten[[#This Row],[Gld]],1) &amp; "    " &amp;VLOOKUP((tabDaten[[#This Row],[MandNr]]&amp;"x"&amp;LEFT(tabDaten[[#This Row],[Gld]],1)),tabGliederung[],2,FALSE)</f>
        <v xml:space="preserve">5    Gesundheit, Sport, Erholung </v>
      </c>
      <c r="F212" s="14" t="str">
        <f>LEFT(tabDaten[[#This Row],[Gld]],2) &amp; "    " &amp;VLOOKUP((tabDaten[[#This Row],[MandNr]]&amp;"x"&amp;LEFT(tabDaten[[#This Row],[Gld]],2)),tabGliederung[],2,FALSE)</f>
        <v xml:space="preserve">56    Eigene Sportstätten </v>
      </c>
      <c r="G2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2" s="14" t="str">
        <f>LEFT(tabDaten[[#This Row],[Gld]],4) &amp; "    " &amp;VLOOKUP((tabDaten[[#This Row],[MandNr]]&amp;"x"&amp;LEFT(tabDaten[[#This Row],[Gld]],4)),tabGliederung[],2,FALSE)</f>
        <v xml:space="preserve">5613    Sporthalle Fürfeld </v>
      </c>
      <c r="I212" s="14" t="str">
        <f>IF(OR(LEFT(tabDaten[[#This Row],[Grp]],1)*1=3,LEFT(tabDaten[[#This Row],[Grp]],1)*1=9),LEFT(tabDaten[[#This Row],[Grp]],2),LEFT(tabDaten[[#This Row],[Grp]],1))</f>
        <v>1</v>
      </c>
      <c r="J212" s="14" t="str">
        <f>VLOOKUP(tabDaten[[#This Row],[GrpKurz]],tabGruppierung[],2,FALSE)</f>
        <v>E   Einnahmen aus Verwaltung und Betrieb</v>
      </c>
      <c r="K2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5613-110000    Benutzungsgebühren Sporthalle  </v>
      </c>
      <c r="L212" s="17">
        <f>IF(OR(tabDaten[[#This Row],[art]]="00",tabDaten[[#This Row],[art]]="10"),tabDaten[[#This Row],[Plan]],tabDaten[[#This Row],[Plan]]*-1)</f>
        <v>3000</v>
      </c>
      <c r="M212" s="18">
        <f>IF(OR(tabDaten[[#This Row],[art]]="00",tabDaten[[#This Row],[art]]="10",tabDaten[[#This Row],[art]]="60",tabDaten[[#This Row],[art]]="70"),tabDaten[[#This Row],[Rechnung]],tabDaten[[#This Row],[Rechnung]]*-1)</f>
        <v>3754</v>
      </c>
      <c r="N212" s="44">
        <v>1</v>
      </c>
      <c r="O212" s="45" t="s">
        <v>995</v>
      </c>
      <c r="P212" s="45" t="s">
        <v>1302</v>
      </c>
      <c r="Q212" s="45" t="s">
        <v>1674</v>
      </c>
      <c r="R212" s="45" t="s">
        <v>995</v>
      </c>
      <c r="S212" s="45" t="s">
        <v>1546</v>
      </c>
      <c r="T212" s="44" t="s">
        <v>53</v>
      </c>
      <c r="U212" s="46">
        <v>3000</v>
      </c>
      <c r="V212" s="46">
        <v>3754</v>
      </c>
    </row>
    <row r="213" spans="2:22" x14ac:dyDescent="0.2">
      <c r="B213" s="14" t="str">
        <f>IF(tabDaten[[#This Row],[MandNr]]="","Fehler",IF(tabDaten[[#This Row],[MandNr]]=1,"1 Stadt Bad Rappenau","2 Eigenbetrieb Stadtenwässerung"))</f>
        <v>1 Stadt Bad Rappenau</v>
      </c>
      <c r="C213" s="14" t="str">
        <f>IF(OR(tabDaten[[#This Row],[art]]="00",tabDaten[[#This Row],[art]]="01",tabDaten[[#This Row],[art]]="60",tabDaten[[#This Row],[art]]="61"),"0 Verwaltungshaushalt","1 Vermögenshaushalt")</f>
        <v>0 Verwaltungshaushalt</v>
      </c>
      <c r="D213" s="14" t="str">
        <f>VLOOKUP(tabDaten[[#This Row],[art]],tabKontenart[],2,FALSE)</f>
        <v>00 Einnahmen VerwaltungsHH</v>
      </c>
      <c r="E213" s="14" t="str">
        <f>LEFT(tabDaten[[#This Row],[Gld]],1) &amp; "    " &amp;VLOOKUP((tabDaten[[#This Row],[MandNr]]&amp;"x"&amp;LEFT(tabDaten[[#This Row],[Gld]],1)),tabGliederung[],2,FALSE)</f>
        <v xml:space="preserve">5    Gesundheit, Sport, Erholung </v>
      </c>
      <c r="F213" s="14" t="str">
        <f>LEFT(tabDaten[[#This Row],[Gld]],2) &amp; "    " &amp;VLOOKUP((tabDaten[[#This Row],[MandNr]]&amp;"x"&amp;LEFT(tabDaten[[#This Row],[Gld]],2)),tabGliederung[],2,FALSE)</f>
        <v xml:space="preserve">56    Eigene Sportstätten </v>
      </c>
      <c r="G2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3" s="14" t="str">
        <f>LEFT(tabDaten[[#This Row],[Gld]],4) &amp; "    " &amp;VLOOKUP((tabDaten[[#This Row],[MandNr]]&amp;"x"&amp;LEFT(tabDaten[[#This Row],[Gld]],4)),tabGliederung[],2,FALSE)</f>
        <v xml:space="preserve">5613    Sporthalle Fürfeld </v>
      </c>
      <c r="I213" s="14" t="str">
        <f>IF(OR(LEFT(tabDaten[[#This Row],[Grp]],1)*1=3,LEFT(tabDaten[[#This Row],[Grp]],1)*1=9),LEFT(tabDaten[[#This Row],[Grp]],2),LEFT(tabDaten[[#This Row],[Grp]],1))</f>
        <v>1</v>
      </c>
      <c r="J213" s="14" t="str">
        <f>VLOOKUP(tabDaten[[#This Row],[GrpKurz]],tabGruppierung[],2,FALSE)</f>
        <v>E   Einnahmen aus Verwaltung und Betrieb</v>
      </c>
      <c r="K2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5613-151000    Ersätze und ähnliche Einnahmen  </v>
      </c>
      <c r="L213" s="17">
        <f>IF(OR(tabDaten[[#This Row],[art]]="00",tabDaten[[#This Row],[art]]="10"),tabDaten[[#This Row],[Plan]],tabDaten[[#This Row],[Plan]]*-1)</f>
        <v>3000</v>
      </c>
      <c r="M213" s="18">
        <f>IF(OR(tabDaten[[#This Row],[art]]="00",tabDaten[[#This Row],[art]]="10",tabDaten[[#This Row],[art]]="60",tabDaten[[#This Row],[art]]="70"),tabDaten[[#This Row],[Rechnung]],tabDaten[[#This Row],[Rechnung]]*-1)</f>
        <v>3697.86</v>
      </c>
      <c r="N213" s="44">
        <v>1</v>
      </c>
      <c r="O213" s="45" t="s">
        <v>995</v>
      </c>
      <c r="P213" s="45" t="s">
        <v>1302</v>
      </c>
      <c r="Q213" s="45" t="s">
        <v>1653</v>
      </c>
      <c r="R213" s="45" t="s">
        <v>995</v>
      </c>
      <c r="S213" s="45" t="s">
        <v>1546</v>
      </c>
      <c r="T213" s="44" t="s">
        <v>4</v>
      </c>
      <c r="U213" s="46">
        <v>3000</v>
      </c>
      <c r="V213" s="46">
        <v>3697.86</v>
      </c>
    </row>
    <row r="214" spans="2:22" x14ac:dyDescent="0.2">
      <c r="B214" s="14" t="str">
        <f>IF(tabDaten[[#This Row],[MandNr]]="","Fehler",IF(tabDaten[[#This Row],[MandNr]]=1,"1 Stadt Bad Rappenau","2 Eigenbetrieb Stadtenwässerung"))</f>
        <v>1 Stadt Bad Rappenau</v>
      </c>
      <c r="C214" s="14" t="str">
        <f>IF(OR(tabDaten[[#This Row],[art]]="00",tabDaten[[#This Row],[art]]="01",tabDaten[[#This Row],[art]]="60",tabDaten[[#This Row],[art]]="61"),"0 Verwaltungshaushalt","1 Vermögenshaushalt")</f>
        <v>0 Verwaltungshaushalt</v>
      </c>
      <c r="D214" s="14" t="str">
        <f>VLOOKUP(tabDaten[[#This Row],[art]],tabKontenart[],2,FALSE)</f>
        <v>00 Einnahmen VerwaltungsHH</v>
      </c>
      <c r="E214" s="14" t="str">
        <f>LEFT(tabDaten[[#This Row],[Gld]],1) &amp; "    " &amp;VLOOKUP((tabDaten[[#This Row],[MandNr]]&amp;"x"&amp;LEFT(tabDaten[[#This Row],[Gld]],1)),tabGliederung[],2,FALSE)</f>
        <v xml:space="preserve">5    Gesundheit, Sport, Erholung </v>
      </c>
      <c r="F214" s="14" t="str">
        <f>LEFT(tabDaten[[#This Row],[Gld]],2) &amp; "    " &amp;VLOOKUP((tabDaten[[#This Row],[MandNr]]&amp;"x"&amp;LEFT(tabDaten[[#This Row],[Gld]],2)),tabGliederung[],2,FALSE)</f>
        <v xml:space="preserve">56    Eigene Sportstätten </v>
      </c>
      <c r="G2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4" s="14" t="str">
        <f>LEFT(tabDaten[[#This Row],[Gld]],4) &amp; "    " &amp;VLOOKUP((tabDaten[[#This Row],[MandNr]]&amp;"x"&amp;LEFT(tabDaten[[#This Row],[Gld]],4)),tabGliederung[],2,FALSE)</f>
        <v xml:space="preserve">5613    Sporthalle Fürfeld </v>
      </c>
      <c r="I214" s="14" t="str">
        <f>IF(OR(LEFT(tabDaten[[#This Row],[Grp]],1)*1=3,LEFT(tabDaten[[#This Row],[Grp]],1)*1=9),LEFT(tabDaten[[#This Row],[Grp]],2),LEFT(tabDaten[[#This Row],[Grp]],1))</f>
        <v>1</v>
      </c>
      <c r="J214" s="14" t="str">
        <f>VLOOKUP(tabDaten[[#This Row],[GrpKurz]],tabGruppierung[],2,FALSE)</f>
        <v>E   Einnahmen aus Verwaltung und Betrieb</v>
      </c>
      <c r="K2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5613-169000    Innere Verrechnung   </v>
      </c>
      <c r="L214" s="17">
        <f>IF(OR(tabDaten[[#This Row],[art]]="00",tabDaten[[#This Row],[art]]="10"),tabDaten[[#This Row],[Plan]],tabDaten[[#This Row],[Plan]]*-1)</f>
        <v>58200</v>
      </c>
      <c r="M214" s="18">
        <f>IF(OR(tabDaten[[#This Row],[art]]="00",tabDaten[[#This Row],[art]]="10",tabDaten[[#This Row],[art]]="60",tabDaten[[#This Row],[art]]="70"),tabDaten[[#This Row],[Rechnung]],tabDaten[[#This Row],[Rechnung]]*-1)</f>
        <v>45986.06</v>
      </c>
      <c r="N214" s="44">
        <v>1</v>
      </c>
      <c r="O214" s="45" t="s">
        <v>995</v>
      </c>
      <c r="P214" s="45" t="s">
        <v>1302</v>
      </c>
      <c r="Q214" s="45" t="s">
        <v>1658</v>
      </c>
      <c r="R214" s="45" t="s">
        <v>995</v>
      </c>
      <c r="S214" s="45" t="s">
        <v>1546</v>
      </c>
      <c r="T214" s="44" t="s">
        <v>55</v>
      </c>
      <c r="U214" s="46">
        <v>58200</v>
      </c>
      <c r="V214" s="46">
        <v>45986.06</v>
      </c>
    </row>
    <row r="215" spans="2:22" x14ac:dyDescent="0.2">
      <c r="B215" s="14" t="str">
        <f>IF(tabDaten[[#This Row],[MandNr]]="","Fehler",IF(tabDaten[[#This Row],[MandNr]]=1,"1 Stadt Bad Rappenau","2 Eigenbetrieb Stadtenwässerung"))</f>
        <v>1 Stadt Bad Rappenau</v>
      </c>
      <c r="C215" s="14" t="str">
        <f>IF(OR(tabDaten[[#This Row],[art]]="00",tabDaten[[#This Row],[art]]="01",tabDaten[[#This Row],[art]]="60",tabDaten[[#This Row],[art]]="61"),"0 Verwaltungshaushalt","1 Vermögenshaushalt")</f>
        <v>0 Verwaltungshaushalt</v>
      </c>
      <c r="D215" s="14" t="str">
        <f>VLOOKUP(tabDaten[[#This Row],[art]],tabKontenart[],2,FALSE)</f>
        <v>00 Einnahmen VerwaltungsHH</v>
      </c>
      <c r="E215" s="14" t="str">
        <f>LEFT(tabDaten[[#This Row],[Gld]],1) &amp; "    " &amp;VLOOKUP((tabDaten[[#This Row],[MandNr]]&amp;"x"&amp;LEFT(tabDaten[[#This Row],[Gld]],1)),tabGliederung[],2,FALSE)</f>
        <v xml:space="preserve">5    Gesundheit, Sport, Erholung </v>
      </c>
      <c r="F215" s="14" t="str">
        <f>LEFT(tabDaten[[#This Row],[Gld]],2) &amp; "    " &amp;VLOOKUP((tabDaten[[#This Row],[MandNr]]&amp;"x"&amp;LEFT(tabDaten[[#This Row],[Gld]],2)),tabGliederung[],2,FALSE)</f>
        <v xml:space="preserve">56    Eigene Sportstätten </v>
      </c>
      <c r="G2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5" s="14" t="str">
        <f>LEFT(tabDaten[[#This Row],[Gld]],4) &amp; "    " &amp;VLOOKUP((tabDaten[[#This Row],[MandNr]]&amp;"x"&amp;LEFT(tabDaten[[#This Row],[Gld]],4)),tabGliederung[],2,FALSE)</f>
        <v xml:space="preserve">5613    Sporthalle Fürfeld </v>
      </c>
      <c r="I215" s="14" t="str">
        <f>IF(OR(LEFT(tabDaten[[#This Row],[Grp]],1)*1=3,LEFT(tabDaten[[#This Row],[Grp]],1)*1=9),LEFT(tabDaten[[#This Row],[Grp]],2),LEFT(tabDaten[[#This Row],[Grp]],1))</f>
        <v>2</v>
      </c>
      <c r="J215" s="14" t="str">
        <f>VLOOKUP(tabDaten[[#This Row],[GrpKurz]],tabGruppierung[],2,FALSE)</f>
        <v>E   Sonstige Finanzeinnahmen</v>
      </c>
      <c r="K2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5613-276000    Auflösung von Beiträgen und ähnlichen Entgelten  </v>
      </c>
      <c r="L215" s="17">
        <f>IF(OR(tabDaten[[#This Row],[art]]="00",tabDaten[[#This Row],[art]]="10"),tabDaten[[#This Row],[Plan]],tabDaten[[#This Row],[Plan]]*-1)</f>
        <v>1700</v>
      </c>
      <c r="M215" s="18">
        <f>IF(OR(tabDaten[[#This Row],[art]]="00",tabDaten[[#This Row],[art]]="10",tabDaten[[#This Row],[art]]="60",tabDaten[[#This Row],[art]]="70"),tabDaten[[#This Row],[Rechnung]],tabDaten[[#This Row],[Rechnung]]*-1)</f>
        <v>1640.89</v>
      </c>
      <c r="N215" s="44">
        <v>1</v>
      </c>
      <c r="O215" s="45" t="s">
        <v>995</v>
      </c>
      <c r="P215" s="45" t="s">
        <v>1302</v>
      </c>
      <c r="Q215" s="45" t="s">
        <v>1669</v>
      </c>
      <c r="R215" s="45" t="s">
        <v>995</v>
      </c>
      <c r="S215" s="45" t="s">
        <v>1546</v>
      </c>
      <c r="T215" s="44" t="s">
        <v>24</v>
      </c>
      <c r="U215" s="46">
        <v>1700</v>
      </c>
      <c r="V215" s="46">
        <v>1640.89</v>
      </c>
    </row>
    <row r="216" spans="2:22" x14ac:dyDescent="0.2">
      <c r="B216" s="14" t="str">
        <f>IF(tabDaten[[#This Row],[MandNr]]="","Fehler",IF(tabDaten[[#This Row],[MandNr]]=1,"1 Stadt Bad Rappenau","2 Eigenbetrieb Stadtenwässerung"))</f>
        <v>1 Stadt Bad Rappenau</v>
      </c>
      <c r="C216" s="14" t="str">
        <f>IF(OR(tabDaten[[#This Row],[art]]="00",tabDaten[[#This Row],[art]]="01",tabDaten[[#This Row],[art]]="60",tabDaten[[#This Row],[art]]="61"),"0 Verwaltungshaushalt","1 Vermögenshaushalt")</f>
        <v>0 Verwaltungshaushalt</v>
      </c>
      <c r="D216" s="14" t="str">
        <f>VLOOKUP(tabDaten[[#This Row],[art]],tabKontenart[],2,FALSE)</f>
        <v>00 Einnahmen VerwaltungsHH</v>
      </c>
      <c r="E216" s="14" t="str">
        <f>LEFT(tabDaten[[#This Row],[Gld]],1) &amp; "    " &amp;VLOOKUP((tabDaten[[#This Row],[MandNr]]&amp;"x"&amp;LEFT(tabDaten[[#This Row],[Gld]],1)),tabGliederung[],2,FALSE)</f>
        <v xml:space="preserve">5    Gesundheit, Sport, Erholung </v>
      </c>
      <c r="F216" s="14" t="str">
        <f>LEFT(tabDaten[[#This Row],[Gld]],2) &amp; "    " &amp;VLOOKUP((tabDaten[[#This Row],[MandNr]]&amp;"x"&amp;LEFT(tabDaten[[#This Row],[Gld]],2)),tabGliederung[],2,FALSE)</f>
        <v xml:space="preserve">56    Eigene Sportstätten </v>
      </c>
      <c r="G2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6" s="14" t="str">
        <f>LEFT(tabDaten[[#This Row],[Gld]],4) &amp; "    " &amp;VLOOKUP((tabDaten[[#This Row],[MandNr]]&amp;"x"&amp;LEFT(tabDaten[[#This Row],[Gld]],4)),tabGliederung[],2,FALSE)</f>
        <v xml:space="preserve">5614    Sporthalle Grombach </v>
      </c>
      <c r="I216" s="14" t="str">
        <f>IF(OR(LEFT(tabDaten[[#This Row],[Grp]],1)*1=3,LEFT(tabDaten[[#This Row],[Grp]],1)*1=9),LEFT(tabDaten[[#This Row],[Grp]],2),LEFT(tabDaten[[#This Row],[Grp]],1))</f>
        <v>1</v>
      </c>
      <c r="J216" s="14" t="str">
        <f>VLOOKUP(tabDaten[[#This Row],[GrpKurz]],tabGruppierung[],2,FALSE)</f>
        <v>E   Einnahmen aus Verwaltung und Betrieb</v>
      </c>
      <c r="K2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5614-110000    Benutzungsgebühren Sporthalle  </v>
      </c>
      <c r="L216" s="17">
        <f>IF(OR(tabDaten[[#This Row],[art]]="00",tabDaten[[#This Row],[art]]="10"),tabDaten[[#This Row],[Plan]],tabDaten[[#This Row],[Plan]]*-1)</f>
        <v>3500</v>
      </c>
      <c r="M216" s="18">
        <f>IF(OR(tabDaten[[#This Row],[art]]="00",tabDaten[[#This Row],[art]]="10",tabDaten[[#This Row],[art]]="60",tabDaten[[#This Row],[art]]="70"),tabDaten[[#This Row],[Rechnung]],tabDaten[[#This Row],[Rechnung]]*-1)</f>
        <v>3208</v>
      </c>
      <c r="N216" s="44">
        <v>1</v>
      </c>
      <c r="O216" s="45" t="s">
        <v>995</v>
      </c>
      <c r="P216" s="45" t="s">
        <v>1303</v>
      </c>
      <c r="Q216" s="45" t="s">
        <v>1674</v>
      </c>
      <c r="R216" s="45" t="s">
        <v>995</v>
      </c>
      <c r="S216" s="45" t="s">
        <v>1546</v>
      </c>
      <c r="T216" s="44" t="s">
        <v>53</v>
      </c>
      <c r="U216" s="46">
        <v>3500</v>
      </c>
      <c r="V216" s="46">
        <v>3208</v>
      </c>
    </row>
    <row r="217" spans="2:22" x14ac:dyDescent="0.2">
      <c r="B217" s="14" t="str">
        <f>IF(tabDaten[[#This Row],[MandNr]]="","Fehler",IF(tabDaten[[#This Row],[MandNr]]=1,"1 Stadt Bad Rappenau","2 Eigenbetrieb Stadtenwässerung"))</f>
        <v>1 Stadt Bad Rappenau</v>
      </c>
      <c r="C217" s="14" t="str">
        <f>IF(OR(tabDaten[[#This Row],[art]]="00",tabDaten[[#This Row],[art]]="01",tabDaten[[#This Row],[art]]="60",tabDaten[[#This Row],[art]]="61"),"0 Verwaltungshaushalt","1 Vermögenshaushalt")</f>
        <v>0 Verwaltungshaushalt</v>
      </c>
      <c r="D217" s="14" t="str">
        <f>VLOOKUP(tabDaten[[#This Row],[art]],tabKontenart[],2,FALSE)</f>
        <v>00 Einnahmen VerwaltungsHH</v>
      </c>
      <c r="E217" s="14" t="str">
        <f>LEFT(tabDaten[[#This Row],[Gld]],1) &amp; "    " &amp;VLOOKUP((tabDaten[[#This Row],[MandNr]]&amp;"x"&amp;LEFT(tabDaten[[#This Row],[Gld]],1)),tabGliederung[],2,FALSE)</f>
        <v xml:space="preserve">5    Gesundheit, Sport, Erholung </v>
      </c>
      <c r="F217" s="14" t="str">
        <f>LEFT(tabDaten[[#This Row],[Gld]],2) &amp; "    " &amp;VLOOKUP((tabDaten[[#This Row],[MandNr]]&amp;"x"&amp;LEFT(tabDaten[[#This Row],[Gld]],2)),tabGliederung[],2,FALSE)</f>
        <v xml:space="preserve">56    Eigene Sportstätten </v>
      </c>
      <c r="G2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7" s="14" t="str">
        <f>LEFT(tabDaten[[#This Row],[Gld]],4) &amp; "    " &amp;VLOOKUP((tabDaten[[#This Row],[MandNr]]&amp;"x"&amp;LEFT(tabDaten[[#This Row],[Gld]],4)),tabGliederung[],2,FALSE)</f>
        <v xml:space="preserve">5614    Sporthalle Grombach </v>
      </c>
      <c r="I217" s="14" t="str">
        <f>IF(OR(LEFT(tabDaten[[#This Row],[Grp]],1)*1=3,LEFT(tabDaten[[#This Row],[Grp]],1)*1=9),LEFT(tabDaten[[#This Row],[Grp]],2),LEFT(tabDaten[[#This Row],[Grp]],1))</f>
        <v>1</v>
      </c>
      <c r="J217" s="14" t="str">
        <f>VLOOKUP(tabDaten[[#This Row],[GrpKurz]],tabGruppierung[],2,FALSE)</f>
        <v>E   Einnahmen aus Verwaltung und Betrieb</v>
      </c>
      <c r="K2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5614-151000    Ersätze und ähnliche Einnahmen  </v>
      </c>
      <c r="L217" s="17">
        <f>IF(OR(tabDaten[[#This Row],[art]]="00",tabDaten[[#This Row],[art]]="10"),tabDaten[[#This Row],[Plan]],tabDaten[[#This Row],[Plan]]*-1)</f>
        <v>1500</v>
      </c>
      <c r="M217" s="18">
        <f>IF(OR(tabDaten[[#This Row],[art]]="00",tabDaten[[#This Row],[art]]="10",tabDaten[[#This Row],[art]]="60",tabDaten[[#This Row],[art]]="70"),tabDaten[[#This Row],[Rechnung]],tabDaten[[#This Row],[Rechnung]]*-1)</f>
        <v>3274.01</v>
      </c>
      <c r="N217" s="44">
        <v>1</v>
      </c>
      <c r="O217" s="45" t="s">
        <v>995</v>
      </c>
      <c r="P217" s="45" t="s">
        <v>1303</v>
      </c>
      <c r="Q217" s="45" t="s">
        <v>1653</v>
      </c>
      <c r="R217" s="45" t="s">
        <v>995</v>
      </c>
      <c r="S217" s="45" t="s">
        <v>1546</v>
      </c>
      <c r="T217" s="44" t="s">
        <v>4</v>
      </c>
      <c r="U217" s="46">
        <v>1500</v>
      </c>
      <c r="V217" s="46">
        <v>3274.01</v>
      </c>
    </row>
    <row r="218" spans="2:22" x14ac:dyDescent="0.2">
      <c r="B218" s="14" t="str">
        <f>IF(tabDaten[[#This Row],[MandNr]]="","Fehler",IF(tabDaten[[#This Row],[MandNr]]=1,"1 Stadt Bad Rappenau","2 Eigenbetrieb Stadtenwässerung"))</f>
        <v>1 Stadt Bad Rappenau</v>
      </c>
      <c r="C218" s="14" t="str">
        <f>IF(OR(tabDaten[[#This Row],[art]]="00",tabDaten[[#This Row],[art]]="01",tabDaten[[#This Row],[art]]="60",tabDaten[[#This Row],[art]]="61"),"0 Verwaltungshaushalt","1 Vermögenshaushalt")</f>
        <v>0 Verwaltungshaushalt</v>
      </c>
      <c r="D218" s="14" t="str">
        <f>VLOOKUP(tabDaten[[#This Row],[art]],tabKontenart[],2,FALSE)</f>
        <v>00 Einnahmen VerwaltungsHH</v>
      </c>
      <c r="E218" s="14" t="str">
        <f>LEFT(tabDaten[[#This Row],[Gld]],1) &amp; "    " &amp;VLOOKUP((tabDaten[[#This Row],[MandNr]]&amp;"x"&amp;LEFT(tabDaten[[#This Row],[Gld]],1)),tabGliederung[],2,FALSE)</f>
        <v xml:space="preserve">5    Gesundheit, Sport, Erholung </v>
      </c>
      <c r="F218" s="14" t="str">
        <f>LEFT(tabDaten[[#This Row],[Gld]],2) &amp; "    " &amp;VLOOKUP((tabDaten[[#This Row],[MandNr]]&amp;"x"&amp;LEFT(tabDaten[[#This Row],[Gld]],2)),tabGliederung[],2,FALSE)</f>
        <v xml:space="preserve">56    Eigene Sportstätten </v>
      </c>
      <c r="G2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8" s="14" t="str">
        <f>LEFT(tabDaten[[#This Row],[Gld]],4) &amp; "    " &amp;VLOOKUP((tabDaten[[#This Row],[MandNr]]&amp;"x"&amp;LEFT(tabDaten[[#This Row],[Gld]],4)),tabGliederung[],2,FALSE)</f>
        <v xml:space="preserve">5614    Sporthalle Grombach </v>
      </c>
      <c r="I218" s="14" t="str">
        <f>IF(OR(LEFT(tabDaten[[#This Row],[Grp]],1)*1=3,LEFT(tabDaten[[#This Row],[Grp]],1)*1=9),LEFT(tabDaten[[#This Row],[Grp]],2),LEFT(tabDaten[[#This Row],[Grp]],1))</f>
        <v>1</v>
      </c>
      <c r="J218" s="14" t="str">
        <f>VLOOKUP(tabDaten[[#This Row],[GrpKurz]],tabGruppierung[],2,FALSE)</f>
        <v>E   Einnahmen aus Verwaltung und Betrieb</v>
      </c>
      <c r="K2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5614-154000    Erstattung für Photovoltaikanlage   </v>
      </c>
      <c r="L218" s="17">
        <f>IF(OR(tabDaten[[#This Row],[art]]="00",tabDaten[[#This Row],[art]]="10"),tabDaten[[#This Row],[Plan]],tabDaten[[#This Row],[Plan]]*-1)</f>
        <v>1500</v>
      </c>
      <c r="M218" s="18">
        <f>IF(OR(tabDaten[[#This Row],[art]]="00",tabDaten[[#This Row],[art]]="10",tabDaten[[#This Row],[art]]="60",tabDaten[[#This Row],[art]]="70"),tabDaten[[#This Row],[Rechnung]],tabDaten[[#This Row],[Rechnung]]*-1)</f>
        <v>1558.71</v>
      </c>
      <c r="N218" s="44">
        <v>1</v>
      </c>
      <c r="O218" s="45" t="s">
        <v>995</v>
      </c>
      <c r="P218" s="45" t="s">
        <v>1303</v>
      </c>
      <c r="Q218" s="45" t="s">
        <v>1662</v>
      </c>
      <c r="R218" s="45" t="s">
        <v>995</v>
      </c>
      <c r="S218" s="45" t="s">
        <v>1546</v>
      </c>
      <c r="T218" s="44" t="s">
        <v>17</v>
      </c>
      <c r="U218" s="46">
        <v>1500</v>
      </c>
      <c r="V218" s="46">
        <v>1558.71</v>
      </c>
    </row>
    <row r="219" spans="2:22" x14ac:dyDescent="0.2">
      <c r="B219" s="14" t="str">
        <f>IF(tabDaten[[#This Row],[MandNr]]="","Fehler",IF(tabDaten[[#This Row],[MandNr]]=1,"1 Stadt Bad Rappenau","2 Eigenbetrieb Stadtenwässerung"))</f>
        <v>1 Stadt Bad Rappenau</v>
      </c>
      <c r="C219" s="14" t="str">
        <f>IF(OR(tabDaten[[#This Row],[art]]="00",tabDaten[[#This Row],[art]]="01",tabDaten[[#This Row],[art]]="60",tabDaten[[#This Row],[art]]="61"),"0 Verwaltungshaushalt","1 Vermögenshaushalt")</f>
        <v>0 Verwaltungshaushalt</v>
      </c>
      <c r="D219" s="14" t="str">
        <f>VLOOKUP(tabDaten[[#This Row],[art]],tabKontenart[],2,FALSE)</f>
        <v>00 Einnahmen VerwaltungsHH</v>
      </c>
      <c r="E219" s="14" t="str">
        <f>LEFT(tabDaten[[#This Row],[Gld]],1) &amp; "    " &amp;VLOOKUP((tabDaten[[#This Row],[MandNr]]&amp;"x"&amp;LEFT(tabDaten[[#This Row],[Gld]],1)),tabGliederung[],2,FALSE)</f>
        <v xml:space="preserve">5    Gesundheit, Sport, Erholung </v>
      </c>
      <c r="F219" s="14" t="str">
        <f>LEFT(tabDaten[[#This Row],[Gld]],2) &amp; "    " &amp;VLOOKUP((tabDaten[[#This Row],[MandNr]]&amp;"x"&amp;LEFT(tabDaten[[#This Row],[Gld]],2)),tabGliederung[],2,FALSE)</f>
        <v xml:space="preserve">56    Eigene Sportstätten </v>
      </c>
      <c r="G2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19" s="14" t="str">
        <f>LEFT(tabDaten[[#This Row],[Gld]],4) &amp; "    " &amp;VLOOKUP((tabDaten[[#This Row],[MandNr]]&amp;"x"&amp;LEFT(tabDaten[[#This Row],[Gld]],4)),tabGliederung[],2,FALSE)</f>
        <v xml:space="preserve">5614    Sporthalle Grombach </v>
      </c>
      <c r="I219" s="14" t="str">
        <f>IF(OR(LEFT(tabDaten[[#This Row],[Grp]],1)*1=3,LEFT(tabDaten[[#This Row],[Grp]],1)*1=9),LEFT(tabDaten[[#This Row],[Grp]],2),LEFT(tabDaten[[#This Row],[Grp]],1))</f>
        <v>1</v>
      </c>
      <c r="J219" s="14" t="str">
        <f>VLOOKUP(tabDaten[[#This Row],[GrpKurz]],tabGruppierung[],2,FALSE)</f>
        <v>E   Einnahmen aus Verwaltung und Betrieb</v>
      </c>
      <c r="K2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5614-169000    Innere Verrechnung   </v>
      </c>
      <c r="L219" s="17">
        <f>IF(OR(tabDaten[[#This Row],[art]]="00",tabDaten[[#This Row],[art]]="10"),tabDaten[[#This Row],[Plan]],tabDaten[[#This Row],[Plan]]*-1)</f>
        <v>51400</v>
      </c>
      <c r="M219" s="18">
        <f>IF(OR(tabDaten[[#This Row],[art]]="00",tabDaten[[#This Row],[art]]="10",tabDaten[[#This Row],[art]]="60",tabDaten[[#This Row],[art]]="70"),tabDaten[[#This Row],[Rechnung]],tabDaten[[#This Row],[Rechnung]]*-1)</f>
        <v>47845.84</v>
      </c>
      <c r="N219" s="44">
        <v>1</v>
      </c>
      <c r="O219" s="45" t="s">
        <v>995</v>
      </c>
      <c r="P219" s="45" t="s">
        <v>1303</v>
      </c>
      <c r="Q219" s="45" t="s">
        <v>1658</v>
      </c>
      <c r="R219" s="45" t="s">
        <v>995</v>
      </c>
      <c r="S219" s="45" t="s">
        <v>1546</v>
      </c>
      <c r="T219" s="44" t="s">
        <v>55</v>
      </c>
      <c r="U219" s="46">
        <v>51400</v>
      </c>
      <c r="V219" s="46">
        <v>47845.84</v>
      </c>
    </row>
    <row r="220" spans="2:22" x14ac:dyDescent="0.2">
      <c r="B220" s="14" t="str">
        <f>IF(tabDaten[[#This Row],[MandNr]]="","Fehler",IF(tabDaten[[#This Row],[MandNr]]=1,"1 Stadt Bad Rappenau","2 Eigenbetrieb Stadtenwässerung"))</f>
        <v>1 Stadt Bad Rappenau</v>
      </c>
      <c r="C220" s="14" t="str">
        <f>IF(OR(tabDaten[[#This Row],[art]]="00",tabDaten[[#This Row],[art]]="01",tabDaten[[#This Row],[art]]="60",tabDaten[[#This Row],[art]]="61"),"0 Verwaltungshaushalt","1 Vermögenshaushalt")</f>
        <v>0 Verwaltungshaushalt</v>
      </c>
      <c r="D220" s="14" t="str">
        <f>VLOOKUP(tabDaten[[#This Row],[art]],tabKontenart[],2,FALSE)</f>
        <v>00 Einnahmen VerwaltungsHH</v>
      </c>
      <c r="E220" s="14" t="str">
        <f>LEFT(tabDaten[[#This Row],[Gld]],1) &amp; "    " &amp;VLOOKUP((tabDaten[[#This Row],[MandNr]]&amp;"x"&amp;LEFT(tabDaten[[#This Row],[Gld]],1)),tabGliederung[],2,FALSE)</f>
        <v xml:space="preserve">5    Gesundheit, Sport, Erholung </v>
      </c>
      <c r="F220" s="14" t="str">
        <f>LEFT(tabDaten[[#This Row],[Gld]],2) &amp; "    " &amp;VLOOKUP((tabDaten[[#This Row],[MandNr]]&amp;"x"&amp;LEFT(tabDaten[[#This Row],[Gld]],2)),tabGliederung[],2,FALSE)</f>
        <v xml:space="preserve">56    Eigene Sportstätten </v>
      </c>
      <c r="G2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0" s="14" t="str">
        <f>LEFT(tabDaten[[#This Row],[Gld]],4) &amp; "    " &amp;VLOOKUP((tabDaten[[#This Row],[MandNr]]&amp;"x"&amp;LEFT(tabDaten[[#This Row],[Gld]],4)),tabGliederung[],2,FALSE)</f>
        <v xml:space="preserve">5614    Sporthalle Grombach </v>
      </c>
      <c r="I220" s="14" t="str">
        <f>IF(OR(LEFT(tabDaten[[#This Row],[Grp]],1)*1=3,LEFT(tabDaten[[#This Row],[Grp]],1)*1=9),LEFT(tabDaten[[#This Row],[Grp]],2),LEFT(tabDaten[[#This Row],[Grp]],1))</f>
        <v>2</v>
      </c>
      <c r="J220" s="14" t="str">
        <f>VLOOKUP(tabDaten[[#This Row],[GrpKurz]],tabGruppierung[],2,FALSE)</f>
        <v>E   Sonstige Finanzeinnahmen</v>
      </c>
      <c r="K2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5614-276000    Auflösung von Beiträgen und ähnlichen Entgelten  </v>
      </c>
      <c r="L220" s="17">
        <f>IF(OR(tabDaten[[#This Row],[art]]="00",tabDaten[[#This Row],[art]]="10"),tabDaten[[#This Row],[Plan]],tabDaten[[#This Row],[Plan]]*-1)</f>
        <v>1500</v>
      </c>
      <c r="M220" s="18">
        <f>IF(OR(tabDaten[[#This Row],[art]]="00",tabDaten[[#This Row],[art]]="10",tabDaten[[#This Row],[art]]="60",tabDaten[[#This Row],[art]]="70"),tabDaten[[#This Row],[Rechnung]],tabDaten[[#This Row],[Rechnung]]*-1)</f>
        <v>1456.87</v>
      </c>
      <c r="N220" s="44">
        <v>1</v>
      </c>
      <c r="O220" s="45" t="s">
        <v>995</v>
      </c>
      <c r="P220" s="45" t="s">
        <v>1303</v>
      </c>
      <c r="Q220" s="45" t="s">
        <v>1669</v>
      </c>
      <c r="R220" s="45" t="s">
        <v>995</v>
      </c>
      <c r="S220" s="45" t="s">
        <v>1546</v>
      </c>
      <c r="T220" s="44" t="s">
        <v>24</v>
      </c>
      <c r="U220" s="46">
        <v>1500</v>
      </c>
      <c r="V220" s="46">
        <v>1456.87</v>
      </c>
    </row>
    <row r="221" spans="2:22" x14ac:dyDescent="0.2">
      <c r="B221" s="14" t="str">
        <f>IF(tabDaten[[#This Row],[MandNr]]="","Fehler",IF(tabDaten[[#This Row],[MandNr]]=1,"1 Stadt Bad Rappenau","2 Eigenbetrieb Stadtenwässerung"))</f>
        <v>1 Stadt Bad Rappenau</v>
      </c>
      <c r="C221" s="14" t="str">
        <f>IF(OR(tabDaten[[#This Row],[art]]="00",tabDaten[[#This Row],[art]]="01",tabDaten[[#This Row],[art]]="60",tabDaten[[#This Row],[art]]="61"),"0 Verwaltungshaushalt","1 Vermögenshaushalt")</f>
        <v>0 Verwaltungshaushalt</v>
      </c>
      <c r="D221" s="14" t="str">
        <f>VLOOKUP(tabDaten[[#This Row],[art]],tabKontenart[],2,FALSE)</f>
        <v>00 Einnahmen VerwaltungsHH</v>
      </c>
      <c r="E221" s="14" t="str">
        <f>LEFT(tabDaten[[#This Row],[Gld]],1) &amp; "    " &amp;VLOOKUP((tabDaten[[#This Row],[MandNr]]&amp;"x"&amp;LEFT(tabDaten[[#This Row],[Gld]],1)),tabGliederung[],2,FALSE)</f>
        <v xml:space="preserve">5    Gesundheit, Sport, Erholung </v>
      </c>
      <c r="F221" s="14" t="str">
        <f>LEFT(tabDaten[[#This Row],[Gld]],2) &amp; "    " &amp;VLOOKUP((tabDaten[[#This Row],[MandNr]]&amp;"x"&amp;LEFT(tabDaten[[#This Row],[Gld]],2)),tabGliederung[],2,FALSE)</f>
        <v xml:space="preserve">56    Eigene Sportstätten </v>
      </c>
      <c r="G2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1" s="14" t="str">
        <f>LEFT(tabDaten[[#This Row],[Gld]],4) &amp; "    " &amp;VLOOKUP((tabDaten[[#This Row],[MandNr]]&amp;"x"&amp;LEFT(tabDaten[[#This Row],[Gld]],4)),tabGliederung[],2,FALSE)</f>
        <v xml:space="preserve">5615    Sporthalle  Heinsheim </v>
      </c>
      <c r="I221" s="14" t="str">
        <f>IF(OR(LEFT(tabDaten[[#This Row],[Grp]],1)*1=3,LEFT(tabDaten[[#This Row],[Grp]],1)*1=9),LEFT(tabDaten[[#This Row],[Grp]],2),LEFT(tabDaten[[#This Row],[Grp]],1))</f>
        <v>1</v>
      </c>
      <c r="J221" s="14" t="str">
        <f>VLOOKUP(tabDaten[[#This Row],[GrpKurz]],tabGruppierung[],2,FALSE)</f>
        <v>E   Einnahmen aus Verwaltung und Betrieb</v>
      </c>
      <c r="K2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5615-110000    Benutzungsgebühren Sporthalle  </v>
      </c>
      <c r="L221" s="17">
        <f>IF(OR(tabDaten[[#This Row],[art]]="00",tabDaten[[#This Row],[art]]="10"),tabDaten[[#This Row],[Plan]],tabDaten[[#This Row],[Plan]]*-1)</f>
        <v>5000</v>
      </c>
      <c r="M221" s="18">
        <f>IF(OR(tabDaten[[#This Row],[art]]="00",tabDaten[[#This Row],[art]]="10",tabDaten[[#This Row],[art]]="60",tabDaten[[#This Row],[art]]="70"),tabDaten[[#This Row],[Rechnung]],tabDaten[[#This Row],[Rechnung]]*-1)</f>
        <v>4210.5</v>
      </c>
      <c r="N221" s="44">
        <v>1</v>
      </c>
      <c r="O221" s="45" t="s">
        <v>995</v>
      </c>
      <c r="P221" s="45" t="s">
        <v>1304</v>
      </c>
      <c r="Q221" s="45" t="s">
        <v>1674</v>
      </c>
      <c r="R221" s="45" t="s">
        <v>995</v>
      </c>
      <c r="S221" s="45" t="s">
        <v>1546</v>
      </c>
      <c r="T221" s="44" t="s">
        <v>53</v>
      </c>
      <c r="U221" s="46">
        <v>5000</v>
      </c>
      <c r="V221" s="46">
        <v>4210.5</v>
      </c>
    </row>
    <row r="222" spans="2:22" x14ac:dyDescent="0.2">
      <c r="B222" s="14" t="str">
        <f>IF(tabDaten[[#This Row],[MandNr]]="","Fehler",IF(tabDaten[[#This Row],[MandNr]]=1,"1 Stadt Bad Rappenau","2 Eigenbetrieb Stadtenwässerung"))</f>
        <v>1 Stadt Bad Rappenau</v>
      </c>
      <c r="C222" s="14" t="str">
        <f>IF(OR(tabDaten[[#This Row],[art]]="00",tabDaten[[#This Row],[art]]="01",tabDaten[[#This Row],[art]]="60",tabDaten[[#This Row],[art]]="61"),"0 Verwaltungshaushalt","1 Vermögenshaushalt")</f>
        <v>0 Verwaltungshaushalt</v>
      </c>
      <c r="D222" s="14" t="str">
        <f>VLOOKUP(tabDaten[[#This Row],[art]],tabKontenart[],2,FALSE)</f>
        <v>00 Einnahmen VerwaltungsHH</v>
      </c>
      <c r="E222" s="14" t="str">
        <f>LEFT(tabDaten[[#This Row],[Gld]],1) &amp; "    " &amp;VLOOKUP((tabDaten[[#This Row],[MandNr]]&amp;"x"&amp;LEFT(tabDaten[[#This Row],[Gld]],1)),tabGliederung[],2,FALSE)</f>
        <v xml:space="preserve">5    Gesundheit, Sport, Erholung </v>
      </c>
      <c r="F222" s="14" t="str">
        <f>LEFT(tabDaten[[#This Row],[Gld]],2) &amp; "    " &amp;VLOOKUP((tabDaten[[#This Row],[MandNr]]&amp;"x"&amp;LEFT(tabDaten[[#This Row],[Gld]],2)),tabGliederung[],2,FALSE)</f>
        <v xml:space="preserve">56    Eigene Sportstätten </v>
      </c>
      <c r="G2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2" s="14" t="str">
        <f>LEFT(tabDaten[[#This Row],[Gld]],4) &amp; "    " &amp;VLOOKUP((tabDaten[[#This Row],[MandNr]]&amp;"x"&amp;LEFT(tabDaten[[#This Row],[Gld]],4)),tabGliederung[],2,FALSE)</f>
        <v xml:space="preserve">5615    Sporthalle  Heinsheim </v>
      </c>
      <c r="I222" s="14" t="str">
        <f>IF(OR(LEFT(tabDaten[[#This Row],[Grp]],1)*1=3,LEFT(tabDaten[[#This Row],[Grp]],1)*1=9),LEFT(tabDaten[[#This Row],[Grp]],2),LEFT(tabDaten[[#This Row],[Grp]],1))</f>
        <v>1</v>
      </c>
      <c r="J222" s="14" t="str">
        <f>VLOOKUP(tabDaten[[#This Row],[GrpKurz]],tabGruppierung[],2,FALSE)</f>
        <v>E   Einnahmen aus Verwaltung und Betrieb</v>
      </c>
      <c r="K2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5615-151000    Ersätze und ähnliche Einnahmen  </v>
      </c>
      <c r="L222" s="17">
        <f>IF(OR(tabDaten[[#This Row],[art]]="00",tabDaten[[#This Row],[art]]="10"),tabDaten[[#This Row],[Plan]],tabDaten[[#This Row],[Plan]]*-1)</f>
        <v>8000</v>
      </c>
      <c r="M222" s="18">
        <f>IF(OR(tabDaten[[#This Row],[art]]="00",tabDaten[[#This Row],[art]]="10",tabDaten[[#This Row],[art]]="60",tabDaten[[#This Row],[art]]="70"),tabDaten[[#This Row],[Rechnung]],tabDaten[[#This Row],[Rechnung]]*-1)</f>
        <v>8028.24</v>
      </c>
      <c r="N222" s="44">
        <v>1</v>
      </c>
      <c r="O222" s="45" t="s">
        <v>995</v>
      </c>
      <c r="P222" s="45" t="s">
        <v>1304</v>
      </c>
      <c r="Q222" s="45" t="s">
        <v>1653</v>
      </c>
      <c r="R222" s="45" t="s">
        <v>995</v>
      </c>
      <c r="S222" s="45" t="s">
        <v>1546</v>
      </c>
      <c r="T222" s="44" t="s">
        <v>4</v>
      </c>
      <c r="U222" s="46">
        <v>8000</v>
      </c>
      <c r="V222" s="46">
        <v>8028.24</v>
      </c>
    </row>
    <row r="223" spans="2:22" x14ac:dyDescent="0.2">
      <c r="B223" s="14" t="str">
        <f>IF(tabDaten[[#This Row],[MandNr]]="","Fehler",IF(tabDaten[[#This Row],[MandNr]]=1,"1 Stadt Bad Rappenau","2 Eigenbetrieb Stadtenwässerung"))</f>
        <v>1 Stadt Bad Rappenau</v>
      </c>
      <c r="C223" s="14" t="str">
        <f>IF(OR(tabDaten[[#This Row],[art]]="00",tabDaten[[#This Row],[art]]="01",tabDaten[[#This Row],[art]]="60",tabDaten[[#This Row],[art]]="61"),"0 Verwaltungshaushalt","1 Vermögenshaushalt")</f>
        <v>0 Verwaltungshaushalt</v>
      </c>
      <c r="D223" s="14" t="str">
        <f>VLOOKUP(tabDaten[[#This Row],[art]],tabKontenart[],2,FALSE)</f>
        <v>00 Einnahmen VerwaltungsHH</v>
      </c>
      <c r="E223" s="14" t="str">
        <f>LEFT(tabDaten[[#This Row],[Gld]],1) &amp; "    " &amp;VLOOKUP((tabDaten[[#This Row],[MandNr]]&amp;"x"&amp;LEFT(tabDaten[[#This Row],[Gld]],1)),tabGliederung[],2,FALSE)</f>
        <v xml:space="preserve">5    Gesundheit, Sport, Erholung </v>
      </c>
      <c r="F223" s="14" t="str">
        <f>LEFT(tabDaten[[#This Row],[Gld]],2) &amp; "    " &amp;VLOOKUP((tabDaten[[#This Row],[MandNr]]&amp;"x"&amp;LEFT(tabDaten[[#This Row],[Gld]],2)),tabGliederung[],2,FALSE)</f>
        <v xml:space="preserve">56    Eigene Sportstätten </v>
      </c>
      <c r="G2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3" s="14" t="str">
        <f>LEFT(tabDaten[[#This Row],[Gld]],4) &amp; "    " &amp;VLOOKUP((tabDaten[[#This Row],[MandNr]]&amp;"x"&amp;LEFT(tabDaten[[#This Row],[Gld]],4)),tabGliederung[],2,FALSE)</f>
        <v xml:space="preserve">5615    Sporthalle  Heinsheim </v>
      </c>
      <c r="I223" s="14" t="str">
        <f>IF(OR(LEFT(tabDaten[[#This Row],[Grp]],1)*1=3,LEFT(tabDaten[[#This Row],[Grp]],1)*1=9),LEFT(tabDaten[[#This Row],[Grp]],2),LEFT(tabDaten[[#This Row],[Grp]],1))</f>
        <v>1</v>
      </c>
      <c r="J223" s="14" t="str">
        <f>VLOOKUP(tabDaten[[#This Row],[GrpKurz]],tabGruppierung[],2,FALSE)</f>
        <v>E   Einnahmen aus Verwaltung und Betrieb</v>
      </c>
      <c r="K2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5615-154000    Erstattung für Photovoltaikanlage   </v>
      </c>
      <c r="L223" s="17">
        <f>IF(OR(tabDaten[[#This Row],[art]]="00",tabDaten[[#This Row],[art]]="10"),tabDaten[[#This Row],[Plan]],tabDaten[[#This Row],[Plan]]*-1)</f>
        <v>700</v>
      </c>
      <c r="M223" s="18">
        <f>IF(OR(tabDaten[[#This Row],[art]]="00",tabDaten[[#This Row],[art]]="10",tabDaten[[#This Row],[art]]="60",tabDaten[[#This Row],[art]]="70"),tabDaten[[#This Row],[Rechnung]],tabDaten[[#This Row],[Rechnung]]*-1)</f>
        <v>723.6</v>
      </c>
      <c r="N223" s="44">
        <v>1</v>
      </c>
      <c r="O223" s="45" t="s">
        <v>995</v>
      </c>
      <c r="P223" s="45" t="s">
        <v>1304</v>
      </c>
      <c r="Q223" s="45" t="s">
        <v>1662</v>
      </c>
      <c r="R223" s="45" t="s">
        <v>995</v>
      </c>
      <c r="S223" s="45" t="s">
        <v>1546</v>
      </c>
      <c r="T223" s="44" t="s">
        <v>17</v>
      </c>
      <c r="U223" s="46">
        <v>700</v>
      </c>
      <c r="V223" s="46">
        <v>723.6</v>
      </c>
    </row>
    <row r="224" spans="2:22" x14ac:dyDescent="0.2">
      <c r="B224" s="14" t="str">
        <f>IF(tabDaten[[#This Row],[MandNr]]="","Fehler",IF(tabDaten[[#This Row],[MandNr]]=1,"1 Stadt Bad Rappenau","2 Eigenbetrieb Stadtenwässerung"))</f>
        <v>1 Stadt Bad Rappenau</v>
      </c>
      <c r="C224" s="14" t="str">
        <f>IF(OR(tabDaten[[#This Row],[art]]="00",tabDaten[[#This Row],[art]]="01",tabDaten[[#This Row],[art]]="60",tabDaten[[#This Row],[art]]="61"),"0 Verwaltungshaushalt","1 Vermögenshaushalt")</f>
        <v>0 Verwaltungshaushalt</v>
      </c>
      <c r="D224" s="14" t="str">
        <f>VLOOKUP(tabDaten[[#This Row],[art]],tabKontenart[],2,FALSE)</f>
        <v>00 Einnahmen VerwaltungsHH</v>
      </c>
      <c r="E224" s="14" t="str">
        <f>LEFT(tabDaten[[#This Row],[Gld]],1) &amp; "    " &amp;VLOOKUP((tabDaten[[#This Row],[MandNr]]&amp;"x"&amp;LEFT(tabDaten[[#This Row],[Gld]],1)),tabGliederung[],2,FALSE)</f>
        <v xml:space="preserve">5    Gesundheit, Sport, Erholung </v>
      </c>
      <c r="F224" s="14" t="str">
        <f>LEFT(tabDaten[[#This Row],[Gld]],2) &amp; "    " &amp;VLOOKUP((tabDaten[[#This Row],[MandNr]]&amp;"x"&amp;LEFT(tabDaten[[#This Row],[Gld]],2)),tabGliederung[],2,FALSE)</f>
        <v xml:space="preserve">56    Eigene Sportstätten </v>
      </c>
      <c r="G2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4" s="14" t="str">
        <f>LEFT(tabDaten[[#This Row],[Gld]],4) &amp; "    " &amp;VLOOKUP((tabDaten[[#This Row],[MandNr]]&amp;"x"&amp;LEFT(tabDaten[[#This Row],[Gld]],4)),tabGliederung[],2,FALSE)</f>
        <v xml:space="preserve">5615    Sporthalle  Heinsheim </v>
      </c>
      <c r="I224" s="14" t="str">
        <f>IF(OR(LEFT(tabDaten[[#This Row],[Grp]],1)*1=3,LEFT(tabDaten[[#This Row],[Grp]],1)*1=9),LEFT(tabDaten[[#This Row],[Grp]],2),LEFT(tabDaten[[#This Row],[Grp]],1))</f>
        <v>1</v>
      </c>
      <c r="J224" s="14" t="str">
        <f>VLOOKUP(tabDaten[[#This Row],[GrpKurz]],tabGruppierung[],2,FALSE)</f>
        <v>E   Einnahmen aus Verwaltung und Betrieb</v>
      </c>
      <c r="K2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5615-169000    Innere Verrechnung   </v>
      </c>
      <c r="L224" s="17">
        <f>IF(OR(tabDaten[[#This Row],[art]]="00",tabDaten[[#This Row],[art]]="10"),tabDaten[[#This Row],[Plan]],tabDaten[[#This Row],[Plan]]*-1)</f>
        <v>143600</v>
      </c>
      <c r="M224" s="18">
        <f>IF(OR(tabDaten[[#This Row],[art]]="00",tabDaten[[#This Row],[art]]="10",tabDaten[[#This Row],[art]]="60",tabDaten[[#This Row],[art]]="70"),tabDaten[[#This Row],[Rechnung]],tabDaten[[#This Row],[Rechnung]]*-1)</f>
        <v>151904.43</v>
      </c>
      <c r="N224" s="44">
        <v>1</v>
      </c>
      <c r="O224" s="45" t="s">
        <v>995</v>
      </c>
      <c r="P224" s="45" t="s">
        <v>1304</v>
      </c>
      <c r="Q224" s="45" t="s">
        <v>1658</v>
      </c>
      <c r="R224" s="45" t="s">
        <v>995</v>
      </c>
      <c r="S224" s="45" t="s">
        <v>1546</v>
      </c>
      <c r="T224" s="44" t="s">
        <v>55</v>
      </c>
      <c r="U224" s="46">
        <v>143600</v>
      </c>
      <c r="V224" s="46">
        <v>151904.43</v>
      </c>
    </row>
    <row r="225" spans="2:22" x14ac:dyDescent="0.2">
      <c r="B225" s="14" t="str">
        <f>IF(tabDaten[[#This Row],[MandNr]]="","Fehler",IF(tabDaten[[#This Row],[MandNr]]=1,"1 Stadt Bad Rappenau","2 Eigenbetrieb Stadtenwässerung"))</f>
        <v>1 Stadt Bad Rappenau</v>
      </c>
      <c r="C225" s="14" t="str">
        <f>IF(OR(tabDaten[[#This Row],[art]]="00",tabDaten[[#This Row],[art]]="01",tabDaten[[#This Row],[art]]="60",tabDaten[[#This Row],[art]]="61"),"0 Verwaltungshaushalt","1 Vermögenshaushalt")</f>
        <v>0 Verwaltungshaushalt</v>
      </c>
      <c r="D225" s="14" t="str">
        <f>VLOOKUP(tabDaten[[#This Row],[art]],tabKontenart[],2,FALSE)</f>
        <v>00 Einnahmen VerwaltungsHH</v>
      </c>
      <c r="E225" s="14" t="str">
        <f>LEFT(tabDaten[[#This Row],[Gld]],1) &amp; "    " &amp;VLOOKUP((tabDaten[[#This Row],[MandNr]]&amp;"x"&amp;LEFT(tabDaten[[#This Row],[Gld]],1)),tabGliederung[],2,FALSE)</f>
        <v xml:space="preserve">5    Gesundheit, Sport, Erholung </v>
      </c>
      <c r="F225" s="14" t="str">
        <f>LEFT(tabDaten[[#This Row],[Gld]],2) &amp; "    " &amp;VLOOKUP((tabDaten[[#This Row],[MandNr]]&amp;"x"&amp;LEFT(tabDaten[[#This Row],[Gld]],2)),tabGliederung[],2,FALSE)</f>
        <v xml:space="preserve">56    Eigene Sportstätten </v>
      </c>
      <c r="G2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5" s="14" t="str">
        <f>LEFT(tabDaten[[#This Row],[Gld]],4) &amp; "    " &amp;VLOOKUP((tabDaten[[#This Row],[MandNr]]&amp;"x"&amp;LEFT(tabDaten[[#This Row],[Gld]],4)),tabGliederung[],2,FALSE)</f>
        <v xml:space="preserve">5615    Sporthalle  Heinsheim </v>
      </c>
      <c r="I225" s="14" t="str">
        <f>IF(OR(LEFT(tabDaten[[#This Row],[Grp]],1)*1=3,LEFT(tabDaten[[#This Row],[Grp]],1)*1=9),LEFT(tabDaten[[#This Row],[Grp]],2),LEFT(tabDaten[[#This Row],[Grp]],1))</f>
        <v>2</v>
      </c>
      <c r="J225" s="14" t="str">
        <f>VLOOKUP(tabDaten[[#This Row],[GrpKurz]],tabGruppierung[],2,FALSE)</f>
        <v>E   Sonstige Finanzeinnahmen</v>
      </c>
      <c r="K2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5615-276000    Auflösung von Beiträgen und ähnlichen Entgelten  </v>
      </c>
      <c r="L225" s="17">
        <f>IF(OR(tabDaten[[#This Row],[art]]="00",tabDaten[[#This Row],[art]]="10"),tabDaten[[#This Row],[Plan]],tabDaten[[#This Row],[Plan]]*-1)</f>
        <v>12500</v>
      </c>
      <c r="M225" s="18">
        <f>IF(OR(tabDaten[[#This Row],[art]]="00",tabDaten[[#This Row],[art]]="10",tabDaten[[#This Row],[art]]="60",tabDaten[[#This Row],[art]]="70"),tabDaten[[#This Row],[Rechnung]],tabDaten[[#This Row],[Rechnung]]*-1)</f>
        <v>12433.14</v>
      </c>
      <c r="N225" s="44">
        <v>1</v>
      </c>
      <c r="O225" s="45" t="s">
        <v>995</v>
      </c>
      <c r="P225" s="45" t="s">
        <v>1304</v>
      </c>
      <c r="Q225" s="45" t="s">
        <v>1669</v>
      </c>
      <c r="R225" s="45" t="s">
        <v>995</v>
      </c>
      <c r="S225" s="45" t="s">
        <v>1546</v>
      </c>
      <c r="T225" s="44" t="s">
        <v>24</v>
      </c>
      <c r="U225" s="46">
        <v>12500</v>
      </c>
      <c r="V225" s="46">
        <v>12433.14</v>
      </c>
    </row>
    <row r="226" spans="2:22" x14ac:dyDescent="0.2">
      <c r="B226" s="14" t="str">
        <f>IF(tabDaten[[#This Row],[MandNr]]="","Fehler",IF(tabDaten[[#This Row],[MandNr]]=1,"1 Stadt Bad Rappenau","2 Eigenbetrieb Stadtenwässerung"))</f>
        <v>1 Stadt Bad Rappenau</v>
      </c>
      <c r="C226" s="14" t="str">
        <f>IF(OR(tabDaten[[#This Row],[art]]="00",tabDaten[[#This Row],[art]]="01",tabDaten[[#This Row],[art]]="60",tabDaten[[#This Row],[art]]="61"),"0 Verwaltungshaushalt","1 Vermögenshaushalt")</f>
        <v>0 Verwaltungshaushalt</v>
      </c>
      <c r="D226" s="14" t="str">
        <f>VLOOKUP(tabDaten[[#This Row],[art]],tabKontenart[],2,FALSE)</f>
        <v>00 Einnahmen VerwaltungsHH</v>
      </c>
      <c r="E226" s="14" t="str">
        <f>LEFT(tabDaten[[#This Row],[Gld]],1) &amp; "    " &amp;VLOOKUP((tabDaten[[#This Row],[MandNr]]&amp;"x"&amp;LEFT(tabDaten[[#This Row],[Gld]],1)),tabGliederung[],2,FALSE)</f>
        <v xml:space="preserve">5    Gesundheit, Sport, Erholung </v>
      </c>
      <c r="F226" s="14" t="str">
        <f>LEFT(tabDaten[[#This Row],[Gld]],2) &amp; "    " &amp;VLOOKUP((tabDaten[[#This Row],[MandNr]]&amp;"x"&amp;LEFT(tabDaten[[#This Row],[Gld]],2)),tabGliederung[],2,FALSE)</f>
        <v xml:space="preserve">56    Eigene Sportstätten </v>
      </c>
      <c r="G2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6" s="14" t="str">
        <f>LEFT(tabDaten[[#This Row],[Gld]],4) &amp; "    " &amp;VLOOKUP((tabDaten[[#This Row],[MandNr]]&amp;"x"&amp;LEFT(tabDaten[[#This Row],[Gld]],4)),tabGliederung[],2,FALSE)</f>
        <v xml:space="preserve">5616    Sporthalle Obergimpern </v>
      </c>
      <c r="I226" s="14" t="str">
        <f>IF(OR(LEFT(tabDaten[[#This Row],[Grp]],1)*1=3,LEFT(tabDaten[[#This Row],[Grp]],1)*1=9),LEFT(tabDaten[[#This Row],[Grp]],2),LEFT(tabDaten[[#This Row],[Grp]],1))</f>
        <v>1</v>
      </c>
      <c r="J226" s="14" t="str">
        <f>VLOOKUP(tabDaten[[#This Row],[GrpKurz]],tabGruppierung[],2,FALSE)</f>
        <v>E   Einnahmen aus Verwaltung und Betrieb</v>
      </c>
      <c r="K2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5616-110000    Benutzungsgebühren Sporthalle  </v>
      </c>
      <c r="L226" s="17">
        <f>IF(OR(tabDaten[[#This Row],[art]]="00",tabDaten[[#This Row],[art]]="10"),tabDaten[[#This Row],[Plan]],tabDaten[[#This Row],[Plan]]*-1)</f>
        <v>3500</v>
      </c>
      <c r="M226" s="18">
        <f>IF(OR(tabDaten[[#This Row],[art]]="00",tabDaten[[#This Row],[art]]="10",tabDaten[[#This Row],[art]]="60",tabDaten[[#This Row],[art]]="70"),tabDaten[[#This Row],[Rechnung]],tabDaten[[#This Row],[Rechnung]]*-1)</f>
        <v>3090</v>
      </c>
      <c r="N226" s="44">
        <v>1</v>
      </c>
      <c r="O226" s="45" t="s">
        <v>995</v>
      </c>
      <c r="P226" s="45" t="s">
        <v>1305</v>
      </c>
      <c r="Q226" s="45" t="s">
        <v>1674</v>
      </c>
      <c r="R226" s="45" t="s">
        <v>995</v>
      </c>
      <c r="S226" s="45" t="s">
        <v>1546</v>
      </c>
      <c r="T226" s="44" t="s">
        <v>53</v>
      </c>
      <c r="U226" s="46">
        <v>3500</v>
      </c>
      <c r="V226" s="46">
        <v>3090</v>
      </c>
    </row>
    <row r="227" spans="2:22" x14ac:dyDescent="0.2">
      <c r="B227" s="14" t="str">
        <f>IF(tabDaten[[#This Row],[MandNr]]="","Fehler",IF(tabDaten[[#This Row],[MandNr]]=1,"1 Stadt Bad Rappenau","2 Eigenbetrieb Stadtenwässerung"))</f>
        <v>1 Stadt Bad Rappenau</v>
      </c>
      <c r="C227" s="14" t="str">
        <f>IF(OR(tabDaten[[#This Row],[art]]="00",tabDaten[[#This Row],[art]]="01",tabDaten[[#This Row],[art]]="60",tabDaten[[#This Row],[art]]="61"),"0 Verwaltungshaushalt","1 Vermögenshaushalt")</f>
        <v>0 Verwaltungshaushalt</v>
      </c>
      <c r="D227" s="14" t="str">
        <f>VLOOKUP(tabDaten[[#This Row],[art]],tabKontenart[],2,FALSE)</f>
        <v>00 Einnahmen VerwaltungsHH</v>
      </c>
      <c r="E227" s="14" t="str">
        <f>LEFT(tabDaten[[#This Row],[Gld]],1) &amp; "    " &amp;VLOOKUP((tabDaten[[#This Row],[MandNr]]&amp;"x"&amp;LEFT(tabDaten[[#This Row],[Gld]],1)),tabGliederung[],2,FALSE)</f>
        <v xml:space="preserve">5    Gesundheit, Sport, Erholung </v>
      </c>
      <c r="F227" s="14" t="str">
        <f>LEFT(tabDaten[[#This Row],[Gld]],2) &amp; "    " &amp;VLOOKUP((tabDaten[[#This Row],[MandNr]]&amp;"x"&amp;LEFT(tabDaten[[#This Row],[Gld]],2)),tabGliederung[],2,FALSE)</f>
        <v xml:space="preserve">56    Eigene Sportstätten </v>
      </c>
      <c r="G2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7" s="14" t="str">
        <f>LEFT(tabDaten[[#This Row],[Gld]],4) &amp; "    " &amp;VLOOKUP((tabDaten[[#This Row],[MandNr]]&amp;"x"&amp;LEFT(tabDaten[[#This Row],[Gld]],4)),tabGliederung[],2,FALSE)</f>
        <v xml:space="preserve">5616    Sporthalle Obergimpern </v>
      </c>
      <c r="I227" s="14" t="str">
        <f>IF(OR(LEFT(tabDaten[[#This Row],[Grp]],1)*1=3,LEFT(tabDaten[[#This Row],[Grp]],1)*1=9),LEFT(tabDaten[[#This Row],[Grp]],2),LEFT(tabDaten[[#This Row],[Grp]],1))</f>
        <v>1</v>
      </c>
      <c r="J227" s="14" t="str">
        <f>VLOOKUP(tabDaten[[#This Row],[GrpKurz]],tabGruppierung[],2,FALSE)</f>
        <v>E   Einnahmen aus Verwaltung und Betrieb</v>
      </c>
      <c r="K2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5616-151000    Ersätze und ähnliche Einnahmen  </v>
      </c>
      <c r="L227" s="17">
        <f>IF(OR(tabDaten[[#This Row],[art]]="00",tabDaten[[#This Row],[art]]="10"),tabDaten[[#This Row],[Plan]],tabDaten[[#This Row],[Plan]]*-1)</f>
        <v>2000</v>
      </c>
      <c r="M227" s="18">
        <f>IF(OR(tabDaten[[#This Row],[art]]="00",tabDaten[[#This Row],[art]]="10",tabDaten[[#This Row],[art]]="60",tabDaten[[#This Row],[art]]="70"),tabDaten[[#This Row],[Rechnung]],tabDaten[[#This Row],[Rechnung]]*-1)</f>
        <v>1026.21</v>
      </c>
      <c r="N227" s="44">
        <v>1</v>
      </c>
      <c r="O227" s="45" t="s">
        <v>995</v>
      </c>
      <c r="P227" s="45" t="s">
        <v>1305</v>
      </c>
      <c r="Q227" s="45" t="s">
        <v>1653</v>
      </c>
      <c r="R227" s="45" t="s">
        <v>995</v>
      </c>
      <c r="S227" s="45" t="s">
        <v>1546</v>
      </c>
      <c r="T227" s="44" t="s">
        <v>4</v>
      </c>
      <c r="U227" s="46">
        <v>2000</v>
      </c>
      <c r="V227" s="46">
        <v>1026.21</v>
      </c>
    </row>
    <row r="228" spans="2:22" x14ac:dyDescent="0.2">
      <c r="B228" s="14" t="str">
        <f>IF(tabDaten[[#This Row],[MandNr]]="","Fehler",IF(tabDaten[[#This Row],[MandNr]]=1,"1 Stadt Bad Rappenau","2 Eigenbetrieb Stadtenwässerung"))</f>
        <v>1 Stadt Bad Rappenau</v>
      </c>
      <c r="C228" s="14" t="str">
        <f>IF(OR(tabDaten[[#This Row],[art]]="00",tabDaten[[#This Row],[art]]="01",tabDaten[[#This Row],[art]]="60",tabDaten[[#This Row],[art]]="61"),"0 Verwaltungshaushalt","1 Vermögenshaushalt")</f>
        <v>0 Verwaltungshaushalt</v>
      </c>
      <c r="D228" s="14" t="str">
        <f>VLOOKUP(tabDaten[[#This Row],[art]],tabKontenart[],2,FALSE)</f>
        <v>00 Einnahmen VerwaltungsHH</v>
      </c>
      <c r="E228" s="14" t="str">
        <f>LEFT(tabDaten[[#This Row],[Gld]],1) &amp; "    " &amp;VLOOKUP((tabDaten[[#This Row],[MandNr]]&amp;"x"&amp;LEFT(tabDaten[[#This Row],[Gld]],1)),tabGliederung[],2,FALSE)</f>
        <v xml:space="preserve">5    Gesundheit, Sport, Erholung </v>
      </c>
      <c r="F228" s="14" t="str">
        <f>LEFT(tabDaten[[#This Row],[Gld]],2) &amp; "    " &amp;VLOOKUP((tabDaten[[#This Row],[MandNr]]&amp;"x"&amp;LEFT(tabDaten[[#This Row],[Gld]],2)),tabGliederung[],2,FALSE)</f>
        <v xml:space="preserve">56    Eigene Sportstätten </v>
      </c>
      <c r="G2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8" s="14" t="str">
        <f>LEFT(tabDaten[[#This Row],[Gld]],4) &amp; "    " &amp;VLOOKUP((tabDaten[[#This Row],[MandNr]]&amp;"x"&amp;LEFT(tabDaten[[#This Row],[Gld]],4)),tabGliederung[],2,FALSE)</f>
        <v xml:space="preserve">5616    Sporthalle Obergimpern </v>
      </c>
      <c r="I228" s="14" t="str">
        <f>IF(OR(LEFT(tabDaten[[#This Row],[Grp]],1)*1=3,LEFT(tabDaten[[#This Row],[Grp]],1)*1=9),LEFT(tabDaten[[#This Row],[Grp]],2),LEFT(tabDaten[[#This Row],[Grp]],1))</f>
        <v>1</v>
      </c>
      <c r="J228" s="14" t="str">
        <f>VLOOKUP(tabDaten[[#This Row],[GrpKurz]],tabGruppierung[],2,FALSE)</f>
        <v>E   Einnahmen aus Verwaltung und Betrieb</v>
      </c>
      <c r="K2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5616-154000    Erstattung für Photovoltaikanlage   </v>
      </c>
      <c r="L228" s="17">
        <f>IF(OR(tabDaten[[#This Row],[art]]="00",tabDaten[[#This Row],[art]]="10"),tabDaten[[#This Row],[Plan]],tabDaten[[#This Row],[Plan]]*-1)</f>
        <v>1800</v>
      </c>
      <c r="M228" s="18">
        <f>IF(OR(tabDaten[[#This Row],[art]]="00",tabDaten[[#This Row],[art]]="10",tabDaten[[#This Row],[art]]="60",tabDaten[[#This Row],[art]]="70"),tabDaten[[#This Row],[Rechnung]],tabDaten[[#This Row],[Rechnung]]*-1)</f>
        <v>1800.36</v>
      </c>
      <c r="N228" s="44">
        <v>1</v>
      </c>
      <c r="O228" s="45" t="s">
        <v>995</v>
      </c>
      <c r="P228" s="45" t="s">
        <v>1305</v>
      </c>
      <c r="Q228" s="45" t="s">
        <v>1662</v>
      </c>
      <c r="R228" s="45" t="s">
        <v>995</v>
      </c>
      <c r="S228" s="45" t="s">
        <v>1546</v>
      </c>
      <c r="T228" s="44" t="s">
        <v>17</v>
      </c>
      <c r="U228" s="46">
        <v>1800</v>
      </c>
      <c r="V228" s="46">
        <v>1800.36</v>
      </c>
    </row>
    <row r="229" spans="2:22" x14ac:dyDescent="0.2">
      <c r="B229" s="14" t="str">
        <f>IF(tabDaten[[#This Row],[MandNr]]="","Fehler",IF(tabDaten[[#This Row],[MandNr]]=1,"1 Stadt Bad Rappenau","2 Eigenbetrieb Stadtenwässerung"))</f>
        <v>1 Stadt Bad Rappenau</v>
      </c>
      <c r="C229" s="14" t="str">
        <f>IF(OR(tabDaten[[#This Row],[art]]="00",tabDaten[[#This Row],[art]]="01",tabDaten[[#This Row],[art]]="60",tabDaten[[#This Row],[art]]="61"),"0 Verwaltungshaushalt","1 Vermögenshaushalt")</f>
        <v>0 Verwaltungshaushalt</v>
      </c>
      <c r="D229" s="14" t="str">
        <f>VLOOKUP(tabDaten[[#This Row],[art]],tabKontenart[],2,FALSE)</f>
        <v>00 Einnahmen VerwaltungsHH</v>
      </c>
      <c r="E229" s="14" t="str">
        <f>LEFT(tabDaten[[#This Row],[Gld]],1) &amp; "    " &amp;VLOOKUP((tabDaten[[#This Row],[MandNr]]&amp;"x"&amp;LEFT(tabDaten[[#This Row],[Gld]],1)),tabGliederung[],2,FALSE)</f>
        <v xml:space="preserve">5    Gesundheit, Sport, Erholung </v>
      </c>
      <c r="F229" s="14" t="str">
        <f>LEFT(tabDaten[[#This Row],[Gld]],2) &amp; "    " &amp;VLOOKUP((tabDaten[[#This Row],[MandNr]]&amp;"x"&amp;LEFT(tabDaten[[#This Row],[Gld]],2)),tabGliederung[],2,FALSE)</f>
        <v xml:space="preserve">56    Eigene Sportstätten </v>
      </c>
      <c r="G2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29" s="14" t="str">
        <f>LEFT(tabDaten[[#This Row],[Gld]],4) &amp; "    " &amp;VLOOKUP((tabDaten[[#This Row],[MandNr]]&amp;"x"&amp;LEFT(tabDaten[[#This Row],[Gld]],4)),tabGliederung[],2,FALSE)</f>
        <v xml:space="preserve">5616    Sporthalle Obergimpern </v>
      </c>
      <c r="I229" s="14" t="str">
        <f>IF(OR(LEFT(tabDaten[[#This Row],[Grp]],1)*1=3,LEFT(tabDaten[[#This Row],[Grp]],1)*1=9),LEFT(tabDaten[[#This Row],[Grp]],2),LEFT(tabDaten[[#This Row],[Grp]],1))</f>
        <v>1</v>
      </c>
      <c r="J229" s="14" t="str">
        <f>VLOOKUP(tabDaten[[#This Row],[GrpKurz]],tabGruppierung[],2,FALSE)</f>
        <v>E   Einnahmen aus Verwaltung und Betrieb</v>
      </c>
      <c r="K2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5616-169000    Innere Verrechnung   </v>
      </c>
      <c r="L229" s="17">
        <f>IF(OR(tabDaten[[#This Row],[art]]="00",tabDaten[[#This Row],[art]]="10"),tabDaten[[#This Row],[Plan]],tabDaten[[#This Row],[Plan]]*-1)</f>
        <v>47300</v>
      </c>
      <c r="M229" s="18">
        <f>IF(OR(tabDaten[[#This Row],[art]]="00",tabDaten[[#This Row],[art]]="10",tabDaten[[#This Row],[art]]="60",tabDaten[[#This Row],[art]]="70"),tabDaten[[#This Row],[Rechnung]],tabDaten[[#This Row],[Rechnung]]*-1)</f>
        <v>61958.51</v>
      </c>
      <c r="N229" s="44">
        <v>1</v>
      </c>
      <c r="O229" s="45" t="s">
        <v>995</v>
      </c>
      <c r="P229" s="45" t="s">
        <v>1305</v>
      </c>
      <c r="Q229" s="45" t="s">
        <v>1658</v>
      </c>
      <c r="R229" s="45" t="s">
        <v>995</v>
      </c>
      <c r="S229" s="45" t="s">
        <v>1546</v>
      </c>
      <c r="T229" s="44" t="s">
        <v>55</v>
      </c>
      <c r="U229" s="46">
        <v>47300</v>
      </c>
      <c r="V229" s="46">
        <v>61958.51</v>
      </c>
    </row>
    <row r="230" spans="2:22" x14ac:dyDescent="0.2">
      <c r="B230" s="14" t="str">
        <f>IF(tabDaten[[#This Row],[MandNr]]="","Fehler",IF(tabDaten[[#This Row],[MandNr]]=1,"1 Stadt Bad Rappenau","2 Eigenbetrieb Stadtenwässerung"))</f>
        <v>1 Stadt Bad Rappenau</v>
      </c>
      <c r="C230" s="14" t="str">
        <f>IF(OR(tabDaten[[#This Row],[art]]="00",tabDaten[[#This Row],[art]]="01",tabDaten[[#This Row],[art]]="60",tabDaten[[#This Row],[art]]="61"),"0 Verwaltungshaushalt","1 Vermögenshaushalt")</f>
        <v>0 Verwaltungshaushalt</v>
      </c>
      <c r="D230" s="14" t="str">
        <f>VLOOKUP(tabDaten[[#This Row],[art]],tabKontenart[],2,FALSE)</f>
        <v>00 Einnahmen VerwaltungsHH</v>
      </c>
      <c r="E230" s="14" t="str">
        <f>LEFT(tabDaten[[#This Row],[Gld]],1) &amp; "    " &amp;VLOOKUP((tabDaten[[#This Row],[MandNr]]&amp;"x"&amp;LEFT(tabDaten[[#This Row],[Gld]],1)),tabGliederung[],2,FALSE)</f>
        <v xml:space="preserve">5    Gesundheit, Sport, Erholung </v>
      </c>
      <c r="F230" s="14" t="str">
        <f>LEFT(tabDaten[[#This Row],[Gld]],2) &amp; "    " &amp;VLOOKUP((tabDaten[[#This Row],[MandNr]]&amp;"x"&amp;LEFT(tabDaten[[#This Row],[Gld]],2)),tabGliederung[],2,FALSE)</f>
        <v xml:space="preserve">56    Eigene Sportstätten </v>
      </c>
      <c r="G2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0" s="14" t="str">
        <f>LEFT(tabDaten[[#This Row],[Gld]],4) &amp; "    " &amp;VLOOKUP((tabDaten[[#This Row],[MandNr]]&amp;"x"&amp;LEFT(tabDaten[[#This Row],[Gld]],4)),tabGliederung[],2,FALSE)</f>
        <v xml:space="preserve">5616    Sporthalle Obergimpern </v>
      </c>
      <c r="I230" s="14" t="str">
        <f>IF(OR(LEFT(tabDaten[[#This Row],[Grp]],1)*1=3,LEFT(tabDaten[[#This Row],[Grp]],1)*1=9),LEFT(tabDaten[[#This Row],[Grp]],2),LEFT(tabDaten[[#This Row],[Grp]],1))</f>
        <v>2</v>
      </c>
      <c r="J230" s="14" t="str">
        <f>VLOOKUP(tabDaten[[#This Row],[GrpKurz]],tabGruppierung[],2,FALSE)</f>
        <v>E   Sonstige Finanzeinnahmen</v>
      </c>
      <c r="K2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5616-276000    Auflösung von Beiträgen und ähnlichen Entgelten  </v>
      </c>
      <c r="L230" s="17">
        <f>IF(OR(tabDaten[[#This Row],[art]]="00",tabDaten[[#This Row],[art]]="10"),tabDaten[[#This Row],[Plan]],tabDaten[[#This Row],[Plan]]*-1)</f>
        <v>1200</v>
      </c>
      <c r="M230" s="18">
        <f>IF(OR(tabDaten[[#This Row],[art]]="00",tabDaten[[#This Row],[art]]="10",tabDaten[[#This Row],[art]]="60",tabDaten[[#This Row],[art]]="70"),tabDaten[[#This Row],[Rechnung]],tabDaten[[#This Row],[Rechnung]]*-1)</f>
        <v>1120</v>
      </c>
      <c r="N230" s="44">
        <v>1</v>
      </c>
      <c r="O230" s="45" t="s">
        <v>995</v>
      </c>
      <c r="P230" s="45" t="s">
        <v>1305</v>
      </c>
      <c r="Q230" s="45" t="s">
        <v>1669</v>
      </c>
      <c r="R230" s="45" t="s">
        <v>995</v>
      </c>
      <c r="S230" s="45" t="s">
        <v>1546</v>
      </c>
      <c r="T230" s="44" t="s">
        <v>24</v>
      </c>
      <c r="U230" s="46">
        <v>1200</v>
      </c>
      <c r="V230" s="46">
        <v>1120</v>
      </c>
    </row>
    <row r="231" spans="2:22" x14ac:dyDescent="0.2">
      <c r="B231" s="14" t="str">
        <f>IF(tabDaten[[#This Row],[MandNr]]="","Fehler",IF(tabDaten[[#This Row],[MandNr]]=1,"1 Stadt Bad Rappenau","2 Eigenbetrieb Stadtenwässerung"))</f>
        <v>1 Stadt Bad Rappenau</v>
      </c>
      <c r="C231" s="14" t="str">
        <f>IF(OR(tabDaten[[#This Row],[art]]="00",tabDaten[[#This Row],[art]]="01",tabDaten[[#This Row],[art]]="60",tabDaten[[#This Row],[art]]="61"),"0 Verwaltungshaushalt","1 Vermögenshaushalt")</f>
        <v>0 Verwaltungshaushalt</v>
      </c>
      <c r="D231" s="14" t="str">
        <f>VLOOKUP(tabDaten[[#This Row],[art]],tabKontenart[],2,FALSE)</f>
        <v>00 Einnahmen VerwaltungsHH</v>
      </c>
      <c r="E231" s="14" t="str">
        <f>LEFT(tabDaten[[#This Row],[Gld]],1) &amp; "    " &amp;VLOOKUP((tabDaten[[#This Row],[MandNr]]&amp;"x"&amp;LEFT(tabDaten[[#This Row],[Gld]],1)),tabGliederung[],2,FALSE)</f>
        <v xml:space="preserve">5    Gesundheit, Sport, Erholung </v>
      </c>
      <c r="F231" s="14" t="str">
        <f>LEFT(tabDaten[[#This Row],[Gld]],2) &amp; "    " &amp;VLOOKUP((tabDaten[[#This Row],[MandNr]]&amp;"x"&amp;LEFT(tabDaten[[#This Row],[Gld]],2)),tabGliederung[],2,FALSE)</f>
        <v xml:space="preserve">56    Eigene Sportstätten </v>
      </c>
      <c r="G2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1" s="14" t="str">
        <f>LEFT(tabDaten[[#This Row],[Gld]],4) &amp; "    " &amp;VLOOKUP((tabDaten[[#This Row],[MandNr]]&amp;"x"&amp;LEFT(tabDaten[[#This Row],[Gld]],4)),tabGliederung[],2,FALSE)</f>
        <v xml:space="preserve">5617    Sporthalle Treschklingen </v>
      </c>
      <c r="I231" s="14" t="str">
        <f>IF(OR(LEFT(tabDaten[[#This Row],[Grp]],1)*1=3,LEFT(tabDaten[[#This Row],[Grp]],1)*1=9),LEFT(tabDaten[[#This Row],[Grp]],2),LEFT(tabDaten[[#This Row],[Grp]],1))</f>
        <v>1</v>
      </c>
      <c r="J231" s="14" t="str">
        <f>VLOOKUP(tabDaten[[#This Row],[GrpKurz]],tabGruppierung[],2,FALSE)</f>
        <v>E   Einnahmen aus Verwaltung und Betrieb</v>
      </c>
      <c r="K2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5617-110000    Benutzungsgebühren Sporthalle  </v>
      </c>
      <c r="L231" s="17">
        <f>IF(OR(tabDaten[[#This Row],[art]]="00",tabDaten[[#This Row],[art]]="10"),tabDaten[[#This Row],[Plan]],tabDaten[[#This Row],[Plan]]*-1)</f>
        <v>3500</v>
      </c>
      <c r="M231" s="18">
        <f>IF(OR(tabDaten[[#This Row],[art]]="00",tabDaten[[#This Row],[art]]="10",tabDaten[[#This Row],[art]]="60",tabDaten[[#This Row],[art]]="70"),tabDaten[[#This Row],[Rechnung]],tabDaten[[#This Row],[Rechnung]]*-1)</f>
        <v>4233</v>
      </c>
      <c r="N231" s="44">
        <v>1</v>
      </c>
      <c r="O231" s="45" t="s">
        <v>995</v>
      </c>
      <c r="P231" s="45" t="s">
        <v>1306</v>
      </c>
      <c r="Q231" s="45" t="s">
        <v>1674</v>
      </c>
      <c r="R231" s="45" t="s">
        <v>995</v>
      </c>
      <c r="S231" s="45" t="s">
        <v>1546</v>
      </c>
      <c r="T231" s="44" t="s">
        <v>53</v>
      </c>
      <c r="U231" s="46">
        <v>3500</v>
      </c>
      <c r="V231" s="46">
        <v>4233</v>
      </c>
    </row>
    <row r="232" spans="2:22" x14ac:dyDescent="0.2">
      <c r="B232" s="14" t="str">
        <f>IF(tabDaten[[#This Row],[MandNr]]="","Fehler",IF(tabDaten[[#This Row],[MandNr]]=1,"1 Stadt Bad Rappenau","2 Eigenbetrieb Stadtenwässerung"))</f>
        <v>1 Stadt Bad Rappenau</v>
      </c>
      <c r="C232" s="14" t="str">
        <f>IF(OR(tabDaten[[#This Row],[art]]="00",tabDaten[[#This Row],[art]]="01",tabDaten[[#This Row],[art]]="60",tabDaten[[#This Row],[art]]="61"),"0 Verwaltungshaushalt","1 Vermögenshaushalt")</f>
        <v>0 Verwaltungshaushalt</v>
      </c>
      <c r="D232" s="14" t="str">
        <f>VLOOKUP(tabDaten[[#This Row],[art]],tabKontenart[],2,FALSE)</f>
        <v>00 Einnahmen VerwaltungsHH</v>
      </c>
      <c r="E232" s="14" t="str">
        <f>LEFT(tabDaten[[#This Row],[Gld]],1) &amp; "    " &amp;VLOOKUP((tabDaten[[#This Row],[MandNr]]&amp;"x"&amp;LEFT(tabDaten[[#This Row],[Gld]],1)),tabGliederung[],2,FALSE)</f>
        <v xml:space="preserve">5    Gesundheit, Sport, Erholung </v>
      </c>
      <c r="F232" s="14" t="str">
        <f>LEFT(tabDaten[[#This Row],[Gld]],2) &amp; "    " &amp;VLOOKUP((tabDaten[[#This Row],[MandNr]]&amp;"x"&amp;LEFT(tabDaten[[#This Row],[Gld]],2)),tabGliederung[],2,FALSE)</f>
        <v xml:space="preserve">56    Eigene Sportstätten </v>
      </c>
      <c r="G2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2" s="14" t="str">
        <f>LEFT(tabDaten[[#This Row],[Gld]],4) &amp; "    " &amp;VLOOKUP((tabDaten[[#This Row],[MandNr]]&amp;"x"&amp;LEFT(tabDaten[[#This Row],[Gld]],4)),tabGliederung[],2,FALSE)</f>
        <v xml:space="preserve">5617    Sporthalle Treschklingen </v>
      </c>
      <c r="I232" s="14" t="str">
        <f>IF(OR(LEFT(tabDaten[[#This Row],[Grp]],1)*1=3,LEFT(tabDaten[[#This Row],[Grp]],1)*1=9),LEFT(tabDaten[[#This Row],[Grp]],2),LEFT(tabDaten[[#This Row],[Grp]],1))</f>
        <v>1</v>
      </c>
      <c r="J232" s="14" t="str">
        <f>VLOOKUP(tabDaten[[#This Row],[GrpKurz]],tabGruppierung[],2,FALSE)</f>
        <v>E   Einnahmen aus Verwaltung und Betrieb</v>
      </c>
      <c r="K2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5617-151000    Ersätze und ähnliche Einnahmen  </v>
      </c>
      <c r="L232" s="17">
        <f>IF(OR(tabDaten[[#This Row],[art]]="00",tabDaten[[#This Row],[art]]="10"),tabDaten[[#This Row],[Plan]],tabDaten[[#This Row],[Plan]]*-1)</f>
        <v>100</v>
      </c>
      <c r="M232" s="18">
        <f>IF(OR(tabDaten[[#This Row],[art]]="00",tabDaten[[#This Row],[art]]="10",tabDaten[[#This Row],[art]]="60",tabDaten[[#This Row],[art]]="70"),tabDaten[[#This Row],[Rechnung]],tabDaten[[#This Row],[Rechnung]]*-1)</f>
        <v>0</v>
      </c>
      <c r="N232" s="44">
        <v>1</v>
      </c>
      <c r="O232" s="45" t="s">
        <v>995</v>
      </c>
      <c r="P232" s="45" t="s">
        <v>1306</v>
      </c>
      <c r="Q232" s="45" t="s">
        <v>1653</v>
      </c>
      <c r="R232" s="45" t="s">
        <v>995</v>
      </c>
      <c r="S232" s="45" t="s">
        <v>1546</v>
      </c>
      <c r="T232" s="44" t="s">
        <v>4</v>
      </c>
      <c r="U232" s="46">
        <v>100</v>
      </c>
      <c r="V232" s="46">
        <v>0</v>
      </c>
    </row>
    <row r="233" spans="2:22" x14ac:dyDescent="0.2">
      <c r="B233" s="14" t="str">
        <f>IF(tabDaten[[#This Row],[MandNr]]="","Fehler",IF(tabDaten[[#This Row],[MandNr]]=1,"1 Stadt Bad Rappenau","2 Eigenbetrieb Stadtenwässerung"))</f>
        <v>1 Stadt Bad Rappenau</v>
      </c>
      <c r="C233" s="14" t="str">
        <f>IF(OR(tabDaten[[#This Row],[art]]="00",tabDaten[[#This Row],[art]]="01",tabDaten[[#This Row],[art]]="60",tabDaten[[#This Row],[art]]="61"),"0 Verwaltungshaushalt","1 Vermögenshaushalt")</f>
        <v>0 Verwaltungshaushalt</v>
      </c>
      <c r="D233" s="14" t="str">
        <f>VLOOKUP(tabDaten[[#This Row],[art]],tabKontenart[],2,FALSE)</f>
        <v>00 Einnahmen VerwaltungsHH</v>
      </c>
      <c r="E233" s="14" t="str">
        <f>LEFT(tabDaten[[#This Row],[Gld]],1) &amp; "    " &amp;VLOOKUP((tabDaten[[#This Row],[MandNr]]&amp;"x"&amp;LEFT(tabDaten[[#This Row],[Gld]],1)),tabGliederung[],2,FALSE)</f>
        <v xml:space="preserve">5    Gesundheit, Sport, Erholung </v>
      </c>
      <c r="F233" s="14" t="str">
        <f>LEFT(tabDaten[[#This Row],[Gld]],2) &amp; "    " &amp;VLOOKUP((tabDaten[[#This Row],[MandNr]]&amp;"x"&amp;LEFT(tabDaten[[#This Row],[Gld]],2)),tabGliederung[],2,FALSE)</f>
        <v xml:space="preserve">56    Eigene Sportstätten </v>
      </c>
      <c r="G2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3" s="14" t="str">
        <f>LEFT(tabDaten[[#This Row],[Gld]],4) &amp; "    " &amp;VLOOKUP((tabDaten[[#This Row],[MandNr]]&amp;"x"&amp;LEFT(tabDaten[[#This Row],[Gld]],4)),tabGliederung[],2,FALSE)</f>
        <v xml:space="preserve">5617    Sporthalle Treschklingen </v>
      </c>
      <c r="I233" s="14" t="str">
        <f>IF(OR(LEFT(tabDaten[[#This Row],[Grp]],1)*1=3,LEFT(tabDaten[[#This Row],[Grp]],1)*1=9),LEFT(tabDaten[[#This Row],[Grp]],2),LEFT(tabDaten[[#This Row],[Grp]],1))</f>
        <v>1</v>
      </c>
      <c r="J233" s="14" t="str">
        <f>VLOOKUP(tabDaten[[#This Row],[GrpKurz]],tabGruppierung[],2,FALSE)</f>
        <v>E   Einnahmen aus Verwaltung und Betrieb</v>
      </c>
      <c r="K2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5617-154000    Erstattung für Photovoltaikanlage   </v>
      </c>
      <c r="L233" s="17">
        <f>IF(OR(tabDaten[[#This Row],[art]]="00",tabDaten[[#This Row],[art]]="10"),tabDaten[[#This Row],[Plan]],tabDaten[[#This Row],[Plan]]*-1)</f>
        <v>600</v>
      </c>
      <c r="M233" s="18">
        <f>IF(OR(tabDaten[[#This Row],[art]]="00",tabDaten[[#This Row],[art]]="10",tabDaten[[#This Row],[art]]="60",tabDaten[[#This Row],[art]]="70"),tabDaten[[#This Row],[Rechnung]],tabDaten[[#This Row],[Rechnung]]*-1)</f>
        <v>615.6</v>
      </c>
      <c r="N233" s="44">
        <v>1</v>
      </c>
      <c r="O233" s="45" t="s">
        <v>995</v>
      </c>
      <c r="P233" s="45" t="s">
        <v>1306</v>
      </c>
      <c r="Q233" s="45" t="s">
        <v>1662</v>
      </c>
      <c r="R233" s="45" t="s">
        <v>995</v>
      </c>
      <c r="S233" s="45" t="s">
        <v>1546</v>
      </c>
      <c r="T233" s="44" t="s">
        <v>17</v>
      </c>
      <c r="U233" s="46">
        <v>600</v>
      </c>
      <c r="V233" s="46">
        <v>615.6</v>
      </c>
    </row>
    <row r="234" spans="2:22" x14ac:dyDescent="0.2">
      <c r="B234" s="14" t="str">
        <f>IF(tabDaten[[#This Row],[MandNr]]="","Fehler",IF(tabDaten[[#This Row],[MandNr]]=1,"1 Stadt Bad Rappenau","2 Eigenbetrieb Stadtenwässerung"))</f>
        <v>1 Stadt Bad Rappenau</v>
      </c>
      <c r="C234" s="14" t="str">
        <f>IF(OR(tabDaten[[#This Row],[art]]="00",tabDaten[[#This Row],[art]]="01",tabDaten[[#This Row],[art]]="60",tabDaten[[#This Row],[art]]="61"),"0 Verwaltungshaushalt","1 Vermögenshaushalt")</f>
        <v>0 Verwaltungshaushalt</v>
      </c>
      <c r="D234" s="14" t="str">
        <f>VLOOKUP(tabDaten[[#This Row],[art]],tabKontenart[],2,FALSE)</f>
        <v>00 Einnahmen VerwaltungsHH</v>
      </c>
      <c r="E234" s="14" t="str">
        <f>LEFT(tabDaten[[#This Row],[Gld]],1) &amp; "    " &amp;VLOOKUP((tabDaten[[#This Row],[MandNr]]&amp;"x"&amp;LEFT(tabDaten[[#This Row],[Gld]],1)),tabGliederung[],2,FALSE)</f>
        <v xml:space="preserve">5    Gesundheit, Sport, Erholung </v>
      </c>
      <c r="F234" s="14" t="str">
        <f>LEFT(tabDaten[[#This Row],[Gld]],2) &amp; "    " &amp;VLOOKUP((tabDaten[[#This Row],[MandNr]]&amp;"x"&amp;LEFT(tabDaten[[#This Row],[Gld]],2)),tabGliederung[],2,FALSE)</f>
        <v xml:space="preserve">56    Eigene Sportstätten </v>
      </c>
      <c r="G2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4" s="14" t="str">
        <f>LEFT(tabDaten[[#This Row],[Gld]],4) &amp; "    " &amp;VLOOKUP((tabDaten[[#This Row],[MandNr]]&amp;"x"&amp;LEFT(tabDaten[[#This Row],[Gld]],4)),tabGliederung[],2,FALSE)</f>
        <v xml:space="preserve">5617    Sporthalle Treschklingen </v>
      </c>
      <c r="I234" s="14" t="str">
        <f>IF(OR(LEFT(tabDaten[[#This Row],[Grp]],1)*1=3,LEFT(tabDaten[[#This Row],[Grp]],1)*1=9),LEFT(tabDaten[[#This Row],[Grp]],2),LEFT(tabDaten[[#This Row],[Grp]],1))</f>
        <v>1</v>
      </c>
      <c r="J234" s="14" t="str">
        <f>VLOOKUP(tabDaten[[#This Row],[GrpKurz]],tabGruppierung[],2,FALSE)</f>
        <v>E   Einnahmen aus Verwaltung und Betrieb</v>
      </c>
      <c r="K2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5617-169000    Innere Verrechnung   </v>
      </c>
      <c r="L234" s="17">
        <f>IF(OR(tabDaten[[#This Row],[art]]="00",tabDaten[[#This Row],[art]]="10"),tabDaten[[#This Row],[Plan]],tabDaten[[#This Row],[Plan]]*-1)</f>
        <v>49200</v>
      </c>
      <c r="M234" s="18">
        <f>IF(OR(tabDaten[[#This Row],[art]]="00",tabDaten[[#This Row],[art]]="10",tabDaten[[#This Row],[art]]="60",tabDaten[[#This Row],[art]]="70"),tabDaten[[#This Row],[Rechnung]],tabDaten[[#This Row],[Rechnung]]*-1)</f>
        <v>46726.12</v>
      </c>
      <c r="N234" s="44">
        <v>1</v>
      </c>
      <c r="O234" s="45" t="s">
        <v>995</v>
      </c>
      <c r="P234" s="45" t="s">
        <v>1306</v>
      </c>
      <c r="Q234" s="45" t="s">
        <v>1658</v>
      </c>
      <c r="R234" s="45" t="s">
        <v>995</v>
      </c>
      <c r="S234" s="45" t="s">
        <v>1546</v>
      </c>
      <c r="T234" s="44" t="s">
        <v>55</v>
      </c>
      <c r="U234" s="46">
        <v>49200</v>
      </c>
      <c r="V234" s="46">
        <v>46726.12</v>
      </c>
    </row>
    <row r="235" spans="2:22" x14ac:dyDescent="0.2">
      <c r="B235" s="14" t="str">
        <f>IF(tabDaten[[#This Row],[MandNr]]="","Fehler",IF(tabDaten[[#This Row],[MandNr]]=1,"1 Stadt Bad Rappenau","2 Eigenbetrieb Stadtenwässerung"))</f>
        <v>1 Stadt Bad Rappenau</v>
      </c>
      <c r="C235" s="14" t="str">
        <f>IF(OR(tabDaten[[#This Row],[art]]="00",tabDaten[[#This Row],[art]]="01",tabDaten[[#This Row],[art]]="60",tabDaten[[#This Row],[art]]="61"),"0 Verwaltungshaushalt","1 Vermögenshaushalt")</f>
        <v>0 Verwaltungshaushalt</v>
      </c>
      <c r="D235" s="14" t="str">
        <f>VLOOKUP(tabDaten[[#This Row],[art]],tabKontenart[],2,FALSE)</f>
        <v>00 Einnahmen VerwaltungsHH</v>
      </c>
      <c r="E235" s="14" t="str">
        <f>LEFT(tabDaten[[#This Row],[Gld]],1) &amp; "    " &amp;VLOOKUP((tabDaten[[#This Row],[MandNr]]&amp;"x"&amp;LEFT(tabDaten[[#This Row],[Gld]],1)),tabGliederung[],2,FALSE)</f>
        <v xml:space="preserve">5    Gesundheit, Sport, Erholung </v>
      </c>
      <c r="F235" s="14" t="str">
        <f>LEFT(tabDaten[[#This Row],[Gld]],2) &amp; "    " &amp;VLOOKUP((tabDaten[[#This Row],[MandNr]]&amp;"x"&amp;LEFT(tabDaten[[#This Row],[Gld]],2)),tabGliederung[],2,FALSE)</f>
        <v xml:space="preserve">56    Eigene Sportstätten </v>
      </c>
      <c r="G2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5" s="14" t="str">
        <f>LEFT(tabDaten[[#This Row],[Gld]],4) &amp; "    " &amp;VLOOKUP((tabDaten[[#This Row],[MandNr]]&amp;"x"&amp;LEFT(tabDaten[[#This Row],[Gld]],4)),tabGliederung[],2,FALSE)</f>
        <v xml:space="preserve">5617    Sporthalle Treschklingen </v>
      </c>
      <c r="I235" s="14" t="str">
        <f>IF(OR(LEFT(tabDaten[[#This Row],[Grp]],1)*1=3,LEFT(tabDaten[[#This Row],[Grp]],1)*1=9),LEFT(tabDaten[[#This Row],[Grp]],2),LEFT(tabDaten[[#This Row],[Grp]],1))</f>
        <v>2</v>
      </c>
      <c r="J235" s="14" t="str">
        <f>VLOOKUP(tabDaten[[#This Row],[GrpKurz]],tabGruppierung[],2,FALSE)</f>
        <v>E   Sonstige Finanzeinnahmen</v>
      </c>
      <c r="K2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5617-276000    Auflösung von Beiträgen und ähnlichen Entgelten  </v>
      </c>
      <c r="L235" s="17">
        <f>IF(OR(tabDaten[[#This Row],[art]]="00",tabDaten[[#This Row],[art]]="10"),tabDaten[[#This Row],[Plan]],tabDaten[[#This Row],[Plan]]*-1)</f>
        <v>2200</v>
      </c>
      <c r="M235" s="18">
        <f>IF(OR(tabDaten[[#This Row],[art]]="00",tabDaten[[#This Row],[art]]="10",tabDaten[[#This Row],[art]]="60",tabDaten[[#This Row],[art]]="70"),tabDaten[[#This Row],[Rechnung]],tabDaten[[#This Row],[Rechnung]]*-1)</f>
        <v>2157.1799999999998</v>
      </c>
      <c r="N235" s="44">
        <v>1</v>
      </c>
      <c r="O235" s="45" t="s">
        <v>995</v>
      </c>
      <c r="P235" s="45" t="s">
        <v>1306</v>
      </c>
      <c r="Q235" s="45" t="s">
        <v>1669</v>
      </c>
      <c r="R235" s="45" t="s">
        <v>995</v>
      </c>
      <c r="S235" s="45" t="s">
        <v>1546</v>
      </c>
      <c r="T235" s="44" t="s">
        <v>24</v>
      </c>
      <c r="U235" s="46">
        <v>2200</v>
      </c>
      <c r="V235" s="46">
        <v>2157.1799999999998</v>
      </c>
    </row>
    <row r="236" spans="2:22" x14ac:dyDescent="0.2">
      <c r="B236" s="14" t="str">
        <f>IF(tabDaten[[#This Row],[MandNr]]="","Fehler",IF(tabDaten[[#This Row],[MandNr]]=1,"1 Stadt Bad Rappenau","2 Eigenbetrieb Stadtenwässerung"))</f>
        <v>1 Stadt Bad Rappenau</v>
      </c>
      <c r="C236" s="14" t="str">
        <f>IF(OR(tabDaten[[#This Row],[art]]="00",tabDaten[[#This Row],[art]]="01",tabDaten[[#This Row],[art]]="60",tabDaten[[#This Row],[art]]="61"),"0 Verwaltungshaushalt","1 Vermögenshaushalt")</f>
        <v>0 Verwaltungshaushalt</v>
      </c>
      <c r="D236" s="14" t="str">
        <f>VLOOKUP(tabDaten[[#This Row],[art]],tabKontenart[],2,FALSE)</f>
        <v>00 Einnahmen VerwaltungsHH</v>
      </c>
      <c r="E236" s="14" t="str">
        <f>LEFT(tabDaten[[#This Row],[Gld]],1) &amp; "    " &amp;VLOOKUP((tabDaten[[#This Row],[MandNr]]&amp;"x"&amp;LEFT(tabDaten[[#This Row],[Gld]],1)),tabGliederung[],2,FALSE)</f>
        <v xml:space="preserve">5    Gesundheit, Sport, Erholung </v>
      </c>
      <c r="F236" s="14" t="str">
        <f>LEFT(tabDaten[[#This Row],[Gld]],2) &amp; "    " &amp;VLOOKUP((tabDaten[[#This Row],[MandNr]]&amp;"x"&amp;LEFT(tabDaten[[#This Row],[Gld]],2)),tabGliederung[],2,FALSE)</f>
        <v xml:space="preserve">56    Eigene Sportstätten </v>
      </c>
      <c r="G2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6" s="14" t="str">
        <f>LEFT(tabDaten[[#This Row],[Gld]],4) &amp; "    " &amp;VLOOKUP((tabDaten[[#This Row],[MandNr]]&amp;"x"&amp;LEFT(tabDaten[[#This Row],[Gld]],4)),tabGliederung[],2,FALSE)</f>
        <v xml:space="preserve">5619    Sporthalle Zimmerhof </v>
      </c>
      <c r="I236" s="14" t="str">
        <f>IF(OR(LEFT(tabDaten[[#This Row],[Grp]],1)*1=3,LEFT(tabDaten[[#This Row],[Grp]],1)*1=9),LEFT(tabDaten[[#This Row],[Grp]],2),LEFT(tabDaten[[#This Row],[Grp]],1))</f>
        <v>1</v>
      </c>
      <c r="J236" s="14" t="str">
        <f>VLOOKUP(tabDaten[[#This Row],[GrpKurz]],tabGruppierung[],2,FALSE)</f>
        <v>E   Einnahmen aus Verwaltung und Betrieb</v>
      </c>
      <c r="K2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5619-110000    Benutzungsgebühren Sporthalle  </v>
      </c>
      <c r="L236" s="17">
        <f>IF(OR(tabDaten[[#This Row],[art]]="00",tabDaten[[#This Row],[art]]="10"),tabDaten[[#This Row],[Plan]],tabDaten[[#This Row],[Plan]]*-1)</f>
        <v>4500</v>
      </c>
      <c r="M236" s="18">
        <f>IF(OR(tabDaten[[#This Row],[art]]="00",tabDaten[[#This Row],[art]]="10",tabDaten[[#This Row],[art]]="60",tabDaten[[#This Row],[art]]="70"),tabDaten[[#This Row],[Rechnung]],tabDaten[[#This Row],[Rechnung]]*-1)</f>
        <v>3490.5</v>
      </c>
      <c r="N236" s="44">
        <v>1</v>
      </c>
      <c r="O236" s="45" t="s">
        <v>995</v>
      </c>
      <c r="P236" s="45" t="s">
        <v>1307</v>
      </c>
      <c r="Q236" s="45" t="s">
        <v>1674</v>
      </c>
      <c r="R236" s="45" t="s">
        <v>995</v>
      </c>
      <c r="S236" s="45" t="s">
        <v>1546</v>
      </c>
      <c r="T236" s="44" t="s">
        <v>53</v>
      </c>
      <c r="U236" s="46">
        <v>4500</v>
      </c>
      <c r="V236" s="46">
        <v>3490.5</v>
      </c>
    </row>
    <row r="237" spans="2:22" x14ac:dyDescent="0.2">
      <c r="B237" s="14" t="str">
        <f>IF(tabDaten[[#This Row],[MandNr]]="","Fehler",IF(tabDaten[[#This Row],[MandNr]]=1,"1 Stadt Bad Rappenau","2 Eigenbetrieb Stadtenwässerung"))</f>
        <v>1 Stadt Bad Rappenau</v>
      </c>
      <c r="C237" s="14" t="str">
        <f>IF(OR(tabDaten[[#This Row],[art]]="00",tabDaten[[#This Row],[art]]="01",tabDaten[[#This Row],[art]]="60",tabDaten[[#This Row],[art]]="61"),"0 Verwaltungshaushalt","1 Vermögenshaushalt")</f>
        <v>0 Verwaltungshaushalt</v>
      </c>
      <c r="D237" s="14" t="str">
        <f>VLOOKUP(tabDaten[[#This Row],[art]],tabKontenart[],2,FALSE)</f>
        <v>00 Einnahmen VerwaltungsHH</v>
      </c>
      <c r="E237" s="14" t="str">
        <f>LEFT(tabDaten[[#This Row],[Gld]],1) &amp; "    " &amp;VLOOKUP((tabDaten[[#This Row],[MandNr]]&amp;"x"&amp;LEFT(tabDaten[[#This Row],[Gld]],1)),tabGliederung[],2,FALSE)</f>
        <v xml:space="preserve">5    Gesundheit, Sport, Erholung </v>
      </c>
      <c r="F237" s="14" t="str">
        <f>LEFT(tabDaten[[#This Row],[Gld]],2) &amp; "    " &amp;VLOOKUP((tabDaten[[#This Row],[MandNr]]&amp;"x"&amp;LEFT(tabDaten[[#This Row],[Gld]],2)),tabGliederung[],2,FALSE)</f>
        <v xml:space="preserve">56    Eigene Sportstätten </v>
      </c>
      <c r="G2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7" s="14" t="str">
        <f>LEFT(tabDaten[[#This Row],[Gld]],4) &amp; "    " &amp;VLOOKUP((tabDaten[[#This Row],[MandNr]]&amp;"x"&amp;LEFT(tabDaten[[#This Row],[Gld]],4)),tabGliederung[],2,FALSE)</f>
        <v xml:space="preserve">5619    Sporthalle Zimmerhof </v>
      </c>
      <c r="I237" s="14" t="str">
        <f>IF(OR(LEFT(tabDaten[[#This Row],[Grp]],1)*1=3,LEFT(tabDaten[[#This Row],[Grp]],1)*1=9),LEFT(tabDaten[[#This Row],[Grp]],2),LEFT(tabDaten[[#This Row],[Grp]],1))</f>
        <v>1</v>
      </c>
      <c r="J237" s="14" t="str">
        <f>VLOOKUP(tabDaten[[#This Row],[GrpKurz]],tabGruppierung[],2,FALSE)</f>
        <v>E   Einnahmen aus Verwaltung und Betrieb</v>
      </c>
      <c r="K2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5619-151000    Ersätze und ähnliche Einnahmen  </v>
      </c>
      <c r="L237" s="17">
        <f>IF(OR(tabDaten[[#This Row],[art]]="00",tabDaten[[#This Row],[art]]="10"),tabDaten[[#This Row],[Plan]],tabDaten[[#This Row],[Plan]]*-1)</f>
        <v>100</v>
      </c>
      <c r="M237" s="18">
        <f>IF(OR(tabDaten[[#This Row],[art]]="00",tabDaten[[#This Row],[art]]="10",tabDaten[[#This Row],[art]]="60",tabDaten[[#This Row],[art]]="70"),tabDaten[[#This Row],[Rechnung]],tabDaten[[#This Row],[Rechnung]]*-1)</f>
        <v>0</v>
      </c>
      <c r="N237" s="44">
        <v>1</v>
      </c>
      <c r="O237" s="45" t="s">
        <v>995</v>
      </c>
      <c r="P237" s="45" t="s">
        <v>1307</v>
      </c>
      <c r="Q237" s="45" t="s">
        <v>1653</v>
      </c>
      <c r="R237" s="45" t="s">
        <v>995</v>
      </c>
      <c r="S237" s="45" t="s">
        <v>1546</v>
      </c>
      <c r="T237" s="44" t="s">
        <v>4</v>
      </c>
      <c r="U237" s="46">
        <v>100</v>
      </c>
      <c r="V237" s="46">
        <v>0</v>
      </c>
    </row>
    <row r="238" spans="2:22" x14ac:dyDescent="0.2">
      <c r="B238" s="14" t="str">
        <f>IF(tabDaten[[#This Row],[MandNr]]="","Fehler",IF(tabDaten[[#This Row],[MandNr]]=1,"1 Stadt Bad Rappenau","2 Eigenbetrieb Stadtenwässerung"))</f>
        <v>1 Stadt Bad Rappenau</v>
      </c>
      <c r="C238" s="14" t="str">
        <f>IF(OR(tabDaten[[#This Row],[art]]="00",tabDaten[[#This Row],[art]]="01",tabDaten[[#This Row],[art]]="60",tabDaten[[#This Row],[art]]="61"),"0 Verwaltungshaushalt","1 Vermögenshaushalt")</f>
        <v>0 Verwaltungshaushalt</v>
      </c>
      <c r="D238" s="14" t="str">
        <f>VLOOKUP(tabDaten[[#This Row],[art]],tabKontenart[],2,FALSE)</f>
        <v>00 Einnahmen VerwaltungsHH</v>
      </c>
      <c r="E238" s="14" t="str">
        <f>LEFT(tabDaten[[#This Row],[Gld]],1) &amp; "    " &amp;VLOOKUP((tabDaten[[#This Row],[MandNr]]&amp;"x"&amp;LEFT(tabDaten[[#This Row],[Gld]],1)),tabGliederung[],2,FALSE)</f>
        <v xml:space="preserve">5    Gesundheit, Sport, Erholung </v>
      </c>
      <c r="F238" s="14" t="str">
        <f>LEFT(tabDaten[[#This Row],[Gld]],2) &amp; "    " &amp;VLOOKUP((tabDaten[[#This Row],[MandNr]]&amp;"x"&amp;LEFT(tabDaten[[#This Row],[Gld]],2)),tabGliederung[],2,FALSE)</f>
        <v xml:space="preserve">56    Eigene Sportstätten </v>
      </c>
      <c r="G2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8" s="14" t="str">
        <f>LEFT(tabDaten[[#This Row],[Gld]],4) &amp; "    " &amp;VLOOKUP((tabDaten[[#This Row],[MandNr]]&amp;"x"&amp;LEFT(tabDaten[[#This Row],[Gld]],4)),tabGliederung[],2,FALSE)</f>
        <v xml:space="preserve">5619    Sporthalle Zimmerhof </v>
      </c>
      <c r="I238" s="14" t="str">
        <f>IF(OR(LEFT(tabDaten[[#This Row],[Grp]],1)*1=3,LEFT(tabDaten[[#This Row],[Grp]],1)*1=9),LEFT(tabDaten[[#This Row],[Grp]],2),LEFT(tabDaten[[#This Row],[Grp]],1))</f>
        <v>1</v>
      </c>
      <c r="J238" s="14" t="str">
        <f>VLOOKUP(tabDaten[[#This Row],[GrpKurz]],tabGruppierung[],2,FALSE)</f>
        <v>E   Einnahmen aus Verwaltung und Betrieb</v>
      </c>
      <c r="K2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5619-154000    Erstattung für Photovoltaikanlage   </v>
      </c>
      <c r="L238" s="17">
        <f>IF(OR(tabDaten[[#This Row],[art]]="00",tabDaten[[#This Row],[art]]="10"),tabDaten[[#This Row],[Plan]],tabDaten[[#This Row],[Plan]]*-1)</f>
        <v>600</v>
      </c>
      <c r="M238" s="18">
        <f>IF(OR(tabDaten[[#This Row],[art]]="00",tabDaten[[#This Row],[art]]="10",tabDaten[[#This Row],[art]]="60",tabDaten[[#This Row],[art]]="70"),tabDaten[[#This Row],[Rechnung]],tabDaten[[#This Row],[Rechnung]]*-1)</f>
        <v>588.71</v>
      </c>
      <c r="N238" s="44">
        <v>1</v>
      </c>
      <c r="O238" s="45" t="s">
        <v>995</v>
      </c>
      <c r="P238" s="45" t="s">
        <v>1307</v>
      </c>
      <c r="Q238" s="45" t="s">
        <v>1662</v>
      </c>
      <c r="R238" s="45" t="s">
        <v>995</v>
      </c>
      <c r="S238" s="45" t="s">
        <v>1546</v>
      </c>
      <c r="T238" s="44" t="s">
        <v>17</v>
      </c>
      <c r="U238" s="46">
        <v>600</v>
      </c>
      <c r="V238" s="46">
        <v>588.71</v>
      </c>
    </row>
    <row r="239" spans="2:22" x14ac:dyDescent="0.2">
      <c r="B239" s="14" t="str">
        <f>IF(tabDaten[[#This Row],[MandNr]]="","Fehler",IF(tabDaten[[#This Row],[MandNr]]=1,"1 Stadt Bad Rappenau","2 Eigenbetrieb Stadtenwässerung"))</f>
        <v>1 Stadt Bad Rappenau</v>
      </c>
      <c r="C239" s="14" t="str">
        <f>IF(OR(tabDaten[[#This Row],[art]]="00",tabDaten[[#This Row],[art]]="01",tabDaten[[#This Row],[art]]="60",tabDaten[[#This Row],[art]]="61"),"0 Verwaltungshaushalt","1 Vermögenshaushalt")</f>
        <v>0 Verwaltungshaushalt</v>
      </c>
      <c r="D239" s="14" t="str">
        <f>VLOOKUP(tabDaten[[#This Row],[art]],tabKontenart[],2,FALSE)</f>
        <v>00 Einnahmen VerwaltungsHH</v>
      </c>
      <c r="E239" s="14" t="str">
        <f>LEFT(tabDaten[[#This Row],[Gld]],1) &amp; "    " &amp;VLOOKUP((tabDaten[[#This Row],[MandNr]]&amp;"x"&amp;LEFT(tabDaten[[#This Row],[Gld]],1)),tabGliederung[],2,FALSE)</f>
        <v xml:space="preserve">5    Gesundheit, Sport, Erholung </v>
      </c>
      <c r="F239" s="14" t="str">
        <f>LEFT(tabDaten[[#This Row],[Gld]],2) &amp; "    " &amp;VLOOKUP((tabDaten[[#This Row],[MandNr]]&amp;"x"&amp;LEFT(tabDaten[[#This Row],[Gld]],2)),tabGliederung[],2,FALSE)</f>
        <v xml:space="preserve">56    Eigene Sportstätten </v>
      </c>
      <c r="G2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39" s="14" t="str">
        <f>LEFT(tabDaten[[#This Row],[Gld]],4) &amp; "    " &amp;VLOOKUP((tabDaten[[#This Row],[MandNr]]&amp;"x"&amp;LEFT(tabDaten[[#This Row],[Gld]],4)),tabGliederung[],2,FALSE)</f>
        <v xml:space="preserve">5619    Sporthalle Zimmerhof </v>
      </c>
      <c r="I239" s="14" t="str">
        <f>IF(OR(LEFT(tabDaten[[#This Row],[Grp]],1)*1=3,LEFT(tabDaten[[#This Row],[Grp]],1)*1=9),LEFT(tabDaten[[#This Row],[Grp]],2),LEFT(tabDaten[[#This Row],[Grp]],1))</f>
        <v>1</v>
      </c>
      <c r="J239" s="14" t="str">
        <f>VLOOKUP(tabDaten[[#This Row],[GrpKurz]],tabGruppierung[],2,FALSE)</f>
        <v>E   Einnahmen aus Verwaltung und Betrieb</v>
      </c>
      <c r="K2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5619-169000    Innere Verrechnung   </v>
      </c>
      <c r="L239" s="17">
        <f>IF(OR(tabDaten[[#This Row],[art]]="00",tabDaten[[#This Row],[art]]="10"),tabDaten[[#This Row],[Plan]],tabDaten[[#This Row],[Plan]]*-1)</f>
        <v>112500</v>
      </c>
      <c r="M239" s="18">
        <f>IF(OR(tabDaten[[#This Row],[art]]="00",tabDaten[[#This Row],[art]]="10",tabDaten[[#This Row],[art]]="60",tabDaten[[#This Row],[art]]="70"),tabDaten[[#This Row],[Rechnung]],tabDaten[[#This Row],[Rechnung]]*-1)</f>
        <v>84933.83</v>
      </c>
      <c r="N239" s="44">
        <v>1</v>
      </c>
      <c r="O239" s="45" t="s">
        <v>995</v>
      </c>
      <c r="P239" s="45" t="s">
        <v>1307</v>
      </c>
      <c r="Q239" s="45" t="s">
        <v>1658</v>
      </c>
      <c r="R239" s="45" t="s">
        <v>995</v>
      </c>
      <c r="S239" s="45" t="s">
        <v>1546</v>
      </c>
      <c r="T239" s="44" t="s">
        <v>55</v>
      </c>
      <c r="U239" s="46">
        <v>112500</v>
      </c>
      <c r="V239" s="46">
        <v>84933.83</v>
      </c>
    </row>
    <row r="240" spans="2:22" x14ac:dyDescent="0.2">
      <c r="B240" s="14" t="str">
        <f>IF(tabDaten[[#This Row],[MandNr]]="","Fehler",IF(tabDaten[[#This Row],[MandNr]]=1,"1 Stadt Bad Rappenau","2 Eigenbetrieb Stadtenwässerung"))</f>
        <v>1 Stadt Bad Rappenau</v>
      </c>
      <c r="C240" s="14" t="str">
        <f>IF(OR(tabDaten[[#This Row],[art]]="00",tabDaten[[#This Row],[art]]="01",tabDaten[[#This Row],[art]]="60",tabDaten[[#This Row],[art]]="61"),"0 Verwaltungshaushalt","1 Vermögenshaushalt")</f>
        <v>0 Verwaltungshaushalt</v>
      </c>
      <c r="D240" s="14" t="str">
        <f>VLOOKUP(tabDaten[[#This Row],[art]],tabKontenart[],2,FALSE)</f>
        <v>00 Einnahmen VerwaltungsHH</v>
      </c>
      <c r="E240" s="14" t="str">
        <f>LEFT(tabDaten[[#This Row],[Gld]],1) &amp; "    " &amp;VLOOKUP((tabDaten[[#This Row],[MandNr]]&amp;"x"&amp;LEFT(tabDaten[[#This Row],[Gld]],1)),tabGliederung[],2,FALSE)</f>
        <v xml:space="preserve">5    Gesundheit, Sport, Erholung </v>
      </c>
      <c r="F240" s="14" t="str">
        <f>LEFT(tabDaten[[#This Row],[Gld]],2) &amp; "    " &amp;VLOOKUP((tabDaten[[#This Row],[MandNr]]&amp;"x"&amp;LEFT(tabDaten[[#This Row],[Gld]],2)),tabGliederung[],2,FALSE)</f>
        <v xml:space="preserve">56    Eigene Sportstätten </v>
      </c>
      <c r="G2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40" s="14" t="str">
        <f>LEFT(tabDaten[[#This Row],[Gld]],4) &amp; "    " &amp;VLOOKUP((tabDaten[[#This Row],[MandNr]]&amp;"x"&amp;LEFT(tabDaten[[#This Row],[Gld]],4)),tabGliederung[],2,FALSE)</f>
        <v xml:space="preserve">5619    Sporthalle Zimmerhof </v>
      </c>
      <c r="I240" s="14" t="str">
        <f>IF(OR(LEFT(tabDaten[[#This Row],[Grp]],1)*1=3,LEFT(tabDaten[[#This Row],[Grp]],1)*1=9),LEFT(tabDaten[[#This Row],[Grp]],2),LEFT(tabDaten[[#This Row],[Grp]],1))</f>
        <v>2</v>
      </c>
      <c r="J240" s="14" t="str">
        <f>VLOOKUP(tabDaten[[#This Row],[GrpKurz]],tabGruppierung[],2,FALSE)</f>
        <v>E   Sonstige Finanzeinnahmen</v>
      </c>
      <c r="K2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5619-276000    Auflösung von Beiträgen und ähnlichen Entgelten  </v>
      </c>
      <c r="L240" s="17">
        <f>IF(OR(tabDaten[[#This Row],[art]]="00",tabDaten[[#This Row],[art]]="10"),tabDaten[[#This Row],[Plan]],tabDaten[[#This Row],[Plan]]*-1)</f>
        <v>5100</v>
      </c>
      <c r="M240" s="18">
        <f>IF(OR(tabDaten[[#This Row],[art]]="00",tabDaten[[#This Row],[art]]="10",tabDaten[[#This Row],[art]]="60",tabDaten[[#This Row],[art]]="70"),tabDaten[[#This Row],[Rechnung]],tabDaten[[#This Row],[Rechnung]]*-1)</f>
        <v>5056.04</v>
      </c>
      <c r="N240" s="44">
        <v>1</v>
      </c>
      <c r="O240" s="45" t="s">
        <v>995</v>
      </c>
      <c r="P240" s="45" t="s">
        <v>1307</v>
      </c>
      <c r="Q240" s="45" t="s">
        <v>1669</v>
      </c>
      <c r="R240" s="45" t="s">
        <v>995</v>
      </c>
      <c r="S240" s="45" t="s">
        <v>1546</v>
      </c>
      <c r="T240" s="44" t="s">
        <v>24</v>
      </c>
      <c r="U240" s="46">
        <v>5100</v>
      </c>
      <c r="V240" s="46">
        <v>5056.04</v>
      </c>
    </row>
    <row r="241" spans="2:22" x14ac:dyDescent="0.2">
      <c r="B241" s="14" t="str">
        <f>IF(tabDaten[[#This Row],[MandNr]]="","Fehler",IF(tabDaten[[#This Row],[MandNr]]=1,"1 Stadt Bad Rappenau","2 Eigenbetrieb Stadtenwässerung"))</f>
        <v>1 Stadt Bad Rappenau</v>
      </c>
      <c r="C241" s="14" t="str">
        <f>IF(OR(tabDaten[[#This Row],[art]]="00",tabDaten[[#This Row],[art]]="01",tabDaten[[#This Row],[art]]="60",tabDaten[[#This Row],[art]]="61"),"0 Verwaltungshaushalt","1 Vermögenshaushalt")</f>
        <v>0 Verwaltungshaushalt</v>
      </c>
      <c r="D241" s="14" t="str">
        <f>VLOOKUP(tabDaten[[#This Row],[art]],tabKontenart[],2,FALSE)</f>
        <v>00 Einnahmen VerwaltungsHH</v>
      </c>
      <c r="E241" s="14" t="str">
        <f>LEFT(tabDaten[[#This Row],[Gld]],1) &amp; "    " &amp;VLOOKUP((tabDaten[[#This Row],[MandNr]]&amp;"x"&amp;LEFT(tabDaten[[#This Row],[Gld]],1)),tabGliederung[],2,FALSE)</f>
        <v xml:space="preserve">5    Gesundheit, Sport, Erholung </v>
      </c>
      <c r="F241" s="14" t="str">
        <f>LEFT(tabDaten[[#This Row],[Gld]],2) &amp; "    " &amp;VLOOKUP((tabDaten[[#This Row],[MandNr]]&amp;"x"&amp;LEFT(tabDaten[[#This Row],[Gld]],2)),tabGliederung[],2,FALSE)</f>
        <v xml:space="preserve">56    Eigene Sportstätten </v>
      </c>
      <c r="G2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41" s="14" t="str">
        <f>LEFT(tabDaten[[#This Row],[Gld]],4) &amp; "    " &amp;VLOOKUP((tabDaten[[#This Row],[MandNr]]&amp;"x"&amp;LEFT(tabDaten[[#This Row],[Gld]],4)),tabGliederung[],2,FALSE)</f>
        <v xml:space="preserve">5621    Sportplatz Babstadt </v>
      </c>
      <c r="I241" s="14" t="str">
        <f>IF(OR(LEFT(tabDaten[[#This Row],[Grp]],1)*1=3,LEFT(tabDaten[[#This Row],[Grp]],1)*1=9),LEFT(tabDaten[[#This Row],[Grp]],2),LEFT(tabDaten[[#This Row],[Grp]],1))</f>
        <v>1</v>
      </c>
      <c r="J241" s="14" t="str">
        <f>VLOOKUP(tabDaten[[#This Row],[GrpKurz]],tabGruppierung[],2,FALSE)</f>
        <v>E   Einnahmen aus Verwaltung und Betrieb</v>
      </c>
      <c r="K2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5621-110000    Benutzungsgebühren   </v>
      </c>
      <c r="L241" s="17">
        <f>IF(OR(tabDaten[[#This Row],[art]]="00",tabDaten[[#This Row],[art]]="10"),tabDaten[[#This Row],[Plan]],tabDaten[[#This Row],[Plan]]*-1)</f>
        <v>1000</v>
      </c>
      <c r="M241" s="18">
        <f>IF(OR(tabDaten[[#This Row],[art]]="00",tabDaten[[#This Row],[art]]="10",tabDaten[[#This Row],[art]]="60",tabDaten[[#This Row],[art]]="70"),tabDaten[[#This Row],[Rechnung]],tabDaten[[#This Row],[Rechnung]]*-1)</f>
        <v>1000</v>
      </c>
      <c r="N241" s="44">
        <v>1</v>
      </c>
      <c r="O241" s="45" t="s">
        <v>995</v>
      </c>
      <c r="P241" s="45" t="s">
        <v>1310</v>
      </c>
      <c r="Q241" s="45" t="s">
        <v>1674</v>
      </c>
      <c r="R241" s="45" t="s">
        <v>995</v>
      </c>
      <c r="S241" s="45" t="s">
        <v>1546</v>
      </c>
      <c r="T241" s="44" t="s">
        <v>56</v>
      </c>
      <c r="U241" s="46">
        <v>1000</v>
      </c>
      <c r="V241" s="46">
        <v>1000</v>
      </c>
    </row>
    <row r="242" spans="2:22" x14ac:dyDescent="0.2">
      <c r="B242" s="14" t="str">
        <f>IF(tabDaten[[#This Row],[MandNr]]="","Fehler",IF(tabDaten[[#This Row],[MandNr]]=1,"1 Stadt Bad Rappenau","2 Eigenbetrieb Stadtenwässerung"))</f>
        <v>1 Stadt Bad Rappenau</v>
      </c>
      <c r="C242" s="14" t="str">
        <f>IF(OR(tabDaten[[#This Row],[art]]="00",tabDaten[[#This Row],[art]]="01",tabDaten[[#This Row],[art]]="60",tabDaten[[#This Row],[art]]="61"),"0 Verwaltungshaushalt","1 Vermögenshaushalt")</f>
        <v>0 Verwaltungshaushalt</v>
      </c>
      <c r="D242" s="14" t="str">
        <f>VLOOKUP(tabDaten[[#This Row],[art]],tabKontenart[],2,FALSE)</f>
        <v>00 Einnahmen VerwaltungsHH</v>
      </c>
      <c r="E242" s="14" t="str">
        <f>LEFT(tabDaten[[#This Row],[Gld]],1) &amp; "    " &amp;VLOOKUP((tabDaten[[#This Row],[MandNr]]&amp;"x"&amp;LEFT(tabDaten[[#This Row],[Gld]],1)),tabGliederung[],2,FALSE)</f>
        <v xml:space="preserve">5    Gesundheit, Sport, Erholung </v>
      </c>
      <c r="F242" s="14" t="str">
        <f>LEFT(tabDaten[[#This Row],[Gld]],2) &amp; "    " &amp;VLOOKUP((tabDaten[[#This Row],[MandNr]]&amp;"x"&amp;LEFT(tabDaten[[#This Row],[Gld]],2)),tabGliederung[],2,FALSE)</f>
        <v xml:space="preserve">56    Eigene Sportstätten </v>
      </c>
      <c r="G2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42" s="14" t="str">
        <f>LEFT(tabDaten[[#This Row],[Gld]],4) &amp; "    " &amp;VLOOKUP((tabDaten[[#This Row],[MandNr]]&amp;"x"&amp;LEFT(tabDaten[[#This Row],[Gld]],4)),tabGliederung[],2,FALSE)</f>
        <v xml:space="preserve">5622    Sportplatz Bonfeld </v>
      </c>
      <c r="I242" s="14" t="str">
        <f>IF(OR(LEFT(tabDaten[[#This Row],[Grp]],1)*1=3,LEFT(tabDaten[[#This Row],[Grp]],1)*1=9),LEFT(tabDaten[[#This Row],[Grp]],2),LEFT(tabDaten[[#This Row],[Grp]],1))</f>
        <v>1</v>
      </c>
      <c r="J242" s="14" t="str">
        <f>VLOOKUP(tabDaten[[#This Row],[GrpKurz]],tabGruppierung[],2,FALSE)</f>
        <v>E   Einnahmen aus Verwaltung und Betrieb</v>
      </c>
      <c r="K2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5622-110000    Benutzungsgebühren   </v>
      </c>
      <c r="L242" s="17">
        <f>IF(OR(tabDaten[[#This Row],[art]]="00",tabDaten[[#This Row],[art]]="10"),tabDaten[[#This Row],[Plan]],tabDaten[[#This Row],[Plan]]*-1)</f>
        <v>1000</v>
      </c>
      <c r="M242" s="18">
        <f>IF(OR(tabDaten[[#This Row],[art]]="00",tabDaten[[#This Row],[art]]="10",tabDaten[[#This Row],[art]]="60",tabDaten[[#This Row],[art]]="70"),tabDaten[[#This Row],[Rechnung]],tabDaten[[#This Row],[Rechnung]]*-1)</f>
        <v>1000</v>
      </c>
      <c r="N242" s="44">
        <v>1</v>
      </c>
      <c r="O242" s="45" t="s">
        <v>995</v>
      </c>
      <c r="P242" s="45" t="s">
        <v>1311</v>
      </c>
      <c r="Q242" s="45" t="s">
        <v>1674</v>
      </c>
      <c r="R242" s="45" t="s">
        <v>995</v>
      </c>
      <c r="S242" s="45" t="s">
        <v>1546</v>
      </c>
      <c r="T242" s="44" t="s">
        <v>56</v>
      </c>
      <c r="U242" s="46">
        <v>1000</v>
      </c>
      <c r="V242" s="46">
        <v>1000</v>
      </c>
    </row>
    <row r="243" spans="2:22" x14ac:dyDescent="0.2">
      <c r="B243" s="14" t="str">
        <f>IF(tabDaten[[#This Row],[MandNr]]="","Fehler",IF(tabDaten[[#This Row],[MandNr]]=1,"1 Stadt Bad Rappenau","2 Eigenbetrieb Stadtenwässerung"))</f>
        <v>1 Stadt Bad Rappenau</v>
      </c>
      <c r="C243" s="14" t="str">
        <f>IF(OR(tabDaten[[#This Row],[art]]="00",tabDaten[[#This Row],[art]]="01",tabDaten[[#This Row],[art]]="60",tabDaten[[#This Row],[art]]="61"),"0 Verwaltungshaushalt","1 Vermögenshaushalt")</f>
        <v>0 Verwaltungshaushalt</v>
      </c>
      <c r="D243" s="14" t="str">
        <f>VLOOKUP(tabDaten[[#This Row],[art]],tabKontenart[],2,FALSE)</f>
        <v>00 Einnahmen VerwaltungsHH</v>
      </c>
      <c r="E243" s="14" t="str">
        <f>LEFT(tabDaten[[#This Row],[Gld]],1) &amp; "    " &amp;VLOOKUP((tabDaten[[#This Row],[MandNr]]&amp;"x"&amp;LEFT(tabDaten[[#This Row],[Gld]],1)),tabGliederung[],2,FALSE)</f>
        <v xml:space="preserve">5    Gesundheit, Sport, Erholung </v>
      </c>
      <c r="F243" s="14" t="str">
        <f>LEFT(tabDaten[[#This Row],[Gld]],2) &amp; "    " &amp;VLOOKUP((tabDaten[[#This Row],[MandNr]]&amp;"x"&amp;LEFT(tabDaten[[#This Row],[Gld]],2)),tabGliederung[],2,FALSE)</f>
        <v xml:space="preserve">56    Eigene Sportstätten </v>
      </c>
      <c r="G2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43" s="14" t="str">
        <f>LEFT(tabDaten[[#This Row],[Gld]],4) &amp; "    " &amp;VLOOKUP((tabDaten[[#This Row],[MandNr]]&amp;"x"&amp;LEFT(tabDaten[[#This Row],[Gld]],4)),tabGliederung[],2,FALSE)</f>
        <v xml:space="preserve">5623    Sportplatz Fürfeld </v>
      </c>
      <c r="I243" s="14" t="str">
        <f>IF(OR(LEFT(tabDaten[[#This Row],[Grp]],1)*1=3,LEFT(tabDaten[[#This Row],[Grp]],1)*1=9),LEFT(tabDaten[[#This Row],[Grp]],2),LEFT(tabDaten[[#This Row],[Grp]],1))</f>
        <v>1</v>
      </c>
      <c r="J243" s="14" t="str">
        <f>VLOOKUP(tabDaten[[#This Row],[GrpKurz]],tabGruppierung[],2,FALSE)</f>
        <v>E   Einnahmen aus Verwaltung und Betrieb</v>
      </c>
      <c r="K2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5623-110000    Benutzungsgebühren   </v>
      </c>
      <c r="L243" s="17">
        <f>IF(OR(tabDaten[[#This Row],[art]]="00",tabDaten[[#This Row],[art]]="10"),tabDaten[[#This Row],[Plan]],tabDaten[[#This Row],[Plan]]*-1)</f>
        <v>1000</v>
      </c>
      <c r="M243" s="18">
        <f>IF(OR(tabDaten[[#This Row],[art]]="00",tabDaten[[#This Row],[art]]="10",tabDaten[[#This Row],[art]]="60",tabDaten[[#This Row],[art]]="70"),tabDaten[[#This Row],[Rechnung]],tabDaten[[#This Row],[Rechnung]]*-1)</f>
        <v>1000</v>
      </c>
      <c r="N243" s="44">
        <v>1</v>
      </c>
      <c r="O243" s="45" t="s">
        <v>995</v>
      </c>
      <c r="P243" s="45" t="s">
        <v>1312</v>
      </c>
      <c r="Q243" s="45" t="s">
        <v>1674</v>
      </c>
      <c r="R243" s="45" t="s">
        <v>995</v>
      </c>
      <c r="S243" s="45" t="s">
        <v>1546</v>
      </c>
      <c r="T243" s="44" t="s">
        <v>56</v>
      </c>
      <c r="U243" s="46">
        <v>1000</v>
      </c>
      <c r="V243" s="46">
        <v>1000</v>
      </c>
    </row>
    <row r="244" spans="2:22" x14ac:dyDescent="0.2">
      <c r="B244" s="14" t="str">
        <f>IF(tabDaten[[#This Row],[MandNr]]="","Fehler",IF(tabDaten[[#This Row],[MandNr]]=1,"1 Stadt Bad Rappenau","2 Eigenbetrieb Stadtenwässerung"))</f>
        <v>1 Stadt Bad Rappenau</v>
      </c>
      <c r="C244" s="14" t="str">
        <f>IF(OR(tabDaten[[#This Row],[art]]="00",tabDaten[[#This Row],[art]]="01",tabDaten[[#This Row],[art]]="60",tabDaten[[#This Row],[art]]="61"),"0 Verwaltungshaushalt","1 Vermögenshaushalt")</f>
        <v>0 Verwaltungshaushalt</v>
      </c>
      <c r="D244" s="14" t="str">
        <f>VLOOKUP(tabDaten[[#This Row],[art]],tabKontenart[],2,FALSE)</f>
        <v>00 Einnahmen VerwaltungsHH</v>
      </c>
      <c r="E244" s="14" t="str">
        <f>LEFT(tabDaten[[#This Row],[Gld]],1) &amp; "    " &amp;VLOOKUP((tabDaten[[#This Row],[MandNr]]&amp;"x"&amp;LEFT(tabDaten[[#This Row],[Gld]],1)),tabGliederung[],2,FALSE)</f>
        <v xml:space="preserve">5    Gesundheit, Sport, Erholung </v>
      </c>
      <c r="F244" s="14" t="str">
        <f>LEFT(tabDaten[[#This Row],[Gld]],2) &amp; "    " &amp;VLOOKUP((tabDaten[[#This Row],[MandNr]]&amp;"x"&amp;LEFT(tabDaten[[#This Row],[Gld]],2)),tabGliederung[],2,FALSE)</f>
        <v xml:space="preserve">56    Eigene Sportstätten </v>
      </c>
      <c r="G2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44" s="14" t="str">
        <f>LEFT(tabDaten[[#This Row],[Gld]],4) &amp; "    " &amp;VLOOKUP((tabDaten[[#This Row],[MandNr]]&amp;"x"&amp;LEFT(tabDaten[[#This Row],[Gld]],4)),tabGliederung[],2,FALSE)</f>
        <v xml:space="preserve">5624    Sportplatz Grombach </v>
      </c>
      <c r="I244" s="14" t="str">
        <f>IF(OR(LEFT(tabDaten[[#This Row],[Grp]],1)*1=3,LEFT(tabDaten[[#This Row],[Grp]],1)*1=9),LEFT(tabDaten[[#This Row],[Grp]],2),LEFT(tabDaten[[#This Row],[Grp]],1))</f>
        <v>1</v>
      </c>
      <c r="J244" s="14" t="str">
        <f>VLOOKUP(tabDaten[[#This Row],[GrpKurz]],tabGruppierung[],2,FALSE)</f>
        <v>E   Einnahmen aus Verwaltung und Betrieb</v>
      </c>
      <c r="K2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5624-110000    Benutzungsgebühren   </v>
      </c>
      <c r="L244" s="17">
        <f>IF(OR(tabDaten[[#This Row],[art]]="00",tabDaten[[#This Row],[art]]="10"),tabDaten[[#This Row],[Plan]],tabDaten[[#This Row],[Plan]]*-1)</f>
        <v>1000</v>
      </c>
      <c r="M244" s="18">
        <f>IF(OR(tabDaten[[#This Row],[art]]="00",tabDaten[[#This Row],[art]]="10",tabDaten[[#This Row],[art]]="60",tabDaten[[#This Row],[art]]="70"),tabDaten[[#This Row],[Rechnung]],tabDaten[[#This Row],[Rechnung]]*-1)</f>
        <v>1000</v>
      </c>
      <c r="N244" s="44">
        <v>1</v>
      </c>
      <c r="O244" s="45" t="s">
        <v>995</v>
      </c>
      <c r="P244" s="45" t="s">
        <v>1313</v>
      </c>
      <c r="Q244" s="45" t="s">
        <v>1674</v>
      </c>
      <c r="R244" s="45" t="s">
        <v>995</v>
      </c>
      <c r="S244" s="45" t="s">
        <v>1546</v>
      </c>
      <c r="T244" s="44" t="s">
        <v>56</v>
      </c>
      <c r="U244" s="46">
        <v>1000</v>
      </c>
      <c r="V244" s="46">
        <v>1000</v>
      </c>
    </row>
    <row r="245" spans="2:22" x14ac:dyDescent="0.2">
      <c r="B245" s="14" t="str">
        <f>IF(tabDaten[[#This Row],[MandNr]]="","Fehler",IF(tabDaten[[#This Row],[MandNr]]=1,"1 Stadt Bad Rappenau","2 Eigenbetrieb Stadtenwässerung"))</f>
        <v>1 Stadt Bad Rappenau</v>
      </c>
      <c r="C245" s="14" t="str">
        <f>IF(OR(tabDaten[[#This Row],[art]]="00",tabDaten[[#This Row],[art]]="01",tabDaten[[#This Row],[art]]="60",tabDaten[[#This Row],[art]]="61"),"0 Verwaltungshaushalt","1 Vermögenshaushalt")</f>
        <v>0 Verwaltungshaushalt</v>
      </c>
      <c r="D245" s="14" t="str">
        <f>VLOOKUP(tabDaten[[#This Row],[art]],tabKontenart[],2,FALSE)</f>
        <v>00 Einnahmen VerwaltungsHH</v>
      </c>
      <c r="E245" s="14" t="str">
        <f>LEFT(tabDaten[[#This Row],[Gld]],1) &amp; "    " &amp;VLOOKUP((tabDaten[[#This Row],[MandNr]]&amp;"x"&amp;LEFT(tabDaten[[#This Row],[Gld]],1)),tabGliederung[],2,FALSE)</f>
        <v xml:space="preserve">5    Gesundheit, Sport, Erholung </v>
      </c>
      <c r="F245" s="14" t="str">
        <f>LEFT(tabDaten[[#This Row],[Gld]],2) &amp; "    " &amp;VLOOKUP((tabDaten[[#This Row],[MandNr]]&amp;"x"&amp;LEFT(tabDaten[[#This Row],[Gld]],2)),tabGliederung[],2,FALSE)</f>
        <v xml:space="preserve">56    Eigene Sportstätten </v>
      </c>
      <c r="G2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45" s="14" t="str">
        <f>LEFT(tabDaten[[#This Row],[Gld]],4) &amp; "    " &amp;VLOOKUP((tabDaten[[#This Row],[MandNr]]&amp;"x"&amp;LEFT(tabDaten[[#This Row],[Gld]],4)),tabGliederung[],2,FALSE)</f>
        <v xml:space="preserve">5625    Sportplatz Heinsheim </v>
      </c>
      <c r="I245" s="14" t="str">
        <f>IF(OR(LEFT(tabDaten[[#This Row],[Grp]],1)*1=3,LEFT(tabDaten[[#This Row],[Grp]],1)*1=9),LEFT(tabDaten[[#This Row],[Grp]],2),LEFT(tabDaten[[#This Row],[Grp]],1))</f>
        <v>1</v>
      </c>
      <c r="J245" s="14" t="str">
        <f>VLOOKUP(tabDaten[[#This Row],[GrpKurz]],tabGruppierung[],2,FALSE)</f>
        <v>E   Einnahmen aus Verwaltung und Betrieb</v>
      </c>
      <c r="K2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5625-110000    Benutzungsgebühren   </v>
      </c>
      <c r="L245" s="17">
        <f>IF(OR(tabDaten[[#This Row],[art]]="00",tabDaten[[#This Row],[art]]="10"),tabDaten[[#This Row],[Plan]],tabDaten[[#This Row],[Plan]]*-1)</f>
        <v>1000</v>
      </c>
      <c r="M245" s="18">
        <f>IF(OR(tabDaten[[#This Row],[art]]="00",tabDaten[[#This Row],[art]]="10",tabDaten[[#This Row],[art]]="60",tabDaten[[#This Row],[art]]="70"),tabDaten[[#This Row],[Rechnung]],tabDaten[[#This Row],[Rechnung]]*-1)</f>
        <v>1000</v>
      </c>
      <c r="N245" s="44">
        <v>1</v>
      </c>
      <c r="O245" s="45" t="s">
        <v>995</v>
      </c>
      <c r="P245" s="45" t="s">
        <v>1314</v>
      </c>
      <c r="Q245" s="45" t="s">
        <v>1674</v>
      </c>
      <c r="R245" s="45" t="s">
        <v>995</v>
      </c>
      <c r="S245" s="45" t="s">
        <v>1546</v>
      </c>
      <c r="T245" s="44" t="s">
        <v>56</v>
      </c>
      <c r="U245" s="46">
        <v>1000</v>
      </c>
      <c r="V245" s="46">
        <v>1000</v>
      </c>
    </row>
    <row r="246" spans="2:22" x14ac:dyDescent="0.2">
      <c r="B246" s="14" t="str">
        <f>IF(tabDaten[[#This Row],[MandNr]]="","Fehler",IF(tabDaten[[#This Row],[MandNr]]=1,"1 Stadt Bad Rappenau","2 Eigenbetrieb Stadtenwässerung"))</f>
        <v>1 Stadt Bad Rappenau</v>
      </c>
      <c r="C246" s="14" t="str">
        <f>IF(OR(tabDaten[[#This Row],[art]]="00",tabDaten[[#This Row],[art]]="01",tabDaten[[#This Row],[art]]="60",tabDaten[[#This Row],[art]]="61"),"0 Verwaltungshaushalt","1 Vermögenshaushalt")</f>
        <v>0 Verwaltungshaushalt</v>
      </c>
      <c r="D246" s="14" t="str">
        <f>VLOOKUP(tabDaten[[#This Row],[art]],tabKontenart[],2,FALSE)</f>
        <v>00 Einnahmen VerwaltungsHH</v>
      </c>
      <c r="E246" s="14" t="str">
        <f>LEFT(tabDaten[[#This Row],[Gld]],1) &amp; "    " &amp;VLOOKUP((tabDaten[[#This Row],[MandNr]]&amp;"x"&amp;LEFT(tabDaten[[#This Row],[Gld]],1)),tabGliederung[],2,FALSE)</f>
        <v xml:space="preserve">5    Gesundheit, Sport, Erholung </v>
      </c>
      <c r="F246" s="14" t="str">
        <f>LEFT(tabDaten[[#This Row],[Gld]],2) &amp; "    " &amp;VLOOKUP((tabDaten[[#This Row],[MandNr]]&amp;"x"&amp;LEFT(tabDaten[[#This Row],[Gld]],2)),tabGliederung[],2,FALSE)</f>
        <v xml:space="preserve">56    Eigene Sportstätten </v>
      </c>
      <c r="G2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46" s="14" t="str">
        <f>LEFT(tabDaten[[#This Row],[Gld]],4) &amp; "    " &amp;VLOOKUP((tabDaten[[#This Row],[MandNr]]&amp;"x"&amp;LEFT(tabDaten[[#This Row],[Gld]],4)),tabGliederung[],2,FALSE)</f>
        <v xml:space="preserve">5626    Sportplatz Obergimpern </v>
      </c>
      <c r="I246" s="14" t="str">
        <f>IF(OR(LEFT(tabDaten[[#This Row],[Grp]],1)*1=3,LEFT(tabDaten[[#This Row],[Grp]],1)*1=9),LEFT(tabDaten[[#This Row],[Grp]],2),LEFT(tabDaten[[#This Row],[Grp]],1))</f>
        <v>1</v>
      </c>
      <c r="J246" s="14" t="str">
        <f>VLOOKUP(tabDaten[[#This Row],[GrpKurz]],tabGruppierung[],2,FALSE)</f>
        <v>E   Einnahmen aus Verwaltung und Betrieb</v>
      </c>
      <c r="K2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5626-110000    Benutzungsgebühren   </v>
      </c>
      <c r="L246" s="17">
        <f>IF(OR(tabDaten[[#This Row],[art]]="00",tabDaten[[#This Row],[art]]="10"),tabDaten[[#This Row],[Plan]],tabDaten[[#This Row],[Plan]]*-1)</f>
        <v>1000</v>
      </c>
      <c r="M246" s="18">
        <f>IF(OR(tabDaten[[#This Row],[art]]="00",tabDaten[[#This Row],[art]]="10",tabDaten[[#This Row],[art]]="60",tabDaten[[#This Row],[art]]="70"),tabDaten[[#This Row],[Rechnung]],tabDaten[[#This Row],[Rechnung]]*-1)</f>
        <v>999.96</v>
      </c>
      <c r="N246" s="44">
        <v>1</v>
      </c>
      <c r="O246" s="45" t="s">
        <v>995</v>
      </c>
      <c r="P246" s="45" t="s">
        <v>1315</v>
      </c>
      <c r="Q246" s="45" t="s">
        <v>1674</v>
      </c>
      <c r="R246" s="45" t="s">
        <v>995</v>
      </c>
      <c r="S246" s="45" t="s">
        <v>1546</v>
      </c>
      <c r="T246" s="44" t="s">
        <v>56</v>
      </c>
      <c r="U246" s="46">
        <v>1000</v>
      </c>
      <c r="V246" s="46">
        <v>999.96</v>
      </c>
    </row>
    <row r="247" spans="2:22" x14ac:dyDescent="0.2">
      <c r="B247" s="14" t="str">
        <f>IF(tabDaten[[#This Row],[MandNr]]="","Fehler",IF(tabDaten[[#This Row],[MandNr]]=1,"1 Stadt Bad Rappenau","2 Eigenbetrieb Stadtenwässerung"))</f>
        <v>1 Stadt Bad Rappenau</v>
      </c>
      <c r="C247" s="14" t="str">
        <f>IF(OR(tabDaten[[#This Row],[art]]="00",tabDaten[[#This Row],[art]]="01",tabDaten[[#This Row],[art]]="60",tabDaten[[#This Row],[art]]="61"),"0 Verwaltungshaushalt","1 Vermögenshaushalt")</f>
        <v>0 Verwaltungshaushalt</v>
      </c>
      <c r="D247" s="14" t="str">
        <f>VLOOKUP(tabDaten[[#This Row],[art]],tabKontenart[],2,FALSE)</f>
        <v>00 Einnahmen VerwaltungsHH</v>
      </c>
      <c r="E247" s="14" t="str">
        <f>LEFT(tabDaten[[#This Row],[Gld]],1) &amp; "    " &amp;VLOOKUP((tabDaten[[#This Row],[MandNr]]&amp;"x"&amp;LEFT(tabDaten[[#This Row],[Gld]],1)),tabGliederung[],2,FALSE)</f>
        <v xml:space="preserve">5    Gesundheit, Sport, Erholung </v>
      </c>
      <c r="F247" s="14" t="str">
        <f>LEFT(tabDaten[[#This Row],[Gld]],2) &amp; "    " &amp;VLOOKUP((tabDaten[[#This Row],[MandNr]]&amp;"x"&amp;LEFT(tabDaten[[#This Row],[Gld]],2)),tabGliederung[],2,FALSE)</f>
        <v xml:space="preserve">56    Eigene Sportstätten </v>
      </c>
      <c r="G2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47" s="14" t="str">
        <f>LEFT(tabDaten[[#This Row],[Gld]],4) &amp; "    " &amp;VLOOKUP((tabDaten[[#This Row],[MandNr]]&amp;"x"&amp;LEFT(tabDaten[[#This Row],[Gld]],4)),tabGliederung[],2,FALSE)</f>
        <v xml:space="preserve">5627    Sportplatz Treschklingen </v>
      </c>
      <c r="I247" s="14" t="str">
        <f>IF(OR(LEFT(tabDaten[[#This Row],[Grp]],1)*1=3,LEFT(tabDaten[[#This Row],[Grp]],1)*1=9),LEFT(tabDaten[[#This Row],[Grp]],2),LEFT(tabDaten[[#This Row],[Grp]],1))</f>
        <v>1</v>
      </c>
      <c r="J247" s="14" t="str">
        <f>VLOOKUP(tabDaten[[#This Row],[GrpKurz]],tabGruppierung[],2,FALSE)</f>
        <v>E   Einnahmen aus Verwaltung und Betrieb</v>
      </c>
      <c r="K2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5627-110000    Benutzungsgebühren   </v>
      </c>
      <c r="L247" s="17">
        <f>IF(OR(tabDaten[[#This Row],[art]]="00",tabDaten[[#This Row],[art]]="10"),tabDaten[[#This Row],[Plan]],tabDaten[[#This Row],[Plan]]*-1)</f>
        <v>1000</v>
      </c>
      <c r="M247" s="18">
        <f>IF(OR(tabDaten[[#This Row],[art]]="00",tabDaten[[#This Row],[art]]="10",tabDaten[[#This Row],[art]]="60",tabDaten[[#This Row],[art]]="70"),tabDaten[[#This Row],[Rechnung]],tabDaten[[#This Row],[Rechnung]]*-1)</f>
        <v>1000</v>
      </c>
      <c r="N247" s="44">
        <v>1</v>
      </c>
      <c r="O247" s="45" t="s">
        <v>995</v>
      </c>
      <c r="P247" s="45" t="s">
        <v>1316</v>
      </c>
      <c r="Q247" s="45" t="s">
        <v>1674</v>
      </c>
      <c r="R247" s="45" t="s">
        <v>995</v>
      </c>
      <c r="S247" s="45" t="s">
        <v>1546</v>
      </c>
      <c r="T247" s="44" t="s">
        <v>56</v>
      </c>
      <c r="U247" s="46">
        <v>1000</v>
      </c>
      <c r="V247" s="46">
        <v>1000</v>
      </c>
    </row>
    <row r="248" spans="2:22" x14ac:dyDescent="0.2">
      <c r="B248" s="14" t="str">
        <f>IF(tabDaten[[#This Row],[MandNr]]="","Fehler",IF(tabDaten[[#This Row],[MandNr]]=1,"1 Stadt Bad Rappenau","2 Eigenbetrieb Stadtenwässerung"))</f>
        <v>1 Stadt Bad Rappenau</v>
      </c>
      <c r="C248" s="14" t="str">
        <f>IF(OR(tabDaten[[#This Row],[art]]="00",tabDaten[[#This Row],[art]]="01",tabDaten[[#This Row],[art]]="60",tabDaten[[#This Row],[art]]="61"),"0 Verwaltungshaushalt","1 Vermögenshaushalt")</f>
        <v>0 Verwaltungshaushalt</v>
      </c>
      <c r="D248" s="14" t="str">
        <f>VLOOKUP(tabDaten[[#This Row],[art]],tabKontenart[],2,FALSE)</f>
        <v>00 Einnahmen VerwaltungsHH</v>
      </c>
      <c r="E248" s="14" t="str">
        <f>LEFT(tabDaten[[#This Row],[Gld]],1) &amp; "    " &amp;VLOOKUP((tabDaten[[#This Row],[MandNr]]&amp;"x"&amp;LEFT(tabDaten[[#This Row],[Gld]],1)),tabGliederung[],2,FALSE)</f>
        <v xml:space="preserve">5    Gesundheit, Sport, Erholung </v>
      </c>
      <c r="F248" s="14" t="str">
        <f>LEFT(tabDaten[[#This Row],[Gld]],2) &amp; "    " &amp;VLOOKUP((tabDaten[[#This Row],[MandNr]]&amp;"x"&amp;LEFT(tabDaten[[#This Row],[Gld]],2)),tabGliederung[],2,FALSE)</f>
        <v xml:space="preserve">57    Badeanstalten </v>
      </c>
      <c r="G2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248" s="14" t="str">
        <f>LEFT(tabDaten[[#This Row],[Gld]],4) &amp; "    " &amp;VLOOKUP((tabDaten[[#This Row],[MandNr]]&amp;"x"&amp;LEFT(tabDaten[[#This Row],[Gld]],4)),tabGliederung[],2,FALSE)</f>
        <v xml:space="preserve">5720    Bewegungsbad Obergimpern </v>
      </c>
      <c r="I248" s="14" t="str">
        <f>IF(OR(LEFT(tabDaten[[#This Row],[Grp]],1)*1=3,LEFT(tabDaten[[#This Row],[Grp]],1)*1=9),LEFT(tabDaten[[#This Row],[Grp]],2),LEFT(tabDaten[[#This Row],[Grp]],1))</f>
        <v>1</v>
      </c>
      <c r="J248" s="14" t="str">
        <f>VLOOKUP(tabDaten[[#This Row],[GrpKurz]],tabGruppierung[],2,FALSE)</f>
        <v>E   Einnahmen aus Verwaltung und Betrieb</v>
      </c>
      <c r="K2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5720-110000    Eintrittsgelder   </v>
      </c>
      <c r="L248" s="17">
        <f>IF(OR(tabDaten[[#This Row],[art]]="00",tabDaten[[#This Row],[art]]="10"),tabDaten[[#This Row],[Plan]],tabDaten[[#This Row],[Plan]]*-1)</f>
        <v>300</v>
      </c>
      <c r="M248" s="18">
        <f>IF(OR(tabDaten[[#This Row],[art]]="00",tabDaten[[#This Row],[art]]="10",tabDaten[[#This Row],[art]]="60",tabDaten[[#This Row],[art]]="70"),tabDaten[[#This Row],[Rechnung]],tabDaten[[#This Row],[Rechnung]]*-1)</f>
        <v>182.8</v>
      </c>
      <c r="N248" s="44">
        <v>1</v>
      </c>
      <c r="O248" s="45" t="s">
        <v>995</v>
      </c>
      <c r="P248" s="45" t="s">
        <v>1321</v>
      </c>
      <c r="Q248" s="45" t="s">
        <v>1674</v>
      </c>
      <c r="R248" s="45" t="s">
        <v>995</v>
      </c>
      <c r="S248" s="45" t="s">
        <v>1546</v>
      </c>
      <c r="T248" s="44" t="s">
        <v>57</v>
      </c>
      <c r="U248" s="46">
        <v>300</v>
      </c>
      <c r="V248" s="46">
        <v>182.8</v>
      </c>
    </row>
    <row r="249" spans="2:22" x14ac:dyDescent="0.2">
      <c r="B249" s="14" t="str">
        <f>IF(tabDaten[[#This Row],[MandNr]]="","Fehler",IF(tabDaten[[#This Row],[MandNr]]=1,"1 Stadt Bad Rappenau","2 Eigenbetrieb Stadtenwässerung"))</f>
        <v>1 Stadt Bad Rappenau</v>
      </c>
      <c r="C249" s="14" t="str">
        <f>IF(OR(tabDaten[[#This Row],[art]]="00",tabDaten[[#This Row],[art]]="01",tabDaten[[#This Row],[art]]="60",tabDaten[[#This Row],[art]]="61"),"0 Verwaltungshaushalt","1 Vermögenshaushalt")</f>
        <v>0 Verwaltungshaushalt</v>
      </c>
      <c r="D249" s="14" t="str">
        <f>VLOOKUP(tabDaten[[#This Row],[art]],tabKontenart[],2,FALSE)</f>
        <v>00 Einnahmen VerwaltungsHH</v>
      </c>
      <c r="E249" s="14" t="str">
        <f>LEFT(tabDaten[[#This Row],[Gld]],1) &amp; "    " &amp;VLOOKUP((tabDaten[[#This Row],[MandNr]]&amp;"x"&amp;LEFT(tabDaten[[#This Row],[Gld]],1)),tabGliederung[],2,FALSE)</f>
        <v xml:space="preserve">5    Gesundheit, Sport, Erholung </v>
      </c>
      <c r="F249" s="14" t="str">
        <f>LEFT(tabDaten[[#This Row],[Gld]],2) &amp; "    " &amp;VLOOKUP((tabDaten[[#This Row],[MandNr]]&amp;"x"&amp;LEFT(tabDaten[[#This Row],[Gld]],2)),tabGliederung[],2,FALSE)</f>
        <v xml:space="preserve">57    Badeanstalten </v>
      </c>
      <c r="G2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249" s="14" t="str">
        <f>LEFT(tabDaten[[#This Row],[Gld]],4) &amp; "    " &amp;VLOOKUP((tabDaten[[#This Row],[MandNr]]&amp;"x"&amp;LEFT(tabDaten[[#This Row],[Gld]],4)),tabGliederung[],2,FALSE)</f>
        <v xml:space="preserve">5720    Bewegungsbad Obergimpern </v>
      </c>
      <c r="I249" s="14" t="str">
        <f>IF(OR(LEFT(tabDaten[[#This Row],[Grp]],1)*1=3,LEFT(tabDaten[[#This Row],[Grp]],1)*1=9),LEFT(tabDaten[[#This Row],[Grp]],2),LEFT(tabDaten[[#This Row],[Grp]],1))</f>
        <v>1</v>
      </c>
      <c r="J249" s="14" t="str">
        <f>VLOOKUP(tabDaten[[#This Row],[GrpKurz]],tabGruppierung[],2,FALSE)</f>
        <v>E   Einnahmen aus Verwaltung und Betrieb</v>
      </c>
      <c r="K2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5720-157500    Vermischte Einnahmen   </v>
      </c>
      <c r="L249" s="17">
        <f>IF(OR(tabDaten[[#This Row],[art]]="00",tabDaten[[#This Row],[art]]="10"),tabDaten[[#This Row],[Plan]],tabDaten[[#This Row],[Plan]]*-1)</f>
        <v>500</v>
      </c>
      <c r="M249" s="18">
        <f>IF(OR(tabDaten[[#This Row],[art]]="00",tabDaten[[#This Row],[art]]="10",tabDaten[[#This Row],[art]]="60",tabDaten[[#This Row],[art]]="70"),tabDaten[[#This Row],[Rechnung]],tabDaten[[#This Row],[Rechnung]]*-1)</f>
        <v>0</v>
      </c>
      <c r="N249" s="44">
        <v>1</v>
      </c>
      <c r="O249" s="45" t="s">
        <v>995</v>
      </c>
      <c r="P249" s="45" t="s">
        <v>1321</v>
      </c>
      <c r="Q249" s="45" t="s">
        <v>1659</v>
      </c>
      <c r="R249" s="45" t="s">
        <v>995</v>
      </c>
      <c r="S249" s="45" t="s">
        <v>1546</v>
      </c>
      <c r="T249" s="44" t="s">
        <v>12</v>
      </c>
      <c r="U249" s="46">
        <v>500</v>
      </c>
      <c r="V249" s="46">
        <v>0</v>
      </c>
    </row>
    <row r="250" spans="2:22" x14ac:dyDescent="0.2">
      <c r="B250" s="14" t="str">
        <f>IF(tabDaten[[#This Row],[MandNr]]="","Fehler",IF(tabDaten[[#This Row],[MandNr]]=1,"1 Stadt Bad Rappenau","2 Eigenbetrieb Stadtenwässerung"))</f>
        <v>1 Stadt Bad Rappenau</v>
      </c>
      <c r="C250" s="14" t="str">
        <f>IF(OR(tabDaten[[#This Row],[art]]="00",tabDaten[[#This Row],[art]]="01",tabDaten[[#This Row],[art]]="60",tabDaten[[#This Row],[art]]="61"),"0 Verwaltungshaushalt","1 Vermögenshaushalt")</f>
        <v>0 Verwaltungshaushalt</v>
      </c>
      <c r="D250" s="14" t="str">
        <f>VLOOKUP(tabDaten[[#This Row],[art]],tabKontenart[],2,FALSE)</f>
        <v>00 Einnahmen VerwaltungsHH</v>
      </c>
      <c r="E250" s="14" t="str">
        <f>LEFT(tabDaten[[#This Row],[Gld]],1) &amp; "    " &amp;VLOOKUP((tabDaten[[#This Row],[MandNr]]&amp;"x"&amp;LEFT(tabDaten[[#This Row],[Gld]],1)),tabGliederung[],2,FALSE)</f>
        <v xml:space="preserve">5    Gesundheit, Sport, Erholung </v>
      </c>
      <c r="F250" s="14" t="str">
        <f>LEFT(tabDaten[[#This Row],[Gld]],2) &amp; "    " &amp;VLOOKUP((tabDaten[[#This Row],[MandNr]]&amp;"x"&amp;LEFT(tabDaten[[#This Row],[Gld]],2)),tabGliederung[],2,FALSE)</f>
        <v xml:space="preserve">58    Park- und Gartenanlagen </v>
      </c>
      <c r="G2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250" s="14" t="str">
        <f>LEFT(tabDaten[[#This Row],[Gld]],4) &amp; "    " &amp;VLOOKUP((tabDaten[[#This Row],[MandNr]]&amp;"x"&amp;LEFT(tabDaten[[#This Row],[Gld]],4)),tabGliederung[],2,FALSE)</f>
        <v xml:space="preserve">5800    Park- und Gartenanlagen </v>
      </c>
      <c r="I250" s="14" t="str">
        <f>IF(OR(LEFT(tabDaten[[#This Row],[Grp]],1)*1=3,LEFT(tabDaten[[#This Row],[Grp]],1)*1=9),LEFT(tabDaten[[#This Row],[Grp]],2),LEFT(tabDaten[[#This Row],[Grp]],1))</f>
        <v>1</v>
      </c>
      <c r="J250" s="14" t="str">
        <f>VLOOKUP(tabDaten[[#This Row],[GrpKurz]],tabGruppierung[],2,FALSE)</f>
        <v>E   Einnahmen aus Verwaltung und Betrieb</v>
      </c>
      <c r="K2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5800-157500    Vermischte Einnahmen   </v>
      </c>
      <c r="L250" s="17">
        <f>IF(OR(tabDaten[[#This Row],[art]]="00",tabDaten[[#This Row],[art]]="10"),tabDaten[[#This Row],[Plan]],tabDaten[[#This Row],[Plan]]*-1)</f>
        <v>3500</v>
      </c>
      <c r="M250" s="18">
        <f>IF(OR(tabDaten[[#This Row],[art]]="00",tabDaten[[#This Row],[art]]="10",tabDaten[[#This Row],[art]]="60",tabDaten[[#This Row],[art]]="70"),tabDaten[[#This Row],[Rechnung]],tabDaten[[#This Row],[Rechnung]]*-1)</f>
        <v>540</v>
      </c>
      <c r="N250" s="44">
        <v>1</v>
      </c>
      <c r="O250" s="45" t="s">
        <v>995</v>
      </c>
      <c r="P250" s="45" t="s">
        <v>1323</v>
      </c>
      <c r="Q250" s="45" t="s">
        <v>1659</v>
      </c>
      <c r="R250" s="45" t="s">
        <v>995</v>
      </c>
      <c r="S250" s="45" t="s">
        <v>1546</v>
      </c>
      <c r="T250" s="44" t="s">
        <v>12</v>
      </c>
      <c r="U250" s="46">
        <v>3500</v>
      </c>
      <c r="V250" s="46">
        <v>540</v>
      </c>
    </row>
    <row r="251" spans="2:22" x14ac:dyDescent="0.2">
      <c r="B251" s="14" t="str">
        <f>IF(tabDaten[[#This Row],[MandNr]]="","Fehler",IF(tabDaten[[#This Row],[MandNr]]=1,"1 Stadt Bad Rappenau","2 Eigenbetrieb Stadtenwässerung"))</f>
        <v>1 Stadt Bad Rappenau</v>
      </c>
      <c r="C251" s="14" t="str">
        <f>IF(OR(tabDaten[[#This Row],[art]]="00",tabDaten[[#This Row],[art]]="01",tabDaten[[#This Row],[art]]="60",tabDaten[[#This Row],[art]]="61"),"0 Verwaltungshaushalt","1 Vermögenshaushalt")</f>
        <v>0 Verwaltungshaushalt</v>
      </c>
      <c r="D251" s="14" t="str">
        <f>VLOOKUP(tabDaten[[#This Row],[art]],tabKontenart[],2,FALSE)</f>
        <v>00 Einnahmen VerwaltungsHH</v>
      </c>
      <c r="E251" s="14" t="str">
        <f>LEFT(tabDaten[[#This Row],[Gld]],1) &amp; "    " &amp;VLOOKUP((tabDaten[[#This Row],[MandNr]]&amp;"x"&amp;LEFT(tabDaten[[#This Row],[Gld]],1)),tabGliederung[],2,FALSE)</f>
        <v xml:space="preserve">6    Bau- und Wohnungswesen, Verkehr </v>
      </c>
      <c r="F251" s="14" t="str">
        <f>LEFT(tabDaten[[#This Row],[Gld]],2) &amp; "    " &amp;VLOOKUP((tabDaten[[#This Row],[MandNr]]&amp;"x"&amp;LEFT(tabDaten[[#This Row],[Gld]],2)),tabGliederung[],2,FALSE)</f>
        <v xml:space="preserve">60    Bauverwaltung </v>
      </c>
      <c r="G2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251" s="14" t="str">
        <f>LEFT(tabDaten[[#This Row],[Gld]],4) &amp; "    " &amp;VLOOKUP((tabDaten[[#This Row],[MandNr]]&amp;"x"&amp;LEFT(tabDaten[[#This Row],[Gld]],4)),tabGliederung[],2,FALSE)</f>
        <v xml:space="preserve">6000    Bauverwaltung </v>
      </c>
      <c r="I251" s="14" t="str">
        <f>IF(OR(LEFT(tabDaten[[#This Row],[Grp]],1)*1=3,LEFT(tabDaten[[#This Row],[Grp]],1)*1=9),LEFT(tabDaten[[#This Row],[Grp]],2),LEFT(tabDaten[[#This Row],[Grp]],1))</f>
        <v>1</v>
      </c>
      <c r="J251" s="14" t="str">
        <f>VLOOKUP(tabDaten[[#This Row],[GrpKurz]],tabGruppierung[],2,FALSE)</f>
        <v>E   Einnahmen aus Verwaltung und Betrieb</v>
      </c>
      <c r="K2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6000-157500    Vermischte Einnahmen   </v>
      </c>
      <c r="L251" s="17">
        <f>IF(OR(tabDaten[[#This Row],[art]]="00",tabDaten[[#This Row],[art]]="10"),tabDaten[[#This Row],[Plan]],tabDaten[[#This Row],[Plan]]*-1)</f>
        <v>100</v>
      </c>
      <c r="M251" s="18">
        <f>IF(OR(tabDaten[[#This Row],[art]]="00",tabDaten[[#This Row],[art]]="10",tabDaten[[#This Row],[art]]="60",tabDaten[[#This Row],[art]]="70"),tabDaten[[#This Row],[Rechnung]],tabDaten[[#This Row],[Rechnung]]*-1)</f>
        <v>0</v>
      </c>
      <c r="N251" s="44">
        <v>1</v>
      </c>
      <c r="O251" s="45" t="s">
        <v>995</v>
      </c>
      <c r="P251" s="45" t="s">
        <v>1328</v>
      </c>
      <c r="Q251" s="45" t="s">
        <v>1659</v>
      </c>
      <c r="R251" s="45" t="s">
        <v>995</v>
      </c>
      <c r="S251" s="45" t="s">
        <v>1546</v>
      </c>
      <c r="T251" s="44" t="s">
        <v>12</v>
      </c>
      <c r="U251" s="46">
        <v>100</v>
      </c>
      <c r="V251" s="46">
        <v>0</v>
      </c>
    </row>
    <row r="252" spans="2:22" x14ac:dyDescent="0.2">
      <c r="B252" s="14" t="str">
        <f>IF(tabDaten[[#This Row],[MandNr]]="","Fehler",IF(tabDaten[[#This Row],[MandNr]]=1,"1 Stadt Bad Rappenau","2 Eigenbetrieb Stadtenwässerung"))</f>
        <v>1 Stadt Bad Rappenau</v>
      </c>
      <c r="C252" s="14" t="str">
        <f>IF(OR(tabDaten[[#This Row],[art]]="00",tabDaten[[#This Row],[art]]="01",tabDaten[[#This Row],[art]]="60",tabDaten[[#This Row],[art]]="61"),"0 Verwaltungshaushalt","1 Vermögenshaushalt")</f>
        <v>0 Verwaltungshaushalt</v>
      </c>
      <c r="D252" s="14" t="str">
        <f>VLOOKUP(tabDaten[[#This Row],[art]],tabKontenart[],2,FALSE)</f>
        <v>00 Einnahmen VerwaltungsHH</v>
      </c>
      <c r="E252" s="14" t="str">
        <f>LEFT(tabDaten[[#This Row],[Gld]],1) &amp; "    " &amp;VLOOKUP((tabDaten[[#This Row],[MandNr]]&amp;"x"&amp;LEFT(tabDaten[[#This Row],[Gld]],1)),tabGliederung[],2,FALSE)</f>
        <v xml:space="preserve">6    Bau- und Wohnungswesen, Verkehr </v>
      </c>
      <c r="F252" s="14" t="str">
        <f>LEFT(tabDaten[[#This Row],[Gld]],2) &amp; "    " &amp;VLOOKUP((tabDaten[[#This Row],[MandNr]]&amp;"x"&amp;LEFT(tabDaten[[#This Row],[Gld]],2)),tabGliederung[],2,FALSE)</f>
        <v xml:space="preserve">60    Bauverwaltung </v>
      </c>
      <c r="G2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52" s="14" t="str">
        <f>LEFT(tabDaten[[#This Row],[Gld]],4) &amp; "    " &amp;VLOOKUP((tabDaten[[#This Row],[MandNr]]&amp;"x"&amp;LEFT(tabDaten[[#This Row],[Gld]],4)),tabGliederung[],2,FALSE)</f>
        <v xml:space="preserve">6010    Hochbauverwaltung </v>
      </c>
      <c r="I252" s="14" t="str">
        <f>IF(OR(LEFT(tabDaten[[#This Row],[Grp]],1)*1=3,LEFT(tabDaten[[#This Row],[Grp]],1)*1=9),LEFT(tabDaten[[#This Row],[Grp]],2),LEFT(tabDaten[[#This Row],[Grp]],1))</f>
        <v>1</v>
      </c>
      <c r="J252" s="14" t="str">
        <f>VLOOKUP(tabDaten[[#This Row],[GrpKurz]],tabGruppierung[],2,FALSE)</f>
        <v>E   Einnahmen aus Verwaltung und Betrieb</v>
      </c>
      <c r="K2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6010-151000    Ersätze und ähnliche Einnahmen   </v>
      </c>
      <c r="L252" s="17">
        <f>IF(OR(tabDaten[[#This Row],[art]]="00",tabDaten[[#This Row],[art]]="10"),tabDaten[[#This Row],[Plan]],tabDaten[[#This Row],[Plan]]*-1)</f>
        <v>500</v>
      </c>
      <c r="M252" s="18">
        <f>IF(OR(tabDaten[[#This Row],[art]]="00",tabDaten[[#This Row],[art]]="10",tabDaten[[#This Row],[art]]="60",tabDaten[[#This Row],[art]]="70"),tabDaten[[#This Row],[Rechnung]],tabDaten[[#This Row],[Rechnung]]*-1)</f>
        <v>0</v>
      </c>
      <c r="N252" s="44">
        <v>1</v>
      </c>
      <c r="O252" s="45" t="s">
        <v>995</v>
      </c>
      <c r="P252" s="45" t="s">
        <v>1330</v>
      </c>
      <c r="Q252" s="45" t="s">
        <v>1653</v>
      </c>
      <c r="R252" s="45" t="s">
        <v>995</v>
      </c>
      <c r="S252" s="45" t="s">
        <v>1546</v>
      </c>
      <c r="T252" s="44" t="s">
        <v>15</v>
      </c>
      <c r="U252" s="46">
        <v>500</v>
      </c>
      <c r="V252" s="46">
        <v>0</v>
      </c>
    </row>
    <row r="253" spans="2:22" x14ac:dyDescent="0.2">
      <c r="B253" s="14" t="str">
        <f>IF(tabDaten[[#This Row],[MandNr]]="","Fehler",IF(tabDaten[[#This Row],[MandNr]]=1,"1 Stadt Bad Rappenau","2 Eigenbetrieb Stadtenwässerung"))</f>
        <v>1 Stadt Bad Rappenau</v>
      </c>
      <c r="C253" s="14" t="str">
        <f>IF(OR(tabDaten[[#This Row],[art]]="00",tabDaten[[#This Row],[art]]="01",tabDaten[[#This Row],[art]]="60",tabDaten[[#This Row],[art]]="61"),"0 Verwaltungshaushalt","1 Vermögenshaushalt")</f>
        <v>0 Verwaltungshaushalt</v>
      </c>
      <c r="D253" s="14" t="str">
        <f>VLOOKUP(tabDaten[[#This Row],[art]],tabKontenart[],2,FALSE)</f>
        <v>00 Einnahmen VerwaltungsHH</v>
      </c>
      <c r="E253" s="14" t="str">
        <f>LEFT(tabDaten[[#This Row],[Gld]],1) &amp; "    " &amp;VLOOKUP((tabDaten[[#This Row],[MandNr]]&amp;"x"&amp;LEFT(tabDaten[[#This Row],[Gld]],1)),tabGliederung[],2,FALSE)</f>
        <v xml:space="preserve">6    Bau- und Wohnungswesen, Verkehr </v>
      </c>
      <c r="F253" s="14" t="str">
        <f>LEFT(tabDaten[[#This Row],[Gld]],2) &amp; "    " &amp;VLOOKUP((tabDaten[[#This Row],[MandNr]]&amp;"x"&amp;LEFT(tabDaten[[#This Row],[Gld]],2)),tabGliederung[],2,FALSE)</f>
        <v xml:space="preserve">60    Bauverwaltung </v>
      </c>
      <c r="G2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53" s="14" t="str">
        <f>LEFT(tabDaten[[#This Row],[Gld]],4) &amp; "    " &amp;VLOOKUP((tabDaten[[#This Row],[MandNr]]&amp;"x"&amp;LEFT(tabDaten[[#This Row],[Gld]],4)),tabGliederung[],2,FALSE)</f>
        <v xml:space="preserve">6010    Hochbauverwaltung </v>
      </c>
      <c r="I253" s="14" t="str">
        <f>IF(OR(LEFT(tabDaten[[#This Row],[Grp]],1)*1=3,LEFT(tabDaten[[#This Row],[Grp]],1)*1=9),LEFT(tabDaten[[#This Row],[Grp]],2),LEFT(tabDaten[[#This Row],[Grp]],1))</f>
        <v>1</v>
      </c>
      <c r="J253" s="14" t="str">
        <f>VLOOKUP(tabDaten[[#This Row],[GrpKurz]],tabGruppierung[],2,FALSE)</f>
        <v>E   Einnahmen aus Verwaltung und Betrieb</v>
      </c>
      <c r="K2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6010-169000    Innere Verrechnungen   </v>
      </c>
      <c r="L253" s="17">
        <f>IF(OR(tabDaten[[#This Row],[art]]="00",tabDaten[[#This Row],[art]]="10"),tabDaten[[#This Row],[Plan]],tabDaten[[#This Row],[Plan]]*-1)</f>
        <v>5400</v>
      </c>
      <c r="M253" s="18">
        <f>IF(OR(tabDaten[[#This Row],[art]]="00",tabDaten[[#This Row],[art]]="10",tabDaten[[#This Row],[art]]="60",tabDaten[[#This Row],[art]]="70"),tabDaten[[#This Row],[Rechnung]],tabDaten[[#This Row],[Rechnung]]*-1)</f>
        <v>5280</v>
      </c>
      <c r="N253" s="44">
        <v>1</v>
      </c>
      <c r="O253" s="45" t="s">
        <v>995</v>
      </c>
      <c r="P253" s="45" t="s">
        <v>1330</v>
      </c>
      <c r="Q253" s="45" t="s">
        <v>1658</v>
      </c>
      <c r="R253" s="45" t="s">
        <v>995</v>
      </c>
      <c r="S253" s="45" t="s">
        <v>1546</v>
      </c>
      <c r="T253" s="44" t="s">
        <v>11</v>
      </c>
      <c r="U253" s="46">
        <v>5400</v>
      </c>
      <c r="V253" s="46">
        <v>5280</v>
      </c>
    </row>
    <row r="254" spans="2:22" x14ac:dyDescent="0.2">
      <c r="B254" s="14" t="str">
        <f>IF(tabDaten[[#This Row],[MandNr]]="","Fehler",IF(tabDaten[[#This Row],[MandNr]]=1,"1 Stadt Bad Rappenau","2 Eigenbetrieb Stadtenwässerung"))</f>
        <v>1 Stadt Bad Rappenau</v>
      </c>
      <c r="C254" s="14" t="str">
        <f>IF(OR(tabDaten[[#This Row],[art]]="00",tabDaten[[#This Row],[art]]="01",tabDaten[[#This Row],[art]]="60",tabDaten[[#This Row],[art]]="61"),"0 Verwaltungshaushalt","1 Vermögenshaushalt")</f>
        <v>0 Verwaltungshaushalt</v>
      </c>
      <c r="D254" s="14" t="str">
        <f>VLOOKUP(tabDaten[[#This Row],[art]],tabKontenart[],2,FALSE)</f>
        <v>00 Einnahmen VerwaltungsHH</v>
      </c>
      <c r="E254" s="14" t="str">
        <f>LEFT(tabDaten[[#This Row],[Gld]],1) &amp; "    " &amp;VLOOKUP((tabDaten[[#This Row],[MandNr]]&amp;"x"&amp;LEFT(tabDaten[[#This Row],[Gld]],1)),tabGliederung[],2,FALSE)</f>
        <v xml:space="preserve">6    Bau- und Wohnungswesen, Verkehr </v>
      </c>
      <c r="F254" s="14" t="str">
        <f>LEFT(tabDaten[[#This Row],[Gld]],2) &amp; "    " &amp;VLOOKUP((tabDaten[[#This Row],[MandNr]]&amp;"x"&amp;LEFT(tabDaten[[#This Row],[Gld]],2)),tabGliederung[],2,FALSE)</f>
        <v xml:space="preserve">60    Bauverwaltung </v>
      </c>
      <c r="G2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54" s="14" t="str">
        <f>LEFT(tabDaten[[#This Row],[Gld]],4) &amp; "    " &amp;VLOOKUP((tabDaten[[#This Row],[MandNr]]&amp;"x"&amp;LEFT(tabDaten[[#This Row],[Gld]],4)),tabGliederung[],2,FALSE)</f>
        <v xml:space="preserve">6011    Gebäudeverwaltung </v>
      </c>
      <c r="I254" s="14" t="str">
        <f>IF(OR(LEFT(tabDaten[[#This Row],[Grp]],1)*1=3,LEFT(tabDaten[[#This Row],[Grp]],1)*1=9),LEFT(tabDaten[[#This Row],[Grp]],2),LEFT(tabDaten[[#This Row],[Grp]],1))</f>
        <v>1</v>
      </c>
      <c r="J254" s="14" t="str">
        <f>VLOOKUP(tabDaten[[#This Row],[GrpKurz]],tabGruppierung[],2,FALSE)</f>
        <v>E   Einnahmen aus Verwaltung und Betrieb</v>
      </c>
      <c r="K2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6011-151000    Ersätze und ähnliche Einnahmen   </v>
      </c>
      <c r="L254" s="17">
        <f>IF(OR(tabDaten[[#This Row],[art]]="00",tabDaten[[#This Row],[art]]="10"),tabDaten[[#This Row],[Plan]],tabDaten[[#This Row],[Plan]]*-1)</f>
        <v>500</v>
      </c>
      <c r="M254" s="18">
        <f>IF(OR(tabDaten[[#This Row],[art]]="00",tabDaten[[#This Row],[art]]="10",tabDaten[[#This Row],[art]]="60",tabDaten[[#This Row],[art]]="70"),tabDaten[[#This Row],[Rechnung]],tabDaten[[#This Row],[Rechnung]]*-1)</f>
        <v>0</v>
      </c>
      <c r="N254" s="44">
        <v>1</v>
      </c>
      <c r="O254" s="45" t="s">
        <v>995</v>
      </c>
      <c r="P254" s="45" t="s">
        <v>1331</v>
      </c>
      <c r="Q254" s="45" t="s">
        <v>1653</v>
      </c>
      <c r="R254" s="45" t="s">
        <v>995</v>
      </c>
      <c r="S254" s="45" t="s">
        <v>1546</v>
      </c>
      <c r="T254" s="44" t="s">
        <v>15</v>
      </c>
      <c r="U254" s="46">
        <v>500</v>
      </c>
      <c r="V254" s="46">
        <v>0</v>
      </c>
    </row>
    <row r="255" spans="2:22" x14ac:dyDescent="0.2">
      <c r="B255" s="14" t="str">
        <f>IF(tabDaten[[#This Row],[MandNr]]="","Fehler",IF(tabDaten[[#This Row],[MandNr]]=1,"1 Stadt Bad Rappenau","2 Eigenbetrieb Stadtenwässerung"))</f>
        <v>1 Stadt Bad Rappenau</v>
      </c>
      <c r="C255" s="14" t="str">
        <f>IF(OR(tabDaten[[#This Row],[art]]="00",tabDaten[[#This Row],[art]]="01",tabDaten[[#This Row],[art]]="60",tabDaten[[#This Row],[art]]="61"),"0 Verwaltungshaushalt","1 Vermögenshaushalt")</f>
        <v>0 Verwaltungshaushalt</v>
      </c>
      <c r="D255" s="14" t="str">
        <f>VLOOKUP(tabDaten[[#This Row],[art]],tabKontenart[],2,FALSE)</f>
        <v>00 Einnahmen VerwaltungsHH</v>
      </c>
      <c r="E255" s="14" t="str">
        <f>LEFT(tabDaten[[#This Row],[Gld]],1) &amp; "    " &amp;VLOOKUP((tabDaten[[#This Row],[MandNr]]&amp;"x"&amp;LEFT(tabDaten[[#This Row],[Gld]],1)),tabGliederung[],2,FALSE)</f>
        <v xml:space="preserve">6    Bau- und Wohnungswesen, Verkehr </v>
      </c>
      <c r="F255" s="14" t="str">
        <f>LEFT(tabDaten[[#This Row],[Gld]],2) &amp; "    " &amp;VLOOKUP((tabDaten[[#This Row],[MandNr]]&amp;"x"&amp;LEFT(tabDaten[[#This Row],[Gld]],2)),tabGliederung[],2,FALSE)</f>
        <v xml:space="preserve">60    Bauverwaltung </v>
      </c>
      <c r="G2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55" s="14" t="str">
        <f>LEFT(tabDaten[[#This Row],[Gld]],4) &amp; "    " &amp;VLOOKUP((tabDaten[[#This Row],[MandNr]]&amp;"x"&amp;LEFT(tabDaten[[#This Row],[Gld]],4)),tabGliederung[],2,FALSE)</f>
        <v xml:space="preserve">6011    Gebäudeverwaltung </v>
      </c>
      <c r="I255" s="14" t="str">
        <f>IF(OR(LEFT(tabDaten[[#This Row],[Grp]],1)*1=3,LEFT(tabDaten[[#This Row],[Grp]],1)*1=9),LEFT(tabDaten[[#This Row],[Grp]],2),LEFT(tabDaten[[#This Row],[Grp]],1))</f>
        <v>1</v>
      </c>
      <c r="J255" s="14" t="str">
        <f>VLOOKUP(tabDaten[[#This Row],[GrpKurz]],tabGruppierung[],2,FALSE)</f>
        <v>E   Einnahmen aus Verwaltung und Betrieb</v>
      </c>
      <c r="K2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6011-169000    Innere Verrechnungen   </v>
      </c>
      <c r="L255" s="17">
        <f>IF(OR(tabDaten[[#This Row],[art]]="00",tabDaten[[#This Row],[art]]="10"),tabDaten[[#This Row],[Plan]],tabDaten[[#This Row],[Plan]]*-1)</f>
        <v>5900</v>
      </c>
      <c r="M255" s="18">
        <f>IF(OR(tabDaten[[#This Row],[art]]="00",tabDaten[[#This Row],[art]]="10",tabDaten[[#This Row],[art]]="60",tabDaten[[#This Row],[art]]="70"),tabDaten[[#This Row],[Rechnung]],tabDaten[[#This Row],[Rechnung]]*-1)</f>
        <v>5799.5</v>
      </c>
      <c r="N255" s="44">
        <v>1</v>
      </c>
      <c r="O255" s="45" t="s">
        <v>995</v>
      </c>
      <c r="P255" s="45" t="s">
        <v>1331</v>
      </c>
      <c r="Q255" s="45" t="s">
        <v>1658</v>
      </c>
      <c r="R255" s="45" t="s">
        <v>995</v>
      </c>
      <c r="S255" s="45" t="s">
        <v>1546</v>
      </c>
      <c r="T255" s="44" t="s">
        <v>11</v>
      </c>
      <c r="U255" s="46">
        <v>5900</v>
      </c>
      <c r="V255" s="46">
        <v>5799.5</v>
      </c>
    </row>
    <row r="256" spans="2:22" x14ac:dyDescent="0.2">
      <c r="B256" s="14" t="str">
        <f>IF(tabDaten[[#This Row],[MandNr]]="","Fehler",IF(tabDaten[[#This Row],[MandNr]]=1,"1 Stadt Bad Rappenau","2 Eigenbetrieb Stadtenwässerung"))</f>
        <v>1 Stadt Bad Rappenau</v>
      </c>
      <c r="C256" s="14" t="str">
        <f>IF(OR(tabDaten[[#This Row],[art]]="00",tabDaten[[#This Row],[art]]="01",tabDaten[[#This Row],[art]]="60",tabDaten[[#This Row],[art]]="61"),"0 Verwaltungshaushalt","1 Vermögenshaushalt")</f>
        <v>0 Verwaltungshaushalt</v>
      </c>
      <c r="D256" s="14" t="str">
        <f>VLOOKUP(tabDaten[[#This Row],[art]],tabKontenart[],2,FALSE)</f>
        <v>00 Einnahmen VerwaltungsHH</v>
      </c>
      <c r="E256" s="14" t="str">
        <f>LEFT(tabDaten[[#This Row],[Gld]],1) &amp; "    " &amp;VLOOKUP((tabDaten[[#This Row],[MandNr]]&amp;"x"&amp;LEFT(tabDaten[[#This Row],[Gld]],1)),tabGliederung[],2,FALSE)</f>
        <v xml:space="preserve">6    Bau- und Wohnungswesen, Verkehr </v>
      </c>
      <c r="F256" s="14" t="str">
        <f>LEFT(tabDaten[[#This Row],[Gld]],2) &amp; "    " &amp;VLOOKUP((tabDaten[[#This Row],[MandNr]]&amp;"x"&amp;LEFT(tabDaten[[#This Row],[Gld]],2)),tabGliederung[],2,FALSE)</f>
        <v xml:space="preserve">60    Bauverwaltung </v>
      </c>
      <c r="G2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56" s="14" t="str">
        <f>LEFT(tabDaten[[#This Row],[Gld]],4) &amp; "    " &amp;VLOOKUP((tabDaten[[#This Row],[MandNr]]&amp;"x"&amp;LEFT(tabDaten[[#This Row],[Gld]],4)),tabGliederung[],2,FALSE)</f>
        <v xml:space="preserve">6020    Tiefbauverwaltung </v>
      </c>
      <c r="I256" s="14" t="str">
        <f>IF(OR(LEFT(tabDaten[[#This Row],[Grp]],1)*1=3,LEFT(tabDaten[[#This Row],[Grp]],1)*1=9),LEFT(tabDaten[[#This Row],[Grp]],2),LEFT(tabDaten[[#This Row],[Grp]],1))</f>
        <v>1</v>
      </c>
      <c r="J256" s="14" t="str">
        <f>VLOOKUP(tabDaten[[#This Row],[GrpKurz]],tabGruppierung[],2,FALSE)</f>
        <v>E   Einnahmen aus Verwaltung und Betrieb</v>
      </c>
      <c r="K2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6020-151000    Ersätze und ähnliche Einnahmen   </v>
      </c>
      <c r="L256" s="17">
        <f>IF(OR(tabDaten[[#This Row],[art]]="00",tabDaten[[#This Row],[art]]="10"),tabDaten[[#This Row],[Plan]],tabDaten[[#This Row],[Plan]]*-1)</f>
        <v>300</v>
      </c>
      <c r="M256" s="18">
        <f>IF(OR(tabDaten[[#This Row],[art]]="00",tabDaten[[#This Row],[art]]="10",tabDaten[[#This Row],[art]]="60",tabDaten[[#This Row],[art]]="70"),tabDaten[[#This Row],[Rechnung]],tabDaten[[#This Row],[Rechnung]]*-1)</f>
        <v>0</v>
      </c>
      <c r="N256" s="44">
        <v>1</v>
      </c>
      <c r="O256" s="45" t="s">
        <v>995</v>
      </c>
      <c r="P256" s="45" t="s">
        <v>1333</v>
      </c>
      <c r="Q256" s="45" t="s">
        <v>1653</v>
      </c>
      <c r="R256" s="45" t="s">
        <v>995</v>
      </c>
      <c r="S256" s="45" t="s">
        <v>1546</v>
      </c>
      <c r="T256" s="44" t="s">
        <v>15</v>
      </c>
      <c r="U256" s="46">
        <v>300</v>
      </c>
      <c r="V256" s="46">
        <v>0</v>
      </c>
    </row>
    <row r="257" spans="2:22" x14ac:dyDescent="0.2">
      <c r="B257" s="14" t="str">
        <f>IF(tabDaten[[#This Row],[MandNr]]="","Fehler",IF(tabDaten[[#This Row],[MandNr]]=1,"1 Stadt Bad Rappenau","2 Eigenbetrieb Stadtenwässerung"))</f>
        <v>1 Stadt Bad Rappenau</v>
      </c>
      <c r="C257" s="14" t="str">
        <f>IF(OR(tabDaten[[#This Row],[art]]="00",tabDaten[[#This Row],[art]]="01",tabDaten[[#This Row],[art]]="60",tabDaten[[#This Row],[art]]="61"),"0 Verwaltungshaushalt","1 Vermögenshaushalt")</f>
        <v>0 Verwaltungshaushalt</v>
      </c>
      <c r="D257" s="14" t="str">
        <f>VLOOKUP(tabDaten[[#This Row],[art]],tabKontenart[],2,FALSE)</f>
        <v>00 Einnahmen VerwaltungsHH</v>
      </c>
      <c r="E257" s="14" t="str">
        <f>LEFT(tabDaten[[#This Row],[Gld]],1) &amp; "    " &amp;VLOOKUP((tabDaten[[#This Row],[MandNr]]&amp;"x"&amp;LEFT(tabDaten[[#This Row],[Gld]],1)),tabGliederung[],2,FALSE)</f>
        <v xml:space="preserve">6    Bau- und Wohnungswesen, Verkehr </v>
      </c>
      <c r="F257" s="14" t="str">
        <f>LEFT(tabDaten[[#This Row],[Gld]],2) &amp; "    " &amp;VLOOKUP((tabDaten[[#This Row],[MandNr]]&amp;"x"&amp;LEFT(tabDaten[[#This Row],[Gld]],2)),tabGliederung[],2,FALSE)</f>
        <v xml:space="preserve">60    Bauverwaltung </v>
      </c>
      <c r="G2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57" s="14" t="str">
        <f>LEFT(tabDaten[[#This Row],[Gld]],4) &amp; "    " &amp;VLOOKUP((tabDaten[[#This Row],[MandNr]]&amp;"x"&amp;LEFT(tabDaten[[#This Row],[Gld]],4)),tabGliederung[],2,FALSE)</f>
        <v xml:space="preserve">6020    Tiefbauverwaltung </v>
      </c>
      <c r="I257" s="14" t="str">
        <f>IF(OR(LEFT(tabDaten[[#This Row],[Grp]],1)*1=3,LEFT(tabDaten[[#This Row],[Grp]],1)*1=9),LEFT(tabDaten[[#This Row],[Grp]],2),LEFT(tabDaten[[#This Row],[Grp]],1))</f>
        <v>1</v>
      </c>
      <c r="J257" s="14" t="str">
        <f>VLOOKUP(tabDaten[[#This Row],[GrpKurz]],tabGruppierung[],2,FALSE)</f>
        <v>E   Einnahmen aus Verwaltung und Betrieb</v>
      </c>
      <c r="K2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6020-157500    Vermischte Einnahmen   </v>
      </c>
      <c r="L257" s="17">
        <f>IF(OR(tabDaten[[#This Row],[art]]="00",tabDaten[[#This Row],[art]]="10"),tabDaten[[#This Row],[Plan]],tabDaten[[#This Row],[Plan]]*-1)</f>
        <v>100</v>
      </c>
      <c r="M257" s="18">
        <f>IF(OR(tabDaten[[#This Row],[art]]="00",tabDaten[[#This Row],[art]]="10",tabDaten[[#This Row],[art]]="60",tabDaten[[#This Row],[art]]="70"),tabDaten[[#This Row],[Rechnung]],tabDaten[[#This Row],[Rechnung]]*-1)</f>
        <v>0</v>
      </c>
      <c r="N257" s="44">
        <v>1</v>
      </c>
      <c r="O257" s="45" t="s">
        <v>995</v>
      </c>
      <c r="P257" s="45" t="s">
        <v>1333</v>
      </c>
      <c r="Q257" s="45" t="s">
        <v>1659</v>
      </c>
      <c r="R257" s="45" t="s">
        <v>995</v>
      </c>
      <c r="S257" s="45" t="s">
        <v>1546</v>
      </c>
      <c r="T257" s="44" t="s">
        <v>12</v>
      </c>
      <c r="U257" s="46">
        <v>100</v>
      </c>
      <c r="V257" s="46">
        <v>0</v>
      </c>
    </row>
    <row r="258" spans="2:22" x14ac:dyDescent="0.2">
      <c r="B258" s="14" t="str">
        <f>IF(tabDaten[[#This Row],[MandNr]]="","Fehler",IF(tabDaten[[#This Row],[MandNr]]=1,"1 Stadt Bad Rappenau","2 Eigenbetrieb Stadtenwässerung"))</f>
        <v>1 Stadt Bad Rappenau</v>
      </c>
      <c r="C258" s="14" t="str">
        <f>IF(OR(tabDaten[[#This Row],[art]]="00",tabDaten[[#This Row],[art]]="01",tabDaten[[#This Row],[art]]="60",tabDaten[[#This Row],[art]]="61"),"0 Verwaltungshaushalt","1 Vermögenshaushalt")</f>
        <v>0 Verwaltungshaushalt</v>
      </c>
      <c r="D258" s="14" t="str">
        <f>VLOOKUP(tabDaten[[#This Row],[art]],tabKontenart[],2,FALSE)</f>
        <v>00 Einnahmen VerwaltungsHH</v>
      </c>
      <c r="E258" s="14" t="str">
        <f>LEFT(tabDaten[[#This Row],[Gld]],1) &amp; "    " &amp;VLOOKUP((tabDaten[[#This Row],[MandNr]]&amp;"x"&amp;LEFT(tabDaten[[#This Row],[Gld]],1)),tabGliederung[],2,FALSE)</f>
        <v xml:space="preserve">6    Bau- und Wohnungswesen, Verkehr </v>
      </c>
      <c r="F258" s="14" t="str">
        <f>LEFT(tabDaten[[#This Row],[Gld]],2) &amp; "    " &amp;VLOOKUP((tabDaten[[#This Row],[MandNr]]&amp;"x"&amp;LEFT(tabDaten[[#This Row],[Gld]],2)),tabGliederung[],2,FALSE)</f>
        <v xml:space="preserve">60    Bauverwaltung </v>
      </c>
      <c r="G2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58" s="14" t="str">
        <f>LEFT(tabDaten[[#This Row],[Gld]],4) &amp; "    " &amp;VLOOKUP((tabDaten[[#This Row],[MandNr]]&amp;"x"&amp;LEFT(tabDaten[[#This Row],[Gld]],4)),tabGliederung[],2,FALSE)</f>
        <v xml:space="preserve">6020    Tiefbauverwaltung </v>
      </c>
      <c r="I258" s="14" t="str">
        <f>IF(OR(LEFT(tabDaten[[#This Row],[Grp]],1)*1=3,LEFT(tabDaten[[#This Row],[Grp]],1)*1=9),LEFT(tabDaten[[#This Row],[Grp]],2),LEFT(tabDaten[[#This Row],[Grp]],1))</f>
        <v>1</v>
      </c>
      <c r="J258" s="14" t="str">
        <f>VLOOKUP(tabDaten[[#This Row],[GrpKurz]],tabGruppierung[],2,FALSE)</f>
        <v>E   Einnahmen aus Verwaltung und Betrieb</v>
      </c>
      <c r="K2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6020-165000    Erstattungen von kommunalen Sonderrechnungen (EigB SER/BTB GmbH)  </v>
      </c>
      <c r="L258" s="17">
        <f>IF(OR(tabDaten[[#This Row],[art]]="00",tabDaten[[#This Row],[art]]="10"),tabDaten[[#This Row],[Plan]],tabDaten[[#This Row],[Plan]]*-1)</f>
        <v>79400</v>
      </c>
      <c r="M258" s="18">
        <f>IF(OR(tabDaten[[#This Row],[art]]="00",tabDaten[[#This Row],[art]]="10",tabDaten[[#This Row],[art]]="60",tabDaten[[#This Row],[art]]="70"),tabDaten[[#This Row],[Rechnung]],tabDaten[[#This Row],[Rechnung]]*-1)</f>
        <v>79374.240000000005</v>
      </c>
      <c r="N258" s="44">
        <v>1</v>
      </c>
      <c r="O258" s="45" t="s">
        <v>995</v>
      </c>
      <c r="P258" s="45" t="s">
        <v>1333</v>
      </c>
      <c r="Q258" s="45" t="s">
        <v>1654</v>
      </c>
      <c r="R258" s="45" t="s">
        <v>995</v>
      </c>
      <c r="S258" s="45" t="s">
        <v>1546</v>
      </c>
      <c r="T258" s="44" t="s">
        <v>7</v>
      </c>
      <c r="U258" s="46">
        <v>79400</v>
      </c>
      <c r="V258" s="46">
        <v>79374.240000000005</v>
      </c>
    </row>
    <row r="259" spans="2:22" x14ac:dyDescent="0.2">
      <c r="B259" s="14" t="str">
        <f>IF(tabDaten[[#This Row],[MandNr]]="","Fehler",IF(tabDaten[[#This Row],[MandNr]]=1,"1 Stadt Bad Rappenau","2 Eigenbetrieb Stadtenwässerung"))</f>
        <v>1 Stadt Bad Rappenau</v>
      </c>
      <c r="C259" s="14" t="str">
        <f>IF(OR(tabDaten[[#This Row],[art]]="00",tabDaten[[#This Row],[art]]="01",tabDaten[[#This Row],[art]]="60",tabDaten[[#This Row],[art]]="61"),"0 Verwaltungshaushalt","1 Vermögenshaushalt")</f>
        <v>0 Verwaltungshaushalt</v>
      </c>
      <c r="D259" s="14" t="str">
        <f>VLOOKUP(tabDaten[[#This Row],[art]],tabKontenart[],2,FALSE)</f>
        <v>00 Einnahmen VerwaltungsHH</v>
      </c>
      <c r="E259" s="14" t="str">
        <f>LEFT(tabDaten[[#This Row],[Gld]],1) &amp; "    " &amp;VLOOKUP((tabDaten[[#This Row],[MandNr]]&amp;"x"&amp;LEFT(tabDaten[[#This Row],[Gld]],1)),tabGliederung[],2,FALSE)</f>
        <v xml:space="preserve">6    Bau- und Wohnungswesen, Verkehr </v>
      </c>
      <c r="F259" s="14" t="str">
        <f>LEFT(tabDaten[[#This Row],[Gld]],2) &amp; "    " &amp;VLOOKUP((tabDaten[[#This Row],[MandNr]]&amp;"x"&amp;LEFT(tabDaten[[#This Row],[Gld]],2)),tabGliederung[],2,FALSE)</f>
        <v xml:space="preserve">60    Bauverwaltung </v>
      </c>
      <c r="G2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59" s="14" t="str">
        <f>LEFT(tabDaten[[#This Row],[Gld]],4) &amp; "    " &amp;VLOOKUP((tabDaten[[#This Row],[MandNr]]&amp;"x"&amp;LEFT(tabDaten[[#This Row],[Gld]],4)),tabGliederung[],2,FALSE)</f>
        <v xml:space="preserve">6020    Tiefbauverwaltung </v>
      </c>
      <c r="I259" s="14" t="str">
        <f>IF(OR(LEFT(tabDaten[[#This Row],[Grp]],1)*1=3,LEFT(tabDaten[[#This Row],[Grp]],1)*1=9),LEFT(tabDaten[[#This Row],[Grp]],2),LEFT(tabDaten[[#This Row],[Grp]],1))</f>
        <v>1</v>
      </c>
      <c r="J259" s="14" t="str">
        <f>VLOOKUP(tabDaten[[#This Row],[GrpKurz]],tabGruppierung[],2,FALSE)</f>
        <v>E   Einnahmen aus Verwaltung und Betrieb</v>
      </c>
      <c r="K2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6020-169000    Innere Verrechnungen   </v>
      </c>
      <c r="L259" s="17">
        <f>IF(OR(tabDaten[[#This Row],[art]]="00",tabDaten[[#This Row],[art]]="10"),tabDaten[[#This Row],[Plan]],tabDaten[[#This Row],[Plan]]*-1)</f>
        <v>62000</v>
      </c>
      <c r="M259" s="18">
        <f>IF(OR(tabDaten[[#This Row],[art]]="00",tabDaten[[#This Row],[art]]="10",tabDaten[[#This Row],[art]]="60",tabDaten[[#This Row],[art]]="70"),tabDaten[[#This Row],[Rechnung]],tabDaten[[#This Row],[Rechnung]]*-1)</f>
        <v>94391.42</v>
      </c>
      <c r="N259" s="44">
        <v>1</v>
      </c>
      <c r="O259" s="45" t="s">
        <v>995</v>
      </c>
      <c r="P259" s="45" t="s">
        <v>1333</v>
      </c>
      <c r="Q259" s="45" t="s">
        <v>1658</v>
      </c>
      <c r="R259" s="45" t="s">
        <v>995</v>
      </c>
      <c r="S259" s="45" t="s">
        <v>1546</v>
      </c>
      <c r="T259" s="44" t="s">
        <v>11</v>
      </c>
      <c r="U259" s="46">
        <v>62000</v>
      </c>
      <c r="V259" s="46">
        <v>94391.42</v>
      </c>
    </row>
    <row r="260" spans="2:22" x14ac:dyDescent="0.2">
      <c r="B260" s="14" t="str">
        <f>IF(tabDaten[[#This Row],[MandNr]]="","Fehler",IF(tabDaten[[#This Row],[MandNr]]=1,"1 Stadt Bad Rappenau","2 Eigenbetrieb Stadtenwässerung"))</f>
        <v>1 Stadt Bad Rappenau</v>
      </c>
      <c r="C260" s="14" t="str">
        <f>IF(OR(tabDaten[[#This Row],[art]]="00",tabDaten[[#This Row],[art]]="01",tabDaten[[#This Row],[art]]="60",tabDaten[[#This Row],[art]]="61"),"0 Verwaltungshaushalt","1 Vermögenshaushalt")</f>
        <v>0 Verwaltungshaushalt</v>
      </c>
      <c r="D260" s="14" t="str">
        <f>VLOOKUP(tabDaten[[#This Row],[art]],tabKontenart[],2,FALSE)</f>
        <v>00 Einnahmen VerwaltungsHH</v>
      </c>
      <c r="E260" s="14" t="str">
        <f>LEFT(tabDaten[[#This Row],[Gld]],1) &amp; "    " &amp;VLOOKUP((tabDaten[[#This Row],[MandNr]]&amp;"x"&amp;LEFT(tabDaten[[#This Row],[Gld]],1)),tabGliederung[],2,FALSE)</f>
        <v xml:space="preserve">6    Bau- und Wohnungswesen, Verkehr </v>
      </c>
      <c r="F260" s="14" t="str">
        <f>LEFT(tabDaten[[#This Row],[Gld]],2) &amp; "    " &amp;VLOOKUP((tabDaten[[#This Row],[MandNr]]&amp;"x"&amp;LEFT(tabDaten[[#This Row],[Gld]],2)),tabGliederung[],2,FALSE)</f>
        <v xml:space="preserve">61    Städteplanung, Vermessung, Bauordnung </v>
      </c>
      <c r="G2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60" s="14" t="str">
        <f>LEFT(tabDaten[[#This Row],[Gld]],4) &amp; "    " &amp;VLOOKUP((tabDaten[[#This Row],[MandNr]]&amp;"x"&amp;LEFT(tabDaten[[#This Row],[Gld]],4)),tabGliederung[],2,FALSE)</f>
        <v xml:space="preserve">6100    Städteplanung, Vermessung, Bauordnung </v>
      </c>
      <c r="I260" s="14" t="str">
        <f>IF(OR(LEFT(tabDaten[[#This Row],[Grp]],1)*1=3,LEFT(tabDaten[[#This Row],[Grp]],1)*1=9),LEFT(tabDaten[[#This Row],[Grp]],2),LEFT(tabDaten[[#This Row],[Grp]],1))</f>
        <v>1</v>
      </c>
      <c r="J260" s="14" t="str">
        <f>VLOOKUP(tabDaten[[#This Row],[GrpKurz]],tabGruppierung[],2,FALSE)</f>
        <v>E   Einnahmen aus Verwaltung und Betrieb</v>
      </c>
      <c r="K2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6100-100000    Verwaltungsgebühren   </v>
      </c>
      <c r="L260" s="17">
        <f>IF(OR(tabDaten[[#This Row],[art]]="00",tabDaten[[#This Row],[art]]="10"),tabDaten[[#This Row],[Plan]],tabDaten[[#This Row],[Plan]]*-1)</f>
        <v>30000</v>
      </c>
      <c r="M260" s="18">
        <f>IF(OR(tabDaten[[#This Row],[art]]="00",tabDaten[[#This Row],[art]]="10",tabDaten[[#This Row],[art]]="60",tabDaten[[#This Row],[art]]="70"),tabDaten[[#This Row],[Rechnung]],tabDaten[[#This Row],[Rechnung]]*-1)</f>
        <v>28732.22</v>
      </c>
      <c r="N260" s="44">
        <v>1</v>
      </c>
      <c r="O260" s="45" t="s">
        <v>995</v>
      </c>
      <c r="P260" s="45" t="s">
        <v>1337</v>
      </c>
      <c r="Q260" s="45" t="s">
        <v>1656</v>
      </c>
      <c r="R260" s="45" t="s">
        <v>995</v>
      </c>
      <c r="S260" s="45" t="s">
        <v>1546</v>
      </c>
      <c r="T260" s="44" t="s">
        <v>8</v>
      </c>
      <c r="U260" s="46">
        <v>30000</v>
      </c>
      <c r="V260" s="46">
        <v>28732.22</v>
      </c>
    </row>
    <row r="261" spans="2:22" x14ac:dyDescent="0.2">
      <c r="B261" s="14" t="str">
        <f>IF(tabDaten[[#This Row],[MandNr]]="","Fehler",IF(tabDaten[[#This Row],[MandNr]]=1,"1 Stadt Bad Rappenau","2 Eigenbetrieb Stadtenwässerung"))</f>
        <v>1 Stadt Bad Rappenau</v>
      </c>
      <c r="C261" s="14" t="str">
        <f>IF(OR(tabDaten[[#This Row],[art]]="00",tabDaten[[#This Row],[art]]="01",tabDaten[[#This Row],[art]]="60",tabDaten[[#This Row],[art]]="61"),"0 Verwaltungshaushalt","1 Vermögenshaushalt")</f>
        <v>0 Verwaltungshaushalt</v>
      </c>
      <c r="D261" s="14" t="str">
        <f>VLOOKUP(tabDaten[[#This Row],[art]],tabKontenart[],2,FALSE)</f>
        <v>00 Einnahmen VerwaltungsHH</v>
      </c>
      <c r="E261" s="14" t="str">
        <f>LEFT(tabDaten[[#This Row],[Gld]],1) &amp; "    " &amp;VLOOKUP((tabDaten[[#This Row],[MandNr]]&amp;"x"&amp;LEFT(tabDaten[[#This Row],[Gld]],1)),tabGliederung[],2,FALSE)</f>
        <v xml:space="preserve">6    Bau- und Wohnungswesen, Verkehr </v>
      </c>
      <c r="F261" s="14" t="str">
        <f>LEFT(tabDaten[[#This Row],[Gld]],2) &amp; "    " &amp;VLOOKUP((tabDaten[[#This Row],[MandNr]]&amp;"x"&amp;LEFT(tabDaten[[#This Row],[Gld]],2)),tabGliederung[],2,FALSE)</f>
        <v xml:space="preserve">61    Städteplanung, Vermessung, Bauordnung </v>
      </c>
      <c r="G2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61" s="14" t="str">
        <f>LEFT(tabDaten[[#This Row],[Gld]],4) &amp; "    " &amp;VLOOKUP((tabDaten[[#This Row],[MandNr]]&amp;"x"&amp;LEFT(tabDaten[[#This Row],[Gld]],4)),tabGliederung[],2,FALSE)</f>
        <v xml:space="preserve">6100    Städteplanung, Vermessung, Bauordnung </v>
      </c>
      <c r="I261" s="14" t="str">
        <f>IF(OR(LEFT(tabDaten[[#This Row],[Grp]],1)*1=3,LEFT(tabDaten[[#This Row],[Grp]],1)*1=9),LEFT(tabDaten[[#This Row],[Grp]],2),LEFT(tabDaten[[#This Row],[Grp]],1))</f>
        <v>1</v>
      </c>
      <c r="J261" s="14" t="str">
        <f>VLOOKUP(tabDaten[[#This Row],[GrpKurz]],tabGruppierung[],2,FALSE)</f>
        <v>E   Einnahmen aus Verwaltung und Betrieb</v>
      </c>
      <c r="K2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6100-100100    Baugenehmigungsgebühren   </v>
      </c>
      <c r="L261" s="17">
        <f>IF(OR(tabDaten[[#This Row],[art]]="00",tabDaten[[#This Row],[art]]="10"),tabDaten[[#This Row],[Plan]],tabDaten[[#This Row],[Plan]]*-1)</f>
        <v>300000</v>
      </c>
      <c r="M261" s="18">
        <f>IF(OR(tabDaten[[#This Row],[art]]="00",tabDaten[[#This Row],[art]]="10",tabDaten[[#This Row],[art]]="60",tabDaten[[#This Row],[art]]="70"),tabDaten[[#This Row],[Rechnung]],tabDaten[[#This Row],[Rechnung]]*-1)</f>
        <v>523925.91</v>
      </c>
      <c r="N261" s="44">
        <v>1</v>
      </c>
      <c r="O261" s="45" t="s">
        <v>995</v>
      </c>
      <c r="P261" s="45" t="s">
        <v>1337</v>
      </c>
      <c r="Q261" s="45" t="s">
        <v>1663</v>
      </c>
      <c r="R261" s="45" t="s">
        <v>995</v>
      </c>
      <c r="S261" s="45" t="s">
        <v>1546</v>
      </c>
      <c r="T261" s="44" t="s">
        <v>59</v>
      </c>
      <c r="U261" s="46">
        <v>300000</v>
      </c>
      <c r="V261" s="46">
        <v>523925.91</v>
      </c>
    </row>
    <row r="262" spans="2:22" x14ac:dyDescent="0.2">
      <c r="B262" s="14" t="str">
        <f>IF(tabDaten[[#This Row],[MandNr]]="","Fehler",IF(tabDaten[[#This Row],[MandNr]]=1,"1 Stadt Bad Rappenau","2 Eigenbetrieb Stadtenwässerung"))</f>
        <v>1 Stadt Bad Rappenau</v>
      </c>
      <c r="C262" s="14" t="str">
        <f>IF(OR(tabDaten[[#This Row],[art]]="00",tabDaten[[#This Row],[art]]="01",tabDaten[[#This Row],[art]]="60",tabDaten[[#This Row],[art]]="61"),"0 Verwaltungshaushalt","1 Vermögenshaushalt")</f>
        <v>0 Verwaltungshaushalt</v>
      </c>
      <c r="D262" s="14" t="str">
        <f>VLOOKUP(tabDaten[[#This Row],[art]],tabKontenart[],2,FALSE)</f>
        <v>00 Einnahmen VerwaltungsHH</v>
      </c>
      <c r="E262" s="14" t="str">
        <f>LEFT(tabDaten[[#This Row],[Gld]],1) &amp; "    " &amp;VLOOKUP((tabDaten[[#This Row],[MandNr]]&amp;"x"&amp;LEFT(tabDaten[[#This Row],[Gld]],1)),tabGliederung[],2,FALSE)</f>
        <v xml:space="preserve">6    Bau- und Wohnungswesen, Verkehr </v>
      </c>
      <c r="F262" s="14" t="str">
        <f>LEFT(tabDaten[[#This Row],[Gld]],2) &amp; "    " &amp;VLOOKUP((tabDaten[[#This Row],[MandNr]]&amp;"x"&amp;LEFT(tabDaten[[#This Row],[Gld]],2)),tabGliederung[],2,FALSE)</f>
        <v xml:space="preserve">61    Städteplanung, Vermessung, Bauordnung </v>
      </c>
      <c r="G2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62" s="14" t="str">
        <f>LEFT(tabDaten[[#This Row],[Gld]],4) &amp; "    " &amp;VLOOKUP((tabDaten[[#This Row],[MandNr]]&amp;"x"&amp;LEFT(tabDaten[[#This Row],[Gld]],4)),tabGliederung[],2,FALSE)</f>
        <v xml:space="preserve">6100    Städteplanung, Vermessung, Bauordnung </v>
      </c>
      <c r="I262" s="14" t="str">
        <f>IF(OR(LEFT(tabDaten[[#This Row],[Grp]],1)*1=3,LEFT(tabDaten[[#This Row],[Grp]],1)*1=9),LEFT(tabDaten[[#This Row],[Grp]],2),LEFT(tabDaten[[#This Row],[Grp]],1))</f>
        <v>1</v>
      </c>
      <c r="J262" s="14" t="str">
        <f>VLOOKUP(tabDaten[[#This Row],[GrpKurz]],tabGruppierung[],2,FALSE)</f>
        <v>E   Einnahmen aus Verwaltung und Betrieb</v>
      </c>
      <c r="K2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6100-151000    Ersätze und ähnliche Einnahmen  </v>
      </c>
      <c r="L262" s="17">
        <f>IF(OR(tabDaten[[#This Row],[art]]="00",tabDaten[[#This Row],[art]]="10"),tabDaten[[#This Row],[Plan]],tabDaten[[#This Row],[Plan]]*-1)</f>
        <v>15000</v>
      </c>
      <c r="M262" s="18">
        <f>IF(OR(tabDaten[[#This Row],[art]]="00",tabDaten[[#This Row],[art]]="10",tabDaten[[#This Row],[art]]="60",tabDaten[[#This Row],[art]]="70"),tabDaten[[#This Row],[Rechnung]],tabDaten[[#This Row],[Rechnung]]*-1)</f>
        <v>2441.58</v>
      </c>
      <c r="N262" s="44">
        <v>1</v>
      </c>
      <c r="O262" s="45" t="s">
        <v>995</v>
      </c>
      <c r="P262" s="45" t="s">
        <v>1337</v>
      </c>
      <c r="Q262" s="45" t="s">
        <v>1653</v>
      </c>
      <c r="R262" s="45" t="s">
        <v>995</v>
      </c>
      <c r="S262" s="45" t="s">
        <v>1546</v>
      </c>
      <c r="T262" s="44" t="s">
        <v>4</v>
      </c>
      <c r="U262" s="46">
        <v>15000</v>
      </c>
      <c r="V262" s="46">
        <v>2441.58</v>
      </c>
    </row>
    <row r="263" spans="2:22" x14ac:dyDescent="0.2">
      <c r="B263" s="14" t="str">
        <f>IF(tabDaten[[#This Row],[MandNr]]="","Fehler",IF(tabDaten[[#This Row],[MandNr]]=1,"1 Stadt Bad Rappenau","2 Eigenbetrieb Stadtenwässerung"))</f>
        <v>1 Stadt Bad Rappenau</v>
      </c>
      <c r="C263" s="14" t="str">
        <f>IF(OR(tabDaten[[#This Row],[art]]="00",tabDaten[[#This Row],[art]]="01",tabDaten[[#This Row],[art]]="60",tabDaten[[#This Row],[art]]="61"),"0 Verwaltungshaushalt","1 Vermögenshaushalt")</f>
        <v>0 Verwaltungshaushalt</v>
      </c>
      <c r="D263" s="14" t="str">
        <f>VLOOKUP(tabDaten[[#This Row],[art]],tabKontenart[],2,FALSE)</f>
        <v>00 Einnahmen VerwaltungsHH</v>
      </c>
      <c r="E263" s="14" t="str">
        <f>LEFT(tabDaten[[#This Row],[Gld]],1) &amp; "    " &amp;VLOOKUP((tabDaten[[#This Row],[MandNr]]&amp;"x"&amp;LEFT(tabDaten[[#This Row],[Gld]],1)),tabGliederung[],2,FALSE)</f>
        <v xml:space="preserve">6    Bau- und Wohnungswesen, Verkehr </v>
      </c>
      <c r="F263" s="14" t="str">
        <f>LEFT(tabDaten[[#This Row],[Gld]],2) &amp; "    " &amp;VLOOKUP((tabDaten[[#This Row],[MandNr]]&amp;"x"&amp;LEFT(tabDaten[[#This Row],[Gld]],2)),tabGliederung[],2,FALSE)</f>
        <v xml:space="preserve">61    Städteplanung, Vermessung, Bauordnung </v>
      </c>
      <c r="G2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63" s="14" t="str">
        <f>LEFT(tabDaten[[#This Row],[Gld]],4) &amp; "    " &amp;VLOOKUP((tabDaten[[#This Row],[MandNr]]&amp;"x"&amp;LEFT(tabDaten[[#This Row],[Gld]],4)),tabGliederung[],2,FALSE)</f>
        <v xml:space="preserve">6100    Städteplanung, Vermessung, Bauordnung </v>
      </c>
      <c r="I263" s="14" t="str">
        <f>IF(OR(LEFT(tabDaten[[#This Row],[Grp]],1)*1=3,LEFT(tabDaten[[#This Row],[Grp]],1)*1=9),LEFT(tabDaten[[#This Row],[Grp]],2),LEFT(tabDaten[[#This Row],[Grp]],1))</f>
        <v>1</v>
      </c>
      <c r="J263" s="14" t="str">
        <f>VLOOKUP(tabDaten[[#This Row],[GrpKurz]],tabGruppierung[],2,FALSE)</f>
        <v>E   Einnahmen aus Verwaltung und Betrieb</v>
      </c>
      <c r="K2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6100-161000    Kostenerstattung Wärmegesetz   </v>
      </c>
      <c r="L263" s="17">
        <f>IF(OR(tabDaten[[#This Row],[art]]="00",tabDaten[[#This Row],[art]]="10"),tabDaten[[#This Row],[Plan]],tabDaten[[#This Row],[Plan]]*-1)</f>
        <v>3000</v>
      </c>
      <c r="M263" s="18">
        <f>IF(OR(tabDaten[[#This Row],[art]]="00",tabDaten[[#This Row],[art]]="10",tabDaten[[#This Row],[art]]="60",tabDaten[[#This Row],[art]]="70"),tabDaten[[#This Row],[Rechnung]],tabDaten[[#This Row],[Rechnung]]*-1)</f>
        <v>3354.86</v>
      </c>
      <c r="N263" s="44">
        <v>1</v>
      </c>
      <c r="O263" s="45" t="s">
        <v>995</v>
      </c>
      <c r="P263" s="45" t="s">
        <v>1337</v>
      </c>
      <c r="Q263" s="45" t="s">
        <v>1657</v>
      </c>
      <c r="R263" s="45" t="s">
        <v>995</v>
      </c>
      <c r="S263" s="45" t="s">
        <v>1546</v>
      </c>
      <c r="T263" s="44" t="s">
        <v>60</v>
      </c>
      <c r="U263" s="46">
        <v>3000</v>
      </c>
      <c r="V263" s="46">
        <v>3354.86</v>
      </c>
    </row>
    <row r="264" spans="2:22" x14ac:dyDescent="0.2">
      <c r="B264" s="14" t="str">
        <f>IF(tabDaten[[#This Row],[MandNr]]="","Fehler",IF(tabDaten[[#This Row],[MandNr]]=1,"1 Stadt Bad Rappenau","2 Eigenbetrieb Stadtenwässerung"))</f>
        <v>1 Stadt Bad Rappenau</v>
      </c>
      <c r="C264" s="14" t="str">
        <f>IF(OR(tabDaten[[#This Row],[art]]="00",tabDaten[[#This Row],[art]]="01",tabDaten[[#This Row],[art]]="60",tabDaten[[#This Row],[art]]="61"),"0 Verwaltungshaushalt","1 Vermögenshaushalt")</f>
        <v>0 Verwaltungshaushalt</v>
      </c>
      <c r="D264" s="14" t="str">
        <f>VLOOKUP(tabDaten[[#This Row],[art]],tabKontenart[],2,FALSE)</f>
        <v>00 Einnahmen VerwaltungsHH</v>
      </c>
      <c r="E264" s="14" t="str">
        <f>LEFT(tabDaten[[#This Row],[Gld]],1) &amp; "    " &amp;VLOOKUP((tabDaten[[#This Row],[MandNr]]&amp;"x"&amp;LEFT(tabDaten[[#This Row],[Gld]],1)),tabGliederung[],2,FALSE)</f>
        <v xml:space="preserve">6    Bau- und Wohnungswesen, Verkehr </v>
      </c>
      <c r="F264" s="14" t="str">
        <f>LEFT(tabDaten[[#This Row],[Gld]],2) &amp; "    " &amp;VLOOKUP((tabDaten[[#This Row],[MandNr]]&amp;"x"&amp;LEFT(tabDaten[[#This Row],[Gld]],2)),tabGliederung[],2,FALSE)</f>
        <v xml:space="preserve">61    Städteplanung, Vermessung, Bauordnung </v>
      </c>
      <c r="G2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64" s="14" t="str">
        <f>LEFT(tabDaten[[#This Row],[Gld]],4) &amp; "    " &amp;VLOOKUP((tabDaten[[#This Row],[MandNr]]&amp;"x"&amp;LEFT(tabDaten[[#This Row],[Gld]],4)),tabGliederung[],2,FALSE)</f>
        <v xml:space="preserve">6100    Städteplanung, Vermessung, Bauordnung </v>
      </c>
      <c r="I264" s="14" t="str">
        <f>IF(OR(LEFT(tabDaten[[#This Row],[Grp]],1)*1=3,LEFT(tabDaten[[#This Row],[Grp]],1)*1=9),LEFT(tabDaten[[#This Row],[Grp]],2),LEFT(tabDaten[[#This Row],[Grp]],1))</f>
        <v>1</v>
      </c>
      <c r="J264" s="14" t="str">
        <f>VLOOKUP(tabDaten[[#This Row],[GrpKurz]],tabGruppierung[],2,FALSE)</f>
        <v>E   Einnahmen aus Verwaltung und Betrieb</v>
      </c>
      <c r="K2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6100-162000    Kostenerstattungen von Gemeinden und Gemeindeverbänden  </v>
      </c>
      <c r="L264" s="17">
        <f>IF(OR(tabDaten[[#This Row],[art]]="00",tabDaten[[#This Row],[art]]="10"),tabDaten[[#This Row],[Plan]],tabDaten[[#This Row],[Plan]]*-1)</f>
        <v>0</v>
      </c>
      <c r="M264" s="18">
        <f>IF(OR(tabDaten[[#This Row],[art]]="00",tabDaten[[#This Row],[art]]="10",tabDaten[[#This Row],[art]]="60",tabDaten[[#This Row],[art]]="70"),tabDaten[[#This Row],[Rechnung]],tabDaten[[#This Row],[Rechnung]]*-1)</f>
        <v>3009.37</v>
      </c>
      <c r="N264" s="44">
        <v>1</v>
      </c>
      <c r="O264" s="45" t="s">
        <v>995</v>
      </c>
      <c r="P264" s="45" t="s">
        <v>1337</v>
      </c>
      <c r="Q264" s="45" t="s">
        <v>1655</v>
      </c>
      <c r="R264" s="45" t="s">
        <v>995</v>
      </c>
      <c r="S264" s="45" t="s">
        <v>1546</v>
      </c>
      <c r="T264" s="44" t="s">
        <v>2125</v>
      </c>
      <c r="U264" s="46">
        <v>0</v>
      </c>
      <c r="V264" s="46">
        <v>3009.37</v>
      </c>
    </row>
    <row r="265" spans="2:22" x14ac:dyDescent="0.2">
      <c r="B265" s="14" t="str">
        <f>IF(tabDaten[[#This Row],[MandNr]]="","Fehler",IF(tabDaten[[#This Row],[MandNr]]=1,"1 Stadt Bad Rappenau","2 Eigenbetrieb Stadtenwässerung"))</f>
        <v>1 Stadt Bad Rappenau</v>
      </c>
      <c r="C265" s="14" t="str">
        <f>IF(OR(tabDaten[[#This Row],[art]]="00",tabDaten[[#This Row],[art]]="01",tabDaten[[#This Row],[art]]="60",tabDaten[[#This Row],[art]]="61"),"0 Verwaltungshaushalt","1 Vermögenshaushalt")</f>
        <v>0 Verwaltungshaushalt</v>
      </c>
      <c r="D265" s="14" t="str">
        <f>VLOOKUP(tabDaten[[#This Row],[art]],tabKontenart[],2,FALSE)</f>
        <v>00 Einnahmen VerwaltungsHH</v>
      </c>
      <c r="E265" s="14" t="str">
        <f>LEFT(tabDaten[[#This Row],[Gld]],1) &amp; "    " &amp;VLOOKUP((tabDaten[[#This Row],[MandNr]]&amp;"x"&amp;LEFT(tabDaten[[#This Row],[Gld]],1)),tabGliederung[],2,FALSE)</f>
        <v xml:space="preserve">6    Bau- und Wohnungswesen, Verkehr </v>
      </c>
      <c r="F265" s="14" t="str">
        <f>LEFT(tabDaten[[#This Row],[Gld]],2) &amp; "    " &amp;VLOOKUP((tabDaten[[#This Row],[MandNr]]&amp;"x"&amp;LEFT(tabDaten[[#This Row],[Gld]],2)),tabGliederung[],2,FALSE)</f>
        <v xml:space="preserve">61    Städteplanung, Vermessung, Bauordnung </v>
      </c>
      <c r="G2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65" s="14" t="str">
        <f>LEFT(tabDaten[[#This Row],[Gld]],4) &amp; "    " &amp;VLOOKUP((tabDaten[[#This Row],[MandNr]]&amp;"x"&amp;LEFT(tabDaten[[#This Row],[Gld]],4)),tabGliederung[],2,FALSE)</f>
        <v xml:space="preserve">6100    Städteplanung, Vermessung, Bauordnung </v>
      </c>
      <c r="I265" s="14" t="str">
        <f>IF(OR(LEFT(tabDaten[[#This Row],[Grp]],1)*1=3,LEFT(tabDaten[[#This Row],[Grp]],1)*1=9),LEFT(tabDaten[[#This Row],[Grp]],2),LEFT(tabDaten[[#This Row],[Grp]],1))</f>
        <v>2</v>
      </c>
      <c r="J265" s="14" t="str">
        <f>VLOOKUP(tabDaten[[#This Row],[GrpKurz]],tabGruppierung[],2,FALSE)</f>
        <v>E   Sonstige Finanzeinnahmen</v>
      </c>
      <c r="K2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6100-260000    Buß- und Zwangsgelder   </v>
      </c>
      <c r="L265" s="17">
        <f>IF(OR(tabDaten[[#This Row],[art]]="00",tabDaten[[#This Row],[art]]="10"),tabDaten[[#This Row],[Plan]],tabDaten[[#This Row],[Plan]]*-1)</f>
        <v>500</v>
      </c>
      <c r="M265" s="18">
        <f>IF(OR(tabDaten[[#This Row],[art]]="00",tabDaten[[#This Row],[art]]="10",tabDaten[[#This Row],[art]]="60",tabDaten[[#This Row],[art]]="70"),tabDaten[[#This Row],[Rechnung]],tabDaten[[#This Row],[Rechnung]]*-1)</f>
        <v>500</v>
      </c>
      <c r="N265" s="44">
        <v>1</v>
      </c>
      <c r="O265" s="45" t="s">
        <v>995</v>
      </c>
      <c r="P265" s="45" t="s">
        <v>1337</v>
      </c>
      <c r="Q265" s="45" t="s">
        <v>1666</v>
      </c>
      <c r="R265" s="45" t="s">
        <v>995</v>
      </c>
      <c r="S265" s="45" t="s">
        <v>1546</v>
      </c>
      <c r="T265" s="44" t="s">
        <v>61</v>
      </c>
      <c r="U265" s="46">
        <v>500</v>
      </c>
      <c r="V265" s="46">
        <v>500</v>
      </c>
    </row>
    <row r="266" spans="2:22" x14ac:dyDescent="0.2">
      <c r="B266" s="14" t="str">
        <f>IF(tabDaten[[#This Row],[MandNr]]="","Fehler",IF(tabDaten[[#This Row],[MandNr]]=1,"1 Stadt Bad Rappenau","2 Eigenbetrieb Stadtenwässerung"))</f>
        <v>1 Stadt Bad Rappenau</v>
      </c>
      <c r="C266" s="14" t="str">
        <f>IF(OR(tabDaten[[#This Row],[art]]="00",tabDaten[[#This Row],[art]]="01",tabDaten[[#This Row],[art]]="60",tabDaten[[#This Row],[art]]="61"),"0 Verwaltungshaushalt","1 Vermögenshaushalt")</f>
        <v>0 Verwaltungshaushalt</v>
      </c>
      <c r="D266" s="14" t="str">
        <f>VLOOKUP(tabDaten[[#This Row],[art]],tabKontenart[],2,FALSE)</f>
        <v>00 Einnahmen VerwaltungsHH</v>
      </c>
      <c r="E266" s="14" t="str">
        <f>LEFT(tabDaten[[#This Row],[Gld]],1) &amp; "    " &amp;VLOOKUP((tabDaten[[#This Row],[MandNr]]&amp;"x"&amp;LEFT(tabDaten[[#This Row],[Gld]],1)),tabGliederung[],2,FALSE)</f>
        <v xml:space="preserve">6    Bau- und Wohnungswesen, Verkehr </v>
      </c>
      <c r="F266" s="14" t="str">
        <f>LEFT(tabDaten[[#This Row],[Gld]],2) &amp; "    " &amp;VLOOKUP((tabDaten[[#This Row],[MandNr]]&amp;"x"&amp;LEFT(tabDaten[[#This Row],[Gld]],2)),tabGliederung[],2,FALSE)</f>
        <v>62    Wohnungsbauförderung und Wohnungsfürsorge</v>
      </c>
      <c r="G2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62    Wohnungsbauförderung und Wohnungsfürsorge</v>
      </c>
      <c r="H266" s="14" t="str">
        <f>LEFT(tabDaten[[#This Row],[Gld]],4) &amp; "    " &amp;VLOOKUP((tabDaten[[#This Row],[MandNr]]&amp;"x"&amp;LEFT(tabDaten[[#This Row],[Gld]],4)),tabGliederung[],2,FALSE)</f>
        <v xml:space="preserve">6200    Wohnbauförderung </v>
      </c>
      <c r="I266" s="14" t="str">
        <f>IF(OR(LEFT(tabDaten[[#This Row],[Grp]],1)*1=3,LEFT(tabDaten[[#This Row],[Grp]],1)*1=9),LEFT(tabDaten[[#This Row],[Grp]],2),LEFT(tabDaten[[#This Row],[Grp]],1))</f>
        <v>1</v>
      </c>
      <c r="J266" s="14" t="str">
        <f>VLOOKUP(tabDaten[[#This Row],[GrpKurz]],tabGruppierung[],2,FALSE)</f>
        <v>E   Einnahmen aus Verwaltung und Betrieb</v>
      </c>
      <c r="K2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6200-151000    Rückforderung Ausfallhaftung   </v>
      </c>
      <c r="L266" s="17">
        <f>IF(OR(tabDaten[[#This Row],[art]]="00",tabDaten[[#This Row],[art]]="10"),tabDaten[[#This Row],[Plan]],tabDaten[[#This Row],[Plan]]*-1)</f>
        <v>0</v>
      </c>
      <c r="M266" s="18">
        <f>IF(OR(tabDaten[[#This Row],[art]]="00",tabDaten[[#This Row],[art]]="10",tabDaten[[#This Row],[art]]="60",tabDaten[[#This Row],[art]]="70"),tabDaten[[#This Row],[Rechnung]],tabDaten[[#This Row],[Rechnung]]*-1)</f>
        <v>894.55</v>
      </c>
      <c r="N266" s="44">
        <v>1</v>
      </c>
      <c r="O266" s="45" t="s">
        <v>995</v>
      </c>
      <c r="P266" s="45" t="s">
        <v>1346</v>
      </c>
      <c r="Q266" s="45" t="s">
        <v>1653</v>
      </c>
      <c r="R266" s="45" t="s">
        <v>995</v>
      </c>
      <c r="S266" s="45" t="s">
        <v>1546</v>
      </c>
      <c r="T266" s="44" t="s">
        <v>2051</v>
      </c>
      <c r="U266" s="46">
        <v>0</v>
      </c>
      <c r="V266" s="46">
        <v>894.55</v>
      </c>
    </row>
    <row r="267" spans="2:22" x14ac:dyDescent="0.2">
      <c r="B267" s="14" t="str">
        <f>IF(tabDaten[[#This Row],[MandNr]]="","Fehler",IF(tabDaten[[#This Row],[MandNr]]=1,"1 Stadt Bad Rappenau","2 Eigenbetrieb Stadtenwässerung"))</f>
        <v>1 Stadt Bad Rappenau</v>
      </c>
      <c r="C267" s="14" t="str">
        <f>IF(OR(tabDaten[[#This Row],[art]]="00",tabDaten[[#This Row],[art]]="01",tabDaten[[#This Row],[art]]="60",tabDaten[[#This Row],[art]]="61"),"0 Verwaltungshaushalt","1 Vermögenshaushalt")</f>
        <v>0 Verwaltungshaushalt</v>
      </c>
      <c r="D267" s="14" t="str">
        <f>VLOOKUP(tabDaten[[#This Row],[art]],tabKontenart[],2,FALSE)</f>
        <v>00 Einnahmen VerwaltungsHH</v>
      </c>
      <c r="E267" s="14" t="str">
        <f>LEFT(tabDaten[[#This Row],[Gld]],1) &amp; "    " &amp;VLOOKUP((tabDaten[[#This Row],[MandNr]]&amp;"x"&amp;LEFT(tabDaten[[#This Row],[Gld]],1)),tabGliederung[],2,FALSE)</f>
        <v xml:space="preserve">6    Bau- und Wohnungswesen, Verkehr </v>
      </c>
      <c r="F267" s="14" t="str">
        <f>LEFT(tabDaten[[#This Row],[Gld]],2) &amp; "    " &amp;VLOOKUP((tabDaten[[#This Row],[MandNr]]&amp;"x"&amp;LEFT(tabDaten[[#This Row],[Gld]],2)),tabGliederung[],2,FALSE)</f>
        <v xml:space="preserve">63    Gemeindestraßen </v>
      </c>
      <c r="G2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67" s="14" t="str">
        <f>LEFT(tabDaten[[#This Row],[Gld]],4) &amp; "    " &amp;VLOOKUP((tabDaten[[#This Row],[MandNr]]&amp;"x"&amp;LEFT(tabDaten[[#This Row],[Gld]],4)),tabGliederung[],2,FALSE)</f>
        <v xml:space="preserve">6300    Gemeindestraßen </v>
      </c>
      <c r="I267" s="14" t="str">
        <f>IF(OR(LEFT(tabDaten[[#This Row],[Grp]],1)*1=3,LEFT(tabDaten[[#This Row],[Grp]],1)*1=9),LEFT(tabDaten[[#This Row],[Grp]],2),LEFT(tabDaten[[#This Row],[Grp]],1))</f>
        <v>1</v>
      </c>
      <c r="J267" s="14" t="str">
        <f>VLOOKUP(tabDaten[[#This Row],[GrpKurz]],tabGruppierung[],2,FALSE)</f>
        <v>E   Einnahmen aus Verwaltung und Betrieb</v>
      </c>
      <c r="K2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6300-110000    Parkgebühren   </v>
      </c>
      <c r="L267" s="17">
        <f>IF(OR(tabDaten[[#This Row],[art]]="00",tabDaten[[#This Row],[art]]="10"),tabDaten[[#This Row],[Plan]],tabDaten[[#This Row],[Plan]]*-1)</f>
        <v>30000</v>
      </c>
      <c r="M267" s="18">
        <f>IF(OR(tabDaten[[#This Row],[art]]="00",tabDaten[[#This Row],[art]]="10",tabDaten[[#This Row],[art]]="60",tabDaten[[#This Row],[art]]="70"),tabDaten[[#This Row],[Rechnung]],tabDaten[[#This Row],[Rechnung]]*-1)</f>
        <v>35330.629999999997</v>
      </c>
      <c r="N267" s="44">
        <v>1</v>
      </c>
      <c r="O267" s="45" t="s">
        <v>995</v>
      </c>
      <c r="P267" s="45" t="s">
        <v>1348</v>
      </c>
      <c r="Q267" s="45" t="s">
        <v>1674</v>
      </c>
      <c r="R267" s="45" t="s">
        <v>995</v>
      </c>
      <c r="S267" s="45" t="s">
        <v>1546</v>
      </c>
      <c r="T267" s="44" t="s">
        <v>62</v>
      </c>
      <c r="U267" s="46">
        <v>30000</v>
      </c>
      <c r="V267" s="46">
        <v>35330.629999999997</v>
      </c>
    </row>
    <row r="268" spans="2:22" x14ac:dyDescent="0.2">
      <c r="B268" s="14" t="str">
        <f>IF(tabDaten[[#This Row],[MandNr]]="","Fehler",IF(tabDaten[[#This Row],[MandNr]]=1,"1 Stadt Bad Rappenau","2 Eigenbetrieb Stadtenwässerung"))</f>
        <v>1 Stadt Bad Rappenau</v>
      </c>
      <c r="C268" s="14" t="str">
        <f>IF(OR(tabDaten[[#This Row],[art]]="00",tabDaten[[#This Row],[art]]="01",tabDaten[[#This Row],[art]]="60",tabDaten[[#This Row],[art]]="61"),"0 Verwaltungshaushalt","1 Vermögenshaushalt")</f>
        <v>0 Verwaltungshaushalt</v>
      </c>
      <c r="D268" s="14" t="str">
        <f>VLOOKUP(tabDaten[[#This Row],[art]],tabKontenart[],2,FALSE)</f>
        <v>00 Einnahmen VerwaltungsHH</v>
      </c>
      <c r="E268" s="14" t="str">
        <f>LEFT(tabDaten[[#This Row],[Gld]],1) &amp; "    " &amp;VLOOKUP((tabDaten[[#This Row],[MandNr]]&amp;"x"&amp;LEFT(tabDaten[[#This Row],[Gld]],1)),tabGliederung[],2,FALSE)</f>
        <v xml:space="preserve">6    Bau- und Wohnungswesen, Verkehr </v>
      </c>
      <c r="F268" s="14" t="str">
        <f>LEFT(tabDaten[[#This Row],[Gld]],2) &amp; "    " &amp;VLOOKUP((tabDaten[[#This Row],[MandNr]]&amp;"x"&amp;LEFT(tabDaten[[#This Row],[Gld]],2)),tabGliederung[],2,FALSE)</f>
        <v xml:space="preserve">63    Gemeindestraßen </v>
      </c>
      <c r="G2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68" s="14" t="str">
        <f>LEFT(tabDaten[[#This Row],[Gld]],4) &amp; "    " &amp;VLOOKUP((tabDaten[[#This Row],[MandNr]]&amp;"x"&amp;LEFT(tabDaten[[#This Row],[Gld]],4)),tabGliederung[],2,FALSE)</f>
        <v xml:space="preserve">6300    Gemeindestraßen </v>
      </c>
      <c r="I268" s="14" t="str">
        <f>IF(OR(LEFT(tabDaten[[#This Row],[Grp]],1)*1=3,LEFT(tabDaten[[#This Row],[Grp]],1)*1=9),LEFT(tabDaten[[#This Row],[Grp]],2),LEFT(tabDaten[[#This Row],[Grp]],1))</f>
        <v>1</v>
      </c>
      <c r="J268" s="14" t="str">
        <f>VLOOKUP(tabDaten[[#This Row],[GrpKurz]],tabGruppierung[],2,FALSE)</f>
        <v>E   Einnahmen aus Verwaltung und Betrieb</v>
      </c>
      <c r="K2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6300-151000    Ersätze und ähnliche Einnahmen  </v>
      </c>
      <c r="L268" s="17">
        <f>IF(OR(tabDaten[[#This Row],[art]]="00",tabDaten[[#This Row],[art]]="10"),tabDaten[[#This Row],[Plan]],tabDaten[[#This Row],[Plan]]*-1)</f>
        <v>500</v>
      </c>
      <c r="M268" s="18">
        <f>IF(OR(tabDaten[[#This Row],[art]]="00",tabDaten[[#This Row],[art]]="10",tabDaten[[#This Row],[art]]="60",tabDaten[[#This Row],[art]]="70"),tabDaten[[#This Row],[Rechnung]],tabDaten[[#This Row],[Rechnung]]*-1)</f>
        <v>0</v>
      </c>
      <c r="N268" s="44">
        <v>1</v>
      </c>
      <c r="O268" s="45" t="s">
        <v>995</v>
      </c>
      <c r="P268" s="45" t="s">
        <v>1348</v>
      </c>
      <c r="Q268" s="45" t="s">
        <v>1653</v>
      </c>
      <c r="R268" s="45" t="s">
        <v>995</v>
      </c>
      <c r="S268" s="45" t="s">
        <v>1546</v>
      </c>
      <c r="T268" s="44" t="s">
        <v>4</v>
      </c>
      <c r="U268" s="46">
        <v>500</v>
      </c>
      <c r="V268" s="46">
        <v>0</v>
      </c>
    </row>
    <row r="269" spans="2:22" x14ac:dyDescent="0.2">
      <c r="B269" s="14" t="str">
        <f>IF(tabDaten[[#This Row],[MandNr]]="","Fehler",IF(tabDaten[[#This Row],[MandNr]]=1,"1 Stadt Bad Rappenau","2 Eigenbetrieb Stadtenwässerung"))</f>
        <v>1 Stadt Bad Rappenau</v>
      </c>
      <c r="C269" s="14" t="str">
        <f>IF(OR(tabDaten[[#This Row],[art]]="00",tabDaten[[#This Row],[art]]="01",tabDaten[[#This Row],[art]]="60",tabDaten[[#This Row],[art]]="61"),"0 Verwaltungshaushalt","1 Vermögenshaushalt")</f>
        <v>0 Verwaltungshaushalt</v>
      </c>
      <c r="D269" s="14" t="str">
        <f>VLOOKUP(tabDaten[[#This Row],[art]],tabKontenart[],2,FALSE)</f>
        <v>00 Einnahmen VerwaltungsHH</v>
      </c>
      <c r="E269" s="14" t="str">
        <f>LEFT(tabDaten[[#This Row],[Gld]],1) &amp; "    " &amp;VLOOKUP((tabDaten[[#This Row],[MandNr]]&amp;"x"&amp;LEFT(tabDaten[[#This Row],[Gld]],1)),tabGliederung[],2,FALSE)</f>
        <v xml:space="preserve">6    Bau- und Wohnungswesen, Verkehr </v>
      </c>
      <c r="F269" s="14" t="str">
        <f>LEFT(tabDaten[[#This Row],[Gld]],2) &amp; "    " &amp;VLOOKUP((tabDaten[[#This Row],[MandNr]]&amp;"x"&amp;LEFT(tabDaten[[#This Row],[Gld]],2)),tabGliederung[],2,FALSE)</f>
        <v xml:space="preserve">63    Gemeindestraßen </v>
      </c>
      <c r="G2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69" s="14" t="str">
        <f>LEFT(tabDaten[[#This Row],[Gld]],4) &amp; "    " &amp;VLOOKUP((tabDaten[[#This Row],[MandNr]]&amp;"x"&amp;LEFT(tabDaten[[#This Row],[Gld]],4)),tabGliederung[],2,FALSE)</f>
        <v xml:space="preserve">6300    Gemeindestraßen </v>
      </c>
      <c r="I269" s="14" t="str">
        <f>IF(OR(LEFT(tabDaten[[#This Row],[Grp]],1)*1=3,LEFT(tabDaten[[#This Row],[Grp]],1)*1=9),LEFT(tabDaten[[#This Row],[Grp]],2),LEFT(tabDaten[[#This Row],[Grp]],1))</f>
        <v>1</v>
      </c>
      <c r="J269" s="14" t="str">
        <f>VLOOKUP(tabDaten[[#This Row],[GrpKurz]],tabGruppierung[],2,FALSE)</f>
        <v>E   Einnahmen aus Verwaltung und Betrieb</v>
      </c>
      <c r="K2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6300-155000    Ersatz von Schäden an Außenanlagen u.ä. Einrichtungen (Deckungskreis 3)  </v>
      </c>
      <c r="L269" s="17">
        <f>IF(OR(tabDaten[[#This Row],[art]]="00",tabDaten[[#This Row],[art]]="10"),tabDaten[[#This Row],[Plan]],tabDaten[[#This Row],[Plan]]*-1)</f>
        <v>0</v>
      </c>
      <c r="M269" s="18">
        <f>IF(OR(tabDaten[[#This Row],[art]]="00",tabDaten[[#This Row],[art]]="10",tabDaten[[#This Row],[art]]="60",tabDaten[[#This Row],[art]]="70"),tabDaten[[#This Row],[Rechnung]],tabDaten[[#This Row],[Rechnung]]*-1)</f>
        <v>306.69</v>
      </c>
      <c r="N269" s="44">
        <v>1</v>
      </c>
      <c r="O269" s="45" t="s">
        <v>995</v>
      </c>
      <c r="P269" s="45" t="s">
        <v>1348</v>
      </c>
      <c r="Q269" s="45" t="s">
        <v>1680</v>
      </c>
      <c r="R269" s="45" t="s">
        <v>995</v>
      </c>
      <c r="S269" s="45" t="s">
        <v>1546</v>
      </c>
      <c r="T269" s="44" t="s">
        <v>58</v>
      </c>
      <c r="U269" s="46">
        <v>0</v>
      </c>
      <c r="V269" s="46">
        <v>306.69</v>
      </c>
    </row>
    <row r="270" spans="2:22" x14ac:dyDescent="0.2">
      <c r="B270" s="14" t="str">
        <f>IF(tabDaten[[#This Row],[MandNr]]="","Fehler",IF(tabDaten[[#This Row],[MandNr]]=1,"1 Stadt Bad Rappenau","2 Eigenbetrieb Stadtenwässerung"))</f>
        <v>1 Stadt Bad Rappenau</v>
      </c>
      <c r="C270" s="14" t="str">
        <f>IF(OR(tabDaten[[#This Row],[art]]="00",tabDaten[[#This Row],[art]]="01",tabDaten[[#This Row],[art]]="60",tabDaten[[#This Row],[art]]="61"),"0 Verwaltungshaushalt","1 Vermögenshaushalt")</f>
        <v>0 Verwaltungshaushalt</v>
      </c>
      <c r="D270" s="14" t="str">
        <f>VLOOKUP(tabDaten[[#This Row],[art]],tabKontenart[],2,FALSE)</f>
        <v>00 Einnahmen VerwaltungsHH</v>
      </c>
      <c r="E270" s="14" t="str">
        <f>LEFT(tabDaten[[#This Row],[Gld]],1) &amp; "    " &amp;VLOOKUP((tabDaten[[#This Row],[MandNr]]&amp;"x"&amp;LEFT(tabDaten[[#This Row],[Gld]],1)),tabGliederung[],2,FALSE)</f>
        <v xml:space="preserve">6    Bau- und Wohnungswesen, Verkehr </v>
      </c>
      <c r="F270" s="14" t="str">
        <f>LEFT(tabDaten[[#This Row],[Gld]],2) &amp; "    " &amp;VLOOKUP((tabDaten[[#This Row],[MandNr]]&amp;"x"&amp;LEFT(tabDaten[[#This Row],[Gld]],2)),tabGliederung[],2,FALSE)</f>
        <v xml:space="preserve">63    Gemeindestraßen </v>
      </c>
      <c r="G2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70" s="14" t="str">
        <f>LEFT(tabDaten[[#This Row],[Gld]],4) &amp; "    " &amp;VLOOKUP((tabDaten[[#This Row],[MandNr]]&amp;"x"&amp;LEFT(tabDaten[[#This Row],[Gld]],4)),tabGliederung[],2,FALSE)</f>
        <v xml:space="preserve">6300    Gemeindestraßen </v>
      </c>
      <c r="I270" s="14" t="str">
        <f>IF(OR(LEFT(tabDaten[[#This Row],[Grp]],1)*1=3,LEFT(tabDaten[[#This Row],[Grp]],1)*1=9),LEFT(tabDaten[[#This Row],[Grp]],2),LEFT(tabDaten[[#This Row],[Grp]],1))</f>
        <v>1</v>
      </c>
      <c r="J270" s="14" t="str">
        <f>VLOOKUP(tabDaten[[#This Row],[GrpKurz]],tabGruppierung[],2,FALSE)</f>
        <v>E   Einnahmen aus Verwaltung und Betrieb</v>
      </c>
      <c r="K2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6300-157500    Vermischte Einnahmen   </v>
      </c>
      <c r="L270" s="17">
        <f>IF(OR(tabDaten[[#This Row],[art]]="00",tabDaten[[#This Row],[art]]="10"),tabDaten[[#This Row],[Plan]],tabDaten[[#This Row],[Plan]]*-1)</f>
        <v>500</v>
      </c>
      <c r="M270" s="18">
        <f>IF(OR(tabDaten[[#This Row],[art]]="00",tabDaten[[#This Row],[art]]="10",tabDaten[[#This Row],[art]]="60",tabDaten[[#This Row],[art]]="70"),tabDaten[[#This Row],[Rechnung]],tabDaten[[#This Row],[Rechnung]]*-1)</f>
        <v>0</v>
      </c>
      <c r="N270" s="44">
        <v>1</v>
      </c>
      <c r="O270" s="45" t="s">
        <v>995</v>
      </c>
      <c r="P270" s="45" t="s">
        <v>1348</v>
      </c>
      <c r="Q270" s="45" t="s">
        <v>1659</v>
      </c>
      <c r="R270" s="45" t="s">
        <v>995</v>
      </c>
      <c r="S270" s="45" t="s">
        <v>1546</v>
      </c>
      <c r="T270" s="44" t="s">
        <v>12</v>
      </c>
      <c r="U270" s="46">
        <v>500</v>
      </c>
      <c r="V270" s="46">
        <v>0</v>
      </c>
    </row>
    <row r="271" spans="2:22" x14ac:dyDescent="0.2">
      <c r="B271" s="14" t="str">
        <f>IF(tabDaten[[#This Row],[MandNr]]="","Fehler",IF(tabDaten[[#This Row],[MandNr]]=1,"1 Stadt Bad Rappenau","2 Eigenbetrieb Stadtenwässerung"))</f>
        <v>1 Stadt Bad Rappenau</v>
      </c>
      <c r="C271" s="14" t="str">
        <f>IF(OR(tabDaten[[#This Row],[art]]="00",tabDaten[[#This Row],[art]]="01",tabDaten[[#This Row],[art]]="60",tabDaten[[#This Row],[art]]="61"),"0 Verwaltungshaushalt","1 Vermögenshaushalt")</f>
        <v>0 Verwaltungshaushalt</v>
      </c>
      <c r="D271" s="14" t="str">
        <f>VLOOKUP(tabDaten[[#This Row],[art]],tabKontenart[],2,FALSE)</f>
        <v>00 Einnahmen VerwaltungsHH</v>
      </c>
      <c r="E271" s="14" t="str">
        <f>LEFT(tabDaten[[#This Row],[Gld]],1) &amp; "    " &amp;VLOOKUP((tabDaten[[#This Row],[MandNr]]&amp;"x"&amp;LEFT(tabDaten[[#This Row],[Gld]],1)),tabGliederung[],2,FALSE)</f>
        <v xml:space="preserve">6    Bau- und Wohnungswesen, Verkehr </v>
      </c>
      <c r="F271" s="14" t="str">
        <f>LEFT(tabDaten[[#This Row],[Gld]],2) &amp; "    " &amp;VLOOKUP((tabDaten[[#This Row],[MandNr]]&amp;"x"&amp;LEFT(tabDaten[[#This Row],[Gld]],2)),tabGliederung[],2,FALSE)</f>
        <v xml:space="preserve">63    Gemeindestraßen </v>
      </c>
      <c r="G2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71" s="14" t="str">
        <f>LEFT(tabDaten[[#This Row],[Gld]],4) &amp; "    " &amp;VLOOKUP((tabDaten[[#This Row],[MandNr]]&amp;"x"&amp;LEFT(tabDaten[[#This Row],[Gld]],4)),tabGliederung[],2,FALSE)</f>
        <v xml:space="preserve">6300    Gemeindestraßen </v>
      </c>
      <c r="I271" s="14" t="str">
        <f>IF(OR(LEFT(tabDaten[[#This Row],[Grp]],1)*1=3,LEFT(tabDaten[[#This Row],[Grp]],1)*1=9),LEFT(tabDaten[[#This Row],[Grp]],2),LEFT(tabDaten[[#This Row],[Grp]],1))</f>
        <v>1</v>
      </c>
      <c r="J271" s="14" t="str">
        <f>VLOOKUP(tabDaten[[#This Row],[GrpKurz]],tabGruppierung[],2,FALSE)</f>
        <v>E   Einnahmen aus Verwaltung und Betrieb</v>
      </c>
      <c r="K2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6300-162000    Erstattungen für Straßenunterhaltungen im Rahmen der Verwaltungsgemeinschaft  </v>
      </c>
      <c r="L271" s="17">
        <f>IF(OR(tabDaten[[#This Row],[art]]="00",tabDaten[[#This Row],[art]]="10"),tabDaten[[#This Row],[Plan]],tabDaten[[#This Row],[Plan]]*-1)</f>
        <v>40000</v>
      </c>
      <c r="M271" s="18">
        <f>IF(OR(tabDaten[[#This Row],[art]]="00",tabDaten[[#This Row],[art]]="10",tabDaten[[#This Row],[art]]="60",tabDaten[[#This Row],[art]]="70"),tabDaten[[#This Row],[Rechnung]],tabDaten[[#This Row],[Rechnung]]*-1)</f>
        <v>4380.0600000000004</v>
      </c>
      <c r="N271" s="44">
        <v>1</v>
      </c>
      <c r="O271" s="45" t="s">
        <v>995</v>
      </c>
      <c r="P271" s="45" t="s">
        <v>1348</v>
      </c>
      <c r="Q271" s="45" t="s">
        <v>1655</v>
      </c>
      <c r="R271" s="45" t="s">
        <v>995</v>
      </c>
      <c r="S271" s="45" t="s">
        <v>1546</v>
      </c>
      <c r="T271" s="44" t="s">
        <v>2202</v>
      </c>
      <c r="U271" s="46">
        <v>40000</v>
      </c>
      <c r="V271" s="46">
        <v>4380.0600000000004</v>
      </c>
    </row>
    <row r="272" spans="2:22" x14ac:dyDescent="0.2">
      <c r="B272" s="14" t="str">
        <f>IF(tabDaten[[#This Row],[MandNr]]="","Fehler",IF(tabDaten[[#This Row],[MandNr]]=1,"1 Stadt Bad Rappenau","2 Eigenbetrieb Stadtenwässerung"))</f>
        <v>1 Stadt Bad Rappenau</v>
      </c>
      <c r="C272" s="14" t="str">
        <f>IF(OR(tabDaten[[#This Row],[art]]="00",tabDaten[[#This Row],[art]]="01",tabDaten[[#This Row],[art]]="60",tabDaten[[#This Row],[art]]="61"),"0 Verwaltungshaushalt","1 Vermögenshaushalt")</f>
        <v>0 Verwaltungshaushalt</v>
      </c>
      <c r="D272" s="14" t="str">
        <f>VLOOKUP(tabDaten[[#This Row],[art]],tabKontenart[],2,FALSE)</f>
        <v>00 Einnahmen VerwaltungsHH</v>
      </c>
      <c r="E272" s="14" t="str">
        <f>LEFT(tabDaten[[#This Row],[Gld]],1) &amp; "    " &amp;VLOOKUP((tabDaten[[#This Row],[MandNr]]&amp;"x"&amp;LEFT(tabDaten[[#This Row],[Gld]],1)),tabGliederung[],2,FALSE)</f>
        <v xml:space="preserve">6    Bau- und Wohnungswesen, Verkehr </v>
      </c>
      <c r="F272" s="14" t="str">
        <f>LEFT(tabDaten[[#This Row],[Gld]],2) &amp; "    " &amp;VLOOKUP((tabDaten[[#This Row],[MandNr]]&amp;"x"&amp;LEFT(tabDaten[[#This Row],[Gld]],2)),tabGliederung[],2,FALSE)</f>
        <v xml:space="preserve">63    Gemeindestraßen </v>
      </c>
      <c r="G2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72" s="14" t="str">
        <f>LEFT(tabDaten[[#This Row],[Gld]],4) &amp; "    " &amp;VLOOKUP((tabDaten[[#This Row],[MandNr]]&amp;"x"&amp;LEFT(tabDaten[[#This Row],[Gld]],4)),tabGliederung[],2,FALSE)</f>
        <v xml:space="preserve">6300    Gemeindestraßen </v>
      </c>
      <c r="I272" s="14" t="str">
        <f>IF(OR(LEFT(tabDaten[[#This Row],[Grp]],1)*1=3,LEFT(tabDaten[[#This Row],[Grp]],1)*1=9),LEFT(tabDaten[[#This Row],[Grp]],2),LEFT(tabDaten[[#This Row],[Grp]],1))</f>
        <v>1</v>
      </c>
      <c r="J272" s="14" t="str">
        <f>VLOOKUP(tabDaten[[#This Row],[GrpKurz]],tabGruppierung[],2,FALSE)</f>
        <v>E   Einnahmen aus Verwaltung und Betrieb</v>
      </c>
      <c r="K2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6300-171000    Zuweisungen und Zuschüsse vom Land  </v>
      </c>
      <c r="L272" s="17">
        <f>IF(OR(tabDaten[[#This Row],[art]]="00",tabDaten[[#This Row],[art]]="10"),tabDaten[[#This Row],[Plan]],tabDaten[[#This Row],[Plan]]*-1)</f>
        <v>112000</v>
      </c>
      <c r="M272" s="18">
        <f>IF(OR(tabDaten[[#This Row],[art]]="00",tabDaten[[#This Row],[art]]="10",tabDaten[[#This Row],[art]]="60",tabDaten[[#This Row],[art]]="70"),tabDaten[[#This Row],[Rechnung]],tabDaten[[#This Row],[Rechnung]]*-1)</f>
        <v>114704</v>
      </c>
      <c r="N272" s="44">
        <v>1</v>
      </c>
      <c r="O272" s="45" t="s">
        <v>995</v>
      </c>
      <c r="P272" s="45" t="s">
        <v>1348</v>
      </c>
      <c r="Q272" s="45" t="s">
        <v>1667</v>
      </c>
      <c r="R272" s="45" t="s">
        <v>995</v>
      </c>
      <c r="S272" s="45" t="s">
        <v>1546</v>
      </c>
      <c r="T272" s="44" t="s">
        <v>22</v>
      </c>
      <c r="U272" s="46">
        <v>112000</v>
      </c>
      <c r="V272" s="46">
        <v>114704</v>
      </c>
    </row>
    <row r="273" spans="2:22" x14ac:dyDescent="0.2">
      <c r="B273" s="14" t="str">
        <f>IF(tabDaten[[#This Row],[MandNr]]="","Fehler",IF(tabDaten[[#This Row],[MandNr]]=1,"1 Stadt Bad Rappenau","2 Eigenbetrieb Stadtenwässerung"))</f>
        <v>1 Stadt Bad Rappenau</v>
      </c>
      <c r="C273" s="14" t="str">
        <f>IF(OR(tabDaten[[#This Row],[art]]="00",tabDaten[[#This Row],[art]]="01",tabDaten[[#This Row],[art]]="60",tabDaten[[#This Row],[art]]="61"),"0 Verwaltungshaushalt","1 Vermögenshaushalt")</f>
        <v>0 Verwaltungshaushalt</v>
      </c>
      <c r="D273" s="14" t="str">
        <f>VLOOKUP(tabDaten[[#This Row],[art]],tabKontenart[],2,FALSE)</f>
        <v>00 Einnahmen VerwaltungsHH</v>
      </c>
      <c r="E273" s="14" t="str">
        <f>LEFT(tabDaten[[#This Row],[Gld]],1) &amp; "    " &amp;VLOOKUP((tabDaten[[#This Row],[MandNr]]&amp;"x"&amp;LEFT(tabDaten[[#This Row],[Gld]],1)),tabGliederung[],2,FALSE)</f>
        <v xml:space="preserve">6    Bau- und Wohnungswesen, Verkehr </v>
      </c>
      <c r="F273" s="14" t="str">
        <f>LEFT(tabDaten[[#This Row],[Gld]],2) &amp; "    " &amp;VLOOKUP((tabDaten[[#This Row],[MandNr]]&amp;"x"&amp;LEFT(tabDaten[[#This Row],[Gld]],2)),tabGliederung[],2,FALSE)</f>
        <v xml:space="preserve">67    Straßenbeleuchtung und Reinigung </v>
      </c>
      <c r="G2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273" s="14" t="str">
        <f>LEFT(tabDaten[[#This Row],[Gld]],4) &amp; "    " &amp;VLOOKUP((tabDaten[[#This Row],[MandNr]]&amp;"x"&amp;LEFT(tabDaten[[#This Row],[Gld]],4)),tabGliederung[],2,FALSE)</f>
        <v xml:space="preserve">6700    Straßenbeleuchtung </v>
      </c>
      <c r="I273" s="14" t="str">
        <f>IF(OR(LEFT(tabDaten[[#This Row],[Grp]],1)*1=3,LEFT(tabDaten[[#This Row],[Grp]],1)*1=9),LEFT(tabDaten[[#This Row],[Grp]],2),LEFT(tabDaten[[#This Row],[Grp]],1))</f>
        <v>1</v>
      </c>
      <c r="J273" s="14" t="str">
        <f>VLOOKUP(tabDaten[[#This Row],[GrpKurz]],tabGruppierung[],2,FALSE)</f>
        <v>E   Einnahmen aus Verwaltung und Betrieb</v>
      </c>
      <c r="K2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6700-151000    Ersätze und ähnliche Einnahmen  </v>
      </c>
      <c r="L273" s="17">
        <f>IF(OR(tabDaten[[#This Row],[art]]="00",tabDaten[[#This Row],[art]]="10"),tabDaten[[#This Row],[Plan]],tabDaten[[#This Row],[Plan]]*-1)</f>
        <v>800</v>
      </c>
      <c r="M273" s="18">
        <f>IF(OR(tabDaten[[#This Row],[art]]="00",tabDaten[[#This Row],[art]]="10",tabDaten[[#This Row],[art]]="60",tabDaten[[#This Row],[art]]="70"),tabDaten[[#This Row],[Rechnung]],tabDaten[[#This Row],[Rechnung]]*-1)</f>
        <v>0</v>
      </c>
      <c r="N273" s="44">
        <v>1</v>
      </c>
      <c r="O273" s="45" t="s">
        <v>995</v>
      </c>
      <c r="P273" s="45" t="s">
        <v>1353</v>
      </c>
      <c r="Q273" s="45" t="s">
        <v>1653</v>
      </c>
      <c r="R273" s="45" t="s">
        <v>995</v>
      </c>
      <c r="S273" s="45" t="s">
        <v>1546</v>
      </c>
      <c r="T273" s="44" t="s">
        <v>4</v>
      </c>
      <c r="U273" s="46">
        <v>800</v>
      </c>
      <c r="V273" s="46">
        <v>0</v>
      </c>
    </row>
    <row r="274" spans="2:22" x14ac:dyDescent="0.2">
      <c r="B274" s="14" t="str">
        <f>IF(tabDaten[[#This Row],[MandNr]]="","Fehler",IF(tabDaten[[#This Row],[MandNr]]=1,"1 Stadt Bad Rappenau","2 Eigenbetrieb Stadtenwässerung"))</f>
        <v>1 Stadt Bad Rappenau</v>
      </c>
      <c r="C274" s="14" t="str">
        <f>IF(OR(tabDaten[[#This Row],[art]]="00",tabDaten[[#This Row],[art]]="01",tabDaten[[#This Row],[art]]="60",tabDaten[[#This Row],[art]]="61"),"0 Verwaltungshaushalt","1 Vermögenshaushalt")</f>
        <v>0 Verwaltungshaushalt</v>
      </c>
      <c r="D274" s="14" t="str">
        <f>VLOOKUP(tabDaten[[#This Row],[art]],tabKontenart[],2,FALSE)</f>
        <v>00 Einnahmen VerwaltungsHH</v>
      </c>
      <c r="E274" s="14" t="str">
        <f>LEFT(tabDaten[[#This Row],[Gld]],1) &amp; "    " &amp;VLOOKUP((tabDaten[[#This Row],[MandNr]]&amp;"x"&amp;LEFT(tabDaten[[#This Row],[Gld]],1)),tabGliederung[],2,FALSE)</f>
        <v xml:space="preserve">6    Bau- und Wohnungswesen, Verkehr </v>
      </c>
      <c r="F274" s="14" t="str">
        <f>LEFT(tabDaten[[#This Row],[Gld]],2) &amp; "    " &amp;VLOOKUP((tabDaten[[#This Row],[MandNr]]&amp;"x"&amp;LEFT(tabDaten[[#This Row],[Gld]],2)),tabGliederung[],2,FALSE)</f>
        <v xml:space="preserve">67    Straßenbeleuchtung und Reinigung </v>
      </c>
      <c r="G2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274" s="14" t="str">
        <f>LEFT(tabDaten[[#This Row],[Gld]],4) &amp; "    " &amp;VLOOKUP((tabDaten[[#This Row],[MandNr]]&amp;"x"&amp;LEFT(tabDaten[[#This Row],[Gld]],4)),tabGliederung[],2,FALSE)</f>
        <v xml:space="preserve">6700    Straßenbeleuchtung </v>
      </c>
      <c r="I274" s="14" t="str">
        <f>IF(OR(LEFT(tabDaten[[#This Row],[Grp]],1)*1=3,LEFT(tabDaten[[#This Row],[Grp]],1)*1=9),LEFT(tabDaten[[#This Row],[Grp]],2),LEFT(tabDaten[[#This Row],[Grp]],1))</f>
        <v>1</v>
      </c>
      <c r="J274" s="14" t="str">
        <f>VLOOKUP(tabDaten[[#This Row],[GrpKurz]],tabGruppierung[],2,FALSE)</f>
        <v>E   Einnahmen aus Verwaltung und Betrieb</v>
      </c>
      <c r="K2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6700-157500    Vermischte Einnahmen   </v>
      </c>
      <c r="L274" s="17">
        <f>IF(OR(tabDaten[[#This Row],[art]]="00",tabDaten[[#This Row],[art]]="10"),tabDaten[[#This Row],[Plan]],tabDaten[[#This Row],[Plan]]*-1)</f>
        <v>100</v>
      </c>
      <c r="M274" s="18">
        <f>IF(OR(tabDaten[[#This Row],[art]]="00",tabDaten[[#This Row],[art]]="10",tabDaten[[#This Row],[art]]="60",tabDaten[[#This Row],[art]]="70"),tabDaten[[#This Row],[Rechnung]],tabDaten[[#This Row],[Rechnung]]*-1)</f>
        <v>0</v>
      </c>
      <c r="N274" s="44">
        <v>1</v>
      </c>
      <c r="O274" s="45" t="s">
        <v>995</v>
      </c>
      <c r="P274" s="45" t="s">
        <v>1353</v>
      </c>
      <c r="Q274" s="45" t="s">
        <v>1659</v>
      </c>
      <c r="R274" s="45" t="s">
        <v>995</v>
      </c>
      <c r="S274" s="45" t="s">
        <v>1546</v>
      </c>
      <c r="T274" s="44" t="s">
        <v>12</v>
      </c>
      <c r="U274" s="46">
        <v>100</v>
      </c>
      <c r="V274" s="46">
        <v>0</v>
      </c>
    </row>
    <row r="275" spans="2:22" x14ac:dyDescent="0.2">
      <c r="B275" s="14" t="str">
        <f>IF(tabDaten[[#This Row],[MandNr]]="","Fehler",IF(tabDaten[[#This Row],[MandNr]]=1,"1 Stadt Bad Rappenau","2 Eigenbetrieb Stadtenwässerung"))</f>
        <v>1 Stadt Bad Rappenau</v>
      </c>
      <c r="C275" s="14" t="str">
        <f>IF(OR(tabDaten[[#This Row],[art]]="00",tabDaten[[#This Row],[art]]="01",tabDaten[[#This Row],[art]]="60",tabDaten[[#This Row],[art]]="61"),"0 Verwaltungshaushalt","1 Vermögenshaushalt")</f>
        <v>0 Verwaltungshaushalt</v>
      </c>
      <c r="D275" s="14" t="str">
        <f>VLOOKUP(tabDaten[[#This Row],[art]],tabKontenart[],2,FALSE)</f>
        <v>00 Einnahmen VerwaltungsHH</v>
      </c>
      <c r="E275" s="14" t="str">
        <f>LEFT(tabDaten[[#This Row],[Gld]],1) &amp; "    " &amp;VLOOKUP((tabDaten[[#This Row],[MandNr]]&amp;"x"&amp;LEFT(tabDaten[[#This Row],[Gld]],1)),tabGliederung[],2,FALSE)</f>
        <v xml:space="preserve">6    Bau- und Wohnungswesen, Verkehr </v>
      </c>
      <c r="F275" s="14" t="str">
        <f>LEFT(tabDaten[[#This Row],[Gld]],2) &amp; "    " &amp;VLOOKUP((tabDaten[[#This Row],[MandNr]]&amp;"x"&amp;LEFT(tabDaten[[#This Row],[Gld]],2)),tabGliederung[],2,FALSE)</f>
        <v xml:space="preserve">69    Wasserläufe, Wasserbau </v>
      </c>
      <c r="G2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75" s="14" t="str">
        <f>LEFT(tabDaten[[#This Row],[Gld]],4) &amp; "    " &amp;VLOOKUP((tabDaten[[#This Row],[MandNr]]&amp;"x"&amp;LEFT(tabDaten[[#This Row],[Gld]],4)),tabGliederung[],2,FALSE)</f>
        <v xml:space="preserve">6900    Wasserläufe, Wasserbau </v>
      </c>
      <c r="I275" s="14" t="str">
        <f>IF(OR(LEFT(tabDaten[[#This Row],[Grp]],1)*1=3,LEFT(tabDaten[[#This Row],[Grp]],1)*1=9),LEFT(tabDaten[[#This Row],[Grp]],2),LEFT(tabDaten[[#This Row],[Grp]],1))</f>
        <v>1</v>
      </c>
      <c r="J275" s="14" t="str">
        <f>VLOOKUP(tabDaten[[#This Row],[GrpKurz]],tabGruppierung[],2,FALSE)</f>
        <v>E   Einnahmen aus Verwaltung und Betrieb</v>
      </c>
      <c r="K2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6900-155000    Ersatz von Schäden an Außenanlagen u.ä. Einrichtungen (Deckungskreis 3)  </v>
      </c>
      <c r="L275" s="17">
        <f>IF(OR(tabDaten[[#This Row],[art]]="00",tabDaten[[#This Row],[art]]="10"),tabDaten[[#This Row],[Plan]],tabDaten[[#This Row],[Plan]]*-1)</f>
        <v>0</v>
      </c>
      <c r="M275" s="18">
        <f>IF(OR(tabDaten[[#This Row],[art]]="00",tabDaten[[#This Row],[art]]="10",tabDaten[[#This Row],[art]]="60",tabDaten[[#This Row],[art]]="70"),tabDaten[[#This Row],[Rechnung]],tabDaten[[#This Row],[Rechnung]]*-1)</f>
        <v>570</v>
      </c>
      <c r="N275" s="44">
        <v>1</v>
      </c>
      <c r="O275" s="45" t="s">
        <v>995</v>
      </c>
      <c r="P275" s="45" t="s">
        <v>1358</v>
      </c>
      <c r="Q275" s="45" t="s">
        <v>1680</v>
      </c>
      <c r="R275" s="45" t="s">
        <v>995</v>
      </c>
      <c r="S275" s="45" t="s">
        <v>1546</v>
      </c>
      <c r="T275" s="44" t="s">
        <v>58</v>
      </c>
      <c r="U275" s="46">
        <v>0</v>
      </c>
      <c r="V275" s="46">
        <v>570</v>
      </c>
    </row>
    <row r="276" spans="2:22" x14ac:dyDescent="0.2">
      <c r="B276" s="14" t="str">
        <f>IF(tabDaten[[#This Row],[MandNr]]="","Fehler",IF(tabDaten[[#This Row],[MandNr]]=1,"1 Stadt Bad Rappenau","2 Eigenbetrieb Stadtenwässerung"))</f>
        <v>1 Stadt Bad Rappenau</v>
      </c>
      <c r="C276" s="14" t="str">
        <f>IF(OR(tabDaten[[#This Row],[art]]="00",tabDaten[[#This Row],[art]]="01",tabDaten[[#This Row],[art]]="60",tabDaten[[#This Row],[art]]="61"),"0 Verwaltungshaushalt","1 Vermögenshaushalt")</f>
        <v>0 Verwaltungshaushalt</v>
      </c>
      <c r="D276" s="14" t="str">
        <f>VLOOKUP(tabDaten[[#This Row],[art]],tabKontenart[],2,FALSE)</f>
        <v>00 Einnahmen VerwaltungsHH</v>
      </c>
      <c r="E276" s="14" t="str">
        <f>LEFT(tabDaten[[#This Row],[Gld]],1) &amp; "    " &amp;VLOOKUP((tabDaten[[#This Row],[MandNr]]&amp;"x"&amp;LEFT(tabDaten[[#This Row],[Gld]],1)),tabGliederung[],2,FALSE)</f>
        <v>7    öffentliche Einrichtungen,  Wirtschaftsförderung</v>
      </c>
      <c r="F276" s="14" t="str">
        <f>LEFT(tabDaten[[#This Row],[Gld]],2) &amp; "    " &amp;VLOOKUP((tabDaten[[#This Row],[MandNr]]&amp;"x"&amp;LEFT(tabDaten[[#This Row],[Gld]],2)),tabGliederung[],2,FALSE)</f>
        <v xml:space="preserve">72    Abfallbeseitigung </v>
      </c>
      <c r="G2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72    Abfallbeseitigung </v>
      </c>
      <c r="H276" s="14" t="str">
        <f>LEFT(tabDaten[[#This Row],[Gld]],4) &amp; "    " &amp;VLOOKUP((tabDaten[[#This Row],[MandNr]]&amp;"x"&amp;LEFT(tabDaten[[#This Row],[Gld]],4)),tabGliederung[],2,FALSE)</f>
        <v xml:space="preserve">7200    Abfallbeseitigung </v>
      </c>
      <c r="I276" s="14" t="str">
        <f>IF(OR(LEFT(tabDaten[[#This Row],[Grp]],1)*1=3,LEFT(tabDaten[[#This Row],[Grp]],1)*1=9),LEFT(tabDaten[[#This Row],[Grp]],2),LEFT(tabDaten[[#This Row],[Grp]],1))</f>
        <v>1</v>
      </c>
      <c r="J276" s="14" t="str">
        <f>VLOOKUP(tabDaten[[#This Row],[GrpKurz]],tabGruppierung[],2,FALSE)</f>
        <v>E   Einnahmen aus Verwaltung und Betrieb</v>
      </c>
      <c r="K2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7200-162000    Erstattungen vom Landkreis   </v>
      </c>
      <c r="L276" s="17">
        <f>IF(OR(tabDaten[[#This Row],[art]]="00",tabDaten[[#This Row],[art]]="10"),tabDaten[[#This Row],[Plan]],tabDaten[[#This Row],[Plan]]*-1)</f>
        <v>88000</v>
      </c>
      <c r="M276" s="18">
        <f>IF(OR(tabDaten[[#This Row],[art]]="00",tabDaten[[#This Row],[art]]="10",tabDaten[[#This Row],[art]]="60",tabDaten[[#This Row],[art]]="70"),tabDaten[[#This Row],[Rechnung]],tabDaten[[#This Row],[Rechnung]]*-1)</f>
        <v>95399.22</v>
      </c>
      <c r="N276" s="44">
        <v>1</v>
      </c>
      <c r="O276" s="45" t="s">
        <v>995</v>
      </c>
      <c r="P276" s="45" t="s">
        <v>1364</v>
      </c>
      <c r="Q276" s="45" t="s">
        <v>1655</v>
      </c>
      <c r="R276" s="45" t="s">
        <v>995</v>
      </c>
      <c r="S276" s="45" t="s">
        <v>1546</v>
      </c>
      <c r="T276" s="44" t="s">
        <v>63</v>
      </c>
      <c r="U276" s="46">
        <v>88000</v>
      </c>
      <c r="V276" s="46">
        <v>95399.22</v>
      </c>
    </row>
    <row r="277" spans="2:22" x14ac:dyDescent="0.2">
      <c r="B277" s="14" t="str">
        <f>IF(tabDaten[[#This Row],[MandNr]]="","Fehler",IF(tabDaten[[#This Row],[MandNr]]=1,"1 Stadt Bad Rappenau","2 Eigenbetrieb Stadtenwässerung"))</f>
        <v>1 Stadt Bad Rappenau</v>
      </c>
      <c r="C277" s="14" t="str">
        <f>IF(OR(tabDaten[[#This Row],[art]]="00",tabDaten[[#This Row],[art]]="01",tabDaten[[#This Row],[art]]="60",tabDaten[[#This Row],[art]]="61"),"0 Verwaltungshaushalt","1 Vermögenshaushalt")</f>
        <v>0 Verwaltungshaushalt</v>
      </c>
      <c r="D277" s="14" t="str">
        <f>VLOOKUP(tabDaten[[#This Row],[art]],tabKontenart[],2,FALSE)</f>
        <v>00 Einnahmen VerwaltungsHH</v>
      </c>
      <c r="E277" s="14" t="str">
        <f>LEFT(tabDaten[[#This Row],[Gld]],1) &amp; "    " &amp;VLOOKUP((tabDaten[[#This Row],[MandNr]]&amp;"x"&amp;LEFT(tabDaten[[#This Row],[Gld]],1)),tabGliederung[],2,FALSE)</f>
        <v>7    öffentliche Einrichtungen,  Wirtschaftsförderung</v>
      </c>
      <c r="F277" s="14" t="str">
        <f>LEFT(tabDaten[[#This Row],[Gld]],2) &amp; "    " &amp;VLOOKUP((tabDaten[[#This Row],[MandNr]]&amp;"x"&amp;LEFT(tabDaten[[#This Row],[Gld]],2)),tabGliederung[],2,FALSE)</f>
        <v xml:space="preserve">73    Märkte </v>
      </c>
      <c r="G2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73    Märkte </v>
      </c>
      <c r="H277" s="14" t="str">
        <f>LEFT(tabDaten[[#This Row],[Gld]],4) &amp; "    " &amp;VLOOKUP((tabDaten[[#This Row],[MandNr]]&amp;"x"&amp;LEFT(tabDaten[[#This Row],[Gld]],4)),tabGliederung[],2,FALSE)</f>
        <v xml:space="preserve">7300    Märkte </v>
      </c>
      <c r="I277" s="14" t="str">
        <f>IF(OR(LEFT(tabDaten[[#This Row],[Grp]],1)*1=3,LEFT(tabDaten[[#This Row],[Grp]],1)*1=9),LEFT(tabDaten[[#This Row],[Grp]],2),LEFT(tabDaten[[#This Row],[Grp]],1))</f>
        <v>1</v>
      </c>
      <c r="J277" s="14" t="str">
        <f>VLOOKUP(tabDaten[[#This Row],[GrpKurz]],tabGruppierung[],2,FALSE)</f>
        <v>E   Einnahmen aus Verwaltung und Betrieb</v>
      </c>
      <c r="K2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7300-110000    Standgebühren   </v>
      </c>
      <c r="L277" s="17">
        <f>IF(OR(tabDaten[[#This Row],[art]]="00",tabDaten[[#This Row],[art]]="10"),tabDaten[[#This Row],[Plan]],tabDaten[[#This Row],[Plan]]*-1)</f>
        <v>4500</v>
      </c>
      <c r="M277" s="18">
        <f>IF(OR(tabDaten[[#This Row],[art]]="00",tabDaten[[#This Row],[art]]="10",tabDaten[[#This Row],[art]]="60",tabDaten[[#This Row],[art]]="70"),tabDaten[[#This Row],[Rechnung]],tabDaten[[#This Row],[Rechnung]]*-1)</f>
        <v>4141.53</v>
      </c>
      <c r="N277" s="44">
        <v>1</v>
      </c>
      <c r="O277" s="45" t="s">
        <v>995</v>
      </c>
      <c r="P277" s="45" t="s">
        <v>1370</v>
      </c>
      <c r="Q277" s="45" t="s">
        <v>1674</v>
      </c>
      <c r="R277" s="45" t="s">
        <v>995</v>
      </c>
      <c r="S277" s="45" t="s">
        <v>1546</v>
      </c>
      <c r="T277" s="44" t="s">
        <v>64</v>
      </c>
      <c r="U277" s="46">
        <v>4500</v>
      </c>
      <c r="V277" s="46">
        <v>4141.53</v>
      </c>
    </row>
    <row r="278" spans="2:22" x14ac:dyDescent="0.2">
      <c r="B278" s="14" t="str">
        <f>IF(tabDaten[[#This Row],[MandNr]]="","Fehler",IF(tabDaten[[#This Row],[MandNr]]=1,"1 Stadt Bad Rappenau","2 Eigenbetrieb Stadtenwässerung"))</f>
        <v>1 Stadt Bad Rappenau</v>
      </c>
      <c r="C278" s="14" t="str">
        <f>IF(OR(tabDaten[[#This Row],[art]]="00",tabDaten[[#This Row],[art]]="01",tabDaten[[#This Row],[art]]="60",tabDaten[[#This Row],[art]]="61"),"0 Verwaltungshaushalt","1 Vermögenshaushalt")</f>
        <v>0 Verwaltungshaushalt</v>
      </c>
      <c r="D278" s="14" t="str">
        <f>VLOOKUP(tabDaten[[#This Row],[art]],tabKontenart[],2,FALSE)</f>
        <v>00 Einnahmen VerwaltungsHH</v>
      </c>
      <c r="E278" s="14" t="str">
        <f>LEFT(tabDaten[[#This Row],[Gld]],1) &amp; "    " &amp;VLOOKUP((tabDaten[[#This Row],[MandNr]]&amp;"x"&amp;LEFT(tabDaten[[#This Row],[Gld]],1)),tabGliederung[],2,FALSE)</f>
        <v>7    öffentliche Einrichtungen,  Wirtschaftsförderung</v>
      </c>
      <c r="F278" s="14" t="str">
        <f>LEFT(tabDaten[[#This Row],[Gld]],2) &amp; "    " &amp;VLOOKUP((tabDaten[[#This Row],[MandNr]]&amp;"x"&amp;LEFT(tabDaten[[#This Row],[Gld]],2)),tabGliederung[],2,FALSE)</f>
        <v xml:space="preserve">73    Märkte </v>
      </c>
      <c r="G2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73    Märkte </v>
      </c>
      <c r="H278" s="14" t="str">
        <f>LEFT(tabDaten[[#This Row],[Gld]],4) &amp; "    " &amp;VLOOKUP((tabDaten[[#This Row],[MandNr]]&amp;"x"&amp;LEFT(tabDaten[[#This Row],[Gld]],4)),tabGliederung[],2,FALSE)</f>
        <v xml:space="preserve">7300    Märkte </v>
      </c>
      <c r="I278" s="14" t="str">
        <f>IF(OR(LEFT(tabDaten[[#This Row],[Grp]],1)*1=3,LEFT(tabDaten[[#This Row],[Grp]],1)*1=9),LEFT(tabDaten[[#This Row],[Grp]],2),LEFT(tabDaten[[#This Row],[Grp]],1))</f>
        <v>1</v>
      </c>
      <c r="J278" s="14" t="str">
        <f>VLOOKUP(tabDaten[[#This Row],[GrpKurz]],tabGruppierung[],2,FALSE)</f>
        <v>E   Einnahmen aus Verwaltung und Betrieb</v>
      </c>
      <c r="K2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7300-157500    Vermischte Einnahmen   </v>
      </c>
      <c r="L278" s="17">
        <f>IF(OR(tabDaten[[#This Row],[art]]="00",tabDaten[[#This Row],[art]]="10"),tabDaten[[#This Row],[Plan]],tabDaten[[#This Row],[Plan]]*-1)</f>
        <v>100</v>
      </c>
      <c r="M278" s="18">
        <f>IF(OR(tabDaten[[#This Row],[art]]="00",tabDaten[[#This Row],[art]]="10",tabDaten[[#This Row],[art]]="60",tabDaten[[#This Row],[art]]="70"),tabDaten[[#This Row],[Rechnung]],tabDaten[[#This Row],[Rechnung]]*-1)</f>
        <v>0</v>
      </c>
      <c r="N278" s="44">
        <v>1</v>
      </c>
      <c r="O278" s="45" t="s">
        <v>995</v>
      </c>
      <c r="P278" s="45" t="s">
        <v>1370</v>
      </c>
      <c r="Q278" s="45" t="s">
        <v>1659</v>
      </c>
      <c r="R278" s="45" t="s">
        <v>995</v>
      </c>
      <c r="S278" s="45" t="s">
        <v>1546</v>
      </c>
      <c r="T278" s="44" t="s">
        <v>12</v>
      </c>
      <c r="U278" s="46">
        <v>100</v>
      </c>
      <c r="V278" s="46">
        <v>0</v>
      </c>
    </row>
    <row r="279" spans="2:22" x14ac:dyDescent="0.2">
      <c r="B279" s="14" t="str">
        <f>IF(tabDaten[[#This Row],[MandNr]]="","Fehler",IF(tabDaten[[#This Row],[MandNr]]=1,"1 Stadt Bad Rappenau","2 Eigenbetrieb Stadtenwässerung"))</f>
        <v>1 Stadt Bad Rappenau</v>
      </c>
      <c r="C279" s="14" t="str">
        <f>IF(OR(tabDaten[[#This Row],[art]]="00",tabDaten[[#This Row],[art]]="01",tabDaten[[#This Row],[art]]="60",tabDaten[[#This Row],[art]]="61"),"0 Verwaltungshaushalt","1 Vermögenshaushalt")</f>
        <v>0 Verwaltungshaushalt</v>
      </c>
      <c r="D279" s="14" t="str">
        <f>VLOOKUP(tabDaten[[#This Row],[art]],tabKontenart[],2,FALSE)</f>
        <v>00 Einnahmen VerwaltungsHH</v>
      </c>
      <c r="E279" s="14" t="str">
        <f>LEFT(tabDaten[[#This Row],[Gld]],1) &amp; "    " &amp;VLOOKUP((tabDaten[[#This Row],[MandNr]]&amp;"x"&amp;LEFT(tabDaten[[#This Row],[Gld]],1)),tabGliederung[],2,FALSE)</f>
        <v>7    öffentliche Einrichtungen,  Wirtschaftsförderung</v>
      </c>
      <c r="F279" s="14" t="str">
        <f>LEFT(tabDaten[[#This Row],[Gld]],2) &amp; "    " &amp;VLOOKUP((tabDaten[[#This Row],[MandNr]]&amp;"x"&amp;LEFT(tabDaten[[#This Row],[Gld]],2)),tabGliederung[],2,FALSE)</f>
        <v xml:space="preserve">75    Bestattungswesen </v>
      </c>
      <c r="G2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79" s="14" t="str">
        <f>LEFT(tabDaten[[#This Row],[Gld]],4) &amp; "    " &amp;VLOOKUP((tabDaten[[#This Row],[MandNr]]&amp;"x"&amp;LEFT(tabDaten[[#This Row],[Gld]],4)),tabGliederung[],2,FALSE)</f>
        <v>7500    Friedhofsverwaltung,  Friedhof Bad Rappenau</v>
      </c>
      <c r="I279" s="14" t="str">
        <f>IF(OR(LEFT(tabDaten[[#This Row],[Grp]],1)*1=3,LEFT(tabDaten[[#This Row],[Grp]],1)*1=9),LEFT(tabDaten[[#This Row],[Grp]],2),LEFT(tabDaten[[#This Row],[Grp]],1))</f>
        <v>1</v>
      </c>
      <c r="J279" s="14" t="str">
        <f>VLOOKUP(tabDaten[[#This Row],[GrpKurz]],tabGruppierung[],2,FALSE)</f>
        <v>E   Einnahmen aus Verwaltung und Betrieb</v>
      </c>
      <c r="K2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7500-110000    Bestattungsgebühren   </v>
      </c>
      <c r="L279" s="17">
        <f>IF(OR(tabDaten[[#This Row],[art]]="00",tabDaten[[#This Row],[art]]="10"),tabDaten[[#This Row],[Plan]],tabDaten[[#This Row],[Plan]]*-1)</f>
        <v>273200</v>
      </c>
      <c r="M279" s="18">
        <f>IF(OR(tabDaten[[#This Row],[art]]="00",tabDaten[[#This Row],[art]]="10",tabDaten[[#This Row],[art]]="60",tabDaten[[#This Row],[art]]="70"),tabDaten[[#This Row],[Rechnung]],tabDaten[[#This Row],[Rechnung]]*-1)</f>
        <v>0</v>
      </c>
      <c r="N279" s="44">
        <v>1</v>
      </c>
      <c r="O279" s="45" t="s">
        <v>995</v>
      </c>
      <c r="P279" s="45" t="s">
        <v>1379</v>
      </c>
      <c r="Q279" s="45" t="s">
        <v>1674</v>
      </c>
      <c r="R279" s="45" t="s">
        <v>995</v>
      </c>
      <c r="S279" s="45" t="s">
        <v>1546</v>
      </c>
      <c r="T279" s="44" t="s">
        <v>65</v>
      </c>
      <c r="U279" s="46">
        <v>273200</v>
      </c>
      <c r="V279" s="46">
        <v>0</v>
      </c>
    </row>
    <row r="280" spans="2:22" x14ac:dyDescent="0.2">
      <c r="B280" s="14" t="str">
        <f>IF(tabDaten[[#This Row],[MandNr]]="","Fehler",IF(tabDaten[[#This Row],[MandNr]]=1,"1 Stadt Bad Rappenau","2 Eigenbetrieb Stadtenwässerung"))</f>
        <v>1 Stadt Bad Rappenau</v>
      </c>
      <c r="C280" s="14" t="str">
        <f>IF(OR(tabDaten[[#This Row],[art]]="00",tabDaten[[#This Row],[art]]="01",tabDaten[[#This Row],[art]]="60",tabDaten[[#This Row],[art]]="61"),"0 Verwaltungshaushalt","1 Vermögenshaushalt")</f>
        <v>0 Verwaltungshaushalt</v>
      </c>
      <c r="D280" s="14" t="str">
        <f>VLOOKUP(tabDaten[[#This Row],[art]],tabKontenart[],2,FALSE)</f>
        <v>00 Einnahmen VerwaltungsHH</v>
      </c>
      <c r="E280" s="14" t="str">
        <f>LEFT(tabDaten[[#This Row],[Gld]],1) &amp; "    " &amp;VLOOKUP((tabDaten[[#This Row],[MandNr]]&amp;"x"&amp;LEFT(tabDaten[[#This Row],[Gld]],1)),tabGliederung[],2,FALSE)</f>
        <v>7    öffentliche Einrichtungen,  Wirtschaftsförderung</v>
      </c>
      <c r="F280" s="14" t="str">
        <f>LEFT(tabDaten[[#This Row],[Gld]],2) &amp; "    " &amp;VLOOKUP((tabDaten[[#This Row],[MandNr]]&amp;"x"&amp;LEFT(tabDaten[[#This Row],[Gld]],2)),tabGliederung[],2,FALSE)</f>
        <v xml:space="preserve">75    Bestattungswesen </v>
      </c>
      <c r="G2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0" s="14" t="str">
        <f>LEFT(tabDaten[[#This Row],[Gld]],4) &amp; "    " &amp;VLOOKUP((tabDaten[[#This Row],[MandNr]]&amp;"x"&amp;LEFT(tabDaten[[#This Row],[Gld]],4)),tabGliederung[],2,FALSE)</f>
        <v>7500    Friedhofsverwaltung,  Friedhof Bad Rappenau</v>
      </c>
      <c r="I280" s="14" t="str">
        <f>IF(OR(LEFT(tabDaten[[#This Row],[Grp]],1)*1=3,LEFT(tabDaten[[#This Row],[Grp]],1)*1=9),LEFT(tabDaten[[#This Row],[Grp]],2),LEFT(tabDaten[[#This Row],[Grp]],1))</f>
        <v>1</v>
      </c>
      <c r="J280" s="14" t="str">
        <f>VLOOKUP(tabDaten[[#This Row],[GrpKurz]],tabGruppierung[],2,FALSE)</f>
        <v>E   Einnahmen aus Verwaltung und Betrieb</v>
      </c>
      <c r="K2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7500-151000    Ersätze und ähnliche Einnahmen  </v>
      </c>
      <c r="L280" s="17">
        <f>IF(OR(tabDaten[[#This Row],[art]]="00",tabDaten[[#This Row],[art]]="10"),tabDaten[[#This Row],[Plan]],tabDaten[[#This Row],[Plan]]*-1)</f>
        <v>400</v>
      </c>
      <c r="M280" s="18">
        <f>IF(OR(tabDaten[[#This Row],[art]]="00",tabDaten[[#This Row],[art]]="10",tabDaten[[#This Row],[art]]="60",tabDaten[[#This Row],[art]]="70"),tabDaten[[#This Row],[Rechnung]],tabDaten[[#This Row],[Rechnung]]*-1)</f>
        <v>671.35</v>
      </c>
      <c r="N280" s="44">
        <v>1</v>
      </c>
      <c r="O280" s="45" t="s">
        <v>995</v>
      </c>
      <c r="P280" s="45" t="s">
        <v>1379</v>
      </c>
      <c r="Q280" s="45" t="s">
        <v>1653</v>
      </c>
      <c r="R280" s="45" t="s">
        <v>995</v>
      </c>
      <c r="S280" s="45" t="s">
        <v>1546</v>
      </c>
      <c r="T280" s="44" t="s">
        <v>4</v>
      </c>
      <c r="U280" s="46">
        <v>400</v>
      </c>
      <c r="V280" s="46">
        <v>671.35</v>
      </c>
    </row>
    <row r="281" spans="2:22" x14ac:dyDescent="0.2">
      <c r="B281" s="14" t="str">
        <f>IF(tabDaten[[#This Row],[MandNr]]="","Fehler",IF(tabDaten[[#This Row],[MandNr]]=1,"1 Stadt Bad Rappenau","2 Eigenbetrieb Stadtenwässerung"))</f>
        <v>1 Stadt Bad Rappenau</v>
      </c>
      <c r="C281" s="14" t="str">
        <f>IF(OR(tabDaten[[#This Row],[art]]="00",tabDaten[[#This Row],[art]]="01",tabDaten[[#This Row],[art]]="60",tabDaten[[#This Row],[art]]="61"),"0 Verwaltungshaushalt","1 Vermögenshaushalt")</f>
        <v>0 Verwaltungshaushalt</v>
      </c>
      <c r="D281" s="14" t="str">
        <f>VLOOKUP(tabDaten[[#This Row],[art]],tabKontenart[],2,FALSE)</f>
        <v>00 Einnahmen VerwaltungsHH</v>
      </c>
      <c r="E281" s="14" t="str">
        <f>LEFT(tabDaten[[#This Row],[Gld]],1) &amp; "    " &amp;VLOOKUP((tabDaten[[#This Row],[MandNr]]&amp;"x"&amp;LEFT(tabDaten[[#This Row],[Gld]],1)),tabGliederung[],2,FALSE)</f>
        <v>7    öffentliche Einrichtungen,  Wirtschaftsförderung</v>
      </c>
      <c r="F281" s="14" t="str">
        <f>LEFT(tabDaten[[#This Row],[Gld]],2) &amp; "    " &amp;VLOOKUP((tabDaten[[#This Row],[MandNr]]&amp;"x"&amp;LEFT(tabDaten[[#This Row],[Gld]],2)),tabGliederung[],2,FALSE)</f>
        <v xml:space="preserve">75    Bestattungswesen </v>
      </c>
      <c r="G2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1" s="14" t="str">
        <f>LEFT(tabDaten[[#This Row],[Gld]],4) &amp; "    " &amp;VLOOKUP((tabDaten[[#This Row],[MandNr]]&amp;"x"&amp;LEFT(tabDaten[[#This Row],[Gld]],4)),tabGliederung[],2,FALSE)</f>
        <v>7500    Friedhofsverwaltung,  Friedhof Bad Rappenau</v>
      </c>
      <c r="I281" s="14" t="str">
        <f>IF(OR(LEFT(tabDaten[[#This Row],[Grp]],1)*1=3,LEFT(tabDaten[[#This Row],[Grp]],1)*1=9),LEFT(tabDaten[[#This Row],[Grp]],2),LEFT(tabDaten[[#This Row],[Grp]],1))</f>
        <v>1</v>
      </c>
      <c r="J281" s="14" t="str">
        <f>VLOOKUP(tabDaten[[#This Row],[GrpKurz]],tabGruppierung[],2,FALSE)</f>
        <v>E   Einnahmen aus Verwaltung und Betrieb</v>
      </c>
      <c r="K2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7500-157500    Vermischte Einnahmen   </v>
      </c>
      <c r="L281" s="17">
        <f>IF(OR(tabDaten[[#This Row],[art]]="00",tabDaten[[#This Row],[art]]="10"),tabDaten[[#This Row],[Plan]],tabDaten[[#This Row],[Plan]]*-1)</f>
        <v>100</v>
      </c>
      <c r="M281" s="18">
        <f>IF(OR(tabDaten[[#This Row],[art]]="00",tabDaten[[#This Row],[art]]="10",tabDaten[[#This Row],[art]]="60",tabDaten[[#This Row],[art]]="70"),tabDaten[[#This Row],[Rechnung]],tabDaten[[#This Row],[Rechnung]]*-1)</f>
        <v>55.61</v>
      </c>
      <c r="N281" s="44">
        <v>1</v>
      </c>
      <c r="O281" s="45" t="s">
        <v>995</v>
      </c>
      <c r="P281" s="45" t="s">
        <v>1379</v>
      </c>
      <c r="Q281" s="45" t="s">
        <v>1659</v>
      </c>
      <c r="R281" s="45" t="s">
        <v>995</v>
      </c>
      <c r="S281" s="45" t="s">
        <v>1546</v>
      </c>
      <c r="T281" s="44" t="s">
        <v>12</v>
      </c>
      <c r="U281" s="46">
        <v>100</v>
      </c>
      <c r="V281" s="46">
        <v>55.61</v>
      </c>
    </row>
    <row r="282" spans="2:22" x14ac:dyDescent="0.2">
      <c r="B282" s="14" t="str">
        <f>IF(tabDaten[[#This Row],[MandNr]]="","Fehler",IF(tabDaten[[#This Row],[MandNr]]=1,"1 Stadt Bad Rappenau","2 Eigenbetrieb Stadtenwässerung"))</f>
        <v>1 Stadt Bad Rappenau</v>
      </c>
      <c r="C282" s="14" t="str">
        <f>IF(OR(tabDaten[[#This Row],[art]]="00",tabDaten[[#This Row],[art]]="01",tabDaten[[#This Row],[art]]="60",tabDaten[[#This Row],[art]]="61"),"0 Verwaltungshaushalt","1 Vermögenshaushalt")</f>
        <v>0 Verwaltungshaushalt</v>
      </c>
      <c r="D282" s="14" t="str">
        <f>VLOOKUP(tabDaten[[#This Row],[art]],tabKontenart[],2,FALSE)</f>
        <v>00 Einnahmen VerwaltungsHH</v>
      </c>
      <c r="E282" s="14" t="str">
        <f>LEFT(tabDaten[[#This Row],[Gld]],1) &amp; "    " &amp;VLOOKUP((tabDaten[[#This Row],[MandNr]]&amp;"x"&amp;LEFT(tabDaten[[#This Row],[Gld]],1)),tabGliederung[],2,FALSE)</f>
        <v>7    öffentliche Einrichtungen,  Wirtschaftsförderung</v>
      </c>
      <c r="F282" s="14" t="str">
        <f>LEFT(tabDaten[[#This Row],[Gld]],2) &amp; "    " &amp;VLOOKUP((tabDaten[[#This Row],[MandNr]]&amp;"x"&amp;LEFT(tabDaten[[#This Row],[Gld]],2)),tabGliederung[],2,FALSE)</f>
        <v xml:space="preserve">75    Bestattungswesen </v>
      </c>
      <c r="G2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2" s="14" t="str">
        <f>LEFT(tabDaten[[#This Row],[Gld]],4) &amp; "    " &amp;VLOOKUP((tabDaten[[#This Row],[MandNr]]&amp;"x"&amp;LEFT(tabDaten[[#This Row],[Gld]],4)),tabGliederung[],2,FALSE)</f>
        <v>7500    Friedhofsverwaltung,  Friedhof Bad Rappenau</v>
      </c>
      <c r="I282" s="14" t="str">
        <f>IF(OR(LEFT(tabDaten[[#This Row],[Grp]],1)*1=3,LEFT(tabDaten[[#This Row],[Grp]],1)*1=9),LEFT(tabDaten[[#This Row],[Grp]],2),LEFT(tabDaten[[#This Row],[Grp]],1))</f>
        <v>1</v>
      </c>
      <c r="J282" s="14" t="str">
        <f>VLOOKUP(tabDaten[[#This Row],[GrpKurz]],tabGruppierung[],2,FALSE)</f>
        <v>E   Einnahmen aus Verwaltung und Betrieb</v>
      </c>
      <c r="K2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7500-171000    Landeszuschuss für Betreuung der jüdischen Friedhöfe  </v>
      </c>
      <c r="L282" s="17">
        <f>IF(OR(tabDaten[[#This Row],[art]]="00",tabDaten[[#This Row],[art]]="10"),tabDaten[[#This Row],[Plan]],tabDaten[[#This Row],[Plan]]*-1)</f>
        <v>25000</v>
      </c>
      <c r="M282" s="18">
        <f>IF(OR(tabDaten[[#This Row],[art]]="00",tabDaten[[#This Row],[art]]="10",tabDaten[[#This Row],[art]]="60",tabDaten[[#This Row],[art]]="70"),tabDaten[[#This Row],[Rechnung]],tabDaten[[#This Row],[Rechnung]]*-1)</f>
        <v>27035.84</v>
      </c>
      <c r="N282" s="44">
        <v>1</v>
      </c>
      <c r="O282" s="45" t="s">
        <v>995</v>
      </c>
      <c r="P282" s="45" t="s">
        <v>1379</v>
      </c>
      <c r="Q282" s="45" t="s">
        <v>1667</v>
      </c>
      <c r="R282" s="45" t="s">
        <v>995</v>
      </c>
      <c r="S282" s="45" t="s">
        <v>1546</v>
      </c>
      <c r="T282" s="44" t="s">
        <v>66</v>
      </c>
      <c r="U282" s="46">
        <v>25000</v>
      </c>
      <c r="V282" s="46">
        <v>27035.84</v>
      </c>
    </row>
    <row r="283" spans="2:22" x14ac:dyDescent="0.2">
      <c r="B283" s="14" t="str">
        <f>IF(tabDaten[[#This Row],[MandNr]]="","Fehler",IF(tabDaten[[#This Row],[MandNr]]=1,"1 Stadt Bad Rappenau","2 Eigenbetrieb Stadtenwässerung"))</f>
        <v>1 Stadt Bad Rappenau</v>
      </c>
      <c r="C283" s="14" t="str">
        <f>IF(OR(tabDaten[[#This Row],[art]]="00",tabDaten[[#This Row],[art]]="01",tabDaten[[#This Row],[art]]="60",tabDaten[[#This Row],[art]]="61"),"0 Verwaltungshaushalt","1 Vermögenshaushalt")</f>
        <v>0 Verwaltungshaushalt</v>
      </c>
      <c r="D283" s="14" t="str">
        <f>VLOOKUP(tabDaten[[#This Row],[art]],tabKontenart[],2,FALSE)</f>
        <v>00 Einnahmen VerwaltungsHH</v>
      </c>
      <c r="E283" s="14" t="str">
        <f>LEFT(tabDaten[[#This Row],[Gld]],1) &amp; "    " &amp;VLOOKUP((tabDaten[[#This Row],[MandNr]]&amp;"x"&amp;LEFT(tabDaten[[#This Row],[Gld]],1)),tabGliederung[],2,FALSE)</f>
        <v>7    öffentliche Einrichtungen,  Wirtschaftsförderung</v>
      </c>
      <c r="F283" s="14" t="str">
        <f>LEFT(tabDaten[[#This Row],[Gld]],2) &amp; "    " &amp;VLOOKUP((tabDaten[[#This Row],[MandNr]]&amp;"x"&amp;LEFT(tabDaten[[#This Row],[Gld]],2)),tabGliederung[],2,FALSE)</f>
        <v xml:space="preserve">75    Bestattungswesen </v>
      </c>
      <c r="G2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3" s="14" t="str">
        <f>LEFT(tabDaten[[#This Row],[Gld]],4) &amp; "    " &amp;VLOOKUP((tabDaten[[#This Row],[MandNr]]&amp;"x"&amp;LEFT(tabDaten[[#This Row],[Gld]],4)),tabGliederung[],2,FALSE)</f>
        <v>7500    Friedhofsverwaltung,  Friedhof Bad Rappenau</v>
      </c>
      <c r="I283" s="14" t="str">
        <f>IF(OR(LEFT(tabDaten[[#This Row],[Grp]],1)*1=3,LEFT(tabDaten[[#This Row],[Grp]],1)*1=9),LEFT(tabDaten[[#This Row],[Grp]],2),LEFT(tabDaten[[#This Row],[Grp]],1))</f>
        <v>2</v>
      </c>
      <c r="J283" s="14" t="str">
        <f>VLOOKUP(tabDaten[[#This Row],[GrpKurz]],tabGruppierung[],2,FALSE)</f>
        <v>E   Sonstige Finanzeinnahmen</v>
      </c>
      <c r="K2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7500-276000    Auflösung von Beiträgen und ähnlichen Entgelten  </v>
      </c>
      <c r="L283" s="17">
        <f>IF(OR(tabDaten[[#This Row],[art]]="00",tabDaten[[#This Row],[art]]="10"),tabDaten[[#This Row],[Plan]],tabDaten[[#This Row],[Plan]]*-1)</f>
        <v>0</v>
      </c>
      <c r="M283" s="18">
        <f>IF(OR(tabDaten[[#This Row],[art]]="00",tabDaten[[#This Row],[art]]="10",tabDaten[[#This Row],[art]]="60",tabDaten[[#This Row],[art]]="70"),tabDaten[[#This Row],[Rechnung]],tabDaten[[#This Row],[Rechnung]]*-1)</f>
        <v>10000</v>
      </c>
      <c r="N283" s="44">
        <v>1</v>
      </c>
      <c r="O283" s="45" t="s">
        <v>995</v>
      </c>
      <c r="P283" s="45" t="s">
        <v>1379</v>
      </c>
      <c r="Q283" s="45" t="s">
        <v>1669</v>
      </c>
      <c r="R283" s="45" t="s">
        <v>995</v>
      </c>
      <c r="S283" s="45" t="s">
        <v>1546</v>
      </c>
      <c r="T283" s="44" t="s">
        <v>24</v>
      </c>
      <c r="U283" s="46">
        <v>0</v>
      </c>
      <c r="V283" s="46">
        <v>10000</v>
      </c>
    </row>
    <row r="284" spans="2:22" x14ac:dyDescent="0.2">
      <c r="B284" s="14" t="str">
        <f>IF(tabDaten[[#This Row],[MandNr]]="","Fehler",IF(tabDaten[[#This Row],[MandNr]]=1,"1 Stadt Bad Rappenau","2 Eigenbetrieb Stadtenwässerung"))</f>
        <v>1 Stadt Bad Rappenau</v>
      </c>
      <c r="C284" s="14" t="str">
        <f>IF(OR(tabDaten[[#This Row],[art]]="00",tabDaten[[#This Row],[art]]="01",tabDaten[[#This Row],[art]]="60",tabDaten[[#This Row],[art]]="61"),"0 Verwaltungshaushalt","1 Vermögenshaushalt")</f>
        <v>0 Verwaltungshaushalt</v>
      </c>
      <c r="D284" s="14" t="str">
        <f>VLOOKUP(tabDaten[[#This Row],[art]],tabKontenart[],2,FALSE)</f>
        <v>00 Einnahmen VerwaltungsHH</v>
      </c>
      <c r="E284" s="14" t="str">
        <f>LEFT(tabDaten[[#This Row],[Gld]],1) &amp; "    " &amp;VLOOKUP((tabDaten[[#This Row],[MandNr]]&amp;"x"&amp;LEFT(tabDaten[[#This Row],[Gld]],1)),tabGliederung[],2,FALSE)</f>
        <v>7    öffentliche Einrichtungen,  Wirtschaftsförderung</v>
      </c>
      <c r="F284" s="14" t="str">
        <f>LEFT(tabDaten[[#This Row],[Gld]],2) &amp; "    " &amp;VLOOKUP((tabDaten[[#This Row],[MandNr]]&amp;"x"&amp;LEFT(tabDaten[[#This Row],[Gld]],2)),tabGliederung[],2,FALSE)</f>
        <v xml:space="preserve">75    Bestattungswesen </v>
      </c>
      <c r="G2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4" s="14" t="str">
        <f>LEFT(tabDaten[[#This Row],[Gld]],4) &amp; "    " &amp;VLOOKUP((tabDaten[[#This Row],[MandNr]]&amp;"x"&amp;LEFT(tabDaten[[#This Row],[Gld]],4)),tabGliederung[],2,FALSE)</f>
        <v xml:space="preserve">7501    Friedhof Babstadt </v>
      </c>
      <c r="I284" s="14" t="str">
        <f>IF(OR(LEFT(tabDaten[[#This Row],[Grp]],1)*1=3,LEFT(tabDaten[[#This Row],[Grp]],1)*1=9),LEFT(tabDaten[[#This Row],[Grp]],2),LEFT(tabDaten[[#This Row],[Grp]],1))</f>
        <v>1</v>
      </c>
      <c r="J284" s="14" t="str">
        <f>VLOOKUP(tabDaten[[#This Row],[GrpKurz]],tabGruppierung[],2,FALSE)</f>
        <v>E   Einnahmen aus Verwaltung und Betrieb</v>
      </c>
      <c r="K2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7501-110000    Bestattungsgebühren   </v>
      </c>
      <c r="L284" s="17">
        <f>IF(OR(tabDaten[[#This Row],[art]]="00",tabDaten[[#This Row],[art]]="10"),tabDaten[[#This Row],[Plan]],tabDaten[[#This Row],[Plan]]*-1)</f>
        <v>31900</v>
      </c>
      <c r="M284" s="18">
        <f>IF(OR(tabDaten[[#This Row],[art]]="00",tabDaten[[#This Row],[art]]="10",tabDaten[[#This Row],[art]]="60",tabDaten[[#This Row],[art]]="70"),tabDaten[[#This Row],[Rechnung]],tabDaten[[#This Row],[Rechnung]]*-1)</f>
        <v>0</v>
      </c>
      <c r="N284" s="44">
        <v>1</v>
      </c>
      <c r="O284" s="45" t="s">
        <v>995</v>
      </c>
      <c r="P284" s="45" t="s">
        <v>1380</v>
      </c>
      <c r="Q284" s="45" t="s">
        <v>1674</v>
      </c>
      <c r="R284" s="45" t="s">
        <v>995</v>
      </c>
      <c r="S284" s="45" t="s">
        <v>1546</v>
      </c>
      <c r="T284" s="44" t="s">
        <v>65</v>
      </c>
      <c r="U284" s="46">
        <v>31900</v>
      </c>
      <c r="V284" s="46">
        <v>0</v>
      </c>
    </row>
    <row r="285" spans="2:22" x14ac:dyDescent="0.2">
      <c r="B285" s="14" t="str">
        <f>IF(tabDaten[[#This Row],[MandNr]]="","Fehler",IF(tabDaten[[#This Row],[MandNr]]=1,"1 Stadt Bad Rappenau","2 Eigenbetrieb Stadtenwässerung"))</f>
        <v>1 Stadt Bad Rappenau</v>
      </c>
      <c r="C285" s="14" t="str">
        <f>IF(OR(tabDaten[[#This Row],[art]]="00",tabDaten[[#This Row],[art]]="01",tabDaten[[#This Row],[art]]="60",tabDaten[[#This Row],[art]]="61"),"0 Verwaltungshaushalt","1 Vermögenshaushalt")</f>
        <v>0 Verwaltungshaushalt</v>
      </c>
      <c r="D285" s="14" t="str">
        <f>VLOOKUP(tabDaten[[#This Row],[art]],tabKontenart[],2,FALSE)</f>
        <v>00 Einnahmen VerwaltungsHH</v>
      </c>
      <c r="E285" s="14" t="str">
        <f>LEFT(tabDaten[[#This Row],[Gld]],1) &amp; "    " &amp;VLOOKUP((tabDaten[[#This Row],[MandNr]]&amp;"x"&amp;LEFT(tabDaten[[#This Row],[Gld]],1)),tabGliederung[],2,FALSE)</f>
        <v>7    öffentliche Einrichtungen,  Wirtschaftsförderung</v>
      </c>
      <c r="F285" s="14" t="str">
        <f>LEFT(tabDaten[[#This Row],[Gld]],2) &amp; "    " &amp;VLOOKUP((tabDaten[[#This Row],[MandNr]]&amp;"x"&amp;LEFT(tabDaten[[#This Row],[Gld]],2)),tabGliederung[],2,FALSE)</f>
        <v xml:space="preserve">75    Bestattungswesen </v>
      </c>
      <c r="G2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5" s="14" t="str">
        <f>LEFT(tabDaten[[#This Row],[Gld]],4) &amp; "    " &amp;VLOOKUP((tabDaten[[#This Row],[MandNr]]&amp;"x"&amp;LEFT(tabDaten[[#This Row],[Gld]],4)),tabGliederung[],2,FALSE)</f>
        <v xml:space="preserve">7501    Friedhof Babstadt </v>
      </c>
      <c r="I285" s="14" t="str">
        <f>IF(OR(LEFT(tabDaten[[#This Row],[Grp]],1)*1=3,LEFT(tabDaten[[#This Row],[Grp]],1)*1=9),LEFT(tabDaten[[#This Row],[Grp]],2),LEFT(tabDaten[[#This Row],[Grp]],1))</f>
        <v>2</v>
      </c>
      <c r="J285" s="14" t="str">
        <f>VLOOKUP(tabDaten[[#This Row],[GrpKurz]],tabGruppierung[],2,FALSE)</f>
        <v>E   Sonstige Finanzeinnahmen</v>
      </c>
      <c r="K2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7501-276000    Auflösung von Beiträgen und ähnlichen Entgelten  </v>
      </c>
      <c r="L285" s="17">
        <f>IF(OR(tabDaten[[#This Row],[art]]="00",tabDaten[[#This Row],[art]]="10"),tabDaten[[#This Row],[Plan]],tabDaten[[#This Row],[Plan]]*-1)</f>
        <v>500</v>
      </c>
      <c r="M285" s="18">
        <f>IF(OR(tabDaten[[#This Row],[art]]="00",tabDaten[[#This Row],[art]]="10",tabDaten[[#This Row],[art]]="60",tabDaten[[#This Row],[art]]="70"),tabDaten[[#This Row],[Rechnung]],tabDaten[[#This Row],[Rechnung]]*-1)</f>
        <v>437.45</v>
      </c>
      <c r="N285" s="44">
        <v>1</v>
      </c>
      <c r="O285" s="45" t="s">
        <v>995</v>
      </c>
      <c r="P285" s="45" t="s">
        <v>1380</v>
      </c>
      <c r="Q285" s="45" t="s">
        <v>1669</v>
      </c>
      <c r="R285" s="45" t="s">
        <v>995</v>
      </c>
      <c r="S285" s="45" t="s">
        <v>1546</v>
      </c>
      <c r="T285" s="44" t="s">
        <v>24</v>
      </c>
      <c r="U285" s="46">
        <v>500</v>
      </c>
      <c r="V285" s="46">
        <v>437.45</v>
      </c>
    </row>
    <row r="286" spans="2:22" x14ac:dyDescent="0.2">
      <c r="B286" s="14" t="str">
        <f>IF(tabDaten[[#This Row],[MandNr]]="","Fehler",IF(tabDaten[[#This Row],[MandNr]]=1,"1 Stadt Bad Rappenau","2 Eigenbetrieb Stadtenwässerung"))</f>
        <v>1 Stadt Bad Rappenau</v>
      </c>
      <c r="C286" s="14" t="str">
        <f>IF(OR(tabDaten[[#This Row],[art]]="00",tabDaten[[#This Row],[art]]="01",tabDaten[[#This Row],[art]]="60",tabDaten[[#This Row],[art]]="61"),"0 Verwaltungshaushalt","1 Vermögenshaushalt")</f>
        <v>0 Verwaltungshaushalt</v>
      </c>
      <c r="D286" s="14" t="str">
        <f>VLOOKUP(tabDaten[[#This Row],[art]],tabKontenart[],2,FALSE)</f>
        <v>00 Einnahmen VerwaltungsHH</v>
      </c>
      <c r="E286" s="14" t="str">
        <f>LEFT(tabDaten[[#This Row],[Gld]],1) &amp; "    " &amp;VLOOKUP((tabDaten[[#This Row],[MandNr]]&amp;"x"&amp;LEFT(tabDaten[[#This Row],[Gld]],1)),tabGliederung[],2,FALSE)</f>
        <v>7    öffentliche Einrichtungen,  Wirtschaftsförderung</v>
      </c>
      <c r="F286" s="14" t="str">
        <f>LEFT(tabDaten[[#This Row],[Gld]],2) &amp; "    " &amp;VLOOKUP((tabDaten[[#This Row],[MandNr]]&amp;"x"&amp;LEFT(tabDaten[[#This Row],[Gld]],2)),tabGliederung[],2,FALSE)</f>
        <v xml:space="preserve">75    Bestattungswesen </v>
      </c>
      <c r="G2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6" s="14" t="str">
        <f>LEFT(tabDaten[[#This Row],[Gld]],4) &amp; "    " &amp;VLOOKUP((tabDaten[[#This Row],[MandNr]]&amp;"x"&amp;LEFT(tabDaten[[#This Row],[Gld]],4)),tabGliederung[],2,FALSE)</f>
        <v xml:space="preserve">7502    Friedhof Bonfeld </v>
      </c>
      <c r="I286" s="14" t="str">
        <f>IF(OR(LEFT(tabDaten[[#This Row],[Grp]],1)*1=3,LEFT(tabDaten[[#This Row],[Grp]],1)*1=9),LEFT(tabDaten[[#This Row],[Grp]],2),LEFT(tabDaten[[#This Row],[Grp]],1))</f>
        <v>1</v>
      </c>
      <c r="J286" s="14" t="str">
        <f>VLOOKUP(tabDaten[[#This Row],[GrpKurz]],tabGruppierung[],2,FALSE)</f>
        <v>E   Einnahmen aus Verwaltung und Betrieb</v>
      </c>
      <c r="K2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7502-110000    Bestattungsgebühren   </v>
      </c>
      <c r="L286" s="17">
        <f>IF(OR(tabDaten[[#This Row],[art]]="00",tabDaten[[#This Row],[art]]="10"),tabDaten[[#This Row],[Plan]],tabDaten[[#This Row],[Plan]]*-1)</f>
        <v>64600</v>
      </c>
      <c r="M286" s="18">
        <f>IF(OR(tabDaten[[#This Row],[art]]="00",tabDaten[[#This Row],[art]]="10",tabDaten[[#This Row],[art]]="60",tabDaten[[#This Row],[art]]="70"),tabDaten[[#This Row],[Rechnung]],tabDaten[[#This Row],[Rechnung]]*-1)</f>
        <v>0</v>
      </c>
      <c r="N286" s="44">
        <v>1</v>
      </c>
      <c r="O286" s="45" t="s">
        <v>995</v>
      </c>
      <c r="P286" s="45" t="s">
        <v>1381</v>
      </c>
      <c r="Q286" s="45" t="s">
        <v>1674</v>
      </c>
      <c r="R286" s="45" t="s">
        <v>995</v>
      </c>
      <c r="S286" s="45" t="s">
        <v>1546</v>
      </c>
      <c r="T286" s="44" t="s">
        <v>65</v>
      </c>
      <c r="U286" s="46">
        <v>64600</v>
      </c>
      <c r="V286" s="46">
        <v>0</v>
      </c>
    </row>
    <row r="287" spans="2:22" x14ac:dyDescent="0.2">
      <c r="B287" s="14" t="str">
        <f>IF(tabDaten[[#This Row],[MandNr]]="","Fehler",IF(tabDaten[[#This Row],[MandNr]]=1,"1 Stadt Bad Rappenau","2 Eigenbetrieb Stadtenwässerung"))</f>
        <v>1 Stadt Bad Rappenau</v>
      </c>
      <c r="C287" s="14" t="str">
        <f>IF(OR(tabDaten[[#This Row],[art]]="00",tabDaten[[#This Row],[art]]="01",tabDaten[[#This Row],[art]]="60",tabDaten[[#This Row],[art]]="61"),"0 Verwaltungshaushalt","1 Vermögenshaushalt")</f>
        <v>0 Verwaltungshaushalt</v>
      </c>
      <c r="D287" s="14" t="str">
        <f>VLOOKUP(tabDaten[[#This Row],[art]],tabKontenart[],2,FALSE)</f>
        <v>00 Einnahmen VerwaltungsHH</v>
      </c>
      <c r="E287" s="14" t="str">
        <f>LEFT(tabDaten[[#This Row],[Gld]],1) &amp; "    " &amp;VLOOKUP((tabDaten[[#This Row],[MandNr]]&amp;"x"&amp;LEFT(tabDaten[[#This Row],[Gld]],1)),tabGliederung[],2,FALSE)</f>
        <v>7    öffentliche Einrichtungen,  Wirtschaftsförderung</v>
      </c>
      <c r="F287" s="14" t="str">
        <f>LEFT(tabDaten[[#This Row],[Gld]],2) &amp; "    " &amp;VLOOKUP((tabDaten[[#This Row],[MandNr]]&amp;"x"&amp;LEFT(tabDaten[[#This Row],[Gld]],2)),tabGliederung[],2,FALSE)</f>
        <v xml:space="preserve">75    Bestattungswesen </v>
      </c>
      <c r="G2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7" s="14" t="str">
        <f>LEFT(tabDaten[[#This Row],[Gld]],4) &amp; "    " &amp;VLOOKUP((tabDaten[[#This Row],[MandNr]]&amp;"x"&amp;LEFT(tabDaten[[#This Row],[Gld]],4)),tabGliederung[],2,FALSE)</f>
        <v xml:space="preserve">7502    Friedhof Bonfeld </v>
      </c>
      <c r="I287" s="14" t="str">
        <f>IF(OR(LEFT(tabDaten[[#This Row],[Grp]],1)*1=3,LEFT(tabDaten[[#This Row],[Grp]],1)*1=9),LEFT(tabDaten[[#This Row],[Grp]],2),LEFT(tabDaten[[#This Row],[Grp]],1))</f>
        <v>2</v>
      </c>
      <c r="J287" s="14" t="str">
        <f>VLOOKUP(tabDaten[[#This Row],[GrpKurz]],tabGruppierung[],2,FALSE)</f>
        <v>E   Sonstige Finanzeinnahmen</v>
      </c>
      <c r="K2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7502-276000    Auflösung von Beiträgen und ähnlichen Entgelten  </v>
      </c>
      <c r="L287" s="17">
        <f>IF(OR(tabDaten[[#This Row],[art]]="00",tabDaten[[#This Row],[art]]="10"),tabDaten[[#This Row],[Plan]],tabDaten[[#This Row],[Plan]]*-1)</f>
        <v>500</v>
      </c>
      <c r="M287" s="18">
        <f>IF(OR(tabDaten[[#This Row],[art]]="00",tabDaten[[#This Row],[art]]="10",tabDaten[[#This Row],[art]]="60",tabDaten[[#This Row],[art]]="70"),tabDaten[[#This Row],[Rechnung]],tabDaten[[#This Row],[Rechnung]]*-1)</f>
        <v>404.21</v>
      </c>
      <c r="N287" s="44">
        <v>1</v>
      </c>
      <c r="O287" s="45" t="s">
        <v>995</v>
      </c>
      <c r="P287" s="45" t="s">
        <v>1381</v>
      </c>
      <c r="Q287" s="45" t="s">
        <v>1669</v>
      </c>
      <c r="R287" s="45" t="s">
        <v>995</v>
      </c>
      <c r="S287" s="45" t="s">
        <v>1546</v>
      </c>
      <c r="T287" s="44" t="s">
        <v>24</v>
      </c>
      <c r="U287" s="46">
        <v>500</v>
      </c>
      <c r="V287" s="46">
        <v>404.21</v>
      </c>
    </row>
    <row r="288" spans="2:22" x14ac:dyDescent="0.2">
      <c r="B288" s="14" t="str">
        <f>IF(tabDaten[[#This Row],[MandNr]]="","Fehler",IF(tabDaten[[#This Row],[MandNr]]=1,"1 Stadt Bad Rappenau","2 Eigenbetrieb Stadtenwässerung"))</f>
        <v>1 Stadt Bad Rappenau</v>
      </c>
      <c r="C288" s="14" t="str">
        <f>IF(OR(tabDaten[[#This Row],[art]]="00",tabDaten[[#This Row],[art]]="01",tabDaten[[#This Row],[art]]="60",tabDaten[[#This Row],[art]]="61"),"0 Verwaltungshaushalt","1 Vermögenshaushalt")</f>
        <v>0 Verwaltungshaushalt</v>
      </c>
      <c r="D288" s="14" t="str">
        <f>VLOOKUP(tabDaten[[#This Row],[art]],tabKontenart[],2,FALSE)</f>
        <v>00 Einnahmen VerwaltungsHH</v>
      </c>
      <c r="E288" s="14" t="str">
        <f>LEFT(tabDaten[[#This Row],[Gld]],1) &amp; "    " &amp;VLOOKUP((tabDaten[[#This Row],[MandNr]]&amp;"x"&amp;LEFT(tabDaten[[#This Row],[Gld]],1)),tabGliederung[],2,FALSE)</f>
        <v>7    öffentliche Einrichtungen,  Wirtschaftsförderung</v>
      </c>
      <c r="F288" s="14" t="str">
        <f>LEFT(tabDaten[[#This Row],[Gld]],2) &amp; "    " &amp;VLOOKUP((tabDaten[[#This Row],[MandNr]]&amp;"x"&amp;LEFT(tabDaten[[#This Row],[Gld]],2)),tabGliederung[],2,FALSE)</f>
        <v xml:space="preserve">75    Bestattungswesen </v>
      </c>
      <c r="G2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8" s="14" t="str">
        <f>LEFT(tabDaten[[#This Row],[Gld]],4) &amp; "    " &amp;VLOOKUP((tabDaten[[#This Row],[MandNr]]&amp;"x"&amp;LEFT(tabDaten[[#This Row],[Gld]],4)),tabGliederung[],2,FALSE)</f>
        <v xml:space="preserve">7503    Friedhof Fürfeld </v>
      </c>
      <c r="I288" s="14" t="str">
        <f>IF(OR(LEFT(tabDaten[[#This Row],[Grp]],1)*1=3,LEFT(tabDaten[[#This Row],[Grp]],1)*1=9),LEFT(tabDaten[[#This Row],[Grp]],2),LEFT(tabDaten[[#This Row],[Grp]],1))</f>
        <v>1</v>
      </c>
      <c r="J288" s="14" t="str">
        <f>VLOOKUP(tabDaten[[#This Row],[GrpKurz]],tabGruppierung[],2,FALSE)</f>
        <v>E   Einnahmen aus Verwaltung und Betrieb</v>
      </c>
      <c r="K2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7503-110000    Bestattungsgebühren   </v>
      </c>
      <c r="L288" s="17">
        <f>IF(OR(tabDaten[[#This Row],[art]]="00",tabDaten[[#This Row],[art]]="10"),tabDaten[[#This Row],[Plan]],tabDaten[[#This Row],[Plan]]*-1)</f>
        <v>46500</v>
      </c>
      <c r="M288" s="18">
        <f>IF(OR(tabDaten[[#This Row],[art]]="00",tabDaten[[#This Row],[art]]="10",tabDaten[[#This Row],[art]]="60",tabDaten[[#This Row],[art]]="70"),tabDaten[[#This Row],[Rechnung]],tabDaten[[#This Row],[Rechnung]]*-1)</f>
        <v>0</v>
      </c>
      <c r="N288" s="44">
        <v>1</v>
      </c>
      <c r="O288" s="45" t="s">
        <v>995</v>
      </c>
      <c r="P288" s="45" t="s">
        <v>1382</v>
      </c>
      <c r="Q288" s="45" t="s">
        <v>1674</v>
      </c>
      <c r="R288" s="45" t="s">
        <v>995</v>
      </c>
      <c r="S288" s="45" t="s">
        <v>1546</v>
      </c>
      <c r="T288" s="44" t="s">
        <v>65</v>
      </c>
      <c r="U288" s="46">
        <v>46500</v>
      </c>
      <c r="V288" s="46">
        <v>0</v>
      </c>
    </row>
    <row r="289" spans="2:22" x14ac:dyDescent="0.2">
      <c r="B289" s="14" t="str">
        <f>IF(tabDaten[[#This Row],[MandNr]]="","Fehler",IF(tabDaten[[#This Row],[MandNr]]=1,"1 Stadt Bad Rappenau","2 Eigenbetrieb Stadtenwässerung"))</f>
        <v>1 Stadt Bad Rappenau</v>
      </c>
      <c r="C289" s="14" t="str">
        <f>IF(OR(tabDaten[[#This Row],[art]]="00",tabDaten[[#This Row],[art]]="01",tabDaten[[#This Row],[art]]="60",tabDaten[[#This Row],[art]]="61"),"0 Verwaltungshaushalt","1 Vermögenshaushalt")</f>
        <v>0 Verwaltungshaushalt</v>
      </c>
      <c r="D289" s="14" t="str">
        <f>VLOOKUP(tabDaten[[#This Row],[art]],tabKontenart[],2,FALSE)</f>
        <v>00 Einnahmen VerwaltungsHH</v>
      </c>
      <c r="E289" s="14" t="str">
        <f>LEFT(tabDaten[[#This Row],[Gld]],1) &amp; "    " &amp;VLOOKUP((tabDaten[[#This Row],[MandNr]]&amp;"x"&amp;LEFT(tabDaten[[#This Row],[Gld]],1)),tabGliederung[],2,FALSE)</f>
        <v>7    öffentliche Einrichtungen,  Wirtschaftsförderung</v>
      </c>
      <c r="F289" s="14" t="str">
        <f>LEFT(tabDaten[[#This Row],[Gld]],2) &amp; "    " &amp;VLOOKUP((tabDaten[[#This Row],[MandNr]]&amp;"x"&amp;LEFT(tabDaten[[#This Row],[Gld]],2)),tabGliederung[],2,FALSE)</f>
        <v xml:space="preserve">75    Bestattungswesen </v>
      </c>
      <c r="G2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89" s="14" t="str">
        <f>LEFT(tabDaten[[#This Row],[Gld]],4) &amp; "    " &amp;VLOOKUP((tabDaten[[#This Row],[MandNr]]&amp;"x"&amp;LEFT(tabDaten[[#This Row],[Gld]],4)),tabGliederung[],2,FALSE)</f>
        <v xml:space="preserve">7503    Friedhof Fürfeld </v>
      </c>
      <c r="I289" s="14" t="str">
        <f>IF(OR(LEFT(tabDaten[[#This Row],[Grp]],1)*1=3,LEFT(tabDaten[[#This Row],[Grp]],1)*1=9),LEFT(tabDaten[[#This Row],[Grp]],2),LEFT(tabDaten[[#This Row],[Grp]],1))</f>
        <v>2</v>
      </c>
      <c r="J289" s="14" t="str">
        <f>VLOOKUP(tabDaten[[#This Row],[GrpKurz]],tabGruppierung[],2,FALSE)</f>
        <v>E   Sonstige Finanzeinnahmen</v>
      </c>
      <c r="K2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7503-276000    Auflösung von Beiträgen und ähnlichen Entgelten  </v>
      </c>
      <c r="L289" s="17">
        <f>IF(OR(tabDaten[[#This Row],[art]]="00",tabDaten[[#This Row],[art]]="10"),tabDaten[[#This Row],[Plan]],tabDaten[[#This Row],[Plan]]*-1)</f>
        <v>700</v>
      </c>
      <c r="M289" s="18">
        <f>IF(OR(tabDaten[[#This Row],[art]]="00",tabDaten[[#This Row],[art]]="10",tabDaten[[#This Row],[art]]="60",tabDaten[[#This Row],[art]]="70"),tabDaten[[#This Row],[Rechnung]],tabDaten[[#This Row],[Rechnung]]*-1)</f>
        <v>679.51</v>
      </c>
      <c r="N289" s="44">
        <v>1</v>
      </c>
      <c r="O289" s="45" t="s">
        <v>995</v>
      </c>
      <c r="P289" s="45" t="s">
        <v>1382</v>
      </c>
      <c r="Q289" s="45" t="s">
        <v>1669</v>
      </c>
      <c r="R289" s="45" t="s">
        <v>995</v>
      </c>
      <c r="S289" s="45" t="s">
        <v>1546</v>
      </c>
      <c r="T289" s="44" t="s">
        <v>24</v>
      </c>
      <c r="U289" s="46">
        <v>700</v>
      </c>
      <c r="V289" s="46">
        <v>679.51</v>
      </c>
    </row>
    <row r="290" spans="2:22" x14ac:dyDescent="0.2">
      <c r="B290" s="14" t="str">
        <f>IF(tabDaten[[#This Row],[MandNr]]="","Fehler",IF(tabDaten[[#This Row],[MandNr]]=1,"1 Stadt Bad Rappenau","2 Eigenbetrieb Stadtenwässerung"))</f>
        <v>1 Stadt Bad Rappenau</v>
      </c>
      <c r="C290" s="14" t="str">
        <f>IF(OR(tabDaten[[#This Row],[art]]="00",tabDaten[[#This Row],[art]]="01",tabDaten[[#This Row],[art]]="60",tabDaten[[#This Row],[art]]="61"),"0 Verwaltungshaushalt","1 Vermögenshaushalt")</f>
        <v>0 Verwaltungshaushalt</v>
      </c>
      <c r="D290" s="14" t="str">
        <f>VLOOKUP(tabDaten[[#This Row],[art]],tabKontenart[],2,FALSE)</f>
        <v>00 Einnahmen VerwaltungsHH</v>
      </c>
      <c r="E290" s="14" t="str">
        <f>LEFT(tabDaten[[#This Row],[Gld]],1) &amp; "    " &amp;VLOOKUP((tabDaten[[#This Row],[MandNr]]&amp;"x"&amp;LEFT(tabDaten[[#This Row],[Gld]],1)),tabGliederung[],2,FALSE)</f>
        <v>7    öffentliche Einrichtungen,  Wirtschaftsförderung</v>
      </c>
      <c r="F290" s="14" t="str">
        <f>LEFT(tabDaten[[#This Row],[Gld]],2) &amp; "    " &amp;VLOOKUP((tabDaten[[#This Row],[MandNr]]&amp;"x"&amp;LEFT(tabDaten[[#This Row],[Gld]],2)),tabGliederung[],2,FALSE)</f>
        <v xml:space="preserve">75    Bestattungswesen </v>
      </c>
      <c r="G2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0" s="14" t="str">
        <f>LEFT(tabDaten[[#This Row],[Gld]],4) &amp; "    " &amp;VLOOKUP((tabDaten[[#This Row],[MandNr]]&amp;"x"&amp;LEFT(tabDaten[[#This Row],[Gld]],4)),tabGliederung[],2,FALSE)</f>
        <v xml:space="preserve">7504    Friedhof Grombach </v>
      </c>
      <c r="I290" s="14" t="str">
        <f>IF(OR(LEFT(tabDaten[[#This Row],[Grp]],1)*1=3,LEFT(tabDaten[[#This Row],[Grp]],1)*1=9),LEFT(tabDaten[[#This Row],[Grp]],2),LEFT(tabDaten[[#This Row],[Grp]],1))</f>
        <v>1</v>
      </c>
      <c r="J290" s="14" t="str">
        <f>VLOOKUP(tabDaten[[#This Row],[GrpKurz]],tabGruppierung[],2,FALSE)</f>
        <v>E   Einnahmen aus Verwaltung und Betrieb</v>
      </c>
      <c r="K2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7504-110000    Bestattungsgebühren   </v>
      </c>
      <c r="L290" s="17">
        <f>IF(OR(tabDaten[[#This Row],[art]]="00",tabDaten[[#This Row],[art]]="10"),tabDaten[[#This Row],[Plan]],tabDaten[[#This Row],[Plan]]*-1)</f>
        <v>38600</v>
      </c>
      <c r="M290" s="18">
        <f>IF(OR(tabDaten[[#This Row],[art]]="00",tabDaten[[#This Row],[art]]="10",tabDaten[[#This Row],[art]]="60",tabDaten[[#This Row],[art]]="70"),tabDaten[[#This Row],[Rechnung]],tabDaten[[#This Row],[Rechnung]]*-1)</f>
        <v>0</v>
      </c>
      <c r="N290" s="44">
        <v>1</v>
      </c>
      <c r="O290" s="45" t="s">
        <v>995</v>
      </c>
      <c r="P290" s="45" t="s">
        <v>1383</v>
      </c>
      <c r="Q290" s="45" t="s">
        <v>1674</v>
      </c>
      <c r="R290" s="45" t="s">
        <v>995</v>
      </c>
      <c r="S290" s="45" t="s">
        <v>1546</v>
      </c>
      <c r="T290" s="44" t="s">
        <v>65</v>
      </c>
      <c r="U290" s="46">
        <v>38600</v>
      </c>
      <c r="V290" s="46">
        <v>0</v>
      </c>
    </row>
    <row r="291" spans="2:22" x14ac:dyDescent="0.2">
      <c r="B291" s="14" t="str">
        <f>IF(tabDaten[[#This Row],[MandNr]]="","Fehler",IF(tabDaten[[#This Row],[MandNr]]=1,"1 Stadt Bad Rappenau","2 Eigenbetrieb Stadtenwässerung"))</f>
        <v>1 Stadt Bad Rappenau</v>
      </c>
      <c r="C291" s="14" t="str">
        <f>IF(OR(tabDaten[[#This Row],[art]]="00",tabDaten[[#This Row],[art]]="01",tabDaten[[#This Row],[art]]="60",tabDaten[[#This Row],[art]]="61"),"0 Verwaltungshaushalt","1 Vermögenshaushalt")</f>
        <v>0 Verwaltungshaushalt</v>
      </c>
      <c r="D291" s="14" t="str">
        <f>VLOOKUP(tabDaten[[#This Row],[art]],tabKontenart[],2,FALSE)</f>
        <v>00 Einnahmen VerwaltungsHH</v>
      </c>
      <c r="E291" s="14" t="str">
        <f>LEFT(tabDaten[[#This Row],[Gld]],1) &amp; "    " &amp;VLOOKUP((tabDaten[[#This Row],[MandNr]]&amp;"x"&amp;LEFT(tabDaten[[#This Row],[Gld]],1)),tabGliederung[],2,FALSE)</f>
        <v>7    öffentliche Einrichtungen,  Wirtschaftsförderung</v>
      </c>
      <c r="F291" s="14" t="str">
        <f>LEFT(tabDaten[[#This Row],[Gld]],2) &amp; "    " &amp;VLOOKUP((tabDaten[[#This Row],[MandNr]]&amp;"x"&amp;LEFT(tabDaten[[#This Row],[Gld]],2)),tabGliederung[],2,FALSE)</f>
        <v xml:space="preserve">75    Bestattungswesen </v>
      </c>
      <c r="G2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1" s="14" t="str">
        <f>LEFT(tabDaten[[#This Row],[Gld]],4) &amp; "    " &amp;VLOOKUP((tabDaten[[#This Row],[MandNr]]&amp;"x"&amp;LEFT(tabDaten[[#This Row],[Gld]],4)),tabGliederung[],2,FALSE)</f>
        <v xml:space="preserve">7504    Friedhof Grombach </v>
      </c>
      <c r="I291" s="14" t="str">
        <f>IF(OR(LEFT(tabDaten[[#This Row],[Grp]],1)*1=3,LEFT(tabDaten[[#This Row],[Grp]],1)*1=9),LEFT(tabDaten[[#This Row],[Grp]],2),LEFT(tabDaten[[#This Row],[Grp]],1))</f>
        <v>2</v>
      </c>
      <c r="J291" s="14" t="str">
        <f>VLOOKUP(tabDaten[[#This Row],[GrpKurz]],tabGruppierung[],2,FALSE)</f>
        <v>E   Sonstige Finanzeinnahmen</v>
      </c>
      <c r="K2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7504-276000    Auflösung von Beiträgen und ähnlichen Entgelten  </v>
      </c>
      <c r="L291" s="17">
        <f>IF(OR(tabDaten[[#This Row],[art]]="00",tabDaten[[#This Row],[art]]="10"),tabDaten[[#This Row],[Plan]],tabDaten[[#This Row],[Plan]]*-1)</f>
        <v>500</v>
      </c>
      <c r="M291" s="18">
        <f>IF(OR(tabDaten[[#This Row],[art]]="00",tabDaten[[#This Row],[art]]="10",tabDaten[[#This Row],[art]]="60",tabDaten[[#This Row],[art]]="70"),tabDaten[[#This Row],[Rechnung]],tabDaten[[#This Row],[Rechnung]]*-1)</f>
        <v>412.5</v>
      </c>
      <c r="N291" s="44">
        <v>1</v>
      </c>
      <c r="O291" s="45" t="s">
        <v>995</v>
      </c>
      <c r="P291" s="45" t="s">
        <v>1383</v>
      </c>
      <c r="Q291" s="45" t="s">
        <v>1669</v>
      </c>
      <c r="R291" s="45" t="s">
        <v>995</v>
      </c>
      <c r="S291" s="45" t="s">
        <v>1546</v>
      </c>
      <c r="T291" s="44" t="s">
        <v>24</v>
      </c>
      <c r="U291" s="46">
        <v>500</v>
      </c>
      <c r="V291" s="46">
        <v>412.5</v>
      </c>
    </row>
    <row r="292" spans="2:22" x14ac:dyDescent="0.2">
      <c r="B292" s="14" t="str">
        <f>IF(tabDaten[[#This Row],[MandNr]]="","Fehler",IF(tabDaten[[#This Row],[MandNr]]=1,"1 Stadt Bad Rappenau","2 Eigenbetrieb Stadtenwässerung"))</f>
        <v>1 Stadt Bad Rappenau</v>
      </c>
      <c r="C292" s="14" t="str">
        <f>IF(OR(tabDaten[[#This Row],[art]]="00",tabDaten[[#This Row],[art]]="01",tabDaten[[#This Row],[art]]="60",tabDaten[[#This Row],[art]]="61"),"0 Verwaltungshaushalt","1 Vermögenshaushalt")</f>
        <v>0 Verwaltungshaushalt</v>
      </c>
      <c r="D292" s="14" t="str">
        <f>VLOOKUP(tabDaten[[#This Row],[art]],tabKontenart[],2,FALSE)</f>
        <v>00 Einnahmen VerwaltungsHH</v>
      </c>
      <c r="E292" s="14" t="str">
        <f>LEFT(tabDaten[[#This Row],[Gld]],1) &amp; "    " &amp;VLOOKUP((tabDaten[[#This Row],[MandNr]]&amp;"x"&amp;LEFT(tabDaten[[#This Row],[Gld]],1)),tabGliederung[],2,FALSE)</f>
        <v>7    öffentliche Einrichtungen,  Wirtschaftsförderung</v>
      </c>
      <c r="F292" s="14" t="str">
        <f>LEFT(tabDaten[[#This Row],[Gld]],2) &amp; "    " &amp;VLOOKUP((tabDaten[[#This Row],[MandNr]]&amp;"x"&amp;LEFT(tabDaten[[#This Row],[Gld]],2)),tabGliederung[],2,FALSE)</f>
        <v xml:space="preserve">75    Bestattungswesen </v>
      </c>
      <c r="G2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2" s="14" t="str">
        <f>LEFT(tabDaten[[#This Row],[Gld]],4) &amp; "    " &amp;VLOOKUP((tabDaten[[#This Row],[MandNr]]&amp;"x"&amp;LEFT(tabDaten[[#This Row],[Gld]],4)),tabGliederung[],2,FALSE)</f>
        <v xml:space="preserve">7505    Friedhof Heinsheim </v>
      </c>
      <c r="I292" s="14" t="str">
        <f>IF(OR(LEFT(tabDaten[[#This Row],[Grp]],1)*1=3,LEFT(tabDaten[[#This Row],[Grp]],1)*1=9),LEFT(tabDaten[[#This Row],[Grp]],2),LEFT(tabDaten[[#This Row],[Grp]],1))</f>
        <v>1</v>
      </c>
      <c r="J292" s="14" t="str">
        <f>VLOOKUP(tabDaten[[#This Row],[GrpKurz]],tabGruppierung[],2,FALSE)</f>
        <v>E   Einnahmen aus Verwaltung und Betrieb</v>
      </c>
      <c r="K2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7505-110000    Bestattungsgebühren   </v>
      </c>
      <c r="L292" s="17">
        <f>IF(OR(tabDaten[[#This Row],[art]]="00",tabDaten[[#This Row],[art]]="10"),tabDaten[[#This Row],[Plan]],tabDaten[[#This Row],[Plan]]*-1)</f>
        <v>42500</v>
      </c>
      <c r="M292" s="18">
        <f>IF(OR(tabDaten[[#This Row],[art]]="00",tabDaten[[#This Row],[art]]="10",tabDaten[[#This Row],[art]]="60",tabDaten[[#This Row],[art]]="70"),tabDaten[[#This Row],[Rechnung]],tabDaten[[#This Row],[Rechnung]]*-1)</f>
        <v>0</v>
      </c>
      <c r="N292" s="44">
        <v>1</v>
      </c>
      <c r="O292" s="45" t="s">
        <v>995</v>
      </c>
      <c r="P292" s="45" t="s">
        <v>1384</v>
      </c>
      <c r="Q292" s="45" t="s">
        <v>1674</v>
      </c>
      <c r="R292" s="45" t="s">
        <v>995</v>
      </c>
      <c r="S292" s="45" t="s">
        <v>1546</v>
      </c>
      <c r="T292" s="44" t="s">
        <v>65</v>
      </c>
      <c r="U292" s="46">
        <v>42500</v>
      </c>
      <c r="V292" s="46">
        <v>0</v>
      </c>
    </row>
    <row r="293" spans="2:22" x14ac:dyDescent="0.2">
      <c r="B293" s="14" t="str">
        <f>IF(tabDaten[[#This Row],[MandNr]]="","Fehler",IF(tabDaten[[#This Row],[MandNr]]=1,"1 Stadt Bad Rappenau","2 Eigenbetrieb Stadtenwässerung"))</f>
        <v>1 Stadt Bad Rappenau</v>
      </c>
      <c r="C293" s="14" t="str">
        <f>IF(OR(tabDaten[[#This Row],[art]]="00",tabDaten[[#This Row],[art]]="01",tabDaten[[#This Row],[art]]="60",tabDaten[[#This Row],[art]]="61"),"0 Verwaltungshaushalt","1 Vermögenshaushalt")</f>
        <v>0 Verwaltungshaushalt</v>
      </c>
      <c r="D293" s="14" t="str">
        <f>VLOOKUP(tabDaten[[#This Row],[art]],tabKontenart[],2,FALSE)</f>
        <v>00 Einnahmen VerwaltungsHH</v>
      </c>
      <c r="E293" s="14" t="str">
        <f>LEFT(tabDaten[[#This Row],[Gld]],1) &amp; "    " &amp;VLOOKUP((tabDaten[[#This Row],[MandNr]]&amp;"x"&amp;LEFT(tabDaten[[#This Row],[Gld]],1)),tabGliederung[],2,FALSE)</f>
        <v>7    öffentliche Einrichtungen,  Wirtschaftsförderung</v>
      </c>
      <c r="F293" s="14" t="str">
        <f>LEFT(tabDaten[[#This Row],[Gld]],2) &amp; "    " &amp;VLOOKUP((tabDaten[[#This Row],[MandNr]]&amp;"x"&amp;LEFT(tabDaten[[#This Row],[Gld]],2)),tabGliederung[],2,FALSE)</f>
        <v xml:space="preserve">75    Bestattungswesen </v>
      </c>
      <c r="G2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3" s="14" t="str">
        <f>LEFT(tabDaten[[#This Row],[Gld]],4) &amp; "    " &amp;VLOOKUP((tabDaten[[#This Row],[MandNr]]&amp;"x"&amp;LEFT(tabDaten[[#This Row],[Gld]],4)),tabGliederung[],2,FALSE)</f>
        <v xml:space="preserve">7505    Friedhof Heinsheim </v>
      </c>
      <c r="I293" s="14" t="str">
        <f>IF(OR(LEFT(tabDaten[[#This Row],[Grp]],1)*1=3,LEFT(tabDaten[[#This Row],[Grp]],1)*1=9),LEFT(tabDaten[[#This Row],[Grp]],2),LEFT(tabDaten[[#This Row],[Grp]],1))</f>
        <v>2</v>
      </c>
      <c r="J293" s="14" t="str">
        <f>VLOOKUP(tabDaten[[#This Row],[GrpKurz]],tabGruppierung[],2,FALSE)</f>
        <v>E   Sonstige Finanzeinnahmen</v>
      </c>
      <c r="K2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7505-276000    Auflösung von Beiträgen und ähnlichen Entgelten  </v>
      </c>
      <c r="L293" s="17">
        <f>IF(OR(tabDaten[[#This Row],[art]]="00",tabDaten[[#This Row],[art]]="10"),tabDaten[[#This Row],[Plan]],tabDaten[[#This Row],[Plan]]*-1)</f>
        <v>500</v>
      </c>
      <c r="M293" s="18">
        <f>IF(OR(tabDaten[[#This Row],[art]]="00",tabDaten[[#This Row],[art]]="10",tabDaten[[#This Row],[art]]="60",tabDaten[[#This Row],[art]]="70"),tabDaten[[#This Row],[Rechnung]],tabDaten[[#This Row],[Rechnung]]*-1)</f>
        <v>453.2</v>
      </c>
      <c r="N293" s="44">
        <v>1</v>
      </c>
      <c r="O293" s="45" t="s">
        <v>995</v>
      </c>
      <c r="P293" s="45" t="s">
        <v>1384</v>
      </c>
      <c r="Q293" s="45" t="s">
        <v>1669</v>
      </c>
      <c r="R293" s="45" t="s">
        <v>995</v>
      </c>
      <c r="S293" s="45" t="s">
        <v>1546</v>
      </c>
      <c r="T293" s="44" t="s">
        <v>24</v>
      </c>
      <c r="U293" s="46">
        <v>500</v>
      </c>
      <c r="V293" s="46">
        <v>453.2</v>
      </c>
    </row>
    <row r="294" spans="2:22" x14ac:dyDescent="0.2">
      <c r="B294" s="14" t="str">
        <f>IF(tabDaten[[#This Row],[MandNr]]="","Fehler",IF(tabDaten[[#This Row],[MandNr]]=1,"1 Stadt Bad Rappenau","2 Eigenbetrieb Stadtenwässerung"))</f>
        <v>1 Stadt Bad Rappenau</v>
      </c>
      <c r="C294" s="14" t="str">
        <f>IF(OR(tabDaten[[#This Row],[art]]="00",tabDaten[[#This Row],[art]]="01",tabDaten[[#This Row],[art]]="60",tabDaten[[#This Row],[art]]="61"),"0 Verwaltungshaushalt","1 Vermögenshaushalt")</f>
        <v>0 Verwaltungshaushalt</v>
      </c>
      <c r="D294" s="14" t="str">
        <f>VLOOKUP(tabDaten[[#This Row],[art]],tabKontenart[],2,FALSE)</f>
        <v>00 Einnahmen VerwaltungsHH</v>
      </c>
      <c r="E294" s="14" t="str">
        <f>LEFT(tabDaten[[#This Row],[Gld]],1) &amp; "    " &amp;VLOOKUP((tabDaten[[#This Row],[MandNr]]&amp;"x"&amp;LEFT(tabDaten[[#This Row],[Gld]],1)),tabGliederung[],2,FALSE)</f>
        <v>7    öffentliche Einrichtungen,  Wirtschaftsförderung</v>
      </c>
      <c r="F294" s="14" t="str">
        <f>LEFT(tabDaten[[#This Row],[Gld]],2) &amp; "    " &amp;VLOOKUP((tabDaten[[#This Row],[MandNr]]&amp;"x"&amp;LEFT(tabDaten[[#This Row],[Gld]],2)),tabGliederung[],2,FALSE)</f>
        <v xml:space="preserve">75    Bestattungswesen </v>
      </c>
      <c r="G2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4" s="14" t="str">
        <f>LEFT(tabDaten[[#This Row],[Gld]],4) &amp; "    " &amp;VLOOKUP((tabDaten[[#This Row],[MandNr]]&amp;"x"&amp;LEFT(tabDaten[[#This Row],[Gld]],4)),tabGliederung[],2,FALSE)</f>
        <v xml:space="preserve">7506    Friedhof Obergimpern </v>
      </c>
      <c r="I294" s="14" t="str">
        <f>IF(OR(LEFT(tabDaten[[#This Row],[Grp]],1)*1=3,LEFT(tabDaten[[#This Row],[Grp]],1)*1=9),LEFT(tabDaten[[#This Row],[Grp]],2),LEFT(tabDaten[[#This Row],[Grp]],1))</f>
        <v>1</v>
      </c>
      <c r="J294" s="14" t="str">
        <f>VLOOKUP(tabDaten[[#This Row],[GrpKurz]],tabGruppierung[],2,FALSE)</f>
        <v>E   Einnahmen aus Verwaltung und Betrieb</v>
      </c>
      <c r="K2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7506-110000    Bestattungsgebühren   </v>
      </c>
      <c r="L294" s="17">
        <f>IF(OR(tabDaten[[#This Row],[art]]="00",tabDaten[[#This Row],[art]]="10"),tabDaten[[#This Row],[Plan]],tabDaten[[#This Row],[Plan]]*-1)</f>
        <v>52000</v>
      </c>
      <c r="M294" s="18">
        <f>IF(OR(tabDaten[[#This Row],[art]]="00",tabDaten[[#This Row],[art]]="10",tabDaten[[#This Row],[art]]="60",tabDaten[[#This Row],[art]]="70"),tabDaten[[#This Row],[Rechnung]],tabDaten[[#This Row],[Rechnung]]*-1)</f>
        <v>0</v>
      </c>
      <c r="N294" s="44">
        <v>1</v>
      </c>
      <c r="O294" s="45" t="s">
        <v>995</v>
      </c>
      <c r="P294" s="45" t="s">
        <v>1385</v>
      </c>
      <c r="Q294" s="45" t="s">
        <v>1674</v>
      </c>
      <c r="R294" s="45" t="s">
        <v>995</v>
      </c>
      <c r="S294" s="45" t="s">
        <v>1546</v>
      </c>
      <c r="T294" s="44" t="s">
        <v>65</v>
      </c>
      <c r="U294" s="46">
        <v>52000</v>
      </c>
      <c r="V294" s="46">
        <v>0</v>
      </c>
    </row>
    <row r="295" spans="2:22" x14ac:dyDescent="0.2">
      <c r="B295" s="14" t="str">
        <f>IF(tabDaten[[#This Row],[MandNr]]="","Fehler",IF(tabDaten[[#This Row],[MandNr]]=1,"1 Stadt Bad Rappenau","2 Eigenbetrieb Stadtenwässerung"))</f>
        <v>1 Stadt Bad Rappenau</v>
      </c>
      <c r="C295" s="14" t="str">
        <f>IF(OR(tabDaten[[#This Row],[art]]="00",tabDaten[[#This Row],[art]]="01",tabDaten[[#This Row],[art]]="60",tabDaten[[#This Row],[art]]="61"),"0 Verwaltungshaushalt","1 Vermögenshaushalt")</f>
        <v>0 Verwaltungshaushalt</v>
      </c>
      <c r="D295" s="14" t="str">
        <f>VLOOKUP(tabDaten[[#This Row],[art]],tabKontenart[],2,FALSE)</f>
        <v>00 Einnahmen VerwaltungsHH</v>
      </c>
      <c r="E295" s="14" t="str">
        <f>LEFT(tabDaten[[#This Row],[Gld]],1) &amp; "    " &amp;VLOOKUP((tabDaten[[#This Row],[MandNr]]&amp;"x"&amp;LEFT(tabDaten[[#This Row],[Gld]],1)),tabGliederung[],2,FALSE)</f>
        <v>7    öffentliche Einrichtungen,  Wirtschaftsförderung</v>
      </c>
      <c r="F295" s="14" t="str">
        <f>LEFT(tabDaten[[#This Row],[Gld]],2) &amp; "    " &amp;VLOOKUP((tabDaten[[#This Row],[MandNr]]&amp;"x"&amp;LEFT(tabDaten[[#This Row],[Gld]],2)),tabGliederung[],2,FALSE)</f>
        <v xml:space="preserve">75    Bestattungswesen </v>
      </c>
      <c r="G2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5" s="14" t="str">
        <f>LEFT(tabDaten[[#This Row],[Gld]],4) &amp; "    " &amp;VLOOKUP((tabDaten[[#This Row],[MandNr]]&amp;"x"&amp;LEFT(tabDaten[[#This Row],[Gld]],4)),tabGliederung[],2,FALSE)</f>
        <v xml:space="preserve">7506    Friedhof Obergimpern </v>
      </c>
      <c r="I295" s="14" t="str">
        <f>IF(OR(LEFT(tabDaten[[#This Row],[Grp]],1)*1=3,LEFT(tabDaten[[#This Row],[Grp]],1)*1=9),LEFT(tabDaten[[#This Row],[Grp]],2),LEFT(tabDaten[[#This Row],[Grp]],1))</f>
        <v>2</v>
      </c>
      <c r="J295" s="14" t="str">
        <f>VLOOKUP(tabDaten[[#This Row],[GrpKurz]],tabGruppierung[],2,FALSE)</f>
        <v>E   Sonstige Finanzeinnahmen</v>
      </c>
      <c r="K2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7506-276000    Auflösung von Beiträgen und ähnlichen Entgelten  </v>
      </c>
      <c r="L295" s="17">
        <f>IF(OR(tabDaten[[#This Row],[art]]="00",tabDaten[[#This Row],[art]]="10"),tabDaten[[#This Row],[Plan]],tabDaten[[#This Row],[Plan]]*-1)</f>
        <v>900</v>
      </c>
      <c r="M295" s="18">
        <f>IF(OR(tabDaten[[#This Row],[art]]="00",tabDaten[[#This Row],[art]]="10",tabDaten[[#This Row],[art]]="60",tabDaten[[#This Row],[art]]="70"),tabDaten[[#This Row],[Rechnung]],tabDaten[[#This Row],[Rechnung]]*-1)</f>
        <v>820.66</v>
      </c>
      <c r="N295" s="44">
        <v>1</v>
      </c>
      <c r="O295" s="45" t="s">
        <v>995</v>
      </c>
      <c r="P295" s="45" t="s">
        <v>1385</v>
      </c>
      <c r="Q295" s="45" t="s">
        <v>1669</v>
      </c>
      <c r="R295" s="45" t="s">
        <v>995</v>
      </c>
      <c r="S295" s="45" t="s">
        <v>1546</v>
      </c>
      <c r="T295" s="44" t="s">
        <v>24</v>
      </c>
      <c r="U295" s="46">
        <v>900</v>
      </c>
      <c r="V295" s="46">
        <v>820.66</v>
      </c>
    </row>
    <row r="296" spans="2:22" x14ac:dyDescent="0.2">
      <c r="B296" s="14" t="str">
        <f>IF(tabDaten[[#This Row],[MandNr]]="","Fehler",IF(tabDaten[[#This Row],[MandNr]]=1,"1 Stadt Bad Rappenau","2 Eigenbetrieb Stadtenwässerung"))</f>
        <v>1 Stadt Bad Rappenau</v>
      </c>
      <c r="C296" s="14" t="str">
        <f>IF(OR(tabDaten[[#This Row],[art]]="00",tabDaten[[#This Row],[art]]="01",tabDaten[[#This Row],[art]]="60",tabDaten[[#This Row],[art]]="61"),"0 Verwaltungshaushalt","1 Vermögenshaushalt")</f>
        <v>0 Verwaltungshaushalt</v>
      </c>
      <c r="D296" s="14" t="str">
        <f>VLOOKUP(tabDaten[[#This Row],[art]],tabKontenart[],2,FALSE)</f>
        <v>00 Einnahmen VerwaltungsHH</v>
      </c>
      <c r="E296" s="14" t="str">
        <f>LEFT(tabDaten[[#This Row],[Gld]],1) &amp; "    " &amp;VLOOKUP((tabDaten[[#This Row],[MandNr]]&amp;"x"&amp;LEFT(tabDaten[[#This Row],[Gld]],1)),tabGliederung[],2,FALSE)</f>
        <v>7    öffentliche Einrichtungen,  Wirtschaftsförderung</v>
      </c>
      <c r="F296" s="14" t="str">
        <f>LEFT(tabDaten[[#This Row],[Gld]],2) &amp; "    " &amp;VLOOKUP((tabDaten[[#This Row],[MandNr]]&amp;"x"&amp;LEFT(tabDaten[[#This Row],[Gld]],2)),tabGliederung[],2,FALSE)</f>
        <v xml:space="preserve">75    Bestattungswesen </v>
      </c>
      <c r="G2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6" s="14" t="str">
        <f>LEFT(tabDaten[[#This Row],[Gld]],4) &amp; "    " &amp;VLOOKUP((tabDaten[[#This Row],[MandNr]]&amp;"x"&amp;LEFT(tabDaten[[#This Row],[Gld]],4)),tabGliederung[],2,FALSE)</f>
        <v xml:space="preserve">7507    Friedhof Treschklingen </v>
      </c>
      <c r="I296" s="14" t="str">
        <f>IF(OR(LEFT(tabDaten[[#This Row],[Grp]],1)*1=3,LEFT(tabDaten[[#This Row],[Grp]],1)*1=9),LEFT(tabDaten[[#This Row],[Grp]],2),LEFT(tabDaten[[#This Row],[Grp]],1))</f>
        <v>1</v>
      </c>
      <c r="J296" s="14" t="str">
        <f>VLOOKUP(tabDaten[[#This Row],[GrpKurz]],tabGruppierung[],2,FALSE)</f>
        <v>E   Einnahmen aus Verwaltung und Betrieb</v>
      </c>
      <c r="K2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7507-110000    Bestattungsgebühren   </v>
      </c>
      <c r="L296" s="17">
        <f>IF(OR(tabDaten[[#This Row],[art]]="00",tabDaten[[#This Row],[art]]="10"),tabDaten[[#This Row],[Plan]],tabDaten[[#This Row],[Plan]]*-1)</f>
        <v>26200</v>
      </c>
      <c r="M296" s="18">
        <f>IF(OR(tabDaten[[#This Row],[art]]="00",tabDaten[[#This Row],[art]]="10",tabDaten[[#This Row],[art]]="60",tabDaten[[#This Row],[art]]="70"),tabDaten[[#This Row],[Rechnung]],tabDaten[[#This Row],[Rechnung]]*-1)</f>
        <v>0</v>
      </c>
      <c r="N296" s="44">
        <v>1</v>
      </c>
      <c r="O296" s="45" t="s">
        <v>995</v>
      </c>
      <c r="P296" s="45" t="s">
        <v>1386</v>
      </c>
      <c r="Q296" s="45" t="s">
        <v>1674</v>
      </c>
      <c r="R296" s="45" t="s">
        <v>995</v>
      </c>
      <c r="S296" s="45" t="s">
        <v>1546</v>
      </c>
      <c r="T296" s="44" t="s">
        <v>65</v>
      </c>
      <c r="U296" s="46">
        <v>26200</v>
      </c>
      <c r="V296" s="46">
        <v>0</v>
      </c>
    </row>
    <row r="297" spans="2:22" x14ac:dyDescent="0.2">
      <c r="B297" s="14" t="str">
        <f>IF(tabDaten[[#This Row],[MandNr]]="","Fehler",IF(tabDaten[[#This Row],[MandNr]]=1,"1 Stadt Bad Rappenau","2 Eigenbetrieb Stadtenwässerung"))</f>
        <v>1 Stadt Bad Rappenau</v>
      </c>
      <c r="C297" s="14" t="str">
        <f>IF(OR(tabDaten[[#This Row],[art]]="00",tabDaten[[#This Row],[art]]="01",tabDaten[[#This Row],[art]]="60",tabDaten[[#This Row],[art]]="61"),"0 Verwaltungshaushalt","1 Vermögenshaushalt")</f>
        <v>0 Verwaltungshaushalt</v>
      </c>
      <c r="D297" s="14" t="str">
        <f>VLOOKUP(tabDaten[[#This Row],[art]],tabKontenart[],2,FALSE)</f>
        <v>00 Einnahmen VerwaltungsHH</v>
      </c>
      <c r="E297" s="14" t="str">
        <f>LEFT(tabDaten[[#This Row],[Gld]],1) &amp; "    " &amp;VLOOKUP((tabDaten[[#This Row],[MandNr]]&amp;"x"&amp;LEFT(tabDaten[[#This Row],[Gld]],1)),tabGliederung[],2,FALSE)</f>
        <v>7    öffentliche Einrichtungen,  Wirtschaftsförderung</v>
      </c>
      <c r="F297" s="14" t="str">
        <f>LEFT(tabDaten[[#This Row],[Gld]],2) &amp; "    " &amp;VLOOKUP((tabDaten[[#This Row],[MandNr]]&amp;"x"&amp;LEFT(tabDaten[[#This Row],[Gld]],2)),tabGliederung[],2,FALSE)</f>
        <v xml:space="preserve">75    Bestattungswesen </v>
      </c>
      <c r="G2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7" s="14" t="str">
        <f>LEFT(tabDaten[[#This Row],[Gld]],4) &amp; "    " &amp;VLOOKUP((tabDaten[[#This Row],[MandNr]]&amp;"x"&amp;LEFT(tabDaten[[#This Row],[Gld]],4)),tabGliederung[],2,FALSE)</f>
        <v xml:space="preserve">7507    Friedhof Treschklingen </v>
      </c>
      <c r="I297" s="14" t="str">
        <f>IF(OR(LEFT(tabDaten[[#This Row],[Grp]],1)*1=3,LEFT(tabDaten[[#This Row],[Grp]],1)*1=9),LEFT(tabDaten[[#This Row],[Grp]],2),LEFT(tabDaten[[#This Row],[Grp]],1))</f>
        <v>2</v>
      </c>
      <c r="J297" s="14" t="str">
        <f>VLOOKUP(tabDaten[[#This Row],[GrpKurz]],tabGruppierung[],2,FALSE)</f>
        <v>E   Sonstige Finanzeinnahmen</v>
      </c>
      <c r="K2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7507-276000    Auflösung von Beiträgen und ähnlichen Entgelten  </v>
      </c>
      <c r="L297" s="17">
        <f>IF(OR(tabDaten[[#This Row],[art]]="00",tabDaten[[#This Row],[art]]="10"),tabDaten[[#This Row],[Plan]],tabDaten[[#This Row],[Plan]]*-1)</f>
        <v>400</v>
      </c>
      <c r="M297" s="18">
        <f>IF(OR(tabDaten[[#This Row],[art]]="00",tabDaten[[#This Row],[art]]="10",tabDaten[[#This Row],[art]]="60",tabDaten[[#This Row],[art]]="70"),tabDaten[[#This Row],[Rechnung]],tabDaten[[#This Row],[Rechnung]]*-1)</f>
        <v>348.72</v>
      </c>
      <c r="N297" s="44">
        <v>1</v>
      </c>
      <c r="O297" s="45" t="s">
        <v>995</v>
      </c>
      <c r="P297" s="45" t="s">
        <v>1386</v>
      </c>
      <c r="Q297" s="45" t="s">
        <v>1669</v>
      </c>
      <c r="R297" s="45" t="s">
        <v>995</v>
      </c>
      <c r="S297" s="45" t="s">
        <v>1546</v>
      </c>
      <c r="T297" s="44" t="s">
        <v>24</v>
      </c>
      <c r="U297" s="46">
        <v>400</v>
      </c>
      <c r="V297" s="46">
        <v>348.72</v>
      </c>
    </row>
    <row r="298" spans="2:22" x14ac:dyDescent="0.2">
      <c r="B298" s="14" t="str">
        <f>IF(tabDaten[[#This Row],[MandNr]]="","Fehler",IF(tabDaten[[#This Row],[MandNr]]=1,"1 Stadt Bad Rappenau","2 Eigenbetrieb Stadtenwässerung"))</f>
        <v>1 Stadt Bad Rappenau</v>
      </c>
      <c r="C298" s="14" t="str">
        <f>IF(OR(tabDaten[[#This Row],[art]]="00",tabDaten[[#This Row],[art]]="01",tabDaten[[#This Row],[art]]="60",tabDaten[[#This Row],[art]]="61"),"0 Verwaltungshaushalt","1 Vermögenshaushalt")</f>
        <v>0 Verwaltungshaushalt</v>
      </c>
      <c r="D298" s="14" t="str">
        <f>VLOOKUP(tabDaten[[#This Row],[art]],tabKontenart[],2,FALSE)</f>
        <v>00 Einnahmen VerwaltungsHH</v>
      </c>
      <c r="E298" s="14" t="str">
        <f>LEFT(tabDaten[[#This Row],[Gld]],1) &amp; "    " &amp;VLOOKUP((tabDaten[[#This Row],[MandNr]]&amp;"x"&amp;LEFT(tabDaten[[#This Row],[Gld]],1)),tabGliederung[],2,FALSE)</f>
        <v>7    öffentliche Einrichtungen,  Wirtschaftsförderung</v>
      </c>
      <c r="F298" s="14" t="str">
        <f>LEFT(tabDaten[[#This Row],[Gld]],2) &amp; "    " &amp;VLOOKUP((tabDaten[[#This Row],[MandNr]]&amp;"x"&amp;LEFT(tabDaten[[#This Row],[Gld]],2)),tabGliederung[],2,FALSE)</f>
        <v xml:space="preserve">75    Bestattungswesen </v>
      </c>
      <c r="G2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8" s="14" t="str">
        <f>LEFT(tabDaten[[#This Row],[Gld]],4) &amp; "    " &amp;VLOOKUP((tabDaten[[#This Row],[MandNr]]&amp;"x"&amp;LEFT(tabDaten[[#This Row],[Gld]],4)),tabGliederung[],2,FALSE)</f>
        <v xml:space="preserve">7508    Friedhof Wollenberg </v>
      </c>
      <c r="I298" s="14" t="str">
        <f>IF(OR(LEFT(tabDaten[[#This Row],[Grp]],1)*1=3,LEFT(tabDaten[[#This Row],[Grp]],1)*1=9),LEFT(tabDaten[[#This Row],[Grp]],2),LEFT(tabDaten[[#This Row],[Grp]],1))</f>
        <v>1</v>
      </c>
      <c r="J298" s="14" t="str">
        <f>VLOOKUP(tabDaten[[#This Row],[GrpKurz]],tabGruppierung[],2,FALSE)</f>
        <v>E   Einnahmen aus Verwaltung und Betrieb</v>
      </c>
      <c r="K2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7508-110000    Bestattungsgebühren   </v>
      </c>
      <c r="L298" s="17">
        <f>IF(OR(tabDaten[[#This Row],[art]]="00",tabDaten[[#This Row],[art]]="10"),tabDaten[[#This Row],[Plan]],tabDaten[[#This Row],[Plan]]*-1)</f>
        <v>17400</v>
      </c>
      <c r="M298" s="18">
        <f>IF(OR(tabDaten[[#This Row],[art]]="00",tabDaten[[#This Row],[art]]="10",tabDaten[[#This Row],[art]]="60",tabDaten[[#This Row],[art]]="70"),tabDaten[[#This Row],[Rechnung]],tabDaten[[#This Row],[Rechnung]]*-1)</f>
        <v>0</v>
      </c>
      <c r="N298" s="44">
        <v>1</v>
      </c>
      <c r="O298" s="45" t="s">
        <v>995</v>
      </c>
      <c r="P298" s="45" t="s">
        <v>1387</v>
      </c>
      <c r="Q298" s="45" t="s">
        <v>1674</v>
      </c>
      <c r="R298" s="45" t="s">
        <v>995</v>
      </c>
      <c r="S298" s="45" t="s">
        <v>1546</v>
      </c>
      <c r="T298" s="44" t="s">
        <v>65</v>
      </c>
      <c r="U298" s="46">
        <v>17400</v>
      </c>
      <c r="V298" s="46">
        <v>0</v>
      </c>
    </row>
    <row r="299" spans="2:22" x14ac:dyDescent="0.2">
      <c r="B299" s="14" t="str">
        <f>IF(tabDaten[[#This Row],[MandNr]]="","Fehler",IF(tabDaten[[#This Row],[MandNr]]=1,"1 Stadt Bad Rappenau","2 Eigenbetrieb Stadtenwässerung"))</f>
        <v>1 Stadt Bad Rappenau</v>
      </c>
      <c r="C299" s="14" t="str">
        <f>IF(OR(tabDaten[[#This Row],[art]]="00",tabDaten[[#This Row],[art]]="01",tabDaten[[#This Row],[art]]="60",tabDaten[[#This Row],[art]]="61"),"0 Verwaltungshaushalt","1 Vermögenshaushalt")</f>
        <v>0 Verwaltungshaushalt</v>
      </c>
      <c r="D299" s="14" t="str">
        <f>VLOOKUP(tabDaten[[#This Row],[art]],tabKontenart[],2,FALSE)</f>
        <v>00 Einnahmen VerwaltungsHH</v>
      </c>
      <c r="E299" s="14" t="str">
        <f>LEFT(tabDaten[[#This Row],[Gld]],1) &amp; "    " &amp;VLOOKUP((tabDaten[[#This Row],[MandNr]]&amp;"x"&amp;LEFT(tabDaten[[#This Row],[Gld]],1)),tabGliederung[],2,FALSE)</f>
        <v>7    öffentliche Einrichtungen,  Wirtschaftsförderung</v>
      </c>
      <c r="F299" s="14" t="str">
        <f>LEFT(tabDaten[[#This Row],[Gld]],2) &amp; "    " &amp;VLOOKUP((tabDaten[[#This Row],[MandNr]]&amp;"x"&amp;LEFT(tabDaten[[#This Row],[Gld]],2)),tabGliederung[],2,FALSE)</f>
        <v xml:space="preserve">75    Bestattungswesen </v>
      </c>
      <c r="G2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9" s="14" t="str">
        <f>LEFT(tabDaten[[#This Row],[Gld]],4) &amp; "    " &amp;VLOOKUP((tabDaten[[#This Row],[MandNr]]&amp;"x"&amp;LEFT(tabDaten[[#This Row],[Gld]],4)),tabGliederung[],2,FALSE)</f>
        <v xml:space="preserve">7508    Friedhof Wollenberg </v>
      </c>
      <c r="I299" s="14" t="str">
        <f>IF(OR(LEFT(tabDaten[[#This Row],[Grp]],1)*1=3,LEFT(tabDaten[[#This Row],[Grp]],1)*1=9),LEFT(tabDaten[[#This Row],[Grp]],2),LEFT(tabDaten[[#This Row],[Grp]],1))</f>
        <v>2</v>
      </c>
      <c r="J299" s="14" t="str">
        <f>VLOOKUP(tabDaten[[#This Row],[GrpKurz]],tabGruppierung[],2,FALSE)</f>
        <v>E   Sonstige Finanzeinnahmen</v>
      </c>
      <c r="K2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7508-276000    Auflösung von Beiträgen und ähnlichen Entgelten  </v>
      </c>
      <c r="L299" s="17">
        <f>IF(OR(tabDaten[[#This Row],[art]]="00",tabDaten[[#This Row],[art]]="10"),tabDaten[[#This Row],[Plan]],tabDaten[[#This Row],[Plan]]*-1)</f>
        <v>100</v>
      </c>
      <c r="M299" s="18">
        <f>IF(OR(tabDaten[[#This Row],[art]]="00",tabDaten[[#This Row],[art]]="10",tabDaten[[#This Row],[art]]="60",tabDaten[[#This Row],[art]]="70"),tabDaten[[#This Row],[Rechnung]],tabDaten[[#This Row],[Rechnung]]*-1)</f>
        <v>51.33</v>
      </c>
      <c r="N299" s="44">
        <v>1</v>
      </c>
      <c r="O299" s="45" t="s">
        <v>995</v>
      </c>
      <c r="P299" s="45" t="s">
        <v>1387</v>
      </c>
      <c r="Q299" s="45" t="s">
        <v>1669</v>
      </c>
      <c r="R299" s="45" t="s">
        <v>995</v>
      </c>
      <c r="S299" s="45" t="s">
        <v>1546</v>
      </c>
      <c r="T299" s="44" t="s">
        <v>24</v>
      </c>
      <c r="U299" s="46">
        <v>100</v>
      </c>
      <c r="V299" s="46">
        <v>51.33</v>
      </c>
    </row>
    <row r="300" spans="2:22" x14ac:dyDescent="0.2">
      <c r="B300" s="14" t="str">
        <f>IF(tabDaten[[#This Row],[MandNr]]="","Fehler",IF(tabDaten[[#This Row],[MandNr]]=1,"1 Stadt Bad Rappenau","2 Eigenbetrieb Stadtenwässerung"))</f>
        <v>1 Stadt Bad Rappenau</v>
      </c>
      <c r="C300" s="14" t="str">
        <f>IF(OR(tabDaten[[#This Row],[art]]="00",tabDaten[[#This Row],[art]]="01",tabDaten[[#This Row],[art]]="60",tabDaten[[#This Row],[art]]="61"),"0 Verwaltungshaushalt","1 Vermögenshaushalt")</f>
        <v>0 Verwaltungshaushalt</v>
      </c>
      <c r="D300" s="14" t="str">
        <f>VLOOKUP(tabDaten[[#This Row],[art]],tabKontenart[],2,FALSE)</f>
        <v>00 Einnahmen VerwaltungsHH</v>
      </c>
      <c r="E300" s="14" t="str">
        <f>LEFT(tabDaten[[#This Row],[Gld]],1) &amp; "    " &amp;VLOOKUP((tabDaten[[#This Row],[MandNr]]&amp;"x"&amp;LEFT(tabDaten[[#This Row],[Gld]],1)),tabGliederung[],2,FALSE)</f>
        <v>7    öffentliche Einrichtungen,  Wirtschaftsförderung</v>
      </c>
      <c r="F300" s="14" t="str">
        <f>LEFT(tabDaten[[#This Row],[Gld]],2) &amp; "    " &amp;VLOOKUP((tabDaten[[#This Row],[MandNr]]&amp;"x"&amp;LEFT(tabDaten[[#This Row],[Gld]],2)),tabGliederung[],2,FALSE)</f>
        <v xml:space="preserve">75    Bestattungswesen </v>
      </c>
      <c r="G3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 s="14" t="str">
        <f>LEFT(tabDaten[[#This Row],[Gld]],4) &amp; "    " &amp;VLOOKUP((tabDaten[[#This Row],[MandNr]]&amp;"x"&amp;LEFT(tabDaten[[#This Row],[Gld]],4)),tabGliederung[],2,FALSE)</f>
        <v xml:space="preserve">7509    Friedhof Zimmerhof </v>
      </c>
      <c r="I300" s="14" t="str">
        <f>IF(OR(LEFT(tabDaten[[#This Row],[Grp]],1)*1=3,LEFT(tabDaten[[#This Row],[Grp]],1)*1=9),LEFT(tabDaten[[#This Row],[Grp]],2),LEFT(tabDaten[[#This Row],[Grp]],1))</f>
        <v>1</v>
      </c>
      <c r="J300" s="14" t="str">
        <f>VLOOKUP(tabDaten[[#This Row],[GrpKurz]],tabGruppierung[],2,FALSE)</f>
        <v>E   Einnahmen aus Verwaltung und Betrieb</v>
      </c>
      <c r="K3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7509-110000    Bestattungsgebühren   </v>
      </c>
      <c r="L300" s="17">
        <f>IF(OR(tabDaten[[#This Row],[art]]="00",tabDaten[[#This Row],[art]]="10"),tabDaten[[#This Row],[Plan]],tabDaten[[#This Row],[Plan]]*-1)</f>
        <v>13000</v>
      </c>
      <c r="M300" s="18">
        <f>IF(OR(tabDaten[[#This Row],[art]]="00",tabDaten[[#This Row],[art]]="10",tabDaten[[#This Row],[art]]="60",tabDaten[[#This Row],[art]]="70"),tabDaten[[#This Row],[Rechnung]],tabDaten[[#This Row],[Rechnung]]*-1)</f>
        <v>0</v>
      </c>
      <c r="N300" s="44">
        <v>1</v>
      </c>
      <c r="O300" s="45" t="s">
        <v>995</v>
      </c>
      <c r="P300" s="45" t="s">
        <v>1388</v>
      </c>
      <c r="Q300" s="45" t="s">
        <v>1674</v>
      </c>
      <c r="R300" s="45" t="s">
        <v>995</v>
      </c>
      <c r="S300" s="45" t="s">
        <v>1546</v>
      </c>
      <c r="T300" s="44" t="s">
        <v>65</v>
      </c>
      <c r="U300" s="46">
        <v>13000</v>
      </c>
      <c r="V300" s="46">
        <v>0</v>
      </c>
    </row>
    <row r="301" spans="2:22" x14ac:dyDescent="0.2">
      <c r="B301" s="14" t="str">
        <f>IF(tabDaten[[#This Row],[MandNr]]="","Fehler",IF(tabDaten[[#This Row],[MandNr]]=1,"1 Stadt Bad Rappenau","2 Eigenbetrieb Stadtenwässerung"))</f>
        <v>1 Stadt Bad Rappenau</v>
      </c>
      <c r="C301" s="14" t="str">
        <f>IF(OR(tabDaten[[#This Row],[art]]="00",tabDaten[[#This Row],[art]]="01",tabDaten[[#This Row],[art]]="60",tabDaten[[#This Row],[art]]="61"),"0 Verwaltungshaushalt","1 Vermögenshaushalt")</f>
        <v>0 Verwaltungshaushalt</v>
      </c>
      <c r="D301" s="14" t="str">
        <f>VLOOKUP(tabDaten[[#This Row],[art]],tabKontenart[],2,FALSE)</f>
        <v>00 Einnahmen VerwaltungsHH</v>
      </c>
      <c r="E301" s="14" t="str">
        <f>LEFT(tabDaten[[#This Row],[Gld]],1) &amp; "    " &amp;VLOOKUP((tabDaten[[#This Row],[MandNr]]&amp;"x"&amp;LEFT(tabDaten[[#This Row],[Gld]],1)),tabGliederung[],2,FALSE)</f>
        <v>7    öffentliche Einrichtungen,  Wirtschaftsförderung</v>
      </c>
      <c r="F301" s="14" t="str">
        <f>LEFT(tabDaten[[#This Row],[Gld]],2) &amp; "    " &amp;VLOOKUP((tabDaten[[#This Row],[MandNr]]&amp;"x"&amp;LEFT(tabDaten[[#This Row],[Gld]],2)),tabGliederung[],2,FALSE)</f>
        <v xml:space="preserve">75    Bestattungswesen </v>
      </c>
      <c r="G3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 s="14" t="str">
        <f>LEFT(tabDaten[[#This Row],[Gld]],4) &amp; "    " &amp;VLOOKUP((tabDaten[[#This Row],[MandNr]]&amp;"x"&amp;LEFT(tabDaten[[#This Row],[Gld]],4)),tabGliederung[],2,FALSE)</f>
        <v xml:space="preserve">7509    Friedhof Zimmerhof </v>
      </c>
      <c r="I301" s="14" t="str">
        <f>IF(OR(LEFT(tabDaten[[#This Row],[Grp]],1)*1=3,LEFT(tabDaten[[#This Row],[Grp]],1)*1=9),LEFT(tabDaten[[#This Row],[Grp]],2),LEFT(tabDaten[[#This Row],[Grp]],1))</f>
        <v>2</v>
      </c>
      <c r="J301" s="14" t="str">
        <f>VLOOKUP(tabDaten[[#This Row],[GrpKurz]],tabGruppierung[],2,FALSE)</f>
        <v>E   Sonstige Finanzeinnahmen</v>
      </c>
      <c r="K3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7509-276000    Auflösung von Beiträgen und ähnlichen Entgelten  </v>
      </c>
      <c r="L301" s="17">
        <f>IF(OR(tabDaten[[#This Row],[art]]="00",tabDaten[[#This Row],[art]]="10"),tabDaten[[#This Row],[Plan]],tabDaten[[#This Row],[Plan]]*-1)</f>
        <v>100</v>
      </c>
      <c r="M301" s="18">
        <f>IF(OR(tabDaten[[#This Row],[art]]="00",tabDaten[[#This Row],[art]]="10",tabDaten[[#This Row],[art]]="60",tabDaten[[#This Row],[art]]="70"),tabDaten[[#This Row],[Rechnung]],tabDaten[[#This Row],[Rechnung]]*-1)</f>
        <v>31.44</v>
      </c>
      <c r="N301" s="44">
        <v>1</v>
      </c>
      <c r="O301" s="45" t="s">
        <v>995</v>
      </c>
      <c r="P301" s="45" t="s">
        <v>1388</v>
      </c>
      <c r="Q301" s="45" t="s">
        <v>1669</v>
      </c>
      <c r="R301" s="45" t="s">
        <v>995</v>
      </c>
      <c r="S301" s="45" t="s">
        <v>1546</v>
      </c>
      <c r="T301" s="44" t="s">
        <v>24</v>
      </c>
      <c r="U301" s="46">
        <v>100</v>
      </c>
      <c r="V301" s="46">
        <v>31.44</v>
      </c>
    </row>
    <row r="302" spans="2:22" x14ac:dyDescent="0.2">
      <c r="B302" s="14" t="str">
        <f>IF(tabDaten[[#This Row],[MandNr]]="","Fehler",IF(tabDaten[[#This Row],[MandNr]]=1,"1 Stadt Bad Rappenau","2 Eigenbetrieb Stadtenwässerung"))</f>
        <v>1 Stadt Bad Rappenau</v>
      </c>
      <c r="C302" s="14" t="str">
        <f>IF(OR(tabDaten[[#This Row],[art]]="00",tabDaten[[#This Row],[art]]="01",tabDaten[[#This Row],[art]]="60",tabDaten[[#This Row],[art]]="61"),"0 Verwaltungshaushalt","1 Vermögenshaushalt")</f>
        <v>0 Verwaltungshaushalt</v>
      </c>
      <c r="D302" s="14" t="str">
        <f>VLOOKUP(tabDaten[[#This Row],[art]],tabKontenart[],2,FALSE)</f>
        <v>00 Einnahmen VerwaltungsHH</v>
      </c>
      <c r="E302" s="14" t="str">
        <f>LEFT(tabDaten[[#This Row],[Gld]],1) &amp; "    " &amp;VLOOKUP((tabDaten[[#This Row],[MandNr]]&amp;"x"&amp;LEFT(tabDaten[[#This Row],[Gld]],1)),tabGliederung[],2,FALSE)</f>
        <v>7    öffentliche Einrichtungen,  Wirtschaftsförderung</v>
      </c>
      <c r="F302" s="14" t="str">
        <f>LEFT(tabDaten[[#This Row],[Gld]],2) &amp; "    " &amp;VLOOKUP((tabDaten[[#This Row],[MandNr]]&amp;"x"&amp;LEFT(tabDaten[[#This Row],[Gld]],2)),tabGliederung[],2,FALSE)</f>
        <v xml:space="preserve">76    sonstige öffentliche Einrichtungen </v>
      </c>
      <c r="G3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763    Anschlagsäulen, Plakattafeln u. so. Werbeeinr.</v>
      </c>
      <c r="H302" s="14" t="str">
        <f>LEFT(tabDaten[[#This Row],[Gld]],4) &amp; "    " &amp;VLOOKUP((tabDaten[[#This Row],[MandNr]]&amp;"x"&amp;LEFT(tabDaten[[#This Row],[Gld]],4)),tabGliederung[],2,FALSE)</f>
        <v>7630    Anschlagsäulen, Plakattafeln,  sonst. Werbeeinrichtungen</v>
      </c>
      <c r="I302" s="14" t="str">
        <f>IF(OR(LEFT(tabDaten[[#This Row],[Grp]],1)*1=3,LEFT(tabDaten[[#This Row],[Grp]],1)*1=9),LEFT(tabDaten[[#This Row],[Grp]],2),LEFT(tabDaten[[#This Row],[Grp]],1))</f>
        <v>1</v>
      </c>
      <c r="J302" s="14" t="str">
        <f>VLOOKUP(tabDaten[[#This Row],[GrpKurz]],tabGruppierung[],2,FALSE)</f>
        <v>E   Einnahmen aus Verwaltung und Betrieb</v>
      </c>
      <c r="K3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7630-140000    Mieten und Pachten   </v>
      </c>
      <c r="L302" s="17">
        <f>IF(OR(tabDaten[[#This Row],[art]]="00",tabDaten[[#This Row],[art]]="10"),tabDaten[[#This Row],[Plan]],tabDaten[[#This Row],[Plan]]*-1)</f>
        <v>6000</v>
      </c>
      <c r="M302" s="18">
        <f>IF(OR(tabDaten[[#This Row],[art]]="00",tabDaten[[#This Row],[art]]="10",tabDaten[[#This Row],[art]]="60",tabDaten[[#This Row],[art]]="70"),tabDaten[[#This Row],[Rechnung]],tabDaten[[#This Row],[Rechnung]]*-1)</f>
        <v>5838.28</v>
      </c>
      <c r="N302" s="44">
        <v>1</v>
      </c>
      <c r="O302" s="45" t="s">
        <v>995</v>
      </c>
      <c r="P302" s="45" t="s">
        <v>1397</v>
      </c>
      <c r="Q302" s="45" t="s">
        <v>1671</v>
      </c>
      <c r="R302" s="45" t="s">
        <v>995</v>
      </c>
      <c r="S302" s="45" t="s">
        <v>1546</v>
      </c>
      <c r="T302" s="44" t="s">
        <v>43</v>
      </c>
      <c r="U302" s="46">
        <v>6000</v>
      </c>
      <c r="V302" s="46">
        <v>5838.28</v>
      </c>
    </row>
    <row r="303" spans="2:22" x14ac:dyDescent="0.2">
      <c r="B303" s="14" t="str">
        <f>IF(tabDaten[[#This Row],[MandNr]]="","Fehler",IF(tabDaten[[#This Row],[MandNr]]=1,"1 Stadt Bad Rappenau","2 Eigenbetrieb Stadtenwässerung"))</f>
        <v>1 Stadt Bad Rappenau</v>
      </c>
      <c r="C303" s="14" t="str">
        <f>IF(OR(tabDaten[[#This Row],[art]]="00",tabDaten[[#This Row],[art]]="01",tabDaten[[#This Row],[art]]="60",tabDaten[[#This Row],[art]]="61"),"0 Verwaltungshaushalt","1 Vermögenshaushalt")</f>
        <v>0 Verwaltungshaushalt</v>
      </c>
      <c r="D303" s="14" t="str">
        <f>VLOOKUP(tabDaten[[#This Row],[art]],tabKontenart[],2,FALSE)</f>
        <v>00 Einnahmen VerwaltungsHH</v>
      </c>
      <c r="E303" s="14" t="str">
        <f>LEFT(tabDaten[[#This Row],[Gld]],1) &amp; "    " &amp;VLOOKUP((tabDaten[[#This Row],[MandNr]]&amp;"x"&amp;LEFT(tabDaten[[#This Row],[Gld]],1)),tabGliederung[],2,FALSE)</f>
        <v>7    öffentliche Einrichtungen,  Wirtschaftsförderung</v>
      </c>
      <c r="F303" s="14" t="str">
        <f>LEFT(tabDaten[[#This Row],[Gld]],2) &amp; "    " &amp;VLOOKUP((tabDaten[[#This Row],[MandNr]]&amp;"x"&amp;LEFT(tabDaten[[#This Row],[Gld]],2)),tabGliederung[],2,FALSE)</f>
        <v xml:space="preserve">76    sonstige öffentliche Einrichtungen </v>
      </c>
      <c r="G3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763    Anschlagsäulen, Plakattafeln u. so. Werbeeinr.</v>
      </c>
      <c r="H303" s="14" t="str">
        <f>LEFT(tabDaten[[#This Row],[Gld]],4) &amp; "    " &amp;VLOOKUP((tabDaten[[#This Row],[MandNr]]&amp;"x"&amp;LEFT(tabDaten[[#This Row],[Gld]],4)),tabGliederung[],2,FALSE)</f>
        <v>7630    Anschlagsäulen, Plakattafeln,  sonst. Werbeeinrichtungen</v>
      </c>
      <c r="I303" s="14" t="str">
        <f>IF(OR(LEFT(tabDaten[[#This Row],[Grp]],1)*1=3,LEFT(tabDaten[[#This Row],[Grp]],1)*1=9),LEFT(tabDaten[[#This Row],[Grp]],2),LEFT(tabDaten[[#This Row],[Grp]],1))</f>
        <v>1</v>
      </c>
      <c r="J303" s="14" t="str">
        <f>VLOOKUP(tabDaten[[#This Row],[GrpKurz]],tabGruppierung[],2,FALSE)</f>
        <v>E   Einnahmen aus Verwaltung und Betrieb</v>
      </c>
      <c r="K3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7630-151000    Ersätze und ähnliche Einnahmen   </v>
      </c>
      <c r="L303" s="17">
        <f>IF(OR(tabDaten[[#This Row],[art]]="00",tabDaten[[#This Row],[art]]="10"),tabDaten[[#This Row],[Plan]],tabDaten[[#This Row],[Plan]]*-1)</f>
        <v>0</v>
      </c>
      <c r="M303" s="18">
        <f>IF(OR(tabDaten[[#This Row],[art]]="00",tabDaten[[#This Row],[art]]="10",tabDaten[[#This Row],[art]]="60",tabDaten[[#This Row],[art]]="70"),tabDaten[[#This Row],[Rechnung]],tabDaten[[#This Row],[Rechnung]]*-1)</f>
        <v>534.12</v>
      </c>
      <c r="N303" s="44">
        <v>1</v>
      </c>
      <c r="O303" s="45" t="s">
        <v>995</v>
      </c>
      <c r="P303" s="45" t="s">
        <v>1397</v>
      </c>
      <c r="Q303" s="45" t="s">
        <v>1653</v>
      </c>
      <c r="R303" s="45" t="s">
        <v>995</v>
      </c>
      <c r="S303" s="45" t="s">
        <v>1546</v>
      </c>
      <c r="T303" s="44" t="s">
        <v>15</v>
      </c>
      <c r="U303" s="46">
        <v>0</v>
      </c>
      <c r="V303" s="46">
        <v>534.12</v>
      </c>
    </row>
    <row r="304" spans="2:22" x14ac:dyDescent="0.2">
      <c r="B304" s="14" t="str">
        <f>IF(tabDaten[[#This Row],[MandNr]]="","Fehler",IF(tabDaten[[#This Row],[MandNr]]=1,"1 Stadt Bad Rappenau","2 Eigenbetrieb Stadtenwässerung"))</f>
        <v>1 Stadt Bad Rappenau</v>
      </c>
      <c r="C304" s="14" t="str">
        <f>IF(OR(tabDaten[[#This Row],[art]]="00",tabDaten[[#This Row],[art]]="01",tabDaten[[#This Row],[art]]="60",tabDaten[[#This Row],[art]]="61"),"0 Verwaltungshaushalt","1 Vermögenshaushalt")</f>
        <v>0 Verwaltungshaushalt</v>
      </c>
      <c r="D304" s="14" t="str">
        <f>VLOOKUP(tabDaten[[#This Row],[art]],tabKontenart[],2,FALSE)</f>
        <v>00 Einnahmen VerwaltungsHH</v>
      </c>
      <c r="E304" s="14" t="str">
        <f>LEFT(tabDaten[[#This Row],[Gld]],1) &amp; "    " &amp;VLOOKUP((tabDaten[[#This Row],[MandNr]]&amp;"x"&amp;LEFT(tabDaten[[#This Row],[Gld]],1)),tabGliederung[],2,FALSE)</f>
        <v>7    öffentliche Einrichtungen,  Wirtschaftsförderung</v>
      </c>
      <c r="F304" s="14" t="str">
        <f>LEFT(tabDaten[[#This Row],[Gld]],2) &amp; "    " &amp;VLOOKUP((tabDaten[[#This Row],[MandNr]]&amp;"x"&amp;LEFT(tabDaten[[#This Row],[Gld]],2)),tabGliederung[],2,FALSE)</f>
        <v xml:space="preserve">76    sonstige öffentliche Einrichtungen </v>
      </c>
      <c r="G3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765    öffentliche Bedürfnisanstalten </v>
      </c>
      <c r="H304" s="14" t="str">
        <f>LEFT(tabDaten[[#This Row],[Gld]],4) &amp; "    " &amp;VLOOKUP((tabDaten[[#This Row],[MandNr]]&amp;"x"&amp;LEFT(tabDaten[[#This Row],[Gld]],4)),tabGliederung[],2,FALSE)</f>
        <v xml:space="preserve">7650    öffentl. Bedürfnisanstalt </v>
      </c>
      <c r="I304" s="14" t="str">
        <f>IF(OR(LEFT(tabDaten[[#This Row],[Grp]],1)*1=3,LEFT(tabDaten[[#This Row],[Grp]],1)*1=9),LEFT(tabDaten[[#This Row],[Grp]],2),LEFT(tabDaten[[#This Row],[Grp]],1))</f>
        <v>1</v>
      </c>
      <c r="J304" s="14" t="str">
        <f>VLOOKUP(tabDaten[[#This Row],[GrpKurz]],tabGruppierung[],2,FALSE)</f>
        <v>E   Einnahmen aus Verwaltung und Betrieb</v>
      </c>
      <c r="K3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7650-110000    Toilettengebühren   </v>
      </c>
      <c r="L304" s="17">
        <f>IF(OR(tabDaten[[#This Row],[art]]="00",tabDaten[[#This Row],[art]]="10"),tabDaten[[#This Row],[Plan]],tabDaten[[#This Row],[Plan]]*-1)</f>
        <v>2000</v>
      </c>
      <c r="M304" s="18">
        <f>IF(OR(tabDaten[[#This Row],[art]]="00",tabDaten[[#This Row],[art]]="10",tabDaten[[#This Row],[art]]="60",tabDaten[[#This Row],[art]]="70"),tabDaten[[#This Row],[Rechnung]],tabDaten[[#This Row],[Rechnung]]*-1)</f>
        <v>1570.42</v>
      </c>
      <c r="N304" s="44">
        <v>1</v>
      </c>
      <c r="O304" s="45" t="s">
        <v>995</v>
      </c>
      <c r="P304" s="45" t="s">
        <v>1399</v>
      </c>
      <c r="Q304" s="45" t="s">
        <v>1674</v>
      </c>
      <c r="R304" s="45" t="s">
        <v>995</v>
      </c>
      <c r="S304" s="45" t="s">
        <v>1546</v>
      </c>
      <c r="T304" s="44" t="s">
        <v>67</v>
      </c>
      <c r="U304" s="46">
        <v>2000</v>
      </c>
      <c r="V304" s="46">
        <v>1570.42</v>
      </c>
    </row>
    <row r="305" spans="2:22" x14ac:dyDescent="0.2">
      <c r="B305" s="14" t="str">
        <f>IF(tabDaten[[#This Row],[MandNr]]="","Fehler",IF(tabDaten[[#This Row],[MandNr]]=1,"1 Stadt Bad Rappenau","2 Eigenbetrieb Stadtenwässerung"))</f>
        <v>1 Stadt Bad Rappenau</v>
      </c>
      <c r="C305" s="14" t="str">
        <f>IF(OR(tabDaten[[#This Row],[art]]="00",tabDaten[[#This Row],[art]]="01",tabDaten[[#This Row],[art]]="60",tabDaten[[#This Row],[art]]="61"),"0 Verwaltungshaushalt","1 Vermögenshaushalt")</f>
        <v>0 Verwaltungshaushalt</v>
      </c>
      <c r="D305" s="14" t="str">
        <f>VLOOKUP(tabDaten[[#This Row],[art]],tabKontenart[],2,FALSE)</f>
        <v>00 Einnahmen VerwaltungsHH</v>
      </c>
      <c r="E305" s="14" t="str">
        <f>LEFT(tabDaten[[#This Row],[Gld]],1) &amp; "    " &amp;VLOOKUP((tabDaten[[#This Row],[MandNr]]&amp;"x"&amp;LEFT(tabDaten[[#This Row],[Gld]],1)),tabGliederung[],2,FALSE)</f>
        <v>7    öffentliche Einrichtungen,  Wirtschaftsförderung</v>
      </c>
      <c r="F305" s="14" t="str">
        <f>LEFT(tabDaten[[#This Row],[Gld]],2) &amp; "    " &amp;VLOOKUP((tabDaten[[#This Row],[MandNr]]&amp;"x"&amp;LEFT(tabDaten[[#This Row],[Gld]],2)),tabGliederung[],2,FALSE)</f>
        <v xml:space="preserve">76    sonstige öffentliche Einrichtungen </v>
      </c>
      <c r="G3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5" s="14" t="str">
        <f>LEFT(tabDaten[[#This Row],[Gld]],4) &amp; "    " &amp;VLOOKUP((tabDaten[[#This Row],[MandNr]]&amp;"x"&amp;LEFT(tabDaten[[#This Row],[Gld]],4)),tabGliederung[],2,FALSE)</f>
        <v xml:space="preserve">7670    Bürgerhaus Bad Rappenau </v>
      </c>
      <c r="I305" s="14" t="str">
        <f>IF(OR(LEFT(tabDaten[[#This Row],[Grp]],1)*1=3,LEFT(tabDaten[[#This Row],[Grp]],1)*1=9),LEFT(tabDaten[[#This Row],[Grp]],2),LEFT(tabDaten[[#This Row],[Grp]],1))</f>
        <v>1</v>
      </c>
      <c r="J305" s="14" t="str">
        <f>VLOOKUP(tabDaten[[#This Row],[GrpKurz]],tabGruppierung[],2,FALSE)</f>
        <v>E   Einnahmen aus Verwaltung und Betrieb</v>
      </c>
      <c r="K3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7670-110000    Benutzungsgebühren Bürgerhäuser   </v>
      </c>
      <c r="L305" s="17">
        <f>IF(OR(tabDaten[[#This Row],[art]]="00",tabDaten[[#This Row],[art]]="10"),tabDaten[[#This Row],[Plan]],tabDaten[[#This Row],[Plan]]*-1)</f>
        <v>11000</v>
      </c>
      <c r="M305" s="18">
        <f>IF(OR(tabDaten[[#This Row],[art]]="00",tabDaten[[#This Row],[art]]="10",tabDaten[[#This Row],[art]]="60",tabDaten[[#This Row],[art]]="70"),tabDaten[[#This Row],[Rechnung]],tabDaten[[#This Row],[Rechnung]]*-1)</f>
        <v>14062.5</v>
      </c>
      <c r="N305" s="44">
        <v>1</v>
      </c>
      <c r="O305" s="45" t="s">
        <v>995</v>
      </c>
      <c r="P305" s="45" t="s">
        <v>1402</v>
      </c>
      <c r="Q305" s="45" t="s">
        <v>1674</v>
      </c>
      <c r="R305" s="45" t="s">
        <v>995</v>
      </c>
      <c r="S305" s="45" t="s">
        <v>1546</v>
      </c>
      <c r="T305" s="44" t="s">
        <v>68</v>
      </c>
      <c r="U305" s="46">
        <v>11000</v>
      </c>
      <c r="V305" s="46">
        <v>14062.5</v>
      </c>
    </row>
    <row r="306" spans="2:22" x14ac:dyDescent="0.2">
      <c r="B306" s="14" t="str">
        <f>IF(tabDaten[[#This Row],[MandNr]]="","Fehler",IF(tabDaten[[#This Row],[MandNr]]=1,"1 Stadt Bad Rappenau","2 Eigenbetrieb Stadtenwässerung"))</f>
        <v>1 Stadt Bad Rappenau</v>
      </c>
      <c r="C306" s="14" t="str">
        <f>IF(OR(tabDaten[[#This Row],[art]]="00",tabDaten[[#This Row],[art]]="01",tabDaten[[#This Row],[art]]="60",tabDaten[[#This Row],[art]]="61"),"0 Verwaltungshaushalt","1 Vermögenshaushalt")</f>
        <v>0 Verwaltungshaushalt</v>
      </c>
      <c r="D306" s="14" t="str">
        <f>VLOOKUP(tabDaten[[#This Row],[art]],tabKontenart[],2,FALSE)</f>
        <v>00 Einnahmen VerwaltungsHH</v>
      </c>
      <c r="E306" s="14" t="str">
        <f>LEFT(tabDaten[[#This Row],[Gld]],1) &amp; "    " &amp;VLOOKUP((tabDaten[[#This Row],[MandNr]]&amp;"x"&amp;LEFT(tabDaten[[#This Row],[Gld]],1)),tabGliederung[],2,FALSE)</f>
        <v>7    öffentliche Einrichtungen,  Wirtschaftsförderung</v>
      </c>
      <c r="F306" s="14" t="str">
        <f>LEFT(tabDaten[[#This Row],[Gld]],2) &amp; "    " &amp;VLOOKUP((tabDaten[[#This Row],[MandNr]]&amp;"x"&amp;LEFT(tabDaten[[#This Row],[Gld]],2)),tabGliederung[],2,FALSE)</f>
        <v xml:space="preserve">76    sonstige öffentliche Einrichtungen </v>
      </c>
      <c r="G3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6" s="14" t="str">
        <f>LEFT(tabDaten[[#This Row],[Gld]],4) &amp; "    " &amp;VLOOKUP((tabDaten[[#This Row],[MandNr]]&amp;"x"&amp;LEFT(tabDaten[[#This Row],[Gld]],4)),tabGliederung[],2,FALSE)</f>
        <v xml:space="preserve">7670    Bürgerhaus Bad Rappenau </v>
      </c>
      <c r="I306" s="14" t="str">
        <f>IF(OR(LEFT(tabDaten[[#This Row],[Grp]],1)*1=3,LEFT(tabDaten[[#This Row],[Grp]],1)*1=9),LEFT(tabDaten[[#This Row],[Grp]],2),LEFT(tabDaten[[#This Row],[Grp]],1))</f>
        <v>1</v>
      </c>
      <c r="J306" s="14" t="str">
        <f>VLOOKUP(tabDaten[[#This Row],[GrpKurz]],tabGruppierung[],2,FALSE)</f>
        <v>E   Einnahmen aus Verwaltung und Betrieb</v>
      </c>
      <c r="K3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7670-151000    Ersätze und ähnliche Einnahmen   </v>
      </c>
      <c r="L306" s="17">
        <f>IF(OR(tabDaten[[#This Row],[art]]="00",tabDaten[[#This Row],[art]]="10"),tabDaten[[#This Row],[Plan]],tabDaten[[#This Row],[Plan]]*-1)</f>
        <v>100</v>
      </c>
      <c r="M306" s="18">
        <f>IF(OR(tabDaten[[#This Row],[art]]="00",tabDaten[[#This Row],[art]]="10",tabDaten[[#This Row],[art]]="60",tabDaten[[#This Row],[art]]="70"),tabDaten[[#This Row],[Rechnung]],tabDaten[[#This Row],[Rechnung]]*-1)</f>
        <v>0</v>
      </c>
      <c r="N306" s="44">
        <v>1</v>
      </c>
      <c r="O306" s="45" t="s">
        <v>995</v>
      </c>
      <c r="P306" s="45" t="s">
        <v>1402</v>
      </c>
      <c r="Q306" s="45" t="s">
        <v>1653</v>
      </c>
      <c r="R306" s="45" t="s">
        <v>995</v>
      </c>
      <c r="S306" s="45" t="s">
        <v>1546</v>
      </c>
      <c r="T306" s="44" t="s">
        <v>15</v>
      </c>
      <c r="U306" s="46">
        <v>100</v>
      </c>
      <c r="V306" s="46">
        <v>0</v>
      </c>
    </row>
    <row r="307" spans="2:22" x14ac:dyDescent="0.2">
      <c r="B307" s="14" t="str">
        <f>IF(tabDaten[[#This Row],[MandNr]]="","Fehler",IF(tabDaten[[#This Row],[MandNr]]=1,"1 Stadt Bad Rappenau","2 Eigenbetrieb Stadtenwässerung"))</f>
        <v>1 Stadt Bad Rappenau</v>
      </c>
      <c r="C307" s="14" t="str">
        <f>IF(OR(tabDaten[[#This Row],[art]]="00",tabDaten[[#This Row],[art]]="01",tabDaten[[#This Row],[art]]="60",tabDaten[[#This Row],[art]]="61"),"0 Verwaltungshaushalt","1 Vermögenshaushalt")</f>
        <v>0 Verwaltungshaushalt</v>
      </c>
      <c r="D307" s="14" t="str">
        <f>VLOOKUP(tabDaten[[#This Row],[art]],tabKontenart[],2,FALSE)</f>
        <v>00 Einnahmen VerwaltungsHH</v>
      </c>
      <c r="E307" s="14" t="str">
        <f>LEFT(tabDaten[[#This Row],[Gld]],1) &amp; "    " &amp;VLOOKUP((tabDaten[[#This Row],[MandNr]]&amp;"x"&amp;LEFT(tabDaten[[#This Row],[Gld]],1)),tabGliederung[],2,FALSE)</f>
        <v>7    öffentliche Einrichtungen,  Wirtschaftsförderung</v>
      </c>
      <c r="F307" s="14" t="str">
        <f>LEFT(tabDaten[[#This Row],[Gld]],2) &amp; "    " &amp;VLOOKUP((tabDaten[[#This Row],[MandNr]]&amp;"x"&amp;LEFT(tabDaten[[#This Row],[Gld]],2)),tabGliederung[],2,FALSE)</f>
        <v xml:space="preserve">76    sonstige öffentliche Einrichtungen </v>
      </c>
      <c r="G3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7" s="14" t="str">
        <f>LEFT(tabDaten[[#This Row],[Gld]],4) &amp; "    " &amp;VLOOKUP((tabDaten[[#This Row],[MandNr]]&amp;"x"&amp;LEFT(tabDaten[[#This Row],[Gld]],4)),tabGliederung[],2,FALSE)</f>
        <v xml:space="preserve">7673    Bürgerhaus Fürfeld </v>
      </c>
      <c r="I307" s="14" t="str">
        <f>IF(OR(LEFT(tabDaten[[#This Row],[Grp]],1)*1=3,LEFT(tabDaten[[#This Row],[Grp]],1)*1=9),LEFT(tabDaten[[#This Row],[Grp]],2),LEFT(tabDaten[[#This Row],[Grp]],1))</f>
        <v>1</v>
      </c>
      <c r="J307" s="14" t="str">
        <f>VLOOKUP(tabDaten[[#This Row],[GrpKurz]],tabGruppierung[],2,FALSE)</f>
        <v>E   Einnahmen aus Verwaltung und Betrieb</v>
      </c>
      <c r="K3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7673-110000    Benutzungsgebühren   </v>
      </c>
      <c r="L307" s="17">
        <f>IF(OR(tabDaten[[#This Row],[art]]="00",tabDaten[[#This Row],[art]]="10"),tabDaten[[#This Row],[Plan]],tabDaten[[#This Row],[Plan]]*-1)</f>
        <v>3500</v>
      </c>
      <c r="M307" s="18">
        <f>IF(OR(tabDaten[[#This Row],[art]]="00",tabDaten[[#This Row],[art]]="10",tabDaten[[#This Row],[art]]="60",tabDaten[[#This Row],[art]]="70"),tabDaten[[#This Row],[Rechnung]],tabDaten[[#This Row],[Rechnung]]*-1)</f>
        <v>3601</v>
      </c>
      <c r="N307" s="44">
        <v>1</v>
      </c>
      <c r="O307" s="45" t="s">
        <v>995</v>
      </c>
      <c r="P307" s="45" t="s">
        <v>1403</v>
      </c>
      <c r="Q307" s="45" t="s">
        <v>1674</v>
      </c>
      <c r="R307" s="45" t="s">
        <v>995</v>
      </c>
      <c r="S307" s="45" t="s">
        <v>1546</v>
      </c>
      <c r="T307" s="44" t="s">
        <v>56</v>
      </c>
      <c r="U307" s="46">
        <v>3500</v>
      </c>
      <c r="V307" s="46">
        <v>3601</v>
      </c>
    </row>
    <row r="308" spans="2:22" x14ac:dyDescent="0.2">
      <c r="B308" s="14" t="str">
        <f>IF(tabDaten[[#This Row],[MandNr]]="","Fehler",IF(tabDaten[[#This Row],[MandNr]]=1,"1 Stadt Bad Rappenau","2 Eigenbetrieb Stadtenwässerung"))</f>
        <v>1 Stadt Bad Rappenau</v>
      </c>
      <c r="C308" s="14" t="str">
        <f>IF(OR(tabDaten[[#This Row],[art]]="00",tabDaten[[#This Row],[art]]="01",tabDaten[[#This Row],[art]]="60",tabDaten[[#This Row],[art]]="61"),"0 Verwaltungshaushalt","1 Vermögenshaushalt")</f>
        <v>0 Verwaltungshaushalt</v>
      </c>
      <c r="D308" s="14" t="str">
        <f>VLOOKUP(tabDaten[[#This Row],[art]],tabKontenart[],2,FALSE)</f>
        <v>00 Einnahmen VerwaltungsHH</v>
      </c>
      <c r="E308" s="14" t="str">
        <f>LEFT(tabDaten[[#This Row],[Gld]],1) &amp; "    " &amp;VLOOKUP((tabDaten[[#This Row],[MandNr]]&amp;"x"&amp;LEFT(tabDaten[[#This Row],[Gld]],1)),tabGliederung[],2,FALSE)</f>
        <v>7    öffentliche Einrichtungen,  Wirtschaftsförderung</v>
      </c>
      <c r="F308" s="14" t="str">
        <f>LEFT(tabDaten[[#This Row],[Gld]],2) &amp; "    " &amp;VLOOKUP((tabDaten[[#This Row],[MandNr]]&amp;"x"&amp;LEFT(tabDaten[[#This Row],[Gld]],2)),tabGliederung[],2,FALSE)</f>
        <v xml:space="preserve">76    sonstige öffentliche Einrichtungen </v>
      </c>
      <c r="G3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8" s="14" t="str">
        <f>LEFT(tabDaten[[#This Row],[Gld]],4) &amp; "    " &amp;VLOOKUP((tabDaten[[#This Row],[MandNr]]&amp;"x"&amp;LEFT(tabDaten[[#This Row],[Gld]],4)),tabGliederung[],2,FALSE)</f>
        <v xml:space="preserve">7673    Bürgerhaus Fürfeld </v>
      </c>
      <c r="I308" s="14" t="str">
        <f>IF(OR(LEFT(tabDaten[[#This Row],[Grp]],1)*1=3,LEFT(tabDaten[[#This Row],[Grp]],1)*1=9),LEFT(tabDaten[[#This Row],[Grp]],2),LEFT(tabDaten[[#This Row],[Grp]],1))</f>
        <v>1</v>
      </c>
      <c r="J308" s="14" t="str">
        <f>VLOOKUP(tabDaten[[#This Row],[GrpKurz]],tabGruppierung[],2,FALSE)</f>
        <v>E   Einnahmen aus Verwaltung und Betrieb</v>
      </c>
      <c r="K3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7673-151000    Ersätze und ähnliche Einnahmen   </v>
      </c>
      <c r="L308" s="17">
        <f>IF(OR(tabDaten[[#This Row],[art]]="00",tabDaten[[#This Row],[art]]="10"),tabDaten[[#This Row],[Plan]],tabDaten[[#This Row],[Plan]]*-1)</f>
        <v>100</v>
      </c>
      <c r="M308" s="18">
        <f>IF(OR(tabDaten[[#This Row],[art]]="00",tabDaten[[#This Row],[art]]="10",tabDaten[[#This Row],[art]]="60",tabDaten[[#This Row],[art]]="70"),tabDaten[[#This Row],[Rechnung]],tabDaten[[#This Row],[Rechnung]]*-1)</f>
        <v>0</v>
      </c>
      <c r="N308" s="44">
        <v>1</v>
      </c>
      <c r="O308" s="45" t="s">
        <v>995</v>
      </c>
      <c r="P308" s="45" t="s">
        <v>1403</v>
      </c>
      <c r="Q308" s="45" t="s">
        <v>1653</v>
      </c>
      <c r="R308" s="45" t="s">
        <v>995</v>
      </c>
      <c r="S308" s="45" t="s">
        <v>1546</v>
      </c>
      <c r="T308" s="44" t="s">
        <v>15</v>
      </c>
      <c r="U308" s="46">
        <v>100</v>
      </c>
      <c r="V308" s="46">
        <v>0</v>
      </c>
    </row>
    <row r="309" spans="2:22" x14ac:dyDescent="0.2">
      <c r="B309" s="14" t="str">
        <f>IF(tabDaten[[#This Row],[MandNr]]="","Fehler",IF(tabDaten[[#This Row],[MandNr]]=1,"1 Stadt Bad Rappenau","2 Eigenbetrieb Stadtenwässerung"))</f>
        <v>1 Stadt Bad Rappenau</v>
      </c>
      <c r="C309" s="14" t="str">
        <f>IF(OR(tabDaten[[#This Row],[art]]="00",tabDaten[[#This Row],[art]]="01",tabDaten[[#This Row],[art]]="60",tabDaten[[#This Row],[art]]="61"),"0 Verwaltungshaushalt","1 Vermögenshaushalt")</f>
        <v>0 Verwaltungshaushalt</v>
      </c>
      <c r="D309" s="14" t="str">
        <f>VLOOKUP(tabDaten[[#This Row],[art]],tabKontenart[],2,FALSE)</f>
        <v>00 Einnahmen VerwaltungsHH</v>
      </c>
      <c r="E309" s="14" t="str">
        <f>LEFT(tabDaten[[#This Row],[Gld]],1) &amp; "    " &amp;VLOOKUP((tabDaten[[#This Row],[MandNr]]&amp;"x"&amp;LEFT(tabDaten[[#This Row],[Gld]],1)),tabGliederung[],2,FALSE)</f>
        <v>7    öffentliche Einrichtungen,  Wirtschaftsförderung</v>
      </c>
      <c r="F309" s="14" t="str">
        <f>LEFT(tabDaten[[#This Row],[Gld]],2) &amp; "    " &amp;VLOOKUP((tabDaten[[#This Row],[MandNr]]&amp;"x"&amp;LEFT(tabDaten[[#This Row],[Gld]],2)),tabGliederung[],2,FALSE)</f>
        <v xml:space="preserve">76    sonstige öffentliche Einrichtungen </v>
      </c>
      <c r="G3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9" s="14" t="str">
        <f>LEFT(tabDaten[[#This Row],[Gld]],4) &amp; "    " &amp;VLOOKUP((tabDaten[[#This Row],[MandNr]]&amp;"x"&amp;LEFT(tabDaten[[#This Row],[Gld]],4)),tabGliederung[],2,FALSE)</f>
        <v xml:space="preserve">7674    Bürgerhaus Grombach </v>
      </c>
      <c r="I309" s="14" t="str">
        <f>IF(OR(LEFT(tabDaten[[#This Row],[Grp]],1)*1=3,LEFT(tabDaten[[#This Row],[Grp]],1)*1=9),LEFT(tabDaten[[#This Row],[Grp]],2),LEFT(tabDaten[[#This Row],[Grp]],1))</f>
        <v>1</v>
      </c>
      <c r="J309" s="14" t="str">
        <f>VLOOKUP(tabDaten[[#This Row],[GrpKurz]],tabGruppierung[],2,FALSE)</f>
        <v>E   Einnahmen aus Verwaltung und Betrieb</v>
      </c>
      <c r="K3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7674-110000    Benutzungsgebühren   </v>
      </c>
      <c r="L309" s="17">
        <f>IF(OR(tabDaten[[#This Row],[art]]="00",tabDaten[[#This Row],[art]]="10"),tabDaten[[#This Row],[Plan]],tabDaten[[#This Row],[Plan]]*-1)</f>
        <v>3000</v>
      </c>
      <c r="M309" s="18">
        <f>IF(OR(tabDaten[[#This Row],[art]]="00",tabDaten[[#This Row],[art]]="10",tabDaten[[#This Row],[art]]="60",tabDaten[[#This Row],[art]]="70"),tabDaten[[#This Row],[Rechnung]],tabDaten[[#This Row],[Rechnung]]*-1)</f>
        <v>5682</v>
      </c>
      <c r="N309" s="44">
        <v>1</v>
      </c>
      <c r="O309" s="45" t="s">
        <v>995</v>
      </c>
      <c r="P309" s="45" t="s">
        <v>1404</v>
      </c>
      <c r="Q309" s="45" t="s">
        <v>1674</v>
      </c>
      <c r="R309" s="45" t="s">
        <v>995</v>
      </c>
      <c r="S309" s="45" t="s">
        <v>1546</v>
      </c>
      <c r="T309" s="44" t="s">
        <v>56</v>
      </c>
      <c r="U309" s="46">
        <v>3000</v>
      </c>
      <c r="V309" s="46">
        <v>5682</v>
      </c>
    </row>
    <row r="310" spans="2:22" x14ac:dyDescent="0.2">
      <c r="B310" s="14" t="str">
        <f>IF(tabDaten[[#This Row],[MandNr]]="","Fehler",IF(tabDaten[[#This Row],[MandNr]]=1,"1 Stadt Bad Rappenau","2 Eigenbetrieb Stadtenwässerung"))</f>
        <v>1 Stadt Bad Rappenau</v>
      </c>
      <c r="C310" s="14" t="str">
        <f>IF(OR(tabDaten[[#This Row],[art]]="00",tabDaten[[#This Row],[art]]="01",tabDaten[[#This Row],[art]]="60",tabDaten[[#This Row],[art]]="61"),"0 Verwaltungshaushalt","1 Vermögenshaushalt")</f>
        <v>0 Verwaltungshaushalt</v>
      </c>
      <c r="D310" s="14" t="str">
        <f>VLOOKUP(tabDaten[[#This Row],[art]],tabKontenart[],2,FALSE)</f>
        <v>00 Einnahmen VerwaltungsHH</v>
      </c>
      <c r="E310" s="14" t="str">
        <f>LEFT(tabDaten[[#This Row],[Gld]],1) &amp; "    " &amp;VLOOKUP((tabDaten[[#This Row],[MandNr]]&amp;"x"&amp;LEFT(tabDaten[[#This Row],[Gld]],1)),tabGliederung[],2,FALSE)</f>
        <v>7    öffentliche Einrichtungen,  Wirtschaftsförderung</v>
      </c>
      <c r="F310" s="14" t="str">
        <f>LEFT(tabDaten[[#This Row],[Gld]],2) &amp; "    " &amp;VLOOKUP((tabDaten[[#This Row],[MandNr]]&amp;"x"&amp;LEFT(tabDaten[[#This Row],[Gld]],2)),tabGliederung[],2,FALSE)</f>
        <v xml:space="preserve">76    sonstige öffentliche Einrichtungen </v>
      </c>
      <c r="G3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10" s="14" t="str">
        <f>LEFT(tabDaten[[#This Row],[Gld]],4) &amp; "    " &amp;VLOOKUP((tabDaten[[#This Row],[MandNr]]&amp;"x"&amp;LEFT(tabDaten[[#This Row],[Gld]],4)),tabGliederung[],2,FALSE)</f>
        <v xml:space="preserve">7674    Bürgerhaus Grombach </v>
      </c>
      <c r="I310" s="14" t="str">
        <f>IF(OR(LEFT(tabDaten[[#This Row],[Grp]],1)*1=3,LEFT(tabDaten[[#This Row],[Grp]],1)*1=9),LEFT(tabDaten[[#This Row],[Grp]],2),LEFT(tabDaten[[#This Row],[Grp]],1))</f>
        <v>1</v>
      </c>
      <c r="J310" s="14" t="str">
        <f>VLOOKUP(tabDaten[[#This Row],[GrpKurz]],tabGruppierung[],2,FALSE)</f>
        <v>E   Einnahmen aus Verwaltung und Betrieb</v>
      </c>
      <c r="K3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7674-151000    Ersätze und ähnliche Einnahmen   </v>
      </c>
      <c r="L310" s="17">
        <f>IF(OR(tabDaten[[#This Row],[art]]="00",tabDaten[[#This Row],[art]]="10"),tabDaten[[#This Row],[Plan]],tabDaten[[#This Row],[Plan]]*-1)</f>
        <v>100</v>
      </c>
      <c r="M310" s="18">
        <f>IF(OR(tabDaten[[#This Row],[art]]="00",tabDaten[[#This Row],[art]]="10",tabDaten[[#This Row],[art]]="60",tabDaten[[#This Row],[art]]="70"),tabDaten[[#This Row],[Rechnung]],tabDaten[[#This Row],[Rechnung]]*-1)</f>
        <v>0</v>
      </c>
      <c r="N310" s="44">
        <v>1</v>
      </c>
      <c r="O310" s="45" t="s">
        <v>995</v>
      </c>
      <c r="P310" s="45" t="s">
        <v>1404</v>
      </c>
      <c r="Q310" s="45" t="s">
        <v>1653</v>
      </c>
      <c r="R310" s="45" t="s">
        <v>995</v>
      </c>
      <c r="S310" s="45" t="s">
        <v>1546</v>
      </c>
      <c r="T310" s="44" t="s">
        <v>15</v>
      </c>
      <c r="U310" s="46">
        <v>100</v>
      </c>
      <c r="V310" s="46">
        <v>0</v>
      </c>
    </row>
    <row r="311" spans="2:22" x14ac:dyDescent="0.2">
      <c r="B311" s="14" t="str">
        <f>IF(tabDaten[[#This Row],[MandNr]]="","Fehler",IF(tabDaten[[#This Row],[MandNr]]=1,"1 Stadt Bad Rappenau","2 Eigenbetrieb Stadtenwässerung"))</f>
        <v>1 Stadt Bad Rappenau</v>
      </c>
      <c r="C311" s="14" t="str">
        <f>IF(OR(tabDaten[[#This Row],[art]]="00",tabDaten[[#This Row],[art]]="01",tabDaten[[#This Row],[art]]="60",tabDaten[[#This Row],[art]]="61"),"0 Verwaltungshaushalt","1 Vermögenshaushalt")</f>
        <v>0 Verwaltungshaushalt</v>
      </c>
      <c r="D311" s="14" t="str">
        <f>VLOOKUP(tabDaten[[#This Row],[art]],tabKontenart[],2,FALSE)</f>
        <v>00 Einnahmen VerwaltungsHH</v>
      </c>
      <c r="E311" s="14" t="str">
        <f>LEFT(tabDaten[[#This Row],[Gld]],1) &amp; "    " &amp;VLOOKUP((tabDaten[[#This Row],[MandNr]]&amp;"x"&amp;LEFT(tabDaten[[#This Row],[Gld]],1)),tabGliederung[],2,FALSE)</f>
        <v>7    öffentliche Einrichtungen,  Wirtschaftsförderung</v>
      </c>
      <c r="F311" s="14" t="str">
        <f>LEFT(tabDaten[[#This Row],[Gld]],2) &amp; "    " &amp;VLOOKUP((tabDaten[[#This Row],[MandNr]]&amp;"x"&amp;LEFT(tabDaten[[#This Row],[Gld]],2)),tabGliederung[],2,FALSE)</f>
        <v xml:space="preserve">76    sonstige öffentliche Einrichtungen </v>
      </c>
      <c r="G3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11" s="14" t="str">
        <f>LEFT(tabDaten[[#This Row],[Gld]],4) &amp; "    " &amp;VLOOKUP((tabDaten[[#This Row],[MandNr]]&amp;"x"&amp;LEFT(tabDaten[[#This Row],[Gld]],4)),tabGliederung[],2,FALSE)</f>
        <v xml:space="preserve">7677    Bürgerhaus Treschklingen </v>
      </c>
      <c r="I311" s="14" t="str">
        <f>IF(OR(LEFT(tabDaten[[#This Row],[Grp]],1)*1=3,LEFT(tabDaten[[#This Row],[Grp]],1)*1=9),LEFT(tabDaten[[#This Row],[Grp]],2),LEFT(tabDaten[[#This Row],[Grp]],1))</f>
        <v>1</v>
      </c>
      <c r="J311" s="14" t="str">
        <f>VLOOKUP(tabDaten[[#This Row],[GrpKurz]],tabGruppierung[],2,FALSE)</f>
        <v>E   Einnahmen aus Verwaltung und Betrieb</v>
      </c>
      <c r="K3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7677-110000    Benutzungsgebühren   </v>
      </c>
      <c r="L311" s="17">
        <f>IF(OR(tabDaten[[#This Row],[art]]="00",tabDaten[[#This Row],[art]]="10"),tabDaten[[#This Row],[Plan]],tabDaten[[#This Row],[Plan]]*-1)</f>
        <v>1500</v>
      </c>
      <c r="M311" s="18">
        <f>IF(OR(tabDaten[[#This Row],[art]]="00",tabDaten[[#This Row],[art]]="10",tabDaten[[#This Row],[art]]="60",tabDaten[[#This Row],[art]]="70"),tabDaten[[#This Row],[Rechnung]],tabDaten[[#This Row],[Rechnung]]*-1)</f>
        <v>629</v>
      </c>
      <c r="N311" s="44">
        <v>1</v>
      </c>
      <c r="O311" s="45" t="s">
        <v>995</v>
      </c>
      <c r="P311" s="45" t="s">
        <v>1406</v>
      </c>
      <c r="Q311" s="45" t="s">
        <v>1674</v>
      </c>
      <c r="R311" s="45" t="s">
        <v>995</v>
      </c>
      <c r="S311" s="45" t="s">
        <v>1546</v>
      </c>
      <c r="T311" s="44" t="s">
        <v>56</v>
      </c>
      <c r="U311" s="46">
        <v>1500</v>
      </c>
      <c r="V311" s="46">
        <v>629</v>
      </c>
    </row>
    <row r="312" spans="2:22" x14ac:dyDescent="0.2">
      <c r="B312" s="14" t="str">
        <f>IF(tabDaten[[#This Row],[MandNr]]="","Fehler",IF(tabDaten[[#This Row],[MandNr]]=1,"1 Stadt Bad Rappenau","2 Eigenbetrieb Stadtenwässerung"))</f>
        <v>1 Stadt Bad Rappenau</v>
      </c>
      <c r="C312" s="14" t="str">
        <f>IF(OR(tabDaten[[#This Row],[art]]="00",tabDaten[[#This Row],[art]]="01",tabDaten[[#This Row],[art]]="60",tabDaten[[#This Row],[art]]="61"),"0 Verwaltungshaushalt","1 Vermögenshaushalt")</f>
        <v>0 Verwaltungshaushalt</v>
      </c>
      <c r="D312" s="14" t="str">
        <f>VLOOKUP(tabDaten[[#This Row],[art]],tabKontenart[],2,FALSE)</f>
        <v>00 Einnahmen VerwaltungsHH</v>
      </c>
      <c r="E312" s="14" t="str">
        <f>LEFT(tabDaten[[#This Row],[Gld]],1) &amp; "    " &amp;VLOOKUP((tabDaten[[#This Row],[MandNr]]&amp;"x"&amp;LEFT(tabDaten[[#This Row],[Gld]],1)),tabGliederung[],2,FALSE)</f>
        <v>7    öffentliche Einrichtungen,  Wirtschaftsförderung</v>
      </c>
      <c r="F312" s="14" t="str">
        <f>LEFT(tabDaten[[#This Row],[Gld]],2) &amp; "    " &amp;VLOOKUP((tabDaten[[#This Row],[MandNr]]&amp;"x"&amp;LEFT(tabDaten[[#This Row],[Gld]],2)),tabGliederung[],2,FALSE)</f>
        <v xml:space="preserve">76    sonstige öffentliche Einrichtungen </v>
      </c>
      <c r="G3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12" s="14" t="str">
        <f>LEFT(tabDaten[[#This Row],[Gld]],4) &amp; "    " &amp;VLOOKUP((tabDaten[[#This Row],[MandNr]]&amp;"x"&amp;LEFT(tabDaten[[#This Row],[Gld]],4)),tabGliederung[],2,FALSE)</f>
        <v xml:space="preserve">7677    Bürgerhaus Treschklingen </v>
      </c>
      <c r="I312" s="14" t="str">
        <f>IF(OR(LEFT(tabDaten[[#This Row],[Grp]],1)*1=3,LEFT(tabDaten[[#This Row],[Grp]],1)*1=9),LEFT(tabDaten[[#This Row],[Grp]],2),LEFT(tabDaten[[#This Row],[Grp]],1))</f>
        <v>1</v>
      </c>
      <c r="J312" s="14" t="str">
        <f>VLOOKUP(tabDaten[[#This Row],[GrpKurz]],tabGruppierung[],2,FALSE)</f>
        <v>E   Einnahmen aus Verwaltung und Betrieb</v>
      </c>
      <c r="K3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7677-151000    Ersätze und ähnliche Einnahmen   </v>
      </c>
      <c r="L312" s="17">
        <f>IF(OR(tabDaten[[#This Row],[art]]="00",tabDaten[[#This Row],[art]]="10"),tabDaten[[#This Row],[Plan]],tabDaten[[#This Row],[Plan]]*-1)</f>
        <v>100</v>
      </c>
      <c r="M312" s="18">
        <f>IF(OR(tabDaten[[#This Row],[art]]="00",tabDaten[[#This Row],[art]]="10",tabDaten[[#This Row],[art]]="60",tabDaten[[#This Row],[art]]="70"),tabDaten[[#This Row],[Rechnung]],tabDaten[[#This Row],[Rechnung]]*-1)</f>
        <v>0</v>
      </c>
      <c r="N312" s="44">
        <v>1</v>
      </c>
      <c r="O312" s="45" t="s">
        <v>995</v>
      </c>
      <c r="P312" s="45" t="s">
        <v>1406</v>
      </c>
      <c r="Q312" s="45" t="s">
        <v>1653</v>
      </c>
      <c r="R312" s="45" t="s">
        <v>995</v>
      </c>
      <c r="S312" s="45" t="s">
        <v>1546</v>
      </c>
      <c r="T312" s="44" t="s">
        <v>15</v>
      </c>
      <c r="U312" s="46">
        <v>100</v>
      </c>
      <c r="V312" s="46">
        <v>0</v>
      </c>
    </row>
    <row r="313" spans="2:22" x14ac:dyDescent="0.2">
      <c r="B313" s="14" t="str">
        <f>IF(tabDaten[[#This Row],[MandNr]]="","Fehler",IF(tabDaten[[#This Row],[MandNr]]=1,"1 Stadt Bad Rappenau","2 Eigenbetrieb Stadtenwässerung"))</f>
        <v>1 Stadt Bad Rappenau</v>
      </c>
      <c r="C313" s="14" t="str">
        <f>IF(OR(tabDaten[[#This Row],[art]]="00",tabDaten[[#This Row],[art]]="01",tabDaten[[#This Row],[art]]="60",tabDaten[[#This Row],[art]]="61"),"0 Verwaltungshaushalt","1 Vermögenshaushalt")</f>
        <v>0 Verwaltungshaushalt</v>
      </c>
      <c r="D313" s="14" t="str">
        <f>VLOOKUP(tabDaten[[#This Row],[art]],tabKontenart[],2,FALSE)</f>
        <v>00 Einnahmen VerwaltungsHH</v>
      </c>
      <c r="E313" s="14" t="str">
        <f>LEFT(tabDaten[[#This Row],[Gld]],1) &amp; "    " &amp;VLOOKUP((tabDaten[[#This Row],[MandNr]]&amp;"x"&amp;LEFT(tabDaten[[#This Row],[Gld]],1)),tabGliederung[],2,FALSE)</f>
        <v>7    öffentliche Einrichtungen,  Wirtschaftsförderung</v>
      </c>
      <c r="F313" s="14" t="str">
        <f>LEFT(tabDaten[[#This Row],[Gld]],2) &amp; "    " &amp;VLOOKUP((tabDaten[[#This Row],[MandNr]]&amp;"x"&amp;LEFT(tabDaten[[#This Row],[Gld]],2)),tabGliederung[],2,FALSE)</f>
        <v xml:space="preserve">76    sonstige öffentliche Einrichtungen </v>
      </c>
      <c r="G3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13" s="14" t="str">
        <f>LEFT(tabDaten[[#This Row],[Gld]],4) &amp; "    " &amp;VLOOKUP((tabDaten[[#This Row],[MandNr]]&amp;"x"&amp;LEFT(tabDaten[[#This Row],[Gld]],4)),tabGliederung[],2,FALSE)</f>
        <v xml:space="preserve">7679    Bürgertreff Zimmerhof </v>
      </c>
      <c r="I313" s="14" t="str">
        <f>IF(OR(LEFT(tabDaten[[#This Row],[Grp]],1)*1=3,LEFT(tabDaten[[#This Row],[Grp]],1)*1=9),LEFT(tabDaten[[#This Row],[Grp]],2),LEFT(tabDaten[[#This Row],[Grp]],1))</f>
        <v>1</v>
      </c>
      <c r="J313" s="14" t="str">
        <f>VLOOKUP(tabDaten[[#This Row],[GrpKurz]],tabGruppierung[],2,FALSE)</f>
        <v>E   Einnahmen aus Verwaltung und Betrieb</v>
      </c>
      <c r="K3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7679-151000    Ersätze und ähnliche Einnahmen   </v>
      </c>
      <c r="L313" s="17">
        <f>IF(OR(tabDaten[[#This Row],[art]]="00",tabDaten[[#This Row],[art]]="10"),tabDaten[[#This Row],[Plan]],tabDaten[[#This Row],[Plan]]*-1)</f>
        <v>500</v>
      </c>
      <c r="M313" s="18">
        <f>IF(OR(tabDaten[[#This Row],[art]]="00",tabDaten[[#This Row],[art]]="10",tabDaten[[#This Row],[art]]="60",tabDaten[[#This Row],[art]]="70"),tabDaten[[#This Row],[Rechnung]],tabDaten[[#This Row],[Rechnung]]*-1)</f>
        <v>0</v>
      </c>
      <c r="N313" s="44">
        <v>1</v>
      </c>
      <c r="O313" s="45" t="s">
        <v>995</v>
      </c>
      <c r="P313" s="45" t="s">
        <v>1407</v>
      </c>
      <c r="Q313" s="45" t="s">
        <v>1653</v>
      </c>
      <c r="R313" s="45" t="s">
        <v>995</v>
      </c>
      <c r="S313" s="45" t="s">
        <v>1546</v>
      </c>
      <c r="T313" s="44" t="s">
        <v>15</v>
      </c>
      <c r="U313" s="46">
        <v>500</v>
      </c>
      <c r="V313" s="46">
        <v>0</v>
      </c>
    </row>
    <row r="314" spans="2:22" x14ac:dyDescent="0.2">
      <c r="B314" s="14" t="str">
        <f>IF(tabDaten[[#This Row],[MandNr]]="","Fehler",IF(tabDaten[[#This Row],[MandNr]]=1,"1 Stadt Bad Rappenau","2 Eigenbetrieb Stadtenwässerung"))</f>
        <v>1 Stadt Bad Rappenau</v>
      </c>
      <c r="C314" s="14" t="str">
        <f>IF(OR(tabDaten[[#This Row],[art]]="00",tabDaten[[#This Row],[art]]="01",tabDaten[[#This Row],[art]]="60",tabDaten[[#This Row],[art]]="61"),"0 Verwaltungshaushalt","1 Vermögenshaushalt")</f>
        <v>0 Verwaltungshaushalt</v>
      </c>
      <c r="D314" s="14" t="str">
        <f>VLOOKUP(tabDaten[[#This Row],[art]],tabKontenart[],2,FALSE)</f>
        <v>00 Einnahmen VerwaltungsHH</v>
      </c>
      <c r="E314" s="14" t="str">
        <f>LEFT(tabDaten[[#This Row],[Gld]],1) &amp; "    " &amp;VLOOKUP((tabDaten[[#This Row],[MandNr]]&amp;"x"&amp;LEFT(tabDaten[[#This Row],[Gld]],1)),tabGliederung[],2,FALSE)</f>
        <v>7    öffentliche Einrichtungen,  Wirtschaftsförderung</v>
      </c>
      <c r="F314" s="14" t="str">
        <f>LEFT(tabDaten[[#This Row],[Gld]],2) &amp; "    " &amp;VLOOKUP((tabDaten[[#This Row],[MandNr]]&amp;"x"&amp;LEFT(tabDaten[[#This Row],[Gld]],2)),tabGliederung[],2,FALSE)</f>
        <v xml:space="preserve">77    Hilfsbetriebe der Verwaltung </v>
      </c>
      <c r="G3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14" s="14" t="str">
        <f>LEFT(tabDaten[[#This Row],[Gld]],4) &amp; "    " &amp;VLOOKUP((tabDaten[[#This Row],[MandNr]]&amp;"x"&amp;LEFT(tabDaten[[#This Row],[Gld]],4)),tabGliederung[],2,FALSE)</f>
        <v xml:space="preserve">7710    Bauhof </v>
      </c>
      <c r="I314" s="14" t="str">
        <f>IF(OR(LEFT(tabDaten[[#This Row],[Grp]],1)*1=3,LEFT(tabDaten[[#This Row],[Grp]],1)*1=9),LEFT(tabDaten[[#This Row],[Grp]],2),LEFT(tabDaten[[#This Row],[Grp]],1))</f>
        <v>1</v>
      </c>
      <c r="J314" s="14" t="str">
        <f>VLOOKUP(tabDaten[[#This Row],[GrpKurz]],tabGruppierung[],2,FALSE)</f>
        <v>E   Einnahmen aus Verwaltung und Betrieb</v>
      </c>
      <c r="K3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7710-151000    Ersätze und ähnliche Einnahmen  </v>
      </c>
      <c r="L314" s="17">
        <f>IF(OR(tabDaten[[#This Row],[art]]="00",tabDaten[[#This Row],[art]]="10"),tabDaten[[#This Row],[Plan]],tabDaten[[#This Row],[Plan]]*-1)</f>
        <v>1000</v>
      </c>
      <c r="M314" s="18">
        <f>IF(OR(tabDaten[[#This Row],[art]]="00",tabDaten[[#This Row],[art]]="10",tabDaten[[#This Row],[art]]="60",tabDaten[[#This Row],[art]]="70"),tabDaten[[#This Row],[Rechnung]],tabDaten[[#This Row],[Rechnung]]*-1)</f>
        <v>2860.6</v>
      </c>
      <c r="N314" s="44">
        <v>1</v>
      </c>
      <c r="O314" s="45" t="s">
        <v>995</v>
      </c>
      <c r="P314" s="45" t="s">
        <v>1412</v>
      </c>
      <c r="Q314" s="45" t="s">
        <v>1653</v>
      </c>
      <c r="R314" s="45" t="s">
        <v>995</v>
      </c>
      <c r="S314" s="45" t="s">
        <v>1546</v>
      </c>
      <c r="T314" s="44" t="s">
        <v>4</v>
      </c>
      <c r="U314" s="46">
        <v>1000</v>
      </c>
      <c r="V314" s="46">
        <v>2860.6</v>
      </c>
    </row>
    <row r="315" spans="2:22" x14ac:dyDescent="0.2">
      <c r="B315" s="14" t="str">
        <f>IF(tabDaten[[#This Row],[MandNr]]="","Fehler",IF(tabDaten[[#This Row],[MandNr]]=1,"1 Stadt Bad Rappenau","2 Eigenbetrieb Stadtenwässerung"))</f>
        <v>1 Stadt Bad Rappenau</v>
      </c>
      <c r="C315" s="14" t="str">
        <f>IF(OR(tabDaten[[#This Row],[art]]="00",tabDaten[[#This Row],[art]]="01",tabDaten[[#This Row],[art]]="60",tabDaten[[#This Row],[art]]="61"),"0 Verwaltungshaushalt","1 Vermögenshaushalt")</f>
        <v>0 Verwaltungshaushalt</v>
      </c>
      <c r="D315" s="14" t="str">
        <f>VLOOKUP(tabDaten[[#This Row],[art]],tabKontenart[],2,FALSE)</f>
        <v>00 Einnahmen VerwaltungsHH</v>
      </c>
      <c r="E315" s="14" t="str">
        <f>LEFT(tabDaten[[#This Row],[Gld]],1) &amp; "    " &amp;VLOOKUP((tabDaten[[#This Row],[MandNr]]&amp;"x"&amp;LEFT(tabDaten[[#This Row],[Gld]],1)),tabGliederung[],2,FALSE)</f>
        <v>7    öffentliche Einrichtungen,  Wirtschaftsförderung</v>
      </c>
      <c r="F315" s="14" t="str">
        <f>LEFT(tabDaten[[#This Row],[Gld]],2) &amp; "    " &amp;VLOOKUP((tabDaten[[#This Row],[MandNr]]&amp;"x"&amp;LEFT(tabDaten[[#This Row],[Gld]],2)),tabGliederung[],2,FALSE)</f>
        <v xml:space="preserve">77    Hilfsbetriebe der Verwaltung </v>
      </c>
      <c r="G3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15" s="14" t="str">
        <f>LEFT(tabDaten[[#This Row],[Gld]],4) &amp; "    " &amp;VLOOKUP((tabDaten[[#This Row],[MandNr]]&amp;"x"&amp;LEFT(tabDaten[[#This Row],[Gld]],4)),tabGliederung[],2,FALSE)</f>
        <v xml:space="preserve">7710    Bauhof </v>
      </c>
      <c r="I315" s="14" t="str">
        <f>IF(OR(LEFT(tabDaten[[#This Row],[Grp]],1)*1=3,LEFT(tabDaten[[#This Row],[Grp]],1)*1=9),LEFT(tabDaten[[#This Row],[Grp]],2),LEFT(tabDaten[[#This Row],[Grp]],1))</f>
        <v>1</v>
      </c>
      <c r="J315" s="14" t="str">
        <f>VLOOKUP(tabDaten[[#This Row],[GrpKurz]],tabGruppierung[],2,FALSE)</f>
        <v>E   Einnahmen aus Verwaltung und Betrieb</v>
      </c>
      <c r="K3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7710-154000    Erstattung für Photovoltaikanlage   </v>
      </c>
      <c r="L315" s="17">
        <f>IF(OR(tabDaten[[#This Row],[art]]="00",tabDaten[[#This Row],[art]]="10"),tabDaten[[#This Row],[Plan]],tabDaten[[#This Row],[Plan]]*-1)</f>
        <v>1000</v>
      </c>
      <c r="M315" s="18">
        <f>IF(OR(tabDaten[[#This Row],[art]]="00",tabDaten[[#This Row],[art]]="10",tabDaten[[#This Row],[art]]="60",tabDaten[[#This Row],[art]]="70"),tabDaten[[#This Row],[Rechnung]],tabDaten[[#This Row],[Rechnung]]*-1)</f>
        <v>1439.37</v>
      </c>
      <c r="N315" s="44">
        <v>1</v>
      </c>
      <c r="O315" s="45" t="s">
        <v>995</v>
      </c>
      <c r="P315" s="45" t="s">
        <v>1412</v>
      </c>
      <c r="Q315" s="45" t="s">
        <v>1662</v>
      </c>
      <c r="R315" s="45" t="s">
        <v>995</v>
      </c>
      <c r="S315" s="45" t="s">
        <v>1546</v>
      </c>
      <c r="T315" s="44" t="s">
        <v>17</v>
      </c>
      <c r="U315" s="46">
        <v>1000</v>
      </c>
      <c r="V315" s="46">
        <v>1439.37</v>
      </c>
    </row>
    <row r="316" spans="2:22" x14ac:dyDescent="0.2">
      <c r="B316" s="14" t="str">
        <f>IF(tabDaten[[#This Row],[MandNr]]="","Fehler",IF(tabDaten[[#This Row],[MandNr]]=1,"1 Stadt Bad Rappenau","2 Eigenbetrieb Stadtenwässerung"))</f>
        <v>1 Stadt Bad Rappenau</v>
      </c>
      <c r="C316" s="14" t="str">
        <f>IF(OR(tabDaten[[#This Row],[art]]="00",tabDaten[[#This Row],[art]]="01",tabDaten[[#This Row],[art]]="60",tabDaten[[#This Row],[art]]="61"),"0 Verwaltungshaushalt","1 Vermögenshaushalt")</f>
        <v>0 Verwaltungshaushalt</v>
      </c>
      <c r="D316" s="14" t="str">
        <f>VLOOKUP(tabDaten[[#This Row],[art]],tabKontenart[],2,FALSE)</f>
        <v>00 Einnahmen VerwaltungsHH</v>
      </c>
      <c r="E316" s="14" t="str">
        <f>LEFT(tabDaten[[#This Row],[Gld]],1) &amp; "    " &amp;VLOOKUP((tabDaten[[#This Row],[MandNr]]&amp;"x"&amp;LEFT(tabDaten[[#This Row],[Gld]],1)),tabGliederung[],2,FALSE)</f>
        <v>7    öffentliche Einrichtungen,  Wirtschaftsförderung</v>
      </c>
      <c r="F316" s="14" t="str">
        <f>LEFT(tabDaten[[#This Row],[Gld]],2) &amp; "    " &amp;VLOOKUP((tabDaten[[#This Row],[MandNr]]&amp;"x"&amp;LEFT(tabDaten[[#This Row],[Gld]],2)),tabGliederung[],2,FALSE)</f>
        <v xml:space="preserve">77    Hilfsbetriebe der Verwaltung </v>
      </c>
      <c r="G3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16" s="14" t="str">
        <f>LEFT(tabDaten[[#This Row],[Gld]],4) &amp; "    " &amp;VLOOKUP((tabDaten[[#This Row],[MandNr]]&amp;"x"&amp;LEFT(tabDaten[[#This Row],[Gld]],4)),tabGliederung[],2,FALSE)</f>
        <v xml:space="preserve">7710    Bauhof </v>
      </c>
      <c r="I316" s="14" t="str">
        <f>IF(OR(LEFT(tabDaten[[#This Row],[Grp]],1)*1=3,LEFT(tabDaten[[#This Row],[Grp]],1)*1=9),LEFT(tabDaten[[#This Row],[Grp]],2),LEFT(tabDaten[[#This Row],[Grp]],1))</f>
        <v>1</v>
      </c>
      <c r="J316" s="14" t="str">
        <f>VLOOKUP(tabDaten[[#This Row],[GrpKurz]],tabGruppierung[],2,FALSE)</f>
        <v>E   Einnahmen aus Verwaltung und Betrieb</v>
      </c>
      <c r="K3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7710-157500    Vermischte Einnahmen   </v>
      </c>
      <c r="L316" s="17">
        <f>IF(OR(tabDaten[[#This Row],[art]]="00",tabDaten[[#This Row],[art]]="10"),tabDaten[[#This Row],[Plan]],tabDaten[[#This Row],[Plan]]*-1)</f>
        <v>100</v>
      </c>
      <c r="M316" s="18">
        <f>IF(OR(tabDaten[[#This Row],[art]]="00",tabDaten[[#This Row],[art]]="10",tabDaten[[#This Row],[art]]="60",tabDaten[[#This Row],[art]]="70"),tabDaten[[#This Row],[Rechnung]],tabDaten[[#This Row],[Rechnung]]*-1)</f>
        <v>0</v>
      </c>
      <c r="N316" s="44">
        <v>1</v>
      </c>
      <c r="O316" s="45" t="s">
        <v>995</v>
      </c>
      <c r="P316" s="45" t="s">
        <v>1412</v>
      </c>
      <c r="Q316" s="45" t="s">
        <v>1659</v>
      </c>
      <c r="R316" s="45" t="s">
        <v>995</v>
      </c>
      <c r="S316" s="45" t="s">
        <v>1546</v>
      </c>
      <c r="T316" s="44" t="s">
        <v>12</v>
      </c>
      <c r="U316" s="46">
        <v>100</v>
      </c>
      <c r="V316" s="46">
        <v>0</v>
      </c>
    </row>
    <row r="317" spans="2:22" x14ac:dyDescent="0.2">
      <c r="B317" s="14" t="str">
        <f>IF(tabDaten[[#This Row],[MandNr]]="","Fehler",IF(tabDaten[[#This Row],[MandNr]]=1,"1 Stadt Bad Rappenau","2 Eigenbetrieb Stadtenwässerung"))</f>
        <v>1 Stadt Bad Rappenau</v>
      </c>
      <c r="C317" s="14" t="str">
        <f>IF(OR(tabDaten[[#This Row],[art]]="00",tabDaten[[#This Row],[art]]="01",tabDaten[[#This Row],[art]]="60",tabDaten[[#This Row],[art]]="61"),"0 Verwaltungshaushalt","1 Vermögenshaushalt")</f>
        <v>0 Verwaltungshaushalt</v>
      </c>
      <c r="D317" s="14" t="str">
        <f>VLOOKUP(tabDaten[[#This Row],[art]],tabKontenart[],2,FALSE)</f>
        <v>00 Einnahmen VerwaltungsHH</v>
      </c>
      <c r="E317" s="14" t="str">
        <f>LEFT(tabDaten[[#This Row],[Gld]],1) &amp; "    " &amp;VLOOKUP((tabDaten[[#This Row],[MandNr]]&amp;"x"&amp;LEFT(tabDaten[[#This Row],[Gld]],1)),tabGliederung[],2,FALSE)</f>
        <v>7    öffentliche Einrichtungen,  Wirtschaftsförderung</v>
      </c>
      <c r="F317" s="14" t="str">
        <f>LEFT(tabDaten[[#This Row],[Gld]],2) &amp; "    " &amp;VLOOKUP((tabDaten[[#This Row],[MandNr]]&amp;"x"&amp;LEFT(tabDaten[[#This Row],[Gld]],2)),tabGliederung[],2,FALSE)</f>
        <v xml:space="preserve">77    Hilfsbetriebe der Verwaltung </v>
      </c>
      <c r="G3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17" s="14" t="str">
        <f>LEFT(tabDaten[[#This Row],[Gld]],4) &amp; "    " &amp;VLOOKUP((tabDaten[[#This Row],[MandNr]]&amp;"x"&amp;LEFT(tabDaten[[#This Row],[Gld]],4)),tabGliederung[],2,FALSE)</f>
        <v xml:space="preserve">7710    Bauhof </v>
      </c>
      <c r="I317" s="14" t="str">
        <f>IF(OR(LEFT(tabDaten[[#This Row],[Grp]],1)*1=3,LEFT(tabDaten[[#This Row],[Grp]],1)*1=9),LEFT(tabDaten[[#This Row],[Grp]],2),LEFT(tabDaten[[#This Row],[Grp]],1))</f>
        <v>1</v>
      </c>
      <c r="J317" s="14" t="str">
        <f>VLOOKUP(tabDaten[[#This Row],[GrpKurz]],tabGruppierung[],2,FALSE)</f>
        <v>E   Einnahmen aus Verwaltung und Betrieb</v>
      </c>
      <c r="K3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7710-165000    Erstattungen von kommunalen Sonderrechnungen (BTB GmbH/KuK)  </v>
      </c>
      <c r="L317" s="17">
        <f>IF(OR(tabDaten[[#This Row],[art]]="00",tabDaten[[#This Row],[art]]="10"),tabDaten[[#This Row],[Plan]],tabDaten[[#This Row],[Plan]]*-1)</f>
        <v>43100</v>
      </c>
      <c r="M317" s="18">
        <f>IF(OR(tabDaten[[#This Row],[art]]="00",tabDaten[[#This Row],[art]]="10",tabDaten[[#This Row],[art]]="60",tabDaten[[#This Row],[art]]="70"),tabDaten[[#This Row],[Rechnung]],tabDaten[[#This Row],[Rechnung]]*-1)</f>
        <v>13547.22</v>
      </c>
      <c r="N317" s="44">
        <v>1</v>
      </c>
      <c r="O317" s="45" t="s">
        <v>995</v>
      </c>
      <c r="P317" s="45" t="s">
        <v>1412</v>
      </c>
      <c r="Q317" s="45" t="s">
        <v>1654</v>
      </c>
      <c r="R317" s="45" t="s">
        <v>995</v>
      </c>
      <c r="S317" s="45" t="s">
        <v>1546</v>
      </c>
      <c r="T317" s="44" t="s">
        <v>10</v>
      </c>
      <c r="U317" s="46">
        <v>43100</v>
      </c>
      <c r="V317" s="46">
        <v>13547.22</v>
      </c>
    </row>
    <row r="318" spans="2:22" x14ac:dyDescent="0.2">
      <c r="B318" s="14" t="str">
        <f>IF(tabDaten[[#This Row],[MandNr]]="","Fehler",IF(tabDaten[[#This Row],[MandNr]]=1,"1 Stadt Bad Rappenau","2 Eigenbetrieb Stadtenwässerung"))</f>
        <v>1 Stadt Bad Rappenau</v>
      </c>
      <c r="C318" s="14" t="str">
        <f>IF(OR(tabDaten[[#This Row],[art]]="00",tabDaten[[#This Row],[art]]="01",tabDaten[[#This Row],[art]]="60",tabDaten[[#This Row],[art]]="61"),"0 Verwaltungshaushalt","1 Vermögenshaushalt")</f>
        <v>0 Verwaltungshaushalt</v>
      </c>
      <c r="D318" s="14" t="str">
        <f>VLOOKUP(tabDaten[[#This Row],[art]],tabKontenart[],2,FALSE)</f>
        <v>00 Einnahmen VerwaltungsHH</v>
      </c>
      <c r="E318" s="14" t="str">
        <f>LEFT(tabDaten[[#This Row],[Gld]],1) &amp; "    " &amp;VLOOKUP((tabDaten[[#This Row],[MandNr]]&amp;"x"&amp;LEFT(tabDaten[[#This Row],[Gld]],1)),tabGliederung[],2,FALSE)</f>
        <v>7    öffentliche Einrichtungen,  Wirtschaftsförderung</v>
      </c>
      <c r="F318" s="14" t="str">
        <f>LEFT(tabDaten[[#This Row],[Gld]],2) &amp; "    " &amp;VLOOKUP((tabDaten[[#This Row],[MandNr]]&amp;"x"&amp;LEFT(tabDaten[[#This Row],[Gld]],2)),tabGliederung[],2,FALSE)</f>
        <v xml:space="preserve">77    Hilfsbetriebe der Verwaltung </v>
      </c>
      <c r="G3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18" s="14" t="str">
        <f>LEFT(tabDaten[[#This Row],[Gld]],4) &amp; "    " &amp;VLOOKUP((tabDaten[[#This Row],[MandNr]]&amp;"x"&amp;LEFT(tabDaten[[#This Row],[Gld]],4)),tabGliederung[],2,FALSE)</f>
        <v xml:space="preserve">7710    Bauhof </v>
      </c>
      <c r="I318" s="14" t="str">
        <f>IF(OR(LEFT(tabDaten[[#This Row],[Grp]],1)*1=3,LEFT(tabDaten[[#This Row],[Grp]],1)*1=9),LEFT(tabDaten[[#This Row],[Grp]],2),LEFT(tabDaten[[#This Row],[Grp]],1))</f>
        <v>1</v>
      </c>
      <c r="J318" s="14" t="str">
        <f>VLOOKUP(tabDaten[[#This Row],[GrpKurz]],tabGruppierung[],2,FALSE)</f>
        <v>E   Einnahmen aus Verwaltung und Betrieb</v>
      </c>
      <c r="K3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7710-169000    Innere Verrechnungen   </v>
      </c>
      <c r="L318" s="17">
        <f>IF(OR(tabDaten[[#This Row],[art]]="00",tabDaten[[#This Row],[art]]="10"),tabDaten[[#This Row],[Plan]],tabDaten[[#This Row],[Plan]]*-1)</f>
        <v>2838900</v>
      </c>
      <c r="M318" s="18">
        <f>IF(OR(tabDaten[[#This Row],[art]]="00",tabDaten[[#This Row],[art]]="10",tabDaten[[#This Row],[art]]="60",tabDaten[[#This Row],[art]]="70"),tabDaten[[#This Row],[Rechnung]],tabDaten[[#This Row],[Rechnung]]*-1)</f>
        <v>2833525.68</v>
      </c>
      <c r="N318" s="44">
        <v>1</v>
      </c>
      <c r="O318" s="45" t="s">
        <v>995</v>
      </c>
      <c r="P318" s="45" t="s">
        <v>1412</v>
      </c>
      <c r="Q318" s="45" t="s">
        <v>1658</v>
      </c>
      <c r="R318" s="45" t="s">
        <v>995</v>
      </c>
      <c r="S318" s="45" t="s">
        <v>1546</v>
      </c>
      <c r="T318" s="44" t="s">
        <v>11</v>
      </c>
      <c r="U318" s="46">
        <v>2838900</v>
      </c>
      <c r="V318" s="46">
        <v>2833525.68</v>
      </c>
    </row>
    <row r="319" spans="2:22" x14ac:dyDescent="0.2">
      <c r="B319" s="14" t="str">
        <f>IF(tabDaten[[#This Row],[MandNr]]="","Fehler",IF(tabDaten[[#This Row],[MandNr]]=1,"1 Stadt Bad Rappenau","2 Eigenbetrieb Stadtenwässerung"))</f>
        <v>1 Stadt Bad Rappenau</v>
      </c>
      <c r="C319" s="14" t="str">
        <f>IF(OR(tabDaten[[#This Row],[art]]="00",tabDaten[[#This Row],[art]]="01",tabDaten[[#This Row],[art]]="60",tabDaten[[#This Row],[art]]="61"),"0 Verwaltungshaushalt","1 Vermögenshaushalt")</f>
        <v>0 Verwaltungshaushalt</v>
      </c>
      <c r="D319" s="14" t="str">
        <f>VLOOKUP(tabDaten[[#This Row],[art]],tabKontenart[],2,FALSE)</f>
        <v>00 Einnahmen VerwaltungsHH</v>
      </c>
      <c r="E319" s="14" t="str">
        <f>LEFT(tabDaten[[#This Row],[Gld]],1) &amp; "    " &amp;VLOOKUP((tabDaten[[#This Row],[MandNr]]&amp;"x"&amp;LEFT(tabDaten[[#This Row],[Gld]],1)),tabGliederung[],2,FALSE)</f>
        <v>7    öffentliche Einrichtungen,  Wirtschaftsförderung</v>
      </c>
      <c r="F319" s="14" t="str">
        <f>LEFT(tabDaten[[#This Row],[Gld]],2) &amp; "    " &amp;VLOOKUP((tabDaten[[#This Row],[MandNr]]&amp;"x"&amp;LEFT(tabDaten[[#This Row],[Gld]],2)),tabGliederung[],2,FALSE)</f>
        <v xml:space="preserve">77    Hilfsbetriebe der Verwaltung </v>
      </c>
      <c r="G3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19" s="14" t="str">
        <f>LEFT(tabDaten[[#This Row],[Gld]],4) &amp; "    " &amp;VLOOKUP((tabDaten[[#This Row],[MandNr]]&amp;"x"&amp;LEFT(tabDaten[[#This Row],[Gld]],4)),tabGliederung[],2,FALSE)</f>
        <v xml:space="preserve">7710    Bauhof </v>
      </c>
      <c r="I319" s="14" t="str">
        <f>IF(OR(LEFT(tabDaten[[#This Row],[Grp]],1)*1=3,LEFT(tabDaten[[#This Row],[Grp]],1)*1=9),LEFT(tabDaten[[#This Row],[Grp]],2),LEFT(tabDaten[[#This Row],[Grp]],1))</f>
        <v>1</v>
      </c>
      <c r="J319" s="14" t="str">
        <f>VLOOKUP(tabDaten[[#This Row],[GrpKurz]],tabGruppierung[],2,FALSE)</f>
        <v>E   Einnahmen aus Verwaltung und Betrieb</v>
      </c>
      <c r="K3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7710-174000    Zuweisungen und Zuschüsse lfd. Zwecke von Sozialversicherungen  </v>
      </c>
      <c r="L319" s="17">
        <f>IF(OR(tabDaten[[#This Row],[art]]="00",tabDaten[[#This Row],[art]]="10"),tabDaten[[#This Row],[Plan]],tabDaten[[#This Row],[Plan]]*-1)</f>
        <v>0</v>
      </c>
      <c r="M319" s="18">
        <f>IF(OR(tabDaten[[#This Row],[art]]="00",tabDaten[[#This Row],[art]]="10",tabDaten[[#This Row],[art]]="60",tabDaten[[#This Row],[art]]="70"),tabDaten[[#This Row],[Rechnung]],tabDaten[[#This Row],[Rechnung]]*-1)</f>
        <v>5175.83</v>
      </c>
      <c r="N319" s="44">
        <v>1</v>
      </c>
      <c r="O319" s="45" t="s">
        <v>995</v>
      </c>
      <c r="P319" s="45" t="s">
        <v>1412</v>
      </c>
      <c r="Q319" s="45" t="s">
        <v>2203</v>
      </c>
      <c r="R319" s="45" t="s">
        <v>995</v>
      </c>
      <c r="S319" s="45" t="s">
        <v>1546</v>
      </c>
      <c r="T319" s="44" t="s">
        <v>2204</v>
      </c>
      <c r="U319" s="46">
        <v>0</v>
      </c>
      <c r="V319" s="46">
        <v>5175.83</v>
      </c>
    </row>
    <row r="320" spans="2:22" x14ac:dyDescent="0.2">
      <c r="B320" s="14" t="str">
        <f>IF(tabDaten[[#This Row],[MandNr]]="","Fehler",IF(tabDaten[[#This Row],[MandNr]]=1,"1 Stadt Bad Rappenau","2 Eigenbetrieb Stadtenwässerung"))</f>
        <v>1 Stadt Bad Rappenau</v>
      </c>
      <c r="C320" s="14" t="str">
        <f>IF(OR(tabDaten[[#This Row],[art]]="00",tabDaten[[#This Row],[art]]="01",tabDaten[[#This Row],[art]]="60",tabDaten[[#This Row],[art]]="61"),"0 Verwaltungshaushalt","1 Vermögenshaushalt")</f>
        <v>0 Verwaltungshaushalt</v>
      </c>
      <c r="D320" s="14" t="str">
        <f>VLOOKUP(tabDaten[[#This Row],[art]],tabKontenart[],2,FALSE)</f>
        <v>00 Einnahmen VerwaltungsHH</v>
      </c>
      <c r="E320" s="14" t="str">
        <f>LEFT(tabDaten[[#This Row],[Gld]],1) &amp; "    " &amp;VLOOKUP((tabDaten[[#This Row],[MandNr]]&amp;"x"&amp;LEFT(tabDaten[[#This Row],[Gld]],1)),tabGliederung[],2,FALSE)</f>
        <v>7    öffentliche Einrichtungen,  Wirtschaftsförderung</v>
      </c>
      <c r="F320" s="14" t="str">
        <f>LEFT(tabDaten[[#This Row],[Gld]],2) &amp; "    " &amp;VLOOKUP((tabDaten[[#This Row],[MandNr]]&amp;"x"&amp;LEFT(tabDaten[[#This Row],[Gld]],2)),tabGliederung[],2,FALSE)</f>
        <v>79    Fremdenverkehr, Sonst. Förderung von  Wirtschaft und Verkehr</v>
      </c>
      <c r="G3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320" s="14" t="str">
        <f>LEFT(tabDaten[[#This Row],[Gld]],4) &amp; "    " &amp;VLOOKUP((tabDaten[[#This Row],[MandNr]]&amp;"x"&amp;LEFT(tabDaten[[#This Row],[Gld]],4)),tabGliederung[],2,FALSE)</f>
        <v xml:space="preserve">7900    Fremdenverkehr </v>
      </c>
      <c r="I320" s="14" t="str">
        <f>IF(OR(LEFT(tabDaten[[#This Row],[Grp]],1)*1=3,LEFT(tabDaten[[#This Row],[Grp]],1)*1=9),LEFT(tabDaten[[#This Row],[Grp]],2),LEFT(tabDaten[[#This Row],[Grp]],1))</f>
        <v>1</v>
      </c>
      <c r="J320" s="14" t="str">
        <f>VLOOKUP(tabDaten[[#This Row],[GrpKurz]],tabGruppierung[],2,FALSE)</f>
        <v>E   Einnahmen aus Verwaltung und Betrieb</v>
      </c>
      <c r="K3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7900-151000    Ersätze und ähnliche Einnahmen   </v>
      </c>
      <c r="L320" s="17">
        <f>IF(OR(tabDaten[[#This Row],[art]]="00",tabDaten[[#This Row],[art]]="10"),tabDaten[[#This Row],[Plan]],tabDaten[[#This Row],[Plan]]*-1)</f>
        <v>500</v>
      </c>
      <c r="M320" s="18">
        <f>IF(OR(tabDaten[[#This Row],[art]]="00",tabDaten[[#This Row],[art]]="10",tabDaten[[#This Row],[art]]="60",tabDaten[[#This Row],[art]]="70"),tabDaten[[#This Row],[Rechnung]],tabDaten[[#This Row],[Rechnung]]*-1)</f>
        <v>0</v>
      </c>
      <c r="N320" s="44">
        <v>1</v>
      </c>
      <c r="O320" s="45" t="s">
        <v>995</v>
      </c>
      <c r="P320" s="45" t="s">
        <v>1418</v>
      </c>
      <c r="Q320" s="45" t="s">
        <v>1653</v>
      </c>
      <c r="R320" s="45" t="s">
        <v>995</v>
      </c>
      <c r="S320" s="45" t="s">
        <v>1546</v>
      </c>
      <c r="T320" s="44" t="s">
        <v>15</v>
      </c>
      <c r="U320" s="46">
        <v>500</v>
      </c>
      <c r="V320" s="46">
        <v>0</v>
      </c>
    </row>
    <row r="321" spans="2:22" x14ac:dyDescent="0.2">
      <c r="B321" s="14" t="str">
        <f>IF(tabDaten[[#This Row],[MandNr]]="","Fehler",IF(tabDaten[[#This Row],[MandNr]]=1,"1 Stadt Bad Rappenau","2 Eigenbetrieb Stadtenwässerung"))</f>
        <v>1 Stadt Bad Rappenau</v>
      </c>
      <c r="C321" s="14" t="str">
        <f>IF(OR(tabDaten[[#This Row],[art]]="00",tabDaten[[#This Row],[art]]="01",tabDaten[[#This Row],[art]]="60",tabDaten[[#This Row],[art]]="61"),"0 Verwaltungshaushalt","1 Vermögenshaushalt")</f>
        <v>0 Verwaltungshaushalt</v>
      </c>
      <c r="D321" s="14" t="str">
        <f>VLOOKUP(tabDaten[[#This Row],[art]],tabKontenart[],2,FALSE)</f>
        <v>00 Einnahmen VerwaltungsHH</v>
      </c>
      <c r="E321" s="14" t="str">
        <f>LEFT(tabDaten[[#This Row],[Gld]],1) &amp; "    " &amp;VLOOKUP((tabDaten[[#This Row],[MandNr]]&amp;"x"&amp;LEFT(tabDaten[[#This Row],[Gld]],1)),tabGliederung[],2,FALSE)</f>
        <v>7    öffentliche Einrichtungen,  Wirtschaftsförderung</v>
      </c>
      <c r="F321" s="14" t="str">
        <f>LEFT(tabDaten[[#This Row],[Gld]],2) &amp; "    " &amp;VLOOKUP((tabDaten[[#This Row],[MandNr]]&amp;"x"&amp;LEFT(tabDaten[[#This Row],[Gld]],2)),tabGliederung[],2,FALSE)</f>
        <v>79    Fremdenverkehr, Sonst. Förderung von  Wirtschaft und Verkehr</v>
      </c>
      <c r="G3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321" s="14" t="str">
        <f>LEFT(tabDaten[[#This Row],[Gld]],4) &amp; "    " &amp;VLOOKUP((tabDaten[[#This Row],[MandNr]]&amp;"x"&amp;LEFT(tabDaten[[#This Row],[Gld]],4)),tabGliederung[],2,FALSE)</f>
        <v xml:space="preserve">7900    Fremdenverkehr </v>
      </c>
      <c r="I321" s="14" t="str">
        <f>IF(OR(LEFT(tabDaten[[#This Row],[Grp]],1)*1=3,LEFT(tabDaten[[#This Row],[Grp]],1)*1=9),LEFT(tabDaten[[#This Row],[Grp]],2),LEFT(tabDaten[[#This Row],[Grp]],1))</f>
        <v>1</v>
      </c>
      <c r="J321" s="14" t="str">
        <f>VLOOKUP(tabDaten[[#This Row],[GrpKurz]],tabGruppierung[],2,FALSE)</f>
        <v>E   Einnahmen aus Verwaltung und Betrieb</v>
      </c>
      <c r="K3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7900-171000    Zuweisungen und Zuschüsse vom Land  </v>
      </c>
      <c r="L321" s="17">
        <f>IF(OR(tabDaten[[#This Row],[art]]="00",tabDaten[[#This Row],[art]]="10"),tabDaten[[#This Row],[Plan]],tabDaten[[#This Row],[Plan]]*-1)</f>
        <v>101000</v>
      </c>
      <c r="M321" s="18">
        <f>IF(OR(tabDaten[[#This Row],[art]]="00",tabDaten[[#This Row],[art]]="10",tabDaten[[#This Row],[art]]="60",tabDaten[[#This Row],[art]]="70"),tabDaten[[#This Row],[Rechnung]],tabDaten[[#This Row],[Rechnung]]*-1)</f>
        <v>106188.12</v>
      </c>
      <c r="N321" s="44">
        <v>1</v>
      </c>
      <c r="O321" s="45" t="s">
        <v>995</v>
      </c>
      <c r="P321" s="45" t="s">
        <v>1418</v>
      </c>
      <c r="Q321" s="45" t="s">
        <v>1667</v>
      </c>
      <c r="R321" s="45" t="s">
        <v>995</v>
      </c>
      <c r="S321" s="45" t="s">
        <v>1546</v>
      </c>
      <c r="T321" s="44" t="s">
        <v>22</v>
      </c>
      <c r="U321" s="46">
        <v>101000</v>
      </c>
      <c r="V321" s="46">
        <v>106188.12</v>
      </c>
    </row>
    <row r="322" spans="2:22" x14ac:dyDescent="0.2">
      <c r="B322" s="14" t="str">
        <f>IF(tabDaten[[#This Row],[MandNr]]="","Fehler",IF(tabDaten[[#This Row],[MandNr]]=1,"1 Stadt Bad Rappenau","2 Eigenbetrieb Stadtenwässerung"))</f>
        <v>1 Stadt Bad Rappenau</v>
      </c>
      <c r="C322" s="14" t="str">
        <f>IF(OR(tabDaten[[#This Row],[art]]="00",tabDaten[[#This Row],[art]]="01",tabDaten[[#This Row],[art]]="60",tabDaten[[#This Row],[art]]="61"),"0 Verwaltungshaushalt","1 Vermögenshaushalt")</f>
        <v>0 Verwaltungshaushalt</v>
      </c>
      <c r="D322" s="14" t="str">
        <f>VLOOKUP(tabDaten[[#This Row],[art]],tabKontenart[],2,FALSE)</f>
        <v>00 Einnahmen VerwaltungsHH</v>
      </c>
      <c r="E322" s="14" t="str">
        <f>LEFT(tabDaten[[#This Row],[Gld]],1) &amp; "    " &amp;VLOOKUP((tabDaten[[#This Row],[MandNr]]&amp;"x"&amp;LEFT(tabDaten[[#This Row],[Gld]],1)),tabGliederung[],2,FALSE)</f>
        <v>7    öffentliche Einrichtungen,  Wirtschaftsförderung</v>
      </c>
      <c r="F322" s="14" t="str">
        <f>LEFT(tabDaten[[#This Row],[Gld]],2) &amp; "    " &amp;VLOOKUP((tabDaten[[#This Row],[MandNr]]&amp;"x"&amp;LEFT(tabDaten[[#This Row],[Gld]],2)),tabGliederung[],2,FALSE)</f>
        <v>79    Fremdenverkehr, Sonst. Förderung von  Wirtschaft und Verkehr</v>
      </c>
      <c r="G3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322" s="14" t="str">
        <f>LEFT(tabDaten[[#This Row],[Gld]],4) &amp; "    " &amp;VLOOKUP((tabDaten[[#This Row],[MandNr]]&amp;"x"&amp;LEFT(tabDaten[[#This Row],[Gld]],4)),tabGliederung[],2,FALSE)</f>
        <v>7920    Förderung des öffentlichen Personennahverkehrs</v>
      </c>
      <c r="I322" s="14" t="str">
        <f>IF(OR(LEFT(tabDaten[[#This Row],[Grp]],1)*1=3,LEFT(tabDaten[[#This Row],[Grp]],1)*1=9),LEFT(tabDaten[[#This Row],[Grp]],2),LEFT(tabDaten[[#This Row],[Grp]],1))</f>
        <v>1</v>
      </c>
      <c r="J322" s="14" t="str">
        <f>VLOOKUP(tabDaten[[#This Row],[GrpKurz]],tabGruppierung[],2,FALSE)</f>
        <v>E   Einnahmen aus Verwaltung und Betrieb</v>
      </c>
      <c r="K3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7920-140000    Mieten Fahrradboxen   </v>
      </c>
      <c r="L322" s="17">
        <f>IF(OR(tabDaten[[#This Row],[art]]="00",tabDaten[[#This Row],[art]]="10"),tabDaten[[#This Row],[Plan]],tabDaten[[#This Row],[Plan]]*-1)</f>
        <v>800</v>
      </c>
      <c r="M322" s="18">
        <f>IF(OR(tabDaten[[#This Row],[art]]="00",tabDaten[[#This Row],[art]]="10",tabDaten[[#This Row],[art]]="60",tabDaten[[#This Row],[art]]="70"),tabDaten[[#This Row],[Rechnung]],tabDaten[[#This Row],[Rechnung]]*-1)</f>
        <v>708</v>
      </c>
      <c r="N322" s="44">
        <v>1</v>
      </c>
      <c r="O322" s="45" t="s">
        <v>995</v>
      </c>
      <c r="P322" s="45" t="s">
        <v>1422</v>
      </c>
      <c r="Q322" s="45" t="s">
        <v>1671</v>
      </c>
      <c r="R322" s="45" t="s">
        <v>995</v>
      </c>
      <c r="S322" s="45" t="s">
        <v>1546</v>
      </c>
      <c r="T322" s="44" t="s">
        <v>69</v>
      </c>
      <c r="U322" s="46">
        <v>800</v>
      </c>
      <c r="V322" s="46">
        <v>708</v>
      </c>
    </row>
    <row r="323" spans="2:22" x14ac:dyDescent="0.2">
      <c r="B323" s="14" t="str">
        <f>IF(tabDaten[[#This Row],[MandNr]]="","Fehler",IF(tabDaten[[#This Row],[MandNr]]=1,"1 Stadt Bad Rappenau","2 Eigenbetrieb Stadtenwässerung"))</f>
        <v>1 Stadt Bad Rappenau</v>
      </c>
      <c r="C323" s="14" t="str">
        <f>IF(OR(tabDaten[[#This Row],[art]]="00",tabDaten[[#This Row],[art]]="01",tabDaten[[#This Row],[art]]="60",tabDaten[[#This Row],[art]]="61"),"0 Verwaltungshaushalt","1 Vermögenshaushalt")</f>
        <v>0 Verwaltungshaushalt</v>
      </c>
      <c r="D323" s="14" t="str">
        <f>VLOOKUP(tabDaten[[#This Row],[art]],tabKontenart[],2,FALSE)</f>
        <v>00 Einnahmen VerwaltungsHH</v>
      </c>
      <c r="E323" s="14" t="str">
        <f>LEFT(tabDaten[[#This Row],[Gld]],1) &amp; "    " &amp;VLOOKUP((tabDaten[[#This Row],[MandNr]]&amp;"x"&amp;LEFT(tabDaten[[#This Row],[Gld]],1)),tabGliederung[],2,FALSE)</f>
        <v>8    Wirtschaftl. Unternehmen,  allg. Grund- und Sondervermögen</v>
      </c>
      <c r="F323" s="14" t="str">
        <f>LEFT(tabDaten[[#This Row],[Gld]],2) &amp; "    " &amp;VLOOKUP((tabDaten[[#This Row],[MandNr]]&amp;"x"&amp;LEFT(tabDaten[[#This Row],[Gld]],2)),tabGliederung[],2,FALSE)</f>
        <v xml:space="preserve">81    Versorgungsunternehmen </v>
      </c>
      <c r="G3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81    Versorgungsunternehmen </v>
      </c>
      <c r="H323" s="14" t="str">
        <f>LEFT(tabDaten[[#This Row],[Gld]],4) &amp; "    " &amp;VLOOKUP((tabDaten[[#This Row],[MandNr]]&amp;"x"&amp;LEFT(tabDaten[[#This Row],[Gld]],4)),tabGliederung[],2,FALSE)</f>
        <v xml:space="preserve">8100    Versorgungsunternehmen </v>
      </c>
      <c r="I323" s="14" t="str">
        <f>IF(OR(LEFT(tabDaten[[#This Row],[Grp]],1)*1=3,LEFT(tabDaten[[#This Row],[Grp]],1)*1=9),LEFT(tabDaten[[#This Row],[Grp]],2),LEFT(tabDaten[[#This Row],[Grp]],1))</f>
        <v>2</v>
      </c>
      <c r="J323" s="14" t="str">
        <f>VLOOKUP(tabDaten[[#This Row],[GrpKurz]],tabGruppierung[],2,FALSE)</f>
        <v>E   Sonstige Finanzeinnahmen</v>
      </c>
      <c r="K3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8100-220000    Konzessionsabgaben   </v>
      </c>
      <c r="L323" s="17">
        <f>IF(OR(tabDaten[[#This Row],[art]]="00",tabDaten[[#This Row],[art]]="10"),tabDaten[[#This Row],[Plan]],tabDaten[[#This Row],[Plan]]*-1)</f>
        <v>550000</v>
      </c>
      <c r="M323" s="18">
        <f>IF(OR(tabDaten[[#This Row],[art]]="00",tabDaten[[#This Row],[art]]="10",tabDaten[[#This Row],[art]]="60",tabDaten[[#This Row],[art]]="70"),tabDaten[[#This Row],[Rechnung]],tabDaten[[#This Row],[Rechnung]]*-1)</f>
        <v>605632.26</v>
      </c>
      <c r="N323" s="44">
        <v>1</v>
      </c>
      <c r="O323" s="45" t="s">
        <v>995</v>
      </c>
      <c r="P323" s="45" t="s">
        <v>1427</v>
      </c>
      <c r="Q323" s="45" t="s">
        <v>1681</v>
      </c>
      <c r="R323" s="45" t="s">
        <v>995</v>
      </c>
      <c r="S323" s="45" t="s">
        <v>1546</v>
      </c>
      <c r="T323" s="44" t="s">
        <v>70</v>
      </c>
      <c r="U323" s="46">
        <v>550000</v>
      </c>
      <c r="V323" s="46">
        <v>605632.26</v>
      </c>
    </row>
    <row r="324" spans="2:22" x14ac:dyDescent="0.2">
      <c r="B324" s="14" t="str">
        <f>IF(tabDaten[[#This Row],[MandNr]]="","Fehler",IF(tabDaten[[#This Row],[MandNr]]=1,"1 Stadt Bad Rappenau","2 Eigenbetrieb Stadtenwässerung"))</f>
        <v>1 Stadt Bad Rappenau</v>
      </c>
      <c r="C324" s="14" t="str">
        <f>IF(OR(tabDaten[[#This Row],[art]]="00",tabDaten[[#This Row],[art]]="01",tabDaten[[#This Row],[art]]="60",tabDaten[[#This Row],[art]]="61"),"0 Verwaltungshaushalt","1 Vermögenshaushalt")</f>
        <v>0 Verwaltungshaushalt</v>
      </c>
      <c r="D324" s="14" t="str">
        <f>VLOOKUP(tabDaten[[#This Row],[art]],tabKontenart[],2,FALSE)</f>
        <v>00 Einnahmen VerwaltungsHH</v>
      </c>
      <c r="E324" s="14" t="str">
        <f>LEFT(tabDaten[[#This Row],[Gld]],1) &amp; "    " &amp;VLOOKUP((tabDaten[[#This Row],[MandNr]]&amp;"x"&amp;LEFT(tabDaten[[#This Row],[Gld]],1)),tabGliederung[],2,FALSE)</f>
        <v>8    Wirtschaftl. Unternehmen,  allg. Grund- und Sondervermögen</v>
      </c>
      <c r="F324" s="14" t="str">
        <f>LEFT(tabDaten[[#This Row],[Gld]],2) &amp; "    " &amp;VLOOKUP((tabDaten[[#This Row],[MandNr]]&amp;"x"&amp;LEFT(tabDaten[[#This Row],[Gld]],2)),tabGliederung[],2,FALSE)</f>
        <v>85    Land- und forstwirtschaftliche  Unternehmen</v>
      </c>
      <c r="G3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324" s="14" t="str">
        <f>LEFT(tabDaten[[#This Row],[Gld]],4) &amp; "    " &amp;VLOOKUP((tabDaten[[#This Row],[MandNr]]&amp;"x"&amp;LEFT(tabDaten[[#This Row],[Gld]],4)),tabGliederung[],2,FALSE)</f>
        <v xml:space="preserve">8550    Stadtwald </v>
      </c>
      <c r="I324" s="14" t="str">
        <f>IF(OR(LEFT(tabDaten[[#This Row],[Grp]],1)*1=3,LEFT(tabDaten[[#This Row],[Grp]],1)*1=9),LEFT(tabDaten[[#This Row],[Grp]],2),LEFT(tabDaten[[#This Row],[Grp]],1))</f>
        <v>1</v>
      </c>
      <c r="J324" s="14" t="str">
        <f>VLOOKUP(tabDaten[[#This Row],[GrpKurz]],tabGruppierung[],2,FALSE)</f>
        <v>E   Einnahmen aus Verwaltung und Betrieb</v>
      </c>
      <c r="K3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8550-130100    Holzverkauf (Nettoertrag nach Umstellung auf Regelbesteuerung zum 01.01.2017) </v>
      </c>
      <c r="L324" s="17">
        <f>IF(OR(tabDaten[[#This Row],[art]]="00",tabDaten[[#This Row],[art]]="10"),tabDaten[[#This Row],[Plan]],tabDaten[[#This Row],[Plan]]*-1)</f>
        <v>203000</v>
      </c>
      <c r="M324" s="18">
        <f>IF(OR(tabDaten[[#This Row],[art]]="00",tabDaten[[#This Row],[art]]="10",tabDaten[[#This Row],[art]]="60",tabDaten[[#This Row],[art]]="70"),tabDaten[[#This Row],[Rechnung]],tabDaten[[#This Row],[Rechnung]]*-1)</f>
        <v>232535.01</v>
      </c>
      <c r="N324" s="44">
        <v>1</v>
      </c>
      <c r="O324" s="45" t="s">
        <v>995</v>
      </c>
      <c r="P324" s="45" t="s">
        <v>1437</v>
      </c>
      <c r="Q324" s="45" t="s">
        <v>2127</v>
      </c>
      <c r="R324" s="45" t="s">
        <v>995</v>
      </c>
      <c r="S324" s="45" t="s">
        <v>1546</v>
      </c>
      <c r="T324" s="44" t="s">
        <v>2128</v>
      </c>
      <c r="U324" s="46">
        <v>203000</v>
      </c>
      <c r="V324" s="46">
        <v>232535.01</v>
      </c>
    </row>
    <row r="325" spans="2:22" x14ac:dyDescent="0.2">
      <c r="B325" s="14" t="str">
        <f>IF(tabDaten[[#This Row],[MandNr]]="","Fehler",IF(tabDaten[[#This Row],[MandNr]]=1,"1 Stadt Bad Rappenau","2 Eigenbetrieb Stadtenwässerung"))</f>
        <v>1 Stadt Bad Rappenau</v>
      </c>
      <c r="C325" s="14" t="str">
        <f>IF(OR(tabDaten[[#This Row],[art]]="00",tabDaten[[#This Row],[art]]="01",tabDaten[[#This Row],[art]]="60",tabDaten[[#This Row],[art]]="61"),"0 Verwaltungshaushalt","1 Vermögenshaushalt")</f>
        <v>0 Verwaltungshaushalt</v>
      </c>
      <c r="D325" s="14" t="str">
        <f>VLOOKUP(tabDaten[[#This Row],[art]],tabKontenart[],2,FALSE)</f>
        <v>00 Einnahmen VerwaltungsHH</v>
      </c>
      <c r="E325" s="14" t="str">
        <f>LEFT(tabDaten[[#This Row],[Gld]],1) &amp; "    " &amp;VLOOKUP((tabDaten[[#This Row],[MandNr]]&amp;"x"&amp;LEFT(tabDaten[[#This Row],[Gld]],1)),tabGliederung[],2,FALSE)</f>
        <v>8    Wirtschaftl. Unternehmen,  allg. Grund- und Sondervermögen</v>
      </c>
      <c r="F325" s="14" t="str">
        <f>LEFT(tabDaten[[#This Row],[Gld]],2) &amp; "    " &amp;VLOOKUP((tabDaten[[#This Row],[MandNr]]&amp;"x"&amp;LEFT(tabDaten[[#This Row],[Gld]],2)),tabGliederung[],2,FALSE)</f>
        <v>85    Land- und forstwirtschaftliche  Unternehmen</v>
      </c>
      <c r="G3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325" s="14" t="str">
        <f>LEFT(tabDaten[[#This Row],[Gld]],4) &amp; "    " &amp;VLOOKUP((tabDaten[[#This Row],[MandNr]]&amp;"x"&amp;LEFT(tabDaten[[#This Row],[Gld]],4)),tabGliederung[],2,FALSE)</f>
        <v xml:space="preserve">8550    Stadtwald </v>
      </c>
      <c r="I325" s="14" t="str">
        <f>IF(OR(LEFT(tabDaten[[#This Row],[Grp]],1)*1=3,LEFT(tabDaten[[#This Row],[Grp]],1)*1=9),LEFT(tabDaten[[#This Row],[Grp]],2),LEFT(tabDaten[[#This Row],[Grp]],1))</f>
        <v>1</v>
      </c>
      <c r="J325" s="14" t="str">
        <f>VLOOKUP(tabDaten[[#This Row],[GrpKurz]],tabGruppierung[],2,FALSE)</f>
        <v>E   Einnahmen aus Verwaltung und Betrieb</v>
      </c>
      <c r="K3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8550-157500    Vermischte Einnahmen Steuerfrei  </v>
      </c>
      <c r="L325" s="17">
        <f>IF(OR(tabDaten[[#This Row],[art]]="00",tabDaten[[#This Row],[art]]="10"),tabDaten[[#This Row],[Plan]],tabDaten[[#This Row],[Plan]]*-1)</f>
        <v>0</v>
      </c>
      <c r="M325" s="18">
        <f>IF(OR(tabDaten[[#This Row],[art]]="00",tabDaten[[#This Row],[art]]="10",tabDaten[[#This Row],[art]]="60",tabDaten[[#This Row],[art]]="70"),tabDaten[[#This Row],[Rechnung]],tabDaten[[#This Row],[Rechnung]]*-1)</f>
        <v>16</v>
      </c>
      <c r="N325" s="44">
        <v>1</v>
      </c>
      <c r="O325" s="45" t="s">
        <v>995</v>
      </c>
      <c r="P325" s="45" t="s">
        <v>1437</v>
      </c>
      <c r="Q325" s="45" t="s">
        <v>1659</v>
      </c>
      <c r="R325" s="45" t="s">
        <v>995</v>
      </c>
      <c r="S325" s="45" t="s">
        <v>1546</v>
      </c>
      <c r="T325" s="44" t="s">
        <v>71</v>
      </c>
      <c r="U325" s="46">
        <v>0</v>
      </c>
      <c r="V325" s="46">
        <v>16</v>
      </c>
    </row>
    <row r="326" spans="2:22" x14ac:dyDescent="0.2">
      <c r="B326" s="14" t="str">
        <f>IF(tabDaten[[#This Row],[MandNr]]="","Fehler",IF(tabDaten[[#This Row],[MandNr]]=1,"1 Stadt Bad Rappenau","2 Eigenbetrieb Stadtenwässerung"))</f>
        <v>1 Stadt Bad Rappenau</v>
      </c>
      <c r="C326" s="14" t="str">
        <f>IF(OR(tabDaten[[#This Row],[art]]="00",tabDaten[[#This Row],[art]]="01",tabDaten[[#This Row],[art]]="60",tabDaten[[#This Row],[art]]="61"),"0 Verwaltungshaushalt","1 Vermögenshaushalt")</f>
        <v>0 Verwaltungshaushalt</v>
      </c>
      <c r="D326" s="14" t="str">
        <f>VLOOKUP(tabDaten[[#This Row],[art]],tabKontenart[],2,FALSE)</f>
        <v>00 Einnahmen VerwaltungsHH</v>
      </c>
      <c r="E326" s="14" t="str">
        <f>LEFT(tabDaten[[#This Row],[Gld]],1) &amp; "    " &amp;VLOOKUP((tabDaten[[#This Row],[MandNr]]&amp;"x"&amp;LEFT(tabDaten[[#This Row],[Gld]],1)),tabGliederung[],2,FALSE)</f>
        <v>8    Wirtschaftl. Unternehmen,  allg. Grund- und Sondervermögen</v>
      </c>
      <c r="F326" s="14" t="str">
        <f>LEFT(tabDaten[[#This Row],[Gld]],2) &amp; "    " &amp;VLOOKUP((tabDaten[[#This Row],[MandNr]]&amp;"x"&amp;LEFT(tabDaten[[#This Row],[Gld]],2)),tabGliederung[],2,FALSE)</f>
        <v>85    Land- und forstwirtschaftliche  Unternehmen</v>
      </c>
      <c r="G3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326" s="14" t="str">
        <f>LEFT(tabDaten[[#This Row],[Gld]],4) &amp; "    " &amp;VLOOKUP((tabDaten[[#This Row],[MandNr]]&amp;"x"&amp;LEFT(tabDaten[[#This Row],[Gld]],4)),tabGliederung[],2,FALSE)</f>
        <v xml:space="preserve">8550    Stadtwald </v>
      </c>
      <c r="I326" s="14" t="str">
        <f>IF(OR(LEFT(tabDaten[[#This Row],[Grp]],1)*1=3,LEFT(tabDaten[[#This Row],[Grp]],1)*1=9),LEFT(tabDaten[[#This Row],[Grp]],2),LEFT(tabDaten[[#This Row],[Grp]],1))</f>
        <v>1</v>
      </c>
      <c r="J326" s="14" t="str">
        <f>VLOOKUP(tabDaten[[#This Row],[GrpKurz]],tabGruppierung[],2,FALSE)</f>
        <v>E   Einnahmen aus Verwaltung und Betrieb</v>
      </c>
      <c r="K3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8550-157600    Vermischte Einnahmen Mehrwehrtsteuerpflichtig  </v>
      </c>
      <c r="L326" s="17">
        <f>IF(OR(tabDaten[[#This Row],[art]]="00",tabDaten[[#This Row],[art]]="10"),tabDaten[[#This Row],[Plan]],tabDaten[[#This Row],[Plan]]*-1)</f>
        <v>1000</v>
      </c>
      <c r="M326" s="18">
        <f>IF(OR(tabDaten[[#This Row],[art]]="00",tabDaten[[#This Row],[art]]="10",tabDaten[[#This Row],[art]]="60",tabDaten[[#This Row],[art]]="70"),tabDaten[[#This Row],[Rechnung]],tabDaten[[#This Row],[Rechnung]]*-1)</f>
        <v>1085.02</v>
      </c>
      <c r="N326" s="44">
        <v>1</v>
      </c>
      <c r="O326" s="45" t="s">
        <v>995</v>
      </c>
      <c r="P326" s="45" t="s">
        <v>1437</v>
      </c>
      <c r="Q326" s="45" t="s">
        <v>1683</v>
      </c>
      <c r="R326" s="45" t="s">
        <v>995</v>
      </c>
      <c r="S326" s="45" t="s">
        <v>1546</v>
      </c>
      <c r="T326" s="44" t="s">
        <v>2129</v>
      </c>
      <c r="U326" s="46">
        <v>1000</v>
      </c>
      <c r="V326" s="46">
        <v>1085.02</v>
      </c>
    </row>
    <row r="327" spans="2:22" x14ac:dyDescent="0.2">
      <c r="B327" s="14" t="str">
        <f>IF(tabDaten[[#This Row],[MandNr]]="","Fehler",IF(tabDaten[[#This Row],[MandNr]]=1,"1 Stadt Bad Rappenau","2 Eigenbetrieb Stadtenwässerung"))</f>
        <v>1 Stadt Bad Rappenau</v>
      </c>
      <c r="C327" s="14" t="str">
        <f>IF(OR(tabDaten[[#This Row],[art]]="00",tabDaten[[#This Row],[art]]="01",tabDaten[[#This Row],[art]]="60",tabDaten[[#This Row],[art]]="61"),"0 Verwaltungshaushalt","1 Vermögenshaushalt")</f>
        <v>0 Verwaltungshaushalt</v>
      </c>
      <c r="D327" s="14" t="str">
        <f>VLOOKUP(tabDaten[[#This Row],[art]],tabKontenart[],2,FALSE)</f>
        <v>00 Einnahmen VerwaltungsHH</v>
      </c>
      <c r="E327" s="14" t="str">
        <f>LEFT(tabDaten[[#This Row],[Gld]],1) &amp; "    " &amp;VLOOKUP((tabDaten[[#This Row],[MandNr]]&amp;"x"&amp;LEFT(tabDaten[[#This Row],[Gld]],1)),tabGliederung[],2,FALSE)</f>
        <v>8    Wirtschaftl. Unternehmen,  allg. Grund- und Sondervermögen</v>
      </c>
      <c r="F327" s="14" t="str">
        <f>LEFT(tabDaten[[#This Row],[Gld]],2) &amp; "    " &amp;VLOOKUP((tabDaten[[#This Row],[MandNr]]&amp;"x"&amp;LEFT(tabDaten[[#This Row],[Gld]],2)),tabGliederung[],2,FALSE)</f>
        <v xml:space="preserve">86    Kur-u. Badebetriebe </v>
      </c>
      <c r="G3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27" s="14" t="str">
        <f>LEFT(tabDaten[[#This Row],[Gld]],4) &amp; "    " &amp;VLOOKUP((tabDaten[[#This Row],[MandNr]]&amp;"x"&amp;LEFT(tabDaten[[#This Row],[Gld]],4)),tabGliederung[],2,FALSE)</f>
        <v xml:space="preserve">8610    Kurhaus </v>
      </c>
      <c r="I327" s="14" t="str">
        <f>IF(OR(LEFT(tabDaten[[#This Row],[Grp]],1)*1=3,LEFT(tabDaten[[#This Row],[Grp]],1)*1=9),LEFT(tabDaten[[#This Row],[Grp]],2),LEFT(tabDaten[[#This Row],[Grp]],1))</f>
        <v>1</v>
      </c>
      <c r="J327" s="14" t="str">
        <f>VLOOKUP(tabDaten[[#This Row],[GrpKurz]],tabGruppierung[],2,FALSE)</f>
        <v>E   Einnahmen aus Verwaltung und Betrieb</v>
      </c>
      <c r="K3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8610-140100    Mieten und Pachten (Mehrwertsteuerpflichtig)  </v>
      </c>
      <c r="L327" s="17">
        <f>IF(OR(tabDaten[[#This Row],[art]]="00",tabDaten[[#This Row],[art]]="10"),tabDaten[[#This Row],[Plan]],tabDaten[[#This Row],[Plan]]*-1)</f>
        <v>180000</v>
      </c>
      <c r="M327" s="18">
        <f>IF(OR(tabDaten[[#This Row],[art]]="00",tabDaten[[#This Row],[art]]="10",tabDaten[[#This Row],[art]]="60",tabDaten[[#This Row],[art]]="70"),tabDaten[[#This Row],[Rechnung]],tabDaten[[#This Row],[Rechnung]]*-1)</f>
        <v>180000</v>
      </c>
      <c r="N327" s="44">
        <v>1</v>
      </c>
      <c r="O327" s="45" t="s">
        <v>995</v>
      </c>
      <c r="P327" s="45" t="s">
        <v>1439</v>
      </c>
      <c r="Q327" s="45" t="s">
        <v>1682</v>
      </c>
      <c r="R327" s="45" t="s">
        <v>995</v>
      </c>
      <c r="S327" s="45" t="s">
        <v>1546</v>
      </c>
      <c r="T327" s="44" t="s">
        <v>72</v>
      </c>
      <c r="U327" s="46">
        <v>180000</v>
      </c>
      <c r="V327" s="46">
        <v>180000</v>
      </c>
    </row>
    <row r="328" spans="2:22" x14ac:dyDescent="0.2">
      <c r="B328" s="14" t="str">
        <f>IF(tabDaten[[#This Row],[MandNr]]="","Fehler",IF(tabDaten[[#This Row],[MandNr]]=1,"1 Stadt Bad Rappenau","2 Eigenbetrieb Stadtenwässerung"))</f>
        <v>1 Stadt Bad Rappenau</v>
      </c>
      <c r="C328" s="14" t="str">
        <f>IF(OR(tabDaten[[#This Row],[art]]="00",tabDaten[[#This Row],[art]]="01",tabDaten[[#This Row],[art]]="60",tabDaten[[#This Row],[art]]="61"),"0 Verwaltungshaushalt","1 Vermögenshaushalt")</f>
        <v>0 Verwaltungshaushalt</v>
      </c>
      <c r="D328" s="14" t="str">
        <f>VLOOKUP(tabDaten[[#This Row],[art]],tabKontenart[],2,FALSE)</f>
        <v>00 Einnahmen VerwaltungsHH</v>
      </c>
      <c r="E328" s="14" t="str">
        <f>LEFT(tabDaten[[#This Row],[Gld]],1) &amp; "    " &amp;VLOOKUP((tabDaten[[#This Row],[MandNr]]&amp;"x"&amp;LEFT(tabDaten[[#This Row],[Gld]],1)),tabGliederung[],2,FALSE)</f>
        <v>8    Wirtschaftl. Unternehmen,  allg. Grund- und Sondervermögen</v>
      </c>
      <c r="F328" s="14" t="str">
        <f>LEFT(tabDaten[[#This Row],[Gld]],2) &amp; "    " &amp;VLOOKUP((tabDaten[[#This Row],[MandNr]]&amp;"x"&amp;LEFT(tabDaten[[#This Row],[Gld]],2)),tabGliederung[],2,FALSE)</f>
        <v xml:space="preserve">86    Kur-u. Badebetriebe </v>
      </c>
      <c r="G3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28" s="14" t="str">
        <f>LEFT(tabDaten[[#This Row],[Gld]],4) &amp; "    " &amp;VLOOKUP((tabDaten[[#This Row],[MandNr]]&amp;"x"&amp;LEFT(tabDaten[[#This Row],[Gld]],4)),tabGliederung[],2,FALSE)</f>
        <v xml:space="preserve">8610    Kurhaus </v>
      </c>
      <c r="I328" s="14" t="str">
        <f>IF(OR(LEFT(tabDaten[[#This Row],[Grp]],1)*1=3,LEFT(tabDaten[[#This Row],[Grp]],1)*1=9),LEFT(tabDaten[[#This Row],[Grp]],2),LEFT(tabDaten[[#This Row],[Grp]],1))</f>
        <v>1</v>
      </c>
      <c r="J328" s="14" t="str">
        <f>VLOOKUP(tabDaten[[#This Row],[GrpKurz]],tabGruppierung[],2,FALSE)</f>
        <v>E   Einnahmen aus Verwaltung und Betrieb</v>
      </c>
      <c r="K3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8610-152000    Ersatz von Schäden an Gebäuden u.ä. Einrichtungen (Deckungskreis 1)  </v>
      </c>
      <c r="L328" s="17">
        <f>IF(OR(tabDaten[[#This Row],[art]]="00",tabDaten[[#This Row],[art]]="10"),tabDaten[[#This Row],[Plan]],tabDaten[[#This Row],[Plan]]*-1)</f>
        <v>0</v>
      </c>
      <c r="M328" s="18">
        <f>IF(OR(tabDaten[[#This Row],[art]]="00",tabDaten[[#This Row],[art]]="10",tabDaten[[#This Row],[art]]="60",tabDaten[[#This Row],[art]]="70"),tabDaten[[#This Row],[Rechnung]],tabDaten[[#This Row],[Rechnung]]*-1)</f>
        <v>5677.11</v>
      </c>
      <c r="N328" s="44">
        <v>1</v>
      </c>
      <c r="O328" s="45" t="s">
        <v>995</v>
      </c>
      <c r="P328" s="45" t="s">
        <v>1439</v>
      </c>
      <c r="Q328" s="45" t="s">
        <v>1661</v>
      </c>
      <c r="R328" s="45" t="s">
        <v>995</v>
      </c>
      <c r="S328" s="45" t="s">
        <v>1546</v>
      </c>
      <c r="T328" s="44" t="s">
        <v>16</v>
      </c>
      <c r="U328" s="46">
        <v>0</v>
      </c>
      <c r="V328" s="46">
        <v>5677.11</v>
      </c>
    </row>
    <row r="329" spans="2:22" x14ac:dyDescent="0.2">
      <c r="B329" s="14" t="str">
        <f>IF(tabDaten[[#This Row],[MandNr]]="","Fehler",IF(tabDaten[[#This Row],[MandNr]]=1,"1 Stadt Bad Rappenau","2 Eigenbetrieb Stadtenwässerung"))</f>
        <v>1 Stadt Bad Rappenau</v>
      </c>
      <c r="C329" s="14" t="str">
        <f>IF(OR(tabDaten[[#This Row],[art]]="00",tabDaten[[#This Row],[art]]="01",tabDaten[[#This Row],[art]]="60",tabDaten[[#This Row],[art]]="61"),"0 Verwaltungshaushalt","1 Vermögenshaushalt")</f>
        <v>0 Verwaltungshaushalt</v>
      </c>
      <c r="D329" s="14" t="str">
        <f>VLOOKUP(tabDaten[[#This Row],[art]],tabKontenart[],2,FALSE)</f>
        <v>00 Einnahmen VerwaltungsHH</v>
      </c>
      <c r="E329" s="14" t="str">
        <f>LEFT(tabDaten[[#This Row],[Gld]],1) &amp; "    " &amp;VLOOKUP((tabDaten[[#This Row],[MandNr]]&amp;"x"&amp;LEFT(tabDaten[[#This Row],[Gld]],1)),tabGliederung[],2,FALSE)</f>
        <v>8    Wirtschaftl. Unternehmen,  allg. Grund- und Sondervermögen</v>
      </c>
      <c r="F329" s="14" t="str">
        <f>LEFT(tabDaten[[#This Row],[Gld]],2) &amp; "    " &amp;VLOOKUP((tabDaten[[#This Row],[MandNr]]&amp;"x"&amp;LEFT(tabDaten[[#This Row],[Gld]],2)),tabGliederung[],2,FALSE)</f>
        <v xml:space="preserve">86    Kur-u. Badebetriebe </v>
      </c>
      <c r="G3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29" s="14" t="str">
        <f>LEFT(tabDaten[[#This Row],[Gld]],4) &amp; "    " &amp;VLOOKUP((tabDaten[[#This Row],[MandNr]]&amp;"x"&amp;LEFT(tabDaten[[#This Row],[Gld]],4)),tabGliederung[],2,FALSE)</f>
        <v xml:space="preserve">8610    Kurhaus </v>
      </c>
      <c r="I329" s="14" t="str">
        <f>IF(OR(LEFT(tabDaten[[#This Row],[Grp]],1)*1=3,LEFT(tabDaten[[#This Row],[Grp]],1)*1=9),LEFT(tabDaten[[#This Row],[Grp]],2),LEFT(tabDaten[[#This Row],[Grp]],1))</f>
        <v>1</v>
      </c>
      <c r="J329" s="14" t="str">
        <f>VLOOKUP(tabDaten[[#This Row],[GrpKurz]],tabGruppierung[],2,FALSE)</f>
        <v>E   Einnahmen aus Verwaltung und Betrieb</v>
      </c>
      <c r="K3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8610-157600    Mietnebenkosten (Mehrwertsteuerpflichtig)  </v>
      </c>
      <c r="L329" s="17">
        <f>IF(OR(tabDaten[[#This Row],[art]]="00",tabDaten[[#This Row],[art]]="10"),tabDaten[[#This Row],[Plan]],tabDaten[[#This Row],[Plan]]*-1)</f>
        <v>20000</v>
      </c>
      <c r="M329" s="18">
        <f>IF(OR(tabDaten[[#This Row],[art]]="00",tabDaten[[#This Row],[art]]="10",tabDaten[[#This Row],[art]]="60",tabDaten[[#This Row],[art]]="70"),tabDaten[[#This Row],[Rechnung]],tabDaten[[#This Row],[Rechnung]]*-1)</f>
        <v>21720.31</v>
      </c>
      <c r="N329" s="44">
        <v>1</v>
      </c>
      <c r="O329" s="45" t="s">
        <v>995</v>
      </c>
      <c r="P329" s="45" t="s">
        <v>1439</v>
      </c>
      <c r="Q329" s="45" t="s">
        <v>1683</v>
      </c>
      <c r="R329" s="45" t="s">
        <v>995</v>
      </c>
      <c r="S329" s="45" t="s">
        <v>1546</v>
      </c>
      <c r="T329" s="44" t="s">
        <v>73</v>
      </c>
      <c r="U329" s="46">
        <v>20000</v>
      </c>
      <c r="V329" s="46">
        <v>21720.31</v>
      </c>
    </row>
    <row r="330" spans="2:22" x14ac:dyDescent="0.2">
      <c r="B330" s="14" t="str">
        <f>IF(tabDaten[[#This Row],[MandNr]]="","Fehler",IF(tabDaten[[#This Row],[MandNr]]=1,"1 Stadt Bad Rappenau","2 Eigenbetrieb Stadtenwässerung"))</f>
        <v>1 Stadt Bad Rappenau</v>
      </c>
      <c r="C330" s="14" t="str">
        <f>IF(OR(tabDaten[[#This Row],[art]]="00",tabDaten[[#This Row],[art]]="01",tabDaten[[#This Row],[art]]="60",tabDaten[[#This Row],[art]]="61"),"0 Verwaltungshaushalt","1 Vermögenshaushalt")</f>
        <v>0 Verwaltungshaushalt</v>
      </c>
      <c r="D330" s="14" t="str">
        <f>VLOOKUP(tabDaten[[#This Row],[art]],tabKontenart[],2,FALSE)</f>
        <v>00 Einnahmen VerwaltungsHH</v>
      </c>
      <c r="E330" s="14" t="str">
        <f>LEFT(tabDaten[[#This Row],[Gld]],1) &amp; "    " &amp;VLOOKUP((tabDaten[[#This Row],[MandNr]]&amp;"x"&amp;LEFT(tabDaten[[#This Row],[Gld]],1)),tabGliederung[],2,FALSE)</f>
        <v>8    Wirtschaftl. Unternehmen,  allg. Grund- und Sondervermögen</v>
      </c>
      <c r="F330" s="14" t="str">
        <f>LEFT(tabDaten[[#This Row],[Gld]],2) &amp; "    " &amp;VLOOKUP((tabDaten[[#This Row],[MandNr]]&amp;"x"&amp;LEFT(tabDaten[[#This Row],[Gld]],2)),tabGliederung[],2,FALSE)</f>
        <v xml:space="preserve">86    Kur-u. Badebetriebe </v>
      </c>
      <c r="G3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30" s="14" t="str">
        <f>LEFT(tabDaten[[#This Row],[Gld]],4) &amp; "    " &amp;VLOOKUP((tabDaten[[#This Row],[MandNr]]&amp;"x"&amp;LEFT(tabDaten[[#This Row],[Gld]],4)),tabGliederung[],2,FALSE)</f>
        <v xml:space="preserve">8610    Kurhaus </v>
      </c>
      <c r="I330" s="14" t="str">
        <f>IF(OR(LEFT(tabDaten[[#This Row],[Grp]],1)*1=3,LEFT(tabDaten[[#This Row],[Grp]],1)*1=9),LEFT(tabDaten[[#This Row],[Grp]],2),LEFT(tabDaten[[#This Row],[Grp]],1))</f>
        <v>1</v>
      </c>
      <c r="J330" s="14" t="str">
        <f>VLOOKUP(tabDaten[[#This Row],[GrpKurz]],tabGruppierung[],2,FALSE)</f>
        <v>E   Einnahmen aus Verwaltung und Betrieb</v>
      </c>
      <c r="K3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8610-165000    Erstattungen von kommunalen Sonderrechnungen (BTB GmbH/KuK)  </v>
      </c>
      <c r="L330" s="17">
        <f>IF(OR(tabDaten[[#This Row],[art]]="00",tabDaten[[#This Row],[art]]="10"),tabDaten[[#This Row],[Plan]],tabDaten[[#This Row],[Plan]]*-1)</f>
        <v>26000</v>
      </c>
      <c r="M330" s="18">
        <f>IF(OR(tabDaten[[#This Row],[art]]="00",tabDaten[[#This Row],[art]]="10",tabDaten[[#This Row],[art]]="60",tabDaten[[#This Row],[art]]="70"),tabDaten[[#This Row],[Rechnung]],tabDaten[[#This Row],[Rechnung]]*-1)</f>
        <v>23883.89</v>
      </c>
      <c r="N330" s="44">
        <v>1</v>
      </c>
      <c r="O330" s="45" t="s">
        <v>995</v>
      </c>
      <c r="P330" s="45" t="s">
        <v>1439</v>
      </c>
      <c r="Q330" s="45" t="s">
        <v>1654</v>
      </c>
      <c r="R330" s="45" t="s">
        <v>995</v>
      </c>
      <c r="S330" s="45" t="s">
        <v>1546</v>
      </c>
      <c r="T330" s="44" t="s">
        <v>10</v>
      </c>
      <c r="U330" s="46">
        <v>26000</v>
      </c>
      <c r="V330" s="46">
        <v>23883.89</v>
      </c>
    </row>
    <row r="331" spans="2:22" x14ac:dyDescent="0.2">
      <c r="B331" s="14" t="str">
        <f>IF(tabDaten[[#This Row],[MandNr]]="","Fehler",IF(tabDaten[[#This Row],[MandNr]]=1,"1 Stadt Bad Rappenau","2 Eigenbetrieb Stadtenwässerung"))</f>
        <v>1 Stadt Bad Rappenau</v>
      </c>
      <c r="C331" s="14" t="str">
        <f>IF(OR(tabDaten[[#This Row],[art]]="00",tabDaten[[#This Row],[art]]="01",tabDaten[[#This Row],[art]]="60",tabDaten[[#This Row],[art]]="61"),"0 Verwaltungshaushalt","1 Vermögenshaushalt")</f>
        <v>0 Verwaltungshaushalt</v>
      </c>
      <c r="D331" s="14" t="str">
        <f>VLOOKUP(tabDaten[[#This Row],[art]],tabKontenart[],2,FALSE)</f>
        <v>00 Einnahmen VerwaltungsHH</v>
      </c>
      <c r="E331" s="14" t="str">
        <f>LEFT(tabDaten[[#This Row],[Gld]],1) &amp; "    " &amp;VLOOKUP((tabDaten[[#This Row],[MandNr]]&amp;"x"&amp;LEFT(tabDaten[[#This Row],[Gld]],1)),tabGliederung[],2,FALSE)</f>
        <v>8    Wirtschaftl. Unternehmen,  allg. Grund- und Sondervermögen</v>
      </c>
      <c r="F331" s="14" t="str">
        <f>LEFT(tabDaten[[#This Row],[Gld]],2) &amp; "    " &amp;VLOOKUP((tabDaten[[#This Row],[MandNr]]&amp;"x"&amp;LEFT(tabDaten[[#This Row],[Gld]],2)),tabGliederung[],2,FALSE)</f>
        <v xml:space="preserve">86    Kur-u. Badebetriebe </v>
      </c>
      <c r="G3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31" s="14" t="str">
        <f>LEFT(tabDaten[[#This Row],[Gld]],4) &amp; "    " &amp;VLOOKUP((tabDaten[[#This Row],[MandNr]]&amp;"x"&amp;LEFT(tabDaten[[#This Row],[Gld]],4)),tabGliederung[],2,FALSE)</f>
        <v xml:space="preserve">8610    Kurhaus </v>
      </c>
      <c r="I331" s="14" t="str">
        <f>IF(OR(LEFT(tabDaten[[#This Row],[Grp]],1)*1=3,LEFT(tabDaten[[#This Row],[Grp]],1)*1=9),LEFT(tabDaten[[#This Row],[Grp]],2),LEFT(tabDaten[[#This Row],[Grp]],1))</f>
        <v>2</v>
      </c>
      <c r="J331" s="14" t="str">
        <f>VLOOKUP(tabDaten[[#This Row],[GrpKurz]],tabGruppierung[],2,FALSE)</f>
        <v>E   Sonstige Finanzeinnahmen</v>
      </c>
      <c r="K3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8610-276000    Auflösung von Beiträgen und ähnlichen Entgelten  </v>
      </c>
      <c r="L331" s="17">
        <f>IF(OR(tabDaten[[#This Row],[art]]="00",tabDaten[[#This Row],[art]]="10"),tabDaten[[#This Row],[Plan]],tabDaten[[#This Row],[Plan]]*-1)</f>
        <v>44200</v>
      </c>
      <c r="M331" s="18">
        <f>IF(OR(tabDaten[[#This Row],[art]]="00",tabDaten[[#This Row],[art]]="10",tabDaten[[#This Row],[art]]="60",tabDaten[[#This Row],[art]]="70"),tabDaten[[#This Row],[Rechnung]],tabDaten[[#This Row],[Rechnung]]*-1)</f>
        <v>44186.080000000002</v>
      </c>
      <c r="N331" s="44">
        <v>1</v>
      </c>
      <c r="O331" s="45" t="s">
        <v>995</v>
      </c>
      <c r="P331" s="45" t="s">
        <v>1439</v>
      </c>
      <c r="Q331" s="45" t="s">
        <v>1669</v>
      </c>
      <c r="R331" s="45" t="s">
        <v>995</v>
      </c>
      <c r="S331" s="45" t="s">
        <v>1546</v>
      </c>
      <c r="T331" s="44" t="s">
        <v>24</v>
      </c>
      <c r="U331" s="46">
        <v>44200</v>
      </c>
      <c r="V331" s="46">
        <v>44186.080000000002</v>
      </c>
    </row>
    <row r="332" spans="2:22" x14ac:dyDescent="0.2">
      <c r="B332" s="14" t="str">
        <f>IF(tabDaten[[#This Row],[MandNr]]="","Fehler",IF(tabDaten[[#This Row],[MandNr]]=1,"1 Stadt Bad Rappenau","2 Eigenbetrieb Stadtenwässerung"))</f>
        <v>1 Stadt Bad Rappenau</v>
      </c>
      <c r="C332" s="14" t="str">
        <f>IF(OR(tabDaten[[#This Row],[art]]="00",tabDaten[[#This Row],[art]]="01",tabDaten[[#This Row],[art]]="60",tabDaten[[#This Row],[art]]="61"),"0 Verwaltungshaushalt","1 Vermögenshaushalt")</f>
        <v>0 Verwaltungshaushalt</v>
      </c>
      <c r="D332" s="14" t="str">
        <f>VLOOKUP(tabDaten[[#This Row],[art]],tabKontenart[],2,FALSE)</f>
        <v>00 Einnahmen VerwaltungsHH</v>
      </c>
      <c r="E332" s="14" t="str">
        <f>LEFT(tabDaten[[#This Row],[Gld]],1) &amp; "    " &amp;VLOOKUP((tabDaten[[#This Row],[MandNr]]&amp;"x"&amp;LEFT(tabDaten[[#This Row],[Gld]],1)),tabGliederung[],2,FALSE)</f>
        <v>8    Wirtschaftl. Unternehmen,  allg. Grund- und Sondervermögen</v>
      </c>
      <c r="F332" s="14" t="str">
        <f>LEFT(tabDaten[[#This Row],[Gld]],2) &amp; "    " &amp;VLOOKUP((tabDaten[[#This Row],[MandNr]]&amp;"x"&amp;LEFT(tabDaten[[#This Row],[Gld]],2)),tabGliederung[],2,FALSE)</f>
        <v xml:space="preserve">86    Kur-u. Badebetriebe </v>
      </c>
      <c r="G3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32" s="14" t="str">
        <f>LEFT(tabDaten[[#This Row],[Gld]],4) &amp; "    " &amp;VLOOKUP((tabDaten[[#This Row],[MandNr]]&amp;"x"&amp;LEFT(tabDaten[[#This Row],[Gld]],4)),tabGliederung[],2,FALSE)</f>
        <v xml:space="preserve">8620    Kureinrichtungen </v>
      </c>
      <c r="I332" s="14" t="str">
        <f>IF(OR(LEFT(tabDaten[[#This Row],[Grp]],1)*1=3,LEFT(tabDaten[[#This Row],[Grp]],1)*1=9),LEFT(tabDaten[[#This Row],[Grp]],2),LEFT(tabDaten[[#This Row],[Grp]],1))</f>
        <v>1</v>
      </c>
      <c r="J332" s="14" t="str">
        <f>VLOOKUP(tabDaten[[#This Row],[GrpKurz]],tabGruppierung[],2,FALSE)</f>
        <v>E   Einnahmen aus Verwaltung und Betrieb</v>
      </c>
      <c r="K3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8620-122000    Kurtaxen   </v>
      </c>
      <c r="L332" s="17">
        <f>IF(OR(tabDaten[[#This Row],[art]]="00",tabDaten[[#This Row],[art]]="10"),tabDaten[[#This Row],[Plan]],tabDaten[[#This Row],[Plan]]*-1)</f>
        <v>570000</v>
      </c>
      <c r="M332" s="18">
        <f>IF(OR(tabDaten[[#This Row],[art]]="00",tabDaten[[#This Row],[art]]="10",tabDaten[[#This Row],[art]]="60",tabDaten[[#This Row],[art]]="70"),tabDaten[[#This Row],[Rechnung]],tabDaten[[#This Row],[Rechnung]]*-1)</f>
        <v>0</v>
      </c>
      <c r="N332" s="44">
        <v>1</v>
      </c>
      <c r="O332" s="45" t="s">
        <v>995</v>
      </c>
      <c r="P332" s="45" t="s">
        <v>1440</v>
      </c>
      <c r="Q332" s="45" t="s">
        <v>1684</v>
      </c>
      <c r="R332" s="45" t="s">
        <v>995</v>
      </c>
      <c r="S332" s="45" t="s">
        <v>1546</v>
      </c>
      <c r="T332" s="44" t="s">
        <v>74</v>
      </c>
      <c r="U332" s="46">
        <v>570000</v>
      </c>
      <c r="V332" s="46">
        <v>0</v>
      </c>
    </row>
    <row r="333" spans="2:22" x14ac:dyDescent="0.2">
      <c r="B333" s="14" t="str">
        <f>IF(tabDaten[[#This Row],[MandNr]]="","Fehler",IF(tabDaten[[#This Row],[MandNr]]=1,"1 Stadt Bad Rappenau","2 Eigenbetrieb Stadtenwässerung"))</f>
        <v>1 Stadt Bad Rappenau</v>
      </c>
      <c r="C333" s="14" t="str">
        <f>IF(OR(tabDaten[[#This Row],[art]]="00",tabDaten[[#This Row],[art]]="01",tabDaten[[#This Row],[art]]="60",tabDaten[[#This Row],[art]]="61"),"0 Verwaltungshaushalt","1 Vermögenshaushalt")</f>
        <v>0 Verwaltungshaushalt</v>
      </c>
      <c r="D333" s="14" t="str">
        <f>VLOOKUP(tabDaten[[#This Row],[art]],tabKontenart[],2,FALSE)</f>
        <v>00 Einnahmen VerwaltungsHH</v>
      </c>
      <c r="E333" s="14" t="str">
        <f>LEFT(tabDaten[[#This Row],[Gld]],1) &amp; "    " &amp;VLOOKUP((tabDaten[[#This Row],[MandNr]]&amp;"x"&amp;LEFT(tabDaten[[#This Row],[Gld]],1)),tabGliederung[],2,FALSE)</f>
        <v>8    Wirtschaftl. Unternehmen,  allg. Grund- und Sondervermögen</v>
      </c>
      <c r="F333" s="14" t="str">
        <f>LEFT(tabDaten[[#This Row],[Gld]],2) &amp; "    " &amp;VLOOKUP((tabDaten[[#This Row],[MandNr]]&amp;"x"&amp;LEFT(tabDaten[[#This Row],[Gld]],2)),tabGliederung[],2,FALSE)</f>
        <v xml:space="preserve">86    Kur-u. Badebetriebe </v>
      </c>
      <c r="G3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33" s="14" t="str">
        <f>LEFT(tabDaten[[#This Row],[Gld]],4) &amp; "    " &amp;VLOOKUP((tabDaten[[#This Row],[MandNr]]&amp;"x"&amp;LEFT(tabDaten[[#This Row],[Gld]],4)),tabGliederung[],2,FALSE)</f>
        <v xml:space="preserve">8620    Kureinrichtungen </v>
      </c>
      <c r="I333" s="14" t="str">
        <f>IF(OR(LEFT(tabDaten[[#This Row],[Grp]],1)*1=3,LEFT(tabDaten[[#This Row],[Grp]],1)*1=9),LEFT(tabDaten[[#This Row],[Grp]],2),LEFT(tabDaten[[#This Row],[Grp]],1))</f>
        <v>1</v>
      </c>
      <c r="J333" s="14" t="str">
        <f>VLOOKUP(tabDaten[[#This Row],[GrpKurz]],tabGruppierung[],2,FALSE)</f>
        <v>E   Einnahmen aus Verwaltung und Betrieb</v>
      </c>
      <c r="K3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8620-140100    Pacht Wohnmobilstellplatz   </v>
      </c>
      <c r="L333" s="17">
        <f>IF(OR(tabDaten[[#This Row],[art]]="00",tabDaten[[#This Row],[art]]="10"),tabDaten[[#This Row],[Plan]],tabDaten[[#This Row],[Plan]]*-1)</f>
        <v>600</v>
      </c>
      <c r="M333" s="18">
        <f>IF(OR(tabDaten[[#This Row],[art]]="00",tabDaten[[#This Row],[art]]="10",tabDaten[[#This Row],[art]]="60",tabDaten[[#This Row],[art]]="70"),tabDaten[[#This Row],[Rechnung]],tabDaten[[#This Row],[Rechnung]]*-1)</f>
        <v>200</v>
      </c>
      <c r="N333" s="44">
        <v>1</v>
      </c>
      <c r="O333" s="45" t="s">
        <v>995</v>
      </c>
      <c r="P333" s="45" t="s">
        <v>1440</v>
      </c>
      <c r="Q333" s="45" t="s">
        <v>1682</v>
      </c>
      <c r="R333" s="45" t="s">
        <v>995</v>
      </c>
      <c r="S333" s="45" t="s">
        <v>1546</v>
      </c>
      <c r="T333" s="44" t="s">
        <v>75</v>
      </c>
      <c r="U333" s="46">
        <v>600</v>
      </c>
      <c r="V333" s="46">
        <v>200</v>
      </c>
    </row>
    <row r="334" spans="2:22" x14ac:dyDescent="0.2">
      <c r="B334" s="14" t="str">
        <f>IF(tabDaten[[#This Row],[MandNr]]="","Fehler",IF(tabDaten[[#This Row],[MandNr]]=1,"1 Stadt Bad Rappenau","2 Eigenbetrieb Stadtenwässerung"))</f>
        <v>1 Stadt Bad Rappenau</v>
      </c>
      <c r="C334" s="14" t="str">
        <f>IF(OR(tabDaten[[#This Row],[art]]="00",tabDaten[[#This Row],[art]]="01",tabDaten[[#This Row],[art]]="60",tabDaten[[#This Row],[art]]="61"),"0 Verwaltungshaushalt","1 Vermögenshaushalt")</f>
        <v>0 Verwaltungshaushalt</v>
      </c>
      <c r="D334" s="14" t="str">
        <f>VLOOKUP(tabDaten[[#This Row],[art]],tabKontenart[],2,FALSE)</f>
        <v>00 Einnahmen VerwaltungsHH</v>
      </c>
      <c r="E334" s="14" t="str">
        <f>LEFT(tabDaten[[#This Row],[Gld]],1) &amp; "    " &amp;VLOOKUP((tabDaten[[#This Row],[MandNr]]&amp;"x"&amp;LEFT(tabDaten[[#This Row],[Gld]],1)),tabGliederung[],2,FALSE)</f>
        <v>8    Wirtschaftl. Unternehmen,  allg. Grund- und Sondervermögen</v>
      </c>
      <c r="F334" s="14" t="str">
        <f>LEFT(tabDaten[[#This Row],[Gld]],2) &amp; "    " &amp;VLOOKUP((tabDaten[[#This Row],[MandNr]]&amp;"x"&amp;LEFT(tabDaten[[#This Row],[Gld]],2)),tabGliederung[],2,FALSE)</f>
        <v xml:space="preserve">86    Kur-u. Badebetriebe </v>
      </c>
      <c r="G3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34" s="14" t="str">
        <f>LEFT(tabDaten[[#This Row],[Gld]],4) &amp; "    " &amp;VLOOKUP((tabDaten[[#This Row],[MandNr]]&amp;"x"&amp;LEFT(tabDaten[[#This Row],[Gld]],4)),tabGliederung[],2,FALSE)</f>
        <v xml:space="preserve">8620    Kureinrichtungen </v>
      </c>
      <c r="I334" s="14" t="str">
        <f>IF(OR(LEFT(tabDaten[[#This Row],[Grp]],1)*1=3,LEFT(tabDaten[[#This Row],[Grp]],1)*1=9),LEFT(tabDaten[[#This Row],[Grp]],2),LEFT(tabDaten[[#This Row],[Grp]],1))</f>
        <v>2</v>
      </c>
      <c r="J334" s="14" t="str">
        <f>VLOOKUP(tabDaten[[#This Row],[GrpKurz]],tabGruppierung[],2,FALSE)</f>
        <v>E   Sonstige Finanzeinnahmen</v>
      </c>
      <c r="K3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8620-276000    Auflösung von Beiträgen und ähnlichen Entgelten  </v>
      </c>
      <c r="L334" s="17">
        <f>IF(OR(tabDaten[[#This Row],[art]]="00",tabDaten[[#This Row],[art]]="10"),tabDaten[[#This Row],[Plan]],tabDaten[[#This Row],[Plan]]*-1)</f>
        <v>111400</v>
      </c>
      <c r="M334" s="18">
        <f>IF(OR(tabDaten[[#This Row],[art]]="00",tabDaten[[#This Row],[art]]="10",tabDaten[[#This Row],[art]]="60",tabDaten[[#This Row],[art]]="70"),tabDaten[[#This Row],[Rechnung]],tabDaten[[#This Row],[Rechnung]]*-1)</f>
        <v>111308.2</v>
      </c>
      <c r="N334" s="44">
        <v>1</v>
      </c>
      <c r="O334" s="45" t="s">
        <v>995</v>
      </c>
      <c r="P334" s="45" t="s">
        <v>1440</v>
      </c>
      <c r="Q334" s="45" t="s">
        <v>1669</v>
      </c>
      <c r="R334" s="45" t="s">
        <v>995</v>
      </c>
      <c r="S334" s="45" t="s">
        <v>1546</v>
      </c>
      <c r="T334" s="44" t="s">
        <v>24</v>
      </c>
      <c r="U334" s="46">
        <v>111400</v>
      </c>
      <c r="V334" s="46">
        <v>111308.2</v>
      </c>
    </row>
    <row r="335" spans="2:22" x14ac:dyDescent="0.2">
      <c r="B335" s="14" t="str">
        <f>IF(tabDaten[[#This Row],[MandNr]]="","Fehler",IF(tabDaten[[#This Row],[MandNr]]=1,"1 Stadt Bad Rappenau","2 Eigenbetrieb Stadtenwässerung"))</f>
        <v>1 Stadt Bad Rappenau</v>
      </c>
      <c r="C335" s="14" t="str">
        <f>IF(OR(tabDaten[[#This Row],[art]]="00",tabDaten[[#This Row],[art]]="01",tabDaten[[#This Row],[art]]="60",tabDaten[[#This Row],[art]]="61"),"0 Verwaltungshaushalt","1 Vermögenshaushalt")</f>
        <v>0 Verwaltungshaushalt</v>
      </c>
      <c r="D335" s="14" t="str">
        <f>VLOOKUP(tabDaten[[#This Row],[art]],tabKontenart[],2,FALSE)</f>
        <v>00 Einnahmen VerwaltungsHH</v>
      </c>
      <c r="E335" s="14" t="str">
        <f>LEFT(tabDaten[[#This Row],[Gld]],1) &amp; "    " &amp;VLOOKUP((tabDaten[[#This Row],[MandNr]]&amp;"x"&amp;LEFT(tabDaten[[#This Row],[Gld]],1)),tabGliederung[],2,FALSE)</f>
        <v>8    Wirtschaftl. Unternehmen,  allg. Grund- und Sondervermögen</v>
      </c>
      <c r="F335" s="14" t="str">
        <f>LEFT(tabDaten[[#This Row],[Gld]],2) &amp; "    " &amp;VLOOKUP((tabDaten[[#This Row],[MandNr]]&amp;"x"&amp;LEFT(tabDaten[[#This Row],[Gld]],2)),tabGliederung[],2,FALSE)</f>
        <v xml:space="preserve">87    sonstige wirtschaftliche Unternehmen </v>
      </c>
      <c r="G3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335" s="14" t="str">
        <f>LEFT(tabDaten[[#This Row],[Gld]],4) &amp; "    " &amp;VLOOKUP((tabDaten[[#This Row],[MandNr]]&amp;"x"&amp;LEFT(tabDaten[[#This Row],[Gld]],4)),tabGliederung[],2,FALSE)</f>
        <v xml:space="preserve">8700    Tiefgarage Rathaus </v>
      </c>
      <c r="I335" s="14" t="str">
        <f>IF(OR(LEFT(tabDaten[[#This Row],[Grp]],1)*1=3,LEFT(tabDaten[[#This Row],[Grp]],1)*1=9),LEFT(tabDaten[[#This Row],[Grp]],2),LEFT(tabDaten[[#This Row],[Grp]],1))</f>
        <v>1</v>
      </c>
      <c r="J335" s="14" t="str">
        <f>VLOOKUP(tabDaten[[#This Row],[GrpKurz]],tabGruppierung[],2,FALSE)</f>
        <v>E   Einnahmen aus Verwaltung und Betrieb</v>
      </c>
      <c r="K3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8700-110000    Parkgebühren   </v>
      </c>
      <c r="L335" s="17">
        <f>IF(OR(tabDaten[[#This Row],[art]]="00",tabDaten[[#This Row],[art]]="10"),tabDaten[[#This Row],[Plan]],tabDaten[[#This Row],[Plan]]*-1)</f>
        <v>20000</v>
      </c>
      <c r="M335" s="18">
        <f>IF(OR(tabDaten[[#This Row],[art]]="00",tabDaten[[#This Row],[art]]="10",tabDaten[[#This Row],[art]]="60",tabDaten[[#This Row],[art]]="70"),tabDaten[[#This Row],[Rechnung]],tabDaten[[#This Row],[Rechnung]]*-1)</f>
        <v>21700.04</v>
      </c>
      <c r="N335" s="44">
        <v>1</v>
      </c>
      <c r="O335" s="45" t="s">
        <v>995</v>
      </c>
      <c r="P335" s="45" t="s">
        <v>1443</v>
      </c>
      <c r="Q335" s="45" t="s">
        <v>1674</v>
      </c>
      <c r="R335" s="45" t="s">
        <v>995</v>
      </c>
      <c r="S335" s="45" t="s">
        <v>1546</v>
      </c>
      <c r="T335" s="44" t="s">
        <v>62</v>
      </c>
      <c r="U335" s="46">
        <v>20000</v>
      </c>
      <c r="V335" s="46">
        <v>21700.04</v>
      </c>
    </row>
    <row r="336" spans="2:22" x14ac:dyDescent="0.2">
      <c r="B336" s="14" t="str">
        <f>IF(tabDaten[[#This Row],[MandNr]]="","Fehler",IF(tabDaten[[#This Row],[MandNr]]=1,"1 Stadt Bad Rappenau","2 Eigenbetrieb Stadtenwässerung"))</f>
        <v>1 Stadt Bad Rappenau</v>
      </c>
      <c r="C336" s="14" t="str">
        <f>IF(OR(tabDaten[[#This Row],[art]]="00",tabDaten[[#This Row],[art]]="01",tabDaten[[#This Row],[art]]="60",tabDaten[[#This Row],[art]]="61"),"0 Verwaltungshaushalt","1 Vermögenshaushalt")</f>
        <v>0 Verwaltungshaushalt</v>
      </c>
      <c r="D336" s="14" t="str">
        <f>VLOOKUP(tabDaten[[#This Row],[art]],tabKontenart[],2,FALSE)</f>
        <v>00 Einnahmen VerwaltungsHH</v>
      </c>
      <c r="E336" s="14" t="str">
        <f>LEFT(tabDaten[[#This Row],[Gld]],1) &amp; "    " &amp;VLOOKUP((tabDaten[[#This Row],[MandNr]]&amp;"x"&amp;LEFT(tabDaten[[#This Row],[Gld]],1)),tabGliederung[],2,FALSE)</f>
        <v>8    Wirtschaftl. Unternehmen,  allg. Grund- und Sondervermögen</v>
      </c>
      <c r="F336" s="14" t="str">
        <f>LEFT(tabDaten[[#This Row],[Gld]],2) &amp; "    " &amp;VLOOKUP((tabDaten[[#This Row],[MandNr]]&amp;"x"&amp;LEFT(tabDaten[[#This Row],[Gld]],2)),tabGliederung[],2,FALSE)</f>
        <v xml:space="preserve">87    sonstige wirtschaftliche Unternehmen </v>
      </c>
      <c r="G3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336" s="14" t="str">
        <f>LEFT(tabDaten[[#This Row],[Gld]],4) &amp; "    " &amp;VLOOKUP((tabDaten[[#This Row],[MandNr]]&amp;"x"&amp;LEFT(tabDaten[[#This Row],[Gld]],4)),tabGliederung[],2,FALSE)</f>
        <v xml:space="preserve">8700    Tiefgarage Rathaus </v>
      </c>
      <c r="I336" s="14" t="str">
        <f>IF(OR(LEFT(tabDaten[[#This Row],[Grp]],1)*1=3,LEFT(tabDaten[[#This Row],[Grp]],1)*1=9),LEFT(tabDaten[[#This Row],[Grp]],2),LEFT(tabDaten[[#This Row],[Grp]],1))</f>
        <v>1</v>
      </c>
      <c r="J336" s="14" t="str">
        <f>VLOOKUP(tabDaten[[#This Row],[GrpKurz]],tabGruppierung[],2,FALSE)</f>
        <v>E   Einnahmen aus Verwaltung und Betrieb</v>
      </c>
      <c r="K3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8700-157000    Vermischte Einnahmen   </v>
      </c>
      <c r="L336" s="17">
        <f>IF(OR(tabDaten[[#This Row],[art]]="00",tabDaten[[#This Row],[art]]="10"),tabDaten[[#This Row],[Plan]],tabDaten[[#This Row],[Plan]]*-1)</f>
        <v>100</v>
      </c>
      <c r="M336" s="18">
        <f>IF(OR(tabDaten[[#This Row],[art]]="00",tabDaten[[#This Row],[art]]="10",tabDaten[[#This Row],[art]]="60",tabDaten[[#This Row],[art]]="70"),tabDaten[[#This Row],[Rechnung]],tabDaten[[#This Row],[Rechnung]]*-1)</f>
        <v>0</v>
      </c>
      <c r="N336" s="44">
        <v>1</v>
      </c>
      <c r="O336" s="45" t="s">
        <v>995</v>
      </c>
      <c r="P336" s="45" t="s">
        <v>1443</v>
      </c>
      <c r="Q336" s="45" t="s">
        <v>1685</v>
      </c>
      <c r="R336" s="45" t="s">
        <v>995</v>
      </c>
      <c r="S336" s="45" t="s">
        <v>1546</v>
      </c>
      <c r="T336" s="44" t="s">
        <v>12</v>
      </c>
      <c r="U336" s="46">
        <v>100</v>
      </c>
      <c r="V336" s="46">
        <v>0</v>
      </c>
    </row>
    <row r="337" spans="2:22" x14ac:dyDescent="0.2">
      <c r="B337" s="14" t="str">
        <f>IF(tabDaten[[#This Row],[MandNr]]="","Fehler",IF(tabDaten[[#This Row],[MandNr]]=1,"1 Stadt Bad Rappenau","2 Eigenbetrieb Stadtenwässerung"))</f>
        <v>1 Stadt Bad Rappenau</v>
      </c>
      <c r="C337" s="14" t="str">
        <f>IF(OR(tabDaten[[#This Row],[art]]="00",tabDaten[[#This Row],[art]]="01",tabDaten[[#This Row],[art]]="60",tabDaten[[#This Row],[art]]="61"),"0 Verwaltungshaushalt","1 Vermögenshaushalt")</f>
        <v>0 Verwaltungshaushalt</v>
      </c>
      <c r="D337" s="14" t="str">
        <f>VLOOKUP(tabDaten[[#This Row],[art]],tabKontenart[],2,FALSE)</f>
        <v>00 Einnahmen VerwaltungsHH</v>
      </c>
      <c r="E337" s="14" t="str">
        <f>LEFT(tabDaten[[#This Row],[Gld]],1) &amp; "    " &amp;VLOOKUP((tabDaten[[#This Row],[MandNr]]&amp;"x"&amp;LEFT(tabDaten[[#This Row],[Gld]],1)),tabGliederung[],2,FALSE)</f>
        <v>8    Wirtschaftl. Unternehmen,  allg. Grund- und Sondervermögen</v>
      </c>
      <c r="F337" s="14" t="str">
        <f>LEFT(tabDaten[[#This Row],[Gld]],2) &amp; "    " &amp;VLOOKUP((tabDaten[[#This Row],[MandNr]]&amp;"x"&amp;LEFT(tabDaten[[#This Row],[Gld]],2)),tabGliederung[],2,FALSE)</f>
        <v xml:space="preserve">87    sonstige wirtschaftliche Unternehmen </v>
      </c>
      <c r="G3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337" s="14" t="str">
        <f>LEFT(tabDaten[[#This Row],[Gld]],4) &amp; "    " &amp;VLOOKUP((tabDaten[[#This Row],[MandNr]]&amp;"x"&amp;LEFT(tabDaten[[#This Row],[Gld]],4)),tabGliederung[],2,FALSE)</f>
        <v xml:space="preserve">8700    Tiefgarage Rathaus </v>
      </c>
      <c r="I337" s="14" t="str">
        <f>IF(OR(LEFT(tabDaten[[#This Row],[Grp]],1)*1=3,LEFT(tabDaten[[#This Row],[Grp]],1)*1=9),LEFT(tabDaten[[#This Row],[Grp]],2),LEFT(tabDaten[[#This Row],[Grp]],1))</f>
        <v>2</v>
      </c>
      <c r="J337" s="14" t="str">
        <f>VLOOKUP(tabDaten[[#This Row],[GrpKurz]],tabGruppierung[],2,FALSE)</f>
        <v>E   Sonstige Finanzeinnahmen</v>
      </c>
      <c r="K3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8700-210000    Dividende EnBW   </v>
      </c>
      <c r="L337" s="17">
        <f>IF(OR(tabDaten[[#This Row],[art]]="00",tabDaten[[#This Row],[art]]="10"),tabDaten[[#This Row],[Plan]],tabDaten[[#This Row],[Plan]]*-1)</f>
        <v>4000</v>
      </c>
      <c r="M337" s="18">
        <f>IF(OR(tabDaten[[#This Row],[art]]="00",tabDaten[[#This Row],[art]]="10",tabDaten[[#This Row],[art]]="60",tabDaten[[#This Row],[art]]="70"),tabDaten[[#This Row],[Rechnung]],tabDaten[[#This Row],[Rechnung]]*-1)</f>
        <v>2065.9499999999998</v>
      </c>
      <c r="N337" s="44">
        <v>1</v>
      </c>
      <c r="O337" s="45" t="s">
        <v>995</v>
      </c>
      <c r="P337" s="45" t="s">
        <v>1443</v>
      </c>
      <c r="Q337" s="45" t="s">
        <v>1686</v>
      </c>
      <c r="R337" s="45" t="s">
        <v>995</v>
      </c>
      <c r="S337" s="45" t="s">
        <v>1546</v>
      </c>
      <c r="T337" s="44" t="s">
        <v>76</v>
      </c>
      <c r="U337" s="46">
        <v>4000</v>
      </c>
      <c r="V337" s="46">
        <v>2065.9499999999998</v>
      </c>
    </row>
    <row r="338" spans="2:22" x14ac:dyDescent="0.2">
      <c r="B338" s="14" t="str">
        <f>IF(tabDaten[[#This Row],[MandNr]]="","Fehler",IF(tabDaten[[#This Row],[MandNr]]=1,"1 Stadt Bad Rappenau","2 Eigenbetrieb Stadtenwässerung"))</f>
        <v>1 Stadt Bad Rappenau</v>
      </c>
      <c r="C338" s="14" t="str">
        <f>IF(OR(tabDaten[[#This Row],[art]]="00",tabDaten[[#This Row],[art]]="01",tabDaten[[#This Row],[art]]="60",tabDaten[[#This Row],[art]]="61"),"0 Verwaltungshaushalt","1 Vermögenshaushalt")</f>
        <v>0 Verwaltungshaushalt</v>
      </c>
      <c r="D338" s="14" t="str">
        <f>VLOOKUP(tabDaten[[#This Row],[art]],tabKontenart[],2,FALSE)</f>
        <v>00 Einnahmen VerwaltungsHH</v>
      </c>
      <c r="E338" s="14" t="str">
        <f>LEFT(tabDaten[[#This Row],[Gld]],1) &amp; "    " &amp;VLOOKUP((tabDaten[[#This Row],[MandNr]]&amp;"x"&amp;LEFT(tabDaten[[#This Row],[Gld]],1)),tabGliederung[],2,FALSE)</f>
        <v>8    Wirtschaftl. Unternehmen,  allg. Grund- und Sondervermögen</v>
      </c>
      <c r="F338" s="14" t="str">
        <f>LEFT(tabDaten[[#This Row],[Gld]],2) &amp; "    " &amp;VLOOKUP((tabDaten[[#This Row],[MandNr]]&amp;"x"&amp;LEFT(tabDaten[[#This Row],[Gld]],2)),tabGliederung[],2,FALSE)</f>
        <v xml:space="preserve">87    sonstige wirtschaftliche Unternehmen </v>
      </c>
      <c r="G3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338" s="14" t="str">
        <f>LEFT(tabDaten[[#This Row],[Gld]],4) &amp; "    " &amp;VLOOKUP((tabDaten[[#This Row],[MandNr]]&amp;"x"&amp;LEFT(tabDaten[[#This Row],[Gld]],4)),tabGliederung[],2,FALSE)</f>
        <v xml:space="preserve">8750    Soleförderung </v>
      </c>
      <c r="I338" s="14" t="str">
        <f>IF(OR(LEFT(tabDaten[[#This Row],[Grp]],1)*1=3,LEFT(tabDaten[[#This Row],[Grp]],1)*1=9),LEFT(tabDaten[[#This Row],[Grp]],2),LEFT(tabDaten[[#This Row],[Grp]],1))</f>
        <v>1</v>
      </c>
      <c r="J338" s="14" t="str">
        <f>VLOOKUP(tabDaten[[#This Row],[GrpKurz]],tabGruppierung[],2,FALSE)</f>
        <v>E   Einnahmen aus Verwaltung und Betrieb</v>
      </c>
      <c r="K3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8750-130000    Erlöse Soleverkauf   </v>
      </c>
      <c r="L338" s="17">
        <f>IF(OR(tabDaten[[#This Row],[art]]="00",tabDaten[[#This Row],[art]]="10"),tabDaten[[#This Row],[Plan]],tabDaten[[#This Row],[Plan]]*-1)</f>
        <v>65000</v>
      </c>
      <c r="M338" s="18">
        <f>IF(OR(tabDaten[[#This Row],[art]]="00",tabDaten[[#This Row],[art]]="10",tabDaten[[#This Row],[art]]="60",tabDaten[[#This Row],[art]]="70"),tabDaten[[#This Row],[Rechnung]],tabDaten[[#This Row],[Rechnung]]*-1)</f>
        <v>63565.06</v>
      </c>
      <c r="N338" s="44">
        <v>1</v>
      </c>
      <c r="O338" s="45" t="s">
        <v>995</v>
      </c>
      <c r="P338" s="45" t="s">
        <v>1444</v>
      </c>
      <c r="Q338" s="45" t="s">
        <v>1676</v>
      </c>
      <c r="R338" s="45" t="s">
        <v>995</v>
      </c>
      <c r="S338" s="45" t="s">
        <v>1546</v>
      </c>
      <c r="T338" s="44" t="s">
        <v>77</v>
      </c>
      <c r="U338" s="46">
        <v>65000</v>
      </c>
      <c r="V338" s="46">
        <v>63565.06</v>
      </c>
    </row>
    <row r="339" spans="2:22" x14ac:dyDescent="0.2">
      <c r="B339" s="14" t="str">
        <f>IF(tabDaten[[#This Row],[MandNr]]="","Fehler",IF(tabDaten[[#This Row],[MandNr]]=1,"1 Stadt Bad Rappenau","2 Eigenbetrieb Stadtenwässerung"))</f>
        <v>1 Stadt Bad Rappenau</v>
      </c>
      <c r="C339" s="14" t="str">
        <f>IF(OR(tabDaten[[#This Row],[art]]="00",tabDaten[[#This Row],[art]]="01",tabDaten[[#This Row],[art]]="60",tabDaten[[#This Row],[art]]="61"),"0 Verwaltungshaushalt","1 Vermögenshaushalt")</f>
        <v>0 Verwaltungshaushalt</v>
      </c>
      <c r="D339" s="14" t="str">
        <f>VLOOKUP(tabDaten[[#This Row],[art]],tabKontenart[],2,FALSE)</f>
        <v>00 Einnahmen VerwaltungsHH</v>
      </c>
      <c r="E339" s="14" t="str">
        <f>LEFT(tabDaten[[#This Row],[Gld]],1) &amp; "    " &amp;VLOOKUP((tabDaten[[#This Row],[MandNr]]&amp;"x"&amp;LEFT(tabDaten[[#This Row],[Gld]],1)),tabGliederung[],2,FALSE)</f>
        <v>8    Wirtschaftl. Unternehmen,  allg. Grund- und Sondervermögen</v>
      </c>
      <c r="F339" s="14" t="str">
        <f>LEFT(tabDaten[[#This Row],[Gld]],2) &amp; "    " &amp;VLOOKUP((tabDaten[[#This Row],[MandNr]]&amp;"x"&amp;LEFT(tabDaten[[#This Row],[Gld]],2)),tabGliederung[],2,FALSE)</f>
        <v xml:space="preserve">87    sonstige wirtschaftliche Unternehmen </v>
      </c>
      <c r="G3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339" s="14" t="str">
        <f>LEFT(tabDaten[[#This Row],[Gld]],4) &amp; "    " &amp;VLOOKUP((tabDaten[[#This Row],[MandNr]]&amp;"x"&amp;LEFT(tabDaten[[#This Row],[Gld]],4)),tabGliederung[],2,FALSE)</f>
        <v xml:space="preserve">8750    Soleförderung </v>
      </c>
      <c r="I339" s="14" t="str">
        <f>IF(OR(LEFT(tabDaten[[#This Row],[Grp]],1)*1=3,LEFT(tabDaten[[#This Row],[Grp]],1)*1=9),LEFT(tabDaten[[#This Row],[Grp]],2),LEFT(tabDaten[[#This Row],[Grp]],1))</f>
        <v>2</v>
      </c>
      <c r="J339" s="14" t="str">
        <f>VLOOKUP(tabDaten[[#This Row],[GrpKurz]],tabGruppierung[],2,FALSE)</f>
        <v>E   Sonstige Finanzeinnahmen</v>
      </c>
      <c r="K3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8750-276000    Auflösung von Beiträgen und ähnlichen Entgelten  </v>
      </c>
      <c r="L339" s="17">
        <f>IF(OR(tabDaten[[#This Row],[art]]="00",tabDaten[[#This Row],[art]]="10"),tabDaten[[#This Row],[Plan]],tabDaten[[#This Row],[Plan]]*-1)</f>
        <v>14800</v>
      </c>
      <c r="M339" s="18">
        <f>IF(OR(tabDaten[[#This Row],[art]]="00",tabDaten[[#This Row],[art]]="10",tabDaten[[#This Row],[art]]="60",tabDaten[[#This Row],[art]]="70"),tabDaten[[#This Row],[Rechnung]],tabDaten[[#This Row],[Rechnung]]*-1)</f>
        <v>14784</v>
      </c>
      <c r="N339" s="44">
        <v>1</v>
      </c>
      <c r="O339" s="45" t="s">
        <v>995</v>
      </c>
      <c r="P339" s="45" t="s">
        <v>1444</v>
      </c>
      <c r="Q339" s="45" t="s">
        <v>1669</v>
      </c>
      <c r="R339" s="45" t="s">
        <v>995</v>
      </c>
      <c r="S339" s="45" t="s">
        <v>1546</v>
      </c>
      <c r="T339" s="44" t="s">
        <v>24</v>
      </c>
      <c r="U339" s="46">
        <v>14800</v>
      </c>
      <c r="V339" s="46">
        <v>14784</v>
      </c>
    </row>
    <row r="340" spans="2:22" x14ac:dyDescent="0.2">
      <c r="B340" s="14" t="str">
        <f>IF(tabDaten[[#This Row],[MandNr]]="","Fehler",IF(tabDaten[[#This Row],[MandNr]]=1,"1 Stadt Bad Rappenau","2 Eigenbetrieb Stadtenwässerung"))</f>
        <v>1 Stadt Bad Rappenau</v>
      </c>
      <c r="C340" s="14" t="str">
        <f>IF(OR(tabDaten[[#This Row],[art]]="00",tabDaten[[#This Row],[art]]="01",tabDaten[[#This Row],[art]]="60",tabDaten[[#This Row],[art]]="61"),"0 Verwaltungshaushalt","1 Vermögenshaushalt")</f>
        <v>0 Verwaltungshaushalt</v>
      </c>
      <c r="D340" s="14" t="str">
        <f>VLOOKUP(tabDaten[[#This Row],[art]],tabKontenart[],2,FALSE)</f>
        <v>00 Einnahmen VerwaltungsHH</v>
      </c>
      <c r="E340" s="14" t="str">
        <f>LEFT(tabDaten[[#This Row],[Gld]],1) &amp; "    " &amp;VLOOKUP((tabDaten[[#This Row],[MandNr]]&amp;"x"&amp;LEFT(tabDaten[[#This Row],[Gld]],1)),tabGliederung[],2,FALSE)</f>
        <v>8    Wirtschaftl. Unternehmen,  allg. Grund- und Sondervermögen</v>
      </c>
      <c r="F340" s="14" t="str">
        <f>LEFT(tabDaten[[#This Row],[Gld]],2) &amp; "    " &amp;VLOOKUP((tabDaten[[#This Row],[MandNr]]&amp;"x"&amp;LEFT(tabDaten[[#This Row],[Gld]],2)),tabGliederung[],2,FALSE)</f>
        <v xml:space="preserve">88    allgemeines Grundvermögen </v>
      </c>
      <c r="G3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0" s="14" t="str">
        <f>LEFT(tabDaten[[#This Row],[Gld]],4) &amp; "    " &amp;VLOOKUP((tabDaten[[#This Row],[MandNr]]&amp;"x"&amp;LEFT(tabDaten[[#This Row],[Gld]],4)),tabGliederung[],2,FALSE)</f>
        <v xml:space="preserve">8810    Wohn- und Geschäftsgebäude </v>
      </c>
      <c r="I340" s="14" t="str">
        <f>IF(OR(LEFT(tabDaten[[#This Row],[Grp]],1)*1=3,LEFT(tabDaten[[#This Row],[Grp]],1)*1=9),LEFT(tabDaten[[#This Row],[Grp]],2),LEFT(tabDaten[[#This Row],[Grp]],1))</f>
        <v>1</v>
      </c>
      <c r="J340" s="14" t="str">
        <f>VLOOKUP(tabDaten[[#This Row],[GrpKurz]],tabGruppierung[],2,FALSE)</f>
        <v>E   Einnahmen aus Verwaltung und Betrieb</v>
      </c>
      <c r="K3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8810-140000    Mieten und Pachten   </v>
      </c>
      <c r="L340" s="17">
        <f>IF(OR(tabDaten[[#This Row],[art]]="00",tabDaten[[#This Row],[art]]="10"),tabDaten[[#This Row],[Plan]],tabDaten[[#This Row],[Plan]]*-1)</f>
        <v>365000</v>
      </c>
      <c r="M340" s="18">
        <f>IF(OR(tabDaten[[#This Row],[art]]="00",tabDaten[[#This Row],[art]]="10",tabDaten[[#This Row],[art]]="60",tabDaten[[#This Row],[art]]="70"),tabDaten[[#This Row],[Rechnung]],tabDaten[[#This Row],[Rechnung]]*-1)</f>
        <v>379039.5</v>
      </c>
      <c r="N340" s="44">
        <v>1</v>
      </c>
      <c r="O340" s="45" t="s">
        <v>995</v>
      </c>
      <c r="P340" s="45" t="s">
        <v>1446</v>
      </c>
      <c r="Q340" s="45" t="s">
        <v>1671</v>
      </c>
      <c r="R340" s="45" t="s">
        <v>995</v>
      </c>
      <c r="S340" s="45" t="s">
        <v>1546</v>
      </c>
      <c r="T340" s="44" t="s">
        <v>43</v>
      </c>
      <c r="U340" s="46">
        <v>365000</v>
      </c>
      <c r="V340" s="46">
        <v>379039.5</v>
      </c>
    </row>
    <row r="341" spans="2:22" x14ac:dyDescent="0.2">
      <c r="B341" s="14" t="str">
        <f>IF(tabDaten[[#This Row],[MandNr]]="","Fehler",IF(tabDaten[[#This Row],[MandNr]]=1,"1 Stadt Bad Rappenau","2 Eigenbetrieb Stadtenwässerung"))</f>
        <v>1 Stadt Bad Rappenau</v>
      </c>
      <c r="C341" s="14" t="str">
        <f>IF(OR(tabDaten[[#This Row],[art]]="00",tabDaten[[#This Row],[art]]="01",tabDaten[[#This Row],[art]]="60",tabDaten[[#This Row],[art]]="61"),"0 Verwaltungshaushalt","1 Vermögenshaushalt")</f>
        <v>0 Verwaltungshaushalt</v>
      </c>
      <c r="D341" s="14" t="str">
        <f>VLOOKUP(tabDaten[[#This Row],[art]],tabKontenart[],2,FALSE)</f>
        <v>00 Einnahmen VerwaltungsHH</v>
      </c>
      <c r="E341" s="14" t="str">
        <f>LEFT(tabDaten[[#This Row],[Gld]],1) &amp; "    " &amp;VLOOKUP((tabDaten[[#This Row],[MandNr]]&amp;"x"&amp;LEFT(tabDaten[[#This Row],[Gld]],1)),tabGliederung[],2,FALSE)</f>
        <v>8    Wirtschaftl. Unternehmen,  allg. Grund- und Sondervermögen</v>
      </c>
      <c r="F341" s="14" t="str">
        <f>LEFT(tabDaten[[#This Row],[Gld]],2) &amp; "    " &amp;VLOOKUP((tabDaten[[#This Row],[MandNr]]&amp;"x"&amp;LEFT(tabDaten[[#This Row],[Gld]],2)),tabGliederung[],2,FALSE)</f>
        <v xml:space="preserve">88    allgemeines Grundvermögen </v>
      </c>
      <c r="G3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1" s="14" t="str">
        <f>LEFT(tabDaten[[#This Row],[Gld]],4) &amp; "    " &amp;VLOOKUP((tabDaten[[#This Row],[MandNr]]&amp;"x"&amp;LEFT(tabDaten[[#This Row],[Gld]],4)),tabGliederung[],2,FALSE)</f>
        <v xml:space="preserve">8810    Wohn- und Geschäftsgebäude </v>
      </c>
      <c r="I341" s="14" t="str">
        <f>IF(OR(LEFT(tabDaten[[#This Row],[Grp]],1)*1=3,LEFT(tabDaten[[#This Row],[Grp]],1)*1=9),LEFT(tabDaten[[#This Row],[Grp]],2),LEFT(tabDaten[[#This Row],[Grp]],1))</f>
        <v>1</v>
      </c>
      <c r="J341" s="14" t="str">
        <f>VLOOKUP(tabDaten[[#This Row],[GrpKurz]],tabGruppierung[],2,FALSE)</f>
        <v>E   Einnahmen aus Verwaltung und Betrieb</v>
      </c>
      <c r="K3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8810-140100    Mieten und Pachten (Mehrwertsteuerpflichtig)  </v>
      </c>
      <c r="L341" s="17">
        <f>IF(OR(tabDaten[[#This Row],[art]]="00",tabDaten[[#This Row],[art]]="10"),tabDaten[[#This Row],[Plan]],tabDaten[[#This Row],[Plan]]*-1)</f>
        <v>50000</v>
      </c>
      <c r="M341" s="18">
        <f>IF(OR(tabDaten[[#This Row],[art]]="00",tabDaten[[#This Row],[art]]="10",tabDaten[[#This Row],[art]]="60",tabDaten[[#This Row],[art]]="70"),tabDaten[[#This Row],[Rechnung]],tabDaten[[#This Row],[Rechnung]]*-1)</f>
        <v>41305.440000000002</v>
      </c>
      <c r="N341" s="44">
        <v>1</v>
      </c>
      <c r="O341" s="45" t="s">
        <v>995</v>
      </c>
      <c r="P341" s="45" t="s">
        <v>1446</v>
      </c>
      <c r="Q341" s="45" t="s">
        <v>1682</v>
      </c>
      <c r="R341" s="45" t="s">
        <v>995</v>
      </c>
      <c r="S341" s="45" t="s">
        <v>1546</v>
      </c>
      <c r="T341" s="44" t="s">
        <v>72</v>
      </c>
      <c r="U341" s="46">
        <v>50000</v>
      </c>
      <c r="V341" s="46">
        <v>41305.440000000002</v>
      </c>
    </row>
    <row r="342" spans="2:22" x14ac:dyDescent="0.2">
      <c r="B342" s="14" t="str">
        <f>IF(tabDaten[[#This Row],[MandNr]]="","Fehler",IF(tabDaten[[#This Row],[MandNr]]=1,"1 Stadt Bad Rappenau","2 Eigenbetrieb Stadtenwässerung"))</f>
        <v>1 Stadt Bad Rappenau</v>
      </c>
      <c r="C342" s="14" t="str">
        <f>IF(OR(tabDaten[[#This Row],[art]]="00",tabDaten[[#This Row],[art]]="01",tabDaten[[#This Row],[art]]="60",tabDaten[[#This Row],[art]]="61"),"0 Verwaltungshaushalt","1 Vermögenshaushalt")</f>
        <v>0 Verwaltungshaushalt</v>
      </c>
      <c r="D342" s="14" t="str">
        <f>VLOOKUP(tabDaten[[#This Row],[art]],tabKontenart[],2,FALSE)</f>
        <v>00 Einnahmen VerwaltungsHH</v>
      </c>
      <c r="E342" s="14" t="str">
        <f>LEFT(tabDaten[[#This Row],[Gld]],1) &amp; "    " &amp;VLOOKUP((tabDaten[[#This Row],[MandNr]]&amp;"x"&amp;LEFT(tabDaten[[#This Row],[Gld]],1)),tabGliederung[],2,FALSE)</f>
        <v>8    Wirtschaftl. Unternehmen,  allg. Grund- und Sondervermögen</v>
      </c>
      <c r="F342" s="14" t="str">
        <f>LEFT(tabDaten[[#This Row],[Gld]],2) &amp; "    " &amp;VLOOKUP((tabDaten[[#This Row],[MandNr]]&amp;"x"&amp;LEFT(tabDaten[[#This Row],[Gld]],2)),tabGliederung[],2,FALSE)</f>
        <v xml:space="preserve">88    allgemeines Grundvermögen </v>
      </c>
      <c r="G3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2" s="14" t="str">
        <f>LEFT(tabDaten[[#This Row],[Gld]],4) &amp; "    " &amp;VLOOKUP((tabDaten[[#This Row],[MandNr]]&amp;"x"&amp;LEFT(tabDaten[[#This Row],[Gld]],4)),tabGliederung[],2,FALSE)</f>
        <v xml:space="preserve">8810    Wohn- und Geschäftsgebäude </v>
      </c>
      <c r="I342" s="14" t="str">
        <f>IF(OR(LEFT(tabDaten[[#This Row],[Grp]],1)*1=3,LEFT(tabDaten[[#This Row],[Grp]],1)*1=9),LEFT(tabDaten[[#This Row],[Grp]],2),LEFT(tabDaten[[#This Row],[Grp]],1))</f>
        <v>1</v>
      </c>
      <c r="J342" s="14" t="str">
        <f>VLOOKUP(tabDaten[[#This Row],[GrpKurz]],tabGruppierung[],2,FALSE)</f>
        <v>E   Einnahmen aus Verwaltung und Betrieb</v>
      </c>
      <c r="K3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8810-151000    Ersätze und ähnliche Einnahmen  </v>
      </c>
      <c r="L342" s="17">
        <f>IF(OR(tabDaten[[#This Row],[art]]="00",tabDaten[[#This Row],[art]]="10"),tabDaten[[#This Row],[Plan]],tabDaten[[#This Row],[Plan]]*-1)</f>
        <v>2000</v>
      </c>
      <c r="M342" s="18">
        <f>IF(OR(tabDaten[[#This Row],[art]]="00",tabDaten[[#This Row],[art]]="10",tabDaten[[#This Row],[art]]="60",tabDaten[[#This Row],[art]]="70"),tabDaten[[#This Row],[Rechnung]],tabDaten[[#This Row],[Rechnung]]*-1)</f>
        <v>2581.92</v>
      </c>
      <c r="N342" s="44">
        <v>1</v>
      </c>
      <c r="O342" s="45" t="s">
        <v>995</v>
      </c>
      <c r="P342" s="45" t="s">
        <v>1446</v>
      </c>
      <c r="Q342" s="45" t="s">
        <v>1653</v>
      </c>
      <c r="R342" s="45" t="s">
        <v>995</v>
      </c>
      <c r="S342" s="45" t="s">
        <v>1546</v>
      </c>
      <c r="T342" s="44" t="s">
        <v>4</v>
      </c>
      <c r="U342" s="46">
        <v>2000</v>
      </c>
      <c r="V342" s="46">
        <v>2581.92</v>
      </c>
    </row>
    <row r="343" spans="2:22" x14ac:dyDescent="0.2">
      <c r="B343" s="14" t="str">
        <f>IF(tabDaten[[#This Row],[MandNr]]="","Fehler",IF(tabDaten[[#This Row],[MandNr]]=1,"1 Stadt Bad Rappenau","2 Eigenbetrieb Stadtenwässerung"))</f>
        <v>1 Stadt Bad Rappenau</v>
      </c>
      <c r="C343" s="14" t="str">
        <f>IF(OR(tabDaten[[#This Row],[art]]="00",tabDaten[[#This Row],[art]]="01",tabDaten[[#This Row],[art]]="60",tabDaten[[#This Row],[art]]="61"),"0 Verwaltungshaushalt","1 Vermögenshaushalt")</f>
        <v>0 Verwaltungshaushalt</v>
      </c>
      <c r="D343" s="14" t="str">
        <f>VLOOKUP(tabDaten[[#This Row],[art]],tabKontenart[],2,FALSE)</f>
        <v>00 Einnahmen VerwaltungsHH</v>
      </c>
      <c r="E343" s="14" t="str">
        <f>LEFT(tabDaten[[#This Row],[Gld]],1) &amp; "    " &amp;VLOOKUP((tabDaten[[#This Row],[MandNr]]&amp;"x"&amp;LEFT(tabDaten[[#This Row],[Gld]],1)),tabGliederung[],2,FALSE)</f>
        <v>8    Wirtschaftl. Unternehmen,  allg. Grund- und Sondervermögen</v>
      </c>
      <c r="F343" s="14" t="str">
        <f>LEFT(tabDaten[[#This Row],[Gld]],2) &amp; "    " &amp;VLOOKUP((tabDaten[[#This Row],[MandNr]]&amp;"x"&amp;LEFT(tabDaten[[#This Row],[Gld]],2)),tabGliederung[],2,FALSE)</f>
        <v xml:space="preserve">88    allgemeines Grundvermögen </v>
      </c>
      <c r="G3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3" s="14" t="str">
        <f>LEFT(tabDaten[[#This Row],[Gld]],4) &amp; "    " &amp;VLOOKUP((tabDaten[[#This Row],[MandNr]]&amp;"x"&amp;LEFT(tabDaten[[#This Row],[Gld]],4)),tabGliederung[],2,FALSE)</f>
        <v xml:space="preserve">8810    Wohn- und Geschäftsgebäude </v>
      </c>
      <c r="I343" s="14" t="str">
        <f>IF(OR(LEFT(tabDaten[[#This Row],[Grp]],1)*1=3,LEFT(tabDaten[[#This Row],[Grp]],1)*1=9),LEFT(tabDaten[[#This Row],[Grp]],2),LEFT(tabDaten[[#This Row],[Grp]],1))</f>
        <v>1</v>
      </c>
      <c r="J343" s="14" t="str">
        <f>VLOOKUP(tabDaten[[#This Row],[GrpKurz]],tabGruppierung[],2,FALSE)</f>
        <v>E   Einnahmen aus Verwaltung und Betrieb</v>
      </c>
      <c r="K3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8810-152000    Ersatz von Schäden an Gebäuden u.ä. Einrichtungen (Deckungskreis 1)  </v>
      </c>
      <c r="L343" s="17">
        <f>IF(OR(tabDaten[[#This Row],[art]]="00",tabDaten[[#This Row],[art]]="10"),tabDaten[[#This Row],[Plan]],tabDaten[[#This Row],[Plan]]*-1)</f>
        <v>0</v>
      </c>
      <c r="M343" s="18">
        <f>IF(OR(tabDaten[[#This Row],[art]]="00",tabDaten[[#This Row],[art]]="10",tabDaten[[#This Row],[art]]="60",tabDaten[[#This Row],[art]]="70"),tabDaten[[#This Row],[Rechnung]],tabDaten[[#This Row],[Rechnung]]*-1)</f>
        <v>29772.959999999999</v>
      </c>
      <c r="N343" s="44">
        <v>1</v>
      </c>
      <c r="O343" s="45" t="s">
        <v>995</v>
      </c>
      <c r="P343" s="45" t="s">
        <v>1446</v>
      </c>
      <c r="Q343" s="45" t="s">
        <v>1661</v>
      </c>
      <c r="R343" s="45" t="s">
        <v>995</v>
      </c>
      <c r="S343" s="45" t="s">
        <v>1546</v>
      </c>
      <c r="T343" s="44" t="s">
        <v>16</v>
      </c>
      <c r="U343" s="46">
        <v>0</v>
      </c>
      <c r="V343" s="46">
        <v>29772.959999999999</v>
      </c>
    </row>
    <row r="344" spans="2:22" x14ac:dyDescent="0.2">
      <c r="B344" s="14" t="str">
        <f>IF(tabDaten[[#This Row],[MandNr]]="","Fehler",IF(tabDaten[[#This Row],[MandNr]]=1,"1 Stadt Bad Rappenau","2 Eigenbetrieb Stadtenwässerung"))</f>
        <v>1 Stadt Bad Rappenau</v>
      </c>
      <c r="C344" s="14" t="str">
        <f>IF(OR(tabDaten[[#This Row],[art]]="00",tabDaten[[#This Row],[art]]="01",tabDaten[[#This Row],[art]]="60",tabDaten[[#This Row],[art]]="61"),"0 Verwaltungshaushalt","1 Vermögenshaushalt")</f>
        <v>0 Verwaltungshaushalt</v>
      </c>
      <c r="D344" s="14" t="str">
        <f>VLOOKUP(tabDaten[[#This Row],[art]],tabKontenart[],2,FALSE)</f>
        <v>00 Einnahmen VerwaltungsHH</v>
      </c>
      <c r="E344" s="14" t="str">
        <f>LEFT(tabDaten[[#This Row],[Gld]],1) &amp; "    " &amp;VLOOKUP((tabDaten[[#This Row],[MandNr]]&amp;"x"&amp;LEFT(tabDaten[[#This Row],[Gld]],1)),tabGliederung[],2,FALSE)</f>
        <v>8    Wirtschaftl. Unternehmen,  allg. Grund- und Sondervermögen</v>
      </c>
      <c r="F344" s="14" t="str">
        <f>LEFT(tabDaten[[#This Row],[Gld]],2) &amp; "    " &amp;VLOOKUP((tabDaten[[#This Row],[MandNr]]&amp;"x"&amp;LEFT(tabDaten[[#This Row],[Gld]],2)),tabGliederung[],2,FALSE)</f>
        <v xml:space="preserve">88    allgemeines Grundvermögen </v>
      </c>
      <c r="G3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4" s="14" t="str">
        <f>LEFT(tabDaten[[#This Row],[Gld]],4) &amp; "    " &amp;VLOOKUP((tabDaten[[#This Row],[MandNr]]&amp;"x"&amp;LEFT(tabDaten[[#This Row],[Gld]],4)),tabGliederung[],2,FALSE)</f>
        <v xml:space="preserve">8810    Wohn- und Geschäftsgebäude </v>
      </c>
      <c r="I344" s="14" t="str">
        <f>IF(OR(LEFT(tabDaten[[#This Row],[Grp]],1)*1=3,LEFT(tabDaten[[#This Row],[Grp]],1)*1=9),LEFT(tabDaten[[#This Row],[Grp]],2),LEFT(tabDaten[[#This Row],[Grp]],1))</f>
        <v>1</v>
      </c>
      <c r="J344" s="14" t="str">
        <f>VLOOKUP(tabDaten[[#This Row],[GrpKurz]],tabGruppierung[],2,FALSE)</f>
        <v>E   Einnahmen aus Verwaltung und Betrieb</v>
      </c>
      <c r="K3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8810-157500    Mietnebenkosten   </v>
      </c>
      <c r="L344" s="17">
        <f>IF(OR(tabDaten[[#This Row],[art]]="00",tabDaten[[#This Row],[art]]="10"),tabDaten[[#This Row],[Plan]],tabDaten[[#This Row],[Plan]]*-1)</f>
        <v>110000</v>
      </c>
      <c r="M344" s="18">
        <f>IF(OR(tabDaten[[#This Row],[art]]="00",tabDaten[[#This Row],[art]]="10",tabDaten[[#This Row],[art]]="60",tabDaten[[#This Row],[art]]="70"),tabDaten[[#This Row],[Rechnung]],tabDaten[[#This Row],[Rechnung]]*-1)</f>
        <v>92758.16</v>
      </c>
      <c r="N344" s="44">
        <v>1</v>
      </c>
      <c r="O344" s="45" t="s">
        <v>995</v>
      </c>
      <c r="P344" s="45" t="s">
        <v>1446</v>
      </c>
      <c r="Q344" s="45" t="s">
        <v>1659</v>
      </c>
      <c r="R344" s="45" t="s">
        <v>995</v>
      </c>
      <c r="S344" s="45" t="s">
        <v>1546</v>
      </c>
      <c r="T344" s="44" t="s">
        <v>78</v>
      </c>
      <c r="U344" s="46">
        <v>110000</v>
      </c>
      <c r="V344" s="46">
        <v>92758.16</v>
      </c>
    </row>
    <row r="345" spans="2:22" x14ac:dyDescent="0.2">
      <c r="B345" s="14" t="str">
        <f>IF(tabDaten[[#This Row],[MandNr]]="","Fehler",IF(tabDaten[[#This Row],[MandNr]]=1,"1 Stadt Bad Rappenau","2 Eigenbetrieb Stadtenwässerung"))</f>
        <v>1 Stadt Bad Rappenau</v>
      </c>
      <c r="C345" s="14" t="str">
        <f>IF(OR(tabDaten[[#This Row],[art]]="00",tabDaten[[#This Row],[art]]="01",tabDaten[[#This Row],[art]]="60",tabDaten[[#This Row],[art]]="61"),"0 Verwaltungshaushalt","1 Vermögenshaushalt")</f>
        <v>0 Verwaltungshaushalt</v>
      </c>
      <c r="D345" s="14" t="str">
        <f>VLOOKUP(tabDaten[[#This Row],[art]],tabKontenart[],2,FALSE)</f>
        <v>00 Einnahmen VerwaltungsHH</v>
      </c>
      <c r="E345" s="14" t="str">
        <f>LEFT(tabDaten[[#This Row],[Gld]],1) &amp; "    " &amp;VLOOKUP((tabDaten[[#This Row],[MandNr]]&amp;"x"&amp;LEFT(tabDaten[[#This Row],[Gld]],1)),tabGliederung[],2,FALSE)</f>
        <v>8    Wirtschaftl. Unternehmen,  allg. Grund- und Sondervermögen</v>
      </c>
      <c r="F345" s="14" t="str">
        <f>LEFT(tabDaten[[#This Row],[Gld]],2) &amp; "    " &amp;VLOOKUP((tabDaten[[#This Row],[MandNr]]&amp;"x"&amp;LEFT(tabDaten[[#This Row],[Gld]],2)),tabGliederung[],2,FALSE)</f>
        <v xml:space="preserve">88    allgemeines Grundvermögen </v>
      </c>
      <c r="G3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5" s="14" t="str">
        <f>LEFT(tabDaten[[#This Row],[Gld]],4) &amp; "    " &amp;VLOOKUP((tabDaten[[#This Row],[MandNr]]&amp;"x"&amp;LEFT(tabDaten[[#This Row],[Gld]],4)),tabGliederung[],2,FALSE)</f>
        <v xml:space="preserve">8810    Wohn- und Geschäftsgebäude </v>
      </c>
      <c r="I345" s="14" t="str">
        <f>IF(OR(LEFT(tabDaten[[#This Row],[Grp]],1)*1=3,LEFT(tabDaten[[#This Row],[Grp]],1)*1=9),LEFT(tabDaten[[#This Row],[Grp]],2),LEFT(tabDaten[[#This Row],[Grp]],1))</f>
        <v>1</v>
      </c>
      <c r="J345" s="14" t="str">
        <f>VLOOKUP(tabDaten[[#This Row],[GrpKurz]],tabGruppierung[],2,FALSE)</f>
        <v>E   Einnahmen aus Verwaltung und Betrieb</v>
      </c>
      <c r="K3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8810-157600    Mietnebenkosten (Mehrwertsteuerpflichtig)  </v>
      </c>
      <c r="L345" s="17">
        <f>IF(OR(tabDaten[[#This Row],[art]]="00",tabDaten[[#This Row],[art]]="10"),tabDaten[[#This Row],[Plan]],tabDaten[[#This Row],[Plan]]*-1)</f>
        <v>3000</v>
      </c>
      <c r="M345" s="18">
        <f>IF(OR(tabDaten[[#This Row],[art]]="00",tabDaten[[#This Row],[art]]="10",tabDaten[[#This Row],[art]]="60",tabDaten[[#This Row],[art]]="70"),tabDaten[[#This Row],[Rechnung]],tabDaten[[#This Row],[Rechnung]]*-1)</f>
        <v>3431.87</v>
      </c>
      <c r="N345" s="44">
        <v>1</v>
      </c>
      <c r="O345" s="45" t="s">
        <v>995</v>
      </c>
      <c r="P345" s="45" t="s">
        <v>1446</v>
      </c>
      <c r="Q345" s="45" t="s">
        <v>1683</v>
      </c>
      <c r="R345" s="45" t="s">
        <v>995</v>
      </c>
      <c r="S345" s="45" t="s">
        <v>1546</v>
      </c>
      <c r="T345" s="44" t="s">
        <v>73</v>
      </c>
      <c r="U345" s="46">
        <v>3000</v>
      </c>
      <c r="V345" s="46">
        <v>3431.87</v>
      </c>
    </row>
    <row r="346" spans="2:22" x14ac:dyDescent="0.2">
      <c r="B346" s="14" t="str">
        <f>IF(tabDaten[[#This Row],[MandNr]]="","Fehler",IF(tabDaten[[#This Row],[MandNr]]=1,"1 Stadt Bad Rappenau","2 Eigenbetrieb Stadtenwässerung"))</f>
        <v>1 Stadt Bad Rappenau</v>
      </c>
      <c r="C346" s="14" t="str">
        <f>IF(OR(tabDaten[[#This Row],[art]]="00",tabDaten[[#This Row],[art]]="01",tabDaten[[#This Row],[art]]="60",tabDaten[[#This Row],[art]]="61"),"0 Verwaltungshaushalt","1 Vermögenshaushalt")</f>
        <v>0 Verwaltungshaushalt</v>
      </c>
      <c r="D346" s="14" t="str">
        <f>VLOOKUP(tabDaten[[#This Row],[art]],tabKontenart[],2,FALSE)</f>
        <v>00 Einnahmen VerwaltungsHH</v>
      </c>
      <c r="E346" s="14" t="str">
        <f>LEFT(tabDaten[[#This Row],[Gld]],1) &amp; "    " &amp;VLOOKUP((tabDaten[[#This Row],[MandNr]]&amp;"x"&amp;LEFT(tabDaten[[#This Row],[Gld]],1)),tabGliederung[],2,FALSE)</f>
        <v>8    Wirtschaftl. Unternehmen,  allg. Grund- und Sondervermögen</v>
      </c>
      <c r="F346" s="14" t="str">
        <f>LEFT(tabDaten[[#This Row],[Gld]],2) &amp; "    " &amp;VLOOKUP((tabDaten[[#This Row],[MandNr]]&amp;"x"&amp;LEFT(tabDaten[[#This Row],[Gld]],2)),tabGliederung[],2,FALSE)</f>
        <v xml:space="preserve">88    allgemeines Grundvermögen </v>
      </c>
      <c r="G3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6" s="14" t="str">
        <f>LEFT(tabDaten[[#This Row],[Gld]],4) &amp; "    " &amp;VLOOKUP((tabDaten[[#This Row],[MandNr]]&amp;"x"&amp;LEFT(tabDaten[[#This Row],[Gld]],4)),tabGliederung[],2,FALSE)</f>
        <v xml:space="preserve">8810    Wohn- und Geschäftsgebäude </v>
      </c>
      <c r="I346" s="14" t="str">
        <f>IF(OR(LEFT(tabDaten[[#This Row],[Grp]],1)*1=3,LEFT(tabDaten[[#This Row],[Grp]],1)*1=9),LEFT(tabDaten[[#This Row],[Grp]],2),LEFT(tabDaten[[#This Row],[Grp]],1))</f>
        <v>1</v>
      </c>
      <c r="J346" s="14" t="str">
        <f>VLOOKUP(tabDaten[[#This Row],[GrpKurz]],tabGruppierung[],2,FALSE)</f>
        <v>E   Einnahmen aus Verwaltung und Betrieb</v>
      </c>
      <c r="K3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8810-161000    Erstattungen vom Land   </v>
      </c>
      <c r="L346" s="17">
        <f>IF(OR(tabDaten[[#This Row],[art]]="00",tabDaten[[#This Row],[art]]="10"),tabDaten[[#This Row],[Plan]],tabDaten[[#This Row],[Plan]]*-1)</f>
        <v>0</v>
      </c>
      <c r="M346" s="18">
        <f>IF(OR(tabDaten[[#This Row],[art]]="00",tabDaten[[#This Row],[art]]="10",tabDaten[[#This Row],[art]]="60",tabDaten[[#This Row],[art]]="70"),tabDaten[[#This Row],[Rechnung]],tabDaten[[#This Row],[Rechnung]]*-1)</f>
        <v>4216.6499999999996</v>
      </c>
      <c r="N346" s="44">
        <v>1</v>
      </c>
      <c r="O346" s="45" t="s">
        <v>995</v>
      </c>
      <c r="P346" s="45" t="s">
        <v>1446</v>
      </c>
      <c r="Q346" s="45" t="s">
        <v>1657</v>
      </c>
      <c r="R346" s="45" t="s">
        <v>995</v>
      </c>
      <c r="S346" s="45" t="s">
        <v>1546</v>
      </c>
      <c r="T346" s="44" t="s">
        <v>9</v>
      </c>
      <c r="U346" s="46">
        <v>0</v>
      </c>
      <c r="V346" s="46">
        <v>4216.6499999999996</v>
      </c>
    </row>
    <row r="347" spans="2:22" x14ac:dyDescent="0.2">
      <c r="B347" s="14" t="str">
        <f>IF(tabDaten[[#This Row],[MandNr]]="","Fehler",IF(tabDaten[[#This Row],[MandNr]]=1,"1 Stadt Bad Rappenau","2 Eigenbetrieb Stadtenwässerung"))</f>
        <v>1 Stadt Bad Rappenau</v>
      </c>
      <c r="C347" s="14" t="str">
        <f>IF(OR(tabDaten[[#This Row],[art]]="00",tabDaten[[#This Row],[art]]="01",tabDaten[[#This Row],[art]]="60",tabDaten[[#This Row],[art]]="61"),"0 Verwaltungshaushalt","1 Vermögenshaushalt")</f>
        <v>0 Verwaltungshaushalt</v>
      </c>
      <c r="D347" s="14" t="str">
        <f>VLOOKUP(tabDaten[[#This Row],[art]],tabKontenart[],2,FALSE)</f>
        <v>00 Einnahmen VerwaltungsHH</v>
      </c>
      <c r="E347" s="14" t="str">
        <f>LEFT(tabDaten[[#This Row],[Gld]],1) &amp; "    " &amp;VLOOKUP((tabDaten[[#This Row],[MandNr]]&amp;"x"&amp;LEFT(tabDaten[[#This Row],[Gld]],1)),tabGliederung[],2,FALSE)</f>
        <v>8    Wirtschaftl. Unternehmen,  allg. Grund- und Sondervermögen</v>
      </c>
      <c r="F347" s="14" t="str">
        <f>LEFT(tabDaten[[#This Row],[Gld]],2) &amp; "    " &amp;VLOOKUP((tabDaten[[#This Row],[MandNr]]&amp;"x"&amp;LEFT(tabDaten[[#This Row],[Gld]],2)),tabGliederung[],2,FALSE)</f>
        <v xml:space="preserve">88    allgemeines Grundvermögen </v>
      </c>
      <c r="G3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7" s="14" t="str">
        <f>LEFT(tabDaten[[#This Row],[Gld]],4) &amp; "    " &amp;VLOOKUP((tabDaten[[#This Row],[MandNr]]&amp;"x"&amp;LEFT(tabDaten[[#This Row],[Gld]],4)),tabGliederung[],2,FALSE)</f>
        <v xml:space="preserve">8830    sonstiges Grundvermögen </v>
      </c>
      <c r="I347" s="14" t="str">
        <f>IF(OR(LEFT(tabDaten[[#This Row],[Grp]],1)*1=3,LEFT(tabDaten[[#This Row],[Grp]],1)*1=9),LEFT(tabDaten[[#This Row],[Grp]],2),LEFT(tabDaten[[#This Row],[Grp]],1))</f>
        <v>1</v>
      </c>
      <c r="J347" s="14" t="str">
        <f>VLOOKUP(tabDaten[[#This Row],[GrpKurz]],tabGruppierung[],2,FALSE)</f>
        <v>E   Einnahmen aus Verwaltung und Betrieb</v>
      </c>
      <c r="K3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8830-130000    Einnahmen aus Verkauf   </v>
      </c>
      <c r="L347" s="17">
        <f>IF(OR(tabDaten[[#This Row],[art]]="00",tabDaten[[#This Row],[art]]="10"),tabDaten[[#This Row],[Plan]],tabDaten[[#This Row],[Plan]]*-1)</f>
        <v>300</v>
      </c>
      <c r="M347" s="18">
        <f>IF(OR(tabDaten[[#This Row],[art]]="00",tabDaten[[#This Row],[art]]="10",tabDaten[[#This Row],[art]]="60",tabDaten[[#This Row],[art]]="70"),tabDaten[[#This Row],[Rechnung]],tabDaten[[#This Row],[Rechnung]]*-1)</f>
        <v>296</v>
      </c>
      <c r="N347" s="44">
        <v>1</v>
      </c>
      <c r="O347" s="45" t="s">
        <v>995</v>
      </c>
      <c r="P347" s="45" t="s">
        <v>1447</v>
      </c>
      <c r="Q347" s="45" t="s">
        <v>1676</v>
      </c>
      <c r="R347" s="45" t="s">
        <v>995</v>
      </c>
      <c r="S347" s="45" t="s">
        <v>1546</v>
      </c>
      <c r="T347" s="44" t="s">
        <v>79</v>
      </c>
      <c r="U347" s="46">
        <v>300</v>
      </c>
      <c r="V347" s="46">
        <v>296</v>
      </c>
    </row>
    <row r="348" spans="2:22" x14ac:dyDescent="0.2">
      <c r="B348" s="14" t="str">
        <f>IF(tabDaten[[#This Row],[MandNr]]="","Fehler",IF(tabDaten[[#This Row],[MandNr]]=1,"1 Stadt Bad Rappenau","2 Eigenbetrieb Stadtenwässerung"))</f>
        <v>1 Stadt Bad Rappenau</v>
      </c>
      <c r="C348" s="14" t="str">
        <f>IF(OR(tabDaten[[#This Row],[art]]="00",tabDaten[[#This Row],[art]]="01",tabDaten[[#This Row],[art]]="60",tabDaten[[#This Row],[art]]="61"),"0 Verwaltungshaushalt","1 Vermögenshaushalt")</f>
        <v>0 Verwaltungshaushalt</v>
      </c>
      <c r="D348" s="14" t="str">
        <f>VLOOKUP(tabDaten[[#This Row],[art]],tabKontenart[],2,FALSE)</f>
        <v>00 Einnahmen VerwaltungsHH</v>
      </c>
      <c r="E348" s="14" t="str">
        <f>LEFT(tabDaten[[#This Row],[Gld]],1) &amp; "    " &amp;VLOOKUP((tabDaten[[#This Row],[MandNr]]&amp;"x"&amp;LEFT(tabDaten[[#This Row],[Gld]],1)),tabGliederung[],2,FALSE)</f>
        <v>8    Wirtschaftl. Unternehmen,  allg. Grund- und Sondervermögen</v>
      </c>
      <c r="F348" s="14" t="str">
        <f>LEFT(tabDaten[[#This Row],[Gld]],2) &amp; "    " &amp;VLOOKUP((tabDaten[[#This Row],[MandNr]]&amp;"x"&amp;LEFT(tabDaten[[#This Row],[Gld]],2)),tabGliederung[],2,FALSE)</f>
        <v xml:space="preserve">88    allgemeines Grundvermögen </v>
      </c>
      <c r="G3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8" s="14" t="str">
        <f>LEFT(tabDaten[[#This Row],[Gld]],4) &amp; "    " &amp;VLOOKUP((tabDaten[[#This Row],[MandNr]]&amp;"x"&amp;LEFT(tabDaten[[#This Row],[Gld]],4)),tabGliederung[],2,FALSE)</f>
        <v xml:space="preserve">8830    sonstiges Grundvermögen </v>
      </c>
      <c r="I348" s="14" t="str">
        <f>IF(OR(LEFT(tabDaten[[#This Row],[Grp]],1)*1=3,LEFT(tabDaten[[#This Row],[Grp]],1)*1=9),LEFT(tabDaten[[#This Row],[Grp]],2),LEFT(tabDaten[[#This Row],[Grp]],1))</f>
        <v>1</v>
      </c>
      <c r="J348" s="14" t="str">
        <f>VLOOKUP(tabDaten[[#This Row],[GrpKurz]],tabGruppierung[],2,FALSE)</f>
        <v>E   Einnahmen aus Verwaltung und Betrieb</v>
      </c>
      <c r="K3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8830-140000    Pachten   </v>
      </c>
      <c r="L348" s="17">
        <f>IF(OR(tabDaten[[#This Row],[art]]="00",tabDaten[[#This Row],[art]]="10"),tabDaten[[#This Row],[Plan]],tabDaten[[#This Row],[Plan]]*-1)</f>
        <v>135000</v>
      </c>
      <c r="M348" s="18">
        <f>IF(OR(tabDaten[[#This Row],[art]]="00",tabDaten[[#This Row],[art]]="10",tabDaten[[#This Row],[art]]="60",tabDaten[[#This Row],[art]]="70"),tabDaten[[#This Row],[Rechnung]],tabDaten[[#This Row],[Rechnung]]*-1)</f>
        <v>155614.82999999999</v>
      </c>
      <c r="N348" s="44">
        <v>1</v>
      </c>
      <c r="O348" s="45" t="s">
        <v>995</v>
      </c>
      <c r="P348" s="45" t="s">
        <v>1447</v>
      </c>
      <c r="Q348" s="45" t="s">
        <v>1671</v>
      </c>
      <c r="R348" s="45" t="s">
        <v>995</v>
      </c>
      <c r="S348" s="45" t="s">
        <v>1546</v>
      </c>
      <c r="T348" s="44" t="s">
        <v>80</v>
      </c>
      <c r="U348" s="46">
        <v>135000</v>
      </c>
      <c r="V348" s="46">
        <v>155614.82999999999</v>
      </c>
    </row>
    <row r="349" spans="2:22" x14ac:dyDescent="0.2">
      <c r="B349" s="14" t="str">
        <f>IF(tabDaten[[#This Row],[MandNr]]="","Fehler",IF(tabDaten[[#This Row],[MandNr]]=1,"1 Stadt Bad Rappenau","2 Eigenbetrieb Stadtenwässerung"))</f>
        <v>1 Stadt Bad Rappenau</v>
      </c>
      <c r="C349" s="14" t="str">
        <f>IF(OR(tabDaten[[#This Row],[art]]="00",tabDaten[[#This Row],[art]]="01",tabDaten[[#This Row],[art]]="60",tabDaten[[#This Row],[art]]="61"),"0 Verwaltungshaushalt","1 Vermögenshaushalt")</f>
        <v>0 Verwaltungshaushalt</v>
      </c>
      <c r="D349" s="14" t="str">
        <f>VLOOKUP(tabDaten[[#This Row],[art]],tabKontenart[],2,FALSE)</f>
        <v>00 Einnahmen VerwaltungsHH</v>
      </c>
      <c r="E349" s="14" t="str">
        <f>LEFT(tabDaten[[#This Row],[Gld]],1) &amp; "    " &amp;VLOOKUP((tabDaten[[#This Row],[MandNr]]&amp;"x"&amp;LEFT(tabDaten[[#This Row],[Gld]],1)),tabGliederung[],2,FALSE)</f>
        <v>8    Wirtschaftl. Unternehmen,  allg. Grund- und Sondervermögen</v>
      </c>
      <c r="F349" s="14" t="str">
        <f>LEFT(tabDaten[[#This Row],[Gld]],2) &amp; "    " &amp;VLOOKUP((tabDaten[[#This Row],[MandNr]]&amp;"x"&amp;LEFT(tabDaten[[#This Row],[Gld]],2)),tabGliederung[],2,FALSE)</f>
        <v xml:space="preserve">88    allgemeines Grundvermögen </v>
      </c>
      <c r="G3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49" s="14" t="str">
        <f>LEFT(tabDaten[[#This Row],[Gld]],4) &amp; "    " &amp;VLOOKUP((tabDaten[[#This Row],[MandNr]]&amp;"x"&amp;LEFT(tabDaten[[#This Row],[Gld]],4)),tabGliederung[],2,FALSE)</f>
        <v xml:space="preserve">8830    sonstiges Grundvermögen </v>
      </c>
      <c r="I349" s="14" t="str">
        <f>IF(OR(LEFT(tabDaten[[#This Row],[Grp]],1)*1=3,LEFT(tabDaten[[#This Row],[Grp]],1)*1=9),LEFT(tabDaten[[#This Row],[Grp]],2),LEFT(tabDaten[[#This Row],[Grp]],1))</f>
        <v>1</v>
      </c>
      <c r="J349" s="14" t="str">
        <f>VLOOKUP(tabDaten[[#This Row],[GrpKurz]],tabGruppierung[],2,FALSE)</f>
        <v>E   Einnahmen aus Verwaltung und Betrieb</v>
      </c>
      <c r="K3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8830-151000    Ersätze und ähnliche Einnahmen  </v>
      </c>
      <c r="L349" s="17">
        <f>IF(OR(tabDaten[[#This Row],[art]]="00",tabDaten[[#This Row],[art]]="10"),tabDaten[[#This Row],[Plan]],tabDaten[[#This Row],[Plan]]*-1)</f>
        <v>1000</v>
      </c>
      <c r="M349" s="18">
        <f>IF(OR(tabDaten[[#This Row],[art]]="00",tabDaten[[#This Row],[art]]="10",tabDaten[[#This Row],[art]]="60",tabDaten[[#This Row],[art]]="70"),tabDaten[[#This Row],[Rechnung]],tabDaten[[#This Row],[Rechnung]]*-1)</f>
        <v>572.22</v>
      </c>
      <c r="N349" s="44">
        <v>1</v>
      </c>
      <c r="O349" s="45" t="s">
        <v>995</v>
      </c>
      <c r="P349" s="45" t="s">
        <v>1447</v>
      </c>
      <c r="Q349" s="45" t="s">
        <v>1653</v>
      </c>
      <c r="R349" s="45" t="s">
        <v>995</v>
      </c>
      <c r="S349" s="45" t="s">
        <v>1546</v>
      </c>
      <c r="T349" s="44" t="s">
        <v>4</v>
      </c>
      <c r="U349" s="46">
        <v>1000</v>
      </c>
      <c r="V349" s="46">
        <v>572.22</v>
      </c>
    </row>
    <row r="350" spans="2:22" x14ac:dyDescent="0.2">
      <c r="B350" s="14" t="str">
        <f>IF(tabDaten[[#This Row],[MandNr]]="","Fehler",IF(tabDaten[[#This Row],[MandNr]]=1,"1 Stadt Bad Rappenau","2 Eigenbetrieb Stadtenwässerung"))</f>
        <v>1 Stadt Bad Rappenau</v>
      </c>
      <c r="C350" s="14" t="str">
        <f>IF(OR(tabDaten[[#This Row],[art]]="00",tabDaten[[#This Row],[art]]="01",tabDaten[[#This Row],[art]]="60",tabDaten[[#This Row],[art]]="61"),"0 Verwaltungshaushalt","1 Vermögenshaushalt")</f>
        <v>0 Verwaltungshaushalt</v>
      </c>
      <c r="D350" s="14" t="str">
        <f>VLOOKUP(tabDaten[[#This Row],[art]],tabKontenart[],2,FALSE)</f>
        <v>00 Einnahmen VerwaltungsHH</v>
      </c>
      <c r="E350" s="14" t="str">
        <f>LEFT(tabDaten[[#This Row],[Gld]],1) &amp; "    " &amp;VLOOKUP((tabDaten[[#This Row],[MandNr]]&amp;"x"&amp;LEFT(tabDaten[[#This Row],[Gld]],1)),tabGliederung[],2,FALSE)</f>
        <v>8    Wirtschaftl. Unternehmen,  allg. Grund- und Sondervermögen</v>
      </c>
      <c r="F350" s="14" t="str">
        <f>LEFT(tabDaten[[#This Row],[Gld]],2) &amp; "    " &amp;VLOOKUP((tabDaten[[#This Row],[MandNr]]&amp;"x"&amp;LEFT(tabDaten[[#This Row],[Gld]],2)),tabGliederung[],2,FALSE)</f>
        <v xml:space="preserve">88    allgemeines Grundvermögen </v>
      </c>
      <c r="G3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50" s="14" t="str">
        <f>LEFT(tabDaten[[#This Row],[Gld]],4) &amp; "    " &amp;VLOOKUP((tabDaten[[#This Row],[MandNr]]&amp;"x"&amp;LEFT(tabDaten[[#This Row],[Gld]],4)),tabGliederung[],2,FALSE)</f>
        <v xml:space="preserve">8830    sonstiges Grundvermögen </v>
      </c>
      <c r="I350" s="14" t="str">
        <f>IF(OR(LEFT(tabDaten[[#This Row],[Grp]],1)*1=3,LEFT(tabDaten[[#This Row],[Grp]],1)*1=9),LEFT(tabDaten[[#This Row],[Grp]],2),LEFT(tabDaten[[#This Row],[Grp]],1))</f>
        <v>1</v>
      </c>
      <c r="J350" s="14" t="str">
        <f>VLOOKUP(tabDaten[[#This Row],[GrpKurz]],tabGruppierung[],2,FALSE)</f>
        <v>E   Einnahmen aus Verwaltung und Betrieb</v>
      </c>
      <c r="K3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8830-157500    Vermischte Einnahmen   </v>
      </c>
      <c r="L350" s="17">
        <f>IF(OR(tabDaten[[#This Row],[art]]="00",tabDaten[[#This Row],[art]]="10"),tabDaten[[#This Row],[Plan]],tabDaten[[#This Row],[Plan]]*-1)</f>
        <v>500</v>
      </c>
      <c r="M350" s="18">
        <f>IF(OR(tabDaten[[#This Row],[art]]="00",tabDaten[[#This Row],[art]]="10",tabDaten[[#This Row],[art]]="60",tabDaten[[#This Row],[art]]="70"),tabDaten[[#This Row],[Rechnung]],tabDaten[[#This Row],[Rechnung]]*-1)</f>
        <v>1494.53</v>
      </c>
      <c r="N350" s="44">
        <v>1</v>
      </c>
      <c r="O350" s="45" t="s">
        <v>995</v>
      </c>
      <c r="P350" s="45" t="s">
        <v>1447</v>
      </c>
      <c r="Q350" s="45" t="s">
        <v>1659</v>
      </c>
      <c r="R350" s="45" t="s">
        <v>995</v>
      </c>
      <c r="S350" s="45" t="s">
        <v>1546</v>
      </c>
      <c r="T350" s="44" t="s">
        <v>12</v>
      </c>
      <c r="U350" s="46">
        <v>500</v>
      </c>
      <c r="V350" s="46">
        <v>1494.53</v>
      </c>
    </row>
    <row r="351" spans="2:22" x14ac:dyDescent="0.2">
      <c r="B351" s="14" t="str">
        <f>IF(tabDaten[[#This Row],[MandNr]]="","Fehler",IF(tabDaten[[#This Row],[MandNr]]=1,"1 Stadt Bad Rappenau","2 Eigenbetrieb Stadtenwässerung"))</f>
        <v>1 Stadt Bad Rappenau</v>
      </c>
      <c r="C351" s="14" t="str">
        <f>IF(OR(tabDaten[[#This Row],[art]]="00",tabDaten[[#This Row],[art]]="01",tabDaten[[#This Row],[art]]="60",tabDaten[[#This Row],[art]]="61"),"0 Verwaltungshaushalt","1 Vermögenshaushalt")</f>
        <v>0 Verwaltungshaushalt</v>
      </c>
      <c r="D351" s="14" t="str">
        <f>VLOOKUP(tabDaten[[#This Row],[art]],tabKontenart[],2,FALSE)</f>
        <v>00 Einnahmen VerwaltungsHH</v>
      </c>
      <c r="E351" s="14" t="str">
        <f>LEFT(tabDaten[[#This Row],[Gld]],1) &amp; "    " &amp;VLOOKUP((tabDaten[[#This Row],[MandNr]]&amp;"x"&amp;LEFT(tabDaten[[#This Row],[Gld]],1)),tabGliederung[],2,FALSE)</f>
        <v xml:space="preserve">9    allgemeine Finanzwirtschaft </v>
      </c>
      <c r="F351" s="14" t="str">
        <f>LEFT(tabDaten[[#This Row],[Gld]],2) &amp; "    " &amp;VLOOKUP((tabDaten[[#This Row],[MandNr]]&amp;"x"&amp;LEFT(tabDaten[[#This Row],[Gld]],2)),tabGliederung[],2,FALSE)</f>
        <v xml:space="preserve">90    Steuern, allg. Zuweis. und allg. Umlagen </v>
      </c>
      <c r="G3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51" s="14" t="str">
        <f>LEFT(tabDaten[[#This Row],[Gld]],4) &amp; "    " &amp;VLOOKUP((tabDaten[[#This Row],[MandNr]]&amp;"x"&amp;LEFT(tabDaten[[#This Row],[Gld]],4)),tabGliederung[],2,FALSE)</f>
        <v xml:space="preserve">9000    Steuern, allg. Zuweis. und allg. Umlagen </v>
      </c>
      <c r="I351" s="14" t="str">
        <f>IF(OR(LEFT(tabDaten[[#This Row],[Grp]],1)*1=3,LEFT(tabDaten[[#This Row],[Grp]],1)*1=9),LEFT(tabDaten[[#This Row],[Grp]],2),LEFT(tabDaten[[#This Row],[Grp]],1))</f>
        <v>0</v>
      </c>
      <c r="J351" s="14" t="str">
        <f>VLOOKUP(tabDaten[[#This Row],[GrpKurz]],tabGruppierung[],2,FALSE)</f>
        <v>E   Steuern, allgemeine Zuweisungen</v>
      </c>
      <c r="K3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9000-000100    Grundsteuer A   </v>
      </c>
      <c r="L351" s="17">
        <f>IF(OR(tabDaten[[#This Row],[art]]="00",tabDaten[[#This Row],[art]]="10"),tabDaten[[#This Row],[Plan]],tabDaten[[#This Row],[Plan]]*-1)</f>
        <v>145000</v>
      </c>
      <c r="M351" s="18">
        <f>IF(OR(tabDaten[[#This Row],[art]]="00",tabDaten[[#This Row],[art]]="10",tabDaten[[#This Row],[art]]="60",tabDaten[[#This Row],[art]]="70"),tabDaten[[#This Row],[Rechnung]],tabDaten[[#This Row],[Rechnung]]*-1)</f>
        <v>145831.43</v>
      </c>
      <c r="N351" s="44">
        <v>1</v>
      </c>
      <c r="O351" s="45" t="s">
        <v>995</v>
      </c>
      <c r="P351" s="45" t="s">
        <v>1452</v>
      </c>
      <c r="Q351" s="45" t="s">
        <v>1687</v>
      </c>
      <c r="R351" s="45" t="s">
        <v>995</v>
      </c>
      <c r="S351" s="45" t="s">
        <v>1546</v>
      </c>
      <c r="T351" s="44" t="s">
        <v>81</v>
      </c>
      <c r="U351" s="46">
        <v>145000</v>
      </c>
      <c r="V351" s="46">
        <v>145831.43</v>
      </c>
    </row>
    <row r="352" spans="2:22" x14ac:dyDescent="0.2">
      <c r="B352" s="14" t="str">
        <f>IF(tabDaten[[#This Row],[MandNr]]="","Fehler",IF(tabDaten[[#This Row],[MandNr]]=1,"1 Stadt Bad Rappenau","2 Eigenbetrieb Stadtenwässerung"))</f>
        <v>1 Stadt Bad Rappenau</v>
      </c>
      <c r="C352" s="14" t="str">
        <f>IF(OR(tabDaten[[#This Row],[art]]="00",tabDaten[[#This Row],[art]]="01",tabDaten[[#This Row],[art]]="60",tabDaten[[#This Row],[art]]="61"),"0 Verwaltungshaushalt","1 Vermögenshaushalt")</f>
        <v>0 Verwaltungshaushalt</v>
      </c>
      <c r="D352" s="14" t="str">
        <f>VLOOKUP(tabDaten[[#This Row],[art]],tabKontenart[],2,FALSE)</f>
        <v>00 Einnahmen VerwaltungsHH</v>
      </c>
      <c r="E352" s="14" t="str">
        <f>LEFT(tabDaten[[#This Row],[Gld]],1) &amp; "    " &amp;VLOOKUP((tabDaten[[#This Row],[MandNr]]&amp;"x"&amp;LEFT(tabDaten[[#This Row],[Gld]],1)),tabGliederung[],2,FALSE)</f>
        <v xml:space="preserve">9    allgemeine Finanzwirtschaft </v>
      </c>
      <c r="F352" s="14" t="str">
        <f>LEFT(tabDaten[[#This Row],[Gld]],2) &amp; "    " &amp;VLOOKUP((tabDaten[[#This Row],[MandNr]]&amp;"x"&amp;LEFT(tabDaten[[#This Row],[Gld]],2)),tabGliederung[],2,FALSE)</f>
        <v xml:space="preserve">90    Steuern, allg. Zuweis. und allg. Umlagen </v>
      </c>
      <c r="G3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52" s="14" t="str">
        <f>LEFT(tabDaten[[#This Row],[Gld]],4) &amp; "    " &amp;VLOOKUP((tabDaten[[#This Row],[MandNr]]&amp;"x"&amp;LEFT(tabDaten[[#This Row],[Gld]],4)),tabGliederung[],2,FALSE)</f>
        <v xml:space="preserve">9000    Steuern, allg. Zuweis. und allg. Umlagen </v>
      </c>
      <c r="I352" s="14" t="str">
        <f>IF(OR(LEFT(tabDaten[[#This Row],[Grp]],1)*1=3,LEFT(tabDaten[[#This Row],[Grp]],1)*1=9),LEFT(tabDaten[[#This Row],[Grp]],2),LEFT(tabDaten[[#This Row],[Grp]],1))</f>
        <v>0</v>
      </c>
      <c r="J352" s="14" t="str">
        <f>VLOOKUP(tabDaten[[#This Row],[GrpKurz]],tabGruppierung[],2,FALSE)</f>
        <v>E   Steuern, allgemeine Zuweisungen</v>
      </c>
      <c r="K3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9000-001000    Grundsteuer B   </v>
      </c>
      <c r="L352" s="17">
        <f>IF(OR(tabDaten[[#This Row],[art]]="00",tabDaten[[#This Row],[art]]="10"),tabDaten[[#This Row],[Plan]],tabDaten[[#This Row],[Plan]]*-1)</f>
        <v>3200000</v>
      </c>
      <c r="M352" s="18">
        <f>IF(OR(tabDaten[[#This Row],[art]]="00",tabDaten[[#This Row],[art]]="10",tabDaten[[#This Row],[art]]="60",tabDaten[[#This Row],[art]]="70"),tabDaten[[#This Row],[Rechnung]],tabDaten[[#This Row],[Rechnung]]*-1)</f>
        <v>3296858.11</v>
      </c>
      <c r="N352" s="44">
        <v>1</v>
      </c>
      <c r="O352" s="45" t="s">
        <v>995</v>
      </c>
      <c r="P352" s="45" t="s">
        <v>1452</v>
      </c>
      <c r="Q352" s="45" t="s">
        <v>1688</v>
      </c>
      <c r="R352" s="45" t="s">
        <v>995</v>
      </c>
      <c r="S352" s="45" t="s">
        <v>1546</v>
      </c>
      <c r="T352" s="44" t="s">
        <v>82</v>
      </c>
      <c r="U352" s="46">
        <v>3200000</v>
      </c>
      <c r="V352" s="46">
        <v>3296858.11</v>
      </c>
    </row>
    <row r="353" spans="2:22" x14ac:dyDescent="0.2">
      <c r="B353" s="14" t="str">
        <f>IF(tabDaten[[#This Row],[MandNr]]="","Fehler",IF(tabDaten[[#This Row],[MandNr]]=1,"1 Stadt Bad Rappenau","2 Eigenbetrieb Stadtenwässerung"))</f>
        <v>1 Stadt Bad Rappenau</v>
      </c>
      <c r="C353" s="14" t="str">
        <f>IF(OR(tabDaten[[#This Row],[art]]="00",tabDaten[[#This Row],[art]]="01",tabDaten[[#This Row],[art]]="60",tabDaten[[#This Row],[art]]="61"),"0 Verwaltungshaushalt","1 Vermögenshaushalt")</f>
        <v>0 Verwaltungshaushalt</v>
      </c>
      <c r="D353" s="14" t="str">
        <f>VLOOKUP(tabDaten[[#This Row],[art]],tabKontenart[],2,FALSE)</f>
        <v>00 Einnahmen VerwaltungsHH</v>
      </c>
      <c r="E353" s="14" t="str">
        <f>LEFT(tabDaten[[#This Row],[Gld]],1) &amp; "    " &amp;VLOOKUP((tabDaten[[#This Row],[MandNr]]&amp;"x"&amp;LEFT(tabDaten[[#This Row],[Gld]],1)),tabGliederung[],2,FALSE)</f>
        <v xml:space="preserve">9    allgemeine Finanzwirtschaft </v>
      </c>
      <c r="F353" s="14" t="str">
        <f>LEFT(tabDaten[[#This Row],[Gld]],2) &amp; "    " &amp;VLOOKUP((tabDaten[[#This Row],[MandNr]]&amp;"x"&amp;LEFT(tabDaten[[#This Row],[Gld]],2)),tabGliederung[],2,FALSE)</f>
        <v xml:space="preserve">90    Steuern, allg. Zuweis. und allg. Umlagen </v>
      </c>
      <c r="G3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53" s="14" t="str">
        <f>LEFT(tabDaten[[#This Row],[Gld]],4) &amp; "    " &amp;VLOOKUP((tabDaten[[#This Row],[MandNr]]&amp;"x"&amp;LEFT(tabDaten[[#This Row],[Gld]],4)),tabGliederung[],2,FALSE)</f>
        <v xml:space="preserve">9000    Steuern, allg. Zuweis. und allg. Umlagen </v>
      </c>
      <c r="I353" s="14" t="str">
        <f>IF(OR(LEFT(tabDaten[[#This Row],[Grp]],1)*1=3,LEFT(tabDaten[[#This Row],[Grp]],1)*1=9),LEFT(tabDaten[[#This Row],[Grp]],2),LEFT(tabDaten[[#This Row],[Grp]],1))</f>
        <v>0</v>
      </c>
      <c r="J353" s="14" t="str">
        <f>VLOOKUP(tabDaten[[#This Row],[GrpKurz]],tabGruppierung[],2,FALSE)</f>
        <v>E   Steuern, allgemeine Zuweisungen</v>
      </c>
      <c r="K3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9000-003000    Gewerbesteuer   </v>
      </c>
      <c r="L353" s="17">
        <f>IF(OR(tabDaten[[#This Row],[art]]="00",tabDaten[[#This Row],[art]]="10"),tabDaten[[#This Row],[Plan]],tabDaten[[#This Row],[Plan]]*-1)</f>
        <v>6000000</v>
      </c>
      <c r="M353" s="18">
        <f>IF(OR(tabDaten[[#This Row],[art]]="00",tabDaten[[#This Row],[art]]="10",tabDaten[[#This Row],[art]]="60",tabDaten[[#This Row],[art]]="70"),tabDaten[[#This Row],[Rechnung]],tabDaten[[#This Row],[Rechnung]]*-1)</f>
        <v>7377213.0199999996</v>
      </c>
      <c r="N353" s="44">
        <v>1</v>
      </c>
      <c r="O353" s="45" t="s">
        <v>995</v>
      </c>
      <c r="P353" s="45" t="s">
        <v>1452</v>
      </c>
      <c r="Q353" s="45" t="s">
        <v>1689</v>
      </c>
      <c r="R353" s="45" t="s">
        <v>995</v>
      </c>
      <c r="S353" s="45" t="s">
        <v>1546</v>
      </c>
      <c r="T353" s="44" t="s">
        <v>83</v>
      </c>
      <c r="U353" s="46">
        <v>6000000</v>
      </c>
      <c r="V353" s="46">
        <v>7377213.0199999996</v>
      </c>
    </row>
    <row r="354" spans="2:22" x14ac:dyDescent="0.2">
      <c r="B354" s="14" t="str">
        <f>IF(tabDaten[[#This Row],[MandNr]]="","Fehler",IF(tabDaten[[#This Row],[MandNr]]=1,"1 Stadt Bad Rappenau","2 Eigenbetrieb Stadtenwässerung"))</f>
        <v>1 Stadt Bad Rappenau</v>
      </c>
      <c r="C354" s="14" t="str">
        <f>IF(OR(tabDaten[[#This Row],[art]]="00",tabDaten[[#This Row],[art]]="01",tabDaten[[#This Row],[art]]="60",tabDaten[[#This Row],[art]]="61"),"0 Verwaltungshaushalt","1 Vermögenshaushalt")</f>
        <v>0 Verwaltungshaushalt</v>
      </c>
      <c r="D354" s="14" t="str">
        <f>VLOOKUP(tabDaten[[#This Row],[art]],tabKontenart[],2,FALSE)</f>
        <v>00 Einnahmen VerwaltungsHH</v>
      </c>
      <c r="E354" s="14" t="str">
        <f>LEFT(tabDaten[[#This Row],[Gld]],1) &amp; "    " &amp;VLOOKUP((tabDaten[[#This Row],[MandNr]]&amp;"x"&amp;LEFT(tabDaten[[#This Row],[Gld]],1)),tabGliederung[],2,FALSE)</f>
        <v xml:space="preserve">9    allgemeine Finanzwirtschaft </v>
      </c>
      <c r="F354" s="14" t="str">
        <f>LEFT(tabDaten[[#This Row],[Gld]],2) &amp; "    " &amp;VLOOKUP((tabDaten[[#This Row],[MandNr]]&amp;"x"&amp;LEFT(tabDaten[[#This Row],[Gld]],2)),tabGliederung[],2,FALSE)</f>
        <v xml:space="preserve">90    Steuern, allg. Zuweis. und allg. Umlagen </v>
      </c>
      <c r="G3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54" s="14" t="str">
        <f>LEFT(tabDaten[[#This Row],[Gld]],4) &amp; "    " &amp;VLOOKUP((tabDaten[[#This Row],[MandNr]]&amp;"x"&amp;LEFT(tabDaten[[#This Row],[Gld]],4)),tabGliederung[],2,FALSE)</f>
        <v xml:space="preserve">9000    Steuern, allg. Zuweis. und allg. Umlagen </v>
      </c>
      <c r="I354" s="14" t="str">
        <f>IF(OR(LEFT(tabDaten[[#This Row],[Grp]],1)*1=3,LEFT(tabDaten[[#This Row],[Grp]],1)*1=9),LEFT(tabDaten[[#This Row],[Grp]],2),LEFT(tabDaten[[#This Row],[Grp]],1))</f>
        <v>0</v>
      </c>
      <c r="J354" s="14" t="str">
        <f>VLOOKUP(tabDaten[[#This Row],[GrpKurz]],tabGruppierung[],2,FALSE)</f>
        <v>E   Steuern, allgemeine Zuweisungen</v>
      </c>
      <c r="K3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9000-010000    Gemeindeanteil an der Einkommensteuer  </v>
      </c>
      <c r="L354" s="17">
        <f>IF(OR(tabDaten[[#This Row],[art]]="00",tabDaten[[#This Row],[art]]="10"),tabDaten[[#This Row],[Plan]],tabDaten[[#This Row],[Plan]]*-1)</f>
        <v>12780500</v>
      </c>
      <c r="M354" s="18">
        <f>IF(OR(tabDaten[[#This Row],[art]]="00",tabDaten[[#This Row],[art]]="10",tabDaten[[#This Row],[art]]="60",tabDaten[[#This Row],[art]]="70"),tabDaten[[#This Row],[Rechnung]],tabDaten[[#This Row],[Rechnung]]*-1)</f>
        <v>12619612.77</v>
      </c>
      <c r="N354" s="44">
        <v>1</v>
      </c>
      <c r="O354" s="45" t="s">
        <v>995</v>
      </c>
      <c r="P354" s="45" t="s">
        <v>1452</v>
      </c>
      <c r="Q354" s="45" t="s">
        <v>1690</v>
      </c>
      <c r="R354" s="45" t="s">
        <v>995</v>
      </c>
      <c r="S354" s="45" t="s">
        <v>1546</v>
      </c>
      <c r="T354" s="44" t="s">
        <v>84</v>
      </c>
      <c r="U354" s="46">
        <v>12780500</v>
      </c>
      <c r="V354" s="46">
        <v>12619612.77</v>
      </c>
    </row>
    <row r="355" spans="2:22" x14ac:dyDescent="0.2">
      <c r="B355" s="14" t="str">
        <f>IF(tabDaten[[#This Row],[MandNr]]="","Fehler",IF(tabDaten[[#This Row],[MandNr]]=1,"1 Stadt Bad Rappenau","2 Eigenbetrieb Stadtenwässerung"))</f>
        <v>1 Stadt Bad Rappenau</v>
      </c>
      <c r="C355" s="14" t="str">
        <f>IF(OR(tabDaten[[#This Row],[art]]="00",tabDaten[[#This Row],[art]]="01",tabDaten[[#This Row],[art]]="60",tabDaten[[#This Row],[art]]="61"),"0 Verwaltungshaushalt","1 Vermögenshaushalt")</f>
        <v>0 Verwaltungshaushalt</v>
      </c>
      <c r="D355" s="14" t="str">
        <f>VLOOKUP(tabDaten[[#This Row],[art]],tabKontenart[],2,FALSE)</f>
        <v>00 Einnahmen VerwaltungsHH</v>
      </c>
      <c r="E355" s="14" t="str">
        <f>LEFT(tabDaten[[#This Row],[Gld]],1) &amp; "    " &amp;VLOOKUP((tabDaten[[#This Row],[MandNr]]&amp;"x"&amp;LEFT(tabDaten[[#This Row],[Gld]],1)),tabGliederung[],2,FALSE)</f>
        <v xml:space="preserve">9    allgemeine Finanzwirtschaft </v>
      </c>
      <c r="F355" s="14" t="str">
        <f>LEFT(tabDaten[[#This Row],[Gld]],2) &amp; "    " &amp;VLOOKUP((tabDaten[[#This Row],[MandNr]]&amp;"x"&amp;LEFT(tabDaten[[#This Row],[Gld]],2)),tabGliederung[],2,FALSE)</f>
        <v xml:space="preserve">90    Steuern, allg. Zuweis. und allg. Umlagen </v>
      </c>
      <c r="G3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55" s="14" t="str">
        <f>LEFT(tabDaten[[#This Row],[Gld]],4) &amp; "    " &amp;VLOOKUP((tabDaten[[#This Row],[MandNr]]&amp;"x"&amp;LEFT(tabDaten[[#This Row],[Gld]],4)),tabGliederung[],2,FALSE)</f>
        <v xml:space="preserve">9000    Steuern, allg. Zuweis. und allg. Umlagen </v>
      </c>
      <c r="I355" s="14" t="str">
        <f>IF(OR(LEFT(tabDaten[[#This Row],[Grp]],1)*1=3,LEFT(tabDaten[[#This Row],[Grp]],1)*1=9),LEFT(tabDaten[[#This Row],[Grp]],2),LEFT(tabDaten[[#This Row],[Grp]],1))</f>
        <v>0</v>
      </c>
      <c r="J355" s="14" t="str">
        <f>VLOOKUP(tabDaten[[#This Row],[GrpKurz]],tabGruppierung[],2,FALSE)</f>
        <v>E   Steuern, allgemeine Zuweisungen</v>
      </c>
      <c r="K3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9000-012000    Gemeindeanteil Umsatzsteuer   </v>
      </c>
      <c r="L355" s="17">
        <f>IF(OR(tabDaten[[#This Row],[art]]="00",tabDaten[[#This Row],[art]]="10"),tabDaten[[#This Row],[Plan]],tabDaten[[#This Row],[Plan]]*-1)</f>
        <v>1054400</v>
      </c>
      <c r="M355" s="18">
        <f>IF(OR(tabDaten[[#This Row],[art]]="00",tabDaten[[#This Row],[art]]="10",tabDaten[[#This Row],[art]]="60",tabDaten[[#This Row],[art]]="70"),tabDaten[[#This Row],[Rechnung]],tabDaten[[#This Row],[Rechnung]]*-1)</f>
        <v>1038811.66</v>
      </c>
      <c r="N355" s="44">
        <v>1</v>
      </c>
      <c r="O355" s="45" t="s">
        <v>995</v>
      </c>
      <c r="P355" s="45" t="s">
        <v>1452</v>
      </c>
      <c r="Q355" s="45" t="s">
        <v>1691</v>
      </c>
      <c r="R355" s="45" t="s">
        <v>995</v>
      </c>
      <c r="S355" s="45" t="s">
        <v>1546</v>
      </c>
      <c r="T355" s="44" t="s">
        <v>85</v>
      </c>
      <c r="U355" s="46">
        <v>1054400</v>
      </c>
      <c r="V355" s="46">
        <v>1038811.66</v>
      </c>
    </row>
    <row r="356" spans="2:22" x14ac:dyDescent="0.2">
      <c r="B356" s="14" t="str">
        <f>IF(tabDaten[[#This Row],[MandNr]]="","Fehler",IF(tabDaten[[#This Row],[MandNr]]=1,"1 Stadt Bad Rappenau","2 Eigenbetrieb Stadtenwässerung"))</f>
        <v>1 Stadt Bad Rappenau</v>
      </c>
      <c r="C356" s="14" t="str">
        <f>IF(OR(tabDaten[[#This Row],[art]]="00",tabDaten[[#This Row],[art]]="01",tabDaten[[#This Row],[art]]="60",tabDaten[[#This Row],[art]]="61"),"0 Verwaltungshaushalt","1 Vermögenshaushalt")</f>
        <v>0 Verwaltungshaushalt</v>
      </c>
      <c r="D356" s="14" t="str">
        <f>VLOOKUP(tabDaten[[#This Row],[art]],tabKontenart[],2,FALSE)</f>
        <v>00 Einnahmen VerwaltungsHH</v>
      </c>
      <c r="E356" s="14" t="str">
        <f>LEFT(tabDaten[[#This Row],[Gld]],1) &amp; "    " &amp;VLOOKUP((tabDaten[[#This Row],[MandNr]]&amp;"x"&amp;LEFT(tabDaten[[#This Row],[Gld]],1)),tabGliederung[],2,FALSE)</f>
        <v xml:space="preserve">9    allgemeine Finanzwirtschaft </v>
      </c>
      <c r="F356" s="14" t="str">
        <f>LEFT(tabDaten[[#This Row],[Gld]],2) &amp; "    " &amp;VLOOKUP((tabDaten[[#This Row],[MandNr]]&amp;"x"&amp;LEFT(tabDaten[[#This Row],[Gld]],2)),tabGliederung[],2,FALSE)</f>
        <v xml:space="preserve">90    Steuern, allg. Zuweis. und allg. Umlagen </v>
      </c>
      <c r="G3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56" s="14" t="str">
        <f>LEFT(tabDaten[[#This Row],[Gld]],4) &amp; "    " &amp;VLOOKUP((tabDaten[[#This Row],[MandNr]]&amp;"x"&amp;LEFT(tabDaten[[#This Row],[Gld]],4)),tabGliederung[],2,FALSE)</f>
        <v xml:space="preserve">9000    Steuern, allg. Zuweis. und allg. Umlagen </v>
      </c>
      <c r="I356" s="14" t="str">
        <f>IF(OR(LEFT(tabDaten[[#This Row],[Grp]],1)*1=3,LEFT(tabDaten[[#This Row],[Grp]],1)*1=9),LEFT(tabDaten[[#This Row],[Grp]],2),LEFT(tabDaten[[#This Row],[Grp]],1))</f>
        <v>0</v>
      </c>
      <c r="J356" s="14" t="str">
        <f>VLOOKUP(tabDaten[[#This Row],[GrpKurz]],tabGruppierung[],2,FALSE)</f>
        <v>E   Steuern, allgemeine Zuweisungen</v>
      </c>
      <c r="K3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9000-020000    Vergnügungssteuer   </v>
      </c>
      <c r="L356" s="17">
        <f>IF(OR(tabDaten[[#This Row],[art]]="00",tabDaten[[#This Row],[art]]="10"),tabDaten[[#This Row],[Plan]],tabDaten[[#This Row],[Plan]]*-1)</f>
        <v>1400000</v>
      </c>
      <c r="M356" s="18">
        <f>IF(OR(tabDaten[[#This Row],[art]]="00",tabDaten[[#This Row],[art]]="10",tabDaten[[#This Row],[art]]="60",tabDaten[[#This Row],[art]]="70"),tabDaten[[#This Row],[Rechnung]],tabDaten[[#This Row],[Rechnung]]*-1)</f>
        <v>1672240</v>
      </c>
      <c r="N356" s="44">
        <v>1</v>
      </c>
      <c r="O356" s="45" t="s">
        <v>995</v>
      </c>
      <c r="P356" s="45" t="s">
        <v>1452</v>
      </c>
      <c r="Q356" s="45" t="s">
        <v>1692</v>
      </c>
      <c r="R356" s="45" t="s">
        <v>995</v>
      </c>
      <c r="S356" s="45" t="s">
        <v>1546</v>
      </c>
      <c r="T356" s="44" t="s">
        <v>86</v>
      </c>
      <c r="U356" s="46">
        <v>1400000</v>
      </c>
      <c r="V356" s="46">
        <v>1672240</v>
      </c>
    </row>
    <row r="357" spans="2:22" x14ac:dyDescent="0.2">
      <c r="B357" s="14" t="str">
        <f>IF(tabDaten[[#This Row],[MandNr]]="","Fehler",IF(tabDaten[[#This Row],[MandNr]]=1,"1 Stadt Bad Rappenau","2 Eigenbetrieb Stadtenwässerung"))</f>
        <v>1 Stadt Bad Rappenau</v>
      </c>
      <c r="C357" s="14" t="str">
        <f>IF(OR(tabDaten[[#This Row],[art]]="00",tabDaten[[#This Row],[art]]="01",tabDaten[[#This Row],[art]]="60",tabDaten[[#This Row],[art]]="61"),"0 Verwaltungshaushalt","1 Vermögenshaushalt")</f>
        <v>0 Verwaltungshaushalt</v>
      </c>
      <c r="D357" s="14" t="str">
        <f>VLOOKUP(tabDaten[[#This Row],[art]],tabKontenart[],2,FALSE)</f>
        <v>00 Einnahmen VerwaltungsHH</v>
      </c>
      <c r="E357" s="14" t="str">
        <f>LEFT(tabDaten[[#This Row],[Gld]],1) &amp; "    " &amp;VLOOKUP((tabDaten[[#This Row],[MandNr]]&amp;"x"&amp;LEFT(tabDaten[[#This Row],[Gld]],1)),tabGliederung[],2,FALSE)</f>
        <v xml:space="preserve">9    allgemeine Finanzwirtschaft </v>
      </c>
      <c r="F357" s="14" t="str">
        <f>LEFT(tabDaten[[#This Row],[Gld]],2) &amp; "    " &amp;VLOOKUP((tabDaten[[#This Row],[MandNr]]&amp;"x"&amp;LEFT(tabDaten[[#This Row],[Gld]],2)),tabGliederung[],2,FALSE)</f>
        <v xml:space="preserve">90    Steuern, allg. Zuweis. und allg. Umlagen </v>
      </c>
      <c r="G3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57" s="14" t="str">
        <f>LEFT(tabDaten[[#This Row],[Gld]],4) &amp; "    " &amp;VLOOKUP((tabDaten[[#This Row],[MandNr]]&amp;"x"&amp;LEFT(tabDaten[[#This Row],[Gld]],4)),tabGliederung[],2,FALSE)</f>
        <v xml:space="preserve">9000    Steuern, allg. Zuweis. und allg. Umlagen </v>
      </c>
      <c r="I357" s="14" t="str">
        <f>IF(OR(LEFT(tabDaten[[#This Row],[Grp]],1)*1=3,LEFT(tabDaten[[#This Row],[Grp]],1)*1=9),LEFT(tabDaten[[#This Row],[Grp]],2),LEFT(tabDaten[[#This Row],[Grp]],1))</f>
        <v>0</v>
      </c>
      <c r="J357" s="14" t="str">
        <f>VLOOKUP(tabDaten[[#This Row],[GrpKurz]],tabGruppierung[],2,FALSE)</f>
        <v>E   Steuern, allgemeine Zuweisungen</v>
      </c>
      <c r="K3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9000-022000    Hundesteuer   </v>
      </c>
      <c r="L357" s="17">
        <f>IF(OR(tabDaten[[#This Row],[art]]="00",tabDaten[[#This Row],[art]]="10"),tabDaten[[#This Row],[Plan]],tabDaten[[#This Row],[Plan]]*-1)</f>
        <v>120000</v>
      </c>
      <c r="M357" s="18">
        <f>IF(OR(tabDaten[[#This Row],[art]]="00",tabDaten[[#This Row],[art]]="10",tabDaten[[#This Row],[art]]="60",tabDaten[[#This Row],[art]]="70"),tabDaten[[#This Row],[Rechnung]],tabDaten[[#This Row],[Rechnung]]*-1)</f>
        <v>127191.67</v>
      </c>
      <c r="N357" s="44">
        <v>1</v>
      </c>
      <c r="O357" s="45" t="s">
        <v>995</v>
      </c>
      <c r="P357" s="45" t="s">
        <v>1452</v>
      </c>
      <c r="Q357" s="45" t="s">
        <v>1693</v>
      </c>
      <c r="R357" s="45" t="s">
        <v>995</v>
      </c>
      <c r="S357" s="45" t="s">
        <v>1546</v>
      </c>
      <c r="T357" s="44" t="s">
        <v>87</v>
      </c>
      <c r="U357" s="46">
        <v>120000</v>
      </c>
      <c r="V357" s="46">
        <v>127191.67</v>
      </c>
    </row>
    <row r="358" spans="2:22" x14ac:dyDescent="0.2">
      <c r="B358" s="14" t="str">
        <f>IF(tabDaten[[#This Row],[MandNr]]="","Fehler",IF(tabDaten[[#This Row],[MandNr]]=1,"1 Stadt Bad Rappenau","2 Eigenbetrieb Stadtenwässerung"))</f>
        <v>1 Stadt Bad Rappenau</v>
      </c>
      <c r="C358" s="14" t="str">
        <f>IF(OR(tabDaten[[#This Row],[art]]="00",tabDaten[[#This Row],[art]]="01",tabDaten[[#This Row],[art]]="60",tabDaten[[#This Row],[art]]="61"),"0 Verwaltungshaushalt","1 Vermögenshaushalt")</f>
        <v>0 Verwaltungshaushalt</v>
      </c>
      <c r="D358" s="14" t="str">
        <f>VLOOKUP(tabDaten[[#This Row],[art]],tabKontenart[],2,FALSE)</f>
        <v>00 Einnahmen VerwaltungsHH</v>
      </c>
      <c r="E358" s="14" t="str">
        <f>LEFT(tabDaten[[#This Row],[Gld]],1) &amp; "    " &amp;VLOOKUP((tabDaten[[#This Row],[MandNr]]&amp;"x"&amp;LEFT(tabDaten[[#This Row],[Gld]],1)),tabGliederung[],2,FALSE)</f>
        <v xml:space="preserve">9    allgemeine Finanzwirtschaft </v>
      </c>
      <c r="F358" s="14" t="str">
        <f>LEFT(tabDaten[[#This Row],[Gld]],2) &amp; "    " &amp;VLOOKUP((tabDaten[[#This Row],[MandNr]]&amp;"x"&amp;LEFT(tabDaten[[#This Row],[Gld]],2)),tabGliederung[],2,FALSE)</f>
        <v xml:space="preserve">90    Steuern, allg. Zuweis. und allg. Umlagen </v>
      </c>
      <c r="G3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58" s="14" t="str">
        <f>LEFT(tabDaten[[#This Row],[Gld]],4) &amp; "    " &amp;VLOOKUP((tabDaten[[#This Row],[MandNr]]&amp;"x"&amp;LEFT(tabDaten[[#This Row],[Gld]],4)),tabGliederung[],2,FALSE)</f>
        <v xml:space="preserve">9000    Steuern, allg. Zuweis. und allg. Umlagen </v>
      </c>
      <c r="I358" s="14" t="str">
        <f>IF(OR(LEFT(tabDaten[[#This Row],[Grp]],1)*1=3,LEFT(tabDaten[[#This Row],[Grp]],1)*1=9),LEFT(tabDaten[[#This Row],[Grp]],2),LEFT(tabDaten[[#This Row],[Grp]],1))</f>
        <v>0</v>
      </c>
      <c r="J358" s="14" t="str">
        <f>VLOOKUP(tabDaten[[#This Row],[GrpKurz]],tabGruppierung[],2,FALSE)</f>
        <v>E   Steuern, allgemeine Zuweisungen</v>
      </c>
      <c r="K3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9000-030000    Fremdenverkehrsbeiträge   </v>
      </c>
      <c r="L358" s="17">
        <f>IF(OR(tabDaten[[#This Row],[art]]="00",tabDaten[[#This Row],[art]]="10"),tabDaten[[#This Row],[Plan]],tabDaten[[#This Row],[Plan]]*-1)</f>
        <v>105000</v>
      </c>
      <c r="M358" s="18">
        <f>IF(OR(tabDaten[[#This Row],[art]]="00",tabDaten[[#This Row],[art]]="10",tabDaten[[#This Row],[art]]="60",tabDaten[[#This Row],[art]]="70"),tabDaten[[#This Row],[Rechnung]],tabDaten[[#This Row],[Rechnung]]*-1)</f>
        <v>0</v>
      </c>
      <c r="N358" s="44">
        <v>1</v>
      </c>
      <c r="O358" s="45" t="s">
        <v>995</v>
      </c>
      <c r="P358" s="45" t="s">
        <v>1452</v>
      </c>
      <c r="Q358" s="45" t="s">
        <v>1694</v>
      </c>
      <c r="R358" s="45" t="s">
        <v>995</v>
      </c>
      <c r="S358" s="45" t="s">
        <v>1546</v>
      </c>
      <c r="T358" s="44" t="s">
        <v>88</v>
      </c>
      <c r="U358" s="46">
        <v>105000</v>
      </c>
      <c r="V358" s="46">
        <v>0</v>
      </c>
    </row>
    <row r="359" spans="2:22" x14ac:dyDescent="0.2">
      <c r="B359" s="14" t="str">
        <f>IF(tabDaten[[#This Row],[MandNr]]="","Fehler",IF(tabDaten[[#This Row],[MandNr]]=1,"1 Stadt Bad Rappenau","2 Eigenbetrieb Stadtenwässerung"))</f>
        <v>1 Stadt Bad Rappenau</v>
      </c>
      <c r="C359" s="14" t="str">
        <f>IF(OR(tabDaten[[#This Row],[art]]="00",tabDaten[[#This Row],[art]]="01",tabDaten[[#This Row],[art]]="60",tabDaten[[#This Row],[art]]="61"),"0 Verwaltungshaushalt","1 Vermögenshaushalt")</f>
        <v>0 Verwaltungshaushalt</v>
      </c>
      <c r="D359" s="14" t="str">
        <f>VLOOKUP(tabDaten[[#This Row],[art]],tabKontenart[],2,FALSE)</f>
        <v>00 Einnahmen VerwaltungsHH</v>
      </c>
      <c r="E359" s="14" t="str">
        <f>LEFT(tabDaten[[#This Row],[Gld]],1) &amp; "    " &amp;VLOOKUP((tabDaten[[#This Row],[MandNr]]&amp;"x"&amp;LEFT(tabDaten[[#This Row],[Gld]],1)),tabGliederung[],2,FALSE)</f>
        <v xml:space="preserve">9    allgemeine Finanzwirtschaft </v>
      </c>
      <c r="F359" s="14" t="str">
        <f>LEFT(tabDaten[[#This Row],[Gld]],2) &amp; "    " &amp;VLOOKUP((tabDaten[[#This Row],[MandNr]]&amp;"x"&amp;LEFT(tabDaten[[#This Row],[Gld]],2)),tabGliederung[],2,FALSE)</f>
        <v xml:space="preserve">90    Steuern, allg. Zuweis. und allg. Umlagen </v>
      </c>
      <c r="G3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59" s="14" t="str">
        <f>LEFT(tabDaten[[#This Row],[Gld]],4) &amp; "    " &amp;VLOOKUP((tabDaten[[#This Row],[MandNr]]&amp;"x"&amp;LEFT(tabDaten[[#This Row],[Gld]],4)),tabGliederung[],2,FALSE)</f>
        <v xml:space="preserve">9000    Steuern, allg. Zuweis. und allg. Umlagen </v>
      </c>
      <c r="I359" s="14" t="str">
        <f>IF(OR(LEFT(tabDaten[[#This Row],[Grp]],1)*1=3,LEFT(tabDaten[[#This Row],[Grp]],1)*1=9),LEFT(tabDaten[[#This Row],[Grp]],2),LEFT(tabDaten[[#This Row],[Grp]],1))</f>
        <v>0</v>
      </c>
      <c r="J359" s="14" t="str">
        <f>VLOOKUP(tabDaten[[#This Row],[GrpKurz]],tabGruppierung[],2,FALSE)</f>
        <v>E   Steuern, allgemeine Zuweisungen</v>
      </c>
      <c r="K3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9000-032100    Jagdpacht   </v>
      </c>
      <c r="L359" s="17">
        <f>IF(OR(tabDaten[[#This Row],[art]]="00",tabDaten[[#This Row],[art]]="10"),tabDaten[[#This Row],[Plan]],tabDaten[[#This Row],[Plan]]*-1)</f>
        <v>38000</v>
      </c>
      <c r="M359" s="18">
        <f>IF(OR(tabDaten[[#This Row],[art]]="00",tabDaten[[#This Row],[art]]="10",tabDaten[[#This Row],[art]]="60",tabDaten[[#This Row],[art]]="70"),tabDaten[[#This Row],[Rechnung]],tabDaten[[#This Row],[Rechnung]]*-1)</f>
        <v>0</v>
      </c>
      <c r="N359" s="44">
        <v>1</v>
      </c>
      <c r="O359" s="45" t="s">
        <v>995</v>
      </c>
      <c r="P359" s="45" t="s">
        <v>1452</v>
      </c>
      <c r="Q359" s="45" t="s">
        <v>1695</v>
      </c>
      <c r="R359" s="45" t="s">
        <v>995</v>
      </c>
      <c r="S359" s="45" t="s">
        <v>1546</v>
      </c>
      <c r="T359" s="44" t="s">
        <v>89</v>
      </c>
      <c r="U359" s="46">
        <v>38000</v>
      </c>
      <c r="V359" s="46">
        <v>0</v>
      </c>
    </row>
    <row r="360" spans="2:22" x14ac:dyDescent="0.2">
      <c r="B360" s="14" t="str">
        <f>IF(tabDaten[[#This Row],[MandNr]]="","Fehler",IF(tabDaten[[#This Row],[MandNr]]=1,"1 Stadt Bad Rappenau","2 Eigenbetrieb Stadtenwässerung"))</f>
        <v>1 Stadt Bad Rappenau</v>
      </c>
      <c r="C360" s="14" t="str">
        <f>IF(OR(tabDaten[[#This Row],[art]]="00",tabDaten[[#This Row],[art]]="01",tabDaten[[#This Row],[art]]="60",tabDaten[[#This Row],[art]]="61"),"0 Verwaltungshaushalt","1 Vermögenshaushalt")</f>
        <v>0 Verwaltungshaushalt</v>
      </c>
      <c r="D360" s="14" t="str">
        <f>VLOOKUP(tabDaten[[#This Row],[art]],tabKontenart[],2,FALSE)</f>
        <v>00 Einnahmen VerwaltungsHH</v>
      </c>
      <c r="E360" s="14" t="str">
        <f>LEFT(tabDaten[[#This Row],[Gld]],1) &amp; "    " &amp;VLOOKUP((tabDaten[[#This Row],[MandNr]]&amp;"x"&amp;LEFT(tabDaten[[#This Row],[Gld]],1)),tabGliederung[],2,FALSE)</f>
        <v xml:space="preserve">9    allgemeine Finanzwirtschaft </v>
      </c>
      <c r="F360" s="14" t="str">
        <f>LEFT(tabDaten[[#This Row],[Gld]],2) &amp; "    " &amp;VLOOKUP((tabDaten[[#This Row],[MandNr]]&amp;"x"&amp;LEFT(tabDaten[[#This Row],[Gld]],2)),tabGliederung[],2,FALSE)</f>
        <v xml:space="preserve">90    Steuern, allg. Zuweis. und allg. Umlagen </v>
      </c>
      <c r="G3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60" s="14" t="str">
        <f>LEFT(tabDaten[[#This Row],[Gld]],4) &amp; "    " &amp;VLOOKUP((tabDaten[[#This Row],[MandNr]]&amp;"x"&amp;LEFT(tabDaten[[#This Row],[Gld]],4)),tabGliederung[],2,FALSE)</f>
        <v xml:space="preserve">9000    Steuern, allg. Zuweis. und allg. Umlagen </v>
      </c>
      <c r="I360" s="14" t="str">
        <f>IF(OR(LEFT(tabDaten[[#This Row],[Grp]],1)*1=3,LEFT(tabDaten[[#This Row],[Grp]],1)*1=9),LEFT(tabDaten[[#This Row],[Grp]],2),LEFT(tabDaten[[#This Row],[Grp]],1))</f>
        <v>0</v>
      </c>
      <c r="J360" s="14" t="str">
        <f>VLOOKUP(tabDaten[[#This Row],[GrpKurz]],tabGruppierung[],2,FALSE)</f>
        <v>E   Steuern, allgemeine Zuweisungen</v>
      </c>
      <c r="K3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9000-032300    Fischereipacht   </v>
      </c>
      <c r="L360" s="17">
        <f>IF(OR(tabDaten[[#This Row],[art]]="00",tabDaten[[#This Row],[art]]="10"),tabDaten[[#This Row],[Plan]],tabDaten[[#This Row],[Plan]]*-1)</f>
        <v>2800</v>
      </c>
      <c r="M360" s="18">
        <f>IF(OR(tabDaten[[#This Row],[art]]="00",tabDaten[[#This Row],[art]]="10",tabDaten[[#This Row],[art]]="60",tabDaten[[#This Row],[art]]="70"),tabDaten[[#This Row],[Rechnung]],tabDaten[[#This Row],[Rechnung]]*-1)</f>
        <v>2902.31</v>
      </c>
      <c r="N360" s="44">
        <v>1</v>
      </c>
      <c r="O360" s="45" t="s">
        <v>995</v>
      </c>
      <c r="P360" s="45" t="s">
        <v>1452</v>
      </c>
      <c r="Q360" s="45" t="s">
        <v>1696</v>
      </c>
      <c r="R360" s="45" t="s">
        <v>995</v>
      </c>
      <c r="S360" s="45" t="s">
        <v>1546</v>
      </c>
      <c r="T360" s="44" t="s">
        <v>90</v>
      </c>
      <c r="U360" s="46">
        <v>2800</v>
      </c>
      <c r="V360" s="46">
        <v>2902.31</v>
      </c>
    </row>
    <row r="361" spans="2:22" x14ac:dyDescent="0.2">
      <c r="B361" s="14" t="str">
        <f>IF(tabDaten[[#This Row],[MandNr]]="","Fehler",IF(tabDaten[[#This Row],[MandNr]]=1,"1 Stadt Bad Rappenau","2 Eigenbetrieb Stadtenwässerung"))</f>
        <v>1 Stadt Bad Rappenau</v>
      </c>
      <c r="C361" s="14" t="str">
        <f>IF(OR(tabDaten[[#This Row],[art]]="00",tabDaten[[#This Row],[art]]="01",tabDaten[[#This Row],[art]]="60",tabDaten[[#This Row],[art]]="61"),"0 Verwaltungshaushalt","1 Vermögenshaushalt")</f>
        <v>0 Verwaltungshaushalt</v>
      </c>
      <c r="D361" s="14" t="str">
        <f>VLOOKUP(tabDaten[[#This Row],[art]],tabKontenart[],2,FALSE)</f>
        <v>00 Einnahmen VerwaltungsHH</v>
      </c>
      <c r="E361" s="14" t="str">
        <f>LEFT(tabDaten[[#This Row],[Gld]],1) &amp; "    " &amp;VLOOKUP((tabDaten[[#This Row],[MandNr]]&amp;"x"&amp;LEFT(tabDaten[[#This Row],[Gld]],1)),tabGliederung[],2,FALSE)</f>
        <v xml:space="preserve">9    allgemeine Finanzwirtschaft </v>
      </c>
      <c r="F361" s="14" t="str">
        <f>LEFT(tabDaten[[#This Row],[Gld]],2) &amp; "    " &amp;VLOOKUP((tabDaten[[#This Row],[MandNr]]&amp;"x"&amp;LEFT(tabDaten[[#This Row],[Gld]],2)),tabGliederung[],2,FALSE)</f>
        <v xml:space="preserve">90    Steuern, allg. Zuweis. und allg. Umlagen </v>
      </c>
      <c r="G3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61" s="14" t="str">
        <f>LEFT(tabDaten[[#This Row],[Gld]],4) &amp; "    " &amp;VLOOKUP((tabDaten[[#This Row],[MandNr]]&amp;"x"&amp;LEFT(tabDaten[[#This Row],[Gld]],4)),tabGliederung[],2,FALSE)</f>
        <v xml:space="preserve">9000    Steuern, allg. Zuweis. und allg. Umlagen </v>
      </c>
      <c r="I361" s="14" t="str">
        <f>IF(OR(LEFT(tabDaten[[#This Row],[Grp]],1)*1=3,LEFT(tabDaten[[#This Row],[Grp]],1)*1=9),LEFT(tabDaten[[#This Row],[Grp]],2),LEFT(tabDaten[[#This Row],[Grp]],1))</f>
        <v>0</v>
      </c>
      <c r="J361" s="14" t="str">
        <f>VLOOKUP(tabDaten[[#This Row],[GrpKurz]],tabGruppierung[],2,FALSE)</f>
        <v>E   Steuern, allgemeine Zuweisungen</v>
      </c>
      <c r="K3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9000-041000    Schlüsselzuweisungen vom Land  </v>
      </c>
      <c r="L361" s="17">
        <f>IF(OR(tabDaten[[#This Row],[art]]="00",tabDaten[[#This Row],[art]]="10"),tabDaten[[#This Row],[Plan]],tabDaten[[#This Row],[Plan]]*-1)</f>
        <v>11707800</v>
      </c>
      <c r="M361" s="18">
        <f>IF(OR(tabDaten[[#This Row],[art]]="00",tabDaten[[#This Row],[art]]="10",tabDaten[[#This Row],[art]]="60",tabDaten[[#This Row],[art]]="70"),tabDaten[[#This Row],[Rechnung]],tabDaten[[#This Row],[Rechnung]]*-1)</f>
        <v>12401107.6</v>
      </c>
      <c r="N361" s="44">
        <v>1</v>
      </c>
      <c r="O361" s="45" t="s">
        <v>995</v>
      </c>
      <c r="P361" s="45" t="s">
        <v>1452</v>
      </c>
      <c r="Q361" s="45" t="s">
        <v>1697</v>
      </c>
      <c r="R361" s="45" t="s">
        <v>995</v>
      </c>
      <c r="S361" s="45" t="s">
        <v>1546</v>
      </c>
      <c r="T361" s="44" t="s">
        <v>91</v>
      </c>
      <c r="U361" s="46">
        <v>11707800</v>
      </c>
      <c r="V361" s="46">
        <v>12401107.6</v>
      </c>
    </row>
    <row r="362" spans="2:22" x14ac:dyDescent="0.2">
      <c r="B362" s="14" t="str">
        <f>IF(tabDaten[[#This Row],[MandNr]]="","Fehler",IF(tabDaten[[#This Row],[MandNr]]=1,"1 Stadt Bad Rappenau","2 Eigenbetrieb Stadtenwässerung"))</f>
        <v>1 Stadt Bad Rappenau</v>
      </c>
      <c r="C362" s="14" t="str">
        <f>IF(OR(tabDaten[[#This Row],[art]]="00",tabDaten[[#This Row],[art]]="01",tabDaten[[#This Row],[art]]="60",tabDaten[[#This Row],[art]]="61"),"0 Verwaltungshaushalt","1 Vermögenshaushalt")</f>
        <v>0 Verwaltungshaushalt</v>
      </c>
      <c r="D362" s="14" t="str">
        <f>VLOOKUP(tabDaten[[#This Row],[art]],tabKontenart[],2,FALSE)</f>
        <v>00 Einnahmen VerwaltungsHH</v>
      </c>
      <c r="E362" s="14" t="str">
        <f>LEFT(tabDaten[[#This Row],[Gld]],1) &amp; "    " &amp;VLOOKUP((tabDaten[[#This Row],[MandNr]]&amp;"x"&amp;LEFT(tabDaten[[#This Row],[Gld]],1)),tabGliederung[],2,FALSE)</f>
        <v xml:space="preserve">9    allgemeine Finanzwirtschaft </v>
      </c>
      <c r="F362" s="14" t="str">
        <f>LEFT(tabDaten[[#This Row],[Gld]],2) &amp; "    " &amp;VLOOKUP((tabDaten[[#This Row],[MandNr]]&amp;"x"&amp;LEFT(tabDaten[[#This Row],[Gld]],2)),tabGliederung[],2,FALSE)</f>
        <v xml:space="preserve">90    Steuern, allg. Zuweis. und allg. Umlagen </v>
      </c>
      <c r="G3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62" s="14" t="str">
        <f>LEFT(tabDaten[[#This Row],[Gld]],4) &amp; "    " &amp;VLOOKUP((tabDaten[[#This Row],[MandNr]]&amp;"x"&amp;LEFT(tabDaten[[#This Row],[Gld]],4)),tabGliederung[],2,FALSE)</f>
        <v xml:space="preserve">9000    Steuern, allg. Zuweis. und allg. Umlagen </v>
      </c>
      <c r="I362" s="14" t="str">
        <f>IF(OR(LEFT(tabDaten[[#This Row],[Grp]],1)*1=3,LEFT(tabDaten[[#This Row],[Grp]],1)*1=9),LEFT(tabDaten[[#This Row],[Grp]],2),LEFT(tabDaten[[#This Row],[Grp]],1))</f>
        <v>0</v>
      </c>
      <c r="J362" s="14" t="str">
        <f>VLOOKUP(tabDaten[[#This Row],[GrpKurz]],tabGruppierung[],2,FALSE)</f>
        <v>E   Steuern, allgemeine Zuweisungen</v>
      </c>
      <c r="K3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9000-061000    Zuweisung für Große Kreisstädte   </v>
      </c>
      <c r="L362" s="17">
        <f>IF(OR(tabDaten[[#This Row],[art]]="00",tabDaten[[#This Row],[art]]="10"),tabDaten[[#This Row],[Plan]],tabDaten[[#This Row],[Plan]]*-1)</f>
        <v>214500</v>
      </c>
      <c r="M362" s="18">
        <f>IF(OR(tabDaten[[#This Row],[art]]="00",tabDaten[[#This Row],[art]]="10",tabDaten[[#This Row],[art]]="60",tabDaten[[#This Row],[art]]="70"),tabDaten[[#This Row],[Rechnung]],tabDaten[[#This Row],[Rechnung]]*-1)</f>
        <v>255704.9</v>
      </c>
      <c r="N362" s="44">
        <v>1</v>
      </c>
      <c r="O362" s="45" t="s">
        <v>995</v>
      </c>
      <c r="P362" s="45" t="s">
        <v>1452</v>
      </c>
      <c r="Q362" s="45" t="s">
        <v>1698</v>
      </c>
      <c r="R362" s="45" t="s">
        <v>995</v>
      </c>
      <c r="S362" s="45" t="s">
        <v>1546</v>
      </c>
      <c r="T362" s="44" t="s">
        <v>92</v>
      </c>
      <c r="U362" s="46">
        <v>214500</v>
      </c>
      <c r="V362" s="46">
        <v>255704.9</v>
      </c>
    </row>
    <row r="363" spans="2:22" x14ac:dyDescent="0.2">
      <c r="B363" s="14" t="str">
        <f>IF(tabDaten[[#This Row],[MandNr]]="","Fehler",IF(tabDaten[[#This Row],[MandNr]]=1,"1 Stadt Bad Rappenau","2 Eigenbetrieb Stadtenwässerung"))</f>
        <v>1 Stadt Bad Rappenau</v>
      </c>
      <c r="C363" s="14" t="str">
        <f>IF(OR(tabDaten[[#This Row],[art]]="00",tabDaten[[#This Row],[art]]="01",tabDaten[[#This Row],[art]]="60",tabDaten[[#This Row],[art]]="61"),"0 Verwaltungshaushalt","1 Vermögenshaushalt")</f>
        <v>0 Verwaltungshaushalt</v>
      </c>
      <c r="D363" s="14" t="str">
        <f>VLOOKUP(tabDaten[[#This Row],[art]],tabKontenart[],2,FALSE)</f>
        <v>00 Einnahmen VerwaltungsHH</v>
      </c>
      <c r="E363" s="14" t="str">
        <f>LEFT(tabDaten[[#This Row],[Gld]],1) &amp; "    " &amp;VLOOKUP((tabDaten[[#This Row],[MandNr]]&amp;"x"&amp;LEFT(tabDaten[[#This Row],[Gld]],1)),tabGliederung[],2,FALSE)</f>
        <v xml:space="preserve">9    allgemeine Finanzwirtschaft </v>
      </c>
      <c r="F363" s="14" t="str">
        <f>LEFT(tabDaten[[#This Row],[Gld]],2) &amp; "    " &amp;VLOOKUP((tabDaten[[#This Row],[MandNr]]&amp;"x"&amp;LEFT(tabDaten[[#This Row],[Gld]],2)),tabGliederung[],2,FALSE)</f>
        <v xml:space="preserve">90    Steuern, allg. Zuweis. und allg. Umlagen </v>
      </c>
      <c r="G3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363" s="14" t="str">
        <f>LEFT(tabDaten[[#This Row],[Gld]],4) &amp; "    " &amp;VLOOKUP((tabDaten[[#This Row],[MandNr]]&amp;"x"&amp;LEFT(tabDaten[[#This Row],[Gld]],4)),tabGliederung[],2,FALSE)</f>
        <v xml:space="preserve">9000    Steuern, allg. Zuweis. und allg. Umlagen </v>
      </c>
      <c r="I363" s="14" t="str">
        <f>IF(OR(LEFT(tabDaten[[#This Row],[Grp]],1)*1=3,LEFT(tabDaten[[#This Row],[Grp]],1)*1=9),LEFT(tabDaten[[#This Row],[Grp]],2),LEFT(tabDaten[[#This Row],[Grp]],1))</f>
        <v>0</v>
      </c>
      <c r="J363" s="14" t="str">
        <f>VLOOKUP(tabDaten[[#This Row],[GrpKurz]],tabGruppierung[],2,FALSE)</f>
        <v>E   Steuern, allgemeine Zuweisungen</v>
      </c>
      <c r="K3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9000-091000    Familienleistungsausgleich   </v>
      </c>
      <c r="L363" s="17">
        <f>IF(OR(tabDaten[[#This Row],[art]]="00",tabDaten[[#This Row],[art]]="10"),tabDaten[[#This Row],[Plan]],tabDaten[[#This Row],[Plan]]*-1)</f>
        <v>947400</v>
      </c>
      <c r="M363" s="18">
        <f>IF(OR(tabDaten[[#This Row],[art]]="00",tabDaten[[#This Row],[art]]="10",tabDaten[[#This Row],[art]]="60",tabDaten[[#This Row],[art]]="70"),tabDaten[[#This Row],[Rechnung]],tabDaten[[#This Row],[Rechnung]]*-1)</f>
        <v>945988</v>
      </c>
      <c r="N363" s="44">
        <v>1</v>
      </c>
      <c r="O363" s="45" t="s">
        <v>995</v>
      </c>
      <c r="P363" s="45" t="s">
        <v>1452</v>
      </c>
      <c r="Q363" s="45" t="s">
        <v>1699</v>
      </c>
      <c r="R363" s="45" t="s">
        <v>995</v>
      </c>
      <c r="S363" s="45" t="s">
        <v>1546</v>
      </c>
      <c r="T363" s="44" t="s">
        <v>93</v>
      </c>
      <c r="U363" s="46">
        <v>947400</v>
      </c>
      <c r="V363" s="46">
        <v>945988</v>
      </c>
    </row>
    <row r="364" spans="2:22" x14ac:dyDescent="0.2">
      <c r="B364" s="14" t="str">
        <f>IF(tabDaten[[#This Row],[MandNr]]="","Fehler",IF(tabDaten[[#This Row],[MandNr]]=1,"1 Stadt Bad Rappenau","2 Eigenbetrieb Stadtenwässerung"))</f>
        <v>1 Stadt Bad Rappenau</v>
      </c>
      <c r="C364" s="14" t="str">
        <f>IF(OR(tabDaten[[#This Row],[art]]="00",tabDaten[[#This Row],[art]]="01",tabDaten[[#This Row],[art]]="60",tabDaten[[#This Row],[art]]="61"),"0 Verwaltungshaushalt","1 Vermögenshaushalt")</f>
        <v>0 Verwaltungshaushalt</v>
      </c>
      <c r="D364" s="14" t="str">
        <f>VLOOKUP(tabDaten[[#This Row],[art]],tabKontenart[],2,FALSE)</f>
        <v>00 Einnahmen VerwaltungsHH</v>
      </c>
      <c r="E364" s="14" t="str">
        <f>LEFT(tabDaten[[#This Row],[Gld]],1) &amp; "    " &amp;VLOOKUP((tabDaten[[#This Row],[MandNr]]&amp;"x"&amp;LEFT(tabDaten[[#This Row],[Gld]],1)),tabGliederung[],2,FALSE)</f>
        <v xml:space="preserve">9    allgemeine Finanzwirtschaft </v>
      </c>
      <c r="F364" s="14" t="str">
        <f>LEFT(tabDaten[[#This Row],[Gld]],2) &amp; "    " &amp;VLOOKUP((tabDaten[[#This Row],[MandNr]]&amp;"x"&amp;LEFT(tabDaten[[#This Row],[Gld]],2)),tabGliederung[],2,FALSE)</f>
        <v xml:space="preserve">91    sonstige allgemeine Finanzwirtschaft </v>
      </c>
      <c r="G3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364" s="14" t="str">
        <f>LEFT(tabDaten[[#This Row],[Gld]],4) &amp; "    " &amp;VLOOKUP((tabDaten[[#This Row],[MandNr]]&amp;"x"&amp;LEFT(tabDaten[[#This Row],[Gld]],4)),tabGliederung[],2,FALSE)</f>
        <v>9100    sonstige allgemeine  Finanzwirtschaft</v>
      </c>
      <c r="I364" s="14" t="str">
        <f>IF(OR(LEFT(tabDaten[[#This Row],[Grp]],1)*1=3,LEFT(tabDaten[[#This Row],[Grp]],1)*1=9),LEFT(tabDaten[[#This Row],[Grp]],2),LEFT(tabDaten[[#This Row],[Grp]],1))</f>
        <v>2</v>
      </c>
      <c r="J364" s="14" t="str">
        <f>VLOOKUP(tabDaten[[#This Row],[GrpKurz]],tabGruppierung[],2,FALSE)</f>
        <v>E   Sonstige Finanzeinnahmen</v>
      </c>
      <c r="K3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9100-205000    Zinseinnahmen von kommunalen Sonderrechnungen (Kuk)  </v>
      </c>
      <c r="L364" s="17">
        <f>IF(OR(tabDaten[[#This Row],[art]]="00",tabDaten[[#This Row],[art]]="10"),tabDaten[[#This Row],[Plan]],tabDaten[[#This Row],[Plan]]*-1)</f>
        <v>30000</v>
      </c>
      <c r="M364" s="18">
        <f>IF(OR(tabDaten[[#This Row],[art]]="00",tabDaten[[#This Row],[art]]="10",tabDaten[[#This Row],[art]]="60",tabDaten[[#This Row],[art]]="70"),tabDaten[[#This Row],[Rechnung]],tabDaten[[#This Row],[Rechnung]]*-1)</f>
        <v>28771.49</v>
      </c>
      <c r="N364" s="44">
        <v>1</v>
      </c>
      <c r="O364" s="45" t="s">
        <v>995</v>
      </c>
      <c r="P364" s="45" t="s">
        <v>1454</v>
      </c>
      <c r="Q364" s="45" t="s">
        <v>1700</v>
      </c>
      <c r="R364" s="45" t="s">
        <v>995</v>
      </c>
      <c r="S364" s="45" t="s">
        <v>1546</v>
      </c>
      <c r="T364" s="44" t="s">
        <v>94</v>
      </c>
      <c r="U364" s="46">
        <v>30000</v>
      </c>
      <c r="V364" s="46">
        <v>28771.49</v>
      </c>
    </row>
    <row r="365" spans="2:22" x14ac:dyDescent="0.2">
      <c r="B365" s="14" t="str">
        <f>IF(tabDaten[[#This Row],[MandNr]]="","Fehler",IF(tabDaten[[#This Row],[MandNr]]=1,"1 Stadt Bad Rappenau","2 Eigenbetrieb Stadtenwässerung"))</f>
        <v>1 Stadt Bad Rappenau</v>
      </c>
      <c r="C365" s="14" t="str">
        <f>IF(OR(tabDaten[[#This Row],[art]]="00",tabDaten[[#This Row],[art]]="01",tabDaten[[#This Row],[art]]="60",tabDaten[[#This Row],[art]]="61"),"0 Verwaltungshaushalt","1 Vermögenshaushalt")</f>
        <v>0 Verwaltungshaushalt</v>
      </c>
      <c r="D365" s="14" t="str">
        <f>VLOOKUP(tabDaten[[#This Row],[art]],tabKontenart[],2,FALSE)</f>
        <v>00 Einnahmen VerwaltungsHH</v>
      </c>
      <c r="E365" s="14" t="str">
        <f>LEFT(tabDaten[[#This Row],[Gld]],1) &amp; "    " &amp;VLOOKUP((tabDaten[[#This Row],[MandNr]]&amp;"x"&amp;LEFT(tabDaten[[#This Row],[Gld]],1)),tabGliederung[],2,FALSE)</f>
        <v xml:space="preserve">9    allgemeine Finanzwirtschaft </v>
      </c>
      <c r="F365" s="14" t="str">
        <f>LEFT(tabDaten[[#This Row],[Gld]],2) &amp; "    " &amp;VLOOKUP((tabDaten[[#This Row],[MandNr]]&amp;"x"&amp;LEFT(tabDaten[[#This Row],[Gld]],2)),tabGliederung[],2,FALSE)</f>
        <v xml:space="preserve">91    sonstige allgemeine Finanzwirtschaft </v>
      </c>
      <c r="G3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365" s="14" t="str">
        <f>LEFT(tabDaten[[#This Row],[Gld]],4) &amp; "    " &amp;VLOOKUP((tabDaten[[#This Row],[MandNr]]&amp;"x"&amp;LEFT(tabDaten[[#This Row],[Gld]],4)),tabGliederung[],2,FALSE)</f>
        <v>9100    sonstige allgemeine  Finanzwirtschaft</v>
      </c>
      <c r="I365" s="14" t="str">
        <f>IF(OR(LEFT(tabDaten[[#This Row],[Grp]],1)*1=3,LEFT(tabDaten[[#This Row],[Grp]],1)*1=9),LEFT(tabDaten[[#This Row],[Grp]],2),LEFT(tabDaten[[#This Row],[Grp]],1))</f>
        <v>2</v>
      </c>
      <c r="J365" s="14" t="str">
        <f>VLOOKUP(tabDaten[[#This Row],[GrpKurz]],tabGruppierung[],2,FALSE)</f>
        <v>E   Sonstige Finanzeinnahmen</v>
      </c>
      <c r="K3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9100-205100    Zinseinnahmen Eigenbetrieb aus Darlehen und Kassenkrediten  </v>
      </c>
      <c r="L365" s="17">
        <f>IF(OR(tabDaten[[#This Row],[art]]="00",tabDaten[[#This Row],[art]]="10"),tabDaten[[#This Row],[Plan]],tabDaten[[#This Row],[Plan]]*-1)</f>
        <v>445800</v>
      </c>
      <c r="M365" s="18">
        <f>IF(OR(tabDaten[[#This Row],[art]]="00",tabDaten[[#This Row],[art]]="10",tabDaten[[#This Row],[art]]="60",tabDaten[[#This Row],[art]]="70"),tabDaten[[#This Row],[Rechnung]],tabDaten[[#This Row],[Rechnung]]*-1)</f>
        <v>445757.9</v>
      </c>
      <c r="N365" s="44">
        <v>1</v>
      </c>
      <c r="O365" s="45" t="s">
        <v>995</v>
      </c>
      <c r="P365" s="45" t="s">
        <v>1454</v>
      </c>
      <c r="Q365" s="45" t="s">
        <v>1701</v>
      </c>
      <c r="R365" s="45" t="s">
        <v>995</v>
      </c>
      <c r="S365" s="45" t="s">
        <v>1546</v>
      </c>
      <c r="T365" s="44" t="s">
        <v>95</v>
      </c>
      <c r="U365" s="46">
        <v>445800</v>
      </c>
      <c r="V365" s="46">
        <v>445757.9</v>
      </c>
    </row>
    <row r="366" spans="2:22" x14ac:dyDescent="0.2">
      <c r="B366" s="14" t="str">
        <f>IF(tabDaten[[#This Row],[MandNr]]="","Fehler",IF(tabDaten[[#This Row],[MandNr]]=1,"1 Stadt Bad Rappenau","2 Eigenbetrieb Stadtenwässerung"))</f>
        <v>1 Stadt Bad Rappenau</v>
      </c>
      <c r="C366" s="14" t="str">
        <f>IF(OR(tabDaten[[#This Row],[art]]="00",tabDaten[[#This Row],[art]]="01",tabDaten[[#This Row],[art]]="60",tabDaten[[#This Row],[art]]="61"),"0 Verwaltungshaushalt","1 Vermögenshaushalt")</f>
        <v>0 Verwaltungshaushalt</v>
      </c>
      <c r="D366" s="14" t="str">
        <f>VLOOKUP(tabDaten[[#This Row],[art]],tabKontenart[],2,FALSE)</f>
        <v>00 Einnahmen VerwaltungsHH</v>
      </c>
      <c r="E366" s="14" t="str">
        <f>LEFT(tabDaten[[#This Row],[Gld]],1) &amp; "    " &amp;VLOOKUP((tabDaten[[#This Row],[MandNr]]&amp;"x"&amp;LEFT(tabDaten[[#This Row],[Gld]],1)),tabGliederung[],2,FALSE)</f>
        <v xml:space="preserve">9    allgemeine Finanzwirtschaft </v>
      </c>
      <c r="F366" s="14" t="str">
        <f>LEFT(tabDaten[[#This Row],[Gld]],2) &amp; "    " &amp;VLOOKUP((tabDaten[[#This Row],[MandNr]]&amp;"x"&amp;LEFT(tabDaten[[#This Row],[Gld]],2)),tabGliederung[],2,FALSE)</f>
        <v xml:space="preserve">91    sonstige allgemeine Finanzwirtschaft </v>
      </c>
      <c r="G3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366" s="14" t="str">
        <f>LEFT(tabDaten[[#This Row],[Gld]],4) &amp; "    " &amp;VLOOKUP((tabDaten[[#This Row],[MandNr]]&amp;"x"&amp;LEFT(tabDaten[[#This Row],[Gld]],4)),tabGliederung[],2,FALSE)</f>
        <v>9100    sonstige allgemeine  Finanzwirtschaft</v>
      </c>
      <c r="I366" s="14" t="str">
        <f>IF(OR(LEFT(tabDaten[[#This Row],[Grp]],1)*1=3,LEFT(tabDaten[[#This Row],[Grp]],1)*1=9),LEFT(tabDaten[[#This Row],[Grp]],2),LEFT(tabDaten[[#This Row],[Grp]],1))</f>
        <v>2</v>
      </c>
      <c r="J366" s="14" t="str">
        <f>VLOOKUP(tabDaten[[#This Row],[GrpKurz]],tabGruppierung[],2,FALSE)</f>
        <v>E   Sonstige Finanzeinnahmen</v>
      </c>
      <c r="K3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9100-207000    sonstige Zinseinnahmen   </v>
      </c>
      <c r="L366" s="17">
        <f>IF(OR(tabDaten[[#This Row],[art]]="00",tabDaten[[#This Row],[art]]="10"),tabDaten[[#This Row],[Plan]],tabDaten[[#This Row],[Plan]]*-1)</f>
        <v>2000</v>
      </c>
      <c r="M366" s="18">
        <f>IF(OR(tabDaten[[#This Row],[art]]="00",tabDaten[[#This Row],[art]]="10",tabDaten[[#This Row],[art]]="60",tabDaten[[#This Row],[art]]="70"),tabDaten[[#This Row],[Rechnung]],tabDaten[[#This Row],[Rechnung]]*-1)</f>
        <v>5395.65</v>
      </c>
      <c r="N366" s="44">
        <v>1</v>
      </c>
      <c r="O366" s="45" t="s">
        <v>995</v>
      </c>
      <c r="P366" s="45" t="s">
        <v>1454</v>
      </c>
      <c r="Q366" s="45" t="s">
        <v>1702</v>
      </c>
      <c r="R366" s="45" t="s">
        <v>995</v>
      </c>
      <c r="S366" s="45" t="s">
        <v>1546</v>
      </c>
      <c r="T366" s="44" t="s">
        <v>96</v>
      </c>
      <c r="U366" s="46">
        <v>2000</v>
      </c>
      <c r="V366" s="46">
        <v>5395.65</v>
      </c>
    </row>
    <row r="367" spans="2:22" x14ac:dyDescent="0.2">
      <c r="B367" s="14" t="str">
        <f>IF(tabDaten[[#This Row],[MandNr]]="","Fehler",IF(tabDaten[[#This Row],[MandNr]]=1,"1 Stadt Bad Rappenau","2 Eigenbetrieb Stadtenwässerung"))</f>
        <v>1 Stadt Bad Rappenau</v>
      </c>
      <c r="C367" s="14" t="str">
        <f>IF(OR(tabDaten[[#This Row],[art]]="00",tabDaten[[#This Row],[art]]="01",tabDaten[[#This Row],[art]]="60",tabDaten[[#This Row],[art]]="61"),"0 Verwaltungshaushalt","1 Vermögenshaushalt")</f>
        <v>0 Verwaltungshaushalt</v>
      </c>
      <c r="D367" s="14" t="str">
        <f>VLOOKUP(tabDaten[[#This Row],[art]],tabKontenart[],2,FALSE)</f>
        <v>00 Einnahmen VerwaltungsHH</v>
      </c>
      <c r="E367" s="14" t="str">
        <f>LEFT(tabDaten[[#This Row],[Gld]],1) &amp; "    " &amp;VLOOKUP((tabDaten[[#This Row],[MandNr]]&amp;"x"&amp;LEFT(tabDaten[[#This Row],[Gld]],1)),tabGliederung[],2,FALSE)</f>
        <v xml:space="preserve">9    allgemeine Finanzwirtschaft </v>
      </c>
      <c r="F367" s="14" t="str">
        <f>LEFT(tabDaten[[#This Row],[Gld]],2) &amp; "    " &amp;VLOOKUP((tabDaten[[#This Row],[MandNr]]&amp;"x"&amp;LEFT(tabDaten[[#This Row],[Gld]],2)),tabGliederung[],2,FALSE)</f>
        <v xml:space="preserve">91    sonstige allgemeine Finanzwirtschaft </v>
      </c>
      <c r="G3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367" s="14" t="str">
        <f>LEFT(tabDaten[[#This Row],[Gld]],4) &amp; "    " &amp;VLOOKUP((tabDaten[[#This Row],[MandNr]]&amp;"x"&amp;LEFT(tabDaten[[#This Row],[Gld]],4)),tabGliederung[],2,FALSE)</f>
        <v>9100    sonstige allgemeine  Finanzwirtschaft</v>
      </c>
      <c r="I367" s="14" t="str">
        <f>IF(OR(LEFT(tabDaten[[#This Row],[Grp]],1)*1=3,LEFT(tabDaten[[#This Row],[Grp]],1)*1=9),LEFT(tabDaten[[#This Row],[Grp]],2),LEFT(tabDaten[[#This Row],[Grp]],1))</f>
        <v>2</v>
      </c>
      <c r="J367" s="14" t="str">
        <f>VLOOKUP(tabDaten[[#This Row],[GrpKurz]],tabGruppierung[],2,FALSE)</f>
        <v>E   Sonstige Finanzeinnahmen</v>
      </c>
      <c r="K3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9100-210000    Gewinnanteile von wirtschaftlichen Unternehmen und aus Beteiligungen  </v>
      </c>
      <c r="L367" s="17">
        <f>IF(OR(tabDaten[[#This Row],[art]]="00",tabDaten[[#This Row],[art]]="10"),tabDaten[[#This Row],[Plan]],tabDaten[[#This Row],[Plan]]*-1)</f>
        <v>45000</v>
      </c>
      <c r="M367" s="18">
        <f>IF(OR(tabDaten[[#This Row],[art]]="00",tabDaten[[#This Row],[art]]="10",tabDaten[[#This Row],[art]]="60",tabDaten[[#This Row],[art]]="70"),tabDaten[[#This Row],[Rechnung]],tabDaten[[#This Row],[Rechnung]]*-1)</f>
        <v>49465.2</v>
      </c>
      <c r="N367" s="44">
        <v>1</v>
      </c>
      <c r="O367" s="45" t="s">
        <v>995</v>
      </c>
      <c r="P367" s="45" t="s">
        <v>1454</v>
      </c>
      <c r="Q367" s="45" t="s">
        <v>1686</v>
      </c>
      <c r="R367" s="45" t="s">
        <v>995</v>
      </c>
      <c r="S367" s="45" t="s">
        <v>1546</v>
      </c>
      <c r="T367" s="44" t="s">
        <v>97</v>
      </c>
      <c r="U367" s="46">
        <v>45000</v>
      </c>
      <c r="V367" s="46">
        <v>49465.2</v>
      </c>
    </row>
    <row r="368" spans="2:22" x14ac:dyDescent="0.2">
      <c r="B368" s="14" t="str">
        <f>IF(tabDaten[[#This Row],[MandNr]]="","Fehler",IF(tabDaten[[#This Row],[MandNr]]=1,"1 Stadt Bad Rappenau","2 Eigenbetrieb Stadtenwässerung"))</f>
        <v>1 Stadt Bad Rappenau</v>
      </c>
      <c r="C368" s="14" t="str">
        <f>IF(OR(tabDaten[[#This Row],[art]]="00",tabDaten[[#This Row],[art]]="01",tabDaten[[#This Row],[art]]="60",tabDaten[[#This Row],[art]]="61"),"0 Verwaltungshaushalt","1 Vermögenshaushalt")</f>
        <v>0 Verwaltungshaushalt</v>
      </c>
      <c r="D368" s="14" t="str">
        <f>VLOOKUP(tabDaten[[#This Row],[art]],tabKontenart[],2,FALSE)</f>
        <v>00 Einnahmen VerwaltungsHH</v>
      </c>
      <c r="E368" s="14" t="str">
        <f>LEFT(tabDaten[[#This Row],[Gld]],1) &amp; "    " &amp;VLOOKUP((tabDaten[[#This Row],[MandNr]]&amp;"x"&amp;LEFT(tabDaten[[#This Row],[Gld]],1)),tabGliederung[],2,FALSE)</f>
        <v xml:space="preserve">9    allgemeine Finanzwirtschaft </v>
      </c>
      <c r="F368" s="14" t="str">
        <f>LEFT(tabDaten[[#This Row],[Gld]],2) &amp; "    " &amp;VLOOKUP((tabDaten[[#This Row],[MandNr]]&amp;"x"&amp;LEFT(tabDaten[[#This Row],[Gld]],2)),tabGliederung[],2,FALSE)</f>
        <v xml:space="preserve">91    sonstige allgemeine Finanzwirtschaft </v>
      </c>
      <c r="G3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368" s="14" t="str">
        <f>LEFT(tabDaten[[#This Row],[Gld]],4) &amp; "    " &amp;VLOOKUP((tabDaten[[#This Row],[MandNr]]&amp;"x"&amp;LEFT(tabDaten[[#This Row],[Gld]],4)),tabGliederung[],2,FALSE)</f>
        <v>9100    sonstige allgemeine  Finanzwirtschaft</v>
      </c>
      <c r="I368" s="14" t="str">
        <f>IF(OR(LEFT(tabDaten[[#This Row],[Grp]],1)*1=3,LEFT(tabDaten[[#This Row],[Grp]],1)*1=9),LEFT(tabDaten[[#This Row],[Grp]],2),LEFT(tabDaten[[#This Row],[Grp]],1))</f>
        <v>2</v>
      </c>
      <c r="J368" s="14" t="str">
        <f>VLOOKUP(tabDaten[[#This Row],[GrpKurz]],tabGruppierung[],2,FALSE)</f>
        <v>E   Sonstige Finanzeinnahmen</v>
      </c>
      <c r="K3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9100-270000    Abschreibungen   </v>
      </c>
      <c r="L368" s="17">
        <f>IF(OR(tabDaten[[#This Row],[art]]="00",tabDaten[[#This Row],[art]]="10"),tabDaten[[#This Row],[Plan]],tabDaten[[#This Row],[Plan]]*-1)</f>
        <v>1720800</v>
      </c>
      <c r="M368" s="18">
        <f>IF(OR(tabDaten[[#This Row],[art]]="00",tabDaten[[#This Row],[art]]="10",tabDaten[[#This Row],[art]]="60",tabDaten[[#This Row],[art]]="70"),tabDaten[[#This Row],[Rechnung]],tabDaten[[#This Row],[Rechnung]]*-1)</f>
        <v>1898682.57</v>
      </c>
      <c r="N368" s="44">
        <v>1</v>
      </c>
      <c r="O368" s="45" t="s">
        <v>995</v>
      </c>
      <c r="P368" s="45" t="s">
        <v>1454</v>
      </c>
      <c r="Q368" s="45" t="s">
        <v>1703</v>
      </c>
      <c r="R368" s="45" t="s">
        <v>995</v>
      </c>
      <c r="S368" s="45" t="s">
        <v>1546</v>
      </c>
      <c r="T368" s="44" t="s">
        <v>98</v>
      </c>
      <c r="U368" s="46">
        <v>1720800</v>
      </c>
      <c r="V368" s="46">
        <v>1898682.57</v>
      </c>
    </row>
    <row r="369" spans="2:22" x14ac:dyDescent="0.2">
      <c r="B369" s="14" t="str">
        <f>IF(tabDaten[[#This Row],[MandNr]]="","Fehler",IF(tabDaten[[#This Row],[MandNr]]=1,"1 Stadt Bad Rappenau","2 Eigenbetrieb Stadtenwässerung"))</f>
        <v>1 Stadt Bad Rappenau</v>
      </c>
      <c r="C369" s="14" t="str">
        <f>IF(OR(tabDaten[[#This Row],[art]]="00",tabDaten[[#This Row],[art]]="01",tabDaten[[#This Row],[art]]="60",tabDaten[[#This Row],[art]]="61"),"0 Verwaltungshaushalt","1 Vermögenshaushalt")</f>
        <v>0 Verwaltungshaushalt</v>
      </c>
      <c r="D369" s="14" t="str">
        <f>VLOOKUP(tabDaten[[#This Row],[art]],tabKontenart[],2,FALSE)</f>
        <v>00 Einnahmen VerwaltungsHH</v>
      </c>
      <c r="E369" s="14" t="str">
        <f>LEFT(tabDaten[[#This Row],[Gld]],1) &amp; "    " &amp;VLOOKUP((tabDaten[[#This Row],[MandNr]]&amp;"x"&amp;LEFT(tabDaten[[#This Row],[Gld]],1)),tabGliederung[],2,FALSE)</f>
        <v xml:space="preserve">9    allgemeine Finanzwirtschaft </v>
      </c>
      <c r="F369" s="14" t="str">
        <f>LEFT(tabDaten[[#This Row],[Gld]],2) &amp; "    " &amp;VLOOKUP((tabDaten[[#This Row],[MandNr]]&amp;"x"&amp;LEFT(tabDaten[[#This Row],[Gld]],2)),tabGliederung[],2,FALSE)</f>
        <v xml:space="preserve">91    sonstige allgemeine Finanzwirtschaft </v>
      </c>
      <c r="G3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369" s="14" t="str">
        <f>LEFT(tabDaten[[#This Row],[Gld]],4) &amp; "    " &amp;VLOOKUP((tabDaten[[#This Row],[MandNr]]&amp;"x"&amp;LEFT(tabDaten[[#This Row],[Gld]],4)),tabGliederung[],2,FALSE)</f>
        <v>9100    sonstige allgemeine  Finanzwirtschaft</v>
      </c>
      <c r="I369" s="14" t="str">
        <f>IF(OR(LEFT(tabDaten[[#This Row],[Grp]],1)*1=3,LEFT(tabDaten[[#This Row],[Grp]],1)*1=9),LEFT(tabDaten[[#This Row],[Grp]],2),LEFT(tabDaten[[#This Row],[Grp]],1))</f>
        <v>2</v>
      </c>
      <c r="J369" s="14" t="str">
        <f>VLOOKUP(tabDaten[[#This Row],[GrpKurz]],tabGruppierung[],2,FALSE)</f>
        <v>E   Sonstige Finanzeinnahmen</v>
      </c>
      <c r="K3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9100-275000    Verzinsung des Anlagekapitals  </v>
      </c>
      <c r="L369" s="17">
        <f>IF(OR(tabDaten[[#This Row],[art]]="00",tabDaten[[#This Row],[art]]="10"),tabDaten[[#This Row],[Plan]],tabDaten[[#This Row],[Plan]]*-1)</f>
        <v>1772700</v>
      </c>
      <c r="M369" s="18">
        <f>IF(OR(tabDaten[[#This Row],[art]]="00",tabDaten[[#This Row],[art]]="10",tabDaten[[#This Row],[art]]="60",tabDaten[[#This Row],[art]]="70"),tabDaten[[#This Row],[Rechnung]],tabDaten[[#This Row],[Rechnung]]*-1)</f>
        <v>1617823.21</v>
      </c>
      <c r="N369" s="44">
        <v>1</v>
      </c>
      <c r="O369" s="45" t="s">
        <v>995</v>
      </c>
      <c r="P369" s="45" t="s">
        <v>1454</v>
      </c>
      <c r="Q369" s="45" t="s">
        <v>1704</v>
      </c>
      <c r="R369" s="45" t="s">
        <v>995</v>
      </c>
      <c r="S369" s="45" t="s">
        <v>1546</v>
      </c>
      <c r="T369" s="44" t="s">
        <v>99</v>
      </c>
      <c r="U369" s="46">
        <v>1772700</v>
      </c>
      <c r="V369" s="46">
        <v>1617823.21</v>
      </c>
    </row>
    <row r="370" spans="2:22" x14ac:dyDescent="0.2">
      <c r="B370" s="14" t="str">
        <f>IF(tabDaten[[#This Row],[MandNr]]="","Fehler",IF(tabDaten[[#This Row],[MandNr]]=1,"1 Stadt Bad Rappenau","2 Eigenbetrieb Stadtenwässerung"))</f>
        <v>1 Stadt Bad Rappenau</v>
      </c>
      <c r="C370" s="14" t="str">
        <f>IF(OR(tabDaten[[#This Row],[art]]="00",tabDaten[[#This Row],[art]]="01",tabDaten[[#This Row],[art]]="60",tabDaten[[#This Row],[art]]="61"),"0 Verwaltungshaushalt","1 Vermögenshaushalt")</f>
        <v>0 Verwaltungshaushalt</v>
      </c>
      <c r="D370" s="14" t="str">
        <f>VLOOKUP(tabDaten[[#This Row],[art]],tabKontenart[],2,FALSE)</f>
        <v>01 Ausgaben VerwaltungsHH</v>
      </c>
      <c r="E370" s="14" t="str">
        <f>LEFT(tabDaten[[#This Row],[Gld]],1) &amp; "    " &amp;VLOOKUP((tabDaten[[#This Row],[MandNr]]&amp;"x"&amp;LEFT(tabDaten[[#This Row],[Gld]],1)),tabGliederung[],2,FALSE)</f>
        <v xml:space="preserve">0    Allgemeine Verwaltung </v>
      </c>
      <c r="F370" s="14" t="str">
        <f>LEFT(tabDaten[[#This Row],[Gld]],2) &amp; "    " &amp;VLOOKUP((tabDaten[[#This Row],[MandNr]]&amp;"x"&amp;LEFT(tabDaten[[#This Row],[Gld]],2)),tabGliederung[],2,FALSE)</f>
        <v xml:space="preserve">00    Gemeindeorgane </v>
      </c>
      <c r="G3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0" s="14" t="str">
        <f>LEFT(tabDaten[[#This Row],[Gld]],4) &amp; "    " &amp;VLOOKUP((tabDaten[[#This Row],[MandNr]]&amp;"x"&amp;LEFT(tabDaten[[#This Row],[Gld]],4)),tabGliederung[],2,FALSE)</f>
        <v xml:space="preserve">0000    Gemeindeorgane </v>
      </c>
      <c r="I370" s="14" t="str">
        <f>IF(OR(LEFT(tabDaten[[#This Row],[Grp]],1)*1=3,LEFT(tabDaten[[#This Row],[Grp]],1)*1=9),LEFT(tabDaten[[#This Row],[Grp]],2),LEFT(tabDaten[[#This Row],[Grp]],1))</f>
        <v>4</v>
      </c>
      <c r="J370" s="14" t="str">
        <f>VLOOKUP(tabDaten[[#This Row],[GrpKurz]],tabGruppierung[],2,FALSE)</f>
        <v>A   Personalausgaben</v>
      </c>
      <c r="K3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0000-401000    Aufwendungen für Ehrenamtl. Tätigkeit  </v>
      </c>
      <c r="L370" s="17">
        <f>IF(OR(tabDaten[[#This Row],[art]]="00",tabDaten[[#This Row],[art]]="10"),tabDaten[[#This Row],[Plan]],tabDaten[[#This Row],[Plan]]*-1)</f>
        <v>-60000</v>
      </c>
      <c r="M370" s="18">
        <f>IF(OR(tabDaten[[#This Row],[art]]="00",tabDaten[[#This Row],[art]]="10",tabDaten[[#This Row],[art]]="60",tabDaten[[#This Row],[art]]="70"),tabDaten[[#This Row],[Rechnung]],tabDaten[[#This Row],[Rechnung]]*-1)</f>
        <v>-66423.399999999994</v>
      </c>
      <c r="N370" s="44">
        <v>1</v>
      </c>
      <c r="O370" s="45" t="s">
        <v>997</v>
      </c>
      <c r="P370" s="45" t="s">
        <v>996</v>
      </c>
      <c r="Q370" s="45" t="s">
        <v>1705</v>
      </c>
      <c r="R370" s="45" t="s">
        <v>995</v>
      </c>
      <c r="S370" s="45" t="s">
        <v>1546</v>
      </c>
      <c r="T370" s="44" t="s">
        <v>100</v>
      </c>
      <c r="U370" s="46">
        <v>60000</v>
      </c>
      <c r="V370" s="46">
        <v>66423.399999999994</v>
      </c>
    </row>
    <row r="371" spans="2:22" x14ac:dyDescent="0.2">
      <c r="B371" s="14" t="str">
        <f>IF(tabDaten[[#This Row],[MandNr]]="","Fehler",IF(tabDaten[[#This Row],[MandNr]]=1,"1 Stadt Bad Rappenau","2 Eigenbetrieb Stadtenwässerung"))</f>
        <v>1 Stadt Bad Rappenau</v>
      </c>
      <c r="C371" s="14" t="str">
        <f>IF(OR(tabDaten[[#This Row],[art]]="00",tabDaten[[#This Row],[art]]="01",tabDaten[[#This Row],[art]]="60",tabDaten[[#This Row],[art]]="61"),"0 Verwaltungshaushalt","1 Vermögenshaushalt")</f>
        <v>0 Verwaltungshaushalt</v>
      </c>
      <c r="D371" s="14" t="str">
        <f>VLOOKUP(tabDaten[[#This Row],[art]],tabKontenart[],2,FALSE)</f>
        <v>01 Ausgaben VerwaltungsHH</v>
      </c>
      <c r="E371" s="14" t="str">
        <f>LEFT(tabDaten[[#This Row],[Gld]],1) &amp; "    " &amp;VLOOKUP((tabDaten[[#This Row],[MandNr]]&amp;"x"&amp;LEFT(tabDaten[[#This Row],[Gld]],1)),tabGliederung[],2,FALSE)</f>
        <v xml:space="preserve">0    Allgemeine Verwaltung </v>
      </c>
      <c r="F371" s="14" t="str">
        <f>LEFT(tabDaten[[#This Row],[Gld]],2) &amp; "    " &amp;VLOOKUP((tabDaten[[#This Row],[MandNr]]&amp;"x"&amp;LEFT(tabDaten[[#This Row],[Gld]],2)),tabGliederung[],2,FALSE)</f>
        <v xml:space="preserve">00    Gemeindeorgane </v>
      </c>
      <c r="G3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1" s="14" t="str">
        <f>LEFT(tabDaten[[#This Row],[Gld]],4) &amp; "    " &amp;VLOOKUP((tabDaten[[#This Row],[MandNr]]&amp;"x"&amp;LEFT(tabDaten[[#This Row],[Gld]],4)),tabGliederung[],2,FALSE)</f>
        <v xml:space="preserve">0000    Gemeindeorgane </v>
      </c>
      <c r="I371" s="14" t="str">
        <f>IF(OR(LEFT(tabDaten[[#This Row],[Grp]],1)*1=3,LEFT(tabDaten[[#This Row],[Grp]],1)*1=9),LEFT(tabDaten[[#This Row],[Grp]],2),LEFT(tabDaten[[#This Row],[Grp]],1))</f>
        <v>4</v>
      </c>
      <c r="J371" s="14" t="str">
        <f>VLOOKUP(tabDaten[[#This Row],[GrpKurz]],tabGruppierung[],2,FALSE)</f>
        <v>A   Personalausgaben</v>
      </c>
      <c r="K3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0000-410000    Besoldung der Beamten  </v>
      </c>
      <c r="L371" s="17">
        <f>IF(OR(tabDaten[[#This Row],[art]]="00",tabDaten[[#This Row],[art]]="10"),tabDaten[[#This Row],[Plan]],tabDaten[[#This Row],[Plan]]*-1)</f>
        <v>-128100</v>
      </c>
      <c r="M371" s="18">
        <f>IF(OR(tabDaten[[#This Row],[art]]="00",tabDaten[[#This Row],[art]]="10",tabDaten[[#This Row],[art]]="60",tabDaten[[#This Row],[art]]="70"),tabDaten[[#This Row],[Rechnung]],tabDaten[[#This Row],[Rechnung]]*-1)</f>
        <v>-126633.81</v>
      </c>
      <c r="N371" s="44">
        <v>1</v>
      </c>
      <c r="O371" s="45" t="s">
        <v>997</v>
      </c>
      <c r="P371" s="45" t="s">
        <v>996</v>
      </c>
      <c r="Q371" s="45" t="s">
        <v>1706</v>
      </c>
      <c r="R371" s="45" t="s">
        <v>995</v>
      </c>
      <c r="S371" s="45" t="s">
        <v>1546</v>
      </c>
      <c r="T371" s="44" t="s">
        <v>101</v>
      </c>
      <c r="U371" s="46">
        <v>128100</v>
      </c>
      <c r="V371" s="46">
        <v>126633.81</v>
      </c>
    </row>
    <row r="372" spans="2:22" x14ac:dyDescent="0.2">
      <c r="B372" s="14" t="str">
        <f>IF(tabDaten[[#This Row],[MandNr]]="","Fehler",IF(tabDaten[[#This Row],[MandNr]]=1,"1 Stadt Bad Rappenau","2 Eigenbetrieb Stadtenwässerung"))</f>
        <v>1 Stadt Bad Rappenau</v>
      </c>
      <c r="C372" s="14" t="str">
        <f>IF(OR(tabDaten[[#This Row],[art]]="00",tabDaten[[#This Row],[art]]="01",tabDaten[[#This Row],[art]]="60",tabDaten[[#This Row],[art]]="61"),"0 Verwaltungshaushalt","1 Vermögenshaushalt")</f>
        <v>0 Verwaltungshaushalt</v>
      </c>
      <c r="D372" s="14" t="str">
        <f>VLOOKUP(tabDaten[[#This Row],[art]],tabKontenart[],2,FALSE)</f>
        <v>01 Ausgaben VerwaltungsHH</v>
      </c>
      <c r="E372" s="14" t="str">
        <f>LEFT(tabDaten[[#This Row],[Gld]],1) &amp; "    " &amp;VLOOKUP((tabDaten[[#This Row],[MandNr]]&amp;"x"&amp;LEFT(tabDaten[[#This Row],[Gld]],1)),tabGliederung[],2,FALSE)</f>
        <v xml:space="preserve">0    Allgemeine Verwaltung </v>
      </c>
      <c r="F372" s="14" t="str">
        <f>LEFT(tabDaten[[#This Row],[Gld]],2) &amp; "    " &amp;VLOOKUP((tabDaten[[#This Row],[MandNr]]&amp;"x"&amp;LEFT(tabDaten[[#This Row],[Gld]],2)),tabGliederung[],2,FALSE)</f>
        <v xml:space="preserve">00    Gemeindeorgane </v>
      </c>
      <c r="G3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2" s="14" t="str">
        <f>LEFT(tabDaten[[#This Row],[Gld]],4) &amp; "    " &amp;VLOOKUP((tabDaten[[#This Row],[MandNr]]&amp;"x"&amp;LEFT(tabDaten[[#This Row],[Gld]],4)),tabGliederung[],2,FALSE)</f>
        <v xml:space="preserve">0000    Gemeindeorgane </v>
      </c>
      <c r="I372" s="14" t="str">
        <f>IF(OR(LEFT(tabDaten[[#This Row],[Grp]],1)*1=3,LEFT(tabDaten[[#This Row],[Grp]],1)*1=9),LEFT(tabDaten[[#This Row],[Grp]],2),LEFT(tabDaten[[#This Row],[Grp]],1))</f>
        <v>4</v>
      </c>
      <c r="J372" s="14" t="str">
        <f>VLOOKUP(tabDaten[[#This Row],[GrpKurz]],tabGruppierung[],2,FALSE)</f>
        <v>A   Personalausgaben</v>
      </c>
      <c r="K3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0000-414000    Vergütungen der Beschäftigten  bis 2005 nur Angestellte </v>
      </c>
      <c r="L372" s="17">
        <f>IF(OR(tabDaten[[#This Row],[art]]="00",tabDaten[[#This Row],[art]]="10"),tabDaten[[#This Row],[Plan]],tabDaten[[#This Row],[Plan]]*-1)</f>
        <v>-85300</v>
      </c>
      <c r="M372" s="18">
        <f>IF(OR(tabDaten[[#This Row],[art]]="00",tabDaten[[#This Row],[art]]="10",tabDaten[[#This Row],[art]]="60",tabDaten[[#This Row],[art]]="70"),tabDaten[[#This Row],[Rechnung]],tabDaten[[#This Row],[Rechnung]]*-1)</f>
        <v>-95493.55</v>
      </c>
      <c r="N372" s="44">
        <v>1</v>
      </c>
      <c r="O372" s="45" t="s">
        <v>997</v>
      </c>
      <c r="P372" s="45" t="s">
        <v>996</v>
      </c>
      <c r="Q372" s="45" t="s">
        <v>1707</v>
      </c>
      <c r="R372" s="45" t="s">
        <v>995</v>
      </c>
      <c r="S372" s="45" t="s">
        <v>1546</v>
      </c>
      <c r="T372" s="44" t="s">
        <v>102</v>
      </c>
      <c r="U372" s="46">
        <v>85300</v>
      </c>
      <c r="V372" s="46">
        <v>95493.55</v>
      </c>
    </row>
    <row r="373" spans="2:22" x14ac:dyDescent="0.2">
      <c r="B373" s="14" t="str">
        <f>IF(tabDaten[[#This Row],[MandNr]]="","Fehler",IF(tabDaten[[#This Row],[MandNr]]=1,"1 Stadt Bad Rappenau","2 Eigenbetrieb Stadtenwässerung"))</f>
        <v>1 Stadt Bad Rappenau</v>
      </c>
      <c r="C373" s="14" t="str">
        <f>IF(OR(tabDaten[[#This Row],[art]]="00",tabDaten[[#This Row],[art]]="01",tabDaten[[#This Row],[art]]="60",tabDaten[[#This Row],[art]]="61"),"0 Verwaltungshaushalt","1 Vermögenshaushalt")</f>
        <v>0 Verwaltungshaushalt</v>
      </c>
      <c r="D373" s="14" t="str">
        <f>VLOOKUP(tabDaten[[#This Row],[art]],tabKontenart[],2,FALSE)</f>
        <v>01 Ausgaben VerwaltungsHH</v>
      </c>
      <c r="E373" s="14" t="str">
        <f>LEFT(tabDaten[[#This Row],[Gld]],1) &amp; "    " &amp;VLOOKUP((tabDaten[[#This Row],[MandNr]]&amp;"x"&amp;LEFT(tabDaten[[#This Row],[Gld]],1)),tabGliederung[],2,FALSE)</f>
        <v xml:space="preserve">0    Allgemeine Verwaltung </v>
      </c>
      <c r="F373" s="14" t="str">
        <f>LEFT(tabDaten[[#This Row],[Gld]],2) &amp; "    " &amp;VLOOKUP((tabDaten[[#This Row],[MandNr]]&amp;"x"&amp;LEFT(tabDaten[[#This Row],[Gld]],2)),tabGliederung[],2,FALSE)</f>
        <v xml:space="preserve">00    Gemeindeorgane </v>
      </c>
      <c r="G3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3" s="14" t="str">
        <f>LEFT(tabDaten[[#This Row],[Gld]],4) &amp; "    " &amp;VLOOKUP((tabDaten[[#This Row],[MandNr]]&amp;"x"&amp;LEFT(tabDaten[[#This Row],[Gld]],4)),tabGliederung[],2,FALSE)</f>
        <v xml:space="preserve">0000    Gemeindeorgane </v>
      </c>
      <c r="I373" s="14" t="str">
        <f>IF(OR(LEFT(tabDaten[[#This Row],[Grp]],1)*1=3,LEFT(tabDaten[[#This Row],[Grp]],1)*1=9),LEFT(tabDaten[[#This Row],[Grp]],2),LEFT(tabDaten[[#This Row],[Grp]],1))</f>
        <v>4</v>
      </c>
      <c r="J373" s="14" t="str">
        <f>VLOOKUP(tabDaten[[#This Row],[GrpKurz]],tabGruppierung[],2,FALSE)</f>
        <v>A   Personalausgaben</v>
      </c>
      <c r="K3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0000-430000    Beiträge Versorgungskasse   </v>
      </c>
      <c r="L373" s="17">
        <f>IF(OR(tabDaten[[#This Row],[art]]="00",tabDaten[[#This Row],[art]]="10"),tabDaten[[#This Row],[Plan]],tabDaten[[#This Row],[Plan]]*-1)</f>
        <v>-38400</v>
      </c>
      <c r="M373" s="18">
        <f>IF(OR(tabDaten[[#This Row],[art]]="00",tabDaten[[#This Row],[art]]="10",tabDaten[[#This Row],[art]]="60",tabDaten[[#This Row],[art]]="70"),tabDaten[[#This Row],[Rechnung]],tabDaten[[#This Row],[Rechnung]]*-1)</f>
        <v>-106223.95</v>
      </c>
      <c r="N373" s="44">
        <v>1</v>
      </c>
      <c r="O373" s="45" t="s">
        <v>997</v>
      </c>
      <c r="P373" s="45" t="s">
        <v>996</v>
      </c>
      <c r="Q373" s="45" t="s">
        <v>1708</v>
      </c>
      <c r="R373" s="45" t="s">
        <v>995</v>
      </c>
      <c r="S373" s="45" t="s">
        <v>1546</v>
      </c>
      <c r="T373" s="44" t="s">
        <v>103</v>
      </c>
      <c r="U373" s="46">
        <v>38400</v>
      </c>
      <c r="V373" s="46">
        <v>106223.95</v>
      </c>
    </row>
    <row r="374" spans="2:22" x14ac:dyDescent="0.2">
      <c r="B374" s="14" t="str">
        <f>IF(tabDaten[[#This Row],[MandNr]]="","Fehler",IF(tabDaten[[#This Row],[MandNr]]=1,"1 Stadt Bad Rappenau","2 Eigenbetrieb Stadtenwässerung"))</f>
        <v>1 Stadt Bad Rappenau</v>
      </c>
      <c r="C374" s="14" t="str">
        <f>IF(OR(tabDaten[[#This Row],[art]]="00",tabDaten[[#This Row],[art]]="01",tabDaten[[#This Row],[art]]="60",tabDaten[[#This Row],[art]]="61"),"0 Verwaltungshaushalt","1 Vermögenshaushalt")</f>
        <v>0 Verwaltungshaushalt</v>
      </c>
      <c r="D374" s="14" t="str">
        <f>VLOOKUP(tabDaten[[#This Row],[art]],tabKontenart[],2,FALSE)</f>
        <v>01 Ausgaben VerwaltungsHH</v>
      </c>
      <c r="E374" s="14" t="str">
        <f>LEFT(tabDaten[[#This Row],[Gld]],1) &amp; "    " &amp;VLOOKUP((tabDaten[[#This Row],[MandNr]]&amp;"x"&amp;LEFT(tabDaten[[#This Row],[Gld]],1)),tabGliederung[],2,FALSE)</f>
        <v xml:space="preserve">0    Allgemeine Verwaltung </v>
      </c>
      <c r="F374" s="14" t="str">
        <f>LEFT(tabDaten[[#This Row],[Gld]],2) &amp; "    " &amp;VLOOKUP((tabDaten[[#This Row],[MandNr]]&amp;"x"&amp;LEFT(tabDaten[[#This Row],[Gld]],2)),tabGliederung[],2,FALSE)</f>
        <v xml:space="preserve">00    Gemeindeorgane </v>
      </c>
      <c r="G3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4" s="14" t="str">
        <f>LEFT(tabDaten[[#This Row],[Gld]],4) &amp; "    " &amp;VLOOKUP((tabDaten[[#This Row],[MandNr]]&amp;"x"&amp;LEFT(tabDaten[[#This Row],[Gld]],4)),tabGliederung[],2,FALSE)</f>
        <v xml:space="preserve">0000    Gemeindeorgane </v>
      </c>
      <c r="I374" s="14" t="str">
        <f>IF(OR(LEFT(tabDaten[[#This Row],[Grp]],1)*1=3,LEFT(tabDaten[[#This Row],[Grp]],1)*1=9),LEFT(tabDaten[[#This Row],[Grp]],2),LEFT(tabDaten[[#This Row],[Grp]],1))</f>
        <v>4</v>
      </c>
      <c r="J374" s="14" t="str">
        <f>VLOOKUP(tabDaten[[#This Row],[GrpKurz]],tabGruppierung[],2,FALSE)</f>
        <v>A   Personalausgaben</v>
      </c>
      <c r="K3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0000-434000    Beiträge Versorgungskasse  bis 2005 nur Angestellte </v>
      </c>
      <c r="L374" s="17">
        <f>IF(OR(tabDaten[[#This Row],[art]]="00",tabDaten[[#This Row],[art]]="10"),tabDaten[[#This Row],[Plan]],tabDaten[[#This Row],[Plan]]*-1)</f>
        <v>-6400</v>
      </c>
      <c r="M374" s="18">
        <f>IF(OR(tabDaten[[#This Row],[art]]="00",tabDaten[[#This Row],[art]]="10",tabDaten[[#This Row],[art]]="60",tabDaten[[#This Row],[art]]="70"),tabDaten[[#This Row],[Rechnung]],tabDaten[[#This Row],[Rechnung]]*-1)</f>
        <v>-7120.46</v>
      </c>
      <c r="N374" s="44">
        <v>1</v>
      </c>
      <c r="O374" s="45" t="s">
        <v>997</v>
      </c>
      <c r="P374" s="45" t="s">
        <v>996</v>
      </c>
      <c r="Q374" s="45" t="s">
        <v>1709</v>
      </c>
      <c r="R374" s="45" t="s">
        <v>995</v>
      </c>
      <c r="S374" s="45" t="s">
        <v>1546</v>
      </c>
      <c r="T374" s="44" t="s">
        <v>104</v>
      </c>
      <c r="U374" s="46">
        <v>6400</v>
      </c>
      <c r="V374" s="46">
        <v>7120.46</v>
      </c>
    </row>
    <row r="375" spans="2:22" x14ac:dyDescent="0.2">
      <c r="B375" s="14" t="str">
        <f>IF(tabDaten[[#This Row],[MandNr]]="","Fehler",IF(tabDaten[[#This Row],[MandNr]]=1,"1 Stadt Bad Rappenau","2 Eigenbetrieb Stadtenwässerung"))</f>
        <v>1 Stadt Bad Rappenau</v>
      </c>
      <c r="C375" s="14" t="str">
        <f>IF(OR(tabDaten[[#This Row],[art]]="00",tabDaten[[#This Row],[art]]="01",tabDaten[[#This Row],[art]]="60",tabDaten[[#This Row],[art]]="61"),"0 Verwaltungshaushalt","1 Vermögenshaushalt")</f>
        <v>0 Verwaltungshaushalt</v>
      </c>
      <c r="D375" s="14" t="str">
        <f>VLOOKUP(tabDaten[[#This Row],[art]],tabKontenart[],2,FALSE)</f>
        <v>01 Ausgaben VerwaltungsHH</v>
      </c>
      <c r="E375" s="14" t="str">
        <f>LEFT(tabDaten[[#This Row],[Gld]],1) &amp; "    " &amp;VLOOKUP((tabDaten[[#This Row],[MandNr]]&amp;"x"&amp;LEFT(tabDaten[[#This Row],[Gld]],1)),tabGliederung[],2,FALSE)</f>
        <v xml:space="preserve">0    Allgemeine Verwaltung </v>
      </c>
      <c r="F375" s="14" t="str">
        <f>LEFT(tabDaten[[#This Row],[Gld]],2) &amp; "    " &amp;VLOOKUP((tabDaten[[#This Row],[MandNr]]&amp;"x"&amp;LEFT(tabDaten[[#This Row],[Gld]],2)),tabGliederung[],2,FALSE)</f>
        <v xml:space="preserve">00    Gemeindeorgane </v>
      </c>
      <c r="G3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5" s="14" t="str">
        <f>LEFT(tabDaten[[#This Row],[Gld]],4) &amp; "    " &amp;VLOOKUP((tabDaten[[#This Row],[MandNr]]&amp;"x"&amp;LEFT(tabDaten[[#This Row],[Gld]],4)),tabGliederung[],2,FALSE)</f>
        <v xml:space="preserve">0000    Gemeindeorgane </v>
      </c>
      <c r="I375" s="14" t="str">
        <f>IF(OR(LEFT(tabDaten[[#This Row],[Grp]],1)*1=3,LEFT(tabDaten[[#This Row],[Grp]],1)*1=9),LEFT(tabDaten[[#This Row],[Grp]],2),LEFT(tabDaten[[#This Row],[Grp]],1))</f>
        <v>4</v>
      </c>
      <c r="J375" s="14" t="str">
        <f>VLOOKUP(tabDaten[[#This Row],[GrpKurz]],tabGruppierung[],2,FALSE)</f>
        <v>A   Personalausgaben</v>
      </c>
      <c r="K3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0000-444000    Beiträge zur gesetzlichen Sozialversicherung bis 2005 nur Angestellte </v>
      </c>
      <c r="L375" s="17">
        <f>IF(OR(tabDaten[[#This Row],[art]]="00",tabDaten[[#This Row],[art]]="10"),tabDaten[[#This Row],[Plan]],tabDaten[[#This Row],[Plan]]*-1)</f>
        <v>-17300</v>
      </c>
      <c r="M375" s="18">
        <f>IF(OR(tabDaten[[#This Row],[art]]="00",tabDaten[[#This Row],[art]]="10",tabDaten[[#This Row],[art]]="60",tabDaten[[#This Row],[art]]="70"),tabDaten[[#This Row],[Rechnung]],tabDaten[[#This Row],[Rechnung]]*-1)</f>
        <v>-17759.88</v>
      </c>
      <c r="N375" s="44">
        <v>1</v>
      </c>
      <c r="O375" s="45" t="s">
        <v>997</v>
      </c>
      <c r="P375" s="45" t="s">
        <v>996</v>
      </c>
      <c r="Q375" s="45" t="s">
        <v>1710</v>
      </c>
      <c r="R375" s="45" t="s">
        <v>995</v>
      </c>
      <c r="S375" s="45" t="s">
        <v>1546</v>
      </c>
      <c r="T375" s="44" t="s">
        <v>105</v>
      </c>
      <c r="U375" s="46">
        <v>17300</v>
      </c>
      <c r="V375" s="46">
        <v>17759.88</v>
      </c>
    </row>
    <row r="376" spans="2:22" x14ac:dyDescent="0.2">
      <c r="B376" s="14" t="str">
        <f>IF(tabDaten[[#This Row],[MandNr]]="","Fehler",IF(tabDaten[[#This Row],[MandNr]]=1,"1 Stadt Bad Rappenau","2 Eigenbetrieb Stadtenwässerung"))</f>
        <v>1 Stadt Bad Rappenau</v>
      </c>
      <c r="C376" s="14" t="str">
        <f>IF(OR(tabDaten[[#This Row],[art]]="00",tabDaten[[#This Row],[art]]="01",tabDaten[[#This Row],[art]]="60",tabDaten[[#This Row],[art]]="61"),"0 Verwaltungshaushalt","1 Vermögenshaushalt")</f>
        <v>0 Verwaltungshaushalt</v>
      </c>
      <c r="D376" s="14" t="str">
        <f>VLOOKUP(tabDaten[[#This Row],[art]],tabKontenart[],2,FALSE)</f>
        <v>01 Ausgaben VerwaltungsHH</v>
      </c>
      <c r="E376" s="14" t="str">
        <f>LEFT(tabDaten[[#This Row],[Gld]],1) &amp; "    " &amp;VLOOKUP((tabDaten[[#This Row],[MandNr]]&amp;"x"&amp;LEFT(tabDaten[[#This Row],[Gld]],1)),tabGliederung[],2,FALSE)</f>
        <v xml:space="preserve">0    Allgemeine Verwaltung </v>
      </c>
      <c r="F376" s="14" t="str">
        <f>LEFT(tabDaten[[#This Row],[Gld]],2) &amp; "    " &amp;VLOOKUP((tabDaten[[#This Row],[MandNr]]&amp;"x"&amp;LEFT(tabDaten[[#This Row],[Gld]],2)),tabGliederung[],2,FALSE)</f>
        <v xml:space="preserve">00    Gemeindeorgane </v>
      </c>
      <c r="G3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6" s="14" t="str">
        <f>LEFT(tabDaten[[#This Row],[Gld]],4) &amp; "    " &amp;VLOOKUP((tabDaten[[#This Row],[MandNr]]&amp;"x"&amp;LEFT(tabDaten[[#This Row],[Gld]],4)),tabGliederung[],2,FALSE)</f>
        <v xml:space="preserve">0000    Gemeindeorgane </v>
      </c>
      <c r="I376" s="14" t="str">
        <f>IF(OR(LEFT(tabDaten[[#This Row],[Grp]],1)*1=3,LEFT(tabDaten[[#This Row],[Grp]],1)*1=9),LEFT(tabDaten[[#This Row],[Grp]],2),LEFT(tabDaten[[#This Row],[Grp]],1))</f>
        <v>4</v>
      </c>
      <c r="J376" s="14" t="str">
        <f>VLOOKUP(tabDaten[[#This Row],[GrpKurz]],tabGruppierung[],2,FALSE)</f>
        <v>A   Personalausgaben</v>
      </c>
      <c r="K3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0000-450000    Beihilfen, Unterstützung und dgl.  </v>
      </c>
      <c r="L376" s="17">
        <f>IF(OR(tabDaten[[#This Row],[art]]="00",tabDaten[[#This Row],[art]]="10"),tabDaten[[#This Row],[Plan]],tabDaten[[#This Row],[Plan]]*-1)</f>
        <v>-29800</v>
      </c>
      <c r="M376" s="18">
        <f>IF(OR(tabDaten[[#This Row],[art]]="00",tabDaten[[#This Row],[art]]="10",tabDaten[[#This Row],[art]]="60",tabDaten[[#This Row],[art]]="70"),tabDaten[[#This Row],[Rechnung]],tabDaten[[#This Row],[Rechnung]]*-1)</f>
        <v>-2808</v>
      </c>
      <c r="N376" s="44">
        <v>1</v>
      </c>
      <c r="O376" s="45" t="s">
        <v>997</v>
      </c>
      <c r="P376" s="45" t="s">
        <v>996</v>
      </c>
      <c r="Q376" s="45" t="s">
        <v>1711</v>
      </c>
      <c r="R376" s="45" t="s">
        <v>995</v>
      </c>
      <c r="S376" s="45" t="s">
        <v>1546</v>
      </c>
      <c r="T376" s="44" t="s">
        <v>106</v>
      </c>
      <c r="U376" s="46">
        <v>29800</v>
      </c>
      <c r="V376" s="46">
        <v>2808</v>
      </c>
    </row>
    <row r="377" spans="2:22" x14ac:dyDescent="0.2">
      <c r="B377" s="14" t="str">
        <f>IF(tabDaten[[#This Row],[MandNr]]="","Fehler",IF(tabDaten[[#This Row],[MandNr]]=1,"1 Stadt Bad Rappenau","2 Eigenbetrieb Stadtenwässerung"))</f>
        <v>1 Stadt Bad Rappenau</v>
      </c>
      <c r="C377" s="14" t="str">
        <f>IF(OR(tabDaten[[#This Row],[art]]="00",tabDaten[[#This Row],[art]]="01",tabDaten[[#This Row],[art]]="60",tabDaten[[#This Row],[art]]="61"),"0 Verwaltungshaushalt","1 Vermögenshaushalt")</f>
        <v>0 Verwaltungshaushalt</v>
      </c>
      <c r="D377" s="14" t="str">
        <f>VLOOKUP(tabDaten[[#This Row],[art]],tabKontenart[],2,FALSE)</f>
        <v>01 Ausgaben VerwaltungsHH</v>
      </c>
      <c r="E377" s="14" t="str">
        <f>LEFT(tabDaten[[#This Row],[Gld]],1) &amp; "    " &amp;VLOOKUP((tabDaten[[#This Row],[MandNr]]&amp;"x"&amp;LEFT(tabDaten[[#This Row],[Gld]],1)),tabGliederung[],2,FALSE)</f>
        <v xml:space="preserve">0    Allgemeine Verwaltung </v>
      </c>
      <c r="F377" s="14" t="str">
        <f>LEFT(tabDaten[[#This Row],[Gld]],2) &amp; "    " &amp;VLOOKUP((tabDaten[[#This Row],[MandNr]]&amp;"x"&amp;LEFT(tabDaten[[#This Row],[Gld]],2)),tabGliederung[],2,FALSE)</f>
        <v xml:space="preserve">00    Gemeindeorgane </v>
      </c>
      <c r="G3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7" s="14" t="str">
        <f>LEFT(tabDaten[[#This Row],[Gld]],4) &amp; "    " &amp;VLOOKUP((tabDaten[[#This Row],[MandNr]]&amp;"x"&amp;LEFT(tabDaten[[#This Row],[Gld]],4)),tabGliederung[],2,FALSE)</f>
        <v xml:space="preserve">0000    Gemeindeorgane </v>
      </c>
      <c r="I377" s="14" t="str">
        <f>IF(OR(LEFT(tabDaten[[#This Row],[Grp]],1)*1=3,LEFT(tabDaten[[#This Row],[Grp]],1)*1=9),LEFT(tabDaten[[#This Row],[Grp]],2),LEFT(tabDaten[[#This Row],[Grp]],1))</f>
        <v>4</v>
      </c>
      <c r="J377" s="14" t="str">
        <f>VLOOKUP(tabDaten[[#This Row],[GrpKurz]],tabGruppierung[],2,FALSE)</f>
        <v>A   Personalausgaben</v>
      </c>
      <c r="K3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0000-460000    Personalnebenausgaben   </v>
      </c>
      <c r="L377" s="17">
        <f>IF(OR(tabDaten[[#This Row],[art]]="00",tabDaten[[#This Row],[art]]="10"),tabDaten[[#This Row],[Plan]],tabDaten[[#This Row],[Plan]]*-1)</f>
        <v>-300</v>
      </c>
      <c r="M377" s="18">
        <f>IF(OR(tabDaten[[#This Row],[art]]="00",tabDaten[[#This Row],[art]]="10",tabDaten[[#This Row],[art]]="60",tabDaten[[#This Row],[art]]="70"),tabDaten[[#This Row],[Rechnung]],tabDaten[[#This Row],[Rechnung]]*-1)</f>
        <v>261.76</v>
      </c>
      <c r="N377" s="44">
        <v>1</v>
      </c>
      <c r="O377" s="45" t="s">
        <v>997</v>
      </c>
      <c r="P377" s="45" t="s">
        <v>996</v>
      </c>
      <c r="Q377" s="45" t="s">
        <v>1712</v>
      </c>
      <c r="R377" s="45" t="s">
        <v>995</v>
      </c>
      <c r="S377" s="45" t="s">
        <v>1546</v>
      </c>
      <c r="T377" s="44" t="s">
        <v>107</v>
      </c>
      <c r="U377" s="46">
        <v>300</v>
      </c>
      <c r="V377" s="46">
        <v>-261.76</v>
      </c>
    </row>
    <row r="378" spans="2:22" x14ac:dyDescent="0.2">
      <c r="B378" s="14" t="str">
        <f>IF(tabDaten[[#This Row],[MandNr]]="","Fehler",IF(tabDaten[[#This Row],[MandNr]]=1,"1 Stadt Bad Rappenau","2 Eigenbetrieb Stadtenwässerung"))</f>
        <v>1 Stadt Bad Rappenau</v>
      </c>
      <c r="C378" s="14" t="str">
        <f>IF(OR(tabDaten[[#This Row],[art]]="00",tabDaten[[#This Row],[art]]="01",tabDaten[[#This Row],[art]]="60",tabDaten[[#This Row],[art]]="61"),"0 Verwaltungshaushalt","1 Vermögenshaushalt")</f>
        <v>0 Verwaltungshaushalt</v>
      </c>
      <c r="D378" s="14" t="str">
        <f>VLOOKUP(tabDaten[[#This Row],[art]],tabKontenart[],2,FALSE)</f>
        <v>01 Ausgaben VerwaltungsHH</v>
      </c>
      <c r="E378" s="14" t="str">
        <f>LEFT(tabDaten[[#This Row],[Gld]],1) &amp; "    " &amp;VLOOKUP((tabDaten[[#This Row],[MandNr]]&amp;"x"&amp;LEFT(tabDaten[[#This Row],[Gld]],1)),tabGliederung[],2,FALSE)</f>
        <v xml:space="preserve">0    Allgemeine Verwaltung </v>
      </c>
      <c r="F378" s="14" t="str">
        <f>LEFT(tabDaten[[#This Row],[Gld]],2) &amp; "    " &amp;VLOOKUP((tabDaten[[#This Row],[MandNr]]&amp;"x"&amp;LEFT(tabDaten[[#This Row],[Gld]],2)),tabGliederung[],2,FALSE)</f>
        <v xml:space="preserve">00    Gemeindeorgane </v>
      </c>
      <c r="G3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8" s="14" t="str">
        <f>LEFT(tabDaten[[#This Row],[Gld]],4) &amp; "    " &amp;VLOOKUP((tabDaten[[#This Row],[MandNr]]&amp;"x"&amp;LEFT(tabDaten[[#This Row],[Gld]],4)),tabGliederung[],2,FALSE)</f>
        <v xml:space="preserve">0000    Gemeindeorgane </v>
      </c>
      <c r="I378" s="14" t="str">
        <f>IF(OR(LEFT(tabDaten[[#This Row],[Grp]],1)*1=3,LEFT(tabDaten[[#This Row],[Grp]],1)*1=9),LEFT(tabDaten[[#This Row],[Grp]],2),LEFT(tabDaten[[#This Row],[Grp]],1))</f>
        <v>4</v>
      </c>
      <c r="J378" s="14" t="str">
        <f>VLOOKUP(tabDaten[[#This Row],[GrpKurz]],tabGruppierung[],2,FALSE)</f>
        <v>A   Personalausgaben</v>
      </c>
      <c r="K3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0000-462000    Betriebsausflug   </v>
      </c>
      <c r="L378" s="17">
        <f>IF(OR(tabDaten[[#This Row],[art]]="00",tabDaten[[#This Row],[art]]="10"),tabDaten[[#This Row],[Plan]],tabDaten[[#This Row],[Plan]]*-1)</f>
        <v>-100</v>
      </c>
      <c r="M378" s="18">
        <f>IF(OR(tabDaten[[#This Row],[art]]="00",tabDaten[[#This Row],[art]]="10",tabDaten[[#This Row],[art]]="60",tabDaten[[#This Row],[art]]="70"),tabDaten[[#This Row],[Rechnung]],tabDaten[[#This Row],[Rechnung]]*-1)</f>
        <v>-71.94</v>
      </c>
      <c r="N378" s="44">
        <v>1</v>
      </c>
      <c r="O378" s="45" t="s">
        <v>997</v>
      </c>
      <c r="P378" s="45" t="s">
        <v>996</v>
      </c>
      <c r="Q378" s="45" t="s">
        <v>1713</v>
      </c>
      <c r="R378" s="45" t="s">
        <v>995</v>
      </c>
      <c r="S378" s="45" t="s">
        <v>1546</v>
      </c>
      <c r="T378" s="44" t="s">
        <v>108</v>
      </c>
      <c r="U378" s="46">
        <v>100</v>
      </c>
      <c r="V378" s="46">
        <v>71.94</v>
      </c>
    </row>
    <row r="379" spans="2:22" x14ac:dyDescent="0.2">
      <c r="B379" s="14" t="str">
        <f>IF(tabDaten[[#This Row],[MandNr]]="","Fehler",IF(tabDaten[[#This Row],[MandNr]]=1,"1 Stadt Bad Rappenau","2 Eigenbetrieb Stadtenwässerung"))</f>
        <v>1 Stadt Bad Rappenau</v>
      </c>
      <c r="C379" s="14" t="str">
        <f>IF(OR(tabDaten[[#This Row],[art]]="00",tabDaten[[#This Row],[art]]="01",tabDaten[[#This Row],[art]]="60",tabDaten[[#This Row],[art]]="61"),"0 Verwaltungshaushalt","1 Vermögenshaushalt")</f>
        <v>0 Verwaltungshaushalt</v>
      </c>
      <c r="D379" s="14" t="str">
        <f>VLOOKUP(tabDaten[[#This Row],[art]],tabKontenart[],2,FALSE)</f>
        <v>01 Ausgaben VerwaltungsHH</v>
      </c>
      <c r="E379" s="14" t="str">
        <f>LEFT(tabDaten[[#This Row],[Gld]],1) &amp; "    " &amp;VLOOKUP((tabDaten[[#This Row],[MandNr]]&amp;"x"&amp;LEFT(tabDaten[[#This Row],[Gld]],1)),tabGliederung[],2,FALSE)</f>
        <v xml:space="preserve">0    Allgemeine Verwaltung </v>
      </c>
      <c r="F379" s="14" t="str">
        <f>LEFT(tabDaten[[#This Row],[Gld]],2) &amp; "    " &amp;VLOOKUP((tabDaten[[#This Row],[MandNr]]&amp;"x"&amp;LEFT(tabDaten[[#This Row],[Gld]],2)),tabGliederung[],2,FALSE)</f>
        <v xml:space="preserve">00    Gemeindeorgane </v>
      </c>
      <c r="G3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79" s="14" t="str">
        <f>LEFT(tabDaten[[#This Row],[Gld]],4) &amp; "    " &amp;VLOOKUP((tabDaten[[#This Row],[MandNr]]&amp;"x"&amp;LEFT(tabDaten[[#This Row],[Gld]],4)),tabGliederung[],2,FALSE)</f>
        <v xml:space="preserve">0000    Gemeindeorgane </v>
      </c>
      <c r="I379" s="14" t="str">
        <f>IF(OR(LEFT(tabDaten[[#This Row],[Grp]],1)*1=3,LEFT(tabDaten[[#This Row],[Grp]],1)*1=9),LEFT(tabDaten[[#This Row],[Grp]],2),LEFT(tabDaten[[#This Row],[Grp]],1))</f>
        <v>5</v>
      </c>
      <c r="J379" s="14" t="str">
        <f>VLOOKUP(tabDaten[[#This Row],[GrpKurz]],tabGruppierung[],2,FALSE)</f>
        <v>A   Sächlicher Verwaltungs- und Betriebsaufwand</v>
      </c>
      <c r="K3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0000-520000    Geräte, Ausstattung, Einrichtung   </v>
      </c>
      <c r="L379" s="17">
        <f>IF(OR(tabDaten[[#This Row],[art]]="00",tabDaten[[#This Row],[art]]="10"),tabDaten[[#This Row],[Plan]],tabDaten[[#This Row],[Plan]]*-1)</f>
        <v>-300</v>
      </c>
      <c r="M379" s="18">
        <f>IF(OR(tabDaten[[#This Row],[art]]="00",tabDaten[[#This Row],[art]]="10",tabDaten[[#This Row],[art]]="60",tabDaten[[#This Row],[art]]="70"),tabDaten[[#This Row],[Rechnung]],tabDaten[[#This Row],[Rechnung]]*-1)</f>
        <v>0</v>
      </c>
      <c r="N379" s="44">
        <v>1</v>
      </c>
      <c r="O379" s="45" t="s">
        <v>997</v>
      </c>
      <c r="P379" s="45" t="s">
        <v>996</v>
      </c>
      <c r="Q379" s="45" t="s">
        <v>1714</v>
      </c>
      <c r="R379" s="45" t="s">
        <v>995</v>
      </c>
      <c r="S379" s="45" t="s">
        <v>1546</v>
      </c>
      <c r="T379" s="44" t="s">
        <v>109</v>
      </c>
      <c r="U379" s="46">
        <v>300</v>
      </c>
      <c r="V379" s="46">
        <v>0</v>
      </c>
    </row>
    <row r="380" spans="2:22" x14ac:dyDescent="0.2">
      <c r="B380" s="14" t="str">
        <f>IF(tabDaten[[#This Row],[MandNr]]="","Fehler",IF(tabDaten[[#This Row],[MandNr]]=1,"1 Stadt Bad Rappenau","2 Eigenbetrieb Stadtenwässerung"))</f>
        <v>1 Stadt Bad Rappenau</v>
      </c>
      <c r="C380" s="14" t="str">
        <f>IF(OR(tabDaten[[#This Row],[art]]="00",tabDaten[[#This Row],[art]]="01",tabDaten[[#This Row],[art]]="60",tabDaten[[#This Row],[art]]="61"),"0 Verwaltungshaushalt","1 Vermögenshaushalt")</f>
        <v>0 Verwaltungshaushalt</v>
      </c>
      <c r="D380" s="14" t="str">
        <f>VLOOKUP(tabDaten[[#This Row],[art]],tabKontenart[],2,FALSE)</f>
        <v>01 Ausgaben VerwaltungsHH</v>
      </c>
      <c r="E380" s="14" t="str">
        <f>LEFT(tabDaten[[#This Row],[Gld]],1) &amp; "    " &amp;VLOOKUP((tabDaten[[#This Row],[MandNr]]&amp;"x"&amp;LEFT(tabDaten[[#This Row],[Gld]],1)),tabGliederung[],2,FALSE)</f>
        <v xml:space="preserve">0    Allgemeine Verwaltung </v>
      </c>
      <c r="F380" s="14" t="str">
        <f>LEFT(tabDaten[[#This Row],[Gld]],2) &amp; "    " &amp;VLOOKUP((tabDaten[[#This Row],[MandNr]]&amp;"x"&amp;LEFT(tabDaten[[#This Row],[Gld]],2)),tabGliederung[],2,FALSE)</f>
        <v xml:space="preserve">00    Gemeindeorgane </v>
      </c>
      <c r="G3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0" s="14" t="str">
        <f>LEFT(tabDaten[[#This Row],[Gld]],4) &amp; "    " &amp;VLOOKUP((tabDaten[[#This Row],[MandNr]]&amp;"x"&amp;LEFT(tabDaten[[#This Row],[Gld]],4)),tabGliederung[],2,FALSE)</f>
        <v xml:space="preserve">0000    Gemeindeorgane </v>
      </c>
      <c r="I380" s="14" t="str">
        <f>IF(OR(LEFT(tabDaten[[#This Row],[Grp]],1)*1=3,LEFT(tabDaten[[#This Row],[Grp]],1)*1=9),LEFT(tabDaten[[#This Row],[Grp]],2),LEFT(tabDaten[[#This Row],[Grp]],1))</f>
        <v>5</v>
      </c>
      <c r="J380" s="14" t="str">
        <f>VLOOKUP(tabDaten[[#This Row],[GrpKurz]],tabGruppierung[],2,FALSE)</f>
        <v>A   Sächlicher Verwaltungs- und Betriebsaufwand</v>
      </c>
      <c r="K3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0000-522000    Druck- und Kopierkosten   </v>
      </c>
      <c r="L380" s="17">
        <f>IF(OR(tabDaten[[#This Row],[art]]="00",tabDaten[[#This Row],[art]]="10"),tabDaten[[#This Row],[Plan]],tabDaten[[#This Row],[Plan]]*-1)</f>
        <v>-700</v>
      </c>
      <c r="M380" s="18">
        <f>IF(OR(tabDaten[[#This Row],[art]]="00",tabDaten[[#This Row],[art]]="10",tabDaten[[#This Row],[art]]="60",tabDaten[[#This Row],[art]]="70"),tabDaten[[#This Row],[Rechnung]],tabDaten[[#This Row],[Rechnung]]*-1)</f>
        <v>-682.12</v>
      </c>
      <c r="N380" s="44">
        <v>1</v>
      </c>
      <c r="O380" s="45" t="s">
        <v>997</v>
      </c>
      <c r="P380" s="45" t="s">
        <v>996</v>
      </c>
      <c r="Q380" s="45" t="s">
        <v>1715</v>
      </c>
      <c r="R380" s="45" t="s">
        <v>995</v>
      </c>
      <c r="S380" s="45" t="s">
        <v>1546</v>
      </c>
      <c r="T380" s="44" t="s">
        <v>110</v>
      </c>
      <c r="U380" s="46">
        <v>700</v>
      </c>
      <c r="V380" s="46">
        <v>682.12</v>
      </c>
    </row>
    <row r="381" spans="2:22" x14ac:dyDescent="0.2">
      <c r="B381" s="14" t="str">
        <f>IF(tabDaten[[#This Row],[MandNr]]="","Fehler",IF(tabDaten[[#This Row],[MandNr]]=1,"1 Stadt Bad Rappenau","2 Eigenbetrieb Stadtenwässerung"))</f>
        <v>1 Stadt Bad Rappenau</v>
      </c>
      <c r="C381" s="14" t="str">
        <f>IF(OR(tabDaten[[#This Row],[art]]="00",tabDaten[[#This Row],[art]]="01",tabDaten[[#This Row],[art]]="60",tabDaten[[#This Row],[art]]="61"),"0 Verwaltungshaushalt","1 Vermögenshaushalt")</f>
        <v>0 Verwaltungshaushalt</v>
      </c>
      <c r="D381" s="14" t="str">
        <f>VLOOKUP(tabDaten[[#This Row],[art]],tabKontenart[],2,FALSE)</f>
        <v>01 Ausgaben VerwaltungsHH</v>
      </c>
      <c r="E381" s="14" t="str">
        <f>LEFT(tabDaten[[#This Row],[Gld]],1) &amp; "    " &amp;VLOOKUP((tabDaten[[#This Row],[MandNr]]&amp;"x"&amp;LEFT(tabDaten[[#This Row],[Gld]],1)),tabGliederung[],2,FALSE)</f>
        <v xml:space="preserve">0    Allgemeine Verwaltung </v>
      </c>
      <c r="F381" s="14" t="str">
        <f>LEFT(tabDaten[[#This Row],[Gld]],2) &amp; "    " &amp;VLOOKUP((tabDaten[[#This Row],[MandNr]]&amp;"x"&amp;LEFT(tabDaten[[#This Row],[Gld]],2)),tabGliederung[],2,FALSE)</f>
        <v xml:space="preserve">00    Gemeindeorgane </v>
      </c>
      <c r="G3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1" s="14" t="str">
        <f>LEFT(tabDaten[[#This Row],[Gld]],4) &amp; "    " &amp;VLOOKUP((tabDaten[[#This Row],[MandNr]]&amp;"x"&amp;LEFT(tabDaten[[#This Row],[Gld]],4)),tabGliederung[],2,FALSE)</f>
        <v xml:space="preserve">0000    Gemeindeorgane </v>
      </c>
      <c r="I381" s="14" t="str">
        <f>IF(OR(LEFT(tabDaten[[#This Row],[Grp]],1)*1=3,LEFT(tabDaten[[#This Row],[Grp]],1)*1=9),LEFT(tabDaten[[#This Row],[Grp]],2),LEFT(tabDaten[[#This Row],[Grp]],1))</f>
        <v>5</v>
      </c>
      <c r="J381" s="14" t="str">
        <f>VLOOKUP(tabDaten[[#This Row],[GrpKurz]],tabGruppierung[],2,FALSE)</f>
        <v>A   Sächlicher Verwaltungs- und Betriebsaufwand</v>
      </c>
      <c r="K3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0000-550000    Haltung von Fahrzeugen  </v>
      </c>
      <c r="L381" s="17">
        <f>IF(OR(tabDaten[[#This Row],[art]]="00",tabDaten[[#This Row],[art]]="10"),tabDaten[[#This Row],[Plan]],tabDaten[[#This Row],[Plan]]*-1)</f>
        <v>-9000</v>
      </c>
      <c r="M381" s="18">
        <f>IF(OR(tabDaten[[#This Row],[art]]="00",tabDaten[[#This Row],[art]]="10",tabDaten[[#This Row],[art]]="60",tabDaten[[#This Row],[art]]="70"),tabDaten[[#This Row],[Rechnung]],tabDaten[[#This Row],[Rechnung]]*-1)</f>
        <v>-4337.22</v>
      </c>
      <c r="N381" s="44">
        <v>1</v>
      </c>
      <c r="O381" s="45" t="s">
        <v>997</v>
      </c>
      <c r="P381" s="45" t="s">
        <v>996</v>
      </c>
      <c r="Q381" s="45" t="s">
        <v>1716</v>
      </c>
      <c r="R381" s="45" t="s">
        <v>995</v>
      </c>
      <c r="S381" s="45" t="s">
        <v>1546</v>
      </c>
      <c r="T381" s="44" t="s">
        <v>111</v>
      </c>
      <c r="U381" s="46">
        <v>9000</v>
      </c>
      <c r="V381" s="46">
        <v>4337.22</v>
      </c>
    </row>
    <row r="382" spans="2:22" x14ac:dyDescent="0.2">
      <c r="B382" s="14" t="str">
        <f>IF(tabDaten[[#This Row],[MandNr]]="","Fehler",IF(tabDaten[[#This Row],[MandNr]]=1,"1 Stadt Bad Rappenau","2 Eigenbetrieb Stadtenwässerung"))</f>
        <v>1 Stadt Bad Rappenau</v>
      </c>
      <c r="C382" s="14" t="str">
        <f>IF(OR(tabDaten[[#This Row],[art]]="00",tabDaten[[#This Row],[art]]="01",tabDaten[[#This Row],[art]]="60",tabDaten[[#This Row],[art]]="61"),"0 Verwaltungshaushalt","1 Vermögenshaushalt")</f>
        <v>0 Verwaltungshaushalt</v>
      </c>
      <c r="D382" s="14" t="str">
        <f>VLOOKUP(tabDaten[[#This Row],[art]],tabKontenart[],2,FALSE)</f>
        <v>01 Ausgaben VerwaltungsHH</v>
      </c>
      <c r="E382" s="14" t="str">
        <f>LEFT(tabDaten[[#This Row],[Gld]],1) &amp; "    " &amp;VLOOKUP((tabDaten[[#This Row],[MandNr]]&amp;"x"&amp;LEFT(tabDaten[[#This Row],[Gld]],1)),tabGliederung[],2,FALSE)</f>
        <v xml:space="preserve">0    Allgemeine Verwaltung </v>
      </c>
      <c r="F382" s="14" t="str">
        <f>LEFT(tabDaten[[#This Row],[Gld]],2) &amp; "    " &amp;VLOOKUP((tabDaten[[#This Row],[MandNr]]&amp;"x"&amp;LEFT(tabDaten[[#This Row],[Gld]],2)),tabGliederung[],2,FALSE)</f>
        <v xml:space="preserve">00    Gemeindeorgane </v>
      </c>
      <c r="G3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2" s="14" t="str">
        <f>LEFT(tabDaten[[#This Row],[Gld]],4) &amp; "    " &amp;VLOOKUP((tabDaten[[#This Row],[MandNr]]&amp;"x"&amp;LEFT(tabDaten[[#This Row],[Gld]],4)),tabGliederung[],2,FALSE)</f>
        <v xml:space="preserve">0000    Gemeindeorgane </v>
      </c>
      <c r="I382" s="14" t="str">
        <f>IF(OR(LEFT(tabDaten[[#This Row],[Grp]],1)*1=3,LEFT(tabDaten[[#This Row],[Grp]],1)*1=9),LEFT(tabDaten[[#This Row],[Grp]],2),LEFT(tabDaten[[#This Row],[Grp]],1))</f>
        <v>5</v>
      </c>
      <c r="J382" s="14" t="str">
        <f>VLOOKUP(tabDaten[[#This Row],[GrpKurz]],tabGruppierung[],2,FALSE)</f>
        <v>A   Sächlicher Verwaltungs- und Betriebsaufwand</v>
      </c>
      <c r="K3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0000-562000    Aus- und Fortbildung,   </v>
      </c>
      <c r="L382" s="17">
        <f>IF(OR(tabDaten[[#This Row],[art]]="00",tabDaten[[#This Row],[art]]="10"),tabDaten[[#This Row],[Plan]],tabDaten[[#This Row],[Plan]]*-1)</f>
        <v>0</v>
      </c>
      <c r="M382" s="18">
        <f>IF(OR(tabDaten[[#This Row],[art]]="00",tabDaten[[#This Row],[art]]="10",tabDaten[[#This Row],[art]]="60",tabDaten[[#This Row],[art]]="70"),tabDaten[[#This Row],[Rechnung]],tabDaten[[#This Row],[Rechnung]]*-1)</f>
        <v>-2010.55</v>
      </c>
      <c r="N382" s="44">
        <v>1</v>
      </c>
      <c r="O382" s="45" t="s">
        <v>997</v>
      </c>
      <c r="P382" s="45" t="s">
        <v>996</v>
      </c>
      <c r="Q382" s="45" t="s">
        <v>1727</v>
      </c>
      <c r="R382" s="45" t="s">
        <v>995</v>
      </c>
      <c r="S382" s="45" t="s">
        <v>1546</v>
      </c>
      <c r="T382" s="44" t="s">
        <v>142</v>
      </c>
      <c r="U382" s="46">
        <v>0</v>
      </c>
      <c r="V382" s="46">
        <v>2010.55</v>
      </c>
    </row>
    <row r="383" spans="2:22" x14ac:dyDescent="0.2">
      <c r="B383" s="14" t="str">
        <f>IF(tabDaten[[#This Row],[MandNr]]="","Fehler",IF(tabDaten[[#This Row],[MandNr]]=1,"1 Stadt Bad Rappenau","2 Eigenbetrieb Stadtenwässerung"))</f>
        <v>1 Stadt Bad Rappenau</v>
      </c>
      <c r="C383" s="14" t="str">
        <f>IF(OR(tabDaten[[#This Row],[art]]="00",tabDaten[[#This Row],[art]]="01",tabDaten[[#This Row],[art]]="60",tabDaten[[#This Row],[art]]="61"),"0 Verwaltungshaushalt","1 Vermögenshaushalt")</f>
        <v>0 Verwaltungshaushalt</v>
      </c>
      <c r="D383" s="14" t="str">
        <f>VLOOKUP(tabDaten[[#This Row],[art]],tabKontenart[],2,FALSE)</f>
        <v>01 Ausgaben VerwaltungsHH</v>
      </c>
      <c r="E383" s="14" t="str">
        <f>LEFT(tabDaten[[#This Row],[Gld]],1) &amp; "    " &amp;VLOOKUP((tabDaten[[#This Row],[MandNr]]&amp;"x"&amp;LEFT(tabDaten[[#This Row],[Gld]],1)),tabGliederung[],2,FALSE)</f>
        <v xml:space="preserve">0    Allgemeine Verwaltung </v>
      </c>
      <c r="F383" s="14" t="str">
        <f>LEFT(tabDaten[[#This Row],[Gld]],2) &amp; "    " &amp;VLOOKUP((tabDaten[[#This Row],[MandNr]]&amp;"x"&amp;LEFT(tabDaten[[#This Row],[Gld]],2)),tabGliederung[],2,FALSE)</f>
        <v xml:space="preserve">00    Gemeindeorgane </v>
      </c>
      <c r="G3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3" s="14" t="str">
        <f>LEFT(tabDaten[[#This Row],[Gld]],4) &amp; "    " &amp;VLOOKUP((tabDaten[[#This Row],[MandNr]]&amp;"x"&amp;LEFT(tabDaten[[#This Row],[Gld]],4)),tabGliederung[],2,FALSE)</f>
        <v xml:space="preserve">0000    Gemeindeorgane </v>
      </c>
      <c r="I383" s="14" t="str">
        <f>IF(OR(LEFT(tabDaten[[#This Row],[Grp]],1)*1=3,LEFT(tabDaten[[#This Row],[Grp]],1)*1=9),LEFT(tabDaten[[#This Row],[Grp]],2),LEFT(tabDaten[[#This Row],[Grp]],1))</f>
        <v>5</v>
      </c>
      <c r="J383" s="14" t="str">
        <f>VLOOKUP(tabDaten[[#This Row],[GrpKurz]],tabGruppierung[],2,FALSE)</f>
        <v>A   Sächlicher Verwaltungs- und Betriebsaufwand</v>
      </c>
      <c r="K3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0000-581000    Repräsentation, Tagungen, Besichtigungen  </v>
      </c>
      <c r="L383" s="17">
        <f>IF(OR(tabDaten[[#This Row],[art]]="00",tabDaten[[#This Row],[art]]="10"),tabDaten[[#This Row],[Plan]],tabDaten[[#This Row],[Plan]]*-1)</f>
        <v>-30000</v>
      </c>
      <c r="M383" s="18">
        <f>IF(OR(tabDaten[[#This Row],[art]]="00",tabDaten[[#This Row],[art]]="10",tabDaten[[#This Row],[art]]="60",tabDaten[[#This Row],[art]]="70"),tabDaten[[#This Row],[Rechnung]],tabDaten[[#This Row],[Rechnung]]*-1)</f>
        <v>-33280.99</v>
      </c>
      <c r="N383" s="44">
        <v>1</v>
      </c>
      <c r="O383" s="45" t="s">
        <v>997</v>
      </c>
      <c r="P383" s="45" t="s">
        <v>996</v>
      </c>
      <c r="Q383" s="45" t="s">
        <v>1717</v>
      </c>
      <c r="R383" s="45" t="s">
        <v>995</v>
      </c>
      <c r="S383" s="45" t="s">
        <v>1546</v>
      </c>
      <c r="T383" s="44" t="s">
        <v>112</v>
      </c>
      <c r="U383" s="46">
        <v>30000</v>
      </c>
      <c r="V383" s="46">
        <v>33280.99</v>
      </c>
    </row>
    <row r="384" spans="2:22" x14ac:dyDescent="0.2">
      <c r="B384" s="14" t="str">
        <f>IF(tabDaten[[#This Row],[MandNr]]="","Fehler",IF(tabDaten[[#This Row],[MandNr]]=1,"1 Stadt Bad Rappenau","2 Eigenbetrieb Stadtenwässerung"))</f>
        <v>1 Stadt Bad Rappenau</v>
      </c>
      <c r="C384" s="14" t="str">
        <f>IF(OR(tabDaten[[#This Row],[art]]="00",tabDaten[[#This Row],[art]]="01",tabDaten[[#This Row],[art]]="60",tabDaten[[#This Row],[art]]="61"),"0 Verwaltungshaushalt","1 Vermögenshaushalt")</f>
        <v>0 Verwaltungshaushalt</v>
      </c>
      <c r="D384" s="14" t="str">
        <f>VLOOKUP(tabDaten[[#This Row],[art]],tabKontenart[],2,FALSE)</f>
        <v>01 Ausgaben VerwaltungsHH</v>
      </c>
      <c r="E384" s="14" t="str">
        <f>LEFT(tabDaten[[#This Row],[Gld]],1) &amp; "    " &amp;VLOOKUP((tabDaten[[#This Row],[MandNr]]&amp;"x"&amp;LEFT(tabDaten[[#This Row],[Gld]],1)),tabGliederung[],2,FALSE)</f>
        <v xml:space="preserve">0    Allgemeine Verwaltung </v>
      </c>
      <c r="F384" s="14" t="str">
        <f>LEFT(tabDaten[[#This Row],[Gld]],2) &amp; "    " &amp;VLOOKUP((tabDaten[[#This Row],[MandNr]]&amp;"x"&amp;LEFT(tabDaten[[#This Row],[Gld]],2)),tabGliederung[],2,FALSE)</f>
        <v xml:space="preserve">00    Gemeindeorgane </v>
      </c>
      <c r="G3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4" s="14" t="str">
        <f>LEFT(tabDaten[[#This Row],[Gld]],4) &amp; "    " &amp;VLOOKUP((tabDaten[[#This Row],[MandNr]]&amp;"x"&amp;LEFT(tabDaten[[#This Row],[Gld]],4)),tabGliederung[],2,FALSE)</f>
        <v xml:space="preserve">0000    Gemeindeorgane </v>
      </c>
      <c r="I384" s="14" t="str">
        <f>IF(OR(LEFT(tabDaten[[#This Row],[Grp]],1)*1=3,LEFT(tabDaten[[#This Row],[Grp]],1)*1=9),LEFT(tabDaten[[#This Row],[Grp]],2),LEFT(tabDaten[[#This Row],[Grp]],1))</f>
        <v>5</v>
      </c>
      <c r="J384" s="14" t="str">
        <f>VLOOKUP(tabDaten[[#This Row],[GrpKurz]],tabGruppierung[],2,FALSE)</f>
        <v>A   Sächlicher Verwaltungs- und Betriebsaufwand</v>
      </c>
      <c r="K3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0000-582000    Partnerschaften, Auslandsbeziehungen  </v>
      </c>
      <c r="L384" s="17">
        <f>IF(OR(tabDaten[[#This Row],[art]]="00",tabDaten[[#This Row],[art]]="10"),tabDaten[[#This Row],[Plan]],tabDaten[[#This Row],[Plan]]*-1)</f>
        <v>-20000</v>
      </c>
      <c r="M384" s="18">
        <f>IF(OR(tabDaten[[#This Row],[art]]="00",tabDaten[[#This Row],[art]]="10",tabDaten[[#This Row],[art]]="60",tabDaten[[#This Row],[art]]="70"),tabDaten[[#This Row],[Rechnung]],tabDaten[[#This Row],[Rechnung]]*-1)</f>
        <v>-13078.32</v>
      </c>
      <c r="N384" s="44">
        <v>1</v>
      </c>
      <c r="O384" s="45" t="s">
        <v>997</v>
      </c>
      <c r="P384" s="45" t="s">
        <v>996</v>
      </c>
      <c r="Q384" s="45" t="s">
        <v>1718</v>
      </c>
      <c r="R384" s="45" t="s">
        <v>995</v>
      </c>
      <c r="S384" s="45" t="s">
        <v>1546</v>
      </c>
      <c r="T384" s="44" t="s">
        <v>113</v>
      </c>
      <c r="U384" s="46">
        <v>20000</v>
      </c>
      <c r="V384" s="46">
        <v>13078.32</v>
      </c>
    </row>
    <row r="385" spans="2:22" x14ac:dyDescent="0.2">
      <c r="B385" s="14" t="str">
        <f>IF(tabDaten[[#This Row],[MandNr]]="","Fehler",IF(tabDaten[[#This Row],[MandNr]]=1,"1 Stadt Bad Rappenau","2 Eigenbetrieb Stadtenwässerung"))</f>
        <v>1 Stadt Bad Rappenau</v>
      </c>
      <c r="C385" s="14" t="str">
        <f>IF(OR(tabDaten[[#This Row],[art]]="00",tabDaten[[#This Row],[art]]="01",tabDaten[[#This Row],[art]]="60",tabDaten[[#This Row],[art]]="61"),"0 Verwaltungshaushalt","1 Vermögenshaushalt")</f>
        <v>0 Verwaltungshaushalt</v>
      </c>
      <c r="D385" s="14" t="str">
        <f>VLOOKUP(tabDaten[[#This Row],[art]],tabKontenart[],2,FALSE)</f>
        <v>01 Ausgaben VerwaltungsHH</v>
      </c>
      <c r="E385" s="14" t="str">
        <f>LEFT(tabDaten[[#This Row],[Gld]],1) &amp; "    " &amp;VLOOKUP((tabDaten[[#This Row],[MandNr]]&amp;"x"&amp;LEFT(tabDaten[[#This Row],[Gld]],1)),tabGliederung[],2,FALSE)</f>
        <v xml:space="preserve">0    Allgemeine Verwaltung </v>
      </c>
      <c r="F385" s="14" t="str">
        <f>LEFT(tabDaten[[#This Row],[Gld]],2) &amp; "    " &amp;VLOOKUP((tabDaten[[#This Row],[MandNr]]&amp;"x"&amp;LEFT(tabDaten[[#This Row],[Gld]],2)),tabGliederung[],2,FALSE)</f>
        <v xml:space="preserve">00    Gemeindeorgane </v>
      </c>
      <c r="G3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5" s="14" t="str">
        <f>LEFT(tabDaten[[#This Row],[Gld]],4) &amp; "    " &amp;VLOOKUP((tabDaten[[#This Row],[MandNr]]&amp;"x"&amp;LEFT(tabDaten[[#This Row],[Gld]],4)),tabGliederung[],2,FALSE)</f>
        <v xml:space="preserve">0000    Gemeindeorgane </v>
      </c>
      <c r="I385" s="14" t="str">
        <f>IF(OR(LEFT(tabDaten[[#This Row],[Grp]],1)*1=3,LEFT(tabDaten[[#This Row],[Grp]],1)*1=9),LEFT(tabDaten[[#This Row],[Grp]],2),LEFT(tabDaten[[#This Row],[Grp]],1))</f>
        <v>5</v>
      </c>
      <c r="J385" s="14" t="str">
        <f>VLOOKUP(tabDaten[[#This Row],[GrpKurz]],tabGruppierung[],2,FALSE)</f>
        <v>A   Sächlicher Verwaltungs- und Betriebsaufwand</v>
      </c>
      <c r="K3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0000-583000    Ehrungen, Jubiläen und dgl.  </v>
      </c>
      <c r="L385" s="17">
        <f>IF(OR(tabDaten[[#This Row],[art]]="00",tabDaten[[#This Row],[art]]="10"),tabDaten[[#This Row],[Plan]],tabDaten[[#This Row],[Plan]]*-1)</f>
        <v>-9000</v>
      </c>
      <c r="M385" s="18">
        <f>IF(OR(tabDaten[[#This Row],[art]]="00",tabDaten[[#This Row],[art]]="10",tabDaten[[#This Row],[art]]="60",tabDaten[[#This Row],[art]]="70"),tabDaten[[#This Row],[Rechnung]],tabDaten[[#This Row],[Rechnung]]*-1)</f>
        <v>-5982.58</v>
      </c>
      <c r="N385" s="44">
        <v>1</v>
      </c>
      <c r="O385" s="45" t="s">
        <v>997</v>
      </c>
      <c r="P385" s="45" t="s">
        <v>996</v>
      </c>
      <c r="Q385" s="45" t="s">
        <v>1719</v>
      </c>
      <c r="R385" s="45" t="s">
        <v>995</v>
      </c>
      <c r="S385" s="45" t="s">
        <v>1546</v>
      </c>
      <c r="T385" s="44" t="s">
        <v>114</v>
      </c>
      <c r="U385" s="46">
        <v>9000</v>
      </c>
      <c r="V385" s="46">
        <v>5982.58</v>
      </c>
    </row>
    <row r="386" spans="2:22" x14ac:dyDescent="0.2">
      <c r="B386" s="14" t="str">
        <f>IF(tabDaten[[#This Row],[MandNr]]="","Fehler",IF(tabDaten[[#This Row],[MandNr]]=1,"1 Stadt Bad Rappenau","2 Eigenbetrieb Stadtenwässerung"))</f>
        <v>1 Stadt Bad Rappenau</v>
      </c>
      <c r="C386" s="14" t="str">
        <f>IF(OR(tabDaten[[#This Row],[art]]="00",tabDaten[[#This Row],[art]]="01",tabDaten[[#This Row],[art]]="60",tabDaten[[#This Row],[art]]="61"),"0 Verwaltungshaushalt","1 Vermögenshaushalt")</f>
        <v>0 Verwaltungshaushalt</v>
      </c>
      <c r="D386" s="14" t="str">
        <f>VLOOKUP(tabDaten[[#This Row],[art]],tabKontenart[],2,FALSE)</f>
        <v>01 Ausgaben VerwaltungsHH</v>
      </c>
      <c r="E386" s="14" t="str">
        <f>LEFT(tabDaten[[#This Row],[Gld]],1) &amp; "    " &amp;VLOOKUP((tabDaten[[#This Row],[MandNr]]&amp;"x"&amp;LEFT(tabDaten[[#This Row],[Gld]],1)),tabGliederung[],2,FALSE)</f>
        <v xml:space="preserve">0    Allgemeine Verwaltung </v>
      </c>
      <c r="F386" s="14" t="str">
        <f>LEFT(tabDaten[[#This Row],[Gld]],2) &amp; "    " &amp;VLOOKUP((tabDaten[[#This Row],[MandNr]]&amp;"x"&amp;LEFT(tabDaten[[#This Row],[Gld]],2)),tabGliederung[],2,FALSE)</f>
        <v xml:space="preserve">00    Gemeindeorgane </v>
      </c>
      <c r="G3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6" s="14" t="str">
        <f>LEFT(tabDaten[[#This Row],[Gld]],4) &amp; "    " &amp;VLOOKUP((tabDaten[[#This Row],[MandNr]]&amp;"x"&amp;LEFT(tabDaten[[#This Row],[Gld]],4)),tabGliederung[],2,FALSE)</f>
        <v xml:space="preserve">0000    Gemeindeorgane </v>
      </c>
      <c r="I386" s="14" t="str">
        <f>IF(OR(LEFT(tabDaten[[#This Row],[Grp]],1)*1=3,LEFT(tabDaten[[#This Row],[Grp]],1)*1=9),LEFT(tabDaten[[#This Row],[Grp]],2),LEFT(tabDaten[[#This Row],[Grp]],1))</f>
        <v>5</v>
      </c>
      <c r="J386" s="14" t="str">
        <f>VLOOKUP(tabDaten[[#This Row],[GrpKurz]],tabGruppierung[],2,FALSE)</f>
        <v>A   Sächlicher Verwaltungs- und Betriebsaufwand</v>
      </c>
      <c r="K3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0000-583100    Altersjubiläen   </v>
      </c>
      <c r="L386" s="17">
        <f>IF(OR(tabDaten[[#This Row],[art]]="00",tabDaten[[#This Row],[art]]="10"),tabDaten[[#This Row],[Plan]],tabDaten[[#This Row],[Plan]]*-1)</f>
        <v>-9000</v>
      </c>
      <c r="M386" s="18">
        <f>IF(OR(tabDaten[[#This Row],[art]]="00",tabDaten[[#This Row],[art]]="10",tabDaten[[#This Row],[art]]="60",tabDaten[[#This Row],[art]]="70"),tabDaten[[#This Row],[Rechnung]],tabDaten[[#This Row],[Rechnung]]*-1)</f>
        <v>-4415.96</v>
      </c>
      <c r="N386" s="44">
        <v>1</v>
      </c>
      <c r="O386" s="45" t="s">
        <v>997</v>
      </c>
      <c r="P386" s="45" t="s">
        <v>996</v>
      </c>
      <c r="Q386" s="45" t="s">
        <v>1720</v>
      </c>
      <c r="R386" s="45" t="s">
        <v>995</v>
      </c>
      <c r="S386" s="45" t="s">
        <v>1546</v>
      </c>
      <c r="T386" s="44" t="s">
        <v>115</v>
      </c>
      <c r="U386" s="46">
        <v>9000</v>
      </c>
      <c r="V386" s="46">
        <v>4415.96</v>
      </c>
    </row>
    <row r="387" spans="2:22" x14ac:dyDescent="0.2">
      <c r="B387" s="14" t="str">
        <f>IF(tabDaten[[#This Row],[MandNr]]="","Fehler",IF(tabDaten[[#This Row],[MandNr]]=1,"1 Stadt Bad Rappenau","2 Eigenbetrieb Stadtenwässerung"))</f>
        <v>1 Stadt Bad Rappenau</v>
      </c>
      <c r="C387" s="14" t="str">
        <f>IF(OR(tabDaten[[#This Row],[art]]="00",tabDaten[[#This Row],[art]]="01",tabDaten[[#This Row],[art]]="60",tabDaten[[#This Row],[art]]="61"),"0 Verwaltungshaushalt","1 Vermögenshaushalt")</f>
        <v>0 Verwaltungshaushalt</v>
      </c>
      <c r="D387" s="14" t="str">
        <f>VLOOKUP(tabDaten[[#This Row],[art]],tabKontenart[],2,FALSE)</f>
        <v>01 Ausgaben VerwaltungsHH</v>
      </c>
      <c r="E387" s="14" t="str">
        <f>LEFT(tabDaten[[#This Row],[Gld]],1) &amp; "    " &amp;VLOOKUP((tabDaten[[#This Row],[MandNr]]&amp;"x"&amp;LEFT(tabDaten[[#This Row],[Gld]],1)),tabGliederung[],2,FALSE)</f>
        <v xml:space="preserve">0    Allgemeine Verwaltung </v>
      </c>
      <c r="F387" s="14" t="str">
        <f>LEFT(tabDaten[[#This Row],[Gld]],2) &amp; "    " &amp;VLOOKUP((tabDaten[[#This Row],[MandNr]]&amp;"x"&amp;LEFT(tabDaten[[#This Row],[Gld]],2)),tabGliederung[],2,FALSE)</f>
        <v xml:space="preserve">00    Gemeindeorgane </v>
      </c>
      <c r="G3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7" s="14" t="str">
        <f>LEFT(tabDaten[[#This Row],[Gld]],4) &amp; "    " &amp;VLOOKUP((tabDaten[[#This Row],[MandNr]]&amp;"x"&amp;LEFT(tabDaten[[#This Row],[Gld]],4)),tabGliederung[],2,FALSE)</f>
        <v xml:space="preserve">0000    Gemeindeorgane </v>
      </c>
      <c r="I387" s="14" t="str">
        <f>IF(OR(LEFT(tabDaten[[#This Row],[Grp]],1)*1=3,LEFT(tabDaten[[#This Row],[Grp]],1)*1=9),LEFT(tabDaten[[#This Row],[Grp]],2),LEFT(tabDaten[[#This Row],[Grp]],1))</f>
        <v>5</v>
      </c>
      <c r="J387" s="14" t="str">
        <f>VLOOKUP(tabDaten[[#This Row],[GrpKurz]],tabGruppierung[],2,FALSE)</f>
        <v>A   Sächlicher Verwaltungs- und Betriebsaufwand</v>
      </c>
      <c r="K3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0000-583200    Blutspenderehrungen   </v>
      </c>
      <c r="L387" s="17">
        <f>IF(OR(tabDaten[[#This Row],[art]]="00",tabDaten[[#This Row],[art]]="10"),tabDaten[[#This Row],[Plan]],tabDaten[[#This Row],[Plan]]*-1)</f>
        <v>-1200</v>
      </c>
      <c r="M387" s="18">
        <f>IF(OR(tabDaten[[#This Row],[art]]="00",tabDaten[[#This Row],[art]]="10",tabDaten[[#This Row],[art]]="60",tabDaten[[#This Row],[art]]="70"),tabDaten[[#This Row],[Rechnung]],tabDaten[[#This Row],[Rechnung]]*-1)</f>
        <v>-708.54</v>
      </c>
      <c r="N387" s="44">
        <v>1</v>
      </c>
      <c r="O387" s="45" t="s">
        <v>997</v>
      </c>
      <c r="P387" s="45" t="s">
        <v>996</v>
      </c>
      <c r="Q387" s="45" t="s">
        <v>1721</v>
      </c>
      <c r="R387" s="45" t="s">
        <v>995</v>
      </c>
      <c r="S387" s="45" t="s">
        <v>1546</v>
      </c>
      <c r="T387" s="44" t="s">
        <v>116</v>
      </c>
      <c r="U387" s="46">
        <v>1200</v>
      </c>
      <c r="V387" s="46">
        <v>708.54</v>
      </c>
    </row>
    <row r="388" spans="2:22" x14ac:dyDescent="0.2">
      <c r="B388" s="14" t="str">
        <f>IF(tabDaten[[#This Row],[MandNr]]="","Fehler",IF(tabDaten[[#This Row],[MandNr]]=1,"1 Stadt Bad Rappenau","2 Eigenbetrieb Stadtenwässerung"))</f>
        <v>1 Stadt Bad Rappenau</v>
      </c>
      <c r="C388" s="14" t="str">
        <f>IF(OR(tabDaten[[#This Row],[art]]="00",tabDaten[[#This Row],[art]]="01",tabDaten[[#This Row],[art]]="60",tabDaten[[#This Row],[art]]="61"),"0 Verwaltungshaushalt","1 Vermögenshaushalt")</f>
        <v>0 Verwaltungshaushalt</v>
      </c>
      <c r="D388" s="14" t="str">
        <f>VLOOKUP(tabDaten[[#This Row],[art]],tabKontenart[],2,FALSE)</f>
        <v>01 Ausgaben VerwaltungsHH</v>
      </c>
      <c r="E388" s="14" t="str">
        <f>LEFT(tabDaten[[#This Row],[Gld]],1) &amp; "    " &amp;VLOOKUP((tabDaten[[#This Row],[MandNr]]&amp;"x"&amp;LEFT(tabDaten[[#This Row],[Gld]],1)),tabGliederung[],2,FALSE)</f>
        <v xml:space="preserve">0    Allgemeine Verwaltung </v>
      </c>
      <c r="F388" s="14" t="str">
        <f>LEFT(tabDaten[[#This Row],[Gld]],2) &amp; "    " &amp;VLOOKUP((tabDaten[[#This Row],[MandNr]]&amp;"x"&amp;LEFT(tabDaten[[#This Row],[Gld]],2)),tabGliederung[],2,FALSE)</f>
        <v xml:space="preserve">00    Gemeindeorgane </v>
      </c>
      <c r="G3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8" s="14" t="str">
        <f>LEFT(tabDaten[[#This Row],[Gld]],4) &amp; "    " &amp;VLOOKUP((tabDaten[[#This Row],[MandNr]]&amp;"x"&amp;LEFT(tabDaten[[#This Row],[Gld]],4)),tabGliederung[],2,FALSE)</f>
        <v xml:space="preserve">0000    Gemeindeorgane </v>
      </c>
      <c r="I388" s="14" t="str">
        <f>IF(OR(LEFT(tabDaten[[#This Row],[Grp]],1)*1=3,LEFT(tabDaten[[#This Row],[Grp]],1)*1=9),LEFT(tabDaten[[#This Row],[Grp]],2),LEFT(tabDaten[[#This Row],[Grp]],1))</f>
        <v>6</v>
      </c>
      <c r="J388" s="14" t="str">
        <f>VLOOKUP(tabDaten[[#This Row],[GrpKurz]],tabGruppierung[],2,FALSE)</f>
        <v>A   Sächlicher Verwaltungs- und Betriebsaufwand</v>
      </c>
      <c r="K3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0000-638000    EDV-Kosten   </v>
      </c>
      <c r="L388" s="17">
        <f>IF(OR(tabDaten[[#This Row],[art]]="00",tabDaten[[#This Row],[art]]="10"),tabDaten[[#This Row],[Plan]],tabDaten[[#This Row],[Plan]]*-1)</f>
        <v>-9000</v>
      </c>
      <c r="M388" s="18">
        <f>IF(OR(tabDaten[[#This Row],[art]]="00",tabDaten[[#This Row],[art]]="10",tabDaten[[#This Row],[art]]="60",tabDaten[[#This Row],[art]]="70"),tabDaten[[#This Row],[Rechnung]],tabDaten[[#This Row],[Rechnung]]*-1)</f>
        <v>-12946.29</v>
      </c>
      <c r="N388" s="44">
        <v>1</v>
      </c>
      <c r="O388" s="45" t="s">
        <v>997</v>
      </c>
      <c r="P388" s="45" t="s">
        <v>996</v>
      </c>
      <c r="Q388" s="45" t="s">
        <v>1722</v>
      </c>
      <c r="R388" s="45" t="s">
        <v>995</v>
      </c>
      <c r="S388" s="45" t="s">
        <v>1546</v>
      </c>
      <c r="T388" s="44" t="s">
        <v>117</v>
      </c>
      <c r="U388" s="46">
        <v>9000</v>
      </c>
      <c r="V388" s="46">
        <v>12946.29</v>
      </c>
    </row>
    <row r="389" spans="2:22" x14ac:dyDescent="0.2">
      <c r="B389" s="14" t="str">
        <f>IF(tabDaten[[#This Row],[MandNr]]="","Fehler",IF(tabDaten[[#This Row],[MandNr]]=1,"1 Stadt Bad Rappenau","2 Eigenbetrieb Stadtenwässerung"))</f>
        <v>1 Stadt Bad Rappenau</v>
      </c>
      <c r="C389" s="14" t="str">
        <f>IF(OR(tabDaten[[#This Row],[art]]="00",tabDaten[[#This Row],[art]]="01",tabDaten[[#This Row],[art]]="60",tabDaten[[#This Row],[art]]="61"),"0 Verwaltungshaushalt","1 Vermögenshaushalt")</f>
        <v>0 Verwaltungshaushalt</v>
      </c>
      <c r="D389" s="14" t="str">
        <f>VLOOKUP(tabDaten[[#This Row],[art]],tabKontenart[],2,FALSE)</f>
        <v>01 Ausgaben VerwaltungsHH</v>
      </c>
      <c r="E389" s="14" t="str">
        <f>LEFT(tabDaten[[#This Row],[Gld]],1) &amp; "    " &amp;VLOOKUP((tabDaten[[#This Row],[MandNr]]&amp;"x"&amp;LEFT(tabDaten[[#This Row],[Gld]],1)),tabGliederung[],2,FALSE)</f>
        <v xml:space="preserve">0    Allgemeine Verwaltung </v>
      </c>
      <c r="F389" s="14" t="str">
        <f>LEFT(tabDaten[[#This Row],[Gld]],2) &amp; "    " &amp;VLOOKUP((tabDaten[[#This Row],[MandNr]]&amp;"x"&amp;LEFT(tabDaten[[#This Row],[Gld]],2)),tabGliederung[],2,FALSE)</f>
        <v xml:space="preserve">00    Gemeindeorgane </v>
      </c>
      <c r="G3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89" s="14" t="str">
        <f>LEFT(tabDaten[[#This Row],[Gld]],4) &amp; "    " &amp;VLOOKUP((tabDaten[[#This Row],[MandNr]]&amp;"x"&amp;LEFT(tabDaten[[#This Row],[Gld]],4)),tabGliederung[],2,FALSE)</f>
        <v xml:space="preserve">0000    Gemeindeorgane </v>
      </c>
      <c r="I389" s="14" t="str">
        <f>IF(OR(LEFT(tabDaten[[#This Row],[Grp]],1)*1=3,LEFT(tabDaten[[#This Row],[Grp]],1)*1=9),LEFT(tabDaten[[#This Row],[Grp]],2),LEFT(tabDaten[[#This Row],[Grp]],1))</f>
        <v>6</v>
      </c>
      <c r="J389" s="14" t="str">
        <f>VLOOKUP(tabDaten[[#This Row],[GrpKurz]],tabGruppierung[],2,FALSE)</f>
        <v>A   Sächlicher Verwaltungs- und Betriebsaufwand</v>
      </c>
      <c r="K3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0000-640000    Steuern, Versicherung, Schadensfälle, Sonderabgaben  </v>
      </c>
      <c r="L389" s="17">
        <f>IF(OR(tabDaten[[#This Row],[art]]="00",tabDaten[[#This Row],[art]]="10"),tabDaten[[#This Row],[Plan]],tabDaten[[#This Row],[Plan]]*-1)</f>
        <v>-1000</v>
      </c>
      <c r="M389" s="18">
        <f>IF(OR(tabDaten[[#This Row],[art]]="00",tabDaten[[#This Row],[art]]="10",tabDaten[[#This Row],[art]]="60",tabDaten[[#This Row],[art]]="70"),tabDaten[[#This Row],[Rechnung]],tabDaten[[#This Row],[Rechnung]]*-1)</f>
        <v>-595.80999999999995</v>
      </c>
      <c r="N389" s="44">
        <v>1</v>
      </c>
      <c r="O389" s="45" t="s">
        <v>997</v>
      </c>
      <c r="P389" s="45" t="s">
        <v>996</v>
      </c>
      <c r="Q389" s="45" t="s">
        <v>1723</v>
      </c>
      <c r="R389" s="45" t="s">
        <v>995</v>
      </c>
      <c r="S389" s="45" t="s">
        <v>1546</v>
      </c>
      <c r="T389" s="44" t="s">
        <v>118</v>
      </c>
      <c r="U389" s="46">
        <v>1000</v>
      </c>
      <c r="V389" s="46">
        <v>595.80999999999995</v>
      </c>
    </row>
    <row r="390" spans="2:22" x14ac:dyDescent="0.2">
      <c r="B390" s="14" t="str">
        <f>IF(tabDaten[[#This Row],[MandNr]]="","Fehler",IF(tabDaten[[#This Row],[MandNr]]=1,"1 Stadt Bad Rappenau","2 Eigenbetrieb Stadtenwässerung"))</f>
        <v>1 Stadt Bad Rappenau</v>
      </c>
      <c r="C390" s="14" t="str">
        <f>IF(OR(tabDaten[[#This Row],[art]]="00",tabDaten[[#This Row],[art]]="01",tabDaten[[#This Row],[art]]="60",tabDaten[[#This Row],[art]]="61"),"0 Verwaltungshaushalt","1 Vermögenshaushalt")</f>
        <v>0 Verwaltungshaushalt</v>
      </c>
      <c r="D390" s="14" t="str">
        <f>VLOOKUP(tabDaten[[#This Row],[art]],tabKontenart[],2,FALSE)</f>
        <v>01 Ausgaben VerwaltungsHH</v>
      </c>
      <c r="E390" s="14" t="str">
        <f>LEFT(tabDaten[[#This Row],[Gld]],1) &amp; "    " &amp;VLOOKUP((tabDaten[[#This Row],[MandNr]]&amp;"x"&amp;LEFT(tabDaten[[#This Row],[Gld]],1)),tabGliederung[],2,FALSE)</f>
        <v xml:space="preserve">0    Allgemeine Verwaltung </v>
      </c>
      <c r="F390" s="14" t="str">
        <f>LEFT(tabDaten[[#This Row],[Gld]],2) &amp; "    " &amp;VLOOKUP((tabDaten[[#This Row],[MandNr]]&amp;"x"&amp;LEFT(tabDaten[[#This Row],[Gld]],2)),tabGliederung[],2,FALSE)</f>
        <v xml:space="preserve">00    Gemeindeorgane </v>
      </c>
      <c r="G3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90" s="14" t="str">
        <f>LEFT(tabDaten[[#This Row],[Gld]],4) &amp; "    " &amp;VLOOKUP((tabDaten[[#This Row],[MandNr]]&amp;"x"&amp;LEFT(tabDaten[[#This Row],[Gld]],4)),tabGliederung[],2,FALSE)</f>
        <v xml:space="preserve">0000    Gemeindeorgane </v>
      </c>
      <c r="I390" s="14" t="str">
        <f>IF(OR(LEFT(tabDaten[[#This Row],[Grp]],1)*1=3,LEFT(tabDaten[[#This Row],[Grp]],1)*1=9),LEFT(tabDaten[[#This Row],[Grp]],2),LEFT(tabDaten[[#This Row],[Grp]],1))</f>
        <v>6</v>
      </c>
      <c r="J390" s="14" t="str">
        <f>VLOOKUP(tabDaten[[#This Row],[GrpKurz]],tabGruppierung[],2,FALSE)</f>
        <v>A   Sächlicher Verwaltungs- und Betriebsaufwand</v>
      </c>
      <c r="K3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0000-650000    Bürobedarf   </v>
      </c>
      <c r="L390" s="17">
        <f>IF(OR(tabDaten[[#This Row],[art]]="00",tabDaten[[#This Row],[art]]="10"),tabDaten[[#This Row],[Plan]],tabDaten[[#This Row],[Plan]]*-1)</f>
        <v>-15000</v>
      </c>
      <c r="M390" s="18">
        <f>IF(OR(tabDaten[[#This Row],[art]]="00",tabDaten[[#This Row],[art]]="10",tabDaten[[#This Row],[art]]="60",tabDaten[[#This Row],[art]]="70"),tabDaten[[#This Row],[Rechnung]],tabDaten[[#This Row],[Rechnung]]*-1)</f>
        <v>-1004.1</v>
      </c>
      <c r="N390" s="44">
        <v>1</v>
      </c>
      <c r="O390" s="45" t="s">
        <v>997</v>
      </c>
      <c r="P390" s="45" t="s">
        <v>996</v>
      </c>
      <c r="Q390" s="45" t="s">
        <v>1724</v>
      </c>
      <c r="R390" s="45" t="s">
        <v>995</v>
      </c>
      <c r="S390" s="45" t="s">
        <v>1546</v>
      </c>
      <c r="T390" s="44" t="s">
        <v>119</v>
      </c>
      <c r="U390" s="46">
        <v>15000</v>
      </c>
      <c r="V390" s="46">
        <v>1004.1</v>
      </c>
    </row>
    <row r="391" spans="2:22" x14ac:dyDescent="0.2">
      <c r="B391" s="14" t="str">
        <f>IF(tabDaten[[#This Row],[MandNr]]="","Fehler",IF(tabDaten[[#This Row],[MandNr]]=1,"1 Stadt Bad Rappenau","2 Eigenbetrieb Stadtenwässerung"))</f>
        <v>1 Stadt Bad Rappenau</v>
      </c>
      <c r="C391" s="14" t="str">
        <f>IF(OR(tabDaten[[#This Row],[art]]="00",tabDaten[[#This Row],[art]]="01",tabDaten[[#This Row],[art]]="60",tabDaten[[#This Row],[art]]="61"),"0 Verwaltungshaushalt","1 Vermögenshaushalt")</f>
        <v>0 Verwaltungshaushalt</v>
      </c>
      <c r="D391" s="14" t="str">
        <f>VLOOKUP(tabDaten[[#This Row],[art]],tabKontenart[],2,FALSE)</f>
        <v>01 Ausgaben VerwaltungsHH</v>
      </c>
      <c r="E391" s="14" t="str">
        <f>LEFT(tabDaten[[#This Row],[Gld]],1) &amp; "    " &amp;VLOOKUP((tabDaten[[#This Row],[MandNr]]&amp;"x"&amp;LEFT(tabDaten[[#This Row],[Gld]],1)),tabGliederung[],2,FALSE)</f>
        <v xml:space="preserve">0    Allgemeine Verwaltung </v>
      </c>
      <c r="F391" s="14" t="str">
        <f>LEFT(tabDaten[[#This Row],[Gld]],2) &amp; "    " &amp;VLOOKUP((tabDaten[[#This Row],[MandNr]]&amp;"x"&amp;LEFT(tabDaten[[#This Row],[Gld]],2)),tabGliederung[],2,FALSE)</f>
        <v xml:space="preserve">00    Gemeindeorgane </v>
      </c>
      <c r="G3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91" s="14" t="str">
        <f>LEFT(tabDaten[[#This Row],[Gld]],4) &amp; "    " &amp;VLOOKUP((tabDaten[[#This Row],[MandNr]]&amp;"x"&amp;LEFT(tabDaten[[#This Row],[Gld]],4)),tabGliederung[],2,FALSE)</f>
        <v xml:space="preserve">0000    Gemeindeorgane </v>
      </c>
      <c r="I391" s="14" t="str">
        <f>IF(OR(LEFT(tabDaten[[#This Row],[Grp]],1)*1=3,LEFT(tabDaten[[#This Row],[Grp]],1)*1=9),LEFT(tabDaten[[#This Row],[Grp]],2),LEFT(tabDaten[[#This Row],[Grp]],1))</f>
        <v>6</v>
      </c>
      <c r="J391" s="14" t="str">
        <f>VLOOKUP(tabDaten[[#This Row],[GrpKurz]],tabGruppierung[],2,FALSE)</f>
        <v>A   Sächlicher Verwaltungs- und Betriebsaufwand</v>
      </c>
      <c r="K3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0000-660000    Verfügungsmittel OB   </v>
      </c>
      <c r="L391" s="17">
        <f>IF(OR(tabDaten[[#This Row],[art]]="00",tabDaten[[#This Row],[art]]="10"),tabDaten[[#This Row],[Plan]],tabDaten[[#This Row],[Plan]]*-1)</f>
        <v>-1500</v>
      </c>
      <c r="M391" s="18">
        <f>IF(OR(tabDaten[[#This Row],[art]]="00",tabDaten[[#This Row],[art]]="10",tabDaten[[#This Row],[art]]="60",tabDaten[[#This Row],[art]]="70"),tabDaten[[#This Row],[Rechnung]],tabDaten[[#This Row],[Rechnung]]*-1)</f>
        <v>-755.5</v>
      </c>
      <c r="N391" s="44">
        <v>1</v>
      </c>
      <c r="O391" s="45" t="s">
        <v>997</v>
      </c>
      <c r="P391" s="45" t="s">
        <v>996</v>
      </c>
      <c r="Q391" s="45" t="s">
        <v>1725</v>
      </c>
      <c r="R391" s="45" t="s">
        <v>995</v>
      </c>
      <c r="S391" s="45" t="s">
        <v>1546</v>
      </c>
      <c r="T391" s="44" t="s">
        <v>120</v>
      </c>
      <c r="U391" s="46">
        <v>1500</v>
      </c>
      <c r="V391" s="46">
        <v>755.5</v>
      </c>
    </row>
    <row r="392" spans="2:22" x14ac:dyDescent="0.2">
      <c r="B392" s="14" t="str">
        <f>IF(tabDaten[[#This Row],[MandNr]]="","Fehler",IF(tabDaten[[#This Row],[MandNr]]=1,"1 Stadt Bad Rappenau","2 Eigenbetrieb Stadtenwässerung"))</f>
        <v>1 Stadt Bad Rappenau</v>
      </c>
      <c r="C392" s="14" t="str">
        <f>IF(OR(tabDaten[[#This Row],[art]]="00",tabDaten[[#This Row],[art]]="01",tabDaten[[#This Row],[art]]="60",tabDaten[[#This Row],[art]]="61"),"0 Verwaltungshaushalt","1 Vermögenshaushalt")</f>
        <v>0 Verwaltungshaushalt</v>
      </c>
      <c r="D392" s="14" t="str">
        <f>VLOOKUP(tabDaten[[#This Row],[art]],tabKontenart[],2,FALSE)</f>
        <v>01 Ausgaben VerwaltungsHH</v>
      </c>
      <c r="E392" s="14" t="str">
        <f>LEFT(tabDaten[[#This Row],[Gld]],1) &amp; "    " &amp;VLOOKUP((tabDaten[[#This Row],[MandNr]]&amp;"x"&amp;LEFT(tabDaten[[#This Row],[Gld]],1)),tabGliederung[],2,FALSE)</f>
        <v xml:space="preserve">0    Allgemeine Verwaltung </v>
      </c>
      <c r="F392" s="14" t="str">
        <f>LEFT(tabDaten[[#This Row],[Gld]],2) &amp; "    " &amp;VLOOKUP((tabDaten[[#This Row],[MandNr]]&amp;"x"&amp;LEFT(tabDaten[[#This Row],[Gld]],2)),tabGliederung[],2,FALSE)</f>
        <v xml:space="preserve">00    Gemeindeorgane </v>
      </c>
      <c r="G3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392" s="14" t="str">
        <f>LEFT(tabDaten[[#This Row],[Gld]],4) &amp; "    " &amp;VLOOKUP((tabDaten[[#This Row],[MandNr]]&amp;"x"&amp;LEFT(tabDaten[[#This Row],[Gld]],4)),tabGliederung[],2,FALSE)</f>
        <v xml:space="preserve">0000    Gemeindeorgane </v>
      </c>
      <c r="I392" s="14" t="str">
        <f>IF(OR(LEFT(tabDaten[[#This Row],[Grp]],1)*1=3,LEFT(tabDaten[[#This Row],[Grp]],1)*1=9),LEFT(tabDaten[[#This Row],[Grp]],2),LEFT(tabDaten[[#This Row],[Grp]],1))</f>
        <v>6</v>
      </c>
      <c r="J392" s="14" t="str">
        <f>VLOOKUP(tabDaten[[#This Row],[GrpKurz]],tabGruppierung[],2,FALSE)</f>
        <v>A   Sächlicher Verwaltungs- und Betriebsaufwand</v>
      </c>
      <c r="K3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0000-668000    Vermischte Ausgaben   </v>
      </c>
      <c r="L392" s="17">
        <f>IF(OR(tabDaten[[#This Row],[art]]="00",tabDaten[[#This Row],[art]]="10"),tabDaten[[#This Row],[Plan]],tabDaten[[#This Row],[Plan]]*-1)</f>
        <v>-1500</v>
      </c>
      <c r="M392" s="18">
        <f>IF(OR(tabDaten[[#This Row],[art]]="00",tabDaten[[#This Row],[art]]="10",tabDaten[[#This Row],[art]]="60",tabDaten[[#This Row],[art]]="70"),tabDaten[[#This Row],[Rechnung]],tabDaten[[#This Row],[Rechnung]]*-1)</f>
        <v>0</v>
      </c>
      <c r="N392" s="44">
        <v>1</v>
      </c>
      <c r="O392" s="45" t="s">
        <v>997</v>
      </c>
      <c r="P392" s="45" t="s">
        <v>996</v>
      </c>
      <c r="Q392" s="45" t="s">
        <v>1726</v>
      </c>
      <c r="R392" s="45" t="s">
        <v>995</v>
      </c>
      <c r="S392" s="45" t="s">
        <v>1546</v>
      </c>
      <c r="T392" s="44" t="s">
        <v>121</v>
      </c>
      <c r="U392" s="46">
        <v>1500</v>
      </c>
      <c r="V392" s="46">
        <v>0</v>
      </c>
    </row>
    <row r="393" spans="2:22" x14ac:dyDescent="0.2">
      <c r="B393" s="14" t="str">
        <f>IF(tabDaten[[#This Row],[MandNr]]="","Fehler",IF(tabDaten[[#This Row],[MandNr]]=1,"1 Stadt Bad Rappenau","2 Eigenbetrieb Stadtenwässerung"))</f>
        <v>1 Stadt Bad Rappenau</v>
      </c>
      <c r="C393" s="14" t="str">
        <f>IF(OR(tabDaten[[#This Row],[art]]="00",tabDaten[[#This Row],[art]]="01",tabDaten[[#This Row],[art]]="60",tabDaten[[#This Row],[art]]="61"),"0 Verwaltungshaushalt","1 Vermögenshaushalt")</f>
        <v>0 Verwaltungshaushalt</v>
      </c>
      <c r="D393" s="14" t="str">
        <f>VLOOKUP(tabDaten[[#This Row],[art]],tabKontenart[],2,FALSE)</f>
        <v>01 Ausgaben VerwaltungsHH</v>
      </c>
      <c r="E393" s="14" t="str">
        <f>LEFT(tabDaten[[#This Row],[Gld]],1) &amp; "    " &amp;VLOOKUP((tabDaten[[#This Row],[MandNr]]&amp;"x"&amp;LEFT(tabDaten[[#This Row],[Gld]],1)),tabGliederung[],2,FALSE)</f>
        <v xml:space="preserve">0    Allgemeine Verwaltung </v>
      </c>
      <c r="F393" s="14" t="str">
        <f>LEFT(tabDaten[[#This Row],[Gld]],2) &amp; "    " &amp;VLOOKUP((tabDaten[[#This Row],[MandNr]]&amp;"x"&amp;LEFT(tabDaten[[#This Row],[Gld]],2)),tabGliederung[],2,FALSE)</f>
        <v xml:space="preserve">01    Rechnungsprüfung </v>
      </c>
      <c r="G3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393" s="14" t="str">
        <f>LEFT(tabDaten[[#This Row],[Gld]],4) &amp; "    " &amp;VLOOKUP((tabDaten[[#This Row],[MandNr]]&amp;"x"&amp;LEFT(tabDaten[[#This Row],[Gld]],4)),tabGliederung[],2,FALSE)</f>
        <v xml:space="preserve">0100    Rechnungsprüfungsamt </v>
      </c>
      <c r="I393" s="14" t="str">
        <f>IF(OR(LEFT(tabDaten[[#This Row],[Grp]],1)*1=3,LEFT(tabDaten[[#This Row],[Grp]],1)*1=9),LEFT(tabDaten[[#This Row],[Grp]],2),LEFT(tabDaten[[#This Row],[Grp]],1))</f>
        <v>4</v>
      </c>
      <c r="J393" s="14" t="str">
        <f>VLOOKUP(tabDaten[[#This Row],[GrpKurz]],tabGruppierung[],2,FALSE)</f>
        <v>A   Personalausgaben</v>
      </c>
      <c r="K3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0100-410000    Besoldung der Beamten   </v>
      </c>
      <c r="L393" s="17">
        <f>IF(OR(tabDaten[[#This Row],[art]]="00",tabDaten[[#This Row],[art]]="10"),tabDaten[[#This Row],[Plan]],tabDaten[[#This Row],[Plan]]*-1)</f>
        <v>-74100</v>
      </c>
      <c r="M393" s="18">
        <f>IF(OR(tabDaten[[#This Row],[art]]="00",tabDaten[[#This Row],[art]]="10",tabDaten[[#This Row],[art]]="60",tabDaten[[#This Row],[art]]="70"),tabDaten[[#This Row],[Rechnung]],tabDaten[[#This Row],[Rechnung]]*-1)</f>
        <v>-68219.69</v>
      </c>
      <c r="N393" s="44">
        <v>1</v>
      </c>
      <c r="O393" s="45" t="s">
        <v>997</v>
      </c>
      <c r="P393" s="45" t="s">
        <v>998</v>
      </c>
      <c r="Q393" s="45" t="s">
        <v>1706</v>
      </c>
      <c r="R393" s="45" t="s">
        <v>995</v>
      </c>
      <c r="S393" s="45" t="s">
        <v>1546</v>
      </c>
      <c r="T393" s="44" t="s">
        <v>122</v>
      </c>
      <c r="U393" s="46">
        <v>74100</v>
      </c>
      <c r="V393" s="46">
        <v>68219.69</v>
      </c>
    </row>
    <row r="394" spans="2:22" x14ac:dyDescent="0.2">
      <c r="B394" s="14" t="str">
        <f>IF(tabDaten[[#This Row],[MandNr]]="","Fehler",IF(tabDaten[[#This Row],[MandNr]]=1,"1 Stadt Bad Rappenau","2 Eigenbetrieb Stadtenwässerung"))</f>
        <v>1 Stadt Bad Rappenau</v>
      </c>
      <c r="C394" s="14" t="str">
        <f>IF(OR(tabDaten[[#This Row],[art]]="00",tabDaten[[#This Row],[art]]="01",tabDaten[[#This Row],[art]]="60",tabDaten[[#This Row],[art]]="61"),"0 Verwaltungshaushalt","1 Vermögenshaushalt")</f>
        <v>0 Verwaltungshaushalt</v>
      </c>
      <c r="D394" s="14" t="str">
        <f>VLOOKUP(tabDaten[[#This Row],[art]],tabKontenart[],2,FALSE)</f>
        <v>01 Ausgaben VerwaltungsHH</v>
      </c>
      <c r="E394" s="14" t="str">
        <f>LEFT(tabDaten[[#This Row],[Gld]],1) &amp; "    " &amp;VLOOKUP((tabDaten[[#This Row],[MandNr]]&amp;"x"&amp;LEFT(tabDaten[[#This Row],[Gld]],1)),tabGliederung[],2,FALSE)</f>
        <v xml:space="preserve">0    Allgemeine Verwaltung </v>
      </c>
      <c r="F394" s="14" t="str">
        <f>LEFT(tabDaten[[#This Row],[Gld]],2) &amp; "    " &amp;VLOOKUP((tabDaten[[#This Row],[MandNr]]&amp;"x"&amp;LEFT(tabDaten[[#This Row],[Gld]],2)),tabGliederung[],2,FALSE)</f>
        <v xml:space="preserve">01    Rechnungsprüfung </v>
      </c>
      <c r="G3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394" s="14" t="str">
        <f>LEFT(tabDaten[[#This Row],[Gld]],4) &amp; "    " &amp;VLOOKUP((tabDaten[[#This Row],[MandNr]]&amp;"x"&amp;LEFT(tabDaten[[#This Row],[Gld]],4)),tabGliederung[],2,FALSE)</f>
        <v xml:space="preserve">0100    Rechnungsprüfungsamt </v>
      </c>
      <c r="I394" s="14" t="str">
        <f>IF(OR(LEFT(tabDaten[[#This Row],[Grp]],1)*1=3,LEFT(tabDaten[[#This Row],[Grp]],1)*1=9),LEFT(tabDaten[[#This Row],[Grp]],2),LEFT(tabDaten[[#This Row],[Grp]],1))</f>
        <v>4</v>
      </c>
      <c r="J394" s="14" t="str">
        <f>VLOOKUP(tabDaten[[#This Row],[GrpKurz]],tabGruppierung[],2,FALSE)</f>
        <v>A   Personalausgaben</v>
      </c>
      <c r="K3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0100-414000    Vergütungen der Beschäftigten  bis 2005 nur Angestellte </v>
      </c>
      <c r="L394" s="17">
        <f>IF(OR(tabDaten[[#This Row],[art]]="00",tabDaten[[#This Row],[art]]="10"),tabDaten[[#This Row],[Plan]],tabDaten[[#This Row],[Plan]]*-1)</f>
        <v>-27100</v>
      </c>
      <c r="M394" s="18">
        <f>IF(OR(tabDaten[[#This Row],[art]]="00",tabDaten[[#This Row],[art]]="10",tabDaten[[#This Row],[art]]="60",tabDaten[[#This Row],[art]]="70"),tabDaten[[#This Row],[Rechnung]],tabDaten[[#This Row],[Rechnung]]*-1)</f>
        <v>-27207.68</v>
      </c>
      <c r="N394" s="44">
        <v>1</v>
      </c>
      <c r="O394" s="45" t="s">
        <v>997</v>
      </c>
      <c r="P394" s="45" t="s">
        <v>998</v>
      </c>
      <c r="Q394" s="45" t="s">
        <v>1707</v>
      </c>
      <c r="R394" s="45" t="s">
        <v>995</v>
      </c>
      <c r="S394" s="45" t="s">
        <v>1546</v>
      </c>
      <c r="T394" s="44" t="s">
        <v>102</v>
      </c>
      <c r="U394" s="46">
        <v>27100</v>
      </c>
      <c r="V394" s="46">
        <v>27207.68</v>
      </c>
    </row>
    <row r="395" spans="2:22" x14ac:dyDescent="0.2">
      <c r="B395" s="14" t="str">
        <f>IF(tabDaten[[#This Row],[MandNr]]="","Fehler",IF(tabDaten[[#This Row],[MandNr]]=1,"1 Stadt Bad Rappenau","2 Eigenbetrieb Stadtenwässerung"))</f>
        <v>1 Stadt Bad Rappenau</v>
      </c>
      <c r="C395" s="14" t="str">
        <f>IF(OR(tabDaten[[#This Row],[art]]="00",tabDaten[[#This Row],[art]]="01",tabDaten[[#This Row],[art]]="60",tabDaten[[#This Row],[art]]="61"),"0 Verwaltungshaushalt","1 Vermögenshaushalt")</f>
        <v>0 Verwaltungshaushalt</v>
      </c>
      <c r="D395" s="14" t="str">
        <f>VLOOKUP(tabDaten[[#This Row],[art]],tabKontenart[],2,FALSE)</f>
        <v>01 Ausgaben VerwaltungsHH</v>
      </c>
      <c r="E395" s="14" t="str">
        <f>LEFT(tabDaten[[#This Row],[Gld]],1) &amp; "    " &amp;VLOOKUP((tabDaten[[#This Row],[MandNr]]&amp;"x"&amp;LEFT(tabDaten[[#This Row],[Gld]],1)),tabGliederung[],2,FALSE)</f>
        <v xml:space="preserve">0    Allgemeine Verwaltung </v>
      </c>
      <c r="F395" s="14" t="str">
        <f>LEFT(tabDaten[[#This Row],[Gld]],2) &amp; "    " &amp;VLOOKUP((tabDaten[[#This Row],[MandNr]]&amp;"x"&amp;LEFT(tabDaten[[#This Row],[Gld]],2)),tabGliederung[],2,FALSE)</f>
        <v xml:space="preserve">01    Rechnungsprüfung </v>
      </c>
      <c r="G3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395" s="14" t="str">
        <f>LEFT(tabDaten[[#This Row],[Gld]],4) &amp; "    " &amp;VLOOKUP((tabDaten[[#This Row],[MandNr]]&amp;"x"&amp;LEFT(tabDaten[[#This Row],[Gld]],4)),tabGliederung[],2,FALSE)</f>
        <v xml:space="preserve">0100    Rechnungsprüfungsamt </v>
      </c>
      <c r="I395" s="14" t="str">
        <f>IF(OR(LEFT(tabDaten[[#This Row],[Grp]],1)*1=3,LEFT(tabDaten[[#This Row],[Grp]],1)*1=9),LEFT(tabDaten[[#This Row],[Grp]],2),LEFT(tabDaten[[#This Row],[Grp]],1))</f>
        <v>4</v>
      </c>
      <c r="J395" s="14" t="str">
        <f>VLOOKUP(tabDaten[[#This Row],[GrpKurz]],tabGruppierung[],2,FALSE)</f>
        <v>A   Personalausgaben</v>
      </c>
      <c r="K3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0100-430000    Beiträge Versorgungskasse   </v>
      </c>
      <c r="L395" s="17">
        <f>IF(OR(tabDaten[[#This Row],[art]]="00",tabDaten[[#This Row],[art]]="10"),tabDaten[[#This Row],[Plan]],tabDaten[[#This Row],[Plan]]*-1)</f>
        <v>-22800</v>
      </c>
      <c r="M395" s="18">
        <f>IF(OR(tabDaten[[#This Row],[art]]="00",tabDaten[[#This Row],[art]]="10",tabDaten[[#This Row],[art]]="60",tabDaten[[#This Row],[art]]="70"),tabDaten[[#This Row],[Rechnung]],tabDaten[[#This Row],[Rechnung]]*-1)</f>
        <v>-23965.43</v>
      </c>
      <c r="N395" s="44">
        <v>1</v>
      </c>
      <c r="O395" s="45" t="s">
        <v>997</v>
      </c>
      <c r="P395" s="45" t="s">
        <v>998</v>
      </c>
      <c r="Q395" s="45" t="s">
        <v>1708</v>
      </c>
      <c r="R395" s="45" t="s">
        <v>995</v>
      </c>
      <c r="S395" s="45" t="s">
        <v>1546</v>
      </c>
      <c r="T395" s="44" t="s">
        <v>103</v>
      </c>
      <c r="U395" s="46">
        <v>22800</v>
      </c>
      <c r="V395" s="46">
        <v>23965.43</v>
      </c>
    </row>
    <row r="396" spans="2:22" x14ac:dyDescent="0.2">
      <c r="B396" s="14" t="str">
        <f>IF(tabDaten[[#This Row],[MandNr]]="","Fehler",IF(tabDaten[[#This Row],[MandNr]]=1,"1 Stadt Bad Rappenau","2 Eigenbetrieb Stadtenwässerung"))</f>
        <v>1 Stadt Bad Rappenau</v>
      </c>
      <c r="C396" s="14" t="str">
        <f>IF(OR(tabDaten[[#This Row],[art]]="00",tabDaten[[#This Row],[art]]="01",tabDaten[[#This Row],[art]]="60",tabDaten[[#This Row],[art]]="61"),"0 Verwaltungshaushalt","1 Vermögenshaushalt")</f>
        <v>0 Verwaltungshaushalt</v>
      </c>
      <c r="D396" s="14" t="str">
        <f>VLOOKUP(tabDaten[[#This Row],[art]],tabKontenart[],2,FALSE)</f>
        <v>01 Ausgaben VerwaltungsHH</v>
      </c>
      <c r="E396" s="14" t="str">
        <f>LEFT(tabDaten[[#This Row],[Gld]],1) &amp; "    " &amp;VLOOKUP((tabDaten[[#This Row],[MandNr]]&amp;"x"&amp;LEFT(tabDaten[[#This Row],[Gld]],1)),tabGliederung[],2,FALSE)</f>
        <v xml:space="preserve">0    Allgemeine Verwaltung </v>
      </c>
      <c r="F396" s="14" t="str">
        <f>LEFT(tabDaten[[#This Row],[Gld]],2) &amp; "    " &amp;VLOOKUP((tabDaten[[#This Row],[MandNr]]&amp;"x"&amp;LEFT(tabDaten[[#This Row],[Gld]],2)),tabGliederung[],2,FALSE)</f>
        <v xml:space="preserve">01    Rechnungsprüfung </v>
      </c>
      <c r="G3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396" s="14" t="str">
        <f>LEFT(tabDaten[[#This Row],[Gld]],4) &amp; "    " &amp;VLOOKUP((tabDaten[[#This Row],[MandNr]]&amp;"x"&amp;LEFT(tabDaten[[#This Row],[Gld]],4)),tabGliederung[],2,FALSE)</f>
        <v xml:space="preserve">0100    Rechnungsprüfungsamt </v>
      </c>
      <c r="I396" s="14" t="str">
        <f>IF(OR(LEFT(tabDaten[[#This Row],[Grp]],1)*1=3,LEFT(tabDaten[[#This Row],[Grp]],1)*1=9),LEFT(tabDaten[[#This Row],[Grp]],2),LEFT(tabDaten[[#This Row],[Grp]],1))</f>
        <v>4</v>
      </c>
      <c r="J396" s="14" t="str">
        <f>VLOOKUP(tabDaten[[#This Row],[GrpKurz]],tabGruppierung[],2,FALSE)</f>
        <v>A   Personalausgaben</v>
      </c>
      <c r="K3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0100-434000    Beiträge Versorgungskasse  bis 2005 nur Angestellte </v>
      </c>
      <c r="L396" s="17">
        <f>IF(OR(tabDaten[[#This Row],[art]]="00",tabDaten[[#This Row],[art]]="10"),tabDaten[[#This Row],[Plan]],tabDaten[[#This Row],[Plan]]*-1)</f>
        <v>-2300</v>
      </c>
      <c r="M396" s="18">
        <f>IF(OR(tabDaten[[#This Row],[art]]="00",tabDaten[[#This Row],[art]]="10",tabDaten[[#This Row],[art]]="60",tabDaten[[#This Row],[art]]="70"),tabDaten[[#This Row],[Rechnung]],tabDaten[[#This Row],[Rechnung]]*-1)</f>
        <v>-2359.0700000000002</v>
      </c>
      <c r="N396" s="44">
        <v>1</v>
      </c>
      <c r="O396" s="45" t="s">
        <v>997</v>
      </c>
      <c r="P396" s="45" t="s">
        <v>998</v>
      </c>
      <c r="Q396" s="45" t="s">
        <v>1709</v>
      </c>
      <c r="R396" s="45" t="s">
        <v>995</v>
      </c>
      <c r="S396" s="45" t="s">
        <v>1546</v>
      </c>
      <c r="T396" s="44" t="s">
        <v>104</v>
      </c>
      <c r="U396" s="46">
        <v>2300</v>
      </c>
      <c r="V396" s="46">
        <v>2359.0700000000002</v>
      </c>
    </row>
    <row r="397" spans="2:22" x14ac:dyDescent="0.2">
      <c r="B397" s="14" t="str">
        <f>IF(tabDaten[[#This Row],[MandNr]]="","Fehler",IF(tabDaten[[#This Row],[MandNr]]=1,"1 Stadt Bad Rappenau","2 Eigenbetrieb Stadtenwässerung"))</f>
        <v>1 Stadt Bad Rappenau</v>
      </c>
      <c r="C397" s="14" t="str">
        <f>IF(OR(tabDaten[[#This Row],[art]]="00",tabDaten[[#This Row],[art]]="01",tabDaten[[#This Row],[art]]="60",tabDaten[[#This Row],[art]]="61"),"0 Verwaltungshaushalt","1 Vermögenshaushalt")</f>
        <v>0 Verwaltungshaushalt</v>
      </c>
      <c r="D397" s="14" t="str">
        <f>VLOOKUP(tabDaten[[#This Row],[art]],tabKontenart[],2,FALSE)</f>
        <v>01 Ausgaben VerwaltungsHH</v>
      </c>
      <c r="E397" s="14" t="str">
        <f>LEFT(tabDaten[[#This Row],[Gld]],1) &amp; "    " &amp;VLOOKUP((tabDaten[[#This Row],[MandNr]]&amp;"x"&amp;LEFT(tabDaten[[#This Row],[Gld]],1)),tabGliederung[],2,FALSE)</f>
        <v xml:space="preserve">0    Allgemeine Verwaltung </v>
      </c>
      <c r="F397" s="14" t="str">
        <f>LEFT(tabDaten[[#This Row],[Gld]],2) &amp; "    " &amp;VLOOKUP((tabDaten[[#This Row],[MandNr]]&amp;"x"&amp;LEFT(tabDaten[[#This Row],[Gld]],2)),tabGliederung[],2,FALSE)</f>
        <v xml:space="preserve">01    Rechnungsprüfung </v>
      </c>
      <c r="G3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397" s="14" t="str">
        <f>LEFT(tabDaten[[#This Row],[Gld]],4) &amp; "    " &amp;VLOOKUP((tabDaten[[#This Row],[MandNr]]&amp;"x"&amp;LEFT(tabDaten[[#This Row],[Gld]],4)),tabGliederung[],2,FALSE)</f>
        <v xml:space="preserve">0100    Rechnungsprüfungsamt </v>
      </c>
      <c r="I397" s="14" t="str">
        <f>IF(OR(LEFT(tabDaten[[#This Row],[Grp]],1)*1=3,LEFT(tabDaten[[#This Row],[Grp]],1)*1=9),LEFT(tabDaten[[#This Row],[Grp]],2),LEFT(tabDaten[[#This Row],[Grp]],1))</f>
        <v>4</v>
      </c>
      <c r="J397" s="14" t="str">
        <f>VLOOKUP(tabDaten[[#This Row],[GrpKurz]],tabGruppierung[],2,FALSE)</f>
        <v>A   Personalausgaben</v>
      </c>
      <c r="K3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0100-444000    Beiträge zur gesetzlichen Sozialvers. f  bis 2005 nur Angestellte </v>
      </c>
      <c r="L397" s="17">
        <f>IF(OR(tabDaten[[#This Row],[art]]="00",tabDaten[[#This Row],[art]]="10"),tabDaten[[#This Row],[Plan]],tabDaten[[#This Row],[Plan]]*-1)</f>
        <v>-5500</v>
      </c>
      <c r="M397" s="18">
        <f>IF(OR(tabDaten[[#This Row],[art]]="00",tabDaten[[#This Row],[art]]="10",tabDaten[[#This Row],[art]]="60",tabDaten[[#This Row],[art]]="70"),tabDaten[[#This Row],[Rechnung]],tabDaten[[#This Row],[Rechnung]]*-1)</f>
        <v>-5531.16</v>
      </c>
      <c r="N397" s="44">
        <v>1</v>
      </c>
      <c r="O397" s="45" t="s">
        <v>997</v>
      </c>
      <c r="P397" s="45" t="s">
        <v>998</v>
      </c>
      <c r="Q397" s="45" t="s">
        <v>1710</v>
      </c>
      <c r="R397" s="45" t="s">
        <v>995</v>
      </c>
      <c r="S397" s="45" t="s">
        <v>1546</v>
      </c>
      <c r="T397" s="44" t="s">
        <v>123</v>
      </c>
      <c r="U397" s="46">
        <v>5500</v>
      </c>
      <c r="V397" s="46">
        <v>5531.16</v>
      </c>
    </row>
    <row r="398" spans="2:22" x14ac:dyDescent="0.2">
      <c r="B398" s="14" t="str">
        <f>IF(tabDaten[[#This Row],[MandNr]]="","Fehler",IF(tabDaten[[#This Row],[MandNr]]=1,"1 Stadt Bad Rappenau","2 Eigenbetrieb Stadtenwässerung"))</f>
        <v>1 Stadt Bad Rappenau</v>
      </c>
      <c r="C398" s="14" t="str">
        <f>IF(OR(tabDaten[[#This Row],[art]]="00",tabDaten[[#This Row],[art]]="01",tabDaten[[#This Row],[art]]="60",tabDaten[[#This Row],[art]]="61"),"0 Verwaltungshaushalt","1 Vermögenshaushalt")</f>
        <v>0 Verwaltungshaushalt</v>
      </c>
      <c r="D398" s="14" t="str">
        <f>VLOOKUP(tabDaten[[#This Row],[art]],tabKontenart[],2,FALSE)</f>
        <v>01 Ausgaben VerwaltungsHH</v>
      </c>
      <c r="E398" s="14" t="str">
        <f>LEFT(tabDaten[[#This Row],[Gld]],1) &amp; "    " &amp;VLOOKUP((tabDaten[[#This Row],[MandNr]]&amp;"x"&amp;LEFT(tabDaten[[#This Row],[Gld]],1)),tabGliederung[],2,FALSE)</f>
        <v xml:space="preserve">0    Allgemeine Verwaltung </v>
      </c>
      <c r="F398" s="14" t="str">
        <f>LEFT(tabDaten[[#This Row],[Gld]],2) &amp; "    " &amp;VLOOKUP((tabDaten[[#This Row],[MandNr]]&amp;"x"&amp;LEFT(tabDaten[[#This Row],[Gld]],2)),tabGliederung[],2,FALSE)</f>
        <v xml:space="preserve">01    Rechnungsprüfung </v>
      </c>
      <c r="G3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398" s="14" t="str">
        <f>LEFT(tabDaten[[#This Row],[Gld]],4) &amp; "    " &amp;VLOOKUP((tabDaten[[#This Row],[MandNr]]&amp;"x"&amp;LEFT(tabDaten[[#This Row],[Gld]],4)),tabGliederung[],2,FALSE)</f>
        <v xml:space="preserve">0100    Rechnungsprüfungsamt </v>
      </c>
      <c r="I398" s="14" t="str">
        <f>IF(OR(LEFT(tabDaten[[#This Row],[Grp]],1)*1=3,LEFT(tabDaten[[#This Row],[Grp]],1)*1=9),LEFT(tabDaten[[#This Row],[Grp]],2),LEFT(tabDaten[[#This Row],[Grp]],1))</f>
        <v>4</v>
      </c>
      <c r="J398" s="14" t="str">
        <f>VLOOKUP(tabDaten[[#This Row],[GrpKurz]],tabGruppierung[],2,FALSE)</f>
        <v>A   Personalausgaben</v>
      </c>
      <c r="K3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0100-450000    Beihilfen, Unterstützung   </v>
      </c>
      <c r="L398" s="17">
        <f>IF(OR(tabDaten[[#This Row],[art]]="00",tabDaten[[#This Row],[art]]="10"),tabDaten[[#This Row],[Plan]],tabDaten[[#This Row],[Plan]]*-1)</f>
        <v>-3100</v>
      </c>
      <c r="M398" s="18">
        <f>IF(OR(tabDaten[[#This Row],[art]]="00",tabDaten[[#This Row],[art]]="10",tabDaten[[#This Row],[art]]="60",tabDaten[[#This Row],[art]]="70"),tabDaten[[#This Row],[Rechnung]],tabDaten[[#This Row],[Rechnung]]*-1)</f>
        <v>-2804</v>
      </c>
      <c r="N398" s="44">
        <v>1</v>
      </c>
      <c r="O398" s="45" t="s">
        <v>997</v>
      </c>
      <c r="P398" s="45" t="s">
        <v>998</v>
      </c>
      <c r="Q398" s="45" t="s">
        <v>1711</v>
      </c>
      <c r="R398" s="45" t="s">
        <v>995</v>
      </c>
      <c r="S398" s="45" t="s">
        <v>1546</v>
      </c>
      <c r="T398" s="44" t="s">
        <v>124</v>
      </c>
      <c r="U398" s="46">
        <v>3100</v>
      </c>
      <c r="V398" s="46">
        <v>2804</v>
      </c>
    </row>
    <row r="399" spans="2:22" x14ac:dyDescent="0.2">
      <c r="B399" s="14" t="str">
        <f>IF(tabDaten[[#This Row],[MandNr]]="","Fehler",IF(tabDaten[[#This Row],[MandNr]]=1,"1 Stadt Bad Rappenau","2 Eigenbetrieb Stadtenwässerung"))</f>
        <v>1 Stadt Bad Rappenau</v>
      </c>
      <c r="C399" s="14" t="str">
        <f>IF(OR(tabDaten[[#This Row],[art]]="00",tabDaten[[#This Row],[art]]="01",tabDaten[[#This Row],[art]]="60",tabDaten[[#This Row],[art]]="61"),"0 Verwaltungshaushalt","1 Vermögenshaushalt")</f>
        <v>0 Verwaltungshaushalt</v>
      </c>
      <c r="D399" s="14" t="str">
        <f>VLOOKUP(tabDaten[[#This Row],[art]],tabKontenart[],2,FALSE)</f>
        <v>01 Ausgaben VerwaltungsHH</v>
      </c>
      <c r="E399" s="14" t="str">
        <f>LEFT(tabDaten[[#This Row],[Gld]],1) &amp; "    " &amp;VLOOKUP((tabDaten[[#This Row],[MandNr]]&amp;"x"&amp;LEFT(tabDaten[[#This Row],[Gld]],1)),tabGliederung[],2,FALSE)</f>
        <v xml:space="preserve">0    Allgemeine Verwaltung </v>
      </c>
      <c r="F399" s="14" t="str">
        <f>LEFT(tabDaten[[#This Row],[Gld]],2) &amp; "    " &amp;VLOOKUP((tabDaten[[#This Row],[MandNr]]&amp;"x"&amp;LEFT(tabDaten[[#This Row],[Gld]],2)),tabGliederung[],2,FALSE)</f>
        <v xml:space="preserve">01    Rechnungsprüfung </v>
      </c>
      <c r="G3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399" s="14" t="str">
        <f>LEFT(tabDaten[[#This Row],[Gld]],4) &amp; "    " &amp;VLOOKUP((tabDaten[[#This Row],[MandNr]]&amp;"x"&amp;LEFT(tabDaten[[#This Row],[Gld]],4)),tabGliederung[],2,FALSE)</f>
        <v xml:space="preserve">0100    Rechnungsprüfungsamt </v>
      </c>
      <c r="I399" s="14" t="str">
        <f>IF(OR(LEFT(tabDaten[[#This Row],[Grp]],1)*1=3,LEFT(tabDaten[[#This Row],[Grp]],1)*1=9),LEFT(tabDaten[[#This Row],[Grp]],2),LEFT(tabDaten[[#This Row],[Grp]],1))</f>
        <v>4</v>
      </c>
      <c r="J399" s="14" t="str">
        <f>VLOOKUP(tabDaten[[#This Row],[GrpKurz]],tabGruppierung[],2,FALSE)</f>
        <v>A   Personalausgaben</v>
      </c>
      <c r="K3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0100-460000    Personalnebenausgaben   </v>
      </c>
      <c r="L399" s="17">
        <f>IF(OR(tabDaten[[#This Row],[art]]="00",tabDaten[[#This Row],[art]]="10"),tabDaten[[#This Row],[Plan]],tabDaten[[#This Row],[Plan]]*-1)</f>
        <v>-100</v>
      </c>
      <c r="M399" s="18">
        <f>IF(OR(tabDaten[[#This Row],[art]]="00",tabDaten[[#This Row],[art]]="10",tabDaten[[#This Row],[art]]="60",tabDaten[[#This Row],[art]]="70"),tabDaten[[#This Row],[Rechnung]],tabDaten[[#This Row],[Rechnung]]*-1)</f>
        <v>-169.12</v>
      </c>
      <c r="N399" s="44">
        <v>1</v>
      </c>
      <c r="O399" s="45" t="s">
        <v>997</v>
      </c>
      <c r="P399" s="45" t="s">
        <v>998</v>
      </c>
      <c r="Q399" s="45" t="s">
        <v>1712</v>
      </c>
      <c r="R399" s="45" t="s">
        <v>995</v>
      </c>
      <c r="S399" s="45" t="s">
        <v>1546</v>
      </c>
      <c r="T399" s="44" t="s">
        <v>107</v>
      </c>
      <c r="U399" s="46">
        <v>100</v>
      </c>
      <c r="V399" s="46">
        <v>169.12</v>
      </c>
    </row>
    <row r="400" spans="2:22" x14ac:dyDescent="0.2">
      <c r="B400" s="14" t="str">
        <f>IF(tabDaten[[#This Row],[MandNr]]="","Fehler",IF(tabDaten[[#This Row],[MandNr]]=1,"1 Stadt Bad Rappenau","2 Eigenbetrieb Stadtenwässerung"))</f>
        <v>1 Stadt Bad Rappenau</v>
      </c>
      <c r="C400" s="14" t="str">
        <f>IF(OR(tabDaten[[#This Row],[art]]="00",tabDaten[[#This Row],[art]]="01",tabDaten[[#This Row],[art]]="60",tabDaten[[#This Row],[art]]="61"),"0 Verwaltungshaushalt","1 Vermögenshaushalt")</f>
        <v>0 Verwaltungshaushalt</v>
      </c>
      <c r="D400" s="14" t="str">
        <f>VLOOKUP(tabDaten[[#This Row],[art]],tabKontenart[],2,FALSE)</f>
        <v>01 Ausgaben VerwaltungsHH</v>
      </c>
      <c r="E400" s="14" t="str">
        <f>LEFT(tabDaten[[#This Row],[Gld]],1) &amp; "    " &amp;VLOOKUP((tabDaten[[#This Row],[MandNr]]&amp;"x"&amp;LEFT(tabDaten[[#This Row],[Gld]],1)),tabGliederung[],2,FALSE)</f>
        <v xml:space="preserve">0    Allgemeine Verwaltung </v>
      </c>
      <c r="F400" s="14" t="str">
        <f>LEFT(tabDaten[[#This Row],[Gld]],2) &amp; "    " &amp;VLOOKUP((tabDaten[[#This Row],[MandNr]]&amp;"x"&amp;LEFT(tabDaten[[#This Row],[Gld]],2)),tabGliederung[],2,FALSE)</f>
        <v xml:space="preserve">01    Rechnungsprüfung </v>
      </c>
      <c r="G4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400" s="14" t="str">
        <f>LEFT(tabDaten[[#This Row],[Gld]],4) &amp; "    " &amp;VLOOKUP((tabDaten[[#This Row],[MandNr]]&amp;"x"&amp;LEFT(tabDaten[[#This Row],[Gld]],4)),tabGliederung[],2,FALSE)</f>
        <v xml:space="preserve">0100    Rechnungsprüfungsamt </v>
      </c>
      <c r="I400" s="14" t="str">
        <f>IF(OR(LEFT(tabDaten[[#This Row],[Grp]],1)*1=3,LEFT(tabDaten[[#This Row],[Grp]],1)*1=9),LEFT(tabDaten[[#This Row],[Grp]],2),LEFT(tabDaten[[#This Row],[Grp]],1))</f>
        <v>4</v>
      </c>
      <c r="J400" s="14" t="str">
        <f>VLOOKUP(tabDaten[[#This Row],[GrpKurz]],tabGruppierung[],2,FALSE)</f>
        <v>A   Personalausgaben</v>
      </c>
      <c r="K4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0100-462000    Betriebsausflug   </v>
      </c>
      <c r="L400" s="17">
        <f>IF(OR(tabDaten[[#This Row],[art]]="00",tabDaten[[#This Row],[art]]="10"),tabDaten[[#This Row],[Plan]],tabDaten[[#This Row],[Plan]]*-1)</f>
        <v>-100</v>
      </c>
      <c r="M400" s="18">
        <f>IF(OR(tabDaten[[#This Row],[art]]="00",tabDaten[[#This Row],[art]]="10",tabDaten[[#This Row],[art]]="60",tabDaten[[#This Row],[art]]="70"),tabDaten[[#This Row],[Rechnung]],tabDaten[[#This Row],[Rechnung]]*-1)</f>
        <v>-71.94</v>
      </c>
      <c r="N400" s="44">
        <v>1</v>
      </c>
      <c r="O400" s="45" t="s">
        <v>997</v>
      </c>
      <c r="P400" s="45" t="s">
        <v>998</v>
      </c>
      <c r="Q400" s="45" t="s">
        <v>1713</v>
      </c>
      <c r="R400" s="45" t="s">
        <v>995</v>
      </c>
      <c r="S400" s="45" t="s">
        <v>1546</v>
      </c>
      <c r="T400" s="44" t="s">
        <v>108</v>
      </c>
      <c r="U400" s="46">
        <v>100</v>
      </c>
      <c r="V400" s="46">
        <v>71.94</v>
      </c>
    </row>
    <row r="401" spans="2:22" x14ac:dyDescent="0.2">
      <c r="B401" s="14" t="str">
        <f>IF(tabDaten[[#This Row],[MandNr]]="","Fehler",IF(tabDaten[[#This Row],[MandNr]]=1,"1 Stadt Bad Rappenau","2 Eigenbetrieb Stadtenwässerung"))</f>
        <v>1 Stadt Bad Rappenau</v>
      </c>
      <c r="C401" s="14" t="str">
        <f>IF(OR(tabDaten[[#This Row],[art]]="00",tabDaten[[#This Row],[art]]="01",tabDaten[[#This Row],[art]]="60",tabDaten[[#This Row],[art]]="61"),"0 Verwaltungshaushalt","1 Vermögenshaushalt")</f>
        <v>0 Verwaltungshaushalt</v>
      </c>
      <c r="D401" s="14" t="str">
        <f>VLOOKUP(tabDaten[[#This Row],[art]],tabKontenart[],2,FALSE)</f>
        <v>01 Ausgaben VerwaltungsHH</v>
      </c>
      <c r="E401" s="14" t="str">
        <f>LEFT(tabDaten[[#This Row],[Gld]],1) &amp; "    " &amp;VLOOKUP((tabDaten[[#This Row],[MandNr]]&amp;"x"&amp;LEFT(tabDaten[[#This Row],[Gld]],1)),tabGliederung[],2,FALSE)</f>
        <v xml:space="preserve">0    Allgemeine Verwaltung </v>
      </c>
      <c r="F401" s="14" t="str">
        <f>LEFT(tabDaten[[#This Row],[Gld]],2) &amp; "    " &amp;VLOOKUP((tabDaten[[#This Row],[MandNr]]&amp;"x"&amp;LEFT(tabDaten[[#This Row],[Gld]],2)),tabGliederung[],2,FALSE)</f>
        <v xml:space="preserve">01    Rechnungsprüfung </v>
      </c>
      <c r="G4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401" s="14" t="str">
        <f>LEFT(tabDaten[[#This Row],[Gld]],4) &amp; "    " &amp;VLOOKUP((tabDaten[[#This Row],[MandNr]]&amp;"x"&amp;LEFT(tabDaten[[#This Row],[Gld]],4)),tabGliederung[],2,FALSE)</f>
        <v xml:space="preserve">0100    Rechnungsprüfungsamt </v>
      </c>
      <c r="I401" s="14" t="str">
        <f>IF(OR(LEFT(tabDaten[[#This Row],[Grp]],1)*1=3,LEFT(tabDaten[[#This Row],[Grp]],1)*1=9),LEFT(tabDaten[[#This Row],[Grp]],2),LEFT(tabDaten[[#This Row],[Grp]],1))</f>
        <v>5</v>
      </c>
      <c r="J401" s="14" t="str">
        <f>VLOOKUP(tabDaten[[#This Row],[GrpKurz]],tabGruppierung[],2,FALSE)</f>
        <v>A   Sächlicher Verwaltungs- und Betriebsaufwand</v>
      </c>
      <c r="K4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0100-520000    Geräte, Ausstattungs- und Einrichtungsgegenstände  </v>
      </c>
      <c r="L401" s="17">
        <f>IF(OR(tabDaten[[#This Row],[art]]="00",tabDaten[[#This Row],[art]]="10"),tabDaten[[#This Row],[Plan]],tabDaten[[#This Row],[Plan]]*-1)</f>
        <v>-1500</v>
      </c>
      <c r="M401" s="18">
        <f>IF(OR(tabDaten[[#This Row],[art]]="00",tabDaten[[#This Row],[art]]="10",tabDaten[[#This Row],[art]]="60",tabDaten[[#This Row],[art]]="70"),tabDaten[[#This Row],[Rechnung]],tabDaten[[#This Row],[Rechnung]]*-1)</f>
        <v>0</v>
      </c>
      <c r="N401" s="44">
        <v>1</v>
      </c>
      <c r="O401" s="45" t="s">
        <v>997</v>
      </c>
      <c r="P401" s="45" t="s">
        <v>998</v>
      </c>
      <c r="Q401" s="45" t="s">
        <v>1714</v>
      </c>
      <c r="R401" s="45" t="s">
        <v>995</v>
      </c>
      <c r="S401" s="45" t="s">
        <v>1546</v>
      </c>
      <c r="T401" s="44" t="s">
        <v>125</v>
      </c>
      <c r="U401" s="46">
        <v>1500</v>
      </c>
      <c r="V401" s="46">
        <v>0</v>
      </c>
    </row>
    <row r="402" spans="2:22" x14ac:dyDescent="0.2">
      <c r="B402" s="14" t="str">
        <f>IF(tabDaten[[#This Row],[MandNr]]="","Fehler",IF(tabDaten[[#This Row],[MandNr]]=1,"1 Stadt Bad Rappenau","2 Eigenbetrieb Stadtenwässerung"))</f>
        <v>1 Stadt Bad Rappenau</v>
      </c>
      <c r="C402" s="14" t="str">
        <f>IF(OR(tabDaten[[#This Row],[art]]="00",tabDaten[[#This Row],[art]]="01",tabDaten[[#This Row],[art]]="60",tabDaten[[#This Row],[art]]="61"),"0 Verwaltungshaushalt","1 Vermögenshaushalt")</f>
        <v>0 Verwaltungshaushalt</v>
      </c>
      <c r="D402" s="14" t="str">
        <f>VLOOKUP(tabDaten[[#This Row],[art]],tabKontenart[],2,FALSE)</f>
        <v>01 Ausgaben VerwaltungsHH</v>
      </c>
      <c r="E402" s="14" t="str">
        <f>LEFT(tabDaten[[#This Row],[Gld]],1) &amp; "    " &amp;VLOOKUP((tabDaten[[#This Row],[MandNr]]&amp;"x"&amp;LEFT(tabDaten[[#This Row],[Gld]],1)),tabGliederung[],2,FALSE)</f>
        <v xml:space="preserve">0    Allgemeine Verwaltung </v>
      </c>
      <c r="F402" s="14" t="str">
        <f>LEFT(tabDaten[[#This Row],[Gld]],2) &amp; "    " &amp;VLOOKUP((tabDaten[[#This Row],[MandNr]]&amp;"x"&amp;LEFT(tabDaten[[#This Row],[Gld]],2)),tabGliederung[],2,FALSE)</f>
        <v xml:space="preserve">01    Rechnungsprüfung </v>
      </c>
      <c r="G4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402" s="14" t="str">
        <f>LEFT(tabDaten[[#This Row],[Gld]],4) &amp; "    " &amp;VLOOKUP((tabDaten[[#This Row],[MandNr]]&amp;"x"&amp;LEFT(tabDaten[[#This Row],[Gld]],4)),tabGliederung[],2,FALSE)</f>
        <v xml:space="preserve">0100    Rechnungsprüfungsamt </v>
      </c>
      <c r="I402" s="14" t="str">
        <f>IF(OR(LEFT(tabDaten[[#This Row],[Grp]],1)*1=3,LEFT(tabDaten[[#This Row],[Grp]],1)*1=9),LEFT(tabDaten[[#This Row],[Grp]],2),LEFT(tabDaten[[#This Row],[Grp]],1))</f>
        <v>5</v>
      </c>
      <c r="J402" s="14" t="str">
        <f>VLOOKUP(tabDaten[[#This Row],[GrpKurz]],tabGruppierung[],2,FALSE)</f>
        <v>A   Sächlicher Verwaltungs- und Betriebsaufwand</v>
      </c>
      <c r="K4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0100-522000    Druck- und Kopierkosten   </v>
      </c>
      <c r="L402" s="17">
        <f>IF(OR(tabDaten[[#This Row],[art]]="00",tabDaten[[#This Row],[art]]="10"),tabDaten[[#This Row],[Plan]],tabDaten[[#This Row],[Plan]]*-1)</f>
        <v>-300</v>
      </c>
      <c r="M402" s="18">
        <f>IF(OR(tabDaten[[#This Row],[art]]="00",tabDaten[[#This Row],[art]]="10",tabDaten[[#This Row],[art]]="60",tabDaten[[#This Row],[art]]="70"),tabDaten[[#This Row],[Rechnung]],tabDaten[[#This Row],[Rechnung]]*-1)</f>
        <v>-128.91999999999999</v>
      </c>
      <c r="N402" s="44">
        <v>1</v>
      </c>
      <c r="O402" s="45" t="s">
        <v>997</v>
      </c>
      <c r="P402" s="45" t="s">
        <v>998</v>
      </c>
      <c r="Q402" s="45" t="s">
        <v>1715</v>
      </c>
      <c r="R402" s="45" t="s">
        <v>995</v>
      </c>
      <c r="S402" s="45" t="s">
        <v>1546</v>
      </c>
      <c r="T402" s="44" t="s">
        <v>110</v>
      </c>
      <c r="U402" s="46">
        <v>300</v>
      </c>
      <c r="V402" s="46">
        <v>128.91999999999999</v>
      </c>
    </row>
    <row r="403" spans="2:22" x14ac:dyDescent="0.2">
      <c r="B403" s="14" t="str">
        <f>IF(tabDaten[[#This Row],[MandNr]]="","Fehler",IF(tabDaten[[#This Row],[MandNr]]=1,"1 Stadt Bad Rappenau","2 Eigenbetrieb Stadtenwässerung"))</f>
        <v>1 Stadt Bad Rappenau</v>
      </c>
      <c r="C403" s="14" t="str">
        <f>IF(OR(tabDaten[[#This Row],[art]]="00",tabDaten[[#This Row],[art]]="01",tabDaten[[#This Row],[art]]="60",tabDaten[[#This Row],[art]]="61"),"0 Verwaltungshaushalt","1 Vermögenshaushalt")</f>
        <v>0 Verwaltungshaushalt</v>
      </c>
      <c r="D403" s="14" t="str">
        <f>VLOOKUP(tabDaten[[#This Row],[art]],tabKontenart[],2,FALSE)</f>
        <v>01 Ausgaben VerwaltungsHH</v>
      </c>
      <c r="E403" s="14" t="str">
        <f>LEFT(tabDaten[[#This Row],[Gld]],1) &amp; "    " &amp;VLOOKUP((tabDaten[[#This Row],[MandNr]]&amp;"x"&amp;LEFT(tabDaten[[#This Row],[Gld]],1)),tabGliederung[],2,FALSE)</f>
        <v xml:space="preserve">0    Allgemeine Verwaltung </v>
      </c>
      <c r="F403" s="14" t="str">
        <f>LEFT(tabDaten[[#This Row],[Gld]],2) &amp; "    " &amp;VLOOKUP((tabDaten[[#This Row],[MandNr]]&amp;"x"&amp;LEFT(tabDaten[[#This Row],[Gld]],2)),tabGliederung[],2,FALSE)</f>
        <v xml:space="preserve">01    Rechnungsprüfung </v>
      </c>
      <c r="G4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403" s="14" t="str">
        <f>LEFT(tabDaten[[#This Row],[Gld]],4) &amp; "    " &amp;VLOOKUP((tabDaten[[#This Row],[MandNr]]&amp;"x"&amp;LEFT(tabDaten[[#This Row],[Gld]],4)),tabGliederung[],2,FALSE)</f>
        <v xml:space="preserve">0100    Rechnungsprüfungsamt </v>
      </c>
      <c r="I403" s="14" t="str">
        <f>IF(OR(LEFT(tabDaten[[#This Row],[Grp]],1)*1=3,LEFT(tabDaten[[#This Row],[Grp]],1)*1=9),LEFT(tabDaten[[#This Row],[Grp]],2),LEFT(tabDaten[[#This Row],[Grp]],1))</f>
        <v>5</v>
      </c>
      <c r="J403" s="14" t="str">
        <f>VLOOKUP(tabDaten[[#This Row],[GrpKurz]],tabGruppierung[],2,FALSE)</f>
        <v>A   Sächlicher Verwaltungs- und Betriebsaufwand</v>
      </c>
      <c r="K4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0100-562000    Aus- und Fortbildung   </v>
      </c>
      <c r="L403" s="17">
        <f>IF(OR(tabDaten[[#This Row],[art]]="00",tabDaten[[#This Row],[art]]="10"),tabDaten[[#This Row],[Plan]],tabDaten[[#This Row],[Plan]]*-1)</f>
        <v>-1000</v>
      </c>
      <c r="M403" s="18">
        <f>IF(OR(tabDaten[[#This Row],[art]]="00",tabDaten[[#This Row],[art]]="10",tabDaten[[#This Row],[art]]="60",tabDaten[[#This Row],[art]]="70"),tabDaten[[#This Row],[Rechnung]],tabDaten[[#This Row],[Rechnung]]*-1)</f>
        <v>-195</v>
      </c>
      <c r="N403" s="44">
        <v>1</v>
      </c>
      <c r="O403" s="45" t="s">
        <v>997</v>
      </c>
      <c r="P403" s="45" t="s">
        <v>998</v>
      </c>
      <c r="Q403" s="45" t="s">
        <v>1727</v>
      </c>
      <c r="R403" s="45" t="s">
        <v>995</v>
      </c>
      <c r="S403" s="45" t="s">
        <v>1546</v>
      </c>
      <c r="T403" s="44" t="s">
        <v>126</v>
      </c>
      <c r="U403" s="46">
        <v>1000</v>
      </c>
      <c r="V403" s="46">
        <v>195</v>
      </c>
    </row>
    <row r="404" spans="2:22" x14ac:dyDescent="0.2">
      <c r="B404" s="14" t="str">
        <f>IF(tabDaten[[#This Row],[MandNr]]="","Fehler",IF(tabDaten[[#This Row],[MandNr]]=1,"1 Stadt Bad Rappenau","2 Eigenbetrieb Stadtenwässerung"))</f>
        <v>1 Stadt Bad Rappenau</v>
      </c>
      <c r="C404" s="14" t="str">
        <f>IF(OR(tabDaten[[#This Row],[art]]="00",tabDaten[[#This Row],[art]]="01",tabDaten[[#This Row],[art]]="60",tabDaten[[#This Row],[art]]="61"),"0 Verwaltungshaushalt","1 Vermögenshaushalt")</f>
        <v>0 Verwaltungshaushalt</v>
      </c>
      <c r="D404" s="14" t="str">
        <f>VLOOKUP(tabDaten[[#This Row],[art]],tabKontenart[],2,FALSE)</f>
        <v>01 Ausgaben VerwaltungsHH</v>
      </c>
      <c r="E404" s="14" t="str">
        <f>LEFT(tabDaten[[#This Row],[Gld]],1) &amp; "    " &amp;VLOOKUP((tabDaten[[#This Row],[MandNr]]&amp;"x"&amp;LEFT(tabDaten[[#This Row],[Gld]],1)),tabGliederung[],2,FALSE)</f>
        <v xml:space="preserve">0    Allgemeine Verwaltung </v>
      </c>
      <c r="F404" s="14" t="str">
        <f>LEFT(tabDaten[[#This Row],[Gld]],2) &amp; "    " &amp;VLOOKUP((tabDaten[[#This Row],[MandNr]]&amp;"x"&amp;LEFT(tabDaten[[#This Row],[Gld]],2)),tabGliederung[],2,FALSE)</f>
        <v xml:space="preserve">01    Rechnungsprüfung </v>
      </c>
      <c r="G4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404" s="14" t="str">
        <f>LEFT(tabDaten[[#This Row],[Gld]],4) &amp; "    " &amp;VLOOKUP((tabDaten[[#This Row],[MandNr]]&amp;"x"&amp;LEFT(tabDaten[[#This Row],[Gld]],4)),tabGliederung[],2,FALSE)</f>
        <v xml:space="preserve">0100    Rechnungsprüfungsamt </v>
      </c>
      <c r="I404" s="14" t="str">
        <f>IF(OR(LEFT(tabDaten[[#This Row],[Grp]],1)*1=3,LEFT(tabDaten[[#This Row],[Grp]],1)*1=9),LEFT(tabDaten[[#This Row],[Grp]],2),LEFT(tabDaten[[#This Row],[Grp]],1))</f>
        <v>6</v>
      </c>
      <c r="J404" s="14" t="str">
        <f>VLOOKUP(tabDaten[[#This Row],[GrpKurz]],tabGruppierung[],2,FALSE)</f>
        <v>A   Sächlicher Verwaltungs- und Betriebsaufwand</v>
      </c>
      <c r="K4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0100-638000    EDV-Kosten   </v>
      </c>
      <c r="L404" s="17">
        <f>IF(OR(tabDaten[[#This Row],[art]]="00",tabDaten[[#This Row],[art]]="10"),tabDaten[[#This Row],[Plan]],tabDaten[[#This Row],[Plan]]*-1)</f>
        <v>-4200</v>
      </c>
      <c r="M404" s="18">
        <f>IF(OR(tabDaten[[#This Row],[art]]="00",tabDaten[[#This Row],[art]]="10",tabDaten[[#This Row],[art]]="60",tabDaten[[#This Row],[art]]="70"),tabDaten[[#This Row],[Rechnung]],tabDaten[[#This Row],[Rechnung]]*-1)</f>
        <v>-4836.82</v>
      </c>
      <c r="N404" s="44">
        <v>1</v>
      </c>
      <c r="O404" s="45" t="s">
        <v>997</v>
      </c>
      <c r="P404" s="45" t="s">
        <v>998</v>
      </c>
      <c r="Q404" s="45" t="s">
        <v>1722</v>
      </c>
      <c r="R404" s="45" t="s">
        <v>995</v>
      </c>
      <c r="S404" s="45" t="s">
        <v>1546</v>
      </c>
      <c r="T404" s="44" t="s">
        <v>117</v>
      </c>
      <c r="U404" s="46">
        <v>4200</v>
      </c>
      <c r="V404" s="46">
        <v>4836.82</v>
      </c>
    </row>
    <row r="405" spans="2:22" x14ac:dyDescent="0.2">
      <c r="B405" s="14" t="str">
        <f>IF(tabDaten[[#This Row],[MandNr]]="","Fehler",IF(tabDaten[[#This Row],[MandNr]]=1,"1 Stadt Bad Rappenau","2 Eigenbetrieb Stadtenwässerung"))</f>
        <v>1 Stadt Bad Rappenau</v>
      </c>
      <c r="C405" s="14" t="str">
        <f>IF(OR(tabDaten[[#This Row],[art]]="00",tabDaten[[#This Row],[art]]="01",tabDaten[[#This Row],[art]]="60",tabDaten[[#This Row],[art]]="61"),"0 Verwaltungshaushalt","1 Vermögenshaushalt")</f>
        <v>0 Verwaltungshaushalt</v>
      </c>
      <c r="D405" s="14" t="str">
        <f>VLOOKUP(tabDaten[[#This Row],[art]],tabKontenart[],2,FALSE)</f>
        <v>01 Ausgaben VerwaltungsHH</v>
      </c>
      <c r="E405" s="14" t="str">
        <f>LEFT(tabDaten[[#This Row],[Gld]],1) &amp; "    " &amp;VLOOKUP((tabDaten[[#This Row],[MandNr]]&amp;"x"&amp;LEFT(tabDaten[[#This Row],[Gld]],1)),tabGliederung[],2,FALSE)</f>
        <v xml:space="preserve">0    Allgemeine Verwaltung </v>
      </c>
      <c r="F405" s="14" t="str">
        <f>LEFT(tabDaten[[#This Row],[Gld]],2) &amp; "    " &amp;VLOOKUP((tabDaten[[#This Row],[MandNr]]&amp;"x"&amp;LEFT(tabDaten[[#This Row],[Gld]],2)),tabGliederung[],2,FALSE)</f>
        <v xml:space="preserve">01    Rechnungsprüfung </v>
      </c>
      <c r="G4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405" s="14" t="str">
        <f>LEFT(tabDaten[[#This Row],[Gld]],4) &amp; "    " &amp;VLOOKUP((tabDaten[[#This Row],[MandNr]]&amp;"x"&amp;LEFT(tabDaten[[#This Row],[Gld]],4)),tabGliederung[],2,FALSE)</f>
        <v xml:space="preserve">0100    Rechnungsprüfungsamt </v>
      </c>
      <c r="I405" s="14" t="str">
        <f>IF(OR(LEFT(tabDaten[[#This Row],[Grp]],1)*1=3,LEFT(tabDaten[[#This Row],[Grp]],1)*1=9),LEFT(tabDaten[[#This Row],[Grp]],2),LEFT(tabDaten[[#This Row],[Grp]],1))</f>
        <v>6</v>
      </c>
      <c r="J405" s="14" t="str">
        <f>VLOOKUP(tabDaten[[#This Row],[GrpKurz]],tabGruppierung[],2,FALSE)</f>
        <v>A   Sächlicher Verwaltungs- und Betriebsaufwand</v>
      </c>
      <c r="K4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0100-650000    Bürobedarf   </v>
      </c>
      <c r="L405" s="17">
        <f>IF(OR(tabDaten[[#This Row],[art]]="00",tabDaten[[#This Row],[art]]="10"),tabDaten[[#This Row],[Plan]],tabDaten[[#This Row],[Plan]]*-1)</f>
        <v>-300</v>
      </c>
      <c r="M405" s="18">
        <f>IF(OR(tabDaten[[#This Row],[art]]="00",tabDaten[[#This Row],[art]]="10",tabDaten[[#This Row],[art]]="60",tabDaten[[#This Row],[art]]="70"),tabDaten[[#This Row],[Rechnung]],tabDaten[[#This Row],[Rechnung]]*-1)</f>
        <v>0</v>
      </c>
      <c r="N405" s="44">
        <v>1</v>
      </c>
      <c r="O405" s="45" t="s">
        <v>997</v>
      </c>
      <c r="P405" s="45" t="s">
        <v>998</v>
      </c>
      <c r="Q405" s="45" t="s">
        <v>1724</v>
      </c>
      <c r="R405" s="45" t="s">
        <v>995</v>
      </c>
      <c r="S405" s="45" t="s">
        <v>1546</v>
      </c>
      <c r="T405" s="44" t="s">
        <v>119</v>
      </c>
      <c r="U405" s="46">
        <v>300</v>
      </c>
      <c r="V405" s="46">
        <v>0</v>
      </c>
    </row>
    <row r="406" spans="2:22" x14ac:dyDescent="0.2">
      <c r="B406" s="14" t="str">
        <f>IF(tabDaten[[#This Row],[MandNr]]="","Fehler",IF(tabDaten[[#This Row],[MandNr]]=1,"1 Stadt Bad Rappenau","2 Eigenbetrieb Stadtenwässerung"))</f>
        <v>1 Stadt Bad Rappenau</v>
      </c>
      <c r="C406" s="14" t="str">
        <f>IF(OR(tabDaten[[#This Row],[art]]="00",tabDaten[[#This Row],[art]]="01",tabDaten[[#This Row],[art]]="60",tabDaten[[#This Row],[art]]="61"),"0 Verwaltungshaushalt","1 Vermögenshaushalt")</f>
        <v>0 Verwaltungshaushalt</v>
      </c>
      <c r="D406" s="14" t="str">
        <f>VLOOKUP(tabDaten[[#This Row],[art]],tabKontenart[],2,FALSE)</f>
        <v>01 Ausgaben VerwaltungsHH</v>
      </c>
      <c r="E406" s="14" t="str">
        <f>LEFT(tabDaten[[#This Row],[Gld]],1) &amp; "    " &amp;VLOOKUP((tabDaten[[#This Row],[MandNr]]&amp;"x"&amp;LEFT(tabDaten[[#This Row],[Gld]],1)),tabGliederung[],2,FALSE)</f>
        <v xml:space="preserve">0    Allgemeine Verwaltung </v>
      </c>
      <c r="F406" s="14" t="str">
        <f>LEFT(tabDaten[[#This Row],[Gld]],2) &amp; "    " &amp;VLOOKUP((tabDaten[[#This Row],[MandNr]]&amp;"x"&amp;LEFT(tabDaten[[#This Row],[Gld]],2)),tabGliederung[],2,FALSE)</f>
        <v xml:space="preserve">01    Rechnungsprüfung </v>
      </c>
      <c r="G4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406" s="14" t="str">
        <f>LEFT(tabDaten[[#This Row],[Gld]],4) &amp; "    " &amp;VLOOKUP((tabDaten[[#This Row],[MandNr]]&amp;"x"&amp;LEFT(tabDaten[[#This Row],[Gld]],4)),tabGliederung[],2,FALSE)</f>
        <v xml:space="preserve">0100    Rechnungsprüfungsamt </v>
      </c>
      <c r="I406" s="14" t="str">
        <f>IF(OR(LEFT(tabDaten[[#This Row],[Grp]],1)*1=3,LEFT(tabDaten[[#This Row],[Grp]],1)*1=9),LEFT(tabDaten[[#This Row],[Grp]],2),LEFT(tabDaten[[#This Row],[Grp]],1))</f>
        <v>6</v>
      </c>
      <c r="J406" s="14" t="str">
        <f>VLOOKUP(tabDaten[[#This Row],[GrpKurz]],tabGruppierung[],2,FALSE)</f>
        <v>A   Sächlicher Verwaltungs- und Betriebsaufwand</v>
      </c>
      <c r="K4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0100-668000    Vermischte Ausgaben   </v>
      </c>
      <c r="L406" s="17">
        <f>IF(OR(tabDaten[[#This Row],[art]]="00",tabDaten[[#This Row],[art]]="10"),tabDaten[[#This Row],[Plan]],tabDaten[[#This Row],[Plan]]*-1)</f>
        <v>-500</v>
      </c>
      <c r="M406" s="18">
        <f>IF(OR(tabDaten[[#This Row],[art]]="00",tabDaten[[#This Row],[art]]="10",tabDaten[[#This Row],[art]]="60",tabDaten[[#This Row],[art]]="70"),tabDaten[[#This Row],[Rechnung]],tabDaten[[#This Row],[Rechnung]]*-1)</f>
        <v>0</v>
      </c>
      <c r="N406" s="44">
        <v>1</v>
      </c>
      <c r="O406" s="45" t="s">
        <v>997</v>
      </c>
      <c r="P406" s="45" t="s">
        <v>998</v>
      </c>
      <c r="Q406" s="45" t="s">
        <v>1726</v>
      </c>
      <c r="R406" s="45" t="s">
        <v>995</v>
      </c>
      <c r="S406" s="45" t="s">
        <v>1546</v>
      </c>
      <c r="T406" s="44" t="s">
        <v>121</v>
      </c>
      <c r="U406" s="46">
        <v>500</v>
      </c>
      <c r="V406" s="46">
        <v>0</v>
      </c>
    </row>
    <row r="407" spans="2:22" x14ac:dyDescent="0.2">
      <c r="B407" s="14" t="str">
        <f>IF(tabDaten[[#This Row],[MandNr]]="","Fehler",IF(tabDaten[[#This Row],[MandNr]]=1,"1 Stadt Bad Rappenau","2 Eigenbetrieb Stadtenwässerung"))</f>
        <v>1 Stadt Bad Rappenau</v>
      </c>
      <c r="C407" s="14" t="str">
        <f>IF(OR(tabDaten[[#This Row],[art]]="00",tabDaten[[#This Row],[art]]="01",tabDaten[[#This Row],[art]]="60",tabDaten[[#This Row],[art]]="61"),"0 Verwaltungshaushalt","1 Vermögenshaushalt")</f>
        <v>0 Verwaltungshaushalt</v>
      </c>
      <c r="D407" s="14" t="str">
        <f>VLOOKUP(tabDaten[[#This Row],[art]],tabKontenart[],2,FALSE)</f>
        <v>01 Ausgaben VerwaltungsHH</v>
      </c>
      <c r="E407" s="14" t="str">
        <f>LEFT(tabDaten[[#This Row],[Gld]],1) &amp; "    " &amp;VLOOKUP((tabDaten[[#This Row],[MandNr]]&amp;"x"&amp;LEFT(tabDaten[[#This Row],[Gld]],1)),tabGliederung[],2,FALSE)</f>
        <v xml:space="preserve">0    Allgemeine Verwaltung </v>
      </c>
      <c r="F407" s="14" t="str">
        <f>LEFT(tabDaten[[#This Row],[Gld]],2) &amp; "    " &amp;VLOOKUP((tabDaten[[#This Row],[MandNr]]&amp;"x"&amp;LEFT(tabDaten[[#This Row],[Gld]],2)),tabGliederung[],2,FALSE)</f>
        <v xml:space="preserve">02    Hauptverwaltung </v>
      </c>
      <c r="G4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07" s="14" t="str">
        <f>LEFT(tabDaten[[#This Row],[Gld]],4) &amp; "    " &amp;VLOOKUP((tabDaten[[#This Row],[MandNr]]&amp;"x"&amp;LEFT(tabDaten[[#This Row],[Gld]],4)),tabGliederung[],2,FALSE)</f>
        <v xml:space="preserve">0200    Hauptverwaltung </v>
      </c>
      <c r="I407" s="14" t="str">
        <f>IF(OR(LEFT(tabDaten[[#This Row],[Grp]],1)*1=3,LEFT(tabDaten[[#This Row],[Grp]],1)*1=9),LEFT(tabDaten[[#This Row],[Grp]],2),LEFT(tabDaten[[#This Row],[Grp]],1))</f>
        <v>4</v>
      </c>
      <c r="J407" s="14" t="str">
        <f>VLOOKUP(tabDaten[[#This Row],[GrpKurz]],tabGruppierung[],2,FALSE)</f>
        <v>A   Personalausgaben</v>
      </c>
      <c r="K4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0200-410000    Besoldung der Beamten  </v>
      </c>
      <c r="L407" s="17">
        <f>IF(OR(tabDaten[[#This Row],[art]]="00",tabDaten[[#This Row],[art]]="10"),tabDaten[[#This Row],[Plan]],tabDaten[[#This Row],[Plan]]*-1)</f>
        <v>-251400</v>
      </c>
      <c r="M407" s="18">
        <f>IF(OR(tabDaten[[#This Row],[art]]="00",tabDaten[[#This Row],[art]]="10",tabDaten[[#This Row],[art]]="60",tabDaten[[#This Row],[art]]="70"),tabDaten[[#This Row],[Rechnung]],tabDaten[[#This Row],[Rechnung]]*-1)</f>
        <v>-221446.23</v>
      </c>
      <c r="N407" s="44">
        <v>1</v>
      </c>
      <c r="O407" s="45" t="s">
        <v>997</v>
      </c>
      <c r="P407" s="45" t="s">
        <v>1000</v>
      </c>
      <c r="Q407" s="45" t="s">
        <v>1706</v>
      </c>
      <c r="R407" s="45" t="s">
        <v>995</v>
      </c>
      <c r="S407" s="45" t="s">
        <v>1546</v>
      </c>
      <c r="T407" s="44" t="s">
        <v>101</v>
      </c>
      <c r="U407" s="46">
        <v>251400</v>
      </c>
      <c r="V407" s="46">
        <v>221446.23</v>
      </c>
    </row>
    <row r="408" spans="2:22" x14ac:dyDescent="0.2">
      <c r="B408" s="14" t="str">
        <f>IF(tabDaten[[#This Row],[MandNr]]="","Fehler",IF(tabDaten[[#This Row],[MandNr]]=1,"1 Stadt Bad Rappenau","2 Eigenbetrieb Stadtenwässerung"))</f>
        <v>1 Stadt Bad Rappenau</v>
      </c>
      <c r="C408" s="14" t="str">
        <f>IF(OR(tabDaten[[#This Row],[art]]="00",tabDaten[[#This Row],[art]]="01",tabDaten[[#This Row],[art]]="60",tabDaten[[#This Row],[art]]="61"),"0 Verwaltungshaushalt","1 Vermögenshaushalt")</f>
        <v>0 Verwaltungshaushalt</v>
      </c>
      <c r="D408" s="14" t="str">
        <f>VLOOKUP(tabDaten[[#This Row],[art]],tabKontenart[],2,FALSE)</f>
        <v>01 Ausgaben VerwaltungsHH</v>
      </c>
      <c r="E408" s="14" t="str">
        <f>LEFT(tabDaten[[#This Row],[Gld]],1) &amp; "    " &amp;VLOOKUP((tabDaten[[#This Row],[MandNr]]&amp;"x"&amp;LEFT(tabDaten[[#This Row],[Gld]],1)),tabGliederung[],2,FALSE)</f>
        <v xml:space="preserve">0    Allgemeine Verwaltung </v>
      </c>
      <c r="F408" s="14" t="str">
        <f>LEFT(tabDaten[[#This Row],[Gld]],2) &amp; "    " &amp;VLOOKUP((tabDaten[[#This Row],[MandNr]]&amp;"x"&amp;LEFT(tabDaten[[#This Row],[Gld]],2)),tabGliederung[],2,FALSE)</f>
        <v xml:space="preserve">02    Hauptverwaltung </v>
      </c>
      <c r="G4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08" s="14" t="str">
        <f>LEFT(tabDaten[[#This Row],[Gld]],4) &amp; "    " &amp;VLOOKUP((tabDaten[[#This Row],[MandNr]]&amp;"x"&amp;LEFT(tabDaten[[#This Row],[Gld]],4)),tabGliederung[],2,FALSE)</f>
        <v xml:space="preserve">0200    Hauptverwaltung </v>
      </c>
      <c r="I408" s="14" t="str">
        <f>IF(OR(LEFT(tabDaten[[#This Row],[Grp]],1)*1=3,LEFT(tabDaten[[#This Row],[Grp]],1)*1=9),LEFT(tabDaten[[#This Row],[Grp]],2),LEFT(tabDaten[[#This Row],[Grp]],1))</f>
        <v>4</v>
      </c>
      <c r="J408" s="14" t="str">
        <f>VLOOKUP(tabDaten[[#This Row],[GrpKurz]],tabGruppierung[],2,FALSE)</f>
        <v>A   Personalausgaben</v>
      </c>
      <c r="K4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0200-414000    Vergütungen der Beschäftigten bis 2005 nur Angestellte </v>
      </c>
      <c r="L408" s="17">
        <f>IF(OR(tabDaten[[#This Row],[art]]="00",tabDaten[[#This Row],[art]]="10"),tabDaten[[#This Row],[Plan]],tabDaten[[#This Row],[Plan]]*-1)</f>
        <v>-323100</v>
      </c>
      <c r="M408" s="18">
        <f>IF(OR(tabDaten[[#This Row],[art]]="00",tabDaten[[#This Row],[art]]="10",tabDaten[[#This Row],[art]]="60",tabDaten[[#This Row],[art]]="70"),tabDaten[[#This Row],[Rechnung]],tabDaten[[#This Row],[Rechnung]]*-1)</f>
        <v>-361331.03</v>
      </c>
      <c r="N408" s="44">
        <v>1</v>
      </c>
      <c r="O408" s="45" t="s">
        <v>997</v>
      </c>
      <c r="P408" s="45" t="s">
        <v>1000</v>
      </c>
      <c r="Q408" s="45" t="s">
        <v>1707</v>
      </c>
      <c r="R408" s="45" t="s">
        <v>995</v>
      </c>
      <c r="S408" s="45" t="s">
        <v>1546</v>
      </c>
      <c r="T408" s="44" t="s">
        <v>127</v>
      </c>
      <c r="U408" s="46">
        <v>323100</v>
      </c>
      <c r="V408" s="46">
        <v>361331.03</v>
      </c>
    </row>
    <row r="409" spans="2:22" x14ac:dyDescent="0.2">
      <c r="B409" s="14" t="str">
        <f>IF(tabDaten[[#This Row],[MandNr]]="","Fehler",IF(tabDaten[[#This Row],[MandNr]]=1,"1 Stadt Bad Rappenau","2 Eigenbetrieb Stadtenwässerung"))</f>
        <v>1 Stadt Bad Rappenau</v>
      </c>
      <c r="C409" s="14" t="str">
        <f>IF(OR(tabDaten[[#This Row],[art]]="00",tabDaten[[#This Row],[art]]="01",tabDaten[[#This Row],[art]]="60",tabDaten[[#This Row],[art]]="61"),"0 Verwaltungshaushalt","1 Vermögenshaushalt")</f>
        <v>0 Verwaltungshaushalt</v>
      </c>
      <c r="D409" s="14" t="str">
        <f>VLOOKUP(tabDaten[[#This Row],[art]],tabKontenart[],2,FALSE)</f>
        <v>01 Ausgaben VerwaltungsHH</v>
      </c>
      <c r="E409" s="14" t="str">
        <f>LEFT(tabDaten[[#This Row],[Gld]],1) &amp; "    " &amp;VLOOKUP((tabDaten[[#This Row],[MandNr]]&amp;"x"&amp;LEFT(tabDaten[[#This Row],[Gld]],1)),tabGliederung[],2,FALSE)</f>
        <v xml:space="preserve">0    Allgemeine Verwaltung </v>
      </c>
      <c r="F409" s="14" t="str">
        <f>LEFT(tabDaten[[#This Row],[Gld]],2) &amp; "    " &amp;VLOOKUP((tabDaten[[#This Row],[MandNr]]&amp;"x"&amp;LEFT(tabDaten[[#This Row],[Gld]],2)),tabGliederung[],2,FALSE)</f>
        <v xml:space="preserve">02    Hauptverwaltung </v>
      </c>
      <c r="G4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09" s="14" t="str">
        <f>LEFT(tabDaten[[#This Row],[Gld]],4) &amp; "    " &amp;VLOOKUP((tabDaten[[#This Row],[MandNr]]&amp;"x"&amp;LEFT(tabDaten[[#This Row],[Gld]],4)),tabGliederung[],2,FALSE)</f>
        <v xml:space="preserve">0200    Hauptverwaltung </v>
      </c>
      <c r="I409" s="14" t="str">
        <f>IF(OR(LEFT(tabDaten[[#This Row],[Grp]],1)*1=3,LEFT(tabDaten[[#This Row],[Grp]],1)*1=9),LEFT(tabDaten[[#This Row],[Grp]],2),LEFT(tabDaten[[#This Row],[Grp]],1))</f>
        <v>4</v>
      </c>
      <c r="J409" s="14" t="str">
        <f>VLOOKUP(tabDaten[[#This Row],[GrpKurz]],tabGruppierung[],2,FALSE)</f>
        <v>A   Personalausgaben</v>
      </c>
      <c r="K4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0200-430000    Beiträge Versorgungskasse   </v>
      </c>
      <c r="L409" s="17">
        <f>IF(OR(tabDaten[[#This Row],[art]]="00",tabDaten[[#This Row],[art]]="10"),tabDaten[[#This Row],[Plan]],tabDaten[[#This Row],[Plan]]*-1)</f>
        <v>-82500</v>
      </c>
      <c r="M409" s="18">
        <f>IF(OR(tabDaten[[#This Row],[art]]="00",tabDaten[[#This Row],[art]]="10",tabDaten[[#This Row],[art]]="60",tabDaten[[#This Row],[art]]="70"),tabDaten[[#This Row],[Rechnung]],tabDaten[[#This Row],[Rechnung]]*-1)</f>
        <v>-109131.47</v>
      </c>
      <c r="N409" s="44">
        <v>1</v>
      </c>
      <c r="O409" s="45" t="s">
        <v>997</v>
      </c>
      <c r="P409" s="45" t="s">
        <v>1000</v>
      </c>
      <c r="Q409" s="45" t="s">
        <v>1708</v>
      </c>
      <c r="R409" s="45" t="s">
        <v>995</v>
      </c>
      <c r="S409" s="45" t="s">
        <v>1546</v>
      </c>
      <c r="T409" s="44" t="s">
        <v>103</v>
      </c>
      <c r="U409" s="46">
        <v>82500</v>
      </c>
      <c r="V409" s="46">
        <v>109131.47</v>
      </c>
    </row>
    <row r="410" spans="2:22" x14ac:dyDescent="0.2">
      <c r="B410" s="14" t="str">
        <f>IF(tabDaten[[#This Row],[MandNr]]="","Fehler",IF(tabDaten[[#This Row],[MandNr]]=1,"1 Stadt Bad Rappenau","2 Eigenbetrieb Stadtenwässerung"))</f>
        <v>1 Stadt Bad Rappenau</v>
      </c>
      <c r="C410" s="14" t="str">
        <f>IF(OR(tabDaten[[#This Row],[art]]="00",tabDaten[[#This Row],[art]]="01",tabDaten[[#This Row],[art]]="60",tabDaten[[#This Row],[art]]="61"),"0 Verwaltungshaushalt","1 Vermögenshaushalt")</f>
        <v>0 Verwaltungshaushalt</v>
      </c>
      <c r="D410" s="14" t="str">
        <f>VLOOKUP(tabDaten[[#This Row],[art]],tabKontenart[],2,FALSE)</f>
        <v>01 Ausgaben VerwaltungsHH</v>
      </c>
      <c r="E410" s="14" t="str">
        <f>LEFT(tabDaten[[#This Row],[Gld]],1) &amp; "    " &amp;VLOOKUP((tabDaten[[#This Row],[MandNr]]&amp;"x"&amp;LEFT(tabDaten[[#This Row],[Gld]],1)),tabGliederung[],2,FALSE)</f>
        <v xml:space="preserve">0    Allgemeine Verwaltung </v>
      </c>
      <c r="F410" s="14" t="str">
        <f>LEFT(tabDaten[[#This Row],[Gld]],2) &amp; "    " &amp;VLOOKUP((tabDaten[[#This Row],[MandNr]]&amp;"x"&amp;LEFT(tabDaten[[#This Row],[Gld]],2)),tabGliederung[],2,FALSE)</f>
        <v xml:space="preserve">02    Hauptverwaltung </v>
      </c>
      <c r="G4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0" s="14" t="str">
        <f>LEFT(tabDaten[[#This Row],[Gld]],4) &amp; "    " &amp;VLOOKUP((tabDaten[[#This Row],[MandNr]]&amp;"x"&amp;LEFT(tabDaten[[#This Row],[Gld]],4)),tabGliederung[],2,FALSE)</f>
        <v xml:space="preserve">0200    Hauptverwaltung </v>
      </c>
      <c r="I410" s="14" t="str">
        <f>IF(OR(LEFT(tabDaten[[#This Row],[Grp]],1)*1=3,LEFT(tabDaten[[#This Row],[Grp]],1)*1=9),LEFT(tabDaten[[#This Row],[Grp]],2),LEFT(tabDaten[[#This Row],[Grp]],1))</f>
        <v>4</v>
      </c>
      <c r="J410" s="14" t="str">
        <f>VLOOKUP(tabDaten[[#This Row],[GrpKurz]],tabGruppierung[],2,FALSE)</f>
        <v>A   Personalausgaben</v>
      </c>
      <c r="K4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0200-434000    Beiträge Versorgungskasse  bis 2005 nur Angestellte </v>
      </c>
      <c r="L410" s="17">
        <f>IF(OR(tabDaten[[#This Row],[art]]="00",tabDaten[[#This Row],[art]]="10"),tabDaten[[#This Row],[Plan]],tabDaten[[#This Row],[Plan]]*-1)</f>
        <v>-27400</v>
      </c>
      <c r="M410" s="18">
        <f>IF(OR(tabDaten[[#This Row],[art]]="00",tabDaten[[#This Row],[art]]="10",tabDaten[[#This Row],[art]]="60",tabDaten[[#This Row],[art]]="70"),tabDaten[[#This Row],[Rechnung]],tabDaten[[#This Row],[Rechnung]]*-1)</f>
        <v>-30913.57</v>
      </c>
      <c r="N410" s="44">
        <v>1</v>
      </c>
      <c r="O410" s="45" t="s">
        <v>997</v>
      </c>
      <c r="P410" s="45" t="s">
        <v>1000</v>
      </c>
      <c r="Q410" s="45" t="s">
        <v>1709</v>
      </c>
      <c r="R410" s="45" t="s">
        <v>995</v>
      </c>
      <c r="S410" s="45" t="s">
        <v>1546</v>
      </c>
      <c r="T410" s="44" t="s">
        <v>104</v>
      </c>
      <c r="U410" s="46">
        <v>27400</v>
      </c>
      <c r="V410" s="46">
        <v>30913.57</v>
      </c>
    </row>
    <row r="411" spans="2:22" x14ac:dyDescent="0.2">
      <c r="B411" s="14" t="str">
        <f>IF(tabDaten[[#This Row],[MandNr]]="","Fehler",IF(tabDaten[[#This Row],[MandNr]]=1,"1 Stadt Bad Rappenau","2 Eigenbetrieb Stadtenwässerung"))</f>
        <v>1 Stadt Bad Rappenau</v>
      </c>
      <c r="C411" s="14" t="str">
        <f>IF(OR(tabDaten[[#This Row],[art]]="00",tabDaten[[#This Row],[art]]="01",tabDaten[[#This Row],[art]]="60",tabDaten[[#This Row],[art]]="61"),"0 Verwaltungshaushalt","1 Vermögenshaushalt")</f>
        <v>0 Verwaltungshaushalt</v>
      </c>
      <c r="D411" s="14" t="str">
        <f>VLOOKUP(tabDaten[[#This Row],[art]],tabKontenart[],2,FALSE)</f>
        <v>01 Ausgaben VerwaltungsHH</v>
      </c>
      <c r="E411" s="14" t="str">
        <f>LEFT(tabDaten[[#This Row],[Gld]],1) &amp; "    " &amp;VLOOKUP((tabDaten[[#This Row],[MandNr]]&amp;"x"&amp;LEFT(tabDaten[[#This Row],[Gld]],1)),tabGliederung[],2,FALSE)</f>
        <v xml:space="preserve">0    Allgemeine Verwaltung </v>
      </c>
      <c r="F411" s="14" t="str">
        <f>LEFT(tabDaten[[#This Row],[Gld]],2) &amp; "    " &amp;VLOOKUP((tabDaten[[#This Row],[MandNr]]&amp;"x"&amp;LEFT(tabDaten[[#This Row],[Gld]],2)),tabGliederung[],2,FALSE)</f>
        <v xml:space="preserve">02    Hauptverwaltung </v>
      </c>
      <c r="G4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1" s="14" t="str">
        <f>LEFT(tabDaten[[#This Row],[Gld]],4) &amp; "    " &amp;VLOOKUP((tabDaten[[#This Row],[MandNr]]&amp;"x"&amp;LEFT(tabDaten[[#This Row],[Gld]],4)),tabGliederung[],2,FALSE)</f>
        <v xml:space="preserve">0200    Hauptverwaltung </v>
      </c>
      <c r="I411" s="14" t="str">
        <f>IF(OR(LEFT(tabDaten[[#This Row],[Grp]],1)*1=3,LEFT(tabDaten[[#This Row],[Grp]],1)*1=9),LEFT(tabDaten[[#This Row],[Grp]],2),LEFT(tabDaten[[#This Row],[Grp]],1))</f>
        <v>4</v>
      </c>
      <c r="J411" s="14" t="str">
        <f>VLOOKUP(tabDaten[[#This Row],[GrpKurz]],tabGruppierung[],2,FALSE)</f>
        <v>A   Personalausgaben</v>
      </c>
      <c r="K4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0200-444000    Beiträge zur gesetzlichen Sozialversicherung für Angest. bis 2005 nur Angestellte </v>
      </c>
      <c r="L411" s="17">
        <f>IF(OR(tabDaten[[#This Row],[art]]="00",tabDaten[[#This Row],[art]]="10"),tabDaten[[#This Row],[Plan]],tabDaten[[#This Row],[Plan]]*-1)</f>
        <v>-64300</v>
      </c>
      <c r="M411" s="18">
        <f>IF(OR(tabDaten[[#This Row],[art]]="00",tabDaten[[#This Row],[art]]="10",tabDaten[[#This Row],[art]]="60",tabDaten[[#This Row],[art]]="70"),tabDaten[[#This Row],[Rechnung]],tabDaten[[#This Row],[Rechnung]]*-1)</f>
        <v>-69950.2</v>
      </c>
      <c r="N411" s="44">
        <v>1</v>
      </c>
      <c r="O411" s="45" t="s">
        <v>997</v>
      </c>
      <c r="P411" s="45" t="s">
        <v>1000</v>
      </c>
      <c r="Q411" s="45" t="s">
        <v>1710</v>
      </c>
      <c r="R411" s="45" t="s">
        <v>995</v>
      </c>
      <c r="S411" s="45" t="s">
        <v>1546</v>
      </c>
      <c r="T411" s="44" t="s">
        <v>128</v>
      </c>
      <c r="U411" s="46">
        <v>64300</v>
      </c>
      <c r="V411" s="46">
        <v>69950.2</v>
      </c>
    </row>
    <row r="412" spans="2:22" x14ac:dyDescent="0.2">
      <c r="B412" s="14" t="str">
        <f>IF(tabDaten[[#This Row],[MandNr]]="","Fehler",IF(tabDaten[[#This Row],[MandNr]]=1,"1 Stadt Bad Rappenau","2 Eigenbetrieb Stadtenwässerung"))</f>
        <v>1 Stadt Bad Rappenau</v>
      </c>
      <c r="C412" s="14" t="str">
        <f>IF(OR(tabDaten[[#This Row],[art]]="00",tabDaten[[#This Row],[art]]="01",tabDaten[[#This Row],[art]]="60",tabDaten[[#This Row],[art]]="61"),"0 Verwaltungshaushalt","1 Vermögenshaushalt")</f>
        <v>0 Verwaltungshaushalt</v>
      </c>
      <c r="D412" s="14" t="str">
        <f>VLOOKUP(tabDaten[[#This Row],[art]],tabKontenart[],2,FALSE)</f>
        <v>01 Ausgaben VerwaltungsHH</v>
      </c>
      <c r="E412" s="14" t="str">
        <f>LEFT(tabDaten[[#This Row],[Gld]],1) &amp; "    " &amp;VLOOKUP((tabDaten[[#This Row],[MandNr]]&amp;"x"&amp;LEFT(tabDaten[[#This Row],[Gld]],1)),tabGliederung[],2,FALSE)</f>
        <v xml:space="preserve">0    Allgemeine Verwaltung </v>
      </c>
      <c r="F412" s="14" t="str">
        <f>LEFT(tabDaten[[#This Row],[Gld]],2) &amp; "    " &amp;VLOOKUP((tabDaten[[#This Row],[MandNr]]&amp;"x"&amp;LEFT(tabDaten[[#This Row],[Gld]],2)),tabGliederung[],2,FALSE)</f>
        <v xml:space="preserve">02    Hauptverwaltung </v>
      </c>
      <c r="G4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2" s="14" t="str">
        <f>LEFT(tabDaten[[#This Row],[Gld]],4) &amp; "    " &amp;VLOOKUP((tabDaten[[#This Row],[MandNr]]&amp;"x"&amp;LEFT(tabDaten[[#This Row],[Gld]],4)),tabGliederung[],2,FALSE)</f>
        <v xml:space="preserve">0200    Hauptverwaltung </v>
      </c>
      <c r="I412" s="14" t="str">
        <f>IF(OR(LEFT(tabDaten[[#This Row],[Grp]],1)*1=3,LEFT(tabDaten[[#This Row],[Grp]],1)*1=9),LEFT(tabDaten[[#This Row],[Grp]],2),LEFT(tabDaten[[#This Row],[Grp]],1))</f>
        <v>4</v>
      </c>
      <c r="J412" s="14" t="str">
        <f>VLOOKUP(tabDaten[[#This Row],[GrpKurz]],tabGruppierung[],2,FALSE)</f>
        <v>A   Personalausgaben</v>
      </c>
      <c r="K4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0200-450000    Beihilfen, Unterstützung und dgl.  </v>
      </c>
      <c r="L412" s="17">
        <f>IF(OR(tabDaten[[#This Row],[art]]="00",tabDaten[[#This Row],[art]]="10"),tabDaten[[#This Row],[Plan]],tabDaten[[#This Row],[Plan]]*-1)</f>
        <v>-41800</v>
      </c>
      <c r="M412" s="18">
        <f>IF(OR(tabDaten[[#This Row],[art]]="00",tabDaten[[#This Row],[art]]="10",tabDaten[[#This Row],[art]]="60",tabDaten[[#This Row],[art]]="70"),tabDaten[[#This Row],[Rechnung]],tabDaten[[#This Row],[Rechnung]]*-1)</f>
        <v>-10913.6</v>
      </c>
      <c r="N412" s="44">
        <v>1</v>
      </c>
      <c r="O412" s="45" t="s">
        <v>997</v>
      </c>
      <c r="P412" s="45" t="s">
        <v>1000</v>
      </c>
      <c r="Q412" s="45" t="s">
        <v>1711</v>
      </c>
      <c r="R412" s="45" t="s">
        <v>995</v>
      </c>
      <c r="S412" s="45" t="s">
        <v>1546</v>
      </c>
      <c r="T412" s="44" t="s">
        <v>106</v>
      </c>
      <c r="U412" s="46">
        <v>41800</v>
      </c>
      <c r="V412" s="46">
        <v>10913.6</v>
      </c>
    </row>
    <row r="413" spans="2:22" x14ac:dyDescent="0.2">
      <c r="B413" s="14" t="str">
        <f>IF(tabDaten[[#This Row],[MandNr]]="","Fehler",IF(tabDaten[[#This Row],[MandNr]]=1,"1 Stadt Bad Rappenau","2 Eigenbetrieb Stadtenwässerung"))</f>
        <v>1 Stadt Bad Rappenau</v>
      </c>
      <c r="C413" s="14" t="str">
        <f>IF(OR(tabDaten[[#This Row],[art]]="00",tabDaten[[#This Row],[art]]="01",tabDaten[[#This Row],[art]]="60",tabDaten[[#This Row],[art]]="61"),"0 Verwaltungshaushalt","1 Vermögenshaushalt")</f>
        <v>0 Verwaltungshaushalt</v>
      </c>
      <c r="D413" s="14" t="str">
        <f>VLOOKUP(tabDaten[[#This Row],[art]],tabKontenart[],2,FALSE)</f>
        <v>01 Ausgaben VerwaltungsHH</v>
      </c>
      <c r="E413" s="14" t="str">
        <f>LEFT(tabDaten[[#This Row],[Gld]],1) &amp; "    " &amp;VLOOKUP((tabDaten[[#This Row],[MandNr]]&amp;"x"&amp;LEFT(tabDaten[[#This Row],[Gld]],1)),tabGliederung[],2,FALSE)</f>
        <v xml:space="preserve">0    Allgemeine Verwaltung </v>
      </c>
      <c r="F413" s="14" t="str">
        <f>LEFT(tabDaten[[#This Row],[Gld]],2) &amp; "    " &amp;VLOOKUP((tabDaten[[#This Row],[MandNr]]&amp;"x"&amp;LEFT(tabDaten[[#This Row],[Gld]],2)),tabGliederung[],2,FALSE)</f>
        <v xml:space="preserve">02    Hauptverwaltung </v>
      </c>
      <c r="G4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3" s="14" t="str">
        <f>LEFT(tabDaten[[#This Row],[Gld]],4) &amp; "    " &amp;VLOOKUP((tabDaten[[#This Row],[MandNr]]&amp;"x"&amp;LEFT(tabDaten[[#This Row],[Gld]],4)),tabGliederung[],2,FALSE)</f>
        <v xml:space="preserve">0200    Hauptverwaltung </v>
      </c>
      <c r="I413" s="14" t="str">
        <f>IF(OR(LEFT(tabDaten[[#This Row],[Grp]],1)*1=3,LEFT(tabDaten[[#This Row],[Grp]],1)*1=9),LEFT(tabDaten[[#This Row],[Grp]],2),LEFT(tabDaten[[#This Row],[Grp]],1))</f>
        <v>4</v>
      </c>
      <c r="J413" s="14" t="str">
        <f>VLOOKUP(tabDaten[[#This Row],[GrpKurz]],tabGruppierung[],2,FALSE)</f>
        <v>A   Personalausgaben</v>
      </c>
      <c r="K4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0200-460000    Personalnebenausgaben   </v>
      </c>
      <c r="L413" s="17">
        <f>IF(OR(tabDaten[[#This Row],[art]]="00",tabDaten[[#This Row],[art]]="10"),tabDaten[[#This Row],[Plan]],tabDaten[[#This Row],[Plan]]*-1)</f>
        <v>-900</v>
      </c>
      <c r="M413" s="18">
        <f>IF(OR(tabDaten[[#This Row],[art]]="00",tabDaten[[#This Row],[art]]="10",tabDaten[[#This Row],[art]]="60",tabDaten[[#This Row],[art]]="70"),tabDaten[[#This Row],[Rechnung]],tabDaten[[#This Row],[Rechnung]]*-1)</f>
        <v>-1622.08</v>
      </c>
      <c r="N413" s="44">
        <v>1</v>
      </c>
      <c r="O413" s="45" t="s">
        <v>997</v>
      </c>
      <c r="P413" s="45" t="s">
        <v>1000</v>
      </c>
      <c r="Q413" s="45" t="s">
        <v>1712</v>
      </c>
      <c r="R413" s="45" t="s">
        <v>995</v>
      </c>
      <c r="S413" s="45" t="s">
        <v>1546</v>
      </c>
      <c r="T413" s="44" t="s">
        <v>107</v>
      </c>
      <c r="U413" s="46">
        <v>900</v>
      </c>
      <c r="V413" s="46">
        <v>1622.08</v>
      </c>
    </row>
    <row r="414" spans="2:22" x14ac:dyDescent="0.2">
      <c r="B414" s="14" t="str">
        <f>IF(tabDaten[[#This Row],[MandNr]]="","Fehler",IF(tabDaten[[#This Row],[MandNr]]=1,"1 Stadt Bad Rappenau","2 Eigenbetrieb Stadtenwässerung"))</f>
        <v>1 Stadt Bad Rappenau</v>
      </c>
      <c r="C414" s="14" t="str">
        <f>IF(OR(tabDaten[[#This Row],[art]]="00",tabDaten[[#This Row],[art]]="01",tabDaten[[#This Row],[art]]="60",tabDaten[[#This Row],[art]]="61"),"0 Verwaltungshaushalt","1 Vermögenshaushalt")</f>
        <v>0 Verwaltungshaushalt</v>
      </c>
      <c r="D414" s="14" t="str">
        <f>VLOOKUP(tabDaten[[#This Row],[art]],tabKontenart[],2,FALSE)</f>
        <v>01 Ausgaben VerwaltungsHH</v>
      </c>
      <c r="E414" s="14" t="str">
        <f>LEFT(tabDaten[[#This Row],[Gld]],1) &amp; "    " &amp;VLOOKUP((tabDaten[[#This Row],[MandNr]]&amp;"x"&amp;LEFT(tabDaten[[#This Row],[Gld]],1)),tabGliederung[],2,FALSE)</f>
        <v xml:space="preserve">0    Allgemeine Verwaltung </v>
      </c>
      <c r="F414" s="14" t="str">
        <f>LEFT(tabDaten[[#This Row],[Gld]],2) &amp; "    " &amp;VLOOKUP((tabDaten[[#This Row],[MandNr]]&amp;"x"&amp;LEFT(tabDaten[[#This Row],[Gld]],2)),tabGliederung[],2,FALSE)</f>
        <v xml:space="preserve">02    Hauptverwaltung </v>
      </c>
      <c r="G4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4" s="14" t="str">
        <f>LEFT(tabDaten[[#This Row],[Gld]],4) &amp; "    " &amp;VLOOKUP((tabDaten[[#This Row],[MandNr]]&amp;"x"&amp;LEFT(tabDaten[[#This Row],[Gld]],4)),tabGliederung[],2,FALSE)</f>
        <v xml:space="preserve">0200    Hauptverwaltung </v>
      </c>
      <c r="I414" s="14" t="str">
        <f>IF(OR(LEFT(tabDaten[[#This Row],[Grp]],1)*1=3,LEFT(tabDaten[[#This Row],[Grp]],1)*1=9),LEFT(tabDaten[[#This Row],[Grp]],2),LEFT(tabDaten[[#This Row],[Grp]],1))</f>
        <v>4</v>
      </c>
      <c r="J414" s="14" t="str">
        <f>VLOOKUP(tabDaten[[#This Row],[GrpKurz]],tabGruppierung[],2,FALSE)</f>
        <v>A   Personalausgaben</v>
      </c>
      <c r="K4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0200-462000    Betriebsausflug   </v>
      </c>
      <c r="L414" s="17">
        <f>IF(OR(tabDaten[[#This Row],[art]]="00",tabDaten[[#This Row],[art]]="10"),tabDaten[[#This Row],[Plan]],tabDaten[[#This Row],[Plan]]*-1)</f>
        <v>-400</v>
      </c>
      <c r="M414" s="18">
        <f>IF(OR(tabDaten[[#This Row],[art]]="00",tabDaten[[#This Row],[art]]="10",tabDaten[[#This Row],[art]]="60",tabDaten[[#This Row],[art]]="70"),tabDaten[[#This Row],[Rechnung]],tabDaten[[#This Row],[Rechnung]]*-1)</f>
        <v>-323.73</v>
      </c>
      <c r="N414" s="44">
        <v>1</v>
      </c>
      <c r="O414" s="45" t="s">
        <v>997</v>
      </c>
      <c r="P414" s="45" t="s">
        <v>1000</v>
      </c>
      <c r="Q414" s="45" t="s">
        <v>1713</v>
      </c>
      <c r="R414" s="45" t="s">
        <v>995</v>
      </c>
      <c r="S414" s="45" t="s">
        <v>1546</v>
      </c>
      <c r="T414" s="44" t="s">
        <v>108</v>
      </c>
      <c r="U414" s="46">
        <v>400</v>
      </c>
      <c r="V414" s="46">
        <v>323.73</v>
      </c>
    </row>
    <row r="415" spans="2:22" x14ac:dyDescent="0.2">
      <c r="B415" s="14" t="str">
        <f>IF(tabDaten[[#This Row],[MandNr]]="","Fehler",IF(tabDaten[[#This Row],[MandNr]]=1,"1 Stadt Bad Rappenau","2 Eigenbetrieb Stadtenwässerung"))</f>
        <v>1 Stadt Bad Rappenau</v>
      </c>
      <c r="C415" s="14" t="str">
        <f>IF(OR(tabDaten[[#This Row],[art]]="00",tabDaten[[#This Row],[art]]="01",tabDaten[[#This Row],[art]]="60",tabDaten[[#This Row],[art]]="61"),"0 Verwaltungshaushalt","1 Vermögenshaushalt")</f>
        <v>0 Verwaltungshaushalt</v>
      </c>
      <c r="D415" s="14" t="str">
        <f>VLOOKUP(tabDaten[[#This Row],[art]],tabKontenart[],2,FALSE)</f>
        <v>01 Ausgaben VerwaltungsHH</v>
      </c>
      <c r="E415" s="14" t="str">
        <f>LEFT(tabDaten[[#This Row],[Gld]],1) &amp; "    " &amp;VLOOKUP((tabDaten[[#This Row],[MandNr]]&amp;"x"&amp;LEFT(tabDaten[[#This Row],[Gld]],1)),tabGliederung[],2,FALSE)</f>
        <v xml:space="preserve">0    Allgemeine Verwaltung </v>
      </c>
      <c r="F415" s="14" t="str">
        <f>LEFT(tabDaten[[#This Row],[Gld]],2) &amp; "    " &amp;VLOOKUP((tabDaten[[#This Row],[MandNr]]&amp;"x"&amp;LEFT(tabDaten[[#This Row],[Gld]],2)),tabGliederung[],2,FALSE)</f>
        <v xml:space="preserve">02    Hauptverwaltung </v>
      </c>
      <c r="G4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5" s="14" t="str">
        <f>LEFT(tabDaten[[#This Row],[Gld]],4) &amp; "    " &amp;VLOOKUP((tabDaten[[#This Row],[MandNr]]&amp;"x"&amp;LEFT(tabDaten[[#This Row],[Gld]],4)),tabGliederung[],2,FALSE)</f>
        <v xml:space="preserve">0200    Hauptverwaltung </v>
      </c>
      <c r="I415" s="14" t="str">
        <f>IF(OR(LEFT(tabDaten[[#This Row],[Grp]],1)*1=3,LEFT(tabDaten[[#This Row],[Grp]],1)*1=9),LEFT(tabDaten[[#This Row],[Grp]],2),LEFT(tabDaten[[#This Row],[Grp]],1))</f>
        <v>5</v>
      </c>
      <c r="J415" s="14" t="str">
        <f>VLOOKUP(tabDaten[[#This Row],[GrpKurz]],tabGruppierung[],2,FALSE)</f>
        <v>A   Sächlicher Verwaltungs- und Betriebsaufwand</v>
      </c>
      <c r="K4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0200-520000    Geräte, Ausstattungs- und Einrichtungsgegenstände  </v>
      </c>
      <c r="L415" s="17">
        <f>IF(OR(tabDaten[[#This Row],[art]]="00",tabDaten[[#This Row],[art]]="10"),tabDaten[[#This Row],[Plan]],tabDaten[[#This Row],[Plan]]*-1)</f>
        <v>-2400</v>
      </c>
      <c r="M415" s="18">
        <f>IF(OR(tabDaten[[#This Row],[art]]="00",tabDaten[[#This Row],[art]]="10",tabDaten[[#This Row],[art]]="60",tabDaten[[#This Row],[art]]="70"),tabDaten[[#This Row],[Rechnung]],tabDaten[[#This Row],[Rechnung]]*-1)</f>
        <v>-354</v>
      </c>
      <c r="N415" s="44">
        <v>1</v>
      </c>
      <c r="O415" s="45" t="s">
        <v>997</v>
      </c>
      <c r="P415" s="45" t="s">
        <v>1000</v>
      </c>
      <c r="Q415" s="45" t="s">
        <v>1714</v>
      </c>
      <c r="R415" s="45" t="s">
        <v>995</v>
      </c>
      <c r="S415" s="45" t="s">
        <v>1546</v>
      </c>
      <c r="T415" s="44" t="s">
        <v>125</v>
      </c>
      <c r="U415" s="46">
        <v>2400</v>
      </c>
      <c r="V415" s="46">
        <v>354</v>
      </c>
    </row>
    <row r="416" spans="2:22" x14ac:dyDescent="0.2">
      <c r="B416" s="14" t="str">
        <f>IF(tabDaten[[#This Row],[MandNr]]="","Fehler",IF(tabDaten[[#This Row],[MandNr]]=1,"1 Stadt Bad Rappenau","2 Eigenbetrieb Stadtenwässerung"))</f>
        <v>1 Stadt Bad Rappenau</v>
      </c>
      <c r="C416" s="14" t="str">
        <f>IF(OR(tabDaten[[#This Row],[art]]="00",tabDaten[[#This Row],[art]]="01",tabDaten[[#This Row],[art]]="60",tabDaten[[#This Row],[art]]="61"),"0 Verwaltungshaushalt","1 Vermögenshaushalt")</f>
        <v>0 Verwaltungshaushalt</v>
      </c>
      <c r="D416" s="14" t="str">
        <f>VLOOKUP(tabDaten[[#This Row],[art]],tabKontenart[],2,FALSE)</f>
        <v>01 Ausgaben VerwaltungsHH</v>
      </c>
      <c r="E416" s="14" t="str">
        <f>LEFT(tabDaten[[#This Row],[Gld]],1) &amp; "    " &amp;VLOOKUP((tabDaten[[#This Row],[MandNr]]&amp;"x"&amp;LEFT(tabDaten[[#This Row],[Gld]],1)),tabGliederung[],2,FALSE)</f>
        <v xml:space="preserve">0    Allgemeine Verwaltung </v>
      </c>
      <c r="F416" s="14" t="str">
        <f>LEFT(tabDaten[[#This Row],[Gld]],2) &amp; "    " &amp;VLOOKUP((tabDaten[[#This Row],[MandNr]]&amp;"x"&amp;LEFT(tabDaten[[#This Row],[Gld]],2)),tabGliederung[],2,FALSE)</f>
        <v xml:space="preserve">02    Hauptverwaltung </v>
      </c>
      <c r="G4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6" s="14" t="str">
        <f>LEFT(tabDaten[[#This Row],[Gld]],4) &amp; "    " &amp;VLOOKUP((tabDaten[[#This Row],[MandNr]]&amp;"x"&amp;LEFT(tabDaten[[#This Row],[Gld]],4)),tabGliederung[],2,FALSE)</f>
        <v xml:space="preserve">0200    Hauptverwaltung </v>
      </c>
      <c r="I416" s="14" t="str">
        <f>IF(OR(LEFT(tabDaten[[#This Row],[Grp]],1)*1=3,LEFT(tabDaten[[#This Row],[Grp]],1)*1=9),LEFT(tabDaten[[#This Row],[Grp]],2),LEFT(tabDaten[[#This Row],[Grp]],1))</f>
        <v>5</v>
      </c>
      <c r="J416" s="14" t="str">
        <f>VLOOKUP(tabDaten[[#This Row],[GrpKurz]],tabGruppierung[],2,FALSE)</f>
        <v>A   Sächlicher Verwaltungs- und Betriebsaufwand</v>
      </c>
      <c r="K4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0200-522000    Druck- und Kopierkosten   </v>
      </c>
      <c r="L416" s="17">
        <f>IF(OR(tabDaten[[#This Row],[art]]="00",tabDaten[[#This Row],[art]]="10"),tabDaten[[#This Row],[Plan]],tabDaten[[#This Row],[Plan]]*-1)</f>
        <v>-12500</v>
      </c>
      <c r="M416" s="18">
        <f>IF(OR(tabDaten[[#This Row],[art]]="00",tabDaten[[#This Row],[art]]="10",tabDaten[[#This Row],[art]]="60",tabDaten[[#This Row],[art]]="70"),tabDaten[[#This Row],[Rechnung]],tabDaten[[#This Row],[Rechnung]]*-1)</f>
        <v>-7589.29</v>
      </c>
      <c r="N416" s="44">
        <v>1</v>
      </c>
      <c r="O416" s="45" t="s">
        <v>997</v>
      </c>
      <c r="P416" s="45" t="s">
        <v>1000</v>
      </c>
      <c r="Q416" s="45" t="s">
        <v>1715</v>
      </c>
      <c r="R416" s="45" t="s">
        <v>995</v>
      </c>
      <c r="S416" s="45" t="s">
        <v>1546</v>
      </c>
      <c r="T416" s="44" t="s">
        <v>110</v>
      </c>
      <c r="U416" s="46">
        <v>12500</v>
      </c>
      <c r="V416" s="46">
        <v>7589.29</v>
      </c>
    </row>
    <row r="417" spans="2:22" x14ac:dyDescent="0.2">
      <c r="B417" s="14" t="str">
        <f>IF(tabDaten[[#This Row],[MandNr]]="","Fehler",IF(tabDaten[[#This Row],[MandNr]]=1,"1 Stadt Bad Rappenau","2 Eigenbetrieb Stadtenwässerung"))</f>
        <v>1 Stadt Bad Rappenau</v>
      </c>
      <c r="C417" s="14" t="str">
        <f>IF(OR(tabDaten[[#This Row],[art]]="00",tabDaten[[#This Row],[art]]="01",tabDaten[[#This Row],[art]]="60",tabDaten[[#This Row],[art]]="61"),"0 Verwaltungshaushalt","1 Vermögenshaushalt")</f>
        <v>0 Verwaltungshaushalt</v>
      </c>
      <c r="D417" s="14" t="str">
        <f>VLOOKUP(tabDaten[[#This Row],[art]],tabKontenart[],2,FALSE)</f>
        <v>01 Ausgaben VerwaltungsHH</v>
      </c>
      <c r="E417" s="14" t="str">
        <f>LEFT(tabDaten[[#This Row],[Gld]],1) &amp; "    " &amp;VLOOKUP((tabDaten[[#This Row],[MandNr]]&amp;"x"&amp;LEFT(tabDaten[[#This Row],[Gld]],1)),tabGliederung[],2,FALSE)</f>
        <v xml:space="preserve">0    Allgemeine Verwaltung </v>
      </c>
      <c r="F417" s="14" t="str">
        <f>LEFT(tabDaten[[#This Row],[Gld]],2) &amp; "    " &amp;VLOOKUP((tabDaten[[#This Row],[MandNr]]&amp;"x"&amp;LEFT(tabDaten[[#This Row],[Gld]],2)),tabGliederung[],2,FALSE)</f>
        <v xml:space="preserve">02    Hauptverwaltung </v>
      </c>
      <c r="G4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7" s="14" t="str">
        <f>LEFT(tabDaten[[#This Row],[Gld]],4) &amp; "    " &amp;VLOOKUP((tabDaten[[#This Row],[MandNr]]&amp;"x"&amp;LEFT(tabDaten[[#This Row],[Gld]],4)),tabGliederung[],2,FALSE)</f>
        <v xml:space="preserve">0200    Hauptverwaltung </v>
      </c>
      <c r="I417" s="14" t="str">
        <f>IF(OR(LEFT(tabDaten[[#This Row],[Grp]],1)*1=3,LEFT(tabDaten[[#This Row],[Grp]],1)*1=9),LEFT(tabDaten[[#This Row],[Grp]],2),LEFT(tabDaten[[#This Row],[Grp]],1))</f>
        <v>5</v>
      </c>
      <c r="J417" s="14" t="str">
        <f>VLOOKUP(tabDaten[[#This Row],[GrpKurz]],tabGruppierung[],2,FALSE)</f>
        <v>A   Sächlicher Verwaltungs- und Betriebsaufwand</v>
      </c>
      <c r="K4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0200-562000    Aus- und Fortbildung, Umschulung  </v>
      </c>
      <c r="L417" s="17">
        <f>IF(OR(tabDaten[[#This Row],[art]]="00",tabDaten[[#This Row],[art]]="10"),tabDaten[[#This Row],[Plan]],tabDaten[[#This Row],[Plan]]*-1)</f>
        <v>-39000</v>
      </c>
      <c r="M417" s="18">
        <f>IF(OR(tabDaten[[#This Row],[art]]="00",tabDaten[[#This Row],[art]]="10",tabDaten[[#This Row],[art]]="60",tabDaten[[#This Row],[art]]="70"),tabDaten[[#This Row],[Rechnung]],tabDaten[[#This Row],[Rechnung]]*-1)</f>
        <v>-37554.14</v>
      </c>
      <c r="N417" s="44">
        <v>1</v>
      </c>
      <c r="O417" s="45" t="s">
        <v>997</v>
      </c>
      <c r="P417" s="45" t="s">
        <v>1000</v>
      </c>
      <c r="Q417" s="45" t="s">
        <v>1727</v>
      </c>
      <c r="R417" s="45" t="s">
        <v>995</v>
      </c>
      <c r="S417" s="45" t="s">
        <v>1546</v>
      </c>
      <c r="T417" s="44" t="s">
        <v>129</v>
      </c>
      <c r="U417" s="46">
        <v>39000</v>
      </c>
      <c r="V417" s="46">
        <v>37554.14</v>
      </c>
    </row>
    <row r="418" spans="2:22" x14ac:dyDescent="0.2">
      <c r="B418" s="14" t="str">
        <f>IF(tabDaten[[#This Row],[MandNr]]="","Fehler",IF(tabDaten[[#This Row],[MandNr]]=1,"1 Stadt Bad Rappenau","2 Eigenbetrieb Stadtenwässerung"))</f>
        <v>1 Stadt Bad Rappenau</v>
      </c>
      <c r="C418" s="14" t="str">
        <f>IF(OR(tabDaten[[#This Row],[art]]="00",tabDaten[[#This Row],[art]]="01",tabDaten[[#This Row],[art]]="60",tabDaten[[#This Row],[art]]="61"),"0 Verwaltungshaushalt","1 Vermögenshaushalt")</f>
        <v>0 Verwaltungshaushalt</v>
      </c>
      <c r="D418" s="14" t="str">
        <f>VLOOKUP(tabDaten[[#This Row],[art]],tabKontenart[],2,FALSE)</f>
        <v>01 Ausgaben VerwaltungsHH</v>
      </c>
      <c r="E418" s="14" t="str">
        <f>LEFT(tabDaten[[#This Row],[Gld]],1) &amp; "    " &amp;VLOOKUP((tabDaten[[#This Row],[MandNr]]&amp;"x"&amp;LEFT(tabDaten[[#This Row],[Gld]],1)),tabGliederung[],2,FALSE)</f>
        <v xml:space="preserve">0    Allgemeine Verwaltung </v>
      </c>
      <c r="F418" s="14" t="str">
        <f>LEFT(tabDaten[[#This Row],[Gld]],2) &amp; "    " &amp;VLOOKUP((tabDaten[[#This Row],[MandNr]]&amp;"x"&amp;LEFT(tabDaten[[#This Row],[Gld]],2)),tabGliederung[],2,FALSE)</f>
        <v xml:space="preserve">02    Hauptverwaltung </v>
      </c>
      <c r="G4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8" s="14" t="str">
        <f>LEFT(tabDaten[[#This Row],[Gld]],4) &amp; "    " &amp;VLOOKUP((tabDaten[[#This Row],[MandNr]]&amp;"x"&amp;LEFT(tabDaten[[#This Row],[Gld]],4)),tabGliederung[],2,FALSE)</f>
        <v xml:space="preserve">0200    Hauptverwaltung </v>
      </c>
      <c r="I418" s="14" t="str">
        <f>IF(OR(LEFT(tabDaten[[#This Row],[Grp]],1)*1=3,LEFT(tabDaten[[#This Row],[Grp]],1)*1=9),LEFT(tabDaten[[#This Row],[Grp]],2),LEFT(tabDaten[[#This Row],[Grp]],1))</f>
        <v>6</v>
      </c>
      <c r="J418" s="14" t="str">
        <f>VLOOKUP(tabDaten[[#This Row],[GrpKurz]],tabGruppierung[],2,FALSE)</f>
        <v>A   Sächlicher Verwaltungs- und Betriebsaufwand</v>
      </c>
      <c r="K4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0200-638000    EDV-Kosten   </v>
      </c>
      <c r="L418" s="17">
        <f>IF(OR(tabDaten[[#This Row],[art]]="00",tabDaten[[#This Row],[art]]="10"),tabDaten[[#This Row],[Plan]],tabDaten[[#This Row],[Plan]]*-1)</f>
        <v>-55000</v>
      </c>
      <c r="M418" s="18">
        <f>IF(OR(tabDaten[[#This Row],[art]]="00",tabDaten[[#This Row],[art]]="10",tabDaten[[#This Row],[art]]="60",tabDaten[[#This Row],[art]]="70"),tabDaten[[#This Row],[Rechnung]],tabDaten[[#This Row],[Rechnung]]*-1)</f>
        <v>-59632.06</v>
      </c>
      <c r="N418" s="44">
        <v>1</v>
      </c>
      <c r="O418" s="45" t="s">
        <v>997</v>
      </c>
      <c r="P418" s="45" t="s">
        <v>1000</v>
      </c>
      <c r="Q418" s="45" t="s">
        <v>1722</v>
      </c>
      <c r="R418" s="45" t="s">
        <v>995</v>
      </c>
      <c r="S418" s="45" t="s">
        <v>1546</v>
      </c>
      <c r="T418" s="44" t="s">
        <v>117</v>
      </c>
      <c r="U418" s="46">
        <v>55000</v>
      </c>
      <c r="V418" s="46">
        <v>59632.06</v>
      </c>
    </row>
    <row r="419" spans="2:22" x14ac:dyDescent="0.2">
      <c r="B419" s="14" t="str">
        <f>IF(tabDaten[[#This Row],[MandNr]]="","Fehler",IF(tabDaten[[#This Row],[MandNr]]=1,"1 Stadt Bad Rappenau","2 Eigenbetrieb Stadtenwässerung"))</f>
        <v>1 Stadt Bad Rappenau</v>
      </c>
      <c r="C419" s="14" t="str">
        <f>IF(OR(tabDaten[[#This Row],[art]]="00",tabDaten[[#This Row],[art]]="01",tabDaten[[#This Row],[art]]="60",tabDaten[[#This Row],[art]]="61"),"0 Verwaltungshaushalt","1 Vermögenshaushalt")</f>
        <v>0 Verwaltungshaushalt</v>
      </c>
      <c r="D419" s="14" t="str">
        <f>VLOOKUP(tabDaten[[#This Row],[art]],tabKontenart[],2,FALSE)</f>
        <v>01 Ausgaben VerwaltungsHH</v>
      </c>
      <c r="E419" s="14" t="str">
        <f>LEFT(tabDaten[[#This Row],[Gld]],1) &amp; "    " &amp;VLOOKUP((tabDaten[[#This Row],[MandNr]]&amp;"x"&amp;LEFT(tabDaten[[#This Row],[Gld]],1)),tabGliederung[],2,FALSE)</f>
        <v xml:space="preserve">0    Allgemeine Verwaltung </v>
      </c>
      <c r="F419" s="14" t="str">
        <f>LEFT(tabDaten[[#This Row],[Gld]],2) &amp; "    " &amp;VLOOKUP((tabDaten[[#This Row],[MandNr]]&amp;"x"&amp;LEFT(tabDaten[[#This Row],[Gld]],2)),tabGliederung[],2,FALSE)</f>
        <v xml:space="preserve">02    Hauptverwaltung </v>
      </c>
      <c r="G4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19" s="14" t="str">
        <f>LEFT(tabDaten[[#This Row],[Gld]],4) &amp; "    " &amp;VLOOKUP((tabDaten[[#This Row],[MandNr]]&amp;"x"&amp;LEFT(tabDaten[[#This Row],[Gld]],4)),tabGliederung[],2,FALSE)</f>
        <v xml:space="preserve">0200    Hauptverwaltung </v>
      </c>
      <c r="I419" s="14" t="str">
        <f>IF(OR(LEFT(tabDaten[[#This Row],[Grp]],1)*1=3,LEFT(tabDaten[[#This Row],[Grp]],1)*1=9),LEFT(tabDaten[[#This Row],[Grp]],2),LEFT(tabDaten[[#This Row],[Grp]],1))</f>
        <v>6</v>
      </c>
      <c r="J419" s="14" t="str">
        <f>VLOOKUP(tabDaten[[#This Row],[GrpKurz]],tabGruppierung[],2,FALSE)</f>
        <v>A   Sächlicher Verwaltungs- und Betriebsaufwand</v>
      </c>
      <c r="K4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0200-650000    Bürobedarf   </v>
      </c>
      <c r="L419" s="17">
        <f>IF(OR(tabDaten[[#This Row],[art]]="00",tabDaten[[#This Row],[art]]="10"),tabDaten[[#This Row],[Plan]],tabDaten[[#This Row],[Plan]]*-1)</f>
        <v>-17200</v>
      </c>
      <c r="M419" s="18">
        <f>IF(OR(tabDaten[[#This Row],[art]]="00",tabDaten[[#This Row],[art]]="10",tabDaten[[#This Row],[art]]="60",tabDaten[[#This Row],[art]]="70"),tabDaten[[#This Row],[Rechnung]],tabDaten[[#This Row],[Rechnung]]*-1)</f>
        <v>-922.25</v>
      </c>
      <c r="N419" s="44">
        <v>1</v>
      </c>
      <c r="O419" s="45" t="s">
        <v>997</v>
      </c>
      <c r="P419" s="45" t="s">
        <v>1000</v>
      </c>
      <c r="Q419" s="45" t="s">
        <v>1724</v>
      </c>
      <c r="R419" s="45" t="s">
        <v>995</v>
      </c>
      <c r="S419" s="45" t="s">
        <v>1546</v>
      </c>
      <c r="T419" s="44" t="s">
        <v>119</v>
      </c>
      <c r="U419" s="46">
        <v>17200</v>
      </c>
      <c r="V419" s="46">
        <v>922.25</v>
      </c>
    </row>
    <row r="420" spans="2:22" x14ac:dyDescent="0.2">
      <c r="B420" s="14" t="str">
        <f>IF(tabDaten[[#This Row],[MandNr]]="","Fehler",IF(tabDaten[[#This Row],[MandNr]]=1,"1 Stadt Bad Rappenau","2 Eigenbetrieb Stadtenwässerung"))</f>
        <v>1 Stadt Bad Rappenau</v>
      </c>
      <c r="C420" s="14" t="str">
        <f>IF(OR(tabDaten[[#This Row],[art]]="00",tabDaten[[#This Row],[art]]="01",tabDaten[[#This Row],[art]]="60",tabDaten[[#This Row],[art]]="61"),"0 Verwaltungshaushalt","1 Vermögenshaushalt")</f>
        <v>0 Verwaltungshaushalt</v>
      </c>
      <c r="D420" s="14" t="str">
        <f>VLOOKUP(tabDaten[[#This Row],[art]],tabKontenart[],2,FALSE)</f>
        <v>01 Ausgaben VerwaltungsHH</v>
      </c>
      <c r="E420" s="14" t="str">
        <f>LEFT(tabDaten[[#This Row],[Gld]],1) &amp; "    " &amp;VLOOKUP((tabDaten[[#This Row],[MandNr]]&amp;"x"&amp;LEFT(tabDaten[[#This Row],[Gld]],1)),tabGliederung[],2,FALSE)</f>
        <v xml:space="preserve">0    Allgemeine Verwaltung </v>
      </c>
      <c r="F420" s="14" t="str">
        <f>LEFT(tabDaten[[#This Row],[Gld]],2) &amp; "    " &amp;VLOOKUP((tabDaten[[#This Row],[MandNr]]&amp;"x"&amp;LEFT(tabDaten[[#This Row],[Gld]],2)),tabGliederung[],2,FALSE)</f>
        <v xml:space="preserve">02    Hauptverwaltung </v>
      </c>
      <c r="G4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20" s="14" t="str">
        <f>LEFT(tabDaten[[#This Row],[Gld]],4) &amp; "    " &amp;VLOOKUP((tabDaten[[#This Row],[MandNr]]&amp;"x"&amp;LEFT(tabDaten[[#This Row],[Gld]],4)),tabGliederung[],2,FALSE)</f>
        <v xml:space="preserve">0200    Hauptverwaltung </v>
      </c>
      <c r="I420" s="14" t="str">
        <f>IF(OR(LEFT(tabDaten[[#This Row],[Grp]],1)*1=3,LEFT(tabDaten[[#This Row],[Grp]],1)*1=9),LEFT(tabDaten[[#This Row],[Grp]],2),LEFT(tabDaten[[#This Row],[Grp]],1))</f>
        <v>6</v>
      </c>
      <c r="J420" s="14" t="str">
        <f>VLOOKUP(tabDaten[[#This Row],[GrpKurz]],tabGruppierung[],2,FALSE)</f>
        <v>A   Sächlicher Verwaltungs- und Betriebsaufwand</v>
      </c>
      <c r="K4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0200-655000    Sachverständigen-, Gerichts-und ähnliche Kosten  </v>
      </c>
      <c r="L420" s="17">
        <f>IF(OR(tabDaten[[#This Row],[art]]="00",tabDaten[[#This Row],[art]]="10"),tabDaten[[#This Row],[Plan]],tabDaten[[#This Row],[Plan]]*-1)</f>
        <v>-15000</v>
      </c>
      <c r="M420" s="18">
        <f>IF(OR(tabDaten[[#This Row],[art]]="00",tabDaten[[#This Row],[art]]="10",tabDaten[[#This Row],[art]]="60",tabDaten[[#This Row],[art]]="70"),tabDaten[[#This Row],[Rechnung]],tabDaten[[#This Row],[Rechnung]]*-1)</f>
        <v>-17987.689999999999</v>
      </c>
      <c r="N420" s="44">
        <v>1</v>
      </c>
      <c r="O420" s="45" t="s">
        <v>997</v>
      </c>
      <c r="P420" s="45" t="s">
        <v>1000</v>
      </c>
      <c r="Q420" s="45" t="s">
        <v>1729</v>
      </c>
      <c r="R420" s="45" t="s">
        <v>995</v>
      </c>
      <c r="S420" s="45" t="s">
        <v>1546</v>
      </c>
      <c r="T420" s="44" t="s">
        <v>244</v>
      </c>
      <c r="U420" s="46">
        <v>15000</v>
      </c>
      <c r="V420" s="46">
        <v>17987.689999999999</v>
      </c>
    </row>
    <row r="421" spans="2:22" x14ac:dyDescent="0.2">
      <c r="B421" s="14" t="str">
        <f>IF(tabDaten[[#This Row],[MandNr]]="","Fehler",IF(tabDaten[[#This Row],[MandNr]]=1,"1 Stadt Bad Rappenau","2 Eigenbetrieb Stadtenwässerung"))</f>
        <v>1 Stadt Bad Rappenau</v>
      </c>
      <c r="C421" s="14" t="str">
        <f>IF(OR(tabDaten[[#This Row],[art]]="00",tabDaten[[#This Row],[art]]="01",tabDaten[[#This Row],[art]]="60",tabDaten[[#This Row],[art]]="61"),"0 Verwaltungshaushalt","1 Vermögenshaushalt")</f>
        <v>0 Verwaltungshaushalt</v>
      </c>
      <c r="D421" s="14" t="str">
        <f>VLOOKUP(tabDaten[[#This Row],[art]],tabKontenart[],2,FALSE)</f>
        <v>01 Ausgaben VerwaltungsHH</v>
      </c>
      <c r="E421" s="14" t="str">
        <f>LEFT(tabDaten[[#This Row],[Gld]],1) &amp; "    " &amp;VLOOKUP((tabDaten[[#This Row],[MandNr]]&amp;"x"&amp;LEFT(tabDaten[[#This Row],[Gld]],1)),tabGliederung[],2,FALSE)</f>
        <v xml:space="preserve">0    Allgemeine Verwaltung </v>
      </c>
      <c r="F421" s="14" t="str">
        <f>LEFT(tabDaten[[#This Row],[Gld]],2) &amp; "    " &amp;VLOOKUP((tabDaten[[#This Row],[MandNr]]&amp;"x"&amp;LEFT(tabDaten[[#This Row],[Gld]],2)),tabGliederung[],2,FALSE)</f>
        <v xml:space="preserve">02    Hauptverwaltung </v>
      </c>
      <c r="G4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21" s="14" t="str">
        <f>LEFT(tabDaten[[#This Row],[Gld]],4) &amp; "    " &amp;VLOOKUP((tabDaten[[#This Row],[MandNr]]&amp;"x"&amp;LEFT(tabDaten[[#This Row],[Gld]],4)),tabGliederung[],2,FALSE)</f>
        <v xml:space="preserve">0200    Hauptverwaltung </v>
      </c>
      <c r="I421" s="14" t="str">
        <f>IF(OR(LEFT(tabDaten[[#This Row],[Grp]],1)*1=3,LEFT(tabDaten[[#This Row],[Grp]],1)*1=9),LEFT(tabDaten[[#This Row],[Grp]],2),LEFT(tabDaten[[#This Row],[Grp]],1))</f>
        <v>6</v>
      </c>
      <c r="J421" s="14" t="str">
        <f>VLOOKUP(tabDaten[[#This Row],[GrpKurz]],tabGruppierung[],2,FALSE)</f>
        <v>A   Sächlicher Verwaltungs- und Betriebsaufwand</v>
      </c>
      <c r="K4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0200-668000    Vermischte Ausgaben   </v>
      </c>
      <c r="L421" s="17">
        <f>IF(OR(tabDaten[[#This Row],[art]]="00",tabDaten[[#This Row],[art]]="10"),tabDaten[[#This Row],[Plan]],tabDaten[[#This Row],[Plan]]*-1)</f>
        <v>-500</v>
      </c>
      <c r="M421" s="18">
        <f>IF(OR(tabDaten[[#This Row],[art]]="00",tabDaten[[#This Row],[art]]="10",tabDaten[[#This Row],[art]]="60",tabDaten[[#This Row],[art]]="70"),tabDaten[[#This Row],[Rechnung]],tabDaten[[#This Row],[Rechnung]]*-1)</f>
        <v>-0.01</v>
      </c>
      <c r="N421" s="44">
        <v>1</v>
      </c>
      <c r="O421" s="45" t="s">
        <v>997</v>
      </c>
      <c r="P421" s="45" t="s">
        <v>1000</v>
      </c>
      <c r="Q421" s="45" t="s">
        <v>1726</v>
      </c>
      <c r="R421" s="45" t="s">
        <v>995</v>
      </c>
      <c r="S421" s="45" t="s">
        <v>1546</v>
      </c>
      <c r="T421" s="44" t="s">
        <v>121</v>
      </c>
      <c r="U421" s="46">
        <v>500</v>
      </c>
      <c r="V421" s="46">
        <v>0.01</v>
      </c>
    </row>
    <row r="422" spans="2:22" x14ac:dyDescent="0.2">
      <c r="B422" s="14" t="str">
        <f>IF(tabDaten[[#This Row],[MandNr]]="","Fehler",IF(tabDaten[[#This Row],[MandNr]]=1,"1 Stadt Bad Rappenau","2 Eigenbetrieb Stadtenwässerung"))</f>
        <v>1 Stadt Bad Rappenau</v>
      </c>
      <c r="C422" s="14" t="str">
        <f>IF(OR(tabDaten[[#This Row],[art]]="00",tabDaten[[#This Row],[art]]="01",tabDaten[[#This Row],[art]]="60",tabDaten[[#This Row],[art]]="61"),"0 Verwaltungshaushalt","1 Vermögenshaushalt")</f>
        <v>0 Verwaltungshaushalt</v>
      </c>
      <c r="D422" s="14" t="str">
        <f>VLOOKUP(tabDaten[[#This Row],[art]],tabKontenart[],2,FALSE)</f>
        <v>01 Ausgaben VerwaltungsHH</v>
      </c>
      <c r="E422" s="14" t="str">
        <f>LEFT(tabDaten[[#This Row],[Gld]],1) &amp; "    " &amp;VLOOKUP((tabDaten[[#This Row],[MandNr]]&amp;"x"&amp;LEFT(tabDaten[[#This Row],[Gld]],1)),tabGliederung[],2,FALSE)</f>
        <v xml:space="preserve">0    Allgemeine Verwaltung </v>
      </c>
      <c r="F422" s="14" t="str">
        <f>LEFT(tabDaten[[#This Row],[Gld]],2) &amp; "    " &amp;VLOOKUP((tabDaten[[#This Row],[MandNr]]&amp;"x"&amp;LEFT(tabDaten[[#This Row],[Gld]],2)),tabGliederung[],2,FALSE)</f>
        <v xml:space="preserve">02    Hauptverwaltung </v>
      </c>
      <c r="G4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422" s="14" t="str">
        <f>LEFT(tabDaten[[#This Row],[Gld]],4) &amp; "    " &amp;VLOOKUP((tabDaten[[#This Row],[MandNr]]&amp;"x"&amp;LEFT(tabDaten[[#This Row],[Gld]],4)),tabGliederung[],2,FALSE)</f>
        <v xml:space="preserve">0200    Hauptverwaltung </v>
      </c>
      <c r="I422" s="14" t="str">
        <f>IF(OR(LEFT(tabDaten[[#This Row],[Grp]],1)*1=3,LEFT(tabDaten[[#This Row],[Grp]],1)*1=9),LEFT(tabDaten[[#This Row],[Grp]],2),LEFT(tabDaten[[#This Row],[Grp]],1))</f>
        <v>6</v>
      </c>
      <c r="J422" s="14" t="str">
        <f>VLOOKUP(tabDaten[[#This Row],[GrpKurz]],tabGruppierung[],2,FALSE)</f>
        <v>A   Sächlicher Verwaltungs- und Betriebsaufwand</v>
      </c>
      <c r="K4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0200-679000    Innere Verrechnungen   </v>
      </c>
      <c r="L422" s="17">
        <f>IF(OR(tabDaten[[#This Row],[art]]="00",tabDaten[[#This Row],[art]]="10"),tabDaten[[#This Row],[Plan]],tabDaten[[#This Row],[Plan]]*-1)</f>
        <v>-20100</v>
      </c>
      <c r="M422" s="18">
        <f>IF(OR(tabDaten[[#This Row],[art]]="00",tabDaten[[#This Row],[art]]="10",tabDaten[[#This Row],[art]]="60",tabDaten[[#This Row],[art]]="70"),tabDaten[[#This Row],[Rechnung]],tabDaten[[#This Row],[Rechnung]]*-1)</f>
        <v>0</v>
      </c>
      <c r="N422" s="44">
        <v>1</v>
      </c>
      <c r="O422" s="45" t="s">
        <v>997</v>
      </c>
      <c r="P422" s="45" t="s">
        <v>1000</v>
      </c>
      <c r="Q422" s="45" t="s">
        <v>1728</v>
      </c>
      <c r="R422" s="45" t="s">
        <v>995</v>
      </c>
      <c r="S422" s="45" t="s">
        <v>1546</v>
      </c>
      <c r="T422" s="44" t="s">
        <v>11</v>
      </c>
      <c r="U422" s="46">
        <v>20100</v>
      </c>
      <c r="V422" s="46">
        <v>0</v>
      </c>
    </row>
    <row r="423" spans="2:22" x14ac:dyDescent="0.2">
      <c r="B423" s="14" t="str">
        <f>IF(tabDaten[[#This Row],[MandNr]]="","Fehler",IF(tabDaten[[#This Row],[MandNr]]=1,"1 Stadt Bad Rappenau","2 Eigenbetrieb Stadtenwässerung"))</f>
        <v>1 Stadt Bad Rappenau</v>
      </c>
      <c r="C423" s="14" t="str">
        <f>IF(OR(tabDaten[[#This Row],[art]]="00",tabDaten[[#This Row],[art]]="01",tabDaten[[#This Row],[art]]="60",tabDaten[[#This Row],[art]]="61"),"0 Verwaltungshaushalt","1 Vermögenshaushalt")</f>
        <v>0 Verwaltungshaushalt</v>
      </c>
      <c r="D423" s="14" t="str">
        <f>VLOOKUP(tabDaten[[#This Row],[art]],tabKontenart[],2,FALSE)</f>
        <v>01 Ausgaben VerwaltungsHH</v>
      </c>
      <c r="E423" s="14" t="str">
        <f>LEFT(tabDaten[[#This Row],[Gld]],1) &amp; "    " &amp;VLOOKUP((tabDaten[[#This Row],[MandNr]]&amp;"x"&amp;LEFT(tabDaten[[#This Row],[Gld]],1)),tabGliederung[],2,FALSE)</f>
        <v xml:space="preserve">0    Allgemeine Verwaltung </v>
      </c>
      <c r="F423" s="14" t="str">
        <f>LEFT(tabDaten[[#This Row],[Gld]],2) &amp; "    " &amp;VLOOKUP((tabDaten[[#This Row],[MandNr]]&amp;"x"&amp;LEFT(tabDaten[[#This Row],[Gld]],2)),tabGliederung[],2,FALSE)</f>
        <v xml:space="preserve">03    Finanzverwaltung </v>
      </c>
      <c r="G4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23" s="14" t="str">
        <f>LEFT(tabDaten[[#This Row],[Gld]],4) &amp; "    " &amp;VLOOKUP((tabDaten[[#This Row],[MandNr]]&amp;"x"&amp;LEFT(tabDaten[[#This Row],[Gld]],4)),tabGliederung[],2,FALSE)</f>
        <v xml:space="preserve">0300    Finanzverwaltung </v>
      </c>
      <c r="I423" s="14" t="str">
        <f>IF(OR(LEFT(tabDaten[[#This Row],[Grp]],1)*1=3,LEFT(tabDaten[[#This Row],[Grp]],1)*1=9),LEFT(tabDaten[[#This Row],[Grp]],2),LEFT(tabDaten[[#This Row],[Grp]],1))</f>
        <v>4</v>
      </c>
      <c r="J423" s="14" t="str">
        <f>VLOOKUP(tabDaten[[#This Row],[GrpKurz]],tabGruppierung[],2,FALSE)</f>
        <v>A   Personalausgaben</v>
      </c>
      <c r="K4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0300-410000    Besoldung der Beamten  </v>
      </c>
      <c r="L423" s="17">
        <f>IF(OR(tabDaten[[#This Row],[art]]="00",tabDaten[[#This Row],[art]]="10"),tabDaten[[#This Row],[Plan]],tabDaten[[#This Row],[Plan]]*-1)</f>
        <v>-228200</v>
      </c>
      <c r="M423" s="18">
        <f>IF(OR(tabDaten[[#This Row],[art]]="00",tabDaten[[#This Row],[art]]="10",tabDaten[[#This Row],[art]]="60",tabDaten[[#This Row],[art]]="70"),tabDaten[[#This Row],[Rechnung]],tabDaten[[#This Row],[Rechnung]]*-1)</f>
        <v>-224162.47</v>
      </c>
      <c r="N423" s="44">
        <v>1</v>
      </c>
      <c r="O423" s="45" t="s">
        <v>997</v>
      </c>
      <c r="P423" s="45" t="s">
        <v>1008</v>
      </c>
      <c r="Q423" s="45" t="s">
        <v>1706</v>
      </c>
      <c r="R423" s="45" t="s">
        <v>995</v>
      </c>
      <c r="S423" s="45" t="s">
        <v>1546</v>
      </c>
      <c r="T423" s="44" t="s">
        <v>101</v>
      </c>
      <c r="U423" s="46">
        <v>228200</v>
      </c>
      <c r="V423" s="46">
        <v>224162.47</v>
      </c>
    </row>
    <row r="424" spans="2:22" x14ac:dyDescent="0.2">
      <c r="B424" s="14" t="str">
        <f>IF(tabDaten[[#This Row],[MandNr]]="","Fehler",IF(tabDaten[[#This Row],[MandNr]]=1,"1 Stadt Bad Rappenau","2 Eigenbetrieb Stadtenwässerung"))</f>
        <v>1 Stadt Bad Rappenau</v>
      </c>
      <c r="C424" s="14" t="str">
        <f>IF(OR(tabDaten[[#This Row],[art]]="00",tabDaten[[#This Row],[art]]="01",tabDaten[[#This Row],[art]]="60",tabDaten[[#This Row],[art]]="61"),"0 Verwaltungshaushalt","1 Vermögenshaushalt")</f>
        <v>0 Verwaltungshaushalt</v>
      </c>
      <c r="D424" s="14" t="str">
        <f>VLOOKUP(tabDaten[[#This Row],[art]],tabKontenart[],2,FALSE)</f>
        <v>01 Ausgaben VerwaltungsHH</v>
      </c>
      <c r="E424" s="14" t="str">
        <f>LEFT(tabDaten[[#This Row],[Gld]],1) &amp; "    " &amp;VLOOKUP((tabDaten[[#This Row],[MandNr]]&amp;"x"&amp;LEFT(tabDaten[[#This Row],[Gld]],1)),tabGliederung[],2,FALSE)</f>
        <v xml:space="preserve">0    Allgemeine Verwaltung </v>
      </c>
      <c r="F424" s="14" t="str">
        <f>LEFT(tabDaten[[#This Row],[Gld]],2) &amp; "    " &amp;VLOOKUP((tabDaten[[#This Row],[MandNr]]&amp;"x"&amp;LEFT(tabDaten[[#This Row],[Gld]],2)),tabGliederung[],2,FALSE)</f>
        <v xml:space="preserve">03    Finanzverwaltung </v>
      </c>
      <c r="G4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24" s="14" t="str">
        <f>LEFT(tabDaten[[#This Row],[Gld]],4) &amp; "    " &amp;VLOOKUP((tabDaten[[#This Row],[MandNr]]&amp;"x"&amp;LEFT(tabDaten[[#This Row],[Gld]],4)),tabGliederung[],2,FALSE)</f>
        <v xml:space="preserve">0300    Finanzverwaltung </v>
      </c>
      <c r="I424" s="14" t="str">
        <f>IF(OR(LEFT(tabDaten[[#This Row],[Grp]],1)*1=3,LEFT(tabDaten[[#This Row],[Grp]],1)*1=9),LEFT(tabDaten[[#This Row],[Grp]],2),LEFT(tabDaten[[#This Row],[Grp]],1))</f>
        <v>4</v>
      </c>
      <c r="J424" s="14" t="str">
        <f>VLOOKUP(tabDaten[[#This Row],[GrpKurz]],tabGruppierung[],2,FALSE)</f>
        <v>A   Personalausgaben</v>
      </c>
      <c r="K4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0300-414000    Vergütungen der Beschäftigten bis 2005 nur Angestellte </v>
      </c>
      <c r="L424" s="17">
        <f>IF(OR(tabDaten[[#This Row],[art]]="00",tabDaten[[#This Row],[art]]="10"),tabDaten[[#This Row],[Plan]],tabDaten[[#This Row],[Plan]]*-1)</f>
        <v>-211000</v>
      </c>
      <c r="M424" s="18">
        <f>IF(OR(tabDaten[[#This Row],[art]]="00",tabDaten[[#This Row],[art]]="10",tabDaten[[#This Row],[art]]="60",tabDaten[[#This Row],[art]]="70"),tabDaten[[#This Row],[Rechnung]],tabDaten[[#This Row],[Rechnung]]*-1)</f>
        <v>-212647.79</v>
      </c>
      <c r="N424" s="44">
        <v>1</v>
      </c>
      <c r="O424" s="45" t="s">
        <v>997</v>
      </c>
      <c r="P424" s="45" t="s">
        <v>1008</v>
      </c>
      <c r="Q424" s="45" t="s">
        <v>1707</v>
      </c>
      <c r="R424" s="45" t="s">
        <v>995</v>
      </c>
      <c r="S424" s="45" t="s">
        <v>1546</v>
      </c>
      <c r="T424" s="44" t="s">
        <v>127</v>
      </c>
      <c r="U424" s="46">
        <v>211000</v>
      </c>
      <c r="V424" s="46">
        <v>212647.79</v>
      </c>
    </row>
    <row r="425" spans="2:22" x14ac:dyDescent="0.2">
      <c r="B425" s="14" t="str">
        <f>IF(tabDaten[[#This Row],[MandNr]]="","Fehler",IF(tabDaten[[#This Row],[MandNr]]=1,"1 Stadt Bad Rappenau","2 Eigenbetrieb Stadtenwässerung"))</f>
        <v>1 Stadt Bad Rappenau</v>
      </c>
      <c r="C425" s="14" t="str">
        <f>IF(OR(tabDaten[[#This Row],[art]]="00",tabDaten[[#This Row],[art]]="01",tabDaten[[#This Row],[art]]="60",tabDaten[[#This Row],[art]]="61"),"0 Verwaltungshaushalt","1 Vermögenshaushalt")</f>
        <v>0 Verwaltungshaushalt</v>
      </c>
      <c r="D425" s="14" t="str">
        <f>VLOOKUP(tabDaten[[#This Row],[art]],tabKontenart[],2,FALSE)</f>
        <v>01 Ausgaben VerwaltungsHH</v>
      </c>
      <c r="E425" s="14" t="str">
        <f>LEFT(tabDaten[[#This Row],[Gld]],1) &amp; "    " &amp;VLOOKUP((tabDaten[[#This Row],[MandNr]]&amp;"x"&amp;LEFT(tabDaten[[#This Row],[Gld]],1)),tabGliederung[],2,FALSE)</f>
        <v xml:space="preserve">0    Allgemeine Verwaltung </v>
      </c>
      <c r="F425" s="14" t="str">
        <f>LEFT(tabDaten[[#This Row],[Gld]],2) &amp; "    " &amp;VLOOKUP((tabDaten[[#This Row],[MandNr]]&amp;"x"&amp;LEFT(tabDaten[[#This Row],[Gld]],2)),tabGliederung[],2,FALSE)</f>
        <v xml:space="preserve">03    Finanzverwaltung </v>
      </c>
      <c r="G4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25" s="14" t="str">
        <f>LEFT(tabDaten[[#This Row],[Gld]],4) &amp; "    " &amp;VLOOKUP((tabDaten[[#This Row],[MandNr]]&amp;"x"&amp;LEFT(tabDaten[[#This Row],[Gld]],4)),tabGliederung[],2,FALSE)</f>
        <v xml:space="preserve">0300    Finanzverwaltung </v>
      </c>
      <c r="I425" s="14" t="str">
        <f>IF(OR(LEFT(tabDaten[[#This Row],[Grp]],1)*1=3,LEFT(tabDaten[[#This Row],[Grp]],1)*1=9),LEFT(tabDaten[[#This Row],[Grp]],2),LEFT(tabDaten[[#This Row],[Grp]],1))</f>
        <v>4</v>
      </c>
      <c r="J425" s="14" t="str">
        <f>VLOOKUP(tabDaten[[#This Row],[GrpKurz]],tabGruppierung[],2,FALSE)</f>
        <v>A   Personalausgaben</v>
      </c>
      <c r="K4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0300-430000    Beiträge Versorgungskasse   </v>
      </c>
      <c r="L425" s="17">
        <f>IF(OR(tabDaten[[#This Row],[art]]="00",tabDaten[[#This Row],[art]]="10"),tabDaten[[#This Row],[Plan]],tabDaten[[#This Row],[Plan]]*-1)</f>
        <v>-80000</v>
      </c>
      <c r="M425" s="18">
        <f>IF(OR(tabDaten[[#This Row],[art]]="00",tabDaten[[#This Row],[art]]="10",tabDaten[[#This Row],[art]]="60",tabDaten[[#This Row],[art]]="70"),tabDaten[[#This Row],[Rechnung]],tabDaten[[#This Row],[Rechnung]]*-1)</f>
        <v>-86641.68</v>
      </c>
      <c r="N425" s="44">
        <v>1</v>
      </c>
      <c r="O425" s="45" t="s">
        <v>997</v>
      </c>
      <c r="P425" s="45" t="s">
        <v>1008</v>
      </c>
      <c r="Q425" s="45" t="s">
        <v>1708</v>
      </c>
      <c r="R425" s="45" t="s">
        <v>995</v>
      </c>
      <c r="S425" s="45" t="s">
        <v>1546</v>
      </c>
      <c r="T425" s="44" t="s">
        <v>103</v>
      </c>
      <c r="U425" s="46">
        <v>80000</v>
      </c>
      <c r="V425" s="46">
        <v>86641.68</v>
      </c>
    </row>
    <row r="426" spans="2:22" x14ac:dyDescent="0.2">
      <c r="B426" s="14" t="str">
        <f>IF(tabDaten[[#This Row],[MandNr]]="","Fehler",IF(tabDaten[[#This Row],[MandNr]]=1,"1 Stadt Bad Rappenau","2 Eigenbetrieb Stadtenwässerung"))</f>
        <v>1 Stadt Bad Rappenau</v>
      </c>
      <c r="C426" s="14" t="str">
        <f>IF(OR(tabDaten[[#This Row],[art]]="00",tabDaten[[#This Row],[art]]="01",tabDaten[[#This Row],[art]]="60",tabDaten[[#This Row],[art]]="61"),"0 Verwaltungshaushalt","1 Vermögenshaushalt")</f>
        <v>0 Verwaltungshaushalt</v>
      </c>
      <c r="D426" s="14" t="str">
        <f>VLOOKUP(tabDaten[[#This Row],[art]],tabKontenart[],2,FALSE)</f>
        <v>01 Ausgaben VerwaltungsHH</v>
      </c>
      <c r="E426" s="14" t="str">
        <f>LEFT(tabDaten[[#This Row],[Gld]],1) &amp; "    " &amp;VLOOKUP((tabDaten[[#This Row],[MandNr]]&amp;"x"&amp;LEFT(tabDaten[[#This Row],[Gld]],1)),tabGliederung[],2,FALSE)</f>
        <v xml:space="preserve">0    Allgemeine Verwaltung </v>
      </c>
      <c r="F426" s="14" t="str">
        <f>LEFT(tabDaten[[#This Row],[Gld]],2) &amp; "    " &amp;VLOOKUP((tabDaten[[#This Row],[MandNr]]&amp;"x"&amp;LEFT(tabDaten[[#This Row],[Gld]],2)),tabGliederung[],2,FALSE)</f>
        <v xml:space="preserve">03    Finanzverwaltung </v>
      </c>
      <c r="G4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26" s="14" t="str">
        <f>LEFT(tabDaten[[#This Row],[Gld]],4) &amp; "    " &amp;VLOOKUP((tabDaten[[#This Row],[MandNr]]&amp;"x"&amp;LEFT(tabDaten[[#This Row],[Gld]],4)),tabGliederung[],2,FALSE)</f>
        <v xml:space="preserve">0300    Finanzverwaltung </v>
      </c>
      <c r="I426" s="14" t="str">
        <f>IF(OR(LEFT(tabDaten[[#This Row],[Grp]],1)*1=3,LEFT(tabDaten[[#This Row],[Grp]],1)*1=9),LEFT(tabDaten[[#This Row],[Grp]],2),LEFT(tabDaten[[#This Row],[Grp]],1))</f>
        <v>4</v>
      </c>
      <c r="J426" s="14" t="str">
        <f>VLOOKUP(tabDaten[[#This Row],[GrpKurz]],tabGruppierung[],2,FALSE)</f>
        <v>A   Personalausgaben</v>
      </c>
      <c r="K4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0300-434000    Beiträge Versorgungskasse  bis 2005 nur Angestellte </v>
      </c>
      <c r="L426" s="17">
        <f>IF(OR(tabDaten[[#This Row],[art]]="00",tabDaten[[#This Row],[art]]="10"),tabDaten[[#This Row],[Plan]],tabDaten[[#This Row],[Plan]]*-1)</f>
        <v>-17800</v>
      </c>
      <c r="M426" s="18">
        <f>IF(OR(tabDaten[[#This Row],[art]]="00",tabDaten[[#This Row],[art]]="10",tabDaten[[#This Row],[art]]="60",tabDaten[[#This Row],[art]]="70"),tabDaten[[#This Row],[Rechnung]],tabDaten[[#This Row],[Rechnung]]*-1)</f>
        <v>-18317.419999999998</v>
      </c>
      <c r="N426" s="44">
        <v>1</v>
      </c>
      <c r="O426" s="45" t="s">
        <v>997</v>
      </c>
      <c r="P426" s="45" t="s">
        <v>1008</v>
      </c>
      <c r="Q426" s="45" t="s">
        <v>1709</v>
      </c>
      <c r="R426" s="45" t="s">
        <v>995</v>
      </c>
      <c r="S426" s="45" t="s">
        <v>1546</v>
      </c>
      <c r="T426" s="44" t="s">
        <v>104</v>
      </c>
      <c r="U426" s="46">
        <v>17800</v>
      </c>
      <c r="V426" s="46">
        <v>18317.419999999998</v>
      </c>
    </row>
    <row r="427" spans="2:22" x14ac:dyDescent="0.2">
      <c r="B427" s="14" t="str">
        <f>IF(tabDaten[[#This Row],[MandNr]]="","Fehler",IF(tabDaten[[#This Row],[MandNr]]=1,"1 Stadt Bad Rappenau","2 Eigenbetrieb Stadtenwässerung"))</f>
        <v>1 Stadt Bad Rappenau</v>
      </c>
      <c r="C427" s="14" t="str">
        <f>IF(OR(tabDaten[[#This Row],[art]]="00",tabDaten[[#This Row],[art]]="01",tabDaten[[#This Row],[art]]="60",tabDaten[[#This Row],[art]]="61"),"0 Verwaltungshaushalt","1 Vermögenshaushalt")</f>
        <v>0 Verwaltungshaushalt</v>
      </c>
      <c r="D427" s="14" t="str">
        <f>VLOOKUP(tabDaten[[#This Row],[art]],tabKontenart[],2,FALSE)</f>
        <v>01 Ausgaben VerwaltungsHH</v>
      </c>
      <c r="E427" s="14" t="str">
        <f>LEFT(tabDaten[[#This Row],[Gld]],1) &amp; "    " &amp;VLOOKUP((tabDaten[[#This Row],[MandNr]]&amp;"x"&amp;LEFT(tabDaten[[#This Row],[Gld]],1)),tabGliederung[],2,FALSE)</f>
        <v xml:space="preserve">0    Allgemeine Verwaltung </v>
      </c>
      <c r="F427" s="14" t="str">
        <f>LEFT(tabDaten[[#This Row],[Gld]],2) &amp; "    " &amp;VLOOKUP((tabDaten[[#This Row],[MandNr]]&amp;"x"&amp;LEFT(tabDaten[[#This Row],[Gld]],2)),tabGliederung[],2,FALSE)</f>
        <v xml:space="preserve">03    Finanzverwaltung </v>
      </c>
      <c r="G4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27" s="14" t="str">
        <f>LEFT(tabDaten[[#This Row],[Gld]],4) &amp; "    " &amp;VLOOKUP((tabDaten[[#This Row],[MandNr]]&amp;"x"&amp;LEFT(tabDaten[[#This Row],[Gld]],4)),tabGliederung[],2,FALSE)</f>
        <v xml:space="preserve">0300    Finanzverwaltung </v>
      </c>
      <c r="I427" s="14" t="str">
        <f>IF(OR(LEFT(tabDaten[[#This Row],[Grp]],1)*1=3,LEFT(tabDaten[[#This Row],[Grp]],1)*1=9),LEFT(tabDaten[[#This Row],[Grp]],2),LEFT(tabDaten[[#This Row],[Grp]],1))</f>
        <v>4</v>
      </c>
      <c r="J427" s="14" t="str">
        <f>VLOOKUP(tabDaten[[#This Row],[GrpKurz]],tabGruppierung[],2,FALSE)</f>
        <v>A   Personalausgaben</v>
      </c>
      <c r="K4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0300-444000    Beiträge zur gesetzlichen Sozialversicherung für Angest. bis 2005 nur Angestellte </v>
      </c>
      <c r="L427" s="17">
        <f>IF(OR(tabDaten[[#This Row],[art]]="00",tabDaten[[#This Row],[art]]="10"),tabDaten[[#This Row],[Plan]],tabDaten[[#This Row],[Plan]]*-1)</f>
        <v>-42800</v>
      </c>
      <c r="M427" s="18">
        <f>IF(OR(tabDaten[[#This Row],[art]]="00",tabDaten[[#This Row],[art]]="10",tabDaten[[#This Row],[art]]="60",tabDaten[[#This Row],[art]]="70"),tabDaten[[#This Row],[Rechnung]],tabDaten[[#This Row],[Rechnung]]*-1)</f>
        <v>-43308.86</v>
      </c>
      <c r="N427" s="44">
        <v>1</v>
      </c>
      <c r="O427" s="45" t="s">
        <v>997</v>
      </c>
      <c r="P427" s="45" t="s">
        <v>1008</v>
      </c>
      <c r="Q427" s="45" t="s">
        <v>1710</v>
      </c>
      <c r="R427" s="45" t="s">
        <v>995</v>
      </c>
      <c r="S427" s="45" t="s">
        <v>1546</v>
      </c>
      <c r="T427" s="44" t="s">
        <v>128</v>
      </c>
      <c r="U427" s="46">
        <v>42800</v>
      </c>
      <c r="V427" s="46">
        <v>43308.86</v>
      </c>
    </row>
    <row r="428" spans="2:22" x14ac:dyDescent="0.2">
      <c r="B428" s="14" t="str">
        <f>IF(tabDaten[[#This Row],[MandNr]]="","Fehler",IF(tabDaten[[#This Row],[MandNr]]=1,"1 Stadt Bad Rappenau","2 Eigenbetrieb Stadtenwässerung"))</f>
        <v>1 Stadt Bad Rappenau</v>
      </c>
      <c r="C428" s="14" t="str">
        <f>IF(OR(tabDaten[[#This Row],[art]]="00",tabDaten[[#This Row],[art]]="01",tabDaten[[#This Row],[art]]="60",tabDaten[[#This Row],[art]]="61"),"0 Verwaltungshaushalt","1 Vermögenshaushalt")</f>
        <v>0 Verwaltungshaushalt</v>
      </c>
      <c r="D428" s="14" t="str">
        <f>VLOOKUP(tabDaten[[#This Row],[art]],tabKontenart[],2,FALSE)</f>
        <v>01 Ausgaben VerwaltungsHH</v>
      </c>
      <c r="E428" s="14" t="str">
        <f>LEFT(tabDaten[[#This Row],[Gld]],1) &amp; "    " &amp;VLOOKUP((tabDaten[[#This Row],[MandNr]]&amp;"x"&amp;LEFT(tabDaten[[#This Row],[Gld]],1)),tabGliederung[],2,FALSE)</f>
        <v xml:space="preserve">0    Allgemeine Verwaltung </v>
      </c>
      <c r="F428" s="14" t="str">
        <f>LEFT(tabDaten[[#This Row],[Gld]],2) &amp; "    " &amp;VLOOKUP((tabDaten[[#This Row],[MandNr]]&amp;"x"&amp;LEFT(tabDaten[[#This Row],[Gld]],2)),tabGliederung[],2,FALSE)</f>
        <v xml:space="preserve">03    Finanzverwaltung </v>
      </c>
      <c r="G4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28" s="14" t="str">
        <f>LEFT(tabDaten[[#This Row],[Gld]],4) &amp; "    " &amp;VLOOKUP((tabDaten[[#This Row],[MandNr]]&amp;"x"&amp;LEFT(tabDaten[[#This Row],[Gld]],4)),tabGliederung[],2,FALSE)</f>
        <v xml:space="preserve">0300    Finanzverwaltung </v>
      </c>
      <c r="I428" s="14" t="str">
        <f>IF(OR(LEFT(tabDaten[[#This Row],[Grp]],1)*1=3,LEFT(tabDaten[[#This Row],[Grp]],1)*1=9),LEFT(tabDaten[[#This Row],[Grp]],2),LEFT(tabDaten[[#This Row],[Grp]],1))</f>
        <v>4</v>
      </c>
      <c r="J428" s="14" t="str">
        <f>VLOOKUP(tabDaten[[#This Row],[GrpKurz]],tabGruppierung[],2,FALSE)</f>
        <v>A   Personalausgaben</v>
      </c>
      <c r="K4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0300-450000    Beihilfen, Unterstützung und dgl.  </v>
      </c>
      <c r="L428" s="17">
        <f>IF(OR(tabDaten[[#This Row],[art]]="00",tabDaten[[#This Row],[art]]="10"),tabDaten[[#This Row],[Plan]],tabDaten[[#This Row],[Plan]]*-1)</f>
        <v>-21000</v>
      </c>
      <c r="M428" s="18">
        <f>IF(OR(tabDaten[[#This Row],[art]]="00",tabDaten[[#This Row],[art]]="10",tabDaten[[#This Row],[art]]="60",tabDaten[[#This Row],[art]]="70"),tabDaten[[#This Row],[Rechnung]],tabDaten[[#This Row],[Rechnung]]*-1)</f>
        <v>-11236</v>
      </c>
      <c r="N428" s="44">
        <v>1</v>
      </c>
      <c r="O428" s="45" t="s">
        <v>997</v>
      </c>
      <c r="P428" s="45" t="s">
        <v>1008</v>
      </c>
      <c r="Q428" s="45" t="s">
        <v>1711</v>
      </c>
      <c r="R428" s="45" t="s">
        <v>995</v>
      </c>
      <c r="S428" s="45" t="s">
        <v>1546</v>
      </c>
      <c r="T428" s="44" t="s">
        <v>106</v>
      </c>
      <c r="U428" s="46">
        <v>21000</v>
      </c>
      <c r="V428" s="46">
        <v>11236</v>
      </c>
    </row>
    <row r="429" spans="2:22" x14ac:dyDescent="0.2">
      <c r="B429" s="14" t="str">
        <f>IF(tabDaten[[#This Row],[MandNr]]="","Fehler",IF(tabDaten[[#This Row],[MandNr]]=1,"1 Stadt Bad Rappenau","2 Eigenbetrieb Stadtenwässerung"))</f>
        <v>1 Stadt Bad Rappenau</v>
      </c>
      <c r="C429" s="14" t="str">
        <f>IF(OR(tabDaten[[#This Row],[art]]="00",tabDaten[[#This Row],[art]]="01",tabDaten[[#This Row],[art]]="60",tabDaten[[#This Row],[art]]="61"),"0 Verwaltungshaushalt","1 Vermögenshaushalt")</f>
        <v>0 Verwaltungshaushalt</v>
      </c>
      <c r="D429" s="14" t="str">
        <f>VLOOKUP(tabDaten[[#This Row],[art]],tabKontenart[],2,FALSE)</f>
        <v>01 Ausgaben VerwaltungsHH</v>
      </c>
      <c r="E429" s="14" t="str">
        <f>LEFT(tabDaten[[#This Row],[Gld]],1) &amp; "    " &amp;VLOOKUP((tabDaten[[#This Row],[MandNr]]&amp;"x"&amp;LEFT(tabDaten[[#This Row],[Gld]],1)),tabGliederung[],2,FALSE)</f>
        <v xml:space="preserve">0    Allgemeine Verwaltung </v>
      </c>
      <c r="F429" s="14" t="str">
        <f>LEFT(tabDaten[[#This Row],[Gld]],2) &amp; "    " &amp;VLOOKUP((tabDaten[[#This Row],[MandNr]]&amp;"x"&amp;LEFT(tabDaten[[#This Row],[Gld]],2)),tabGliederung[],2,FALSE)</f>
        <v xml:space="preserve">03    Finanzverwaltung </v>
      </c>
      <c r="G4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29" s="14" t="str">
        <f>LEFT(tabDaten[[#This Row],[Gld]],4) &amp; "    " &amp;VLOOKUP((tabDaten[[#This Row],[MandNr]]&amp;"x"&amp;LEFT(tabDaten[[#This Row],[Gld]],4)),tabGliederung[],2,FALSE)</f>
        <v xml:space="preserve">0300    Finanzverwaltung </v>
      </c>
      <c r="I429" s="14" t="str">
        <f>IF(OR(LEFT(tabDaten[[#This Row],[Grp]],1)*1=3,LEFT(tabDaten[[#This Row],[Grp]],1)*1=9),LEFT(tabDaten[[#This Row],[Grp]],2),LEFT(tabDaten[[#This Row],[Grp]],1))</f>
        <v>4</v>
      </c>
      <c r="J429" s="14" t="str">
        <f>VLOOKUP(tabDaten[[#This Row],[GrpKurz]],tabGruppierung[],2,FALSE)</f>
        <v>A   Personalausgaben</v>
      </c>
      <c r="K4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0300-460000    Personalnebenausgaben   </v>
      </c>
      <c r="L429" s="17">
        <f>IF(OR(tabDaten[[#This Row],[art]]="00",tabDaten[[#This Row],[art]]="10"),tabDaten[[#This Row],[Plan]],tabDaten[[#This Row],[Plan]]*-1)</f>
        <v>-900</v>
      </c>
      <c r="M429" s="18">
        <f>IF(OR(tabDaten[[#This Row],[art]]="00",tabDaten[[#This Row],[art]]="10",tabDaten[[#This Row],[art]]="60",tabDaten[[#This Row],[art]]="70"),tabDaten[[#This Row],[Rechnung]],tabDaten[[#This Row],[Rechnung]]*-1)</f>
        <v>-1224.72</v>
      </c>
      <c r="N429" s="44">
        <v>1</v>
      </c>
      <c r="O429" s="45" t="s">
        <v>997</v>
      </c>
      <c r="P429" s="45" t="s">
        <v>1008</v>
      </c>
      <c r="Q429" s="45" t="s">
        <v>1712</v>
      </c>
      <c r="R429" s="45" t="s">
        <v>995</v>
      </c>
      <c r="S429" s="45" t="s">
        <v>1546</v>
      </c>
      <c r="T429" s="44" t="s">
        <v>107</v>
      </c>
      <c r="U429" s="46">
        <v>900</v>
      </c>
      <c r="V429" s="46">
        <v>1224.72</v>
      </c>
    </row>
    <row r="430" spans="2:22" x14ac:dyDescent="0.2">
      <c r="B430" s="14" t="str">
        <f>IF(tabDaten[[#This Row],[MandNr]]="","Fehler",IF(tabDaten[[#This Row],[MandNr]]=1,"1 Stadt Bad Rappenau","2 Eigenbetrieb Stadtenwässerung"))</f>
        <v>1 Stadt Bad Rappenau</v>
      </c>
      <c r="C430" s="14" t="str">
        <f>IF(OR(tabDaten[[#This Row],[art]]="00",tabDaten[[#This Row],[art]]="01",tabDaten[[#This Row],[art]]="60",tabDaten[[#This Row],[art]]="61"),"0 Verwaltungshaushalt","1 Vermögenshaushalt")</f>
        <v>0 Verwaltungshaushalt</v>
      </c>
      <c r="D430" s="14" t="str">
        <f>VLOOKUP(tabDaten[[#This Row],[art]],tabKontenart[],2,FALSE)</f>
        <v>01 Ausgaben VerwaltungsHH</v>
      </c>
      <c r="E430" s="14" t="str">
        <f>LEFT(tabDaten[[#This Row],[Gld]],1) &amp; "    " &amp;VLOOKUP((tabDaten[[#This Row],[MandNr]]&amp;"x"&amp;LEFT(tabDaten[[#This Row],[Gld]],1)),tabGliederung[],2,FALSE)</f>
        <v xml:space="preserve">0    Allgemeine Verwaltung </v>
      </c>
      <c r="F430" s="14" t="str">
        <f>LEFT(tabDaten[[#This Row],[Gld]],2) &amp; "    " &amp;VLOOKUP((tabDaten[[#This Row],[MandNr]]&amp;"x"&amp;LEFT(tabDaten[[#This Row],[Gld]],2)),tabGliederung[],2,FALSE)</f>
        <v xml:space="preserve">03    Finanzverwaltung </v>
      </c>
      <c r="G4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30" s="14" t="str">
        <f>LEFT(tabDaten[[#This Row],[Gld]],4) &amp; "    " &amp;VLOOKUP((tabDaten[[#This Row],[MandNr]]&amp;"x"&amp;LEFT(tabDaten[[#This Row],[Gld]],4)),tabGliederung[],2,FALSE)</f>
        <v xml:space="preserve">0300    Finanzverwaltung </v>
      </c>
      <c r="I430" s="14" t="str">
        <f>IF(OR(LEFT(tabDaten[[#This Row],[Grp]],1)*1=3,LEFT(tabDaten[[#This Row],[Grp]],1)*1=9),LEFT(tabDaten[[#This Row],[Grp]],2),LEFT(tabDaten[[#This Row],[Grp]],1))</f>
        <v>4</v>
      </c>
      <c r="J430" s="14" t="str">
        <f>VLOOKUP(tabDaten[[#This Row],[GrpKurz]],tabGruppierung[],2,FALSE)</f>
        <v>A   Personalausgaben</v>
      </c>
      <c r="K4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0300-462000    Betriebsausflug   </v>
      </c>
      <c r="L430" s="17">
        <f>IF(OR(tabDaten[[#This Row],[art]]="00",tabDaten[[#This Row],[art]]="10"),tabDaten[[#This Row],[Plan]],tabDaten[[#This Row],[Plan]]*-1)</f>
        <v>-200</v>
      </c>
      <c r="M430" s="18">
        <f>IF(OR(tabDaten[[#This Row],[art]]="00",tabDaten[[#This Row],[art]]="10",tabDaten[[#This Row],[art]]="60",tabDaten[[#This Row],[art]]="70"),tabDaten[[#This Row],[Rechnung]],tabDaten[[#This Row],[Rechnung]]*-1)</f>
        <v>-359.7</v>
      </c>
      <c r="N430" s="44">
        <v>1</v>
      </c>
      <c r="O430" s="45" t="s">
        <v>997</v>
      </c>
      <c r="P430" s="45" t="s">
        <v>1008</v>
      </c>
      <c r="Q430" s="45" t="s">
        <v>1713</v>
      </c>
      <c r="R430" s="45" t="s">
        <v>995</v>
      </c>
      <c r="S430" s="45" t="s">
        <v>1546</v>
      </c>
      <c r="T430" s="44" t="s">
        <v>108</v>
      </c>
      <c r="U430" s="46">
        <v>200</v>
      </c>
      <c r="V430" s="46">
        <v>359.7</v>
      </c>
    </row>
    <row r="431" spans="2:22" x14ac:dyDescent="0.2">
      <c r="B431" s="14" t="str">
        <f>IF(tabDaten[[#This Row],[MandNr]]="","Fehler",IF(tabDaten[[#This Row],[MandNr]]=1,"1 Stadt Bad Rappenau","2 Eigenbetrieb Stadtenwässerung"))</f>
        <v>1 Stadt Bad Rappenau</v>
      </c>
      <c r="C431" s="14" t="str">
        <f>IF(OR(tabDaten[[#This Row],[art]]="00",tabDaten[[#This Row],[art]]="01",tabDaten[[#This Row],[art]]="60",tabDaten[[#This Row],[art]]="61"),"0 Verwaltungshaushalt","1 Vermögenshaushalt")</f>
        <v>0 Verwaltungshaushalt</v>
      </c>
      <c r="D431" s="14" t="str">
        <f>VLOOKUP(tabDaten[[#This Row],[art]],tabKontenart[],2,FALSE)</f>
        <v>01 Ausgaben VerwaltungsHH</v>
      </c>
      <c r="E431" s="14" t="str">
        <f>LEFT(tabDaten[[#This Row],[Gld]],1) &amp; "    " &amp;VLOOKUP((tabDaten[[#This Row],[MandNr]]&amp;"x"&amp;LEFT(tabDaten[[#This Row],[Gld]],1)),tabGliederung[],2,FALSE)</f>
        <v xml:space="preserve">0    Allgemeine Verwaltung </v>
      </c>
      <c r="F431" s="14" t="str">
        <f>LEFT(tabDaten[[#This Row],[Gld]],2) &amp; "    " &amp;VLOOKUP((tabDaten[[#This Row],[MandNr]]&amp;"x"&amp;LEFT(tabDaten[[#This Row],[Gld]],2)),tabGliederung[],2,FALSE)</f>
        <v xml:space="preserve">03    Finanzverwaltung </v>
      </c>
      <c r="G4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31" s="14" t="str">
        <f>LEFT(tabDaten[[#This Row],[Gld]],4) &amp; "    " &amp;VLOOKUP((tabDaten[[#This Row],[MandNr]]&amp;"x"&amp;LEFT(tabDaten[[#This Row],[Gld]],4)),tabGliederung[],2,FALSE)</f>
        <v xml:space="preserve">0300    Finanzverwaltung </v>
      </c>
      <c r="I431" s="14" t="str">
        <f>IF(OR(LEFT(tabDaten[[#This Row],[Grp]],1)*1=3,LEFT(tabDaten[[#This Row],[Grp]],1)*1=9),LEFT(tabDaten[[#This Row],[Grp]],2),LEFT(tabDaten[[#This Row],[Grp]],1))</f>
        <v>5</v>
      </c>
      <c r="J431" s="14" t="str">
        <f>VLOOKUP(tabDaten[[#This Row],[GrpKurz]],tabGruppierung[],2,FALSE)</f>
        <v>A   Sächlicher Verwaltungs- und Betriebsaufwand</v>
      </c>
      <c r="K4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0300-520000    Geräte, Ausstattungs- und Einrichtungsgegenständen  </v>
      </c>
      <c r="L431" s="17">
        <f>IF(OR(tabDaten[[#This Row],[art]]="00",tabDaten[[#This Row],[art]]="10"),tabDaten[[#This Row],[Plan]],tabDaten[[#This Row],[Plan]]*-1)</f>
        <v>-3200</v>
      </c>
      <c r="M431" s="18">
        <f>IF(OR(tabDaten[[#This Row],[art]]="00",tabDaten[[#This Row],[art]]="10",tabDaten[[#This Row],[art]]="60",tabDaten[[#This Row],[art]]="70"),tabDaten[[#This Row],[Rechnung]],tabDaten[[#This Row],[Rechnung]]*-1)</f>
        <v>-1143.4000000000001</v>
      </c>
      <c r="N431" s="44">
        <v>1</v>
      </c>
      <c r="O431" s="45" t="s">
        <v>997</v>
      </c>
      <c r="P431" s="45" t="s">
        <v>1008</v>
      </c>
      <c r="Q431" s="45" t="s">
        <v>1714</v>
      </c>
      <c r="R431" s="45" t="s">
        <v>995</v>
      </c>
      <c r="S431" s="45" t="s">
        <v>1546</v>
      </c>
      <c r="T431" s="44" t="s">
        <v>130</v>
      </c>
      <c r="U431" s="46">
        <v>3200</v>
      </c>
      <c r="V431" s="46">
        <v>1143.4000000000001</v>
      </c>
    </row>
    <row r="432" spans="2:22" x14ac:dyDescent="0.2">
      <c r="B432" s="14" t="str">
        <f>IF(tabDaten[[#This Row],[MandNr]]="","Fehler",IF(tabDaten[[#This Row],[MandNr]]=1,"1 Stadt Bad Rappenau","2 Eigenbetrieb Stadtenwässerung"))</f>
        <v>1 Stadt Bad Rappenau</v>
      </c>
      <c r="C432" s="14" t="str">
        <f>IF(OR(tabDaten[[#This Row],[art]]="00",tabDaten[[#This Row],[art]]="01",tabDaten[[#This Row],[art]]="60",tabDaten[[#This Row],[art]]="61"),"0 Verwaltungshaushalt","1 Vermögenshaushalt")</f>
        <v>0 Verwaltungshaushalt</v>
      </c>
      <c r="D432" s="14" t="str">
        <f>VLOOKUP(tabDaten[[#This Row],[art]],tabKontenart[],2,FALSE)</f>
        <v>01 Ausgaben VerwaltungsHH</v>
      </c>
      <c r="E432" s="14" t="str">
        <f>LEFT(tabDaten[[#This Row],[Gld]],1) &amp; "    " &amp;VLOOKUP((tabDaten[[#This Row],[MandNr]]&amp;"x"&amp;LEFT(tabDaten[[#This Row],[Gld]],1)),tabGliederung[],2,FALSE)</f>
        <v xml:space="preserve">0    Allgemeine Verwaltung </v>
      </c>
      <c r="F432" s="14" t="str">
        <f>LEFT(tabDaten[[#This Row],[Gld]],2) &amp; "    " &amp;VLOOKUP((tabDaten[[#This Row],[MandNr]]&amp;"x"&amp;LEFT(tabDaten[[#This Row],[Gld]],2)),tabGliederung[],2,FALSE)</f>
        <v xml:space="preserve">03    Finanzverwaltung </v>
      </c>
      <c r="G4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32" s="14" t="str">
        <f>LEFT(tabDaten[[#This Row],[Gld]],4) &amp; "    " &amp;VLOOKUP((tabDaten[[#This Row],[MandNr]]&amp;"x"&amp;LEFT(tabDaten[[#This Row],[Gld]],4)),tabGliederung[],2,FALSE)</f>
        <v xml:space="preserve">0300    Finanzverwaltung </v>
      </c>
      <c r="I432" s="14" t="str">
        <f>IF(OR(LEFT(tabDaten[[#This Row],[Grp]],1)*1=3,LEFT(tabDaten[[#This Row],[Grp]],1)*1=9),LEFT(tabDaten[[#This Row],[Grp]],2),LEFT(tabDaten[[#This Row],[Grp]],1))</f>
        <v>5</v>
      </c>
      <c r="J432" s="14" t="str">
        <f>VLOOKUP(tabDaten[[#This Row],[GrpKurz]],tabGruppierung[],2,FALSE)</f>
        <v>A   Sächlicher Verwaltungs- und Betriebsaufwand</v>
      </c>
      <c r="K4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0300-522000    Druck- und Kopierkosten   </v>
      </c>
      <c r="L432" s="17">
        <f>IF(OR(tabDaten[[#This Row],[art]]="00",tabDaten[[#This Row],[art]]="10"),tabDaten[[#This Row],[Plan]],tabDaten[[#This Row],[Plan]]*-1)</f>
        <v>-7200</v>
      </c>
      <c r="M432" s="18">
        <f>IF(OR(tabDaten[[#This Row],[art]]="00",tabDaten[[#This Row],[art]]="10",tabDaten[[#This Row],[art]]="60",tabDaten[[#This Row],[art]]="70"),tabDaten[[#This Row],[Rechnung]],tabDaten[[#This Row],[Rechnung]]*-1)</f>
        <v>-3382.36</v>
      </c>
      <c r="N432" s="44">
        <v>1</v>
      </c>
      <c r="O432" s="45" t="s">
        <v>997</v>
      </c>
      <c r="P432" s="45" t="s">
        <v>1008</v>
      </c>
      <c r="Q432" s="45" t="s">
        <v>1715</v>
      </c>
      <c r="R432" s="45" t="s">
        <v>995</v>
      </c>
      <c r="S432" s="45" t="s">
        <v>1546</v>
      </c>
      <c r="T432" s="44" t="s">
        <v>110</v>
      </c>
      <c r="U432" s="46">
        <v>7200</v>
      </c>
      <c r="V432" s="46">
        <v>3382.36</v>
      </c>
    </row>
    <row r="433" spans="2:22" x14ac:dyDescent="0.2">
      <c r="B433" s="14" t="str">
        <f>IF(tabDaten[[#This Row],[MandNr]]="","Fehler",IF(tabDaten[[#This Row],[MandNr]]=1,"1 Stadt Bad Rappenau","2 Eigenbetrieb Stadtenwässerung"))</f>
        <v>1 Stadt Bad Rappenau</v>
      </c>
      <c r="C433" s="14" t="str">
        <f>IF(OR(tabDaten[[#This Row],[art]]="00",tabDaten[[#This Row],[art]]="01",tabDaten[[#This Row],[art]]="60",tabDaten[[#This Row],[art]]="61"),"0 Verwaltungshaushalt","1 Vermögenshaushalt")</f>
        <v>0 Verwaltungshaushalt</v>
      </c>
      <c r="D433" s="14" t="str">
        <f>VLOOKUP(tabDaten[[#This Row],[art]],tabKontenart[],2,FALSE)</f>
        <v>01 Ausgaben VerwaltungsHH</v>
      </c>
      <c r="E433" s="14" t="str">
        <f>LEFT(tabDaten[[#This Row],[Gld]],1) &amp; "    " &amp;VLOOKUP((tabDaten[[#This Row],[MandNr]]&amp;"x"&amp;LEFT(tabDaten[[#This Row],[Gld]],1)),tabGliederung[],2,FALSE)</f>
        <v xml:space="preserve">0    Allgemeine Verwaltung </v>
      </c>
      <c r="F433" s="14" t="str">
        <f>LEFT(tabDaten[[#This Row],[Gld]],2) &amp; "    " &amp;VLOOKUP((tabDaten[[#This Row],[MandNr]]&amp;"x"&amp;LEFT(tabDaten[[#This Row],[Gld]],2)),tabGliederung[],2,FALSE)</f>
        <v xml:space="preserve">03    Finanzverwaltung </v>
      </c>
      <c r="G4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33" s="14" t="str">
        <f>LEFT(tabDaten[[#This Row],[Gld]],4) &amp; "    " &amp;VLOOKUP((tabDaten[[#This Row],[MandNr]]&amp;"x"&amp;LEFT(tabDaten[[#This Row],[Gld]],4)),tabGliederung[],2,FALSE)</f>
        <v xml:space="preserve">0300    Finanzverwaltung </v>
      </c>
      <c r="I433" s="14" t="str">
        <f>IF(OR(LEFT(tabDaten[[#This Row],[Grp]],1)*1=3,LEFT(tabDaten[[#This Row],[Grp]],1)*1=9),LEFT(tabDaten[[#This Row],[Grp]],2),LEFT(tabDaten[[#This Row],[Grp]],1))</f>
        <v>5</v>
      </c>
      <c r="J433" s="14" t="str">
        <f>VLOOKUP(tabDaten[[#This Row],[GrpKurz]],tabGruppierung[],2,FALSE)</f>
        <v>A   Sächlicher Verwaltungs- und Betriebsaufwand</v>
      </c>
      <c r="K4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0300-562000    Aus- und Fortbildung Umschulung  </v>
      </c>
      <c r="L433" s="17">
        <f>IF(OR(tabDaten[[#This Row],[art]]="00",tabDaten[[#This Row],[art]]="10"),tabDaten[[#This Row],[Plan]],tabDaten[[#This Row],[Plan]]*-1)</f>
        <v>-17000</v>
      </c>
      <c r="M433" s="18">
        <f>IF(OR(tabDaten[[#This Row],[art]]="00",tabDaten[[#This Row],[art]]="10",tabDaten[[#This Row],[art]]="60",tabDaten[[#This Row],[art]]="70"),tabDaten[[#This Row],[Rechnung]],tabDaten[[#This Row],[Rechnung]]*-1)</f>
        <v>-8569.2999999999993</v>
      </c>
      <c r="N433" s="44">
        <v>1</v>
      </c>
      <c r="O433" s="45" t="s">
        <v>997</v>
      </c>
      <c r="P433" s="45" t="s">
        <v>1008</v>
      </c>
      <c r="Q433" s="45" t="s">
        <v>1727</v>
      </c>
      <c r="R433" s="45" t="s">
        <v>995</v>
      </c>
      <c r="S433" s="45" t="s">
        <v>1546</v>
      </c>
      <c r="T433" s="44" t="s">
        <v>131</v>
      </c>
      <c r="U433" s="46">
        <v>17000</v>
      </c>
      <c r="V433" s="46">
        <v>8569.2999999999993</v>
      </c>
    </row>
    <row r="434" spans="2:22" x14ac:dyDescent="0.2">
      <c r="B434" s="14" t="str">
        <f>IF(tabDaten[[#This Row],[MandNr]]="","Fehler",IF(tabDaten[[#This Row],[MandNr]]=1,"1 Stadt Bad Rappenau","2 Eigenbetrieb Stadtenwässerung"))</f>
        <v>1 Stadt Bad Rappenau</v>
      </c>
      <c r="C434" s="14" t="str">
        <f>IF(OR(tabDaten[[#This Row],[art]]="00",tabDaten[[#This Row],[art]]="01",tabDaten[[#This Row],[art]]="60",tabDaten[[#This Row],[art]]="61"),"0 Verwaltungshaushalt","1 Vermögenshaushalt")</f>
        <v>0 Verwaltungshaushalt</v>
      </c>
      <c r="D434" s="14" t="str">
        <f>VLOOKUP(tabDaten[[#This Row],[art]],tabKontenart[],2,FALSE)</f>
        <v>01 Ausgaben VerwaltungsHH</v>
      </c>
      <c r="E434" s="14" t="str">
        <f>LEFT(tabDaten[[#This Row],[Gld]],1) &amp; "    " &amp;VLOOKUP((tabDaten[[#This Row],[MandNr]]&amp;"x"&amp;LEFT(tabDaten[[#This Row],[Gld]],1)),tabGliederung[],2,FALSE)</f>
        <v xml:space="preserve">0    Allgemeine Verwaltung </v>
      </c>
      <c r="F434" s="14" t="str">
        <f>LEFT(tabDaten[[#This Row],[Gld]],2) &amp; "    " &amp;VLOOKUP((tabDaten[[#This Row],[MandNr]]&amp;"x"&amp;LEFT(tabDaten[[#This Row],[Gld]],2)),tabGliederung[],2,FALSE)</f>
        <v xml:space="preserve">03    Finanzverwaltung </v>
      </c>
      <c r="G4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34" s="14" t="str">
        <f>LEFT(tabDaten[[#This Row],[Gld]],4) &amp; "    " &amp;VLOOKUP((tabDaten[[#This Row],[MandNr]]&amp;"x"&amp;LEFT(tabDaten[[#This Row],[Gld]],4)),tabGliederung[],2,FALSE)</f>
        <v xml:space="preserve">0300    Finanzverwaltung </v>
      </c>
      <c r="I434" s="14" t="str">
        <f>IF(OR(LEFT(tabDaten[[#This Row],[Grp]],1)*1=3,LEFT(tabDaten[[#This Row],[Grp]],1)*1=9),LEFT(tabDaten[[#This Row],[Grp]],2),LEFT(tabDaten[[#This Row],[Grp]],1))</f>
        <v>6</v>
      </c>
      <c r="J434" s="14" t="str">
        <f>VLOOKUP(tabDaten[[#This Row],[GrpKurz]],tabGruppierung[],2,FALSE)</f>
        <v>A   Sächlicher Verwaltungs- und Betriebsaufwand</v>
      </c>
      <c r="K4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0300-638000    EDV-Kosten   </v>
      </c>
      <c r="L434" s="17">
        <f>IF(OR(tabDaten[[#This Row],[art]]="00",tabDaten[[#This Row],[art]]="10"),tabDaten[[#This Row],[Plan]],tabDaten[[#This Row],[Plan]]*-1)</f>
        <v>-101000</v>
      </c>
      <c r="M434" s="18">
        <f>IF(OR(tabDaten[[#This Row],[art]]="00",tabDaten[[#This Row],[art]]="10",tabDaten[[#This Row],[art]]="60",tabDaten[[#This Row],[art]]="70"),tabDaten[[#This Row],[Rechnung]],tabDaten[[#This Row],[Rechnung]]*-1)</f>
        <v>-68087.360000000001</v>
      </c>
      <c r="N434" s="44">
        <v>1</v>
      </c>
      <c r="O434" s="45" t="s">
        <v>997</v>
      </c>
      <c r="P434" s="45" t="s">
        <v>1008</v>
      </c>
      <c r="Q434" s="45" t="s">
        <v>1722</v>
      </c>
      <c r="R434" s="45" t="s">
        <v>995</v>
      </c>
      <c r="S434" s="45" t="s">
        <v>1546</v>
      </c>
      <c r="T434" s="44" t="s">
        <v>117</v>
      </c>
      <c r="U434" s="46">
        <v>101000</v>
      </c>
      <c r="V434" s="46">
        <v>68087.360000000001</v>
      </c>
    </row>
    <row r="435" spans="2:22" x14ac:dyDescent="0.2">
      <c r="B435" s="14" t="str">
        <f>IF(tabDaten[[#This Row],[MandNr]]="","Fehler",IF(tabDaten[[#This Row],[MandNr]]=1,"1 Stadt Bad Rappenau","2 Eigenbetrieb Stadtenwässerung"))</f>
        <v>1 Stadt Bad Rappenau</v>
      </c>
      <c r="C435" s="14" t="str">
        <f>IF(OR(tabDaten[[#This Row],[art]]="00",tabDaten[[#This Row],[art]]="01",tabDaten[[#This Row],[art]]="60",tabDaten[[#This Row],[art]]="61"),"0 Verwaltungshaushalt","1 Vermögenshaushalt")</f>
        <v>0 Verwaltungshaushalt</v>
      </c>
      <c r="D435" s="14" t="str">
        <f>VLOOKUP(tabDaten[[#This Row],[art]],tabKontenart[],2,FALSE)</f>
        <v>01 Ausgaben VerwaltungsHH</v>
      </c>
      <c r="E435" s="14" t="str">
        <f>LEFT(tabDaten[[#This Row],[Gld]],1) &amp; "    " &amp;VLOOKUP((tabDaten[[#This Row],[MandNr]]&amp;"x"&amp;LEFT(tabDaten[[#This Row],[Gld]],1)),tabGliederung[],2,FALSE)</f>
        <v xml:space="preserve">0    Allgemeine Verwaltung </v>
      </c>
      <c r="F435" s="14" t="str">
        <f>LEFT(tabDaten[[#This Row],[Gld]],2) &amp; "    " &amp;VLOOKUP((tabDaten[[#This Row],[MandNr]]&amp;"x"&amp;LEFT(tabDaten[[#This Row],[Gld]],2)),tabGliederung[],2,FALSE)</f>
        <v xml:space="preserve">03    Finanzverwaltung </v>
      </c>
      <c r="G4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35" s="14" t="str">
        <f>LEFT(tabDaten[[#This Row],[Gld]],4) &amp; "    " &amp;VLOOKUP((tabDaten[[#This Row],[MandNr]]&amp;"x"&amp;LEFT(tabDaten[[#This Row],[Gld]],4)),tabGliederung[],2,FALSE)</f>
        <v xml:space="preserve">0300    Finanzverwaltung </v>
      </c>
      <c r="I435" s="14" t="str">
        <f>IF(OR(LEFT(tabDaten[[#This Row],[Grp]],1)*1=3,LEFT(tabDaten[[#This Row],[Grp]],1)*1=9),LEFT(tabDaten[[#This Row],[Grp]],2),LEFT(tabDaten[[#This Row],[Grp]],1))</f>
        <v>6</v>
      </c>
      <c r="J435" s="14" t="str">
        <f>VLOOKUP(tabDaten[[#This Row],[GrpKurz]],tabGruppierung[],2,FALSE)</f>
        <v>A   Sächlicher Verwaltungs- und Betriebsaufwand</v>
      </c>
      <c r="K4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0300-650000    Bürobedarf   </v>
      </c>
      <c r="L435" s="17">
        <f>IF(OR(tabDaten[[#This Row],[art]]="00",tabDaten[[#This Row],[art]]="10"),tabDaten[[#This Row],[Plan]],tabDaten[[#This Row],[Plan]]*-1)</f>
        <v>-10200</v>
      </c>
      <c r="M435" s="18">
        <f>IF(OR(tabDaten[[#This Row],[art]]="00",tabDaten[[#This Row],[art]]="10",tabDaten[[#This Row],[art]]="60",tabDaten[[#This Row],[art]]="70"),tabDaten[[#This Row],[Rechnung]],tabDaten[[#This Row],[Rechnung]]*-1)</f>
        <v>-1181.33</v>
      </c>
      <c r="N435" s="44">
        <v>1</v>
      </c>
      <c r="O435" s="45" t="s">
        <v>997</v>
      </c>
      <c r="P435" s="45" t="s">
        <v>1008</v>
      </c>
      <c r="Q435" s="45" t="s">
        <v>1724</v>
      </c>
      <c r="R435" s="45" t="s">
        <v>995</v>
      </c>
      <c r="S435" s="45" t="s">
        <v>1546</v>
      </c>
      <c r="T435" s="44" t="s">
        <v>119</v>
      </c>
      <c r="U435" s="46">
        <v>10200</v>
      </c>
      <c r="V435" s="46">
        <v>1181.33</v>
      </c>
    </row>
    <row r="436" spans="2:22" x14ac:dyDescent="0.2">
      <c r="B436" s="14" t="str">
        <f>IF(tabDaten[[#This Row],[MandNr]]="","Fehler",IF(tabDaten[[#This Row],[MandNr]]=1,"1 Stadt Bad Rappenau","2 Eigenbetrieb Stadtenwässerung"))</f>
        <v>1 Stadt Bad Rappenau</v>
      </c>
      <c r="C436" s="14" t="str">
        <f>IF(OR(tabDaten[[#This Row],[art]]="00",tabDaten[[#This Row],[art]]="01",tabDaten[[#This Row],[art]]="60",tabDaten[[#This Row],[art]]="61"),"0 Verwaltungshaushalt","1 Vermögenshaushalt")</f>
        <v>0 Verwaltungshaushalt</v>
      </c>
      <c r="D436" s="14" t="str">
        <f>VLOOKUP(tabDaten[[#This Row],[art]],tabKontenart[],2,FALSE)</f>
        <v>01 Ausgaben VerwaltungsHH</v>
      </c>
      <c r="E436" s="14" t="str">
        <f>LEFT(tabDaten[[#This Row],[Gld]],1) &amp; "    " &amp;VLOOKUP((tabDaten[[#This Row],[MandNr]]&amp;"x"&amp;LEFT(tabDaten[[#This Row],[Gld]],1)),tabGliederung[],2,FALSE)</f>
        <v xml:space="preserve">0    Allgemeine Verwaltung </v>
      </c>
      <c r="F436" s="14" t="str">
        <f>LEFT(tabDaten[[#This Row],[Gld]],2) &amp; "    " &amp;VLOOKUP((tabDaten[[#This Row],[MandNr]]&amp;"x"&amp;LEFT(tabDaten[[#This Row],[Gld]],2)),tabGliederung[],2,FALSE)</f>
        <v xml:space="preserve">03    Finanzverwaltung </v>
      </c>
      <c r="G4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36" s="14" t="str">
        <f>LEFT(tabDaten[[#This Row],[Gld]],4) &amp; "    " &amp;VLOOKUP((tabDaten[[#This Row],[MandNr]]&amp;"x"&amp;LEFT(tabDaten[[#This Row],[Gld]],4)),tabGliederung[],2,FALSE)</f>
        <v xml:space="preserve">0300    Finanzverwaltung </v>
      </c>
      <c r="I436" s="14" t="str">
        <f>IF(OR(LEFT(tabDaten[[#This Row],[Grp]],1)*1=3,LEFT(tabDaten[[#This Row],[Grp]],1)*1=9),LEFT(tabDaten[[#This Row],[Grp]],2),LEFT(tabDaten[[#This Row],[Grp]],1))</f>
        <v>6</v>
      </c>
      <c r="J436" s="14" t="str">
        <f>VLOOKUP(tabDaten[[#This Row],[GrpKurz]],tabGruppierung[],2,FALSE)</f>
        <v>A   Sächlicher Verwaltungs- und Betriebsaufwand</v>
      </c>
      <c r="K4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0300-655000    Sachverständigen- und Gerichtskosten, Gerichtsvollzieher  </v>
      </c>
      <c r="L436" s="17">
        <f>IF(OR(tabDaten[[#This Row],[art]]="00",tabDaten[[#This Row],[art]]="10"),tabDaten[[#This Row],[Plan]],tabDaten[[#This Row],[Plan]]*-1)</f>
        <v>-30000</v>
      </c>
      <c r="M436" s="18">
        <f>IF(OR(tabDaten[[#This Row],[art]]="00",tabDaten[[#This Row],[art]]="10",tabDaten[[#This Row],[art]]="60",tabDaten[[#This Row],[art]]="70"),tabDaten[[#This Row],[Rechnung]],tabDaten[[#This Row],[Rechnung]]*-1)</f>
        <v>-22958.76</v>
      </c>
      <c r="N436" s="44">
        <v>1</v>
      </c>
      <c r="O436" s="45" t="s">
        <v>997</v>
      </c>
      <c r="P436" s="45" t="s">
        <v>1008</v>
      </c>
      <c r="Q436" s="45" t="s">
        <v>1729</v>
      </c>
      <c r="R436" s="45" t="s">
        <v>995</v>
      </c>
      <c r="S436" s="45" t="s">
        <v>1546</v>
      </c>
      <c r="T436" s="44" t="s">
        <v>132</v>
      </c>
      <c r="U436" s="46">
        <v>30000</v>
      </c>
      <c r="V436" s="46">
        <v>22958.76</v>
      </c>
    </row>
    <row r="437" spans="2:22" x14ac:dyDescent="0.2">
      <c r="B437" s="14" t="str">
        <f>IF(tabDaten[[#This Row],[MandNr]]="","Fehler",IF(tabDaten[[#This Row],[MandNr]]=1,"1 Stadt Bad Rappenau","2 Eigenbetrieb Stadtenwässerung"))</f>
        <v>1 Stadt Bad Rappenau</v>
      </c>
      <c r="C437" s="14" t="str">
        <f>IF(OR(tabDaten[[#This Row],[art]]="00",tabDaten[[#This Row],[art]]="01",tabDaten[[#This Row],[art]]="60",tabDaten[[#This Row],[art]]="61"),"0 Verwaltungshaushalt","1 Vermögenshaushalt")</f>
        <v>0 Verwaltungshaushalt</v>
      </c>
      <c r="D437" s="14" t="str">
        <f>VLOOKUP(tabDaten[[#This Row],[art]],tabKontenart[],2,FALSE)</f>
        <v>01 Ausgaben VerwaltungsHH</v>
      </c>
      <c r="E437" s="14" t="str">
        <f>LEFT(tabDaten[[#This Row],[Gld]],1) &amp; "    " &amp;VLOOKUP((tabDaten[[#This Row],[MandNr]]&amp;"x"&amp;LEFT(tabDaten[[#This Row],[Gld]],1)),tabGliederung[],2,FALSE)</f>
        <v xml:space="preserve">0    Allgemeine Verwaltung </v>
      </c>
      <c r="F437" s="14" t="str">
        <f>LEFT(tabDaten[[#This Row],[Gld]],2) &amp; "    " &amp;VLOOKUP((tabDaten[[#This Row],[MandNr]]&amp;"x"&amp;LEFT(tabDaten[[#This Row],[Gld]],2)),tabGliederung[],2,FALSE)</f>
        <v xml:space="preserve">03    Finanzverwaltung </v>
      </c>
      <c r="G4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437" s="14" t="str">
        <f>LEFT(tabDaten[[#This Row],[Gld]],4) &amp; "    " &amp;VLOOKUP((tabDaten[[#This Row],[MandNr]]&amp;"x"&amp;LEFT(tabDaten[[#This Row],[Gld]],4)),tabGliederung[],2,FALSE)</f>
        <v xml:space="preserve">0300    Finanzverwaltung </v>
      </c>
      <c r="I437" s="14" t="str">
        <f>IF(OR(LEFT(tabDaten[[#This Row],[Grp]],1)*1=3,LEFT(tabDaten[[#This Row],[Grp]],1)*1=9),LEFT(tabDaten[[#This Row],[Grp]],2),LEFT(tabDaten[[#This Row],[Grp]],1))</f>
        <v>6</v>
      </c>
      <c r="J437" s="14" t="str">
        <f>VLOOKUP(tabDaten[[#This Row],[GrpKurz]],tabGruppierung[],2,FALSE)</f>
        <v>A   Sächlicher Verwaltungs- und Betriebsaufwand</v>
      </c>
      <c r="K4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0300-668000    Vermischte Ausgaben   </v>
      </c>
      <c r="L437" s="17">
        <f>IF(OR(tabDaten[[#This Row],[art]]="00",tabDaten[[#This Row],[art]]="10"),tabDaten[[#This Row],[Plan]],tabDaten[[#This Row],[Plan]]*-1)</f>
        <v>-2000</v>
      </c>
      <c r="M437" s="18">
        <f>IF(OR(tabDaten[[#This Row],[art]]="00",tabDaten[[#This Row],[art]]="10",tabDaten[[#This Row],[art]]="60",tabDaten[[#This Row],[art]]="70"),tabDaten[[#This Row],[Rechnung]],tabDaten[[#This Row],[Rechnung]]*-1)</f>
        <v>-1885.63</v>
      </c>
      <c r="N437" s="44">
        <v>1</v>
      </c>
      <c r="O437" s="45" t="s">
        <v>997</v>
      </c>
      <c r="P437" s="45" t="s">
        <v>1008</v>
      </c>
      <c r="Q437" s="45" t="s">
        <v>1726</v>
      </c>
      <c r="R437" s="45" t="s">
        <v>995</v>
      </c>
      <c r="S437" s="45" t="s">
        <v>1546</v>
      </c>
      <c r="T437" s="44" t="s">
        <v>121</v>
      </c>
      <c r="U437" s="46">
        <v>2000</v>
      </c>
      <c r="V437" s="46">
        <v>1885.63</v>
      </c>
    </row>
    <row r="438" spans="2:22" x14ac:dyDescent="0.2">
      <c r="B438" s="14" t="str">
        <f>IF(tabDaten[[#This Row],[MandNr]]="","Fehler",IF(tabDaten[[#This Row],[MandNr]]=1,"1 Stadt Bad Rappenau","2 Eigenbetrieb Stadtenwässerung"))</f>
        <v>1 Stadt Bad Rappenau</v>
      </c>
      <c r="C438" s="14" t="str">
        <f>IF(OR(tabDaten[[#This Row],[art]]="00",tabDaten[[#This Row],[art]]="01",tabDaten[[#This Row],[art]]="60",tabDaten[[#This Row],[art]]="61"),"0 Verwaltungshaushalt","1 Vermögenshaushalt")</f>
        <v>0 Verwaltungshaushalt</v>
      </c>
      <c r="D438" s="14" t="str">
        <f>VLOOKUP(tabDaten[[#This Row],[art]],tabKontenart[],2,FALSE)</f>
        <v>01 Ausgaben VerwaltungsHH</v>
      </c>
      <c r="E438" s="14" t="str">
        <f>LEFT(tabDaten[[#This Row],[Gld]],1) &amp; "    " &amp;VLOOKUP((tabDaten[[#This Row],[MandNr]]&amp;"x"&amp;LEFT(tabDaten[[#This Row],[Gld]],1)),tabGliederung[],2,FALSE)</f>
        <v xml:space="preserve">0    Allgemeine Verwaltung </v>
      </c>
      <c r="F438" s="14" t="str">
        <f>LEFT(tabDaten[[#This Row],[Gld]],2) &amp; "    " &amp;VLOOKUP((tabDaten[[#This Row],[MandNr]]&amp;"x"&amp;LEFT(tabDaten[[#This Row],[Gld]],2)),tabGliederung[],2,FALSE)</f>
        <v xml:space="preserve">06    Einrichtungen für die gesamte Verwaltung </v>
      </c>
      <c r="G4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38" s="14" t="str">
        <f>LEFT(tabDaten[[#This Row],[Gld]],4) &amp; "    " &amp;VLOOKUP((tabDaten[[#This Row],[MandNr]]&amp;"x"&amp;LEFT(tabDaten[[#This Row],[Gld]],4)),tabGliederung[],2,FALSE)</f>
        <v xml:space="preserve">0600    allgemeine Verwaltung </v>
      </c>
      <c r="I438" s="14" t="str">
        <f>IF(OR(LEFT(tabDaten[[#This Row],[Grp]],1)*1=3,LEFT(tabDaten[[#This Row],[Grp]],1)*1=9),LEFT(tabDaten[[#This Row],[Grp]],2),LEFT(tabDaten[[#This Row],[Grp]],1))</f>
        <v>4</v>
      </c>
      <c r="J438" s="14" t="str">
        <f>VLOOKUP(tabDaten[[#This Row],[GrpKurz]],tabGruppierung[],2,FALSE)</f>
        <v>A   Personalausgaben</v>
      </c>
      <c r="K4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0600-414000    Vergütungen der Beschäftigten bis 2005 nur Angestellte </v>
      </c>
      <c r="L438" s="17">
        <f>IF(OR(tabDaten[[#This Row],[art]]="00",tabDaten[[#This Row],[art]]="10"),tabDaten[[#This Row],[Plan]],tabDaten[[#This Row],[Plan]]*-1)</f>
        <v>-116600</v>
      </c>
      <c r="M438" s="18">
        <f>IF(OR(tabDaten[[#This Row],[art]]="00",tabDaten[[#This Row],[art]]="10",tabDaten[[#This Row],[art]]="60",tabDaten[[#This Row],[art]]="70"),tabDaten[[#This Row],[Rechnung]],tabDaten[[#This Row],[Rechnung]]*-1)</f>
        <v>-122092.84</v>
      </c>
      <c r="N438" s="44">
        <v>1</v>
      </c>
      <c r="O438" s="45" t="s">
        <v>997</v>
      </c>
      <c r="P438" s="45" t="s">
        <v>1022</v>
      </c>
      <c r="Q438" s="45" t="s">
        <v>1707</v>
      </c>
      <c r="R438" s="45" t="s">
        <v>995</v>
      </c>
      <c r="S438" s="45" t="s">
        <v>1546</v>
      </c>
      <c r="T438" s="44" t="s">
        <v>127</v>
      </c>
      <c r="U438" s="46">
        <v>116600</v>
      </c>
      <c r="V438" s="46">
        <v>122092.84</v>
      </c>
    </row>
    <row r="439" spans="2:22" x14ac:dyDescent="0.2">
      <c r="B439" s="14" t="str">
        <f>IF(tabDaten[[#This Row],[MandNr]]="","Fehler",IF(tabDaten[[#This Row],[MandNr]]=1,"1 Stadt Bad Rappenau","2 Eigenbetrieb Stadtenwässerung"))</f>
        <v>1 Stadt Bad Rappenau</v>
      </c>
      <c r="C439" s="14" t="str">
        <f>IF(OR(tabDaten[[#This Row],[art]]="00",tabDaten[[#This Row],[art]]="01",tabDaten[[#This Row],[art]]="60",tabDaten[[#This Row],[art]]="61"),"0 Verwaltungshaushalt","1 Vermögenshaushalt")</f>
        <v>0 Verwaltungshaushalt</v>
      </c>
      <c r="D439" s="14" t="str">
        <f>VLOOKUP(tabDaten[[#This Row],[art]],tabKontenart[],2,FALSE)</f>
        <v>01 Ausgaben VerwaltungsHH</v>
      </c>
      <c r="E439" s="14" t="str">
        <f>LEFT(tabDaten[[#This Row],[Gld]],1) &amp; "    " &amp;VLOOKUP((tabDaten[[#This Row],[MandNr]]&amp;"x"&amp;LEFT(tabDaten[[#This Row],[Gld]],1)),tabGliederung[],2,FALSE)</f>
        <v xml:space="preserve">0    Allgemeine Verwaltung </v>
      </c>
      <c r="F439" s="14" t="str">
        <f>LEFT(tabDaten[[#This Row],[Gld]],2) &amp; "    " &amp;VLOOKUP((tabDaten[[#This Row],[MandNr]]&amp;"x"&amp;LEFT(tabDaten[[#This Row],[Gld]],2)),tabGliederung[],2,FALSE)</f>
        <v xml:space="preserve">06    Einrichtungen für die gesamte Verwaltung </v>
      </c>
      <c r="G4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39" s="14" t="str">
        <f>LEFT(tabDaten[[#This Row],[Gld]],4) &amp; "    " &amp;VLOOKUP((tabDaten[[#This Row],[MandNr]]&amp;"x"&amp;LEFT(tabDaten[[#This Row],[Gld]],4)),tabGliederung[],2,FALSE)</f>
        <v xml:space="preserve">0600    allgemeine Verwaltung </v>
      </c>
      <c r="I439" s="14" t="str">
        <f>IF(OR(LEFT(tabDaten[[#This Row],[Grp]],1)*1=3,LEFT(tabDaten[[#This Row],[Grp]],1)*1=9),LEFT(tabDaten[[#This Row],[Grp]],2),LEFT(tabDaten[[#This Row],[Grp]],1))</f>
        <v>4</v>
      </c>
      <c r="J439" s="14" t="str">
        <f>VLOOKUP(tabDaten[[#This Row],[GrpKurz]],tabGruppierung[],2,FALSE)</f>
        <v>A   Personalausgaben</v>
      </c>
      <c r="K4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0600-434000    Beiträge Versorgungskasse  bis 2005 nur Angestellte </v>
      </c>
      <c r="L439" s="17">
        <f>IF(OR(tabDaten[[#This Row],[art]]="00",tabDaten[[#This Row],[art]]="10"),tabDaten[[#This Row],[Plan]],tabDaten[[#This Row],[Plan]]*-1)</f>
        <v>-9900</v>
      </c>
      <c r="M439" s="18">
        <f>IF(OR(tabDaten[[#This Row],[art]]="00",tabDaten[[#This Row],[art]]="10",tabDaten[[#This Row],[art]]="60",tabDaten[[#This Row],[art]]="70"),tabDaten[[#This Row],[Rechnung]],tabDaten[[#This Row],[Rechnung]]*-1)</f>
        <v>-10347.35</v>
      </c>
      <c r="N439" s="44">
        <v>1</v>
      </c>
      <c r="O439" s="45" t="s">
        <v>997</v>
      </c>
      <c r="P439" s="45" t="s">
        <v>1022</v>
      </c>
      <c r="Q439" s="45" t="s">
        <v>1709</v>
      </c>
      <c r="R439" s="45" t="s">
        <v>995</v>
      </c>
      <c r="S439" s="45" t="s">
        <v>1546</v>
      </c>
      <c r="T439" s="44" t="s">
        <v>104</v>
      </c>
      <c r="U439" s="46">
        <v>9900</v>
      </c>
      <c r="V439" s="46">
        <v>10347.35</v>
      </c>
    </row>
    <row r="440" spans="2:22" x14ac:dyDescent="0.2">
      <c r="B440" s="14" t="str">
        <f>IF(tabDaten[[#This Row],[MandNr]]="","Fehler",IF(tabDaten[[#This Row],[MandNr]]=1,"1 Stadt Bad Rappenau","2 Eigenbetrieb Stadtenwässerung"))</f>
        <v>1 Stadt Bad Rappenau</v>
      </c>
      <c r="C440" s="14" t="str">
        <f>IF(OR(tabDaten[[#This Row],[art]]="00",tabDaten[[#This Row],[art]]="01",tabDaten[[#This Row],[art]]="60",tabDaten[[#This Row],[art]]="61"),"0 Verwaltungshaushalt","1 Vermögenshaushalt")</f>
        <v>0 Verwaltungshaushalt</v>
      </c>
      <c r="D440" s="14" t="str">
        <f>VLOOKUP(tabDaten[[#This Row],[art]],tabKontenart[],2,FALSE)</f>
        <v>01 Ausgaben VerwaltungsHH</v>
      </c>
      <c r="E440" s="14" t="str">
        <f>LEFT(tabDaten[[#This Row],[Gld]],1) &amp; "    " &amp;VLOOKUP((tabDaten[[#This Row],[MandNr]]&amp;"x"&amp;LEFT(tabDaten[[#This Row],[Gld]],1)),tabGliederung[],2,FALSE)</f>
        <v xml:space="preserve">0    Allgemeine Verwaltung </v>
      </c>
      <c r="F440" s="14" t="str">
        <f>LEFT(tabDaten[[#This Row],[Gld]],2) &amp; "    " &amp;VLOOKUP((tabDaten[[#This Row],[MandNr]]&amp;"x"&amp;LEFT(tabDaten[[#This Row],[Gld]],2)),tabGliederung[],2,FALSE)</f>
        <v xml:space="preserve">06    Einrichtungen für die gesamte Verwaltung </v>
      </c>
      <c r="G4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0" s="14" t="str">
        <f>LEFT(tabDaten[[#This Row],[Gld]],4) &amp; "    " &amp;VLOOKUP((tabDaten[[#This Row],[MandNr]]&amp;"x"&amp;LEFT(tabDaten[[#This Row],[Gld]],4)),tabGliederung[],2,FALSE)</f>
        <v xml:space="preserve">0600    allgemeine Verwaltung </v>
      </c>
      <c r="I440" s="14" t="str">
        <f>IF(OR(LEFT(tabDaten[[#This Row],[Grp]],1)*1=3,LEFT(tabDaten[[#This Row],[Grp]],1)*1=9),LEFT(tabDaten[[#This Row],[Grp]],2),LEFT(tabDaten[[#This Row],[Grp]],1))</f>
        <v>4</v>
      </c>
      <c r="J440" s="14" t="str">
        <f>VLOOKUP(tabDaten[[#This Row],[GrpKurz]],tabGruppierung[],2,FALSE)</f>
        <v>A   Personalausgaben</v>
      </c>
      <c r="K4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0600-444000    Beiträge zur gesetzlichen Sozialversicherung für Angest. bis 2005 nur Angestellte </v>
      </c>
      <c r="L440" s="17">
        <f>IF(OR(tabDaten[[#This Row],[art]]="00",tabDaten[[#This Row],[art]]="10"),tabDaten[[#This Row],[Plan]],tabDaten[[#This Row],[Plan]]*-1)</f>
        <v>-23600</v>
      </c>
      <c r="M440" s="18">
        <f>IF(OR(tabDaten[[#This Row],[art]]="00",tabDaten[[#This Row],[art]]="10",tabDaten[[#This Row],[art]]="60",tabDaten[[#This Row],[art]]="70"),tabDaten[[#This Row],[Rechnung]],tabDaten[[#This Row],[Rechnung]]*-1)</f>
        <v>-24645.51</v>
      </c>
      <c r="N440" s="44">
        <v>1</v>
      </c>
      <c r="O440" s="45" t="s">
        <v>997</v>
      </c>
      <c r="P440" s="45" t="s">
        <v>1022</v>
      </c>
      <c r="Q440" s="45" t="s">
        <v>1710</v>
      </c>
      <c r="R440" s="45" t="s">
        <v>995</v>
      </c>
      <c r="S440" s="45" t="s">
        <v>1546</v>
      </c>
      <c r="T440" s="44" t="s">
        <v>128</v>
      </c>
      <c r="U440" s="46">
        <v>23600</v>
      </c>
      <c r="V440" s="46">
        <v>24645.51</v>
      </c>
    </row>
    <row r="441" spans="2:22" x14ac:dyDescent="0.2">
      <c r="B441" s="14" t="str">
        <f>IF(tabDaten[[#This Row],[MandNr]]="","Fehler",IF(tabDaten[[#This Row],[MandNr]]=1,"1 Stadt Bad Rappenau","2 Eigenbetrieb Stadtenwässerung"))</f>
        <v>1 Stadt Bad Rappenau</v>
      </c>
      <c r="C441" s="14" t="str">
        <f>IF(OR(tabDaten[[#This Row],[art]]="00",tabDaten[[#This Row],[art]]="01",tabDaten[[#This Row],[art]]="60",tabDaten[[#This Row],[art]]="61"),"0 Verwaltungshaushalt","1 Vermögenshaushalt")</f>
        <v>0 Verwaltungshaushalt</v>
      </c>
      <c r="D441" s="14" t="str">
        <f>VLOOKUP(tabDaten[[#This Row],[art]],tabKontenart[],2,FALSE)</f>
        <v>01 Ausgaben VerwaltungsHH</v>
      </c>
      <c r="E441" s="14" t="str">
        <f>LEFT(tabDaten[[#This Row],[Gld]],1) &amp; "    " &amp;VLOOKUP((tabDaten[[#This Row],[MandNr]]&amp;"x"&amp;LEFT(tabDaten[[#This Row],[Gld]],1)),tabGliederung[],2,FALSE)</f>
        <v xml:space="preserve">0    Allgemeine Verwaltung </v>
      </c>
      <c r="F441" s="14" t="str">
        <f>LEFT(tabDaten[[#This Row],[Gld]],2) &amp; "    " &amp;VLOOKUP((tabDaten[[#This Row],[MandNr]]&amp;"x"&amp;LEFT(tabDaten[[#This Row],[Gld]],2)),tabGliederung[],2,FALSE)</f>
        <v xml:space="preserve">06    Einrichtungen für die gesamte Verwaltung </v>
      </c>
      <c r="G4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1" s="14" t="str">
        <f>LEFT(tabDaten[[#This Row],[Gld]],4) &amp; "    " &amp;VLOOKUP((tabDaten[[#This Row],[MandNr]]&amp;"x"&amp;LEFT(tabDaten[[#This Row],[Gld]],4)),tabGliederung[],2,FALSE)</f>
        <v xml:space="preserve">0600    allgemeine Verwaltung </v>
      </c>
      <c r="I441" s="14" t="str">
        <f>IF(OR(LEFT(tabDaten[[#This Row],[Grp]],1)*1=3,LEFT(tabDaten[[#This Row],[Grp]],1)*1=9),LEFT(tabDaten[[#This Row],[Grp]],2),LEFT(tabDaten[[#This Row],[Grp]],1))</f>
        <v>4</v>
      </c>
      <c r="J441" s="14" t="str">
        <f>VLOOKUP(tabDaten[[#This Row],[GrpKurz]],tabGruppierung[],2,FALSE)</f>
        <v>A   Personalausgaben</v>
      </c>
      <c r="K4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0600-450000    Beihilfen, Unterstützung   </v>
      </c>
      <c r="L441" s="17">
        <f>IF(OR(tabDaten[[#This Row],[art]]="00",tabDaten[[#This Row],[art]]="10"),tabDaten[[#This Row],[Plan]],tabDaten[[#This Row],[Plan]]*-1)</f>
        <v>-100</v>
      </c>
      <c r="M441" s="18">
        <f>IF(OR(tabDaten[[#This Row],[art]]="00",tabDaten[[#This Row],[art]]="10",tabDaten[[#This Row],[art]]="60",tabDaten[[#This Row],[art]]="70"),tabDaten[[#This Row],[Rechnung]],tabDaten[[#This Row],[Rechnung]]*-1)</f>
        <v>-27.4</v>
      </c>
      <c r="N441" s="44">
        <v>1</v>
      </c>
      <c r="O441" s="45" t="s">
        <v>997</v>
      </c>
      <c r="P441" s="45" t="s">
        <v>1022</v>
      </c>
      <c r="Q441" s="45" t="s">
        <v>1711</v>
      </c>
      <c r="R441" s="45" t="s">
        <v>995</v>
      </c>
      <c r="S441" s="45" t="s">
        <v>1546</v>
      </c>
      <c r="T441" s="44" t="s">
        <v>124</v>
      </c>
      <c r="U441" s="46">
        <v>100</v>
      </c>
      <c r="V441" s="46">
        <v>27.4</v>
      </c>
    </row>
    <row r="442" spans="2:22" x14ac:dyDescent="0.2">
      <c r="B442" s="14" t="str">
        <f>IF(tabDaten[[#This Row],[MandNr]]="","Fehler",IF(tabDaten[[#This Row],[MandNr]]=1,"1 Stadt Bad Rappenau","2 Eigenbetrieb Stadtenwässerung"))</f>
        <v>1 Stadt Bad Rappenau</v>
      </c>
      <c r="C442" s="14" t="str">
        <f>IF(OR(tabDaten[[#This Row],[art]]="00",tabDaten[[#This Row],[art]]="01",tabDaten[[#This Row],[art]]="60",tabDaten[[#This Row],[art]]="61"),"0 Verwaltungshaushalt","1 Vermögenshaushalt")</f>
        <v>0 Verwaltungshaushalt</v>
      </c>
      <c r="D442" s="14" t="str">
        <f>VLOOKUP(tabDaten[[#This Row],[art]],tabKontenart[],2,FALSE)</f>
        <v>01 Ausgaben VerwaltungsHH</v>
      </c>
      <c r="E442" s="14" t="str">
        <f>LEFT(tabDaten[[#This Row],[Gld]],1) &amp; "    " &amp;VLOOKUP((tabDaten[[#This Row],[MandNr]]&amp;"x"&amp;LEFT(tabDaten[[#This Row],[Gld]],1)),tabGliederung[],2,FALSE)</f>
        <v xml:space="preserve">0    Allgemeine Verwaltung </v>
      </c>
      <c r="F442" s="14" t="str">
        <f>LEFT(tabDaten[[#This Row],[Gld]],2) &amp; "    " &amp;VLOOKUP((tabDaten[[#This Row],[MandNr]]&amp;"x"&amp;LEFT(tabDaten[[#This Row],[Gld]],2)),tabGliederung[],2,FALSE)</f>
        <v xml:space="preserve">06    Einrichtungen für die gesamte Verwaltung </v>
      </c>
      <c r="G4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2" s="14" t="str">
        <f>LEFT(tabDaten[[#This Row],[Gld]],4) &amp; "    " &amp;VLOOKUP((tabDaten[[#This Row],[MandNr]]&amp;"x"&amp;LEFT(tabDaten[[#This Row],[Gld]],4)),tabGliederung[],2,FALSE)</f>
        <v xml:space="preserve">0600    allgemeine Verwaltung </v>
      </c>
      <c r="I442" s="14" t="str">
        <f>IF(OR(LEFT(tabDaten[[#This Row],[Grp]],1)*1=3,LEFT(tabDaten[[#This Row],[Grp]],1)*1=9),LEFT(tabDaten[[#This Row],[Grp]],2),LEFT(tabDaten[[#This Row],[Grp]],1))</f>
        <v>4</v>
      </c>
      <c r="J442" s="14" t="str">
        <f>VLOOKUP(tabDaten[[#This Row],[GrpKurz]],tabGruppierung[],2,FALSE)</f>
        <v>A   Personalausgaben</v>
      </c>
      <c r="K4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0600-460000    Personalnebenausgaben   </v>
      </c>
      <c r="L442" s="17">
        <f>IF(OR(tabDaten[[#This Row],[art]]="00",tabDaten[[#This Row],[art]]="10"),tabDaten[[#This Row],[Plan]],tabDaten[[#This Row],[Plan]]*-1)</f>
        <v>-1000</v>
      </c>
      <c r="M442" s="18">
        <f>IF(OR(tabDaten[[#This Row],[art]]="00",tabDaten[[#This Row],[art]]="10",tabDaten[[#This Row],[art]]="60",tabDaten[[#This Row],[art]]="70"),tabDaten[[#This Row],[Rechnung]],tabDaten[[#This Row],[Rechnung]]*-1)</f>
        <v>-591.91999999999996</v>
      </c>
      <c r="N442" s="44">
        <v>1</v>
      </c>
      <c r="O442" s="45" t="s">
        <v>997</v>
      </c>
      <c r="P442" s="45" t="s">
        <v>1022</v>
      </c>
      <c r="Q442" s="45" t="s">
        <v>1712</v>
      </c>
      <c r="R442" s="45" t="s">
        <v>995</v>
      </c>
      <c r="S442" s="45" t="s">
        <v>1546</v>
      </c>
      <c r="T442" s="44" t="s">
        <v>107</v>
      </c>
      <c r="U442" s="46">
        <v>1000</v>
      </c>
      <c r="V442" s="46">
        <v>591.91999999999996</v>
      </c>
    </row>
    <row r="443" spans="2:22" x14ac:dyDescent="0.2">
      <c r="B443" s="14" t="str">
        <f>IF(tabDaten[[#This Row],[MandNr]]="","Fehler",IF(tabDaten[[#This Row],[MandNr]]=1,"1 Stadt Bad Rappenau","2 Eigenbetrieb Stadtenwässerung"))</f>
        <v>1 Stadt Bad Rappenau</v>
      </c>
      <c r="C443" s="14" t="str">
        <f>IF(OR(tabDaten[[#This Row],[art]]="00",tabDaten[[#This Row],[art]]="01",tabDaten[[#This Row],[art]]="60",tabDaten[[#This Row],[art]]="61"),"0 Verwaltungshaushalt","1 Vermögenshaushalt")</f>
        <v>0 Verwaltungshaushalt</v>
      </c>
      <c r="D443" s="14" t="str">
        <f>VLOOKUP(tabDaten[[#This Row],[art]],tabKontenart[],2,FALSE)</f>
        <v>01 Ausgaben VerwaltungsHH</v>
      </c>
      <c r="E443" s="14" t="str">
        <f>LEFT(tabDaten[[#This Row],[Gld]],1) &amp; "    " &amp;VLOOKUP((tabDaten[[#This Row],[MandNr]]&amp;"x"&amp;LEFT(tabDaten[[#This Row],[Gld]],1)),tabGliederung[],2,FALSE)</f>
        <v xml:space="preserve">0    Allgemeine Verwaltung </v>
      </c>
      <c r="F443" s="14" t="str">
        <f>LEFT(tabDaten[[#This Row],[Gld]],2) &amp; "    " &amp;VLOOKUP((tabDaten[[#This Row],[MandNr]]&amp;"x"&amp;LEFT(tabDaten[[#This Row],[Gld]],2)),tabGliederung[],2,FALSE)</f>
        <v xml:space="preserve">06    Einrichtungen für die gesamte Verwaltung </v>
      </c>
      <c r="G4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3" s="14" t="str">
        <f>LEFT(tabDaten[[#This Row],[Gld]],4) &amp; "    " &amp;VLOOKUP((tabDaten[[#This Row],[MandNr]]&amp;"x"&amp;LEFT(tabDaten[[#This Row],[Gld]],4)),tabGliederung[],2,FALSE)</f>
        <v xml:space="preserve">0600    allgemeine Verwaltung </v>
      </c>
      <c r="I443" s="14" t="str">
        <f>IF(OR(LEFT(tabDaten[[#This Row],[Grp]],1)*1=3,LEFT(tabDaten[[#This Row],[Grp]],1)*1=9),LEFT(tabDaten[[#This Row],[Grp]],2),LEFT(tabDaten[[#This Row],[Grp]],1))</f>
        <v>4</v>
      </c>
      <c r="J443" s="14" t="str">
        <f>VLOOKUP(tabDaten[[#This Row],[GrpKurz]],tabGruppierung[],2,FALSE)</f>
        <v>A   Personalausgaben</v>
      </c>
      <c r="K4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0600-462000    Betriebsausflug   </v>
      </c>
      <c r="L443" s="17">
        <f>IF(OR(tabDaten[[#This Row],[art]]="00",tabDaten[[#This Row],[art]]="10"),tabDaten[[#This Row],[Plan]],tabDaten[[#This Row],[Plan]]*-1)</f>
        <v>-300</v>
      </c>
      <c r="M443" s="18">
        <f>IF(OR(tabDaten[[#This Row],[art]]="00",tabDaten[[#This Row],[art]]="10",tabDaten[[#This Row],[art]]="60",tabDaten[[#This Row],[art]]="70"),tabDaten[[#This Row],[Rechnung]],tabDaten[[#This Row],[Rechnung]]*-1)</f>
        <v>-143.88</v>
      </c>
      <c r="N443" s="44">
        <v>1</v>
      </c>
      <c r="O443" s="45" t="s">
        <v>997</v>
      </c>
      <c r="P443" s="45" t="s">
        <v>1022</v>
      </c>
      <c r="Q443" s="45" t="s">
        <v>1713</v>
      </c>
      <c r="R443" s="45" t="s">
        <v>995</v>
      </c>
      <c r="S443" s="45" t="s">
        <v>1546</v>
      </c>
      <c r="T443" s="44" t="s">
        <v>108</v>
      </c>
      <c r="U443" s="46">
        <v>300</v>
      </c>
      <c r="V443" s="46">
        <v>143.88</v>
      </c>
    </row>
    <row r="444" spans="2:22" x14ac:dyDescent="0.2">
      <c r="B444" s="14" t="str">
        <f>IF(tabDaten[[#This Row],[MandNr]]="","Fehler",IF(tabDaten[[#This Row],[MandNr]]=1,"1 Stadt Bad Rappenau","2 Eigenbetrieb Stadtenwässerung"))</f>
        <v>1 Stadt Bad Rappenau</v>
      </c>
      <c r="C444" s="14" t="str">
        <f>IF(OR(tabDaten[[#This Row],[art]]="00",tabDaten[[#This Row],[art]]="01",tabDaten[[#This Row],[art]]="60",tabDaten[[#This Row],[art]]="61"),"0 Verwaltungshaushalt","1 Vermögenshaushalt")</f>
        <v>0 Verwaltungshaushalt</v>
      </c>
      <c r="D444" s="14" t="str">
        <f>VLOOKUP(tabDaten[[#This Row],[art]],tabKontenart[],2,FALSE)</f>
        <v>01 Ausgaben VerwaltungsHH</v>
      </c>
      <c r="E444" s="14" t="str">
        <f>LEFT(tabDaten[[#This Row],[Gld]],1) &amp; "    " &amp;VLOOKUP((tabDaten[[#This Row],[MandNr]]&amp;"x"&amp;LEFT(tabDaten[[#This Row],[Gld]],1)),tabGliederung[],2,FALSE)</f>
        <v xml:space="preserve">0    Allgemeine Verwaltung </v>
      </c>
      <c r="F444" s="14" t="str">
        <f>LEFT(tabDaten[[#This Row],[Gld]],2) &amp; "    " &amp;VLOOKUP((tabDaten[[#This Row],[MandNr]]&amp;"x"&amp;LEFT(tabDaten[[#This Row],[Gld]],2)),tabGliederung[],2,FALSE)</f>
        <v xml:space="preserve">06    Einrichtungen für die gesamte Verwaltung </v>
      </c>
      <c r="G4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4" s="14" t="str">
        <f>LEFT(tabDaten[[#This Row],[Gld]],4) &amp; "    " &amp;VLOOKUP((tabDaten[[#This Row],[MandNr]]&amp;"x"&amp;LEFT(tabDaten[[#This Row],[Gld]],4)),tabGliederung[],2,FALSE)</f>
        <v xml:space="preserve">0600    allgemeine Verwaltung </v>
      </c>
      <c r="I444" s="14" t="str">
        <f>IF(OR(LEFT(tabDaten[[#This Row],[Grp]],1)*1=3,LEFT(tabDaten[[#This Row],[Grp]],1)*1=9),LEFT(tabDaten[[#This Row],[Grp]],2),LEFT(tabDaten[[#This Row],[Grp]],1))</f>
        <v>5</v>
      </c>
      <c r="J444" s="14" t="str">
        <f>VLOOKUP(tabDaten[[#This Row],[GrpKurz]],tabGruppierung[],2,FALSE)</f>
        <v>A   Sächlicher Verwaltungs- und Betriebsaufwand</v>
      </c>
      <c r="K4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0600-501000    Gebäudeunterhaltung   </v>
      </c>
      <c r="L444" s="17">
        <f>IF(OR(tabDaten[[#This Row],[art]]="00",tabDaten[[#This Row],[art]]="10"),tabDaten[[#This Row],[Plan]],tabDaten[[#This Row],[Plan]]*-1)</f>
        <v>-12500</v>
      </c>
      <c r="M444" s="18">
        <f>IF(OR(tabDaten[[#This Row],[art]]="00",tabDaten[[#This Row],[art]]="10",tabDaten[[#This Row],[art]]="60",tabDaten[[#This Row],[art]]="70"),tabDaten[[#This Row],[Rechnung]],tabDaten[[#This Row],[Rechnung]]*-1)</f>
        <v>-145025.06</v>
      </c>
      <c r="N444" s="44">
        <v>1</v>
      </c>
      <c r="O444" s="45" t="s">
        <v>997</v>
      </c>
      <c r="P444" s="45" t="s">
        <v>1022</v>
      </c>
      <c r="Q444" s="45" t="s">
        <v>1730</v>
      </c>
      <c r="R444" s="45" t="s">
        <v>995</v>
      </c>
      <c r="S444" s="45" t="s">
        <v>1546</v>
      </c>
      <c r="T444" s="44" t="s">
        <v>133</v>
      </c>
      <c r="U444" s="46">
        <v>12500</v>
      </c>
      <c r="V444" s="46">
        <v>145025.06</v>
      </c>
    </row>
    <row r="445" spans="2:22" x14ac:dyDescent="0.2">
      <c r="B445" s="14" t="str">
        <f>IF(tabDaten[[#This Row],[MandNr]]="","Fehler",IF(tabDaten[[#This Row],[MandNr]]=1,"1 Stadt Bad Rappenau","2 Eigenbetrieb Stadtenwässerung"))</f>
        <v>1 Stadt Bad Rappenau</v>
      </c>
      <c r="C445" s="14" t="str">
        <f>IF(OR(tabDaten[[#This Row],[art]]="00",tabDaten[[#This Row],[art]]="01",tabDaten[[#This Row],[art]]="60",tabDaten[[#This Row],[art]]="61"),"0 Verwaltungshaushalt","1 Vermögenshaushalt")</f>
        <v>0 Verwaltungshaushalt</v>
      </c>
      <c r="D445" s="14" t="str">
        <f>VLOOKUP(tabDaten[[#This Row],[art]],tabKontenart[],2,FALSE)</f>
        <v>01 Ausgaben VerwaltungsHH</v>
      </c>
      <c r="E445" s="14" t="str">
        <f>LEFT(tabDaten[[#This Row],[Gld]],1) &amp; "    " &amp;VLOOKUP((tabDaten[[#This Row],[MandNr]]&amp;"x"&amp;LEFT(tabDaten[[#This Row],[Gld]],1)),tabGliederung[],2,FALSE)</f>
        <v xml:space="preserve">0    Allgemeine Verwaltung </v>
      </c>
      <c r="F445" s="14" t="str">
        <f>LEFT(tabDaten[[#This Row],[Gld]],2) &amp; "    " &amp;VLOOKUP((tabDaten[[#This Row],[MandNr]]&amp;"x"&amp;LEFT(tabDaten[[#This Row],[Gld]],2)),tabGliederung[],2,FALSE)</f>
        <v xml:space="preserve">06    Einrichtungen für die gesamte Verwaltung </v>
      </c>
      <c r="G4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5" s="14" t="str">
        <f>LEFT(tabDaten[[#This Row],[Gld]],4) &amp; "    " &amp;VLOOKUP((tabDaten[[#This Row],[MandNr]]&amp;"x"&amp;LEFT(tabDaten[[#This Row],[Gld]],4)),tabGliederung[],2,FALSE)</f>
        <v xml:space="preserve">0600    allgemeine Verwaltung </v>
      </c>
      <c r="I445" s="14" t="str">
        <f>IF(OR(LEFT(tabDaten[[#This Row],[Grp]],1)*1=3,LEFT(tabDaten[[#This Row],[Grp]],1)*1=9),LEFT(tabDaten[[#This Row],[Grp]],2),LEFT(tabDaten[[#This Row],[Grp]],1))</f>
        <v>5</v>
      </c>
      <c r="J445" s="14" t="str">
        <f>VLOOKUP(tabDaten[[#This Row],[GrpKurz]],tabGruppierung[],2,FALSE)</f>
        <v>A   Sächlicher Verwaltungs- und Betriebsaufwand</v>
      </c>
      <c r="K4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0600-510000    Unterhaltung des sonstigen unbeweglichen Vermögens  </v>
      </c>
      <c r="L445" s="17">
        <f>IF(OR(tabDaten[[#This Row],[art]]="00",tabDaten[[#This Row],[art]]="10"),tabDaten[[#This Row],[Plan]],tabDaten[[#This Row],[Plan]]*-1)</f>
        <v>-1000</v>
      </c>
      <c r="M445" s="18">
        <f>IF(OR(tabDaten[[#This Row],[art]]="00",tabDaten[[#This Row],[art]]="10",tabDaten[[#This Row],[art]]="60",tabDaten[[#This Row],[art]]="70"),tabDaten[[#This Row],[Rechnung]],tabDaten[[#This Row],[Rechnung]]*-1)</f>
        <v>-953.44</v>
      </c>
      <c r="N445" s="44">
        <v>1</v>
      </c>
      <c r="O445" s="45" t="s">
        <v>997</v>
      </c>
      <c r="P445" s="45" t="s">
        <v>1022</v>
      </c>
      <c r="Q445" s="45" t="s">
        <v>1731</v>
      </c>
      <c r="R445" s="45" t="s">
        <v>995</v>
      </c>
      <c r="S445" s="45" t="s">
        <v>1546</v>
      </c>
      <c r="T445" s="44" t="s">
        <v>134</v>
      </c>
      <c r="U445" s="46">
        <v>1000</v>
      </c>
      <c r="V445" s="46">
        <v>953.44</v>
      </c>
    </row>
    <row r="446" spans="2:22" x14ac:dyDescent="0.2">
      <c r="B446" s="14" t="str">
        <f>IF(tabDaten[[#This Row],[MandNr]]="","Fehler",IF(tabDaten[[#This Row],[MandNr]]=1,"1 Stadt Bad Rappenau","2 Eigenbetrieb Stadtenwässerung"))</f>
        <v>1 Stadt Bad Rappenau</v>
      </c>
      <c r="C446" s="14" t="str">
        <f>IF(OR(tabDaten[[#This Row],[art]]="00",tabDaten[[#This Row],[art]]="01",tabDaten[[#This Row],[art]]="60",tabDaten[[#This Row],[art]]="61"),"0 Verwaltungshaushalt","1 Vermögenshaushalt")</f>
        <v>0 Verwaltungshaushalt</v>
      </c>
      <c r="D446" s="14" t="str">
        <f>VLOOKUP(tabDaten[[#This Row],[art]],tabKontenart[],2,FALSE)</f>
        <v>01 Ausgaben VerwaltungsHH</v>
      </c>
      <c r="E446" s="14" t="str">
        <f>LEFT(tabDaten[[#This Row],[Gld]],1) &amp; "    " &amp;VLOOKUP((tabDaten[[#This Row],[MandNr]]&amp;"x"&amp;LEFT(tabDaten[[#This Row],[Gld]],1)),tabGliederung[],2,FALSE)</f>
        <v xml:space="preserve">0    Allgemeine Verwaltung </v>
      </c>
      <c r="F446" s="14" t="str">
        <f>LEFT(tabDaten[[#This Row],[Gld]],2) &amp; "    " &amp;VLOOKUP((tabDaten[[#This Row],[MandNr]]&amp;"x"&amp;LEFT(tabDaten[[#This Row],[Gld]],2)),tabGliederung[],2,FALSE)</f>
        <v xml:space="preserve">06    Einrichtungen für die gesamte Verwaltung </v>
      </c>
      <c r="G4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6" s="14" t="str">
        <f>LEFT(tabDaten[[#This Row],[Gld]],4) &amp; "    " &amp;VLOOKUP((tabDaten[[#This Row],[MandNr]]&amp;"x"&amp;LEFT(tabDaten[[#This Row],[Gld]],4)),tabGliederung[],2,FALSE)</f>
        <v xml:space="preserve">0600    allgemeine Verwaltung </v>
      </c>
      <c r="I446" s="14" t="str">
        <f>IF(OR(LEFT(tabDaten[[#This Row],[Grp]],1)*1=3,LEFT(tabDaten[[#This Row],[Grp]],1)*1=9),LEFT(tabDaten[[#This Row],[Grp]],2),LEFT(tabDaten[[#This Row],[Grp]],1))</f>
        <v>5</v>
      </c>
      <c r="J446" s="14" t="str">
        <f>VLOOKUP(tabDaten[[#This Row],[GrpKurz]],tabGruppierung[],2,FALSE)</f>
        <v>A   Sächlicher Verwaltungs- und Betriebsaufwand</v>
      </c>
      <c r="K4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0600-520000    Geräte, Ausstattungs- und Einrichtungsgegenstände  </v>
      </c>
      <c r="L446" s="17">
        <f>IF(OR(tabDaten[[#This Row],[art]]="00",tabDaten[[#This Row],[art]]="10"),tabDaten[[#This Row],[Plan]],tabDaten[[#This Row],[Plan]]*-1)</f>
        <v>-35000</v>
      </c>
      <c r="M446" s="18">
        <f>IF(OR(tabDaten[[#This Row],[art]]="00",tabDaten[[#This Row],[art]]="10",tabDaten[[#This Row],[art]]="60",tabDaten[[#This Row],[art]]="70"),tabDaten[[#This Row],[Rechnung]],tabDaten[[#This Row],[Rechnung]]*-1)</f>
        <v>-14506.23</v>
      </c>
      <c r="N446" s="44">
        <v>1</v>
      </c>
      <c r="O446" s="45" t="s">
        <v>997</v>
      </c>
      <c r="P446" s="45" t="s">
        <v>1022</v>
      </c>
      <c r="Q446" s="45" t="s">
        <v>1714</v>
      </c>
      <c r="R446" s="45" t="s">
        <v>995</v>
      </c>
      <c r="S446" s="45" t="s">
        <v>1546</v>
      </c>
      <c r="T446" s="44" t="s">
        <v>125</v>
      </c>
      <c r="U446" s="46">
        <v>35000</v>
      </c>
      <c r="V446" s="46">
        <v>14506.23</v>
      </c>
    </row>
    <row r="447" spans="2:22" x14ac:dyDescent="0.2">
      <c r="B447" s="14" t="str">
        <f>IF(tabDaten[[#This Row],[MandNr]]="","Fehler",IF(tabDaten[[#This Row],[MandNr]]=1,"1 Stadt Bad Rappenau","2 Eigenbetrieb Stadtenwässerung"))</f>
        <v>1 Stadt Bad Rappenau</v>
      </c>
      <c r="C447" s="14" t="str">
        <f>IF(OR(tabDaten[[#This Row],[art]]="00",tabDaten[[#This Row],[art]]="01",tabDaten[[#This Row],[art]]="60",tabDaten[[#This Row],[art]]="61"),"0 Verwaltungshaushalt","1 Vermögenshaushalt")</f>
        <v>0 Verwaltungshaushalt</v>
      </c>
      <c r="D447" s="14" t="str">
        <f>VLOOKUP(tabDaten[[#This Row],[art]],tabKontenart[],2,FALSE)</f>
        <v>01 Ausgaben VerwaltungsHH</v>
      </c>
      <c r="E447" s="14" t="str">
        <f>LEFT(tabDaten[[#This Row],[Gld]],1) &amp; "    " &amp;VLOOKUP((tabDaten[[#This Row],[MandNr]]&amp;"x"&amp;LEFT(tabDaten[[#This Row],[Gld]],1)),tabGliederung[],2,FALSE)</f>
        <v xml:space="preserve">0    Allgemeine Verwaltung </v>
      </c>
      <c r="F447" s="14" t="str">
        <f>LEFT(tabDaten[[#This Row],[Gld]],2) &amp; "    " &amp;VLOOKUP((tabDaten[[#This Row],[MandNr]]&amp;"x"&amp;LEFT(tabDaten[[#This Row],[Gld]],2)),tabGliederung[],2,FALSE)</f>
        <v xml:space="preserve">06    Einrichtungen für die gesamte Verwaltung </v>
      </c>
      <c r="G4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7" s="14" t="str">
        <f>LEFT(tabDaten[[#This Row],[Gld]],4) &amp; "    " &amp;VLOOKUP((tabDaten[[#This Row],[MandNr]]&amp;"x"&amp;LEFT(tabDaten[[#This Row],[Gld]],4)),tabGliederung[],2,FALSE)</f>
        <v xml:space="preserve">0600    allgemeine Verwaltung </v>
      </c>
      <c r="I447" s="14" t="str">
        <f>IF(OR(LEFT(tabDaten[[#This Row],[Grp]],1)*1=3,LEFT(tabDaten[[#This Row],[Grp]],1)*1=9),LEFT(tabDaten[[#This Row],[Grp]],2),LEFT(tabDaten[[#This Row],[Grp]],1))</f>
        <v>5</v>
      </c>
      <c r="J447" s="14" t="str">
        <f>VLOOKUP(tabDaten[[#This Row],[GrpKurz]],tabGruppierung[],2,FALSE)</f>
        <v>A   Sächlicher Verwaltungs- und Betriebsaufwand</v>
      </c>
      <c r="K4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0600-522000    Druck- und Kopierkosten   </v>
      </c>
      <c r="L447" s="17">
        <f>IF(OR(tabDaten[[#This Row],[art]]="00",tabDaten[[#This Row],[art]]="10"),tabDaten[[#This Row],[Plan]],tabDaten[[#This Row],[Plan]]*-1)</f>
        <v>-23400</v>
      </c>
      <c r="M447" s="18">
        <f>IF(OR(tabDaten[[#This Row],[art]]="00",tabDaten[[#This Row],[art]]="10",tabDaten[[#This Row],[art]]="60",tabDaten[[#This Row],[art]]="70"),tabDaten[[#This Row],[Rechnung]],tabDaten[[#This Row],[Rechnung]]*-1)</f>
        <v>-20770.68</v>
      </c>
      <c r="N447" s="44">
        <v>1</v>
      </c>
      <c r="O447" s="45" t="s">
        <v>997</v>
      </c>
      <c r="P447" s="45" t="s">
        <v>1022</v>
      </c>
      <c r="Q447" s="45" t="s">
        <v>1715</v>
      </c>
      <c r="R447" s="45" t="s">
        <v>995</v>
      </c>
      <c r="S447" s="45" t="s">
        <v>1546</v>
      </c>
      <c r="T447" s="44" t="s">
        <v>110</v>
      </c>
      <c r="U447" s="46">
        <v>23400</v>
      </c>
      <c r="V447" s="46">
        <v>20770.68</v>
      </c>
    </row>
    <row r="448" spans="2:22" x14ac:dyDescent="0.2">
      <c r="B448" s="14" t="str">
        <f>IF(tabDaten[[#This Row],[MandNr]]="","Fehler",IF(tabDaten[[#This Row],[MandNr]]=1,"1 Stadt Bad Rappenau","2 Eigenbetrieb Stadtenwässerung"))</f>
        <v>1 Stadt Bad Rappenau</v>
      </c>
      <c r="C448" s="14" t="str">
        <f>IF(OR(tabDaten[[#This Row],[art]]="00",tabDaten[[#This Row],[art]]="01",tabDaten[[#This Row],[art]]="60",tabDaten[[#This Row],[art]]="61"),"0 Verwaltungshaushalt","1 Vermögenshaushalt")</f>
        <v>0 Verwaltungshaushalt</v>
      </c>
      <c r="D448" s="14" t="str">
        <f>VLOOKUP(tabDaten[[#This Row],[art]],tabKontenart[],2,FALSE)</f>
        <v>01 Ausgaben VerwaltungsHH</v>
      </c>
      <c r="E448" s="14" t="str">
        <f>LEFT(tabDaten[[#This Row],[Gld]],1) &amp; "    " &amp;VLOOKUP((tabDaten[[#This Row],[MandNr]]&amp;"x"&amp;LEFT(tabDaten[[#This Row],[Gld]],1)),tabGliederung[],2,FALSE)</f>
        <v xml:space="preserve">0    Allgemeine Verwaltung </v>
      </c>
      <c r="F448" s="14" t="str">
        <f>LEFT(tabDaten[[#This Row],[Gld]],2) &amp; "    " &amp;VLOOKUP((tabDaten[[#This Row],[MandNr]]&amp;"x"&amp;LEFT(tabDaten[[#This Row],[Gld]],2)),tabGliederung[],2,FALSE)</f>
        <v xml:space="preserve">06    Einrichtungen für die gesamte Verwaltung </v>
      </c>
      <c r="G4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8" s="14" t="str">
        <f>LEFT(tabDaten[[#This Row],[Gld]],4) &amp; "    " &amp;VLOOKUP((tabDaten[[#This Row],[MandNr]]&amp;"x"&amp;LEFT(tabDaten[[#This Row],[Gld]],4)),tabGliederung[],2,FALSE)</f>
        <v xml:space="preserve">0600    allgemeine Verwaltung </v>
      </c>
      <c r="I448" s="14" t="str">
        <f>IF(OR(LEFT(tabDaten[[#This Row],[Grp]],1)*1=3,LEFT(tabDaten[[#This Row],[Grp]],1)*1=9),LEFT(tabDaten[[#This Row],[Grp]],2),LEFT(tabDaten[[#This Row],[Grp]],1))</f>
        <v>5</v>
      </c>
      <c r="J448" s="14" t="str">
        <f>VLOOKUP(tabDaten[[#This Row],[GrpKurz]],tabGruppierung[],2,FALSE)</f>
        <v>A   Sächlicher Verwaltungs- und Betriebsaufwand</v>
      </c>
      <c r="K4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0600-541000    Strom   </v>
      </c>
      <c r="L448" s="17">
        <f>IF(OR(tabDaten[[#This Row],[art]]="00",tabDaten[[#This Row],[art]]="10"),tabDaten[[#This Row],[Plan]],tabDaten[[#This Row],[Plan]]*-1)</f>
        <v>-30800</v>
      </c>
      <c r="M448" s="18">
        <f>IF(OR(tabDaten[[#This Row],[art]]="00",tabDaten[[#This Row],[art]]="10",tabDaten[[#This Row],[art]]="60",tabDaten[[#This Row],[art]]="70"),tabDaten[[#This Row],[Rechnung]],tabDaten[[#This Row],[Rechnung]]*-1)</f>
        <v>-27759.85</v>
      </c>
      <c r="N448" s="44">
        <v>1</v>
      </c>
      <c r="O448" s="45" t="s">
        <v>997</v>
      </c>
      <c r="P448" s="45" t="s">
        <v>1022</v>
      </c>
      <c r="Q448" s="45" t="s">
        <v>1732</v>
      </c>
      <c r="R448" s="45" t="s">
        <v>995</v>
      </c>
      <c r="S448" s="45" t="s">
        <v>1546</v>
      </c>
      <c r="T448" s="44" t="s">
        <v>135</v>
      </c>
      <c r="U448" s="46">
        <v>30800</v>
      </c>
      <c r="V448" s="46">
        <v>27759.85</v>
      </c>
    </row>
    <row r="449" spans="2:22" x14ac:dyDescent="0.2">
      <c r="B449" s="14" t="str">
        <f>IF(tabDaten[[#This Row],[MandNr]]="","Fehler",IF(tabDaten[[#This Row],[MandNr]]=1,"1 Stadt Bad Rappenau","2 Eigenbetrieb Stadtenwässerung"))</f>
        <v>1 Stadt Bad Rappenau</v>
      </c>
      <c r="C449" s="14" t="str">
        <f>IF(OR(tabDaten[[#This Row],[art]]="00",tabDaten[[#This Row],[art]]="01",tabDaten[[#This Row],[art]]="60",tabDaten[[#This Row],[art]]="61"),"0 Verwaltungshaushalt","1 Vermögenshaushalt")</f>
        <v>0 Verwaltungshaushalt</v>
      </c>
      <c r="D449" s="14" t="str">
        <f>VLOOKUP(tabDaten[[#This Row],[art]],tabKontenart[],2,FALSE)</f>
        <v>01 Ausgaben VerwaltungsHH</v>
      </c>
      <c r="E449" s="14" t="str">
        <f>LEFT(tabDaten[[#This Row],[Gld]],1) &amp; "    " &amp;VLOOKUP((tabDaten[[#This Row],[MandNr]]&amp;"x"&amp;LEFT(tabDaten[[#This Row],[Gld]],1)),tabGliederung[],2,FALSE)</f>
        <v xml:space="preserve">0    Allgemeine Verwaltung </v>
      </c>
      <c r="F449" s="14" t="str">
        <f>LEFT(tabDaten[[#This Row],[Gld]],2) &amp; "    " &amp;VLOOKUP((tabDaten[[#This Row],[MandNr]]&amp;"x"&amp;LEFT(tabDaten[[#This Row],[Gld]],2)),tabGliederung[],2,FALSE)</f>
        <v xml:space="preserve">06    Einrichtungen für die gesamte Verwaltung </v>
      </c>
      <c r="G4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49" s="14" t="str">
        <f>LEFT(tabDaten[[#This Row],[Gld]],4) &amp; "    " &amp;VLOOKUP((tabDaten[[#This Row],[MandNr]]&amp;"x"&amp;LEFT(tabDaten[[#This Row],[Gld]],4)),tabGliederung[],2,FALSE)</f>
        <v xml:space="preserve">0600    allgemeine Verwaltung </v>
      </c>
      <c r="I449" s="14" t="str">
        <f>IF(OR(LEFT(tabDaten[[#This Row],[Grp]],1)*1=3,LEFT(tabDaten[[#This Row],[Grp]],1)*1=9),LEFT(tabDaten[[#This Row],[Grp]],2),LEFT(tabDaten[[#This Row],[Grp]],1))</f>
        <v>5</v>
      </c>
      <c r="J449" s="14" t="str">
        <f>VLOOKUP(tabDaten[[#This Row],[GrpKurz]],tabGruppierung[],2,FALSE)</f>
        <v>A   Sächlicher Verwaltungs- und Betriebsaufwand</v>
      </c>
      <c r="K4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0600-542000    Wasser / Abwasser   </v>
      </c>
      <c r="L449" s="17">
        <f>IF(OR(tabDaten[[#This Row],[art]]="00",tabDaten[[#This Row],[art]]="10"),tabDaten[[#This Row],[Plan]],tabDaten[[#This Row],[Plan]]*-1)</f>
        <v>-3300</v>
      </c>
      <c r="M449" s="18">
        <f>IF(OR(tabDaten[[#This Row],[art]]="00",tabDaten[[#This Row],[art]]="10",tabDaten[[#This Row],[art]]="60",tabDaten[[#This Row],[art]]="70"),tabDaten[[#This Row],[Rechnung]],tabDaten[[#This Row],[Rechnung]]*-1)</f>
        <v>-1710.43</v>
      </c>
      <c r="N449" s="44">
        <v>1</v>
      </c>
      <c r="O449" s="45" t="s">
        <v>997</v>
      </c>
      <c r="P449" s="45" t="s">
        <v>1022</v>
      </c>
      <c r="Q449" s="45" t="s">
        <v>1733</v>
      </c>
      <c r="R449" s="45" t="s">
        <v>995</v>
      </c>
      <c r="S449" s="45" t="s">
        <v>1546</v>
      </c>
      <c r="T449" s="44" t="s">
        <v>136</v>
      </c>
      <c r="U449" s="46">
        <v>3300</v>
      </c>
      <c r="V449" s="46">
        <v>1710.43</v>
      </c>
    </row>
    <row r="450" spans="2:22" x14ac:dyDescent="0.2">
      <c r="B450" s="14" t="str">
        <f>IF(tabDaten[[#This Row],[MandNr]]="","Fehler",IF(tabDaten[[#This Row],[MandNr]]=1,"1 Stadt Bad Rappenau","2 Eigenbetrieb Stadtenwässerung"))</f>
        <v>1 Stadt Bad Rappenau</v>
      </c>
      <c r="C450" s="14" t="str">
        <f>IF(OR(tabDaten[[#This Row],[art]]="00",tabDaten[[#This Row],[art]]="01",tabDaten[[#This Row],[art]]="60",tabDaten[[#This Row],[art]]="61"),"0 Verwaltungshaushalt","1 Vermögenshaushalt")</f>
        <v>0 Verwaltungshaushalt</v>
      </c>
      <c r="D450" s="14" t="str">
        <f>VLOOKUP(tabDaten[[#This Row],[art]],tabKontenart[],2,FALSE)</f>
        <v>01 Ausgaben VerwaltungsHH</v>
      </c>
      <c r="E450" s="14" t="str">
        <f>LEFT(tabDaten[[#This Row],[Gld]],1) &amp; "    " &amp;VLOOKUP((tabDaten[[#This Row],[MandNr]]&amp;"x"&amp;LEFT(tabDaten[[#This Row],[Gld]],1)),tabGliederung[],2,FALSE)</f>
        <v xml:space="preserve">0    Allgemeine Verwaltung </v>
      </c>
      <c r="F450" s="14" t="str">
        <f>LEFT(tabDaten[[#This Row],[Gld]],2) &amp; "    " &amp;VLOOKUP((tabDaten[[#This Row],[MandNr]]&amp;"x"&amp;LEFT(tabDaten[[#This Row],[Gld]],2)),tabGliederung[],2,FALSE)</f>
        <v xml:space="preserve">06    Einrichtungen für die gesamte Verwaltung </v>
      </c>
      <c r="G4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0" s="14" t="str">
        <f>LEFT(tabDaten[[#This Row],[Gld]],4) &amp; "    " &amp;VLOOKUP((tabDaten[[#This Row],[MandNr]]&amp;"x"&amp;LEFT(tabDaten[[#This Row],[Gld]],4)),tabGliederung[],2,FALSE)</f>
        <v xml:space="preserve">0600    allgemeine Verwaltung </v>
      </c>
      <c r="I450" s="14" t="str">
        <f>IF(OR(LEFT(tabDaten[[#This Row],[Grp]],1)*1=3,LEFT(tabDaten[[#This Row],[Grp]],1)*1=9),LEFT(tabDaten[[#This Row],[Grp]],2),LEFT(tabDaten[[#This Row],[Grp]],1))</f>
        <v>5</v>
      </c>
      <c r="J450" s="14" t="str">
        <f>VLOOKUP(tabDaten[[#This Row],[GrpKurz]],tabGruppierung[],2,FALSE)</f>
        <v>A   Sächlicher Verwaltungs- und Betriebsaufwand</v>
      </c>
      <c r="K4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0600-543000    Heizungskosten   </v>
      </c>
      <c r="L450" s="17">
        <f>IF(OR(tabDaten[[#This Row],[art]]="00",tabDaten[[#This Row],[art]]="10"),tabDaten[[#This Row],[Plan]],tabDaten[[#This Row],[Plan]]*-1)</f>
        <v>-15300</v>
      </c>
      <c r="M450" s="18">
        <f>IF(OR(tabDaten[[#This Row],[art]]="00",tabDaten[[#This Row],[art]]="10",tabDaten[[#This Row],[art]]="60",tabDaten[[#This Row],[art]]="70"),tabDaten[[#This Row],[Rechnung]],tabDaten[[#This Row],[Rechnung]]*-1)</f>
        <v>-17467.73</v>
      </c>
      <c r="N450" s="44">
        <v>1</v>
      </c>
      <c r="O450" s="45" t="s">
        <v>997</v>
      </c>
      <c r="P450" s="45" t="s">
        <v>1022</v>
      </c>
      <c r="Q450" s="45" t="s">
        <v>1734</v>
      </c>
      <c r="R450" s="45" t="s">
        <v>995</v>
      </c>
      <c r="S450" s="45" t="s">
        <v>1546</v>
      </c>
      <c r="T450" s="44" t="s">
        <v>137</v>
      </c>
      <c r="U450" s="46">
        <v>15300</v>
      </c>
      <c r="V450" s="46">
        <v>17467.73</v>
      </c>
    </row>
    <row r="451" spans="2:22" x14ac:dyDescent="0.2">
      <c r="B451" s="14" t="str">
        <f>IF(tabDaten[[#This Row],[MandNr]]="","Fehler",IF(tabDaten[[#This Row],[MandNr]]=1,"1 Stadt Bad Rappenau","2 Eigenbetrieb Stadtenwässerung"))</f>
        <v>1 Stadt Bad Rappenau</v>
      </c>
      <c r="C451" s="14" t="str">
        <f>IF(OR(tabDaten[[#This Row],[art]]="00",tabDaten[[#This Row],[art]]="01",tabDaten[[#This Row],[art]]="60",tabDaten[[#This Row],[art]]="61"),"0 Verwaltungshaushalt","1 Vermögenshaushalt")</f>
        <v>0 Verwaltungshaushalt</v>
      </c>
      <c r="D451" s="14" t="str">
        <f>VLOOKUP(tabDaten[[#This Row],[art]],tabKontenart[],2,FALSE)</f>
        <v>01 Ausgaben VerwaltungsHH</v>
      </c>
      <c r="E451" s="14" t="str">
        <f>LEFT(tabDaten[[#This Row],[Gld]],1) &amp; "    " &amp;VLOOKUP((tabDaten[[#This Row],[MandNr]]&amp;"x"&amp;LEFT(tabDaten[[#This Row],[Gld]],1)),tabGliederung[],2,FALSE)</f>
        <v xml:space="preserve">0    Allgemeine Verwaltung </v>
      </c>
      <c r="F451" s="14" t="str">
        <f>LEFT(tabDaten[[#This Row],[Gld]],2) &amp; "    " &amp;VLOOKUP((tabDaten[[#This Row],[MandNr]]&amp;"x"&amp;LEFT(tabDaten[[#This Row],[Gld]],2)),tabGliederung[],2,FALSE)</f>
        <v xml:space="preserve">06    Einrichtungen für die gesamte Verwaltung </v>
      </c>
      <c r="G4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1" s="14" t="str">
        <f>LEFT(tabDaten[[#This Row],[Gld]],4) &amp; "    " &amp;VLOOKUP((tabDaten[[#This Row],[MandNr]]&amp;"x"&amp;LEFT(tabDaten[[#This Row],[Gld]],4)),tabGliederung[],2,FALSE)</f>
        <v xml:space="preserve">0600    allgemeine Verwaltung </v>
      </c>
      <c r="I451" s="14" t="str">
        <f>IF(OR(LEFT(tabDaten[[#This Row],[Grp]],1)*1=3,LEFT(tabDaten[[#This Row],[Grp]],1)*1=9),LEFT(tabDaten[[#This Row],[Grp]],2),LEFT(tabDaten[[#This Row],[Grp]],1))</f>
        <v>5</v>
      </c>
      <c r="J451" s="14" t="str">
        <f>VLOOKUP(tabDaten[[#This Row],[GrpKurz]],tabGruppierung[],2,FALSE)</f>
        <v>A   Sächlicher Verwaltungs- und Betriebsaufwand</v>
      </c>
      <c r="K4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0600-544000    Abfallgebühren   </v>
      </c>
      <c r="L451" s="17">
        <f>IF(OR(tabDaten[[#This Row],[art]]="00",tabDaten[[#This Row],[art]]="10"),tabDaten[[#This Row],[Plan]],tabDaten[[#This Row],[Plan]]*-1)</f>
        <v>-100</v>
      </c>
      <c r="M451" s="18">
        <f>IF(OR(tabDaten[[#This Row],[art]]="00",tabDaten[[#This Row],[art]]="10",tabDaten[[#This Row],[art]]="60",tabDaten[[#This Row],[art]]="70"),tabDaten[[#This Row],[Rechnung]],tabDaten[[#This Row],[Rechnung]]*-1)</f>
        <v>0</v>
      </c>
      <c r="N451" s="44">
        <v>1</v>
      </c>
      <c r="O451" s="45" t="s">
        <v>997</v>
      </c>
      <c r="P451" s="45" t="s">
        <v>1022</v>
      </c>
      <c r="Q451" s="45" t="s">
        <v>1735</v>
      </c>
      <c r="R451" s="45" t="s">
        <v>995</v>
      </c>
      <c r="S451" s="45" t="s">
        <v>1546</v>
      </c>
      <c r="T451" s="44" t="s">
        <v>138</v>
      </c>
      <c r="U451" s="46">
        <v>100</v>
      </c>
      <c r="V451" s="46">
        <v>0</v>
      </c>
    </row>
    <row r="452" spans="2:22" x14ac:dyDescent="0.2">
      <c r="B452" s="14" t="str">
        <f>IF(tabDaten[[#This Row],[MandNr]]="","Fehler",IF(tabDaten[[#This Row],[MandNr]]=1,"1 Stadt Bad Rappenau","2 Eigenbetrieb Stadtenwässerung"))</f>
        <v>1 Stadt Bad Rappenau</v>
      </c>
      <c r="C452" s="14" t="str">
        <f>IF(OR(tabDaten[[#This Row],[art]]="00",tabDaten[[#This Row],[art]]="01",tabDaten[[#This Row],[art]]="60",tabDaten[[#This Row],[art]]="61"),"0 Verwaltungshaushalt","1 Vermögenshaushalt")</f>
        <v>0 Verwaltungshaushalt</v>
      </c>
      <c r="D452" s="14" t="str">
        <f>VLOOKUP(tabDaten[[#This Row],[art]],tabKontenart[],2,FALSE)</f>
        <v>01 Ausgaben VerwaltungsHH</v>
      </c>
      <c r="E452" s="14" t="str">
        <f>LEFT(tabDaten[[#This Row],[Gld]],1) &amp; "    " &amp;VLOOKUP((tabDaten[[#This Row],[MandNr]]&amp;"x"&amp;LEFT(tabDaten[[#This Row],[Gld]],1)),tabGliederung[],2,FALSE)</f>
        <v xml:space="preserve">0    Allgemeine Verwaltung </v>
      </c>
      <c r="F452" s="14" t="str">
        <f>LEFT(tabDaten[[#This Row],[Gld]],2) &amp; "    " &amp;VLOOKUP((tabDaten[[#This Row],[MandNr]]&amp;"x"&amp;LEFT(tabDaten[[#This Row],[Gld]],2)),tabGliederung[],2,FALSE)</f>
        <v xml:space="preserve">06    Einrichtungen für die gesamte Verwaltung </v>
      </c>
      <c r="G4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2" s="14" t="str">
        <f>LEFT(tabDaten[[#This Row],[Gld]],4) &amp; "    " &amp;VLOOKUP((tabDaten[[#This Row],[MandNr]]&amp;"x"&amp;LEFT(tabDaten[[#This Row],[Gld]],4)),tabGliederung[],2,FALSE)</f>
        <v xml:space="preserve">0600    allgemeine Verwaltung </v>
      </c>
      <c r="I452" s="14" t="str">
        <f>IF(OR(LEFT(tabDaten[[#This Row],[Grp]],1)*1=3,LEFT(tabDaten[[#This Row],[Grp]],1)*1=9),LEFT(tabDaten[[#This Row],[Grp]],2),LEFT(tabDaten[[#This Row],[Grp]],1))</f>
        <v>5</v>
      </c>
      <c r="J452" s="14" t="str">
        <f>VLOOKUP(tabDaten[[#This Row],[GrpKurz]],tabGruppierung[],2,FALSE)</f>
        <v>A   Sächlicher Verwaltungs- und Betriebsaufwand</v>
      </c>
      <c r="K4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0600-545000    Reinigungskosten   </v>
      </c>
      <c r="L452" s="17">
        <f>IF(OR(tabDaten[[#This Row],[art]]="00",tabDaten[[#This Row],[art]]="10"),tabDaten[[#This Row],[Plan]],tabDaten[[#This Row],[Plan]]*-1)</f>
        <v>-1100</v>
      </c>
      <c r="M452" s="18">
        <f>IF(OR(tabDaten[[#This Row],[art]]="00",tabDaten[[#This Row],[art]]="10",tabDaten[[#This Row],[art]]="60",tabDaten[[#This Row],[art]]="70"),tabDaten[[#This Row],[Rechnung]],tabDaten[[#This Row],[Rechnung]]*-1)</f>
        <v>-4563.49</v>
      </c>
      <c r="N452" s="44">
        <v>1</v>
      </c>
      <c r="O452" s="45" t="s">
        <v>997</v>
      </c>
      <c r="P452" s="45" t="s">
        <v>1022</v>
      </c>
      <c r="Q452" s="45" t="s">
        <v>1736</v>
      </c>
      <c r="R452" s="45" t="s">
        <v>995</v>
      </c>
      <c r="S452" s="45" t="s">
        <v>1546</v>
      </c>
      <c r="T452" s="44" t="s">
        <v>139</v>
      </c>
      <c r="U452" s="46">
        <v>1100</v>
      </c>
      <c r="V452" s="46">
        <v>4563.49</v>
      </c>
    </row>
    <row r="453" spans="2:22" x14ac:dyDescent="0.2">
      <c r="B453" s="14" t="str">
        <f>IF(tabDaten[[#This Row],[MandNr]]="","Fehler",IF(tabDaten[[#This Row],[MandNr]]=1,"1 Stadt Bad Rappenau","2 Eigenbetrieb Stadtenwässerung"))</f>
        <v>1 Stadt Bad Rappenau</v>
      </c>
      <c r="C453" s="14" t="str">
        <f>IF(OR(tabDaten[[#This Row],[art]]="00",tabDaten[[#This Row],[art]]="01",tabDaten[[#This Row],[art]]="60",tabDaten[[#This Row],[art]]="61"),"0 Verwaltungshaushalt","1 Vermögenshaushalt")</f>
        <v>0 Verwaltungshaushalt</v>
      </c>
      <c r="D453" s="14" t="str">
        <f>VLOOKUP(tabDaten[[#This Row],[art]],tabKontenart[],2,FALSE)</f>
        <v>01 Ausgaben VerwaltungsHH</v>
      </c>
      <c r="E453" s="14" t="str">
        <f>LEFT(tabDaten[[#This Row],[Gld]],1) &amp; "    " &amp;VLOOKUP((tabDaten[[#This Row],[MandNr]]&amp;"x"&amp;LEFT(tabDaten[[#This Row],[Gld]],1)),tabGliederung[],2,FALSE)</f>
        <v xml:space="preserve">0    Allgemeine Verwaltung </v>
      </c>
      <c r="F453" s="14" t="str">
        <f>LEFT(tabDaten[[#This Row],[Gld]],2) &amp; "    " &amp;VLOOKUP((tabDaten[[#This Row],[MandNr]]&amp;"x"&amp;LEFT(tabDaten[[#This Row],[Gld]],2)),tabGliederung[],2,FALSE)</f>
        <v xml:space="preserve">06    Einrichtungen für die gesamte Verwaltung </v>
      </c>
      <c r="G4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3" s="14" t="str">
        <f>LEFT(tabDaten[[#This Row],[Gld]],4) &amp; "    " &amp;VLOOKUP((tabDaten[[#This Row],[MandNr]]&amp;"x"&amp;LEFT(tabDaten[[#This Row],[Gld]],4)),tabGliederung[],2,FALSE)</f>
        <v xml:space="preserve">0600    allgemeine Verwaltung </v>
      </c>
      <c r="I453" s="14" t="str">
        <f>IF(OR(LEFT(tabDaten[[#This Row],[Grp]],1)*1=3,LEFT(tabDaten[[#This Row],[Grp]],1)*1=9),LEFT(tabDaten[[#This Row],[Grp]],2),LEFT(tabDaten[[#This Row],[Grp]],1))</f>
        <v>5</v>
      </c>
      <c r="J453" s="14" t="str">
        <f>VLOOKUP(tabDaten[[#This Row],[GrpKurz]],tabGruppierung[],2,FALSE)</f>
        <v>A   Sächlicher Verwaltungs- und Betriebsaufwand</v>
      </c>
      <c r="K4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0600-546000    Steuern und Gebäudeversicherungen   </v>
      </c>
      <c r="L453" s="17">
        <f>IF(OR(tabDaten[[#This Row],[art]]="00",tabDaten[[#This Row],[art]]="10"),tabDaten[[#This Row],[Plan]],tabDaten[[#This Row],[Plan]]*-1)</f>
        <v>-8000</v>
      </c>
      <c r="M453" s="18">
        <f>IF(OR(tabDaten[[#This Row],[art]]="00",tabDaten[[#This Row],[art]]="10",tabDaten[[#This Row],[art]]="60",tabDaten[[#This Row],[art]]="70"),tabDaten[[#This Row],[Rechnung]],tabDaten[[#This Row],[Rechnung]]*-1)</f>
        <v>-7638.29</v>
      </c>
      <c r="N453" s="44">
        <v>1</v>
      </c>
      <c r="O453" s="45" t="s">
        <v>997</v>
      </c>
      <c r="P453" s="45" t="s">
        <v>1022</v>
      </c>
      <c r="Q453" s="45" t="s">
        <v>1737</v>
      </c>
      <c r="R453" s="45" t="s">
        <v>995</v>
      </c>
      <c r="S453" s="45" t="s">
        <v>1546</v>
      </c>
      <c r="T453" s="44" t="s">
        <v>140</v>
      </c>
      <c r="U453" s="46">
        <v>8000</v>
      </c>
      <c r="V453" s="46">
        <v>7638.29</v>
      </c>
    </row>
    <row r="454" spans="2:22" x14ac:dyDescent="0.2">
      <c r="B454" s="14" t="str">
        <f>IF(tabDaten[[#This Row],[MandNr]]="","Fehler",IF(tabDaten[[#This Row],[MandNr]]=1,"1 Stadt Bad Rappenau","2 Eigenbetrieb Stadtenwässerung"))</f>
        <v>1 Stadt Bad Rappenau</v>
      </c>
      <c r="C454" s="14" t="str">
        <f>IF(OR(tabDaten[[#This Row],[art]]="00",tabDaten[[#This Row],[art]]="01",tabDaten[[#This Row],[art]]="60",tabDaten[[#This Row],[art]]="61"),"0 Verwaltungshaushalt","1 Vermögenshaushalt")</f>
        <v>0 Verwaltungshaushalt</v>
      </c>
      <c r="D454" s="14" t="str">
        <f>VLOOKUP(tabDaten[[#This Row],[art]],tabKontenart[],2,FALSE)</f>
        <v>01 Ausgaben VerwaltungsHH</v>
      </c>
      <c r="E454" s="14" t="str">
        <f>LEFT(tabDaten[[#This Row],[Gld]],1) &amp; "    " &amp;VLOOKUP((tabDaten[[#This Row],[MandNr]]&amp;"x"&amp;LEFT(tabDaten[[#This Row],[Gld]],1)),tabGliederung[],2,FALSE)</f>
        <v xml:space="preserve">0    Allgemeine Verwaltung </v>
      </c>
      <c r="F454" s="14" t="str">
        <f>LEFT(tabDaten[[#This Row],[Gld]],2) &amp; "    " &amp;VLOOKUP((tabDaten[[#This Row],[MandNr]]&amp;"x"&amp;LEFT(tabDaten[[#This Row],[Gld]],2)),tabGliederung[],2,FALSE)</f>
        <v xml:space="preserve">06    Einrichtungen für die gesamte Verwaltung </v>
      </c>
      <c r="G4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4" s="14" t="str">
        <f>LEFT(tabDaten[[#This Row],[Gld]],4) &amp; "    " &amp;VLOOKUP((tabDaten[[#This Row],[MandNr]]&amp;"x"&amp;LEFT(tabDaten[[#This Row],[Gld]],4)),tabGliederung[],2,FALSE)</f>
        <v xml:space="preserve">0600    allgemeine Verwaltung </v>
      </c>
      <c r="I454" s="14" t="str">
        <f>IF(OR(LEFT(tabDaten[[#This Row],[Grp]],1)*1=3,LEFT(tabDaten[[#This Row],[Grp]],1)*1=9),LEFT(tabDaten[[#This Row],[Grp]],2),LEFT(tabDaten[[#This Row],[Grp]],1))</f>
        <v>5</v>
      </c>
      <c r="J454" s="14" t="str">
        <f>VLOOKUP(tabDaten[[#This Row],[GrpKurz]],tabGruppierung[],2,FALSE)</f>
        <v>A   Sächlicher Verwaltungs- und Betriebsaufwand</v>
      </c>
      <c r="K4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0600-549000    sonstige Bewirtschaftungskosten (z.B. Schornsteinfeger, Feuerlöschgeräte) </v>
      </c>
      <c r="L454" s="17">
        <f>IF(OR(tabDaten[[#This Row],[art]]="00",tabDaten[[#This Row],[art]]="10"),tabDaten[[#This Row],[Plan]],tabDaten[[#This Row],[Plan]]*-1)</f>
        <v>-14400</v>
      </c>
      <c r="M454" s="18">
        <f>IF(OR(tabDaten[[#This Row],[art]]="00",tabDaten[[#This Row],[art]]="10",tabDaten[[#This Row],[art]]="60",tabDaten[[#This Row],[art]]="70"),tabDaten[[#This Row],[Rechnung]],tabDaten[[#This Row],[Rechnung]]*-1)</f>
        <v>-15778.45</v>
      </c>
      <c r="N454" s="44">
        <v>1</v>
      </c>
      <c r="O454" s="45" t="s">
        <v>997</v>
      </c>
      <c r="P454" s="45" t="s">
        <v>1022</v>
      </c>
      <c r="Q454" s="45" t="s">
        <v>1738</v>
      </c>
      <c r="R454" s="45" t="s">
        <v>995</v>
      </c>
      <c r="S454" s="45" t="s">
        <v>1546</v>
      </c>
      <c r="T454" s="44" t="s">
        <v>141</v>
      </c>
      <c r="U454" s="46">
        <v>14400</v>
      </c>
      <c r="V454" s="46">
        <v>15778.45</v>
      </c>
    </row>
    <row r="455" spans="2:22" x14ac:dyDescent="0.2">
      <c r="B455" s="14" t="str">
        <f>IF(tabDaten[[#This Row],[MandNr]]="","Fehler",IF(tabDaten[[#This Row],[MandNr]]=1,"1 Stadt Bad Rappenau","2 Eigenbetrieb Stadtenwässerung"))</f>
        <v>1 Stadt Bad Rappenau</v>
      </c>
      <c r="C455" s="14" t="str">
        <f>IF(OR(tabDaten[[#This Row],[art]]="00",tabDaten[[#This Row],[art]]="01",tabDaten[[#This Row],[art]]="60",tabDaten[[#This Row],[art]]="61"),"0 Verwaltungshaushalt","1 Vermögenshaushalt")</f>
        <v>0 Verwaltungshaushalt</v>
      </c>
      <c r="D455" s="14" t="str">
        <f>VLOOKUP(tabDaten[[#This Row],[art]],tabKontenart[],2,FALSE)</f>
        <v>01 Ausgaben VerwaltungsHH</v>
      </c>
      <c r="E455" s="14" t="str">
        <f>LEFT(tabDaten[[#This Row],[Gld]],1) &amp; "    " &amp;VLOOKUP((tabDaten[[#This Row],[MandNr]]&amp;"x"&amp;LEFT(tabDaten[[#This Row],[Gld]],1)),tabGliederung[],2,FALSE)</f>
        <v xml:space="preserve">0    Allgemeine Verwaltung </v>
      </c>
      <c r="F455" s="14" t="str">
        <f>LEFT(tabDaten[[#This Row],[Gld]],2) &amp; "    " &amp;VLOOKUP((tabDaten[[#This Row],[MandNr]]&amp;"x"&amp;LEFT(tabDaten[[#This Row],[Gld]],2)),tabGliederung[],2,FALSE)</f>
        <v xml:space="preserve">06    Einrichtungen für die gesamte Verwaltung </v>
      </c>
      <c r="G4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5" s="14" t="str">
        <f>LEFT(tabDaten[[#This Row],[Gld]],4) &amp; "    " &amp;VLOOKUP((tabDaten[[#This Row],[MandNr]]&amp;"x"&amp;LEFT(tabDaten[[#This Row],[Gld]],4)),tabGliederung[],2,FALSE)</f>
        <v xml:space="preserve">0600    allgemeine Verwaltung </v>
      </c>
      <c r="I455" s="14" t="str">
        <f>IF(OR(LEFT(tabDaten[[#This Row],[Grp]],1)*1=3,LEFT(tabDaten[[#This Row],[Grp]],1)*1=9),LEFT(tabDaten[[#This Row],[Grp]],2),LEFT(tabDaten[[#This Row],[Grp]],1))</f>
        <v>5</v>
      </c>
      <c r="J455" s="14" t="str">
        <f>VLOOKUP(tabDaten[[#This Row],[GrpKurz]],tabGruppierung[],2,FALSE)</f>
        <v>A   Sächlicher Verwaltungs- und Betriebsaufwand</v>
      </c>
      <c r="K4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0600-550000    Haltung von Fahrzeugen  </v>
      </c>
      <c r="L455" s="17">
        <f>IF(OR(tabDaten[[#This Row],[art]]="00",tabDaten[[#This Row],[art]]="10"),tabDaten[[#This Row],[Plan]],tabDaten[[#This Row],[Plan]]*-1)</f>
        <v>-4000</v>
      </c>
      <c r="M455" s="18">
        <f>IF(OR(tabDaten[[#This Row],[art]]="00",tabDaten[[#This Row],[art]]="10",tabDaten[[#This Row],[art]]="60",tabDaten[[#This Row],[art]]="70"),tabDaten[[#This Row],[Rechnung]],tabDaten[[#This Row],[Rechnung]]*-1)</f>
        <v>-3552.96</v>
      </c>
      <c r="N455" s="44">
        <v>1</v>
      </c>
      <c r="O455" s="45" t="s">
        <v>997</v>
      </c>
      <c r="P455" s="45" t="s">
        <v>1022</v>
      </c>
      <c r="Q455" s="45" t="s">
        <v>1716</v>
      </c>
      <c r="R455" s="45" t="s">
        <v>995</v>
      </c>
      <c r="S455" s="45" t="s">
        <v>1546</v>
      </c>
      <c r="T455" s="44" t="s">
        <v>111</v>
      </c>
      <c r="U455" s="46">
        <v>4000</v>
      </c>
      <c r="V455" s="46">
        <v>3552.96</v>
      </c>
    </row>
    <row r="456" spans="2:22" x14ac:dyDescent="0.2">
      <c r="B456" s="14" t="str">
        <f>IF(tabDaten[[#This Row],[MandNr]]="","Fehler",IF(tabDaten[[#This Row],[MandNr]]=1,"1 Stadt Bad Rappenau","2 Eigenbetrieb Stadtenwässerung"))</f>
        <v>1 Stadt Bad Rappenau</v>
      </c>
      <c r="C456" s="14" t="str">
        <f>IF(OR(tabDaten[[#This Row],[art]]="00",tabDaten[[#This Row],[art]]="01",tabDaten[[#This Row],[art]]="60",tabDaten[[#This Row],[art]]="61"),"0 Verwaltungshaushalt","1 Vermögenshaushalt")</f>
        <v>0 Verwaltungshaushalt</v>
      </c>
      <c r="D456" s="14" t="str">
        <f>VLOOKUP(tabDaten[[#This Row],[art]],tabKontenart[],2,FALSE)</f>
        <v>01 Ausgaben VerwaltungsHH</v>
      </c>
      <c r="E456" s="14" t="str">
        <f>LEFT(tabDaten[[#This Row],[Gld]],1) &amp; "    " &amp;VLOOKUP((tabDaten[[#This Row],[MandNr]]&amp;"x"&amp;LEFT(tabDaten[[#This Row],[Gld]],1)),tabGliederung[],2,FALSE)</f>
        <v xml:space="preserve">0    Allgemeine Verwaltung </v>
      </c>
      <c r="F456" s="14" t="str">
        <f>LEFT(tabDaten[[#This Row],[Gld]],2) &amp; "    " &amp;VLOOKUP((tabDaten[[#This Row],[MandNr]]&amp;"x"&amp;LEFT(tabDaten[[#This Row],[Gld]],2)),tabGliederung[],2,FALSE)</f>
        <v xml:space="preserve">06    Einrichtungen für die gesamte Verwaltung </v>
      </c>
      <c r="G4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6" s="14" t="str">
        <f>LEFT(tabDaten[[#This Row],[Gld]],4) &amp; "    " &amp;VLOOKUP((tabDaten[[#This Row],[MandNr]]&amp;"x"&amp;LEFT(tabDaten[[#This Row],[Gld]],4)),tabGliederung[],2,FALSE)</f>
        <v xml:space="preserve">0600    allgemeine Verwaltung </v>
      </c>
      <c r="I456" s="14" t="str">
        <f>IF(OR(LEFT(tabDaten[[#This Row],[Grp]],1)*1=3,LEFT(tabDaten[[#This Row],[Grp]],1)*1=9),LEFT(tabDaten[[#This Row],[Grp]],2),LEFT(tabDaten[[#This Row],[Grp]],1))</f>
        <v>5</v>
      </c>
      <c r="J456" s="14" t="str">
        <f>VLOOKUP(tabDaten[[#This Row],[GrpKurz]],tabGruppierung[],2,FALSE)</f>
        <v>A   Sächlicher Verwaltungs- und Betriebsaufwand</v>
      </c>
      <c r="K4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0600-562000    Aus- und Fortbildung,   </v>
      </c>
      <c r="L456" s="17">
        <f>IF(OR(tabDaten[[#This Row],[art]]="00",tabDaten[[#This Row],[art]]="10"),tabDaten[[#This Row],[Plan]],tabDaten[[#This Row],[Plan]]*-1)</f>
        <v>-500</v>
      </c>
      <c r="M456" s="18">
        <f>IF(OR(tabDaten[[#This Row],[art]]="00",tabDaten[[#This Row],[art]]="10",tabDaten[[#This Row],[art]]="60",tabDaten[[#This Row],[art]]="70"),tabDaten[[#This Row],[Rechnung]],tabDaten[[#This Row],[Rechnung]]*-1)</f>
        <v>-1606.84</v>
      </c>
      <c r="N456" s="44">
        <v>1</v>
      </c>
      <c r="O456" s="45" t="s">
        <v>997</v>
      </c>
      <c r="P456" s="45" t="s">
        <v>1022</v>
      </c>
      <c r="Q456" s="45" t="s">
        <v>1727</v>
      </c>
      <c r="R456" s="45" t="s">
        <v>995</v>
      </c>
      <c r="S456" s="45" t="s">
        <v>1546</v>
      </c>
      <c r="T456" s="44" t="s">
        <v>142</v>
      </c>
      <c r="U456" s="46">
        <v>500</v>
      </c>
      <c r="V456" s="46">
        <v>1606.84</v>
      </c>
    </row>
    <row r="457" spans="2:22" x14ac:dyDescent="0.2">
      <c r="B457" s="14" t="str">
        <f>IF(tabDaten[[#This Row],[MandNr]]="","Fehler",IF(tabDaten[[#This Row],[MandNr]]=1,"1 Stadt Bad Rappenau","2 Eigenbetrieb Stadtenwässerung"))</f>
        <v>1 Stadt Bad Rappenau</v>
      </c>
      <c r="C457" s="14" t="str">
        <f>IF(OR(tabDaten[[#This Row],[art]]="00",tabDaten[[#This Row],[art]]="01",tabDaten[[#This Row],[art]]="60",tabDaten[[#This Row],[art]]="61"),"0 Verwaltungshaushalt","1 Vermögenshaushalt")</f>
        <v>0 Verwaltungshaushalt</v>
      </c>
      <c r="D457" s="14" t="str">
        <f>VLOOKUP(tabDaten[[#This Row],[art]],tabKontenart[],2,FALSE)</f>
        <v>01 Ausgaben VerwaltungsHH</v>
      </c>
      <c r="E457" s="14" t="str">
        <f>LEFT(tabDaten[[#This Row],[Gld]],1) &amp; "    " &amp;VLOOKUP((tabDaten[[#This Row],[MandNr]]&amp;"x"&amp;LEFT(tabDaten[[#This Row],[Gld]],1)),tabGliederung[],2,FALSE)</f>
        <v xml:space="preserve">0    Allgemeine Verwaltung </v>
      </c>
      <c r="F457" s="14" t="str">
        <f>LEFT(tabDaten[[#This Row],[Gld]],2) &amp; "    " &amp;VLOOKUP((tabDaten[[#This Row],[MandNr]]&amp;"x"&amp;LEFT(tabDaten[[#This Row],[Gld]],2)),tabGliederung[],2,FALSE)</f>
        <v xml:space="preserve">06    Einrichtungen für die gesamte Verwaltung </v>
      </c>
      <c r="G4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7" s="14" t="str">
        <f>LEFT(tabDaten[[#This Row],[Gld]],4) &amp; "    " &amp;VLOOKUP((tabDaten[[#This Row],[MandNr]]&amp;"x"&amp;LEFT(tabDaten[[#This Row],[Gld]],4)),tabGliederung[],2,FALSE)</f>
        <v xml:space="preserve">0600    allgemeine Verwaltung </v>
      </c>
      <c r="I457" s="14" t="str">
        <f>IF(OR(LEFT(tabDaten[[#This Row],[Grp]],1)*1=3,LEFT(tabDaten[[#This Row],[Grp]],1)*1=9),LEFT(tabDaten[[#This Row],[Grp]],2),LEFT(tabDaten[[#This Row],[Grp]],1))</f>
        <v>6</v>
      </c>
      <c r="J457" s="14" t="str">
        <f>VLOOKUP(tabDaten[[#This Row],[GrpKurz]],tabGruppierung[],2,FALSE)</f>
        <v>A   Sächlicher Verwaltungs- und Betriebsaufwand</v>
      </c>
      <c r="K4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0600-636000    Jobticket   </v>
      </c>
      <c r="L457" s="17">
        <f>IF(OR(tabDaten[[#This Row],[art]]="00",tabDaten[[#This Row],[art]]="10"),tabDaten[[#This Row],[Plan]],tabDaten[[#This Row],[Plan]]*-1)</f>
        <v>-5000</v>
      </c>
      <c r="M457" s="18">
        <f>IF(OR(tabDaten[[#This Row],[art]]="00",tabDaten[[#This Row],[art]]="10",tabDaten[[#This Row],[art]]="60",tabDaten[[#This Row],[art]]="70"),tabDaten[[#This Row],[Rechnung]],tabDaten[[#This Row],[Rechnung]]*-1)</f>
        <v>-3933.57</v>
      </c>
      <c r="N457" s="44">
        <v>1</v>
      </c>
      <c r="O457" s="45" t="s">
        <v>997</v>
      </c>
      <c r="P457" s="45" t="s">
        <v>1022</v>
      </c>
      <c r="Q457" s="45" t="s">
        <v>1739</v>
      </c>
      <c r="R457" s="45" t="s">
        <v>995</v>
      </c>
      <c r="S457" s="45" t="s">
        <v>1546</v>
      </c>
      <c r="T457" s="44" t="s">
        <v>2052</v>
      </c>
      <c r="U457" s="46">
        <v>5000</v>
      </c>
      <c r="V457" s="46">
        <v>3933.57</v>
      </c>
    </row>
    <row r="458" spans="2:22" x14ac:dyDescent="0.2">
      <c r="B458" s="14" t="str">
        <f>IF(tabDaten[[#This Row],[MandNr]]="","Fehler",IF(tabDaten[[#This Row],[MandNr]]=1,"1 Stadt Bad Rappenau","2 Eigenbetrieb Stadtenwässerung"))</f>
        <v>1 Stadt Bad Rappenau</v>
      </c>
      <c r="C458" s="14" t="str">
        <f>IF(OR(tabDaten[[#This Row],[art]]="00",tabDaten[[#This Row],[art]]="01",tabDaten[[#This Row],[art]]="60",tabDaten[[#This Row],[art]]="61"),"0 Verwaltungshaushalt","1 Vermögenshaushalt")</f>
        <v>0 Verwaltungshaushalt</v>
      </c>
      <c r="D458" s="14" t="str">
        <f>VLOOKUP(tabDaten[[#This Row],[art]],tabKontenart[],2,FALSE)</f>
        <v>01 Ausgaben VerwaltungsHH</v>
      </c>
      <c r="E458" s="14" t="str">
        <f>LEFT(tabDaten[[#This Row],[Gld]],1) &amp; "    " &amp;VLOOKUP((tabDaten[[#This Row],[MandNr]]&amp;"x"&amp;LEFT(tabDaten[[#This Row],[Gld]],1)),tabGliederung[],2,FALSE)</f>
        <v xml:space="preserve">0    Allgemeine Verwaltung </v>
      </c>
      <c r="F458" s="14" t="str">
        <f>LEFT(tabDaten[[#This Row],[Gld]],2) &amp; "    " &amp;VLOOKUP((tabDaten[[#This Row],[MandNr]]&amp;"x"&amp;LEFT(tabDaten[[#This Row],[Gld]],2)),tabGliederung[],2,FALSE)</f>
        <v xml:space="preserve">06    Einrichtungen für die gesamte Verwaltung </v>
      </c>
      <c r="G4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8" s="14" t="str">
        <f>LEFT(tabDaten[[#This Row],[Gld]],4) &amp; "    " &amp;VLOOKUP((tabDaten[[#This Row],[MandNr]]&amp;"x"&amp;LEFT(tabDaten[[#This Row],[Gld]],4)),tabGliederung[],2,FALSE)</f>
        <v xml:space="preserve">0600    allgemeine Verwaltung </v>
      </c>
      <c r="I458" s="14" t="str">
        <f>IF(OR(LEFT(tabDaten[[#This Row],[Grp]],1)*1=3,LEFT(tabDaten[[#This Row],[Grp]],1)*1=9),LEFT(tabDaten[[#This Row],[Grp]],2),LEFT(tabDaten[[#This Row],[Grp]],1))</f>
        <v>6</v>
      </c>
      <c r="J458" s="14" t="str">
        <f>VLOOKUP(tabDaten[[#This Row],[GrpKurz]],tabGruppierung[],2,FALSE)</f>
        <v>A   Sächlicher Verwaltungs- und Betriebsaufwand</v>
      </c>
      <c r="K4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0600-638000    EDV-Kosten   </v>
      </c>
      <c r="L458" s="17">
        <f>IF(OR(tabDaten[[#This Row],[art]]="00",tabDaten[[#This Row],[art]]="10"),tabDaten[[#This Row],[Plan]],tabDaten[[#This Row],[Plan]]*-1)</f>
        <v>-144800</v>
      </c>
      <c r="M458" s="18">
        <f>IF(OR(tabDaten[[#This Row],[art]]="00",tabDaten[[#This Row],[art]]="10",tabDaten[[#This Row],[art]]="60",tabDaten[[#This Row],[art]]="70"),tabDaten[[#This Row],[Rechnung]],tabDaten[[#This Row],[Rechnung]]*-1)</f>
        <v>-25405.67</v>
      </c>
      <c r="N458" s="44">
        <v>1</v>
      </c>
      <c r="O458" s="45" t="s">
        <v>997</v>
      </c>
      <c r="P458" s="45" t="s">
        <v>1022</v>
      </c>
      <c r="Q458" s="45" t="s">
        <v>1722</v>
      </c>
      <c r="R458" s="45" t="s">
        <v>995</v>
      </c>
      <c r="S458" s="45" t="s">
        <v>1546</v>
      </c>
      <c r="T458" s="44" t="s">
        <v>117</v>
      </c>
      <c r="U458" s="46">
        <v>144800</v>
      </c>
      <c r="V458" s="46">
        <v>25405.67</v>
      </c>
    </row>
    <row r="459" spans="2:22" x14ac:dyDescent="0.2">
      <c r="B459" s="14" t="str">
        <f>IF(tabDaten[[#This Row],[MandNr]]="","Fehler",IF(tabDaten[[#This Row],[MandNr]]=1,"1 Stadt Bad Rappenau","2 Eigenbetrieb Stadtenwässerung"))</f>
        <v>1 Stadt Bad Rappenau</v>
      </c>
      <c r="C459" s="14" t="str">
        <f>IF(OR(tabDaten[[#This Row],[art]]="00",tabDaten[[#This Row],[art]]="01",tabDaten[[#This Row],[art]]="60",tabDaten[[#This Row],[art]]="61"),"0 Verwaltungshaushalt","1 Vermögenshaushalt")</f>
        <v>0 Verwaltungshaushalt</v>
      </c>
      <c r="D459" s="14" t="str">
        <f>VLOOKUP(tabDaten[[#This Row],[art]],tabKontenart[],2,FALSE)</f>
        <v>01 Ausgaben VerwaltungsHH</v>
      </c>
      <c r="E459" s="14" t="str">
        <f>LEFT(tabDaten[[#This Row],[Gld]],1) &amp; "    " &amp;VLOOKUP((tabDaten[[#This Row],[MandNr]]&amp;"x"&amp;LEFT(tabDaten[[#This Row],[Gld]],1)),tabGliederung[],2,FALSE)</f>
        <v xml:space="preserve">0    Allgemeine Verwaltung </v>
      </c>
      <c r="F459" s="14" t="str">
        <f>LEFT(tabDaten[[#This Row],[Gld]],2) &amp; "    " &amp;VLOOKUP((tabDaten[[#This Row],[MandNr]]&amp;"x"&amp;LEFT(tabDaten[[#This Row],[Gld]],2)),tabGliederung[],2,FALSE)</f>
        <v xml:space="preserve">06    Einrichtungen für die gesamte Verwaltung </v>
      </c>
      <c r="G4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59" s="14" t="str">
        <f>LEFT(tabDaten[[#This Row],[Gld]],4) &amp; "    " &amp;VLOOKUP((tabDaten[[#This Row],[MandNr]]&amp;"x"&amp;LEFT(tabDaten[[#This Row],[Gld]],4)),tabGliederung[],2,FALSE)</f>
        <v xml:space="preserve">0600    allgemeine Verwaltung </v>
      </c>
      <c r="I459" s="14" t="str">
        <f>IF(OR(LEFT(tabDaten[[#This Row],[Grp]],1)*1=3,LEFT(tabDaten[[#This Row],[Grp]],1)*1=9),LEFT(tabDaten[[#This Row],[Grp]],2),LEFT(tabDaten[[#This Row],[Grp]],1))</f>
        <v>6</v>
      </c>
      <c r="J459" s="14" t="str">
        <f>VLOOKUP(tabDaten[[#This Row],[GrpKurz]],tabGruppierung[],2,FALSE)</f>
        <v>A   Sächlicher Verwaltungs- und Betriebsaufwand</v>
      </c>
      <c r="K4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0600-638100    Geografisches Informationsprogramm   </v>
      </c>
      <c r="L459" s="17">
        <f>IF(OR(tabDaten[[#This Row],[art]]="00",tabDaten[[#This Row],[art]]="10"),tabDaten[[#This Row],[Plan]],tabDaten[[#This Row],[Plan]]*-1)</f>
        <v>-30000</v>
      </c>
      <c r="M459" s="18">
        <f>IF(OR(tabDaten[[#This Row],[art]]="00",tabDaten[[#This Row],[art]]="10",tabDaten[[#This Row],[art]]="60",tabDaten[[#This Row],[art]]="70"),tabDaten[[#This Row],[Rechnung]],tabDaten[[#This Row],[Rechnung]]*-1)</f>
        <v>-29810.560000000001</v>
      </c>
      <c r="N459" s="44">
        <v>1</v>
      </c>
      <c r="O459" s="45" t="s">
        <v>997</v>
      </c>
      <c r="P459" s="45" t="s">
        <v>1022</v>
      </c>
      <c r="Q459" s="45" t="s">
        <v>1740</v>
      </c>
      <c r="R459" s="45" t="s">
        <v>995</v>
      </c>
      <c r="S459" s="45" t="s">
        <v>1546</v>
      </c>
      <c r="T459" s="44" t="s">
        <v>143</v>
      </c>
      <c r="U459" s="46">
        <v>30000</v>
      </c>
      <c r="V459" s="46">
        <v>29810.560000000001</v>
      </c>
    </row>
    <row r="460" spans="2:22" x14ac:dyDescent="0.2">
      <c r="B460" s="14" t="str">
        <f>IF(tabDaten[[#This Row],[MandNr]]="","Fehler",IF(tabDaten[[#This Row],[MandNr]]=1,"1 Stadt Bad Rappenau","2 Eigenbetrieb Stadtenwässerung"))</f>
        <v>1 Stadt Bad Rappenau</v>
      </c>
      <c r="C460" s="14" t="str">
        <f>IF(OR(tabDaten[[#This Row],[art]]="00",tabDaten[[#This Row],[art]]="01",tabDaten[[#This Row],[art]]="60",tabDaten[[#This Row],[art]]="61"),"0 Verwaltungshaushalt","1 Vermögenshaushalt")</f>
        <v>0 Verwaltungshaushalt</v>
      </c>
      <c r="D460" s="14" t="str">
        <f>VLOOKUP(tabDaten[[#This Row],[art]],tabKontenart[],2,FALSE)</f>
        <v>01 Ausgaben VerwaltungsHH</v>
      </c>
      <c r="E460" s="14" t="str">
        <f>LEFT(tabDaten[[#This Row],[Gld]],1) &amp; "    " &amp;VLOOKUP((tabDaten[[#This Row],[MandNr]]&amp;"x"&amp;LEFT(tabDaten[[#This Row],[Gld]],1)),tabGliederung[],2,FALSE)</f>
        <v xml:space="preserve">0    Allgemeine Verwaltung </v>
      </c>
      <c r="F460" s="14" t="str">
        <f>LEFT(tabDaten[[#This Row],[Gld]],2) &amp; "    " &amp;VLOOKUP((tabDaten[[#This Row],[MandNr]]&amp;"x"&amp;LEFT(tabDaten[[#This Row],[Gld]],2)),tabGliederung[],2,FALSE)</f>
        <v xml:space="preserve">06    Einrichtungen für die gesamte Verwaltung </v>
      </c>
      <c r="G4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60" s="14" t="str">
        <f>LEFT(tabDaten[[#This Row],[Gld]],4) &amp; "    " &amp;VLOOKUP((tabDaten[[#This Row],[MandNr]]&amp;"x"&amp;LEFT(tabDaten[[#This Row],[Gld]],4)),tabGliederung[],2,FALSE)</f>
        <v xml:space="preserve">0600    allgemeine Verwaltung </v>
      </c>
      <c r="I460" s="14" t="str">
        <f>IF(OR(LEFT(tabDaten[[#This Row],[Grp]],1)*1=3,LEFT(tabDaten[[#This Row],[Grp]],1)*1=9),LEFT(tabDaten[[#This Row],[Grp]],2),LEFT(tabDaten[[#This Row],[Grp]],1))</f>
        <v>6</v>
      </c>
      <c r="J460" s="14" t="str">
        <f>VLOOKUP(tabDaten[[#This Row],[GrpKurz]],tabGruppierung[],2,FALSE)</f>
        <v>A   Sächlicher Verwaltungs- und Betriebsaufwand</v>
      </c>
      <c r="K4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0600-640000    Steuern, Versicherung. , Schadensfälle, Sonderabgaben  </v>
      </c>
      <c r="L460" s="17">
        <f>IF(OR(tabDaten[[#This Row],[art]]="00",tabDaten[[#This Row],[art]]="10"),tabDaten[[#This Row],[Plan]],tabDaten[[#This Row],[Plan]]*-1)</f>
        <v>-175000</v>
      </c>
      <c r="M460" s="18">
        <f>IF(OR(tabDaten[[#This Row],[art]]="00",tabDaten[[#This Row],[art]]="10",tabDaten[[#This Row],[art]]="60",tabDaten[[#This Row],[art]]="70"),tabDaten[[#This Row],[Rechnung]],tabDaten[[#This Row],[Rechnung]]*-1)</f>
        <v>-176674.61</v>
      </c>
      <c r="N460" s="44">
        <v>1</v>
      </c>
      <c r="O460" s="45" t="s">
        <v>997</v>
      </c>
      <c r="P460" s="45" t="s">
        <v>1022</v>
      </c>
      <c r="Q460" s="45" t="s">
        <v>1723</v>
      </c>
      <c r="R460" s="45" t="s">
        <v>995</v>
      </c>
      <c r="S460" s="45" t="s">
        <v>1546</v>
      </c>
      <c r="T460" s="44" t="s">
        <v>144</v>
      </c>
      <c r="U460" s="46">
        <v>175000</v>
      </c>
      <c r="V460" s="46">
        <v>176674.61</v>
      </c>
    </row>
    <row r="461" spans="2:22" x14ac:dyDescent="0.2">
      <c r="B461" s="14" t="str">
        <f>IF(tabDaten[[#This Row],[MandNr]]="","Fehler",IF(tabDaten[[#This Row],[MandNr]]=1,"1 Stadt Bad Rappenau","2 Eigenbetrieb Stadtenwässerung"))</f>
        <v>1 Stadt Bad Rappenau</v>
      </c>
      <c r="C461" s="14" t="str">
        <f>IF(OR(tabDaten[[#This Row],[art]]="00",tabDaten[[#This Row],[art]]="01",tabDaten[[#This Row],[art]]="60",tabDaten[[#This Row],[art]]="61"),"0 Verwaltungshaushalt","1 Vermögenshaushalt")</f>
        <v>0 Verwaltungshaushalt</v>
      </c>
      <c r="D461" s="14" t="str">
        <f>VLOOKUP(tabDaten[[#This Row],[art]],tabKontenart[],2,FALSE)</f>
        <v>01 Ausgaben VerwaltungsHH</v>
      </c>
      <c r="E461" s="14" t="str">
        <f>LEFT(tabDaten[[#This Row],[Gld]],1) &amp; "    " &amp;VLOOKUP((tabDaten[[#This Row],[MandNr]]&amp;"x"&amp;LEFT(tabDaten[[#This Row],[Gld]],1)),tabGliederung[],2,FALSE)</f>
        <v xml:space="preserve">0    Allgemeine Verwaltung </v>
      </c>
      <c r="F461" s="14" t="str">
        <f>LEFT(tabDaten[[#This Row],[Gld]],2) &amp; "    " &amp;VLOOKUP((tabDaten[[#This Row],[MandNr]]&amp;"x"&amp;LEFT(tabDaten[[#This Row],[Gld]],2)),tabGliederung[],2,FALSE)</f>
        <v xml:space="preserve">06    Einrichtungen für die gesamte Verwaltung </v>
      </c>
      <c r="G4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61" s="14" t="str">
        <f>LEFT(tabDaten[[#This Row],[Gld]],4) &amp; "    " &amp;VLOOKUP((tabDaten[[#This Row],[MandNr]]&amp;"x"&amp;LEFT(tabDaten[[#This Row],[Gld]],4)),tabGliederung[],2,FALSE)</f>
        <v xml:space="preserve">0600    allgemeine Verwaltung </v>
      </c>
      <c r="I461" s="14" t="str">
        <f>IF(OR(LEFT(tabDaten[[#This Row],[Grp]],1)*1=3,LEFT(tabDaten[[#This Row],[Grp]],1)*1=9),LEFT(tabDaten[[#This Row],[Grp]],2),LEFT(tabDaten[[#This Row],[Grp]],1))</f>
        <v>6</v>
      </c>
      <c r="J461" s="14" t="str">
        <f>VLOOKUP(tabDaten[[#This Row],[GrpKurz]],tabGruppierung[],2,FALSE)</f>
        <v>A   Sächlicher Verwaltungs- und Betriebsaufwand</v>
      </c>
      <c r="K4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0600-650000    Bürobedarf   </v>
      </c>
      <c r="L461" s="17">
        <f>IF(OR(tabDaten[[#This Row],[art]]="00",tabDaten[[#This Row],[art]]="10"),tabDaten[[#This Row],[Plan]],tabDaten[[#This Row],[Plan]]*-1)</f>
        <v>-82100</v>
      </c>
      <c r="M461" s="18">
        <f>IF(OR(tabDaten[[#This Row],[art]]="00",tabDaten[[#This Row],[art]]="10",tabDaten[[#This Row],[art]]="60",tabDaten[[#This Row],[art]]="70"),tabDaten[[#This Row],[Rechnung]],tabDaten[[#This Row],[Rechnung]]*-1)</f>
        <v>-13890.58</v>
      </c>
      <c r="N461" s="44">
        <v>1</v>
      </c>
      <c r="O461" s="45" t="s">
        <v>997</v>
      </c>
      <c r="P461" s="45" t="s">
        <v>1022</v>
      </c>
      <c r="Q461" s="45" t="s">
        <v>1724</v>
      </c>
      <c r="R461" s="45" t="s">
        <v>995</v>
      </c>
      <c r="S461" s="45" t="s">
        <v>1546</v>
      </c>
      <c r="T461" s="44" t="s">
        <v>119</v>
      </c>
      <c r="U461" s="46">
        <v>82100</v>
      </c>
      <c r="V461" s="46">
        <v>13890.58</v>
      </c>
    </row>
    <row r="462" spans="2:22" x14ac:dyDescent="0.2">
      <c r="B462" s="14" t="str">
        <f>IF(tabDaten[[#This Row],[MandNr]]="","Fehler",IF(tabDaten[[#This Row],[MandNr]]=1,"1 Stadt Bad Rappenau","2 Eigenbetrieb Stadtenwässerung"))</f>
        <v>1 Stadt Bad Rappenau</v>
      </c>
      <c r="C462" s="14" t="str">
        <f>IF(OR(tabDaten[[#This Row],[art]]="00",tabDaten[[#This Row],[art]]="01",tabDaten[[#This Row],[art]]="60",tabDaten[[#This Row],[art]]="61"),"0 Verwaltungshaushalt","1 Vermögenshaushalt")</f>
        <v>0 Verwaltungshaushalt</v>
      </c>
      <c r="D462" s="14" t="str">
        <f>VLOOKUP(tabDaten[[#This Row],[art]],tabKontenart[],2,FALSE)</f>
        <v>01 Ausgaben VerwaltungsHH</v>
      </c>
      <c r="E462" s="14" t="str">
        <f>LEFT(tabDaten[[#This Row],[Gld]],1) &amp; "    " &amp;VLOOKUP((tabDaten[[#This Row],[MandNr]]&amp;"x"&amp;LEFT(tabDaten[[#This Row],[Gld]],1)),tabGliederung[],2,FALSE)</f>
        <v xml:space="preserve">0    Allgemeine Verwaltung </v>
      </c>
      <c r="F462" s="14" t="str">
        <f>LEFT(tabDaten[[#This Row],[Gld]],2) &amp; "    " &amp;VLOOKUP((tabDaten[[#This Row],[MandNr]]&amp;"x"&amp;LEFT(tabDaten[[#This Row],[Gld]],2)),tabGliederung[],2,FALSE)</f>
        <v xml:space="preserve">06    Einrichtungen für die gesamte Verwaltung </v>
      </c>
      <c r="G4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62" s="14" t="str">
        <f>LEFT(tabDaten[[#This Row],[Gld]],4) &amp; "    " &amp;VLOOKUP((tabDaten[[#This Row],[MandNr]]&amp;"x"&amp;LEFT(tabDaten[[#This Row],[Gld]],4)),tabGliederung[],2,FALSE)</f>
        <v xml:space="preserve">0600    allgemeine Verwaltung </v>
      </c>
      <c r="I462" s="14" t="str">
        <f>IF(OR(LEFT(tabDaten[[#This Row],[Grp]],1)*1=3,LEFT(tabDaten[[#This Row],[Grp]],1)*1=9),LEFT(tabDaten[[#This Row],[Grp]],2),LEFT(tabDaten[[#This Row],[Grp]],1))</f>
        <v>6</v>
      </c>
      <c r="J462" s="14" t="str">
        <f>VLOOKUP(tabDaten[[#This Row],[GrpKurz]],tabGruppierung[],2,FALSE)</f>
        <v>A   Sächlicher Verwaltungs- und Betriebsaufwand</v>
      </c>
      <c r="K4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0600-661000    Mitgliedsbeiträge an Verbände und Vereine  </v>
      </c>
      <c r="L462" s="17">
        <f>IF(OR(tabDaten[[#This Row],[art]]="00",tabDaten[[#This Row],[art]]="10"),tabDaten[[#This Row],[Plan]],tabDaten[[#This Row],[Plan]]*-1)</f>
        <v>-30000</v>
      </c>
      <c r="M462" s="18">
        <f>IF(OR(tabDaten[[#This Row],[art]]="00",tabDaten[[#This Row],[art]]="10",tabDaten[[#This Row],[art]]="60",tabDaten[[#This Row],[art]]="70"),tabDaten[[#This Row],[Rechnung]],tabDaten[[#This Row],[Rechnung]]*-1)</f>
        <v>-27879.62</v>
      </c>
      <c r="N462" s="44">
        <v>1</v>
      </c>
      <c r="O462" s="45" t="s">
        <v>997</v>
      </c>
      <c r="P462" s="45" t="s">
        <v>1022</v>
      </c>
      <c r="Q462" s="45" t="s">
        <v>1741</v>
      </c>
      <c r="R462" s="45" t="s">
        <v>995</v>
      </c>
      <c r="S462" s="45" t="s">
        <v>1546</v>
      </c>
      <c r="T462" s="44" t="s">
        <v>145</v>
      </c>
      <c r="U462" s="46">
        <v>30000</v>
      </c>
      <c r="V462" s="46">
        <v>27879.62</v>
      </c>
    </row>
    <row r="463" spans="2:22" x14ac:dyDescent="0.2">
      <c r="B463" s="14" t="str">
        <f>IF(tabDaten[[#This Row],[MandNr]]="","Fehler",IF(tabDaten[[#This Row],[MandNr]]=1,"1 Stadt Bad Rappenau","2 Eigenbetrieb Stadtenwässerung"))</f>
        <v>1 Stadt Bad Rappenau</v>
      </c>
      <c r="C463" s="14" t="str">
        <f>IF(OR(tabDaten[[#This Row],[art]]="00",tabDaten[[#This Row],[art]]="01",tabDaten[[#This Row],[art]]="60",tabDaten[[#This Row],[art]]="61"),"0 Verwaltungshaushalt","1 Vermögenshaushalt")</f>
        <v>0 Verwaltungshaushalt</v>
      </c>
      <c r="D463" s="14" t="str">
        <f>VLOOKUP(tabDaten[[#This Row],[art]],tabKontenart[],2,FALSE)</f>
        <v>01 Ausgaben VerwaltungsHH</v>
      </c>
      <c r="E463" s="14" t="str">
        <f>LEFT(tabDaten[[#This Row],[Gld]],1) &amp; "    " &amp;VLOOKUP((tabDaten[[#This Row],[MandNr]]&amp;"x"&amp;LEFT(tabDaten[[#This Row],[Gld]],1)),tabGliederung[],2,FALSE)</f>
        <v xml:space="preserve">0    Allgemeine Verwaltung </v>
      </c>
      <c r="F463" s="14" t="str">
        <f>LEFT(tabDaten[[#This Row],[Gld]],2) &amp; "    " &amp;VLOOKUP((tabDaten[[#This Row],[MandNr]]&amp;"x"&amp;LEFT(tabDaten[[#This Row],[Gld]],2)),tabGliederung[],2,FALSE)</f>
        <v xml:space="preserve">06    Einrichtungen für die gesamte Verwaltung </v>
      </c>
      <c r="G4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63" s="14" t="str">
        <f>LEFT(tabDaten[[#This Row],[Gld]],4) &amp; "    " &amp;VLOOKUP((tabDaten[[#This Row],[MandNr]]&amp;"x"&amp;LEFT(tabDaten[[#This Row],[Gld]],4)),tabGliederung[],2,FALSE)</f>
        <v xml:space="preserve">0600    allgemeine Verwaltung </v>
      </c>
      <c r="I463" s="14" t="str">
        <f>IF(OR(LEFT(tabDaten[[#This Row],[Grp]],1)*1=3,LEFT(tabDaten[[#This Row],[Grp]],1)*1=9),LEFT(tabDaten[[#This Row],[Grp]],2),LEFT(tabDaten[[#This Row],[Grp]],1))</f>
        <v>6</v>
      </c>
      <c r="J463" s="14" t="str">
        <f>VLOOKUP(tabDaten[[#This Row],[GrpKurz]],tabGruppierung[],2,FALSE)</f>
        <v>A   Sächlicher Verwaltungs- und Betriebsaufwand</v>
      </c>
      <c r="K4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0600-668000    Vermischte Ausgaben   </v>
      </c>
      <c r="L463" s="17">
        <f>IF(OR(tabDaten[[#This Row],[art]]="00",tabDaten[[#This Row],[art]]="10"),tabDaten[[#This Row],[Plan]],tabDaten[[#This Row],[Plan]]*-1)</f>
        <v>-3000</v>
      </c>
      <c r="M463" s="18">
        <f>IF(OR(tabDaten[[#This Row],[art]]="00",tabDaten[[#This Row],[art]]="10",tabDaten[[#This Row],[art]]="60",tabDaten[[#This Row],[art]]="70"),tabDaten[[#This Row],[Rechnung]],tabDaten[[#This Row],[Rechnung]]*-1)</f>
        <v>-2929.67</v>
      </c>
      <c r="N463" s="44">
        <v>1</v>
      </c>
      <c r="O463" s="45" t="s">
        <v>997</v>
      </c>
      <c r="P463" s="45" t="s">
        <v>1022</v>
      </c>
      <c r="Q463" s="45" t="s">
        <v>1726</v>
      </c>
      <c r="R463" s="45" t="s">
        <v>995</v>
      </c>
      <c r="S463" s="45" t="s">
        <v>1546</v>
      </c>
      <c r="T463" s="44" t="s">
        <v>121</v>
      </c>
      <c r="U463" s="46">
        <v>3000</v>
      </c>
      <c r="V463" s="46">
        <v>2929.67</v>
      </c>
    </row>
    <row r="464" spans="2:22" x14ac:dyDescent="0.2">
      <c r="B464" s="14" t="str">
        <f>IF(tabDaten[[#This Row],[MandNr]]="","Fehler",IF(tabDaten[[#This Row],[MandNr]]=1,"1 Stadt Bad Rappenau","2 Eigenbetrieb Stadtenwässerung"))</f>
        <v>1 Stadt Bad Rappenau</v>
      </c>
      <c r="C464" s="14" t="str">
        <f>IF(OR(tabDaten[[#This Row],[art]]="00",tabDaten[[#This Row],[art]]="01",tabDaten[[#This Row],[art]]="60",tabDaten[[#This Row],[art]]="61"),"0 Verwaltungshaushalt","1 Vermögenshaushalt")</f>
        <v>0 Verwaltungshaushalt</v>
      </c>
      <c r="D464" s="14" t="str">
        <f>VLOOKUP(tabDaten[[#This Row],[art]],tabKontenart[],2,FALSE)</f>
        <v>01 Ausgaben VerwaltungsHH</v>
      </c>
      <c r="E464" s="14" t="str">
        <f>LEFT(tabDaten[[#This Row],[Gld]],1) &amp; "    " &amp;VLOOKUP((tabDaten[[#This Row],[MandNr]]&amp;"x"&amp;LEFT(tabDaten[[#This Row],[Gld]],1)),tabGliederung[],2,FALSE)</f>
        <v xml:space="preserve">0    Allgemeine Verwaltung </v>
      </c>
      <c r="F464" s="14" t="str">
        <f>LEFT(tabDaten[[#This Row],[Gld]],2) &amp; "    " &amp;VLOOKUP((tabDaten[[#This Row],[MandNr]]&amp;"x"&amp;LEFT(tabDaten[[#This Row],[Gld]],2)),tabGliederung[],2,FALSE)</f>
        <v xml:space="preserve">06    Einrichtungen für die gesamte Verwaltung </v>
      </c>
      <c r="G4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464" s="14" t="str">
        <f>LEFT(tabDaten[[#This Row],[Gld]],4) &amp; "    " &amp;VLOOKUP((tabDaten[[#This Row],[MandNr]]&amp;"x"&amp;LEFT(tabDaten[[#This Row],[Gld]],4)),tabGliederung[],2,FALSE)</f>
        <v xml:space="preserve">0600    allgemeine Verwaltung </v>
      </c>
      <c r="I464" s="14" t="str">
        <f>IF(OR(LEFT(tabDaten[[#This Row],[Grp]],1)*1=3,LEFT(tabDaten[[#This Row],[Grp]],1)*1=9),LEFT(tabDaten[[#This Row],[Grp]],2),LEFT(tabDaten[[#This Row],[Grp]],1))</f>
        <v>6</v>
      </c>
      <c r="J464" s="14" t="str">
        <f>VLOOKUP(tabDaten[[#This Row],[GrpKurz]],tabGruppierung[],2,FALSE)</f>
        <v>A   Sächlicher Verwaltungs- und Betriebsaufwand</v>
      </c>
      <c r="K4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0600-679000    Innere Verrechnungen   </v>
      </c>
      <c r="L464" s="17">
        <f>IF(OR(tabDaten[[#This Row],[art]]="00",tabDaten[[#This Row],[art]]="10"),tabDaten[[#This Row],[Plan]],tabDaten[[#This Row],[Plan]]*-1)</f>
        <v>-300</v>
      </c>
      <c r="M464" s="18">
        <f>IF(OR(tabDaten[[#This Row],[art]]="00",tabDaten[[#This Row],[art]]="10",tabDaten[[#This Row],[art]]="60",tabDaten[[#This Row],[art]]="70"),tabDaten[[#This Row],[Rechnung]],tabDaten[[#This Row],[Rechnung]]*-1)</f>
        <v>0</v>
      </c>
      <c r="N464" s="44">
        <v>1</v>
      </c>
      <c r="O464" s="45" t="s">
        <v>997</v>
      </c>
      <c r="P464" s="45" t="s">
        <v>1022</v>
      </c>
      <c r="Q464" s="45" t="s">
        <v>1728</v>
      </c>
      <c r="R464" s="45" t="s">
        <v>995</v>
      </c>
      <c r="S464" s="45" t="s">
        <v>1546</v>
      </c>
      <c r="T464" s="44" t="s">
        <v>11</v>
      </c>
      <c r="U464" s="46">
        <v>300</v>
      </c>
      <c r="V464" s="46">
        <v>0</v>
      </c>
    </row>
    <row r="465" spans="2:22" x14ac:dyDescent="0.2">
      <c r="B465" s="14" t="str">
        <f>IF(tabDaten[[#This Row],[MandNr]]="","Fehler",IF(tabDaten[[#This Row],[MandNr]]=1,"1 Stadt Bad Rappenau","2 Eigenbetrieb Stadtenwässerung"))</f>
        <v>1 Stadt Bad Rappenau</v>
      </c>
      <c r="C465" s="14" t="str">
        <f>IF(OR(tabDaten[[#This Row],[art]]="00",tabDaten[[#This Row],[art]]="01",tabDaten[[#This Row],[art]]="60",tabDaten[[#This Row],[art]]="61"),"0 Verwaltungshaushalt","1 Vermögenshaushalt")</f>
        <v>0 Verwaltungshaushalt</v>
      </c>
      <c r="D465" s="14" t="str">
        <f>VLOOKUP(tabDaten[[#This Row],[art]],tabKontenart[],2,FALSE)</f>
        <v>01 Ausgaben VerwaltungsHH</v>
      </c>
      <c r="E465" s="14" t="str">
        <f>LEFT(tabDaten[[#This Row],[Gld]],1) &amp; "    " &amp;VLOOKUP((tabDaten[[#This Row],[MandNr]]&amp;"x"&amp;LEFT(tabDaten[[#This Row],[Gld]],1)),tabGliederung[],2,FALSE)</f>
        <v xml:space="preserve">1    öffentliche Ordnung </v>
      </c>
      <c r="F465" s="14" t="str">
        <f>LEFT(tabDaten[[#This Row],[Gld]],2) &amp; "    " &amp;VLOOKUP((tabDaten[[#This Row],[MandNr]]&amp;"x"&amp;LEFT(tabDaten[[#This Row],[Gld]],2)),tabGliederung[],2,FALSE)</f>
        <v xml:space="preserve">11    öffentliche Ordnung </v>
      </c>
      <c r="G4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65" s="14" t="str">
        <f>LEFT(tabDaten[[#This Row],[Gld]],4) &amp; "    " &amp;VLOOKUP((tabDaten[[#This Row],[MandNr]]&amp;"x"&amp;LEFT(tabDaten[[#This Row],[Gld]],4)),tabGliederung[],2,FALSE)</f>
        <v xml:space="preserve">1100    Ordnungsamt und zentrales Bürgerbüro </v>
      </c>
      <c r="I465" s="14" t="str">
        <f>IF(OR(LEFT(tabDaten[[#This Row],[Grp]],1)*1=3,LEFT(tabDaten[[#This Row],[Grp]],1)*1=9),LEFT(tabDaten[[#This Row],[Grp]],2),LEFT(tabDaten[[#This Row],[Grp]],1))</f>
        <v>4</v>
      </c>
      <c r="J465" s="14" t="str">
        <f>VLOOKUP(tabDaten[[#This Row],[GrpKurz]],tabGruppierung[],2,FALSE)</f>
        <v>A   Personalausgaben</v>
      </c>
      <c r="K4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1100-410000    Besoldung der Beamten  </v>
      </c>
      <c r="L465" s="17">
        <f>IF(OR(tabDaten[[#This Row],[art]]="00",tabDaten[[#This Row],[art]]="10"),tabDaten[[#This Row],[Plan]],tabDaten[[#This Row],[Plan]]*-1)</f>
        <v>-113700</v>
      </c>
      <c r="M465" s="18">
        <f>IF(OR(tabDaten[[#This Row],[art]]="00",tabDaten[[#This Row],[art]]="10",tabDaten[[#This Row],[art]]="60",tabDaten[[#This Row],[art]]="70"),tabDaten[[#This Row],[Rechnung]],tabDaten[[#This Row],[Rechnung]]*-1)</f>
        <v>-110900.92</v>
      </c>
      <c r="N465" s="44">
        <v>1</v>
      </c>
      <c r="O465" s="45" t="s">
        <v>997</v>
      </c>
      <c r="P465" s="45" t="s">
        <v>1026</v>
      </c>
      <c r="Q465" s="45" t="s">
        <v>1706</v>
      </c>
      <c r="R465" s="45" t="s">
        <v>995</v>
      </c>
      <c r="S465" s="45" t="s">
        <v>1546</v>
      </c>
      <c r="T465" s="44" t="s">
        <v>101</v>
      </c>
      <c r="U465" s="46">
        <v>113700</v>
      </c>
      <c r="V465" s="46">
        <v>110900.92</v>
      </c>
    </row>
    <row r="466" spans="2:22" x14ac:dyDescent="0.2">
      <c r="B466" s="14" t="str">
        <f>IF(tabDaten[[#This Row],[MandNr]]="","Fehler",IF(tabDaten[[#This Row],[MandNr]]=1,"1 Stadt Bad Rappenau","2 Eigenbetrieb Stadtenwässerung"))</f>
        <v>1 Stadt Bad Rappenau</v>
      </c>
      <c r="C466" s="14" t="str">
        <f>IF(OR(tabDaten[[#This Row],[art]]="00",tabDaten[[#This Row],[art]]="01",tabDaten[[#This Row],[art]]="60",tabDaten[[#This Row],[art]]="61"),"0 Verwaltungshaushalt","1 Vermögenshaushalt")</f>
        <v>0 Verwaltungshaushalt</v>
      </c>
      <c r="D466" s="14" t="str">
        <f>VLOOKUP(tabDaten[[#This Row],[art]],tabKontenart[],2,FALSE)</f>
        <v>01 Ausgaben VerwaltungsHH</v>
      </c>
      <c r="E466" s="14" t="str">
        <f>LEFT(tabDaten[[#This Row],[Gld]],1) &amp; "    " &amp;VLOOKUP((tabDaten[[#This Row],[MandNr]]&amp;"x"&amp;LEFT(tabDaten[[#This Row],[Gld]],1)),tabGliederung[],2,FALSE)</f>
        <v xml:space="preserve">1    öffentliche Ordnung </v>
      </c>
      <c r="F466" s="14" t="str">
        <f>LEFT(tabDaten[[#This Row],[Gld]],2) &amp; "    " &amp;VLOOKUP((tabDaten[[#This Row],[MandNr]]&amp;"x"&amp;LEFT(tabDaten[[#This Row],[Gld]],2)),tabGliederung[],2,FALSE)</f>
        <v xml:space="preserve">11    öffentliche Ordnung </v>
      </c>
      <c r="G4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66" s="14" t="str">
        <f>LEFT(tabDaten[[#This Row],[Gld]],4) &amp; "    " &amp;VLOOKUP((tabDaten[[#This Row],[MandNr]]&amp;"x"&amp;LEFT(tabDaten[[#This Row],[Gld]],4)),tabGliederung[],2,FALSE)</f>
        <v xml:space="preserve">1100    Ordnungsamt und zentrales Bürgerbüro </v>
      </c>
      <c r="I466" s="14" t="str">
        <f>IF(OR(LEFT(tabDaten[[#This Row],[Grp]],1)*1=3,LEFT(tabDaten[[#This Row],[Grp]],1)*1=9),LEFT(tabDaten[[#This Row],[Grp]],2),LEFT(tabDaten[[#This Row],[Grp]],1))</f>
        <v>4</v>
      </c>
      <c r="J466" s="14" t="str">
        <f>VLOOKUP(tabDaten[[#This Row],[GrpKurz]],tabGruppierung[],2,FALSE)</f>
        <v>A   Personalausgaben</v>
      </c>
      <c r="K4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1100-414000    Vergütungen der Beschäftigten bis 2005 nur Angestellte </v>
      </c>
      <c r="L466" s="17">
        <f>IF(OR(tabDaten[[#This Row],[art]]="00",tabDaten[[#This Row],[art]]="10"),tabDaten[[#This Row],[Plan]],tabDaten[[#This Row],[Plan]]*-1)</f>
        <v>-810600</v>
      </c>
      <c r="M466" s="18">
        <f>IF(OR(tabDaten[[#This Row],[art]]="00",tabDaten[[#This Row],[art]]="10",tabDaten[[#This Row],[art]]="60",tabDaten[[#This Row],[art]]="70"),tabDaten[[#This Row],[Rechnung]],tabDaten[[#This Row],[Rechnung]]*-1)</f>
        <v>-743060.65</v>
      </c>
      <c r="N466" s="44">
        <v>1</v>
      </c>
      <c r="O466" s="45" t="s">
        <v>997</v>
      </c>
      <c r="P466" s="45" t="s">
        <v>1026</v>
      </c>
      <c r="Q466" s="45" t="s">
        <v>1707</v>
      </c>
      <c r="R466" s="45" t="s">
        <v>995</v>
      </c>
      <c r="S466" s="45" t="s">
        <v>1546</v>
      </c>
      <c r="T466" s="44" t="s">
        <v>127</v>
      </c>
      <c r="U466" s="46">
        <v>810600</v>
      </c>
      <c r="V466" s="46">
        <v>743060.65</v>
      </c>
    </row>
    <row r="467" spans="2:22" x14ac:dyDescent="0.2">
      <c r="B467" s="14" t="str">
        <f>IF(tabDaten[[#This Row],[MandNr]]="","Fehler",IF(tabDaten[[#This Row],[MandNr]]=1,"1 Stadt Bad Rappenau","2 Eigenbetrieb Stadtenwässerung"))</f>
        <v>1 Stadt Bad Rappenau</v>
      </c>
      <c r="C467" s="14" t="str">
        <f>IF(OR(tabDaten[[#This Row],[art]]="00",tabDaten[[#This Row],[art]]="01",tabDaten[[#This Row],[art]]="60",tabDaten[[#This Row],[art]]="61"),"0 Verwaltungshaushalt","1 Vermögenshaushalt")</f>
        <v>0 Verwaltungshaushalt</v>
      </c>
      <c r="D467" s="14" t="str">
        <f>VLOOKUP(tabDaten[[#This Row],[art]],tabKontenart[],2,FALSE)</f>
        <v>01 Ausgaben VerwaltungsHH</v>
      </c>
      <c r="E467" s="14" t="str">
        <f>LEFT(tabDaten[[#This Row],[Gld]],1) &amp; "    " &amp;VLOOKUP((tabDaten[[#This Row],[MandNr]]&amp;"x"&amp;LEFT(tabDaten[[#This Row],[Gld]],1)),tabGliederung[],2,FALSE)</f>
        <v xml:space="preserve">1    öffentliche Ordnung </v>
      </c>
      <c r="F467" s="14" t="str">
        <f>LEFT(tabDaten[[#This Row],[Gld]],2) &amp; "    " &amp;VLOOKUP((tabDaten[[#This Row],[MandNr]]&amp;"x"&amp;LEFT(tabDaten[[#This Row],[Gld]],2)),tabGliederung[],2,FALSE)</f>
        <v xml:space="preserve">11    öffentliche Ordnung </v>
      </c>
      <c r="G4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67" s="14" t="str">
        <f>LEFT(tabDaten[[#This Row],[Gld]],4) &amp; "    " &amp;VLOOKUP((tabDaten[[#This Row],[MandNr]]&amp;"x"&amp;LEFT(tabDaten[[#This Row],[Gld]],4)),tabGliederung[],2,FALSE)</f>
        <v xml:space="preserve">1100    Ordnungsamt und zentrales Bürgerbüro </v>
      </c>
      <c r="I467" s="14" t="str">
        <f>IF(OR(LEFT(tabDaten[[#This Row],[Grp]],1)*1=3,LEFT(tabDaten[[#This Row],[Grp]],1)*1=9),LEFT(tabDaten[[#This Row],[Grp]],2),LEFT(tabDaten[[#This Row],[Grp]],1))</f>
        <v>4</v>
      </c>
      <c r="J467" s="14" t="str">
        <f>VLOOKUP(tabDaten[[#This Row],[GrpKurz]],tabGruppierung[],2,FALSE)</f>
        <v>A   Personalausgaben</v>
      </c>
      <c r="K4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1100-430000    Beiträge Versorgungskasse   </v>
      </c>
      <c r="L467" s="17">
        <f>IF(OR(tabDaten[[#This Row],[art]]="00",tabDaten[[#This Row],[art]]="10"),tabDaten[[#This Row],[Plan]],tabDaten[[#This Row],[Plan]]*-1)</f>
        <v>-39200</v>
      </c>
      <c r="M467" s="18">
        <f>IF(OR(tabDaten[[#This Row],[art]]="00",tabDaten[[#This Row],[art]]="10",tabDaten[[#This Row],[art]]="60",tabDaten[[#This Row],[art]]="70"),tabDaten[[#This Row],[Rechnung]],tabDaten[[#This Row],[Rechnung]]*-1)</f>
        <v>-125243.36</v>
      </c>
      <c r="N467" s="44">
        <v>1</v>
      </c>
      <c r="O467" s="45" t="s">
        <v>997</v>
      </c>
      <c r="P467" s="45" t="s">
        <v>1026</v>
      </c>
      <c r="Q467" s="45" t="s">
        <v>1708</v>
      </c>
      <c r="R467" s="45" t="s">
        <v>995</v>
      </c>
      <c r="S467" s="45" t="s">
        <v>1546</v>
      </c>
      <c r="T467" s="44" t="s">
        <v>103</v>
      </c>
      <c r="U467" s="46">
        <v>39200</v>
      </c>
      <c r="V467" s="46">
        <v>125243.36</v>
      </c>
    </row>
    <row r="468" spans="2:22" x14ac:dyDescent="0.2">
      <c r="B468" s="14" t="str">
        <f>IF(tabDaten[[#This Row],[MandNr]]="","Fehler",IF(tabDaten[[#This Row],[MandNr]]=1,"1 Stadt Bad Rappenau","2 Eigenbetrieb Stadtenwässerung"))</f>
        <v>1 Stadt Bad Rappenau</v>
      </c>
      <c r="C468" s="14" t="str">
        <f>IF(OR(tabDaten[[#This Row],[art]]="00",tabDaten[[#This Row],[art]]="01",tabDaten[[#This Row],[art]]="60",tabDaten[[#This Row],[art]]="61"),"0 Verwaltungshaushalt","1 Vermögenshaushalt")</f>
        <v>0 Verwaltungshaushalt</v>
      </c>
      <c r="D468" s="14" t="str">
        <f>VLOOKUP(tabDaten[[#This Row],[art]],tabKontenart[],2,FALSE)</f>
        <v>01 Ausgaben VerwaltungsHH</v>
      </c>
      <c r="E468" s="14" t="str">
        <f>LEFT(tabDaten[[#This Row],[Gld]],1) &amp; "    " &amp;VLOOKUP((tabDaten[[#This Row],[MandNr]]&amp;"x"&amp;LEFT(tabDaten[[#This Row],[Gld]],1)),tabGliederung[],2,FALSE)</f>
        <v xml:space="preserve">1    öffentliche Ordnung </v>
      </c>
      <c r="F468" s="14" t="str">
        <f>LEFT(tabDaten[[#This Row],[Gld]],2) &amp; "    " &amp;VLOOKUP((tabDaten[[#This Row],[MandNr]]&amp;"x"&amp;LEFT(tabDaten[[#This Row],[Gld]],2)),tabGliederung[],2,FALSE)</f>
        <v xml:space="preserve">11    öffentliche Ordnung </v>
      </c>
      <c r="G4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68" s="14" t="str">
        <f>LEFT(tabDaten[[#This Row],[Gld]],4) &amp; "    " &amp;VLOOKUP((tabDaten[[#This Row],[MandNr]]&amp;"x"&amp;LEFT(tabDaten[[#This Row],[Gld]],4)),tabGliederung[],2,FALSE)</f>
        <v xml:space="preserve">1100    Ordnungsamt und zentrales Bürgerbüro </v>
      </c>
      <c r="I468" s="14" t="str">
        <f>IF(OR(LEFT(tabDaten[[#This Row],[Grp]],1)*1=3,LEFT(tabDaten[[#This Row],[Grp]],1)*1=9),LEFT(tabDaten[[#This Row],[Grp]],2),LEFT(tabDaten[[#This Row],[Grp]],1))</f>
        <v>4</v>
      </c>
      <c r="J468" s="14" t="str">
        <f>VLOOKUP(tabDaten[[#This Row],[GrpKurz]],tabGruppierung[],2,FALSE)</f>
        <v>A   Personalausgaben</v>
      </c>
      <c r="K4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1100-434000    Beiträge Versorgungskasse  bis 2005 nur Angestellte </v>
      </c>
      <c r="L468" s="17">
        <f>IF(OR(tabDaten[[#This Row],[art]]="00",tabDaten[[#This Row],[art]]="10"),tabDaten[[#This Row],[Plan]],tabDaten[[#This Row],[Plan]]*-1)</f>
        <v>-67500</v>
      </c>
      <c r="M468" s="18">
        <f>IF(OR(tabDaten[[#This Row],[art]]="00",tabDaten[[#This Row],[art]]="10",tabDaten[[#This Row],[art]]="60",tabDaten[[#This Row],[art]]="70"),tabDaten[[#This Row],[Rechnung]],tabDaten[[#This Row],[Rechnung]]*-1)</f>
        <v>-63774.22</v>
      </c>
      <c r="N468" s="44">
        <v>1</v>
      </c>
      <c r="O468" s="45" t="s">
        <v>997</v>
      </c>
      <c r="P468" s="45" t="s">
        <v>1026</v>
      </c>
      <c r="Q468" s="45" t="s">
        <v>1709</v>
      </c>
      <c r="R468" s="45" t="s">
        <v>995</v>
      </c>
      <c r="S468" s="45" t="s">
        <v>1546</v>
      </c>
      <c r="T468" s="44" t="s">
        <v>104</v>
      </c>
      <c r="U468" s="46">
        <v>67500</v>
      </c>
      <c r="V468" s="46">
        <v>63774.22</v>
      </c>
    </row>
    <row r="469" spans="2:22" x14ac:dyDescent="0.2">
      <c r="B469" s="14" t="str">
        <f>IF(tabDaten[[#This Row],[MandNr]]="","Fehler",IF(tabDaten[[#This Row],[MandNr]]=1,"1 Stadt Bad Rappenau","2 Eigenbetrieb Stadtenwässerung"))</f>
        <v>1 Stadt Bad Rappenau</v>
      </c>
      <c r="C469" s="14" t="str">
        <f>IF(OR(tabDaten[[#This Row],[art]]="00",tabDaten[[#This Row],[art]]="01",tabDaten[[#This Row],[art]]="60",tabDaten[[#This Row],[art]]="61"),"0 Verwaltungshaushalt","1 Vermögenshaushalt")</f>
        <v>0 Verwaltungshaushalt</v>
      </c>
      <c r="D469" s="14" t="str">
        <f>VLOOKUP(tabDaten[[#This Row],[art]],tabKontenart[],2,FALSE)</f>
        <v>01 Ausgaben VerwaltungsHH</v>
      </c>
      <c r="E469" s="14" t="str">
        <f>LEFT(tabDaten[[#This Row],[Gld]],1) &amp; "    " &amp;VLOOKUP((tabDaten[[#This Row],[MandNr]]&amp;"x"&amp;LEFT(tabDaten[[#This Row],[Gld]],1)),tabGliederung[],2,FALSE)</f>
        <v xml:space="preserve">1    öffentliche Ordnung </v>
      </c>
      <c r="F469" s="14" t="str">
        <f>LEFT(tabDaten[[#This Row],[Gld]],2) &amp; "    " &amp;VLOOKUP((tabDaten[[#This Row],[MandNr]]&amp;"x"&amp;LEFT(tabDaten[[#This Row],[Gld]],2)),tabGliederung[],2,FALSE)</f>
        <v xml:space="preserve">11    öffentliche Ordnung </v>
      </c>
      <c r="G4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69" s="14" t="str">
        <f>LEFT(tabDaten[[#This Row],[Gld]],4) &amp; "    " &amp;VLOOKUP((tabDaten[[#This Row],[MandNr]]&amp;"x"&amp;LEFT(tabDaten[[#This Row],[Gld]],4)),tabGliederung[],2,FALSE)</f>
        <v xml:space="preserve">1100    Ordnungsamt und zentrales Bürgerbüro </v>
      </c>
      <c r="I469" s="14" t="str">
        <f>IF(OR(LEFT(tabDaten[[#This Row],[Grp]],1)*1=3,LEFT(tabDaten[[#This Row],[Grp]],1)*1=9),LEFT(tabDaten[[#This Row],[Grp]],2),LEFT(tabDaten[[#This Row],[Grp]],1))</f>
        <v>4</v>
      </c>
      <c r="J469" s="14" t="str">
        <f>VLOOKUP(tabDaten[[#This Row],[GrpKurz]],tabGruppierung[],2,FALSE)</f>
        <v>A   Personalausgaben</v>
      </c>
      <c r="K4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1100-444000    Beiträge zur gesetzlichen Sozialversicherung für Angest. bis 2005 nur Angestellte </v>
      </c>
      <c r="L469" s="17">
        <f>IF(OR(tabDaten[[#This Row],[art]]="00",tabDaten[[#This Row],[art]]="10"),tabDaten[[#This Row],[Plan]],tabDaten[[#This Row],[Plan]]*-1)</f>
        <v>-165100</v>
      </c>
      <c r="M469" s="18">
        <f>IF(OR(tabDaten[[#This Row],[art]]="00",tabDaten[[#This Row],[art]]="10",tabDaten[[#This Row],[art]]="60",tabDaten[[#This Row],[art]]="70"),tabDaten[[#This Row],[Rechnung]],tabDaten[[#This Row],[Rechnung]]*-1)</f>
        <v>-151803.35</v>
      </c>
      <c r="N469" s="44">
        <v>1</v>
      </c>
      <c r="O469" s="45" t="s">
        <v>997</v>
      </c>
      <c r="P469" s="45" t="s">
        <v>1026</v>
      </c>
      <c r="Q469" s="45" t="s">
        <v>1710</v>
      </c>
      <c r="R469" s="45" t="s">
        <v>995</v>
      </c>
      <c r="S469" s="45" t="s">
        <v>1546</v>
      </c>
      <c r="T469" s="44" t="s">
        <v>128</v>
      </c>
      <c r="U469" s="46">
        <v>165100</v>
      </c>
      <c r="V469" s="46">
        <v>151803.35</v>
      </c>
    </row>
    <row r="470" spans="2:22" x14ac:dyDescent="0.2">
      <c r="B470" s="14" t="str">
        <f>IF(tabDaten[[#This Row],[MandNr]]="","Fehler",IF(tabDaten[[#This Row],[MandNr]]=1,"1 Stadt Bad Rappenau","2 Eigenbetrieb Stadtenwässerung"))</f>
        <v>1 Stadt Bad Rappenau</v>
      </c>
      <c r="C470" s="14" t="str">
        <f>IF(OR(tabDaten[[#This Row],[art]]="00",tabDaten[[#This Row],[art]]="01",tabDaten[[#This Row],[art]]="60",tabDaten[[#This Row],[art]]="61"),"0 Verwaltungshaushalt","1 Vermögenshaushalt")</f>
        <v>0 Verwaltungshaushalt</v>
      </c>
      <c r="D470" s="14" t="str">
        <f>VLOOKUP(tabDaten[[#This Row],[art]],tabKontenart[],2,FALSE)</f>
        <v>01 Ausgaben VerwaltungsHH</v>
      </c>
      <c r="E470" s="14" t="str">
        <f>LEFT(tabDaten[[#This Row],[Gld]],1) &amp; "    " &amp;VLOOKUP((tabDaten[[#This Row],[MandNr]]&amp;"x"&amp;LEFT(tabDaten[[#This Row],[Gld]],1)),tabGliederung[],2,FALSE)</f>
        <v xml:space="preserve">1    öffentliche Ordnung </v>
      </c>
      <c r="F470" s="14" t="str">
        <f>LEFT(tabDaten[[#This Row],[Gld]],2) &amp; "    " &amp;VLOOKUP((tabDaten[[#This Row],[MandNr]]&amp;"x"&amp;LEFT(tabDaten[[#This Row],[Gld]],2)),tabGliederung[],2,FALSE)</f>
        <v xml:space="preserve">11    öffentliche Ordnung </v>
      </c>
      <c r="G4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0" s="14" t="str">
        <f>LEFT(tabDaten[[#This Row],[Gld]],4) &amp; "    " &amp;VLOOKUP((tabDaten[[#This Row],[MandNr]]&amp;"x"&amp;LEFT(tabDaten[[#This Row],[Gld]],4)),tabGliederung[],2,FALSE)</f>
        <v xml:space="preserve">1100    Ordnungsamt und zentrales Bürgerbüro </v>
      </c>
      <c r="I470" s="14" t="str">
        <f>IF(OR(LEFT(tabDaten[[#This Row],[Grp]],1)*1=3,LEFT(tabDaten[[#This Row],[Grp]],1)*1=9),LEFT(tabDaten[[#This Row],[Grp]],2),LEFT(tabDaten[[#This Row],[Grp]],1))</f>
        <v>4</v>
      </c>
      <c r="J470" s="14" t="str">
        <f>VLOOKUP(tabDaten[[#This Row],[GrpKurz]],tabGruppierung[],2,FALSE)</f>
        <v>A   Personalausgaben</v>
      </c>
      <c r="K4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1100-450000    Beihilfen, Unterstützung und dgl.  </v>
      </c>
      <c r="L470" s="17">
        <f>IF(OR(tabDaten[[#This Row],[art]]="00",tabDaten[[#This Row],[art]]="10"),tabDaten[[#This Row],[Plan]],tabDaten[[#This Row],[Plan]]*-1)</f>
        <v>-32900</v>
      </c>
      <c r="M470" s="18">
        <f>IF(OR(tabDaten[[#This Row],[art]]="00",tabDaten[[#This Row],[art]]="10",tabDaten[[#This Row],[art]]="60",tabDaten[[#This Row],[art]]="70"),tabDaten[[#This Row],[Rechnung]],tabDaten[[#This Row],[Rechnung]]*-1)</f>
        <v>-5672.32</v>
      </c>
      <c r="N470" s="44">
        <v>1</v>
      </c>
      <c r="O470" s="45" t="s">
        <v>997</v>
      </c>
      <c r="P470" s="45" t="s">
        <v>1026</v>
      </c>
      <c r="Q470" s="45" t="s">
        <v>1711</v>
      </c>
      <c r="R470" s="45" t="s">
        <v>995</v>
      </c>
      <c r="S470" s="45" t="s">
        <v>1546</v>
      </c>
      <c r="T470" s="44" t="s">
        <v>106</v>
      </c>
      <c r="U470" s="46">
        <v>32900</v>
      </c>
      <c r="V470" s="46">
        <v>5672.32</v>
      </c>
    </row>
    <row r="471" spans="2:22" x14ac:dyDescent="0.2">
      <c r="B471" s="14" t="str">
        <f>IF(tabDaten[[#This Row],[MandNr]]="","Fehler",IF(tabDaten[[#This Row],[MandNr]]=1,"1 Stadt Bad Rappenau","2 Eigenbetrieb Stadtenwässerung"))</f>
        <v>1 Stadt Bad Rappenau</v>
      </c>
      <c r="C471" s="14" t="str">
        <f>IF(OR(tabDaten[[#This Row],[art]]="00",tabDaten[[#This Row],[art]]="01",tabDaten[[#This Row],[art]]="60",tabDaten[[#This Row],[art]]="61"),"0 Verwaltungshaushalt","1 Vermögenshaushalt")</f>
        <v>0 Verwaltungshaushalt</v>
      </c>
      <c r="D471" s="14" t="str">
        <f>VLOOKUP(tabDaten[[#This Row],[art]],tabKontenart[],2,FALSE)</f>
        <v>01 Ausgaben VerwaltungsHH</v>
      </c>
      <c r="E471" s="14" t="str">
        <f>LEFT(tabDaten[[#This Row],[Gld]],1) &amp; "    " &amp;VLOOKUP((tabDaten[[#This Row],[MandNr]]&amp;"x"&amp;LEFT(tabDaten[[#This Row],[Gld]],1)),tabGliederung[],2,FALSE)</f>
        <v xml:space="preserve">1    öffentliche Ordnung </v>
      </c>
      <c r="F471" s="14" t="str">
        <f>LEFT(tabDaten[[#This Row],[Gld]],2) &amp; "    " &amp;VLOOKUP((tabDaten[[#This Row],[MandNr]]&amp;"x"&amp;LEFT(tabDaten[[#This Row],[Gld]],2)),tabGliederung[],2,FALSE)</f>
        <v xml:space="preserve">11    öffentliche Ordnung </v>
      </c>
      <c r="G4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1" s="14" t="str">
        <f>LEFT(tabDaten[[#This Row],[Gld]],4) &amp; "    " &amp;VLOOKUP((tabDaten[[#This Row],[MandNr]]&amp;"x"&amp;LEFT(tabDaten[[#This Row],[Gld]],4)),tabGliederung[],2,FALSE)</f>
        <v xml:space="preserve">1100    Ordnungsamt und zentrales Bürgerbüro </v>
      </c>
      <c r="I471" s="14" t="str">
        <f>IF(OR(LEFT(tabDaten[[#This Row],[Grp]],1)*1=3,LEFT(tabDaten[[#This Row],[Grp]],1)*1=9),LEFT(tabDaten[[#This Row],[Grp]],2),LEFT(tabDaten[[#This Row],[Grp]],1))</f>
        <v>4</v>
      </c>
      <c r="J471" s="14" t="str">
        <f>VLOOKUP(tabDaten[[#This Row],[GrpKurz]],tabGruppierung[],2,FALSE)</f>
        <v>A   Personalausgaben</v>
      </c>
      <c r="K4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1100-460000    Personalnebenausgaben   </v>
      </c>
      <c r="L471" s="17">
        <f>IF(OR(tabDaten[[#This Row],[art]]="00",tabDaten[[#This Row],[art]]="10"),tabDaten[[#This Row],[Plan]],tabDaten[[#This Row],[Plan]]*-1)</f>
        <v>-1500</v>
      </c>
      <c r="M471" s="18">
        <f>IF(OR(tabDaten[[#This Row],[art]]="00",tabDaten[[#This Row],[art]]="10",tabDaten[[#This Row],[art]]="60",tabDaten[[#This Row],[art]]="70"),tabDaten[[#This Row],[Rechnung]],tabDaten[[#This Row],[Rechnung]]*-1)</f>
        <v>-2606.12</v>
      </c>
      <c r="N471" s="44">
        <v>1</v>
      </c>
      <c r="O471" s="45" t="s">
        <v>997</v>
      </c>
      <c r="P471" s="45" t="s">
        <v>1026</v>
      </c>
      <c r="Q471" s="45" t="s">
        <v>1712</v>
      </c>
      <c r="R471" s="45" t="s">
        <v>995</v>
      </c>
      <c r="S471" s="45" t="s">
        <v>1546</v>
      </c>
      <c r="T471" s="44" t="s">
        <v>107</v>
      </c>
      <c r="U471" s="46">
        <v>1500</v>
      </c>
      <c r="V471" s="46">
        <v>2606.12</v>
      </c>
    </row>
    <row r="472" spans="2:22" x14ac:dyDescent="0.2">
      <c r="B472" s="14" t="str">
        <f>IF(tabDaten[[#This Row],[MandNr]]="","Fehler",IF(tabDaten[[#This Row],[MandNr]]=1,"1 Stadt Bad Rappenau","2 Eigenbetrieb Stadtenwässerung"))</f>
        <v>1 Stadt Bad Rappenau</v>
      </c>
      <c r="C472" s="14" t="str">
        <f>IF(OR(tabDaten[[#This Row],[art]]="00",tabDaten[[#This Row],[art]]="01",tabDaten[[#This Row],[art]]="60",tabDaten[[#This Row],[art]]="61"),"0 Verwaltungshaushalt","1 Vermögenshaushalt")</f>
        <v>0 Verwaltungshaushalt</v>
      </c>
      <c r="D472" s="14" t="str">
        <f>VLOOKUP(tabDaten[[#This Row],[art]],tabKontenart[],2,FALSE)</f>
        <v>01 Ausgaben VerwaltungsHH</v>
      </c>
      <c r="E472" s="14" t="str">
        <f>LEFT(tabDaten[[#This Row],[Gld]],1) &amp; "    " &amp;VLOOKUP((tabDaten[[#This Row],[MandNr]]&amp;"x"&amp;LEFT(tabDaten[[#This Row],[Gld]],1)),tabGliederung[],2,FALSE)</f>
        <v xml:space="preserve">1    öffentliche Ordnung </v>
      </c>
      <c r="F472" s="14" t="str">
        <f>LEFT(tabDaten[[#This Row],[Gld]],2) &amp; "    " &amp;VLOOKUP((tabDaten[[#This Row],[MandNr]]&amp;"x"&amp;LEFT(tabDaten[[#This Row],[Gld]],2)),tabGliederung[],2,FALSE)</f>
        <v xml:space="preserve">11    öffentliche Ordnung </v>
      </c>
      <c r="G4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2" s="14" t="str">
        <f>LEFT(tabDaten[[#This Row],[Gld]],4) &amp; "    " &amp;VLOOKUP((tabDaten[[#This Row],[MandNr]]&amp;"x"&amp;LEFT(tabDaten[[#This Row],[Gld]],4)),tabGliederung[],2,FALSE)</f>
        <v xml:space="preserve">1100    Ordnungsamt und zentrales Bürgerbüro </v>
      </c>
      <c r="I472" s="14" t="str">
        <f>IF(OR(LEFT(tabDaten[[#This Row],[Grp]],1)*1=3,LEFT(tabDaten[[#This Row],[Grp]],1)*1=9),LEFT(tabDaten[[#This Row],[Grp]],2),LEFT(tabDaten[[#This Row],[Grp]],1))</f>
        <v>4</v>
      </c>
      <c r="J472" s="14" t="str">
        <f>VLOOKUP(tabDaten[[#This Row],[GrpKurz]],tabGruppierung[],2,FALSE)</f>
        <v>A   Personalausgaben</v>
      </c>
      <c r="K4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1100-462000    Betriebsausflug   </v>
      </c>
      <c r="L472" s="17">
        <f>IF(OR(tabDaten[[#This Row],[art]]="00",tabDaten[[#This Row],[art]]="10"),tabDaten[[#This Row],[Plan]],tabDaten[[#This Row],[Plan]]*-1)</f>
        <v>-600</v>
      </c>
      <c r="M472" s="18">
        <f>IF(OR(tabDaten[[#This Row],[art]]="00",tabDaten[[#This Row],[art]]="10",tabDaten[[#This Row],[art]]="60",tabDaten[[#This Row],[art]]="70"),tabDaten[[#This Row],[Rechnung]],tabDaten[[#This Row],[Rechnung]]*-1)</f>
        <v>-503.58</v>
      </c>
      <c r="N472" s="44">
        <v>1</v>
      </c>
      <c r="O472" s="45" t="s">
        <v>997</v>
      </c>
      <c r="P472" s="45" t="s">
        <v>1026</v>
      </c>
      <c r="Q472" s="45" t="s">
        <v>1713</v>
      </c>
      <c r="R472" s="45" t="s">
        <v>995</v>
      </c>
      <c r="S472" s="45" t="s">
        <v>1546</v>
      </c>
      <c r="T472" s="44" t="s">
        <v>108</v>
      </c>
      <c r="U472" s="46">
        <v>600</v>
      </c>
      <c r="V472" s="46">
        <v>503.58</v>
      </c>
    </row>
    <row r="473" spans="2:22" x14ac:dyDescent="0.2">
      <c r="B473" s="14" t="str">
        <f>IF(tabDaten[[#This Row],[MandNr]]="","Fehler",IF(tabDaten[[#This Row],[MandNr]]=1,"1 Stadt Bad Rappenau","2 Eigenbetrieb Stadtenwässerung"))</f>
        <v>1 Stadt Bad Rappenau</v>
      </c>
      <c r="C473" s="14" t="str">
        <f>IF(OR(tabDaten[[#This Row],[art]]="00",tabDaten[[#This Row],[art]]="01",tabDaten[[#This Row],[art]]="60",tabDaten[[#This Row],[art]]="61"),"0 Verwaltungshaushalt","1 Vermögenshaushalt")</f>
        <v>0 Verwaltungshaushalt</v>
      </c>
      <c r="D473" s="14" t="str">
        <f>VLOOKUP(tabDaten[[#This Row],[art]],tabKontenart[],2,FALSE)</f>
        <v>01 Ausgaben VerwaltungsHH</v>
      </c>
      <c r="E473" s="14" t="str">
        <f>LEFT(tabDaten[[#This Row],[Gld]],1) &amp; "    " &amp;VLOOKUP((tabDaten[[#This Row],[MandNr]]&amp;"x"&amp;LEFT(tabDaten[[#This Row],[Gld]],1)),tabGliederung[],2,FALSE)</f>
        <v xml:space="preserve">1    öffentliche Ordnung </v>
      </c>
      <c r="F473" s="14" t="str">
        <f>LEFT(tabDaten[[#This Row],[Gld]],2) &amp; "    " &amp;VLOOKUP((tabDaten[[#This Row],[MandNr]]&amp;"x"&amp;LEFT(tabDaten[[#This Row],[Gld]],2)),tabGliederung[],2,FALSE)</f>
        <v xml:space="preserve">11    öffentliche Ordnung </v>
      </c>
      <c r="G4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3" s="14" t="str">
        <f>LEFT(tabDaten[[#This Row],[Gld]],4) &amp; "    " &amp;VLOOKUP((tabDaten[[#This Row],[MandNr]]&amp;"x"&amp;LEFT(tabDaten[[#This Row],[Gld]],4)),tabGliederung[],2,FALSE)</f>
        <v xml:space="preserve">1100    Ordnungsamt und zentrales Bürgerbüro </v>
      </c>
      <c r="I473" s="14" t="str">
        <f>IF(OR(LEFT(tabDaten[[#This Row],[Grp]],1)*1=3,LEFT(tabDaten[[#This Row],[Grp]],1)*1=9),LEFT(tabDaten[[#This Row],[Grp]],2),LEFT(tabDaten[[#This Row],[Grp]],1))</f>
        <v>5</v>
      </c>
      <c r="J473" s="14" t="str">
        <f>VLOOKUP(tabDaten[[#This Row],[GrpKurz]],tabGruppierung[],2,FALSE)</f>
        <v>A   Sächlicher Verwaltungs- und Betriebsaufwand</v>
      </c>
      <c r="K4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1100-520000    Geräte, Ausstattungs- und Einrichtungsgegenstände  </v>
      </c>
      <c r="L473" s="17">
        <f>IF(OR(tabDaten[[#This Row],[art]]="00",tabDaten[[#This Row],[art]]="10"),tabDaten[[#This Row],[Plan]],tabDaten[[#This Row],[Plan]]*-1)</f>
        <v>-3000</v>
      </c>
      <c r="M473" s="18">
        <f>IF(OR(tabDaten[[#This Row],[art]]="00",tabDaten[[#This Row],[art]]="10",tabDaten[[#This Row],[art]]="60",tabDaten[[#This Row],[art]]="70"),tabDaten[[#This Row],[Rechnung]],tabDaten[[#This Row],[Rechnung]]*-1)</f>
        <v>-4517.0200000000004</v>
      </c>
      <c r="N473" s="44">
        <v>1</v>
      </c>
      <c r="O473" s="45" t="s">
        <v>997</v>
      </c>
      <c r="P473" s="45" t="s">
        <v>1026</v>
      </c>
      <c r="Q473" s="45" t="s">
        <v>1714</v>
      </c>
      <c r="R473" s="45" t="s">
        <v>995</v>
      </c>
      <c r="S473" s="45" t="s">
        <v>1546</v>
      </c>
      <c r="T473" s="44" t="s">
        <v>125</v>
      </c>
      <c r="U473" s="46">
        <v>3000</v>
      </c>
      <c r="V473" s="46">
        <v>4517.0200000000004</v>
      </c>
    </row>
    <row r="474" spans="2:22" x14ac:dyDescent="0.2">
      <c r="B474" s="14" t="str">
        <f>IF(tabDaten[[#This Row],[MandNr]]="","Fehler",IF(tabDaten[[#This Row],[MandNr]]=1,"1 Stadt Bad Rappenau","2 Eigenbetrieb Stadtenwässerung"))</f>
        <v>1 Stadt Bad Rappenau</v>
      </c>
      <c r="C474" s="14" t="str">
        <f>IF(OR(tabDaten[[#This Row],[art]]="00",tabDaten[[#This Row],[art]]="01",tabDaten[[#This Row],[art]]="60",tabDaten[[#This Row],[art]]="61"),"0 Verwaltungshaushalt","1 Vermögenshaushalt")</f>
        <v>0 Verwaltungshaushalt</v>
      </c>
      <c r="D474" s="14" t="str">
        <f>VLOOKUP(tabDaten[[#This Row],[art]],tabKontenart[],2,FALSE)</f>
        <v>01 Ausgaben VerwaltungsHH</v>
      </c>
      <c r="E474" s="14" t="str">
        <f>LEFT(tabDaten[[#This Row],[Gld]],1) &amp; "    " &amp;VLOOKUP((tabDaten[[#This Row],[MandNr]]&amp;"x"&amp;LEFT(tabDaten[[#This Row],[Gld]],1)),tabGliederung[],2,FALSE)</f>
        <v xml:space="preserve">1    öffentliche Ordnung </v>
      </c>
      <c r="F474" s="14" t="str">
        <f>LEFT(tabDaten[[#This Row],[Gld]],2) &amp; "    " &amp;VLOOKUP((tabDaten[[#This Row],[MandNr]]&amp;"x"&amp;LEFT(tabDaten[[#This Row],[Gld]],2)),tabGliederung[],2,FALSE)</f>
        <v xml:space="preserve">11    öffentliche Ordnung </v>
      </c>
      <c r="G4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4" s="14" t="str">
        <f>LEFT(tabDaten[[#This Row],[Gld]],4) &amp; "    " &amp;VLOOKUP((tabDaten[[#This Row],[MandNr]]&amp;"x"&amp;LEFT(tabDaten[[#This Row],[Gld]],4)),tabGliederung[],2,FALSE)</f>
        <v xml:space="preserve">1100    Ordnungsamt und zentrales Bürgerbüro </v>
      </c>
      <c r="I474" s="14" t="str">
        <f>IF(OR(LEFT(tabDaten[[#This Row],[Grp]],1)*1=3,LEFT(tabDaten[[#This Row],[Grp]],1)*1=9),LEFT(tabDaten[[#This Row],[Grp]],2),LEFT(tabDaten[[#This Row],[Grp]],1))</f>
        <v>5</v>
      </c>
      <c r="J474" s="14" t="str">
        <f>VLOOKUP(tabDaten[[#This Row],[GrpKurz]],tabGruppierung[],2,FALSE)</f>
        <v>A   Sächlicher Verwaltungs- und Betriebsaufwand</v>
      </c>
      <c r="K4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1100-522000    Druck- und Kopierkosten   </v>
      </c>
      <c r="L474" s="17">
        <f>IF(OR(tabDaten[[#This Row],[art]]="00",tabDaten[[#This Row],[art]]="10"),tabDaten[[#This Row],[Plan]],tabDaten[[#This Row],[Plan]]*-1)</f>
        <v>-11000</v>
      </c>
      <c r="M474" s="18">
        <f>IF(OR(tabDaten[[#This Row],[art]]="00",tabDaten[[#This Row],[art]]="10",tabDaten[[#This Row],[art]]="60",tabDaten[[#This Row],[art]]="70"),tabDaten[[#This Row],[Rechnung]],tabDaten[[#This Row],[Rechnung]]*-1)</f>
        <v>-9503.44</v>
      </c>
      <c r="N474" s="44">
        <v>1</v>
      </c>
      <c r="O474" s="45" t="s">
        <v>997</v>
      </c>
      <c r="P474" s="45" t="s">
        <v>1026</v>
      </c>
      <c r="Q474" s="45" t="s">
        <v>1715</v>
      </c>
      <c r="R474" s="45" t="s">
        <v>995</v>
      </c>
      <c r="S474" s="45" t="s">
        <v>1546</v>
      </c>
      <c r="T474" s="44" t="s">
        <v>110</v>
      </c>
      <c r="U474" s="46">
        <v>11000</v>
      </c>
      <c r="V474" s="46">
        <v>9503.44</v>
      </c>
    </row>
    <row r="475" spans="2:22" x14ac:dyDescent="0.2">
      <c r="B475" s="14" t="str">
        <f>IF(tabDaten[[#This Row],[MandNr]]="","Fehler",IF(tabDaten[[#This Row],[MandNr]]=1,"1 Stadt Bad Rappenau","2 Eigenbetrieb Stadtenwässerung"))</f>
        <v>1 Stadt Bad Rappenau</v>
      </c>
      <c r="C475" s="14" t="str">
        <f>IF(OR(tabDaten[[#This Row],[art]]="00",tabDaten[[#This Row],[art]]="01",tabDaten[[#This Row],[art]]="60",tabDaten[[#This Row],[art]]="61"),"0 Verwaltungshaushalt","1 Vermögenshaushalt")</f>
        <v>0 Verwaltungshaushalt</v>
      </c>
      <c r="D475" s="14" t="str">
        <f>VLOOKUP(tabDaten[[#This Row],[art]],tabKontenart[],2,FALSE)</f>
        <v>01 Ausgaben VerwaltungsHH</v>
      </c>
      <c r="E475" s="14" t="str">
        <f>LEFT(tabDaten[[#This Row],[Gld]],1) &amp; "    " &amp;VLOOKUP((tabDaten[[#This Row],[MandNr]]&amp;"x"&amp;LEFT(tabDaten[[#This Row],[Gld]],1)),tabGliederung[],2,FALSE)</f>
        <v xml:space="preserve">1    öffentliche Ordnung </v>
      </c>
      <c r="F475" s="14" t="str">
        <f>LEFT(tabDaten[[#This Row],[Gld]],2) &amp; "    " &amp;VLOOKUP((tabDaten[[#This Row],[MandNr]]&amp;"x"&amp;LEFT(tabDaten[[#This Row],[Gld]],2)),tabGliederung[],2,FALSE)</f>
        <v xml:space="preserve">11    öffentliche Ordnung </v>
      </c>
      <c r="G4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5" s="14" t="str">
        <f>LEFT(tabDaten[[#This Row],[Gld]],4) &amp; "    " &amp;VLOOKUP((tabDaten[[#This Row],[MandNr]]&amp;"x"&amp;LEFT(tabDaten[[#This Row],[Gld]],4)),tabGliederung[],2,FALSE)</f>
        <v xml:space="preserve">1100    Ordnungsamt und zentrales Bürgerbüro </v>
      </c>
      <c r="I475" s="14" t="str">
        <f>IF(OR(LEFT(tabDaten[[#This Row],[Grp]],1)*1=3,LEFT(tabDaten[[#This Row],[Grp]],1)*1=9),LEFT(tabDaten[[#This Row],[Grp]],2),LEFT(tabDaten[[#This Row],[Grp]],1))</f>
        <v>5</v>
      </c>
      <c r="J475" s="14" t="str">
        <f>VLOOKUP(tabDaten[[#This Row],[GrpKurz]],tabGruppierung[],2,FALSE)</f>
        <v>A   Sächlicher Verwaltungs- und Betriebsaufwand</v>
      </c>
      <c r="K4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1100-550000    Haltung von Fahrzeugen  </v>
      </c>
      <c r="L475" s="17">
        <f>IF(OR(tabDaten[[#This Row],[art]]="00",tabDaten[[#This Row],[art]]="10"),tabDaten[[#This Row],[Plan]],tabDaten[[#This Row],[Plan]]*-1)</f>
        <v>-4100</v>
      </c>
      <c r="M475" s="18">
        <f>IF(OR(tabDaten[[#This Row],[art]]="00",tabDaten[[#This Row],[art]]="10",tabDaten[[#This Row],[art]]="60",tabDaten[[#This Row],[art]]="70"),tabDaten[[#This Row],[Rechnung]],tabDaten[[#This Row],[Rechnung]]*-1)</f>
        <v>-800</v>
      </c>
      <c r="N475" s="44">
        <v>1</v>
      </c>
      <c r="O475" s="45" t="s">
        <v>997</v>
      </c>
      <c r="P475" s="45" t="s">
        <v>1026</v>
      </c>
      <c r="Q475" s="45" t="s">
        <v>1716</v>
      </c>
      <c r="R475" s="45" t="s">
        <v>995</v>
      </c>
      <c r="S475" s="45" t="s">
        <v>1546</v>
      </c>
      <c r="T475" s="44" t="s">
        <v>111</v>
      </c>
      <c r="U475" s="46">
        <v>4100</v>
      </c>
      <c r="V475" s="46">
        <v>800</v>
      </c>
    </row>
    <row r="476" spans="2:22" x14ac:dyDescent="0.2">
      <c r="B476" s="14" t="str">
        <f>IF(tabDaten[[#This Row],[MandNr]]="","Fehler",IF(tabDaten[[#This Row],[MandNr]]=1,"1 Stadt Bad Rappenau","2 Eigenbetrieb Stadtenwässerung"))</f>
        <v>1 Stadt Bad Rappenau</v>
      </c>
      <c r="C476" s="14" t="str">
        <f>IF(OR(tabDaten[[#This Row],[art]]="00",tabDaten[[#This Row],[art]]="01",tabDaten[[#This Row],[art]]="60",tabDaten[[#This Row],[art]]="61"),"0 Verwaltungshaushalt","1 Vermögenshaushalt")</f>
        <v>0 Verwaltungshaushalt</v>
      </c>
      <c r="D476" s="14" t="str">
        <f>VLOOKUP(tabDaten[[#This Row],[art]],tabKontenart[],2,FALSE)</f>
        <v>01 Ausgaben VerwaltungsHH</v>
      </c>
      <c r="E476" s="14" t="str">
        <f>LEFT(tabDaten[[#This Row],[Gld]],1) &amp; "    " &amp;VLOOKUP((tabDaten[[#This Row],[MandNr]]&amp;"x"&amp;LEFT(tabDaten[[#This Row],[Gld]],1)),tabGliederung[],2,FALSE)</f>
        <v xml:space="preserve">1    öffentliche Ordnung </v>
      </c>
      <c r="F476" s="14" t="str">
        <f>LEFT(tabDaten[[#This Row],[Gld]],2) &amp; "    " &amp;VLOOKUP((tabDaten[[#This Row],[MandNr]]&amp;"x"&amp;LEFT(tabDaten[[#This Row],[Gld]],2)),tabGliederung[],2,FALSE)</f>
        <v xml:space="preserve">11    öffentliche Ordnung </v>
      </c>
      <c r="G4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6" s="14" t="str">
        <f>LEFT(tabDaten[[#This Row],[Gld]],4) &amp; "    " &amp;VLOOKUP((tabDaten[[#This Row],[MandNr]]&amp;"x"&amp;LEFT(tabDaten[[#This Row],[Gld]],4)),tabGliederung[],2,FALSE)</f>
        <v xml:space="preserve">1100    Ordnungsamt und zentrales Bürgerbüro </v>
      </c>
      <c r="I476" s="14" t="str">
        <f>IF(OR(LEFT(tabDaten[[#This Row],[Grp]],1)*1=3,LEFT(tabDaten[[#This Row],[Grp]],1)*1=9),LEFT(tabDaten[[#This Row],[Grp]],2),LEFT(tabDaten[[#This Row],[Grp]],1))</f>
        <v>5</v>
      </c>
      <c r="J476" s="14" t="str">
        <f>VLOOKUP(tabDaten[[#This Row],[GrpKurz]],tabGruppierung[],2,FALSE)</f>
        <v>A   Sächlicher Verwaltungs- und Betriebsaufwand</v>
      </c>
      <c r="K4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1100-560000    Dienst- und Schutzkleidung  </v>
      </c>
      <c r="L476" s="17">
        <f>IF(OR(tabDaten[[#This Row],[art]]="00",tabDaten[[#This Row],[art]]="10"),tabDaten[[#This Row],[Plan]],tabDaten[[#This Row],[Plan]]*-1)</f>
        <v>-2500</v>
      </c>
      <c r="M476" s="18">
        <f>IF(OR(tabDaten[[#This Row],[art]]="00",tabDaten[[#This Row],[art]]="10",tabDaten[[#This Row],[art]]="60",tabDaten[[#This Row],[art]]="70"),tabDaten[[#This Row],[Rechnung]],tabDaten[[#This Row],[Rechnung]]*-1)</f>
        <v>-1756.71</v>
      </c>
      <c r="N476" s="44">
        <v>1</v>
      </c>
      <c r="O476" s="45" t="s">
        <v>997</v>
      </c>
      <c r="P476" s="45" t="s">
        <v>1026</v>
      </c>
      <c r="Q476" s="45" t="s">
        <v>1742</v>
      </c>
      <c r="R476" s="45" t="s">
        <v>995</v>
      </c>
      <c r="S476" s="45" t="s">
        <v>1546</v>
      </c>
      <c r="T476" s="44" t="s">
        <v>146</v>
      </c>
      <c r="U476" s="46">
        <v>2500</v>
      </c>
      <c r="V476" s="46">
        <v>1756.71</v>
      </c>
    </row>
    <row r="477" spans="2:22" x14ac:dyDescent="0.2">
      <c r="B477" s="14" t="str">
        <f>IF(tabDaten[[#This Row],[MandNr]]="","Fehler",IF(tabDaten[[#This Row],[MandNr]]=1,"1 Stadt Bad Rappenau","2 Eigenbetrieb Stadtenwässerung"))</f>
        <v>1 Stadt Bad Rappenau</v>
      </c>
      <c r="C477" s="14" t="str">
        <f>IF(OR(tabDaten[[#This Row],[art]]="00",tabDaten[[#This Row],[art]]="01",tabDaten[[#This Row],[art]]="60",tabDaten[[#This Row],[art]]="61"),"0 Verwaltungshaushalt","1 Vermögenshaushalt")</f>
        <v>0 Verwaltungshaushalt</v>
      </c>
      <c r="D477" s="14" t="str">
        <f>VLOOKUP(tabDaten[[#This Row],[art]],tabKontenart[],2,FALSE)</f>
        <v>01 Ausgaben VerwaltungsHH</v>
      </c>
      <c r="E477" s="14" t="str">
        <f>LEFT(tabDaten[[#This Row],[Gld]],1) &amp; "    " &amp;VLOOKUP((tabDaten[[#This Row],[MandNr]]&amp;"x"&amp;LEFT(tabDaten[[#This Row],[Gld]],1)),tabGliederung[],2,FALSE)</f>
        <v xml:space="preserve">1    öffentliche Ordnung </v>
      </c>
      <c r="F477" s="14" t="str">
        <f>LEFT(tabDaten[[#This Row],[Gld]],2) &amp; "    " &amp;VLOOKUP((tabDaten[[#This Row],[MandNr]]&amp;"x"&amp;LEFT(tabDaten[[#This Row],[Gld]],2)),tabGliederung[],2,FALSE)</f>
        <v xml:space="preserve">11    öffentliche Ordnung </v>
      </c>
      <c r="G4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7" s="14" t="str">
        <f>LEFT(tabDaten[[#This Row],[Gld]],4) &amp; "    " &amp;VLOOKUP((tabDaten[[#This Row],[MandNr]]&amp;"x"&amp;LEFT(tabDaten[[#This Row],[Gld]],4)),tabGliederung[],2,FALSE)</f>
        <v xml:space="preserve">1100    Ordnungsamt und zentrales Bürgerbüro </v>
      </c>
      <c r="I477" s="14" t="str">
        <f>IF(OR(LEFT(tabDaten[[#This Row],[Grp]],1)*1=3,LEFT(tabDaten[[#This Row],[Grp]],1)*1=9),LEFT(tabDaten[[#This Row],[Grp]],2),LEFT(tabDaten[[#This Row],[Grp]],1))</f>
        <v>5</v>
      </c>
      <c r="J477" s="14" t="str">
        <f>VLOOKUP(tabDaten[[#This Row],[GrpKurz]],tabGruppierung[],2,FALSE)</f>
        <v>A   Sächlicher Verwaltungs- und Betriebsaufwand</v>
      </c>
      <c r="K4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1100-562000    Aus- und Fortbildung, Umschulung  </v>
      </c>
      <c r="L477" s="17">
        <f>IF(OR(tabDaten[[#This Row],[art]]="00",tabDaten[[#This Row],[art]]="10"),tabDaten[[#This Row],[Plan]],tabDaten[[#This Row],[Plan]]*-1)</f>
        <v>-12000</v>
      </c>
      <c r="M477" s="18">
        <f>IF(OR(tabDaten[[#This Row],[art]]="00",tabDaten[[#This Row],[art]]="10",tabDaten[[#This Row],[art]]="60",tabDaten[[#This Row],[art]]="70"),tabDaten[[#This Row],[Rechnung]],tabDaten[[#This Row],[Rechnung]]*-1)</f>
        <v>-7050</v>
      </c>
      <c r="N477" s="44">
        <v>1</v>
      </c>
      <c r="O477" s="45" t="s">
        <v>997</v>
      </c>
      <c r="P477" s="45" t="s">
        <v>1026</v>
      </c>
      <c r="Q477" s="45" t="s">
        <v>1727</v>
      </c>
      <c r="R477" s="45" t="s">
        <v>995</v>
      </c>
      <c r="S477" s="45" t="s">
        <v>1546</v>
      </c>
      <c r="T477" s="44" t="s">
        <v>129</v>
      </c>
      <c r="U477" s="46">
        <v>12000</v>
      </c>
      <c r="V477" s="46">
        <v>7050</v>
      </c>
    </row>
    <row r="478" spans="2:22" x14ac:dyDescent="0.2">
      <c r="B478" s="14" t="str">
        <f>IF(tabDaten[[#This Row],[MandNr]]="","Fehler",IF(tabDaten[[#This Row],[MandNr]]=1,"1 Stadt Bad Rappenau","2 Eigenbetrieb Stadtenwässerung"))</f>
        <v>1 Stadt Bad Rappenau</v>
      </c>
      <c r="C478" s="14" t="str">
        <f>IF(OR(tabDaten[[#This Row],[art]]="00",tabDaten[[#This Row],[art]]="01",tabDaten[[#This Row],[art]]="60",tabDaten[[#This Row],[art]]="61"),"0 Verwaltungshaushalt","1 Vermögenshaushalt")</f>
        <v>0 Verwaltungshaushalt</v>
      </c>
      <c r="D478" s="14" t="str">
        <f>VLOOKUP(tabDaten[[#This Row],[art]],tabKontenart[],2,FALSE)</f>
        <v>01 Ausgaben VerwaltungsHH</v>
      </c>
      <c r="E478" s="14" t="str">
        <f>LEFT(tabDaten[[#This Row],[Gld]],1) &amp; "    " &amp;VLOOKUP((tabDaten[[#This Row],[MandNr]]&amp;"x"&amp;LEFT(tabDaten[[#This Row],[Gld]],1)),tabGliederung[],2,FALSE)</f>
        <v xml:space="preserve">1    öffentliche Ordnung </v>
      </c>
      <c r="F478" s="14" t="str">
        <f>LEFT(tabDaten[[#This Row],[Gld]],2) &amp; "    " &amp;VLOOKUP((tabDaten[[#This Row],[MandNr]]&amp;"x"&amp;LEFT(tabDaten[[#This Row],[Gld]],2)),tabGliederung[],2,FALSE)</f>
        <v xml:space="preserve">11    öffentliche Ordnung </v>
      </c>
      <c r="G4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8" s="14" t="str">
        <f>LEFT(tabDaten[[#This Row],[Gld]],4) &amp; "    " &amp;VLOOKUP((tabDaten[[#This Row],[MandNr]]&amp;"x"&amp;LEFT(tabDaten[[#This Row],[Gld]],4)),tabGliederung[],2,FALSE)</f>
        <v xml:space="preserve">1100    Ordnungsamt und zentrales Bürgerbüro </v>
      </c>
      <c r="I478" s="14" t="str">
        <f>IF(OR(LEFT(tabDaten[[#This Row],[Grp]],1)*1=3,LEFT(tabDaten[[#This Row],[Grp]],1)*1=9),LEFT(tabDaten[[#This Row],[Grp]],2),LEFT(tabDaten[[#This Row],[Grp]],1))</f>
        <v>6</v>
      </c>
      <c r="J478" s="14" t="str">
        <f>VLOOKUP(tabDaten[[#This Row],[GrpKurz]],tabGruppierung[],2,FALSE)</f>
        <v>A   Sächlicher Verwaltungs- und Betriebsaufwand</v>
      </c>
      <c r="K4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1100-633000    Fundtiere/Tierheim   </v>
      </c>
      <c r="L478" s="17">
        <f>IF(OR(tabDaten[[#This Row],[art]]="00",tabDaten[[#This Row],[art]]="10"),tabDaten[[#This Row],[Plan]],tabDaten[[#This Row],[Plan]]*-1)</f>
        <v>-20000</v>
      </c>
      <c r="M478" s="18">
        <f>IF(OR(tabDaten[[#This Row],[art]]="00",tabDaten[[#This Row],[art]]="10",tabDaten[[#This Row],[art]]="60",tabDaten[[#This Row],[art]]="70"),tabDaten[[#This Row],[Rechnung]],tabDaten[[#This Row],[Rechnung]]*-1)</f>
        <v>-18286.54</v>
      </c>
      <c r="N478" s="44">
        <v>1</v>
      </c>
      <c r="O478" s="45" t="s">
        <v>997</v>
      </c>
      <c r="P478" s="45" t="s">
        <v>1026</v>
      </c>
      <c r="Q478" s="45" t="s">
        <v>1743</v>
      </c>
      <c r="R478" s="45" t="s">
        <v>995</v>
      </c>
      <c r="S478" s="45" t="s">
        <v>1546</v>
      </c>
      <c r="T478" s="44" t="s">
        <v>147</v>
      </c>
      <c r="U478" s="46">
        <v>20000</v>
      </c>
      <c r="V478" s="46">
        <v>18286.54</v>
      </c>
    </row>
    <row r="479" spans="2:22" x14ac:dyDescent="0.2">
      <c r="B479" s="14" t="str">
        <f>IF(tabDaten[[#This Row],[MandNr]]="","Fehler",IF(tabDaten[[#This Row],[MandNr]]=1,"1 Stadt Bad Rappenau","2 Eigenbetrieb Stadtenwässerung"))</f>
        <v>1 Stadt Bad Rappenau</v>
      </c>
      <c r="C479" s="14" t="str">
        <f>IF(OR(tabDaten[[#This Row],[art]]="00",tabDaten[[#This Row],[art]]="01",tabDaten[[#This Row],[art]]="60",tabDaten[[#This Row],[art]]="61"),"0 Verwaltungshaushalt","1 Vermögenshaushalt")</f>
        <v>0 Verwaltungshaushalt</v>
      </c>
      <c r="D479" s="14" t="str">
        <f>VLOOKUP(tabDaten[[#This Row],[art]],tabKontenart[],2,FALSE)</f>
        <v>01 Ausgaben VerwaltungsHH</v>
      </c>
      <c r="E479" s="14" t="str">
        <f>LEFT(tabDaten[[#This Row],[Gld]],1) &amp; "    " &amp;VLOOKUP((tabDaten[[#This Row],[MandNr]]&amp;"x"&amp;LEFT(tabDaten[[#This Row],[Gld]],1)),tabGliederung[],2,FALSE)</f>
        <v xml:space="preserve">1    öffentliche Ordnung </v>
      </c>
      <c r="F479" s="14" t="str">
        <f>LEFT(tabDaten[[#This Row],[Gld]],2) &amp; "    " &amp;VLOOKUP((tabDaten[[#This Row],[MandNr]]&amp;"x"&amp;LEFT(tabDaten[[#This Row],[Gld]],2)),tabGliederung[],2,FALSE)</f>
        <v xml:space="preserve">11    öffentliche Ordnung </v>
      </c>
      <c r="G4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79" s="14" t="str">
        <f>LEFT(tabDaten[[#This Row],[Gld]],4) &amp; "    " &amp;VLOOKUP((tabDaten[[#This Row],[MandNr]]&amp;"x"&amp;LEFT(tabDaten[[#This Row],[Gld]],4)),tabGliederung[],2,FALSE)</f>
        <v xml:space="preserve">1100    Ordnungsamt und zentrales Bürgerbüro </v>
      </c>
      <c r="I479" s="14" t="str">
        <f>IF(OR(LEFT(tabDaten[[#This Row],[Grp]],1)*1=3,LEFT(tabDaten[[#This Row],[Grp]],1)*1=9),LEFT(tabDaten[[#This Row],[Grp]],2),LEFT(tabDaten[[#This Row],[Grp]],1))</f>
        <v>6</v>
      </c>
      <c r="J479" s="14" t="str">
        <f>VLOOKUP(tabDaten[[#This Row],[GrpKurz]],tabGruppierung[],2,FALSE)</f>
        <v>A   Sächlicher Verwaltungs- und Betriebsaufwand</v>
      </c>
      <c r="K4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1100-634000    Leistungsvergütung an Unternehmen  </v>
      </c>
      <c r="L479" s="17">
        <f>IF(OR(tabDaten[[#This Row],[art]]="00",tabDaten[[#This Row],[art]]="10"),tabDaten[[#This Row],[Plan]],tabDaten[[#This Row],[Plan]]*-1)</f>
        <v>-40000</v>
      </c>
      <c r="M479" s="18">
        <f>IF(OR(tabDaten[[#This Row],[art]]="00",tabDaten[[#This Row],[art]]="10",tabDaten[[#This Row],[art]]="60",tabDaten[[#This Row],[art]]="70"),tabDaten[[#This Row],[Rechnung]],tabDaten[[#This Row],[Rechnung]]*-1)</f>
        <v>-39846.19</v>
      </c>
      <c r="N479" s="44">
        <v>1</v>
      </c>
      <c r="O479" s="45" t="s">
        <v>997</v>
      </c>
      <c r="P479" s="45" t="s">
        <v>1026</v>
      </c>
      <c r="Q479" s="45" t="s">
        <v>1744</v>
      </c>
      <c r="R479" s="45" t="s">
        <v>995</v>
      </c>
      <c r="S479" s="45" t="s">
        <v>1546</v>
      </c>
      <c r="T479" s="44" t="s">
        <v>148</v>
      </c>
      <c r="U479" s="46">
        <v>40000</v>
      </c>
      <c r="V479" s="46">
        <v>39846.19</v>
      </c>
    </row>
    <row r="480" spans="2:22" x14ac:dyDescent="0.2">
      <c r="B480" s="14" t="str">
        <f>IF(tabDaten[[#This Row],[MandNr]]="","Fehler",IF(tabDaten[[#This Row],[MandNr]]=1,"1 Stadt Bad Rappenau","2 Eigenbetrieb Stadtenwässerung"))</f>
        <v>1 Stadt Bad Rappenau</v>
      </c>
      <c r="C480" s="14" t="str">
        <f>IF(OR(tabDaten[[#This Row],[art]]="00",tabDaten[[#This Row],[art]]="01",tabDaten[[#This Row],[art]]="60",tabDaten[[#This Row],[art]]="61"),"0 Verwaltungshaushalt","1 Vermögenshaushalt")</f>
        <v>0 Verwaltungshaushalt</v>
      </c>
      <c r="D480" s="14" t="str">
        <f>VLOOKUP(tabDaten[[#This Row],[art]],tabKontenart[],2,FALSE)</f>
        <v>01 Ausgaben VerwaltungsHH</v>
      </c>
      <c r="E480" s="14" t="str">
        <f>LEFT(tabDaten[[#This Row],[Gld]],1) &amp; "    " &amp;VLOOKUP((tabDaten[[#This Row],[MandNr]]&amp;"x"&amp;LEFT(tabDaten[[#This Row],[Gld]],1)),tabGliederung[],2,FALSE)</f>
        <v xml:space="preserve">1    öffentliche Ordnung </v>
      </c>
      <c r="F480" s="14" t="str">
        <f>LEFT(tabDaten[[#This Row],[Gld]],2) &amp; "    " &amp;VLOOKUP((tabDaten[[#This Row],[MandNr]]&amp;"x"&amp;LEFT(tabDaten[[#This Row],[Gld]],2)),tabGliederung[],2,FALSE)</f>
        <v xml:space="preserve">11    öffentliche Ordnung </v>
      </c>
      <c r="G4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0" s="14" t="str">
        <f>LEFT(tabDaten[[#This Row],[Gld]],4) &amp; "    " &amp;VLOOKUP((tabDaten[[#This Row],[MandNr]]&amp;"x"&amp;LEFT(tabDaten[[#This Row],[Gld]],4)),tabGliederung[],2,FALSE)</f>
        <v xml:space="preserve">1100    Ordnungsamt und zentrales Bürgerbüro </v>
      </c>
      <c r="I480" s="14" t="str">
        <f>IF(OR(LEFT(tabDaten[[#This Row],[Grp]],1)*1=3,LEFT(tabDaten[[#This Row],[Grp]],1)*1=9),LEFT(tabDaten[[#This Row],[Grp]],2),LEFT(tabDaten[[#This Row],[Grp]],1))</f>
        <v>6</v>
      </c>
      <c r="J480" s="14" t="str">
        <f>VLOOKUP(tabDaten[[#This Row],[GrpKurz]],tabGruppierung[],2,FALSE)</f>
        <v>A   Sächlicher Verwaltungs- und Betriebsaufwand</v>
      </c>
      <c r="K4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1100-635000    Private Wachdienste   </v>
      </c>
      <c r="L480" s="17">
        <f>IF(OR(tabDaten[[#This Row],[art]]="00",tabDaten[[#This Row],[art]]="10"),tabDaten[[#This Row],[Plan]],tabDaten[[#This Row],[Plan]]*-1)</f>
        <v>-15000</v>
      </c>
      <c r="M480" s="18">
        <f>IF(OR(tabDaten[[#This Row],[art]]="00",tabDaten[[#This Row],[art]]="10",tabDaten[[#This Row],[art]]="60",tabDaten[[#This Row],[art]]="70"),tabDaten[[#This Row],[Rechnung]],tabDaten[[#This Row],[Rechnung]]*-1)</f>
        <v>-9996</v>
      </c>
      <c r="N480" s="44">
        <v>1</v>
      </c>
      <c r="O480" s="45" t="s">
        <v>997</v>
      </c>
      <c r="P480" s="45" t="s">
        <v>1026</v>
      </c>
      <c r="Q480" s="45" t="s">
        <v>1745</v>
      </c>
      <c r="R480" s="45" t="s">
        <v>995</v>
      </c>
      <c r="S480" s="45" t="s">
        <v>1546</v>
      </c>
      <c r="T480" s="44" t="s">
        <v>2053</v>
      </c>
      <c r="U480" s="46">
        <v>15000</v>
      </c>
      <c r="V480" s="46">
        <v>9996</v>
      </c>
    </row>
    <row r="481" spans="2:22" x14ac:dyDescent="0.2">
      <c r="B481" s="14" t="str">
        <f>IF(tabDaten[[#This Row],[MandNr]]="","Fehler",IF(tabDaten[[#This Row],[MandNr]]=1,"1 Stadt Bad Rappenau","2 Eigenbetrieb Stadtenwässerung"))</f>
        <v>1 Stadt Bad Rappenau</v>
      </c>
      <c r="C481" s="14" t="str">
        <f>IF(OR(tabDaten[[#This Row],[art]]="00",tabDaten[[#This Row],[art]]="01",tabDaten[[#This Row],[art]]="60",tabDaten[[#This Row],[art]]="61"),"0 Verwaltungshaushalt","1 Vermögenshaushalt")</f>
        <v>0 Verwaltungshaushalt</v>
      </c>
      <c r="D481" s="14" t="str">
        <f>VLOOKUP(tabDaten[[#This Row],[art]],tabKontenart[],2,FALSE)</f>
        <v>01 Ausgaben VerwaltungsHH</v>
      </c>
      <c r="E481" s="14" t="str">
        <f>LEFT(tabDaten[[#This Row],[Gld]],1) &amp; "    " &amp;VLOOKUP((tabDaten[[#This Row],[MandNr]]&amp;"x"&amp;LEFT(tabDaten[[#This Row],[Gld]],1)),tabGliederung[],2,FALSE)</f>
        <v xml:space="preserve">1    öffentliche Ordnung </v>
      </c>
      <c r="F481" s="14" t="str">
        <f>LEFT(tabDaten[[#This Row],[Gld]],2) &amp; "    " &amp;VLOOKUP((tabDaten[[#This Row],[MandNr]]&amp;"x"&amp;LEFT(tabDaten[[#This Row],[Gld]],2)),tabGliederung[],2,FALSE)</f>
        <v xml:space="preserve">11    öffentliche Ordnung </v>
      </c>
      <c r="G4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1" s="14" t="str">
        <f>LEFT(tabDaten[[#This Row],[Gld]],4) &amp; "    " &amp;VLOOKUP((tabDaten[[#This Row],[MandNr]]&amp;"x"&amp;LEFT(tabDaten[[#This Row],[Gld]],4)),tabGliederung[],2,FALSE)</f>
        <v xml:space="preserve">1100    Ordnungsamt und zentrales Bürgerbüro </v>
      </c>
      <c r="I481" s="14" t="str">
        <f>IF(OR(LEFT(tabDaten[[#This Row],[Grp]],1)*1=3,LEFT(tabDaten[[#This Row],[Grp]],1)*1=9),LEFT(tabDaten[[#This Row],[Grp]],2),LEFT(tabDaten[[#This Row],[Grp]],1))</f>
        <v>6</v>
      </c>
      <c r="J481" s="14" t="str">
        <f>VLOOKUP(tabDaten[[#This Row],[GrpKurz]],tabGruppierung[],2,FALSE)</f>
        <v>A   Sächlicher Verwaltungs- und Betriebsaufwand</v>
      </c>
      <c r="K4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1100-636000    Bestattung Verstorbener durch die Ortspolizeibehörde  </v>
      </c>
      <c r="L481" s="17">
        <f>IF(OR(tabDaten[[#This Row],[art]]="00",tabDaten[[#This Row],[art]]="10"),tabDaten[[#This Row],[Plan]],tabDaten[[#This Row],[Plan]]*-1)</f>
        <v>-18000</v>
      </c>
      <c r="M481" s="18">
        <f>IF(OR(tabDaten[[#This Row],[art]]="00",tabDaten[[#This Row],[art]]="10",tabDaten[[#This Row],[art]]="60",tabDaten[[#This Row],[art]]="70"),tabDaten[[#This Row],[Rechnung]],tabDaten[[#This Row],[Rechnung]]*-1)</f>
        <v>-1653.35</v>
      </c>
      <c r="N481" s="44">
        <v>1</v>
      </c>
      <c r="O481" s="45" t="s">
        <v>997</v>
      </c>
      <c r="P481" s="45" t="s">
        <v>1026</v>
      </c>
      <c r="Q481" s="45" t="s">
        <v>1739</v>
      </c>
      <c r="R481" s="45" t="s">
        <v>995</v>
      </c>
      <c r="S481" s="45" t="s">
        <v>1546</v>
      </c>
      <c r="T481" s="44" t="s">
        <v>149</v>
      </c>
      <c r="U481" s="46">
        <v>18000</v>
      </c>
      <c r="V481" s="46">
        <v>1653.35</v>
      </c>
    </row>
    <row r="482" spans="2:22" x14ac:dyDescent="0.2">
      <c r="B482" s="14" t="str">
        <f>IF(tabDaten[[#This Row],[MandNr]]="","Fehler",IF(tabDaten[[#This Row],[MandNr]]=1,"1 Stadt Bad Rappenau","2 Eigenbetrieb Stadtenwässerung"))</f>
        <v>1 Stadt Bad Rappenau</v>
      </c>
      <c r="C482" s="14" t="str">
        <f>IF(OR(tabDaten[[#This Row],[art]]="00",tabDaten[[#This Row],[art]]="01",tabDaten[[#This Row],[art]]="60",tabDaten[[#This Row],[art]]="61"),"0 Verwaltungshaushalt","1 Vermögenshaushalt")</f>
        <v>0 Verwaltungshaushalt</v>
      </c>
      <c r="D482" s="14" t="str">
        <f>VLOOKUP(tabDaten[[#This Row],[art]],tabKontenart[],2,FALSE)</f>
        <v>01 Ausgaben VerwaltungsHH</v>
      </c>
      <c r="E482" s="14" t="str">
        <f>LEFT(tabDaten[[#This Row],[Gld]],1) &amp; "    " &amp;VLOOKUP((tabDaten[[#This Row],[MandNr]]&amp;"x"&amp;LEFT(tabDaten[[#This Row],[Gld]],1)),tabGliederung[],2,FALSE)</f>
        <v xml:space="preserve">1    öffentliche Ordnung </v>
      </c>
      <c r="F482" s="14" t="str">
        <f>LEFT(tabDaten[[#This Row],[Gld]],2) &amp; "    " &amp;VLOOKUP((tabDaten[[#This Row],[MandNr]]&amp;"x"&amp;LEFT(tabDaten[[#This Row],[Gld]],2)),tabGliederung[],2,FALSE)</f>
        <v xml:space="preserve">11    öffentliche Ordnung </v>
      </c>
      <c r="G4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2" s="14" t="str">
        <f>LEFT(tabDaten[[#This Row],[Gld]],4) &amp; "    " &amp;VLOOKUP((tabDaten[[#This Row],[MandNr]]&amp;"x"&amp;LEFT(tabDaten[[#This Row],[Gld]],4)),tabGliederung[],2,FALSE)</f>
        <v xml:space="preserve">1100    Ordnungsamt und zentrales Bürgerbüro </v>
      </c>
      <c r="I482" s="14" t="str">
        <f>IF(OR(LEFT(tabDaten[[#This Row],[Grp]],1)*1=3,LEFT(tabDaten[[#This Row],[Grp]],1)*1=9),LEFT(tabDaten[[#This Row],[Grp]],2),LEFT(tabDaten[[#This Row],[Grp]],1))</f>
        <v>6</v>
      </c>
      <c r="J482" s="14" t="str">
        <f>VLOOKUP(tabDaten[[#This Row],[GrpKurz]],tabGruppierung[],2,FALSE)</f>
        <v>A   Sächlicher Verwaltungs- und Betriebsaufwand</v>
      </c>
      <c r="K4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1100-637000    Wahlen   </v>
      </c>
      <c r="L482" s="17">
        <f>IF(OR(tabDaten[[#This Row],[art]]="00",tabDaten[[#This Row],[art]]="10"),tabDaten[[#This Row],[Plan]],tabDaten[[#This Row],[Plan]]*-1)</f>
        <v>-1500</v>
      </c>
      <c r="M482" s="18">
        <f>IF(OR(tabDaten[[#This Row],[art]]="00",tabDaten[[#This Row],[art]]="10",tabDaten[[#This Row],[art]]="60",tabDaten[[#This Row],[art]]="70"),tabDaten[[#This Row],[Rechnung]],tabDaten[[#This Row],[Rechnung]]*-1)</f>
        <v>-283.97000000000003</v>
      </c>
      <c r="N482" s="44">
        <v>1</v>
      </c>
      <c r="O482" s="45" t="s">
        <v>997</v>
      </c>
      <c r="P482" s="45" t="s">
        <v>1026</v>
      </c>
      <c r="Q482" s="45" t="s">
        <v>1746</v>
      </c>
      <c r="R482" s="45" t="s">
        <v>995</v>
      </c>
      <c r="S482" s="45" t="s">
        <v>1546</v>
      </c>
      <c r="T482" s="44" t="s">
        <v>150</v>
      </c>
      <c r="U482" s="46">
        <v>1500</v>
      </c>
      <c r="V482" s="46">
        <v>283.97000000000003</v>
      </c>
    </row>
    <row r="483" spans="2:22" x14ac:dyDescent="0.2">
      <c r="B483" s="14" t="str">
        <f>IF(tabDaten[[#This Row],[MandNr]]="","Fehler",IF(tabDaten[[#This Row],[MandNr]]=1,"1 Stadt Bad Rappenau","2 Eigenbetrieb Stadtenwässerung"))</f>
        <v>1 Stadt Bad Rappenau</v>
      </c>
      <c r="C483" s="14" t="str">
        <f>IF(OR(tabDaten[[#This Row],[art]]="00",tabDaten[[#This Row],[art]]="01",tabDaten[[#This Row],[art]]="60",tabDaten[[#This Row],[art]]="61"),"0 Verwaltungshaushalt","1 Vermögenshaushalt")</f>
        <v>0 Verwaltungshaushalt</v>
      </c>
      <c r="D483" s="14" t="str">
        <f>VLOOKUP(tabDaten[[#This Row],[art]],tabKontenart[],2,FALSE)</f>
        <v>01 Ausgaben VerwaltungsHH</v>
      </c>
      <c r="E483" s="14" t="str">
        <f>LEFT(tabDaten[[#This Row],[Gld]],1) &amp; "    " &amp;VLOOKUP((tabDaten[[#This Row],[MandNr]]&amp;"x"&amp;LEFT(tabDaten[[#This Row],[Gld]],1)),tabGliederung[],2,FALSE)</f>
        <v xml:space="preserve">1    öffentliche Ordnung </v>
      </c>
      <c r="F483" s="14" t="str">
        <f>LEFT(tabDaten[[#This Row],[Gld]],2) &amp; "    " &amp;VLOOKUP((tabDaten[[#This Row],[MandNr]]&amp;"x"&amp;LEFT(tabDaten[[#This Row],[Gld]],2)),tabGliederung[],2,FALSE)</f>
        <v xml:space="preserve">11    öffentliche Ordnung </v>
      </c>
      <c r="G4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3" s="14" t="str">
        <f>LEFT(tabDaten[[#This Row],[Gld]],4) &amp; "    " &amp;VLOOKUP((tabDaten[[#This Row],[MandNr]]&amp;"x"&amp;LEFT(tabDaten[[#This Row],[Gld]],4)),tabGliederung[],2,FALSE)</f>
        <v xml:space="preserve">1100    Ordnungsamt und zentrales Bürgerbüro </v>
      </c>
      <c r="I483" s="14" t="str">
        <f>IF(OR(LEFT(tabDaten[[#This Row],[Grp]],1)*1=3,LEFT(tabDaten[[#This Row],[Grp]],1)*1=9),LEFT(tabDaten[[#This Row],[Grp]],2),LEFT(tabDaten[[#This Row],[Grp]],1))</f>
        <v>6</v>
      </c>
      <c r="J483" s="14" t="str">
        <f>VLOOKUP(tabDaten[[#This Row],[GrpKurz]],tabGruppierung[],2,FALSE)</f>
        <v>A   Sächlicher Verwaltungs- und Betriebsaufwand</v>
      </c>
      <c r="K4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1100-638000    EDV-Kosten   </v>
      </c>
      <c r="L483" s="17">
        <f>IF(OR(tabDaten[[#This Row],[art]]="00",tabDaten[[#This Row],[art]]="10"),tabDaten[[#This Row],[Plan]],tabDaten[[#This Row],[Plan]]*-1)</f>
        <v>-108800</v>
      </c>
      <c r="M483" s="18">
        <f>IF(OR(tabDaten[[#This Row],[art]]="00",tabDaten[[#This Row],[art]]="10",tabDaten[[#This Row],[art]]="60",tabDaten[[#This Row],[art]]="70"),tabDaten[[#This Row],[Rechnung]],tabDaten[[#This Row],[Rechnung]]*-1)</f>
        <v>-126795.79</v>
      </c>
      <c r="N483" s="44">
        <v>1</v>
      </c>
      <c r="O483" s="45" t="s">
        <v>997</v>
      </c>
      <c r="P483" s="45" t="s">
        <v>1026</v>
      </c>
      <c r="Q483" s="45" t="s">
        <v>1722</v>
      </c>
      <c r="R483" s="45" t="s">
        <v>995</v>
      </c>
      <c r="S483" s="45" t="s">
        <v>1546</v>
      </c>
      <c r="T483" s="44" t="s">
        <v>117</v>
      </c>
      <c r="U483" s="46">
        <v>108800</v>
      </c>
      <c r="V483" s="46">
        <v>126795.79</v>
      </c>
    </row>
    <row r="484" spans="2:22" x14ac:dyDescent="0.2">
      <c r="B484" s="14" t="str">
        <f>IF(tabDaten[[#This Row],[MandNr]]="","Fehler",IF(tabDaten[[#This Row],[MandNr]]=1,"1 Stadt Bad Rappenau","2 Eigenbetrieb Stadtenwässerung"))</f>
        <v>1 Stadt Bad Rappenau</v>
      </c>
      <c r="C484" s="14" t="str">
        <f>IF(OR(tabDaten[[#This Row],[art]]="00",tabDaten[[#This Row],[art]]="01",tabDaten[[#This Row],[art]]="60",tabDaten[[#This Row],[art]]="61"),"0 Verwaltungshaushalt","1 Vermögenshaushalt")</f>
        <v>0 Verwaltungshaushalt</v>
      </c>
      <c r="D484" s="14" t="str">
        <f>VLOOKUP(tabDaten[[#This Row],[art]],tabKontenart[],2,FALSE)</f>
        <v>01 Ausgaben VerwaltungsHH</v>
      </c>
      <c r="E484" s="14" t="str">
        <f>LEFT(tabDaten[[#This Row],[Gld]],1) &amp; "    " &amp;VLOOKUP((tabDaten[[#This Row],[MandNr]]&amp;"x"&amp;LEFT(tabDaten[[#This Row],[Gld]],1)),tabGliederung[],2,FALSE)</f>
        <v xml:space="preserve">1    öffentliche Ordnung </v>
      </c>
      <c r="F484" s="14" t="str">
        <f>LEFT(tabDaten[[#This Row],[Gld]],2) &amp; "    " &amp;VLOOKUP((tabDaten[[#This Row],[MandNr]]&amp;"x"&amp;LEFT(tabDaten[[#This Row],[Gld]],2)),tabGliederung[],2,FALSE)</f>
        <v xml:space="preserve">11    öffentliche Ordnung </v>
      </c>
      <c r="G4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4" s="14" t="str">
        <f>LEFT(tabDaten[[#This Row],[Gld]],4) &amp; "    " &amp;VLOOKUP((tabDaten[[#This Row],[MandNr]]&amp;"x"&amp;LEFT(tabDaten[[#This Row],[Gld]],4)),tabGliederung[],2,FALSE)</f>
        <v xml:space="preserve">1100    Ordnungsamt und zentrales Bürgerbüro </v>
      </c>
      <c r="I484" s="14" t="str">
        <f>IF(OR(LEFT(tabDaten[[#This Row],[Grp]],1)*1=3,LEFT(tabDaten[[#This Row],[Grp]],1)*1=9),LEFT(tabDaten[[#This Row],[Grp]],2),LEFT(tabDaten[[#This Row],[Grp]],1))</f>
        <v>6</v>
      </c>
      <c r="J484" s="14" t="str">
        <f>VLOOKUP(tabDaten[[#This Row],[GrpKurz]],tabGruppierung[],2,FALSE)</f>
        <v>A   Sächlicher Verwaltungs- und Betriebsaufwand</v>
      </c>
      <c r="K4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1100-640000    Steuern, Versicherung. , Schadensfälle, Sonderabgaben  </v>
      </c>
      <c r="L484" s="17">
        <f>IF(OR(tabDaten[[#This Row],[art]]="00",tabDaten[[#This Row],[art]]="10"),tabDaten[[#This Row],[Plan]],tabDaten[[#This Row],[Plan]]*-1)</f>
        <v>-1500</v>
      </c>
      <c r="M484" s="18">
        <f>IF(OR(tabDaten[[#This Row],[art]]="00",tabDaten[[#This Row],[art]]="10",tabDaten[[#This Row],[art]]="60",tabDaten[[#This Row],[art]]="70"),tabDaten[[#This Row],[Rechnung]],tabDaten[[#This Row],[Rechnung]]*-1)</f>
        <v>-1261.9100000000001</v>
      </c>
      <c r="N484" s="44">
        <v>1</v>
      </c>
      <c r="O484" s="45" t="s">
        <v>997</v>
      </c>
      <c r="P484" s="45" t="s">
        <v>1026</v>
      </c>
      <c r="Q484" s="45" t="s">
        <v>1723</v>
      </c>
      <c r="R484" s="45" t="s">
        <v>995</v>
      </c>
      <c r="S484" s="45" t="s">
        <v>1546</v>
      </c>
      <c r="T484" s="44" t="s">
        <v>144</v>
      </c>
      <c r="U484" s="46">
        <v>1500</v>
      </c>
      <c r="V484" s="46">
        <v>1261.9100000000001</v>
      </c>
    </row>
    <row r="485" spans="2:22" x14ac:dyDescent="0.2">
      <c r="B485" s="14" t="str">
        <f>IF(tabDaten[[#This Row],[MandNr]]="","Fehler",IF(tabDaten[[#This Row],[MandNr]]=1,"1 Stadt Bad Rappenau","2 Eigenbetrieb Stadtenwässerung"))</f>
        <v>1 Stadt Bad Rappenau</v>
      </c>
      <c r="C485" s="14" t="str">
        <f>IF(OR(tabDaten[[#This Row],[art]]="00",tabDaten[[#This Row],[art]]="01",tabDaten[[#This Row],[art]]="60",tabDaten[[#This Row],[art]]="61"),"0 Verwaltungshaushalt","1 Vermögenshaushalt")</f>
        <v>0 Verwaltungshaushalt</v>
      </c>
      <c r="D485" s="14" t="str">
        <f>VLOOKUP(tabDaten[[#This Row],[art]],tabKontenart[],2,FALSE)</f>
        <v>01 Ausgaben VerwaltungsHH</v>
      </c>
      <c r="E485" s="14" t="str">
        <f>LEFT(tabDaten[[#This Row],[Gld]],1) &amp; "    " &amp;VLOOKUP((tabDaten[[#This Row],[MandNr]]&amp;"x"&amp;LEFT(tabDaten[[#This Row],[Gld]],1)),tabGliederung[],2,FALSE)</f>
        <v xml:space="preserve">1    öffentliche Ordnung </v>
      </c>
      <c r="F485" s="14" t="str">
        <f>LEFT(tabDaten[[#This Row],[Gld]],2) &amp; "    " &amp;VLOOKUP((tabDaten[[#This Row],[MandNr]]&amp;"x"&amp;LEFT(tabDaten[[#This Row],[Gld]],2)),tabGliederung[],2,FALSE)</f>
        <v xml:space="preserve">11    öffentliche Ordnung </v>
      </c>
      <c r="G4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5" s="14" t="str">
        <f>LEFT(tabDaten[[#This Row],[Gld]],4) &amp; "    " &amp;VLOOKUP((tabDaten[[#This Row],[MandNr]]&amp;"x"&amp;LEFT(tabDaten[[#This Row],[Gld]],4)),tabGliederung[],2,FALSE)</f>
        <v xml:space="preserve">1100    Ordnungsamt und zentrales Bürgerbüro </v>
      </c>
      <c r="I485" s="14" t="str">
        <f>IF(OR(LEFT(tabDaten[[#This Row],[Grp]],1)*1=3,LEFT(tabDaten[[#This Row],[Grp]],1)*1=9),LEFT(tabDaten[[#This Row],[Grp]],2),LEFT(tabDaten[[#This Row],[Grp]],1))</f>
        <v>6</v>
      </c>
      <c r="J485" s="14" t="str">
        <f>VLOOKUP(tabDaten[[#This Row],[GrpKurz]],tabGruppierung[],2,FALSE)</f>
        <v>A   Sächlicher Verwaltungs- und Betriebsaufwand</v>
      </c>
      <c r="K4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1100-650000    Bürobedarf   </v>
      </c>
      <c r="L485" s="17">
        <f>IF(OR(tabDaten[[#This Row],[art]]="00",tabDaten[[#This Row],[art]]="10"),tabDaten[[#This Row],[Plan]],tabDaten[[#This Row],[Plan]]*-1)</f>
        <v>-21900</v>
      </c>
      <c r="M485" s="18">
        <f>IF(OR(tabDaten[[#This Row],[art]]="00",tabDaten[[#This Row],[art]]="10",tabDaten[[#This Row],[art]]="60",tabDaten[[#This Row],[art]]="70"),tabDaten[[#This Row],[Rechnung]],tabDaten[[#This Row],[Rechnung]]*-1)</f>
        <v>-4450.97</v>
      </c>
      <c r="N485" s="44">
        <v>1</v>
      </c>
      <c r="O485" s="45" t="s">
        <v>997</v>
      </c>
      <c r="P485" s="45" t="s">
        <v>1026</v>
      </c>
      <c r="Q485" s="45" t="s">
        <v>1724</v>
      </c>
      <c r="R485" s="45" t="s">
        <v>995</v>
      </c>
      <c r="S485" s="45" t="s">
        <v>1546</v>
      </c>
      <c r="T485" s="44" t="s">
        <v>119</v>
      </c>
      <c r="U485" s="46">
        <v>21900</v>
      </c>
      <c r="V485" s="46">
        <v>4450.97</v>
      </c>
    </row>
    <row r="486" spans="2:22" x14ac:dyDescent="0.2">
      <c r="B486" s="14" t="str">
        <f>IF(tabDaten[[#This Row],[MandNr]]="","Fehler",IF(tabDaten[[#This Row],[MandNr]]=1,"1 Stadt Bad Rappenau","2 Eigenbetrieb Stadtenwässerung"))</f>
        <v>1 Stadt Bad Rappenau</v>
      </c>
      <c r="C486" s="14" t="str">
        <f>IF(OR(tabDaten[[#This Row],[art]]="00",tabDaten[[#This Row],[art]]="01",tabDaten[[#This Row],[art]]="60",tabDaten[[#This Row],[art]]="61"),"0 Verwaltungshaushalt","1 Vermögenshaushalt")</f>
        <v>0 Verwaltungshaushalt</v>
      </c>
      <c r="D486" s="14" t="str">
        <f>VLOOKUP(tabDaten[[#This Row],[art]],tabKontenart[],2,FALSE)</f>
        <v>01 Ausgaben VerwaltungsHH</v>
      </c>
      <c r="E486" s="14" t="str">
        <f>LEFT(tabDaten[[#This Row],[Gld]],1) &amp; "    " &amp;VLOOKUP((tabDaten[[#This Row],[MandNr]]&amp;"x"&amp;LEFT(tabDaten[[#This Row],[Gld]],1)),tabGliederung[],2,FALSE)</f>
        <v xml:space="preserve">1    öffentliche Ordnung </v>
      </c>
      <c r="F486" s="14" t="str">
        <f>LEFT(tabDaten[[#This Row],[Gld]],2) &amp; "    " &amp;VLOOKUP((tabDaten[[#This Row],[MandNr]]&amp;"x"&amp;LEFT(tabDaten[[#This Row],[Gld]],2)),tabGliederung[],2,FALSE)</f>
        <v xml:space="preserve">11    öffentliche Ordnung </v>
      </c>
      <c r="G4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6" s="14" t="str">
        <f>LEFT(tabDaten[[#This Row],[Gld]],4) &amp; "    " &amp;VLOOKUP((tabDaten[[#This Row],[MandNr]]&amp;"x"&amp;LEFT(tabDaten[[#This Row],[Gld]],4)),tabGliederung[],2,FALSE)</f>
        <v xml:space="preserve">1100    Ordnungsamt und zentrales Bürgerbüro </v>
      </c>
      <c r="I486" s="14" t="str">
        <f>IF(OR(LEFT(tabDaten[[#This Row],[Grp]],1)*1=3,LEFT(tabDaten[[#This Row],[Grp]],1)*1=9),LEFT(tabDaten[[#This Row],[Grp]],2),LEFT(tabDaten[[#This Row],[Grp]],1))</f>
        <v>6</v>
      </c>
      <c r="J486" s="14" t="str">
        <f>VLOOKUP(tabDaten[[#This Row],[GrpKurz]],tabGruppierung[],2,FALSE)</f>
        <v>A   Sächlicher Verwaltungs- und Betriebsaufwand</v>
      </c>
      <c r="K4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1100-668000    Vermischte Ausgaben   </v>
      </c>
      <c r="L486" s="17">
        <f>IF(OR(tabDaten[[#This Row],[art]]="00",tabDaten[[#This Row],[art]]="10"),tabDaten[[#This Row],[Plan]],tabDaten[[#This Row],[Plan]]*-1)</f>
        <v>-3000</v>
      </c>
      <c r="M486" s="18">
        <f>IF(OR(tabDaten[[#This Row],[art]]="00",tabDaten[[#This Row],[art]]="10",tabDaten[[#This Row],[art]]="60",tabDaten[[#This Row],[art]]="70"),tabDaten[[#This Row],[Rechnung]],tabDaten[[#This Row],[Rechnung]]*-1)</f>
        <v>-5617.78</v>
      </c>
      <c r="N486" s="44">
        <v>1</v>
      </c>
      <c r="O486" s="45" t="s">
        <v>997</v>
      </c>
      <c r="P486" s="45" t="s">
        <v>1026</v>
      </c>
      <c r="Q486" s="45" t="s">
        <v>1726</v>
      </c>
      <c r="R486" s="45" t="s">
        <v>995</v>
      </c>
      <c r="S486" s="45" t="s">
        <v>1546</v>
      </c>
      <c r="T486" s="44" t="s">
        <v>121</v>
      </c>
      <c r="U486" s="46">
        <v>3000</v>
      </c>
      <c r="V486" s="46">
        <v>5617.78</v>
      </c>
    </row>
    <row r="487" spans="2:22" x14ac:dyDescent="0.2">
      <c r="B487" s="14" t="str">
        <f>IF(tabDaten[[#This Row],[MandNr]]="","Fehler",IF(tabDaten[[#This Row],[MandNr]]=1,"1 Stadt Bad Rappenau","2 Eigenbetrieb Stadtenwässerung"))</f>
        <v>1 Stadt Bad Rappenau</v>
      </c>
      <c r="C487" s="14" t="str">
        <f>IF(OR(tabDaten[[#This Row],[art]]="00",tabDaten[[#This Row],[art]]="01",tabDaten[[#This Row],[art]]="60",tabDaten[[#This Row],[art]]="61"),"0 Verwaltungshaushalt","1 Vermögenshaushalt")</f>
        <v>0 Verwaltungshaushalt</v>
      </c>
      <c r="D487" s="14" t="str">
        <f>VLOOKUP(tabDaten[[#This Row],[art]],tabKontenart[],2,FALSE)</f>
        <v>01 Ausgaben VerwaltungsHH</v>
      </c>
      <c r="E487" s="14" t="str">
        <f>LEFT(tabDaten[[#This Row],[Gld]],1) &amp; "    " &amp;VLOOKUP((tabDaten[[#This Row],[MandNr]]&amp;"x"&amp;LEFT(tabDaten[[#This Row],[Gld]],1)),tabGliederung[],2,FALSE)</f>
        <v xml:space="preserve">1    öffentliche Ordnung </v>
      </c>
      <c r="F487" s="14" t="str">
        <f>LEFT(tabDaten[[#This Row],[Gld]],2) &amp; "    " &amp;VLOOKUP((tabDaten[[#This Row],[MandNr]]&amp;"x"&amp;LEFT(tabDaten[[#This Row],[Gld]],2)),tabGliederung[],2,FALSE)</f>
        <v xml:space="preserve">11    öffentliche Ordnung </v>
      </c>
      <c r="G4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7" s="14" t="str">
        <f>LEFT(tabDaten[[#This Row],[Gld]],4) &amp; "    " &amp;VLOOKUP((tabDaten[[#This Row],[MandNr]]&amp;"x"&amp;LEFT(tabDaten[[#This Row],[Gld]],4)),tabGliederung[],2,FALSE)</f>
        <v xml:space="preserve">1100    Ordnungsamt und zentrales Bürgerbüro </v>
      </c>
      <c r="I487" s="14" t="str">
        <f>IF(OR(LEFT(tabDaten[[#This Row],[Grp]],1)*1=3,LEFT(tabDaten[[#This Row],[Grp]],1)*1=9),LEFT(tabDaten[[#This Row],[Grp]],2),LEFT(tabDaten[[#This Row],[Grp]],1))</f>
        <v>6</v>
      </c>
      <c r="J487" s="14" t="str">
        <f>VLOOKUP(tabDaten[[#This Row],[GrpKurz]],tabGruppierung[],2,FALSE)</f>
        <v>A   Sächlicher Verwaltungs- und Betriebsaufwand</v>
      </c>
      <c r="K4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1100-670000    Bundesdruckerei: Pässe/Ausweise   </v>
      </c>
      <c r="L487" s="17">
        <f>IF(OR(tabDaten[[#This Row],[art]]="00",tabDaten[[#This Row],[art]]="10"),tabDaten[[#This Row],[Plan]],tabDaten[[#This Row],[Plan]]*-1)</f>
        <v>-110000</v>
      </c>
      <c r="M487" s="18">
        <f>IF(OR(tabDaten[[#This Row],[art]]="00",tabDaten[[#This Row],[art]]="10",tabDaten[[#This Row],[art]]="60",tabDaten[[#This Row],[art]]="70"),tabDaten[[#This Row],[Rechnung]],tabDaten[[#This Row],[Rechnung]]*-1)</f>
        <v>-116895.59</v>
      </c>
      <c r="N487" s="44">
        <v>1</v>
      </c>
      <c r="O487" s="45" t="s">
        <v>997</v>
      </c>
      <c r="P487" s="45" t="s">
        <v>1026</v>
      </c>
      <c r="Q487" s="45" t="s">
        <v>1747</v>
      </c>
      <c r="R487" s="45" t="s">
        <v>995</v>
      </c>
      <c r="S487" s="45" t="s">
        <v>1546</v>
      </c>
      <c r="T487" s="44" t="s">
        <v>151</v>
      </c>
      <c r="U487" s="46">
        <v>110000</v>
      </c>
      <c r="V487" s="46">
        <v>116895.59</v>
      </c>
    </row>
    <row r="488" spans="2:22" x14ac:dyDescent="0.2">
      <c r="B488" s="14" t="str">
        <f>IF(tabDaten[[#This Row],[MandNr]]="","Fehler",IF(tabDaten[[#This Row],[MandNr]]=1,"1 Stadt Bad Rappenau","2 Eigenbetrieb Stadtenwässerung"))</f>
        <v>1 Stadt Bad Rappenau</v>
      </c>
      <c r="C488" s="14" t="str">
        <f>IF(OR(tabDaten[[#This Row],[art]]="00",tabDaten[[#This Row],[art]]="01",tabDaten[[#This Row],[art]]="60",tabDaten[[#This Row],[art]]="61"),"0 Verwaltungshaushalt","1 Vermögenshaushalt")</f>
        <v>0 Verwaltungshaushalt</v>
      </c>
      <c r="D488" s="14" t="str">
        <f>VLOOKUP(tabDaten[[#This Row],[art]],tabKontenart[],2,FALSE)</f>
        <v>01 Ausgaben VerwaltungsHH</v>
      </c>
      <c r="E488" s="14" t="str">
        <f>LEFT(tabDaten[[#This Row],[Gld]],1) &amp; "    " &amp;VLOOKUP((tabDaten[[#This Row],[MandNr]]&amp;"x"&amp;LEFT(tabDaten[[#This Row],[Gld]],1)),tabGliederung[],2,FALSE)</f>
        <v xml:space="preserve">1    öffentliche Ordnung </v>
      </c>
      <c r="F488" s="14" t="str">
        <f>LEFT(tabDaten[[#This Row],[Gld]],2) &amp; "    " &amp;VLOOKUP((tabDaten[[#This Row],[MandNr]]&amp;"x"&amp;LEFT(tabDaten[[#This Row],[Gld]],2)),tabGliederung[],2,FALSE)</f>
        <v xml:space="preserve">11    öffentliche Ordnung </v>
      </c>
      <c r="G4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8" s="14" t="str">
        <f>LEFT(tabDaten[[#This Row],[Gld]],4) &amp; "    " &amp;VLOOKUP((tabDaten[[#This Row],[MandNr]]&amp;"x"&amp;LEFT(tabDaten[[#This Row],[Gld]],4)),tabGliederung[],2,FALSE)</f>
        <v xml:space="preserve">1100    Ordnungsamt und zentrales Bürgerbüro </v>
      </c>
      <c r="I488" s="14" t="str">
        <f>IF(OR(LEFT(tabDaten[[#This Row],[Grp]],1)*1=3,LEFT(tabDaten[[#This Row],[Grp]],1)*1=9),LEFT(tabDaten[[#This Row],[Grp]],2),LEFT(tabDaten[[#This Row],[Grp]],1))</f>
        <v>6</v>
      </c>
      <c r="J488" s="14" t="str">
        <f>VLOOKUP(tabDaten[[#This Row],[GrpKurz]],tabGruppierung[],2,FALSE)</f>
        <v>A   Sächlicher Verwaltungs- und Betriebsaufwand</v>
      </c>
      <c r="K4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1100-679000    Innere Verrechnungen   </v>
      </c>
      <c r="L488" s="17">
        <f>IF(OR(tabDaten[[#This Row],[art]]="00",tabDaten[[#This Row],[art]]="10"),tabDaten[[#This Row],[Plan]],tabDaten[[#This Row],[Plan]]*-1)</f>
        <v>-1500</v>
      </c>
      <c r="M488" s="18">
        <f>IF(OR(tabDaten[[#This Row],[art]]="00",tabDaten[[#This Row],[art]]="10",tabDaten[[#This Row],[art]]="60",tabDaten[[#This Row],[art]]="70"),tabDaten[[#This Row],[Rechnung]],tabDaten[[#This Row],[Rechnung]]*-1)</f>
        <v>0</v>
      </c>
      <c r="N488" s="44">
        <v>1</v>
      </c>
      <c r="O488" s="45" t="s">
        <v>997</v>
      </c>
      <c r="P488" s="45" t="s">
        <v>1026</v>
      </c>
      <c r="Q488" s="45" t="s">
        <v>1728</v>
      </c>
      <c r="R488" s="45" t="s">
        <v>995</v>
      </c>
      <c r="S488" s="45" t="s">
        <v>1546</v>
      </c>
      <c r="T488" s="44" t="s">
        <v>11</v>
      </c>
      <c r="U488" s="46">
        <v>1500</v>
      </c>
      <c r="V488" s="46">
        <v>0</v>
      </c>
    </row>
    <row r="489" spans="2:22" x14ac:dyDescent="0.2">
      <c r="B489" s="14" t="str">
        <f>IF(tabDaten[[#This Row],[MandNr]]="","Fehler",IF(tabDaten[[#This Row],[MandNr]]=1,"1 Stadt Bad Rappenau","2 Eigenbetrieb Stadtenwässerung"))</f>
        <v>1 Stadt Bad Rappenau</v>
      </c>
      <c r="C489" s="14" t="str">
        <f>IF(OR(tabDaten[[#This Row],[art]]="00",tabDaten[[#This Row],[art]]="01",tabDaten[[#This Row],[art]]="60",tabDaten[[#This Row],[art]]="61"),"0 Verwaltungshaushalt","1 Vermögenshaushalt")</f>
        <v>0 Verwaltungshaushalt</v>
      </c>
      <c r="D489" s="14" t="str">
        <f>VLOOKUP(tabDaten[[#This Row],[art]],tabKontenart[],2,FALSE)</f>
        <v>01 Ausgaben VerwaltungsHH</v>
      </c>
      <c r="E489" s="14" t="str">
        <f>LEFT(tabDaten[[#This Row],[Gld]],1) &amp; "    " &amp;VLOOKUP((tabDaten[[#This Row],[MandNr]]&amp;"x"&amp;LEFT(tabDaten[[#This Row],[Gld]],1)),tabGliederung[],2,FALSE)</f>
        <v xml:space="preserve">1    öffentliche Ordnung </v>
      </c>
      <c r="F489" s="14" t="str">
        <f>LEFT(tabDaten[[#This Row],[Gld]],2) &amp; "    " &amp;VLOOKUP((tabDaten[[#This Row],[MandNr]]&amp;"x"&amp;LEFT(tabDaten[[#This Row],[Gld]],2)),tabGliederung[],2,FALSE)</f>
        <v xml:space="preserve">11    öffentliche Ordnung </v>
      </c>
      <c r="G4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89" s="14" t="str">
        <f>LEFT(tabDaten[[#This Row],[Gld]],4) &amp; "    " &amp;VLOOKUP((tabDaten[[#This Row],[MandNr]]&amp;"x"&amp;LEFT(tabDaten[[#This Row],[Gld]],4)),tabGliederung[],2,FALSE)</f>
        <v xml:space="preserve">1101    Bürgerbüro Babstadt </v>
      </c>
      <c r="I489" s="14" t="str">
        <f>IF(OR(LEFT(tabDaten[[#This Row],[Grp]],1)*1=3,LEFT(tabDaten[[#This Row],[Grp]],1)*1=9),LEFT(tabDaten[[#This Row],[Grp]],2),LEFT(tabDaten[[#This Row],[Grp]],1))</f>
        <v>4</v>
      </c>
      <c r="J489" s="14" t="str">
        <f>VLOOKUP(tabDaten[[#This Row],[GrpKurz]],tabGruppierung[],2,FALSE)</f>
        <v>A   Personalausgaben</v>
      </c>
      <c r="K4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1101-414000    Vergütungen der Beschäftigten bis 2005 nur Angestellte </v>
      </c>
      <c r="L489" s="17">
        <f>IF(OR(tabDaten[[#This Row],[art]]="00",tabDaten[[#This Row],[art]]="10"),tabDaten[[#This Row],[Plan]],tabDaten[[#This Row],[Plan]]*-1)</f>
        <v>-8200</v>
      </c>
      <c r="M489" s="18">
        <f>IF(OR(tabDaten[[#This Row],[art]]="00",tabDaten[[#This Row],[art]]="10",tabDaten[[#This Row],[art]]="60",tabDaten[[#This Row],[art]]="70"),tabDaten[[#This Row],[Rechnung]],tabDaten[[#This Row],[Rechnung]]*-1)</f>
        <v>-8450.66</v>
      </c>
      <c r="N489" s="44">
        <v>1</v>
      </c>
      <c r="O489" s="45" t="s">
        <v>997</v>
      </c>
      <c r="P489" s="45" t="s">
        <v>1027</v>
      </c>
      <c r="Q489" s="45" t="s">
        <v>1707</v>
      </c>
      <c r="R489" s="45" t="s">
        <v>995</v>
      </c>
      <c r="S489" s="45" t="s">
        <v>1546</v>
      </c>
      <c r="T489" s="44" t="s">
        <v>127</v>
      </c>
      <c r="U489" s="46">
        <v>8200</v>
      </c>
      <c r="V489" s="46">
        <v>8450.66</v>
      </c>
    </row>
    <row r="490" spans="2:22" x14ac:dyDescent="0.2">
      <c r="B490" s="14" t="str">
        <f>IF(tabDaten[[#This Row],[MandNr]]="","Fehler",IF(tabDaten[[#This Row],[MandNr]]=1,"1 Stadt Bad Rappenau","2 Eigenbetrieb Stadtenwässerung"))</f>
        <v>1 Stadt Bad Rappenau</v>
      </c>
      <c r="C490" s="14" t="str">
        <f>IF(OR(tabDaten[[#This Row],[art]]="00",tabDaten[[#This Row],[art]]="01",tabDaten[[#This Row],[art]]="60",tabDaten[[#This Row],[art]]="61"),"0 Verwaltungshaushalt","1 Vermögenshaushalt")</f>
        <v>0 Verwaltungshaushalt</v>
      </c>
      <c r="D490" s="14" t="str">
        <f>VLOOKUP(tabDaten[[#This Row],[art]],tabKontenart[],2,FALSE)</f>
        <v>01 Ausgaben VerwaltungsHH</v>
      </c>
      <c r="E490" s="14" t="str">
        <f>LEFT(tabDaten[[#This Row],[Gld]],1) &amp; "    " &amp;VLOOKUP((tabDaten[[#This Row],[MandNr]]&amp;"x"&amp;LEFT(tabDaten[[#This Row],[Gld]],1)),tabGliederung[],2,FALSE)</f>
        <v xml:space="preserve">1    öffentliche Ordnung </v>
      </c>
      <c r="F490" s="14" t="str">
        <f>LEFT(tabDaten[[#This Row],[Gld]],2) &amp; "    " &amp;VLOOKUP((tabDaten[[#This Row],[MandNr]]&amp;"x"&amp;LEFT(tabDaten[[#This Row],[Gld]],2)),tabGliederung[],2,FALSE)</f>
        <v xml:space="preserve">11    öffentliche Ordnung </v>
      </c>
      <c r="G4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0" s="14" t="str">
        <f>LEFT(tabDaten[[#This Row],[Gld]],4) &amp; "    " &amp;VLOOKUP((tabDaten[[#This Row],[MandNr]]&amp;"x"&amp;LEFT(tabDaten[[#This Row],[Gld]],4)),tabGliederung[],2,FALSE)</f>
        <v xml:space="preserve">1101    Bürgerbüro Babstadt </v>
      </c>
      <c r="I490" s="14" t="str">
        <f>IF(OR(LEFT(tabDaten[[#This Row],[Grp]],1)*1=3,LEFT(tabDaten[[#This Row],[Grp]],1)*1=9),LEFT(tabDaten[[#This Row],[Grp]],2),LEFT(tabDaten[[#This Row],[Grp]],1))</f>
        <v>4</v>
      </c>
      <c r="J490" s="14" t="str">
        <f>VLOOKUP(tabDaten[[#This Row],[GrpKurz]],tabGruppierung[],2,FALSE)</f>
        <v>A   Personalausgaben</v>
      </c>
      <c r="K4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1101-434000    Beiträge Versorgungskasse  bis 2005 nur Angestellte </v>
      </c>
      <c r="L490" s="17">
        <f>IF(OR(tabDaten[[#This Row],[art]]="00",tabDaten[[#This Row],[art]]="10"),tabDaten[[#This Row],[Plan]],tabDaten[[#This Row],[Plan]]*-1)</f>
        <v>-700</v>
      </c>
      <c r="M490" s="18">
        <f>IF(OR(tabDaten[[#This Row],[art]]="00",tabDaten[[#This Row],[art]]="10",tabDaten[[#This Row],[art]]="60",tabDaten[[#This Row],[art]]="70"),tabDaten[[#This Row],[Rechnung]],tabDaten[[#This Row],[Rechnung]]*-1)</f>
        <v>-722.27</v>
      </c>
      <c r="N490" s="44">
        <v>1</v>
      </c>
      <c r="O490" s="45" t="s">
        <v>997</v>
      </c>
      <c r="P490" s="45" t="s">
        <v>1027</v>
      </c>
      <c r="Q490" s="45" t="s">
        <v>1709</v>
      </c>
      <c r="R490" s="45" t="s">
        <v>995</v>
      </c>
      <c r="S490" s="45" t="s">
        <v>1546</v>
      </c>
      <c r="T490" s="44" t="s">
        <v>104</v>
      </c>
      <c r="U490" s="46">
        <v>700</v>
      </c>
      <c r="V490" s="46">
        <v>722.27</v>
      </c>
    </row>
    <row r="491" spans="2:22" x14ac:dyDescent="0.2">
      <c r="B491" s="14" t="str">
        <f>IF(tabDaten[[#This Row],[MandNr]]="","Fehler",IF(tabDaten[[#This Row],[MandNr]]=1,"1 Stadt Bad Rappenau","2 Eigenbetrieb Stadtenwässerung"))</f>
        <v>1 Stadt Bad Rappenau</v>
      </c>
      <c r="C491" s="14" t="str">
        <f>IF(OR(tabDaten[[#This Row],[art]]="00",tabDaten[[#This Row],[art]]="01",tabDaten[[#This Row],[art]]="60",tabDaten[[#This Row],[art]]="61"),"0 Verwaltungshaushalt","1 Vermögenshaushalt")</f>
        <v>0 Verwaltungshaushalt</v>
      </c>
      <c r="D491" s="14" t="str">
        <f>VLOOKUP(tabDaten[[#This Row],[art]],tabKontenart[],2,FALSE)</f>
        <v>01 Ausgaben VerwaltungsHH</v>
      </c>
      <c r="E491" s="14" t="str">
        <f>LEFT(tabDaten[[#This Row],[Gld]],1) &amp; "    " &amp;VLOOKUP((tabDaten[[#This Row],[MandNr]]&amp;"x"&amp;LEFT(tabDaten[[#This Row],[Gld]],1)),tabGliederung[],2,FALSE)</f>
        <v xml:space="preserve">1    öffentliche Ordnung </v>
      </c>
      <c r="F491" s="14" t="str">
        <f>LEFT(tabDaten[[#This Row],[Gld]],2) &amp; "    " &amp;VLOOKUP((tabDaten[[#This Row],[MandNr]]&amp;"x"&amp;LEFT(tabDaten[[#This Row],[Gld]],2)),tabGliederung[],2,FALSE)</f>
        <v xml:space="preserve">11    öffentliche Ordnung </v>
      </c>
      <c r="G4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1" s="14" t="str">
        <f>LEFT(tabDaten[[#This Row],[Gld]],4) &amp; "    " &amp;VLOOKUP((tabDaten[[#This Row],[MandNr]]&amp;"x"&amp;LEFT(tabDaten[[#This Row],[Gld]],4)),tabGliederung[],2,FALSE)</f>
        <v xml:space="preserve">1101    Bürgerbüro Babstadt </v>
      </c>
      <c r="I491" s="14" t="str">
        <f>IF(OR(LEFT(tabDaten[[#This Row],[Grp]],1)*1=3,LEFT(tabDaten[[#This Row],[Grp]],1)*1=9),LEFT(tabDaten[[#This Row],[Grp]],2),LEFT(tabDaten[[#This Row],[Grp]],1))</f>
        <v>4</v>
      </c>
      <c r="J491" s="14" t="str">
        <f>VLOOKUP(tabDaten[[#This Row],[GrpKurz]],tabGruppierung[],2,FALSE)</f>
        <v>A   Personalausgaben</v>
      </c>
      <c r="K4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1101-444000    Beiträge zur gesetzlichen Sozialversicherung für Angest. bis 2005 nur Angestellte </v>
      </c>
      <c r="L491" s="17">
        <f>IF(OR(tabDaten[[#This Row],[art]]="00",tabDaten[[#This Row],[art]]="10"),tabDaten[[#This Row],[Plan]],tabDaten[[#This Row],[Plan]]*-1)</f>
        <v>-1700</v>
      </c>
      <c r="M491" s="18">
        <f>IF(OR(tabDaten[[#This Row],[art]]="00",tabDaten[[#This Row],[art]]="10",tabDaten[[#This Row],[art]]="60",tabDaten[[#This Row],[art]]="70"),tabDaten[[#This Row],[Rechnung]],tabDaten[[#This Row],[Rechnung]]*-1)</f>
        <v>-1705.9</v>
      </c>
      <c r="N491" s="44">
        <v>1</v>
      </c>
      <c r="O491" s="45" t="s">
        <v>997</v>
      </c>
      <c r="P491" s="45" t="s">
        <v>1027</v>
      </c>
      <c r="Q491" s="45" t="s">
        <v>1710</v>
      </c>
      <c r="R491" s="45" t="s">
        <v>995</v>
      </c>
      <c r="S491" s="45" t="s">
        <v>1546</v>
      </c>
      <c r="T491" s="44" t="s">
        <v>128</v>
      </c>
      <c r="U491" s="46">
        <v>1700</v>
      </c>
      <c r="V491" s="46">
        <v>1705.9</v>
      </c>
    </row>
    <row r="492" spans="2:22" x14ac:dyDescent="0.2">
      <c r="B492" s="14" t="str">
        <f>IF(tabDaten[[#This Row],[MandNr]]="","Fehler",IF(tabDaten[[#This Row],[MandNr]]=1,"1 Stadt Bad Rappenau","2 Eigenbetrieb Stadtenwässerung"))</f>
        <v>1 Stadt Bad Rappenau</v>
      </c>
      <c r="C492" s="14" t="str">
        <f>IF(OR(tabDaten[[#This Row],[art]]="00",tabDaten[[#This Row],[art]]="01",tabDaten[[#This Row],[art]]="60",tabDaten[[#This Row],[art]]="61"),"0 Verwaltungshaushalt","1 Vermögenshaushalt")</f>
        <v>0 Verwaltungshaushalt</v>
      </c>
      <c r="D492" s="14" t="str">
        <f>VLOOKUP(tabDaten[[#This Row],[art]],tabKontenart[],2,FALSE)</f>
        <v>01 Ausgaben VerwaltungsHH</v>
      </c>
      <c r="E492" s="14" t="str">
        <f>LEFT(tabDaten[[#This Row],[Gld]],1) &amp; "    " &amp;VLOOKUP((tabDaten[[#This Row],[MandNr]]&amp;"x"&amp;LEFT(tabDaten[[#This Row],[Gld]],1)),tabGliederung[],2,FALSE)</f>
        <v xml:space="preserve">1    öffentliche Ordnung </v>
      </c>
      <c r="F492" s="14" t="str">
        <f>LEFT(tabDaten[[#This Row],[Gld]],2) &amp; "    " &amp;VLOOKUP((tabDaten[[#This Row],[MandNr]]&amp;"x"&amp;LEFT(tabDaten[[#This Row],[Gld]],2)),tabGliederung[],2,FALSE)</f>
        <v xml:space="preserve">11    öffentliche Ordnung </v>
      </c>
      <c r="G4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2" s="14" t="str">
        <f>LEFT(tabDaten[[#This Row],[Gld]],4) &amp; "    " &amp;VLOOKUP((tabDaten[[#This Row],[MandNr]]&amp;"x"&amp;LEFT(tabDaten[[#This Row],[Gld]],4)),tabGliederung[],2,FALSE)</f>
        <v xml:space="preserve">1101    Bürgerbüro Babstadt </v>
      </c>
      <c r="I492" s="14" t="str">
        <f>IF(OR(LEFT(tabDaten[[#This Row],[Grp]],1)*1=3,LEFT(tabDaten[[#This Row],[Grp]],1)*1=9),LEFT(tabDaten[[#This Row],[Grp]],2),LEFT(tabDaten[[#This Row],[Grp]],1))</f>
        <v>4</v>
      </c>
      <c r="J492" s="14" t="str">
        <f>VLOOKUP(tabDaten[[#This Row],[GrpKurz]],tabGruppierung[],2,FALSE)</f>
        <v>A   Personalausgaben</v>
      </c>
      <c r="K4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1101-450000    Beihilfen, Unterstützung und dgl.  </v>
      </c>
      <c r="L492" s="17">
        <f>IF(OR(tabDaten[[#This Row],[art]]="00",tabDaten[[#This Row],[art]]="10"),tabDaten[[#This Row],[Plan]],tabDaten[[#This Row],[Plan]]*-1)</f>
        <v>-100</v>
      </c>
      <c r="M492" s="18">
        <f>IF(OR(tabDaten[[#This Row],[art]]="00",tabDaten[[#This Row],[art]]="10",tabDaten[[#This Row],[art]]="60",tabDaten[[#This Row],[art]]="70"),tabDaten[[#This Row],[Rechnung]],tabDaten[[#This Row],[Rechnung]]*-1)</f>
        <v>-2.64</v>
      </c>
      <c r="N492" s="44">
        <v>1</v>
      </c>
      <c r="O492" s="45" t="s">
        <v>997</v>
      </c>
      <c r="P492" s="45" t="s">
        <v>1027</v>
      </c>
      <c r="Q492" s="45" t="s">
        <v>1711</v>
      </c>
      <c r="R492" s="45" t="s">
        <v>995</v>
      </c>
      <c r="S492" s="45" t="s">
        <v>1546</v>
      </c>
      <c r="T492" s="44" t="s">
        <v>106</v>
      </c>
      <c r="U492" s="46">
        <v>100</v>
      </c>
      <c r="V492" s="46">
        <v>2.64</v>
      </c>
    </row>
    <row r="493" spans="2:22" x14ac:dyDescent="0.2">
      <c r="B493" s="14" t="str">
        <f>IF(tabDaten[[#This Row],[MandNr]]="","Fehler",IF(tabDaten[[#This Row],[MandNr]]=1,"1 Stadt Bad Rappenau","2 Eigenbetrieb Stadtenwässerung"))</f>
        <v>1 Stadt Bad Rappenau</v>
      </c>
      <c r="C493" s="14" t="str">
        <f>IF(OR(tabDaten[[#This Row],[art]]="00",tabDaten[[#This Row],[art]]="01",tabDaten[[#This Row],[art]]="60",tabDaten[[#This Row],[art]]="61"),"0 Verwaltungshaushalt","1 Vermögenshaushalt")</f>
        <v>0 Verwaltungshaushalt</v>
      </c>
      <c r="D493" s="14" t="str">
        <f>VLOOKUP(tabDaten[[#This Row],[art]],tabKontenart[],2,FALSE)</f>
        <v>01 Ausgaben VerwaltungsHH</v>
      </c>
      <c r="E493" s="14" t="str">
        <f>LEFT(tabDaten[[#This Row],[Gld]],1) &amp; "    " &amp;VLOOKUP((tabDaten[[#This Row],[MandNr]]&amp;"x"&amp;LEFT(tabDaten[[#This Row],[Gld]],1)),tabGliederung[],2,FALSE)</f>
        <v xml:space="preserve">1    öffentliche Ordnung </v>
      </c>
      <c r="F493" s="14" t="str">
        <f>LEFT(tabDaten[[#This Row],[Gld]],2) &amp; "    " &amp;VLOOKUP((tabDaten[[#This Row],[MandNr]]&amp;"x"&amp;LEFT(tabDaten[[#This Row],[Gld]],2)),tabGliederung[],2,FALSE)</f>
        <v xml:space="preserve">11    öffentliche Ordnung </v>
      </c>
      <c r="G4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3" s="14" t="str">
        <f>LEFT(tabDaten[[#This Row],[Gld]],4) &amp; "    " &amp;VLOOKUP((tabDaten[[#This Row],[MandNr]]&amp;"x"&amp;LEFT(tabDaten[[#This Row],[Gld]],4)),tabGliederung[],2,FALSE)</f>
        <v xml:space="preserve">1101    Bürgerbüro Babstadt </v>
      </c>
      <c r="I493" s="14" t="str">
        <f>IF(OR(LEFT(tabDaten[[#This Row],[Grp]],1)*1=3,LEFT(tabDaten[[#This Row],[Grp]],1)*1=9),LEFT(tabDaten[[#This Row],[Grp]],2),LEFT(tabDaten[[#This Row],[Grp]],1))</f>
        <v>4</v>
      </c>
      <c r="J493" s="14" t="str">
        <f>VLOOKUP(tabDaten[[#This Row],[GrpKurz]],tabGruppierung[],2,FALSE)</f>
        <v>A   Personalausgaben</v>
      </c>
      <c r="K4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1101-460000    Personalnebenausgaben   </v>
      </c>
      <c r="L493" s="17">
        <f>IF(OR(tabDaten[[#This Row],[art]]="00",tabDaten[[#This Row],[art]]="10"),tabDaten[[#This Row],[Plan]],tabDaten[[#This Row],[Plan]]*-1)</f>
        <v>-100</v>
      </c>
      <c r="M493" s="18">
        <f>IF(OR(tabDaten[[#This Row],[art]]="00",tabDaten[[#This Row],[art]]="10",tabDaten[[#This Row],[art]]="60",tabDaten[[#This Row],[art]]="70"),tabDaten[[#This Row],[Rechnung]],tabDaten[[#This Row],[Rechnung]]*-1)</f>
        <v>-84.56</v>
      </c>
      <c r="N493" s="44">
        <v>1</v>
      </c>
      <c r="O493" s="45" t="s">
        <v>997</v>
      </c>
      <c r="P493" s="45" t="s">
        <v>1027</v>
      </c>
      <c r="Q493" s="45" t="s">
        <v>1712</v>
      </c>
      <c r="R493" s="45" t="s">
        <v>995</v>
      </c>
      <c r="S493" s="45" t="s">
        <v>1546</v>
      </c>
      <c r="T493" s="44" t="s">
        <v>107</v>
      </c>
      <c r="U493" s="46">
        <v>100</v>
      </c>
      <c r="V493" s="46">
        <v>84.56</v>
      </c>
    </row>
    <row r="494" spans="2:22" x14ac:dyDescent="0.2">
      <c r="B494" s="14" t="str">
        <f>IF(tabDaten[[#This Row],[MandNr]]="","Fehler",IF(tabDaten[[#This Row],[MandNr]]=1,"1 Stadt Bad Rappenau","2 Eigenbetrieb Stadtenwässerung"))</f>
        <v>1 Stadt Bad Rappenau</v>
      </c>
      <c r="C494" s="14" t="str">
        <f>IF(OR(tabDaten[[#This Row],[art]]="00",tabDaten[[#This Row],[art]]="01",tabDaten[[#This Row],[art]]="60",tabDaten[[#This Row],[art]]="61"),"0 Verwaltungshaushalt","1 Vermögenshaushalt")</f>
        <v>0 Verwaltungshaushalt</v>
      </c>
      <c r="D494" s="14" t="str">
        <f>VLOOKUP(tabDaten[[#This Row],[art]],tabKontenart[],2,FALSE)</f>
        <v>01 Ausgaben VerwaltungsHH</v>
      </c>
      <c r="E494" s="14" t="str">
        <f>LEFT(tabDaten[[#This Row],[Gld]],1) &amp; "    " &amp;VLOOKUP((tabDaten[[#This Row],[MandNr]]&amp;"x"&amp;LEFT(tabDaten[[#This Row],[Gld]],1)),tabGliederung[],2,FALSE)</f>
        <v xml:space="preserve">1    öffentliche Ordnung </v>
      </c>
      <c r="F494" s="14" t="str">
        <f>LEFT(tabDaten[[#This Row],[Gld]],2) &amp; "    " &amp;VLOOKUP((tabDaten[[#This Row],[MandNr]]&amp;"x"&amp;LEFT(tabDaten[[#This Row],[Gld]],2)),tabGliederung[],2,FALSE)</f>
        <v xml:space="preserve">11    öffentliche Ordnung </v>
      </c>
      <c r="G4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4" s="14" t="str">
        <f>LEFT(tabDaten[[#This Row],[Gld]],4) &amp; "    " &amp;VLOOKUP((tabDaten[[#This Row],[MandNr]]&amp;"x"&amp;LEFT(tabDaten[[#This Row],[Gld]],4)),tabGliederung[],2,FALSE)</f>
        <v xml:space="preserve">1101    Bürgerbüro Babstadt </v>
      </c>
      <c r="I494" s="14" t="str">
        <f>IF(OR(LEFT(tabDaten[[#This Row],[Grp]],1)*1=3,LEFT(tabDaten[[#This Row],[Grp]],1)*1=9),LEFT(tabDaten[[#This Row],[Grp]],2),LEFT(tabDaten[[#This Row],[Grp]],1))</f>
        <v>4</v>
      </c>
      <c r="J494" s="14" t="str">
        <f>VLOOKUP(tabDaten[[#This Row],[GrpKurz]],tabGruppierung[],2,FALSE)</f>
        <v>A   Personalausgaben</v>
      </c>
      <c r="K4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1101-462000    Betriebsausflug   </v>
      </c>
      <c r="L494" s="17">
        <f>IF(OR(tabDaten[[#This Row],[art]]="00",tabDaten[[#This Row],[art]]="10"),tabDaten[[#This Row],[Plan]],tabDaten[[#This Row],[Plan]]*-1)</f>
        <v>-100</v>
      </c>
      <c r="M494" s="18">
        <f>IF(OR(tabDaten[[#This Row],[art]]="00",tabDaten[[#This Row],[art]]="10",tabDaten[[#This Row],[art]]="60",tabDaten[[#This Row],[art]]="70"),tabDaten[[#This Row],[Rechnung]],tabDaten[[#This Row],[Rechnung]]*-1)</f>
        <v>-35.97</v>
      </c>
      <c r="N494" s="44">
        <v>1</v>
      </c>
      <c r="O494" s="45" t="s">
        <v>997</v>
      </c>
      <c r="P494" s="45" t="s">
        <v>1027</v>
      </c>
      <c r="Q494" s="45" t="s">
        <v>1713</v>
      </c>
      <c r="R494" s="45" t="s">
        <v>995</v>
      </c>
      <c r="S494" s="45" t="s">
        <v>1546</v>
      </c>
      <c r="T494" s="44" t="s">
        <v>108</v>
      </c>
      <c r="U494" s="46">
        <v>100</v>
      </c>
      <c r="V494" s="46">
        <v>35.97</v>
      </c>
    </row>
    <row r="495" spans="2:22" x14ac:dyDescent="0.2">
      <c r="B495" s="14" t="str">
        <f>IF(tabDaten[[#This Row],[MandNr]]="","Fehler",IF(tabDaten[[#This Row],[MandNr]]=1,"1 Stadt Bad Rappenau","2 Eigenbetrieb Stadtenwässerung"))</f>
        <v>1 Stadt Bad Rappenau</v>
      </c>
      <c r="C495" s="14" t="str">
        <f>IF(OR(tabDaten[[#This Row],[art]]="00",tabDaten[[#This Row],[art]]="01",tabDaten[[#This Row],[art]]="60",tabDaten[[#This Row],[art]]="61"),"0 Verwaltungshaushalt","1 Vermögenshaushalt")</f>
        <v>0 Verwaltungshaushalt</v>
      </c>
      <c r="D495" s="14" t="str">
        <f>VLOOKUP(tabDaten[[#This Row],[art]],tabKontenart[],2,FALSE)</f>
        <v>01 Ausgaben VerwaltungsHH</v>
      </c>
      <c r="E495" s="14" t="str">
        <f>LEFT(tabDaten[[#This Row],[Gld]],1) &amp; "    " &amp;VLOOKUP((tabDaten[[#This Row],[MandNr]]&amp;"x"&amp;LEFT(tabDaten[[#This Row],[Gld]],1)),tabGliederung[],2,FALSE)</f>
        <v xml:space="preserve">1    öffentliche Ordnung </v>
      </c>
      <c r="F495" s="14" t="str">
        <f>LEFT(tabDaten[[#This Row],[Gld]],2) &amp; "    " &amp;VLOOKUP((tabDaten[[#This Row],[MandNr]]&amp;"x"&amp;LEFT(tabDaten[[#This Row],[Gld]],2)),tabGliederung[],2,FALSE)</f>
        <v xml:space="preserve">11    öffentliche Ordnung </v>
      </c>
      <c r="G4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5" s="14" t="str">
        <f>LEFT(tabDaten[[#This Row],[Gld]],4) &amp; "    " &amp;VLOOKUP((tabDaten[[#This Row],[MandNr]]&amp;"x"&amp;LEFT(tabDaten[[#This Row],[Gld]],4)),tabGliederung[],2,FALSE)</f>
        <v xml:space="preserve">1101    Bürgerbüro Babstadt </v>
      </c>
      <c r="I495" s="14" t="str">
        <f>IF(OR(LEFT(tabDaten[[#This Row],[Grp]],1)*1=3,LEFT(tabDaten[[#This Row],[Grp]],1)*1=9),LEFT(tabDaten[[#This Row],[Grp]],2),LEFT(tabDaten[[#This Row],[Grp]],1))</f>
        <v>5</v>
      </c>
      <c r="J495" s="14" t="str">
        <f>VLOOKUP(tabDaten[[#This Row],[GrpKurz]],tabGruppierung[],2,FALSE)</f>
        <v>A   Sächlicher Verwaltungs- und Betriebsaufwand</v>
      </c>
      <c r="K4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1101-501000    Gebäudeunterhaltung   </v>
      </c>
      <c r="L495" s="17">
        <f>IF(OR(tabDaten[[#This Row],[art]]="00",tabDaten[[#This Row],[art]]="10"),tabDaten[[#This Row],[Plan]],tabDaten[[#This Row],[Plan]]*-1)</f>
        <v>-1000</v>
      </c>
      <c r="M495" s="18">
        <f>IF(OR(tabDaten[[#This Row],[art]]="00",tabDaten[[#This Row],[art]]="10",tabDaten[[#This Row],[art]]="60",tabDaten[[#This Row],[art]]="70"),tabDaten[[#This Row],[Rechnung]],tabDaten[[#This Row],[Rechnung]]*-1)</f>
        <v>-31.65</v>
      </c>
      <c r="N495" s="44">
        <v>1</v>
      </c>
      <c r="O495" s="45" t="s">
        <v>997</v>
      </c>
      <c r="P495" s="45" t="s">
        <v>1027</v>
      </c>
      <c r="Q495" s="45" t="s">
        <v>1730</v>
      </c>
      <c r="R495" s="45" t="s">
        <v>995</v>
      </c>
      <c r="S495" s="45" t="s">
        <v>1546</v>
      </c>
      <c r="T495" s="44" t="s">
        <v>133</v>
      </c>
      <c r="U495" s="46">
        <v>1000</v>
      </c>
      <c r="V495" s="46">
        <v>31.65</v>
      </c>
    </row>
    <row r="496" spans="2:22" x14ac:dyDescent="0.2">
      <c r="B496" s="14" t="str">
        <f>IF(tabDaten[[#This Row],[MandNr]]="","Fehler",IF(tabDaten[[#This Row],[MandNr]]=1,"1 Stadt Bad Rappenau","2 Eigenbetrieb Stadtenwässerung"))</f>
        <v>1 Stadt Bad Rappenau</v>
      </c>
      <c r="C496" s="14" t="str">
        <f>IF(OR(tabDaten[[#This Row],[art]]="00",tabDaten[[#This Row],[art]]="01",tabDaten[[#This Row],[art]]="60",tabDaten[[#This Row],[art]]="61"),"0 Verwaltungshaushalt","1 Vermögenshaushalt")</f>
        <v>0 Verwaltungshaushalt</v>
      </c>
      <c r="D496" s="14" t="str">
        <f>VLOOKUP(tabDaten[[#This Row],[art]],tabKontenart[],2,FALSE)</f>
        <v>01 Ausgaben VerwaltungsHH</v>
      </c>
      <c r="E496" s="14" t="str">
        <f>LEFT(tabDaten[[#This Row],[Gld]],1) &amp; "    " &amp;VLOOKUP((tabDaten[[#This Row],[MandNr]]&amp;"x"&amp;LEFT(tabDaten[[#This Row],[Gld]],1)),tabGliederung[],2,FALSE)</f>
        <v xml:space="preserve">1    öffentliche Ordnung </v>
      </c>
      <c r="F496" s="14" t="str">
        <f>LEFT(tabDaten[[#This Row],[Gld]],2) &amp; "    " &amp;VLOOKUP((tabDaten[[#This Row],[MandNr]]&amp;"x"&amp;LEFT(tabDaten[[#This Row],[Gld]],2)),tabGliederung[],2,FALSE)</f>
        <v xml:space="preserve">11    öffentliche Ordnung </v>
      </c>
      <c r="G4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6" s="14" t="str">
        <f>LEFT(tabDaten[[#This Row],[Gld]],4) &amp; "    " &amp;VLOOKUP((tabDaten[[#This Row],[MandNr]]&amp;"x"&amp;LEFT(tabDaten[[#This Row],[Gld]],4)),tabGliederung[],2,FALSE)</f>
        <v xml:space="preserve">1101    Bürgerbüro Babstadt </v>
      </c>
      <c r="I496" s="14" t="str">
        <f>IF(OR(LEFT(tabDaten[[#This Row],[Grp]],1)*1=3,LEFT(tabDaten[[#This Row],[Grp]],1)*1=9),LEFT(tabDaten[[#This Row],[Grp]],2),LEFT(tabDaten[[#This Row],[Grp]],1))</f>
        <v>5</v>
      </c>
      <c r="J496" s="14" t="str">
        <f>VLOOKUP(tabDaten[[#This Row],[GrpKurz]],tabGruppierung[],2,FALSE)</f>
        <v>A   Sächlicher Verwaltungs- und Betriebsaufwand</v>
      </c>
      <c r="K4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1101-520000    Geräte, Ausstattung, Einrichtungsgegenstände  </v>
      </c>
      <c r="L496" s="17">
        <f>IF(OR(tabDaten[[#This Row],[art]]="00",tabDaten[[#This Row],[art]]="10"),tabDaten[[#This Row],[Plan]],tabDaten[[#This Row],[Plan]]*-1)</f>
        <v>-800</v>
      </c>
      <c r="M496" s="18">
        <f>IF(OR(tabDaten[[#This Row],[art]]="00",tabDaten[[#This Row],[art]]="10",tabDaten[[#This Row],[art]]="60",tabDaten[[#This Row],[art]]="70"),tabDaten[[#This Row],[Rechnung]],tabDaten[[#This Row],[Rechnung]]*-1)</f>
        <v>-551.77</v>
      </c>
      <c r="N496" s="44">
        <v>1</v>
      </c>
      <c r="O496" s="45" t="s">
        <v>997</v>
      </c>
      <c r="P496" s="45" t="s">
        <v>1027</v>
      </c>
      <c r="Q496" s="45" t="s">
        <v>1714</v>
      </c>
      <c r="R496" s="45" t="s">
        <v>995</v>
      </c>
      <c r="S496" s="45" t="s">
        <v>1546</v>
      </c>
      <c r="T496" s="44" t="s">
        <v>152</v>
      </c>
      <c r="U496" s="46">
        <v>800</v>
      </c>
      <c r="V496" s="46">
        <v>551.77</v>
      </c>
    </row>
    <row r="497" spans="2:22" x14ac:dyDescent="0.2">
      <c r="B497" s="14" t="str">
        <f>IF(tabDaten[[#This Row],[MandNr]]="","Fehler",IF(tabDaten[[#This Row],[MandNr]]=1,"1 Stadt Bad Rappenau","2 Eigenbetrieb Stadtenwässerung"))</f>
        <v>1 Stadt Bad Rappenau</v>
      </c>
      <c r="C497" s="14" t="str">
        <f>IF(OR(tabDaten[[#This Row],[art]]="00",tabDaten[[#This Row],[art]]="01",tabDaten[[#This Row],[art]]="60",tabDaten[[#This Row],[art]]="61"),"0 Verwaltungshaushalt","1 Vermögenshaushalt")</f>
        <v>0 Verwaltungshaushalt</v>
      </c>
      <c r="D497" s="14" t="str">
        <f>VLOOKUP(tabDaten[[#This Row],[art]],tabKontenart[],2,FALSE)</f>
        <v>01 Ausgaben VerwaltungsHH</v>
      </c>
      <c r="E497" s="14" t="str">
        <f>LEFT(tabDaten[[#This Row],[Gld]],1) &amp; "    " &amp;VLOOKUP((tabDaten[[#This Row],[MandNr]]&amp;"x"&amp;LEFT(tabDaten[[#This Row],[Gld]],1)),tabGliederung[],2,FALSE)</f>
        <v xml:space="preserve">1    öffentliche Ordnung </v>
      </c>
      <c r="F497" s="14" t="str">
        <f>LEFT(tabDaten[[#This Row],[Gld]],2) &amp; "    " &amp;VLOOKUP((tabDaten[[#This Row],[MandNr]]&amp;"x"&amp;LEFT(tabDaten[[#This Row],[Gld]],2)),tabGliederung[],2,FALSE)</f>
        <v xml:space="preserve">11    öffentliche Ordnung </v>
      </c>
      <c r="G4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7" s="14" t="str">
        <f>LEFT(tabDaten[[#This Row],[Gld]],4) &amp; "    " &amp;VLOOKUP((tabDaten[[#This Row],[MandNr]]&amp;"x"&amp;LEFT(tabDaten[[#This Row],[Gld]],4)),tabGliederung[],2,FALSE)</f>
        <v xml:space="preserve">1101    Bürgerbüro Babstadt </v>
      </c>
      <c r="I497" s="14" t="str">
        <f>IF(OR(LEFT(tabDaten[[#This Row],[Grp]],1)*1=3,LEFT(tabDaten[[#This Row],[Grp]],1)*1=9),LEFT(tabDaten[[#This Row],[Grp]],2),LEFT(tabDaten[[#This Row],[Grp]],1))</f>
        <v>5</v>
      </c>
      <c r="J497" s="14" t="str">
        <f>VLOOKUP(tabDaten[[#This Row],[GrpKurz]],tabGruppierung[],2,FALSE)</f>
        <v>A   Sächlicher Verwaltungs- und Betriebsaufwand</v>
      </c>
      <c r="K4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1101-522000    Druck- und Kopierkosten   </v>
      </c>
      <c r="L497" s="17">
        <f>IF(OR(tabDaten[[#This Row],[art]]="00",tabDaten[[#This Row],[art]]="10"),tabDaten[[#This Row],[Plan]],tabDaten[[#This Row],[Plan]]*-1)</f>
        <v>-300</v>
      </c>
      <c r="M497" s="18">
        <f>IF(OR(tabDaten[[#This Row],[art]]="00",tabDaten[[#This Row],[art]]="10",tabDaten[[#This Row],[art]]="60",tabDaten[[#This Row],[art]]="70"),tabDaten[[#This Row],[Rechnung]],tabDaten[[#This Row],[Rechnung]]*-1)</f>
        <v>-179.31</v>
      </c>
      <c r="N497" s="44">
        <v>1</v>
      </c>
      <c r="O497" s="45" t="s">
        <v>997</v>
      </c>
      <c r="P497" s="45" t="s">
        <v>1027</v>
      </c>
      <c r="Q497" s="45" t="s">
        <v>1715</v>
      </c>
      <c r="R497" s="45" t="s">
        <v>995</v>
      </c>
      <c r="S497" s="45" t="s">
        <v>1546</v>
      </c>
      <c r="T497" s="44" t="s">
        <v>110</v>
      </c>
      <c r="U497" s="46">
        <v>300</v>
      </c>
      <c r="V497" s="46">
        <v>179.31</v>
      </c>
    </row>
    <row r="498" spans="2:22" x14ac:dyDescent="0.2">
      <c r="B498" s="14" t="str">
        <f>IF(tabDaten[[#This Row],[MandNr]]="","Fehler",IF(tabDaten[[#This Row],[MandNr]]=1,"1 Stadt Bad Rappenau","2 Eigenbetrieb Stadtenwässerung"))</f>
        <v>1 Stadt Bad Rappenau</v>
      </c>
      <c r="C498" s="14" t="str">
        <f>IF(OR(tabDaten[[#This Row],[art]]="00",tabDaten[[#This Row],[art]]="01",tabDaten[[#This Row],[art]]="60",tabDaten[[#This Row],[art]]="61"),"0 Verwaltungshaushalt","1 Vermögenshaushalt")</f>
        <v>0 Verwaltungshaushalt</v>
      </c>
      <c r="D498" s="14" t="str">
        <f>VLOOKUP(tabDaten[[#This Row],[art]],tabKontenart[],2,FALSE)</f>
        <v>01 Ausgaben VerwaltungsHH</v>
      </c>
      <c r="E498" s="14" t="str">
        <f>LEFT(tabDaten[[#This Row],[Gld]],1) &amp; "    " &amp;VLOOKUP((tabDaten[[#This Row],[MandNr]]&amp;"x"&amp;LEFT(tabDaten[[#This Row],[Gld]],1)),tabGliederung[],2,FALSE)</f>
        <v xml:space="preserve">1    öffentliche Ordnung </v>
      </c>
      <c r="F498" s="14" t="str">
        <f>LEFT(tabDaten[[#This Row],[Gld]],2) &amp; "    " &amp;VLOOKUP((tabDaten[[#This Row],[MandNr]]&amp;"x"&amp;LEFT(tabDaten[[#This Row],[Gld]],2)),tabGliederung[],2,FALSE)</f>
        <v xml:space="preserve">11    öffentliche Ordnung </v>
      </c>
      <c r="G4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8" s="14" t="str">
        <f>LEFT(tabDaten[[#This Row],[Gld]],4) &amp; "    " &amp;VLOOKUP((tabDaten[[#This Row],[MandNr]]&amp;"x"&amp;LEFT(tabDaten[[#This Row],[Gld]],4)),tabGliederung[],2,FALSE)</f>
        <v xml:space="preserve">1101    Bürgerbüro Babstadt </v>
      </c>
      <c r="I498" s="14" t="str">
        <f>IF(OR(LEFT(tabDaten[[#This Row],[Grp]],1)*1=3,LEFT(tabDaten[[#This Row],[Grp]],1)*1=9),LEFT(tabDaten[[#This Row],[Grp]],2),LEFT(tabDaten[[#This Row],[Grp]],1))</f>
        <v>5</v>
      </c>
      <c r="J498" s="14" t="str">
        <f>VLOOKUP(tabDaten[[#This Row],[GrpKurz]],tabGruppierung[],2,FALSE)</f>
        <v>A   Sächlicher Verwaltungs- und Betriebsaufwand</v>
      </c>
      <c r="K4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1101-531000    Mieten und Pachten   </v>
      </c>
      <c r="L498" s="17">
        <f>IF(OR(tabDaten[[#This Row],[art]]="00",tabDaten[[#This Row],[art]]="10"),tabDaten[[#This Row],[Plan]],tabDaten[[#This Row],[Plan]]*-1)</f>
        <v>-5000</v>
      </c>
      <c r="M498" s="18">
        <f>IF(OR(tabDaten[[#This Row],[art]]="00",tabDaten[[#This Row],[art]]="10",tabDaten[[#This Row],[art]]="60",tabDaten[[#This Row],[art]]="70"),tabDaten[[#This Row],[Rechnung]],tabDaten[[#This Row],[Rechnung]]*-1)</f>
        <v>-4704</v>
      </c>
      <c r="N498" s="44">
        <v>1</v>
      </c>
      <c r="O498" s="45" t="s">
        <v>997</v>
      </c>
      <c r="P498" s="45" t="s">
        <v>1027</v>
      </c>
      <c r="Q498" s="45" t="s">
        <v>1748</v>
      </c>
      <c r="R498" s="45" t="s">
        <v>995</v>
      </c>
      <c r="S498" s="45" t="s">
        <v>1546</v>
      </c>
      <c r="T498" s="44" t="s">
        <v>43</v>
      </c>
      <c r="U498" s="46">
        <v>5000</v>
      </c>
      <c r="V498" s="46">
        <v>4704</v>
      </c>
    </row>
    <row r="499" spans="2:22" x14ac:dyDescent="0.2">
      <c r="B499" s="14" t="str">
        <f>IF(tabDaten[[#This Row],[MandNr]]="","Fehler",IF(tabDaten[[#This Row],[MandNr]]=1,"1 Stadt Bad Rappenau","2 Eigenbetrieb Stadtenwässerung"))</f>
        <v>1 Stadt Bad Rappenau</v>
      </c>
      <c r="C499" s="14" t="str">
        <f>IF(OR(tabDaten[[#This Row],[art]]="00",tabDaten[[#This Row],[art]]="01",tabDaten[[#This Row],[art]]="60",tabDaten[[#This Row],[art]]="61"),"0 Verwaltungshaushalt","1 Vermögenshaushalt")</f>
        <v>0 Verwaltungshaushalt</v>
      </c>
      <c r="D499" s="14" t="str">
        <f>VLOOKUP(tabDaten[[#This Row],[art]],tabKontenart[],2,FALSE)</f>
        <v>01 Ausgaben VerwaltungsHH</v>
      </c>
      <c r="E499" s="14" t="str">
        <f>LEFT(tabDaten[[#This Row],[Gld]],1) &amp; "    " &amp;VLOOKUP((tabDaten[[#This Row],[MandNr]]&amp;"x"&amp;LEFT(tabDaten[[#This Row],[Gld]],1)),tabGliederung[],2,FALSE)</f>
        <v xml:space="preserve">1    öffentliche Ordnung </v>
      </c>
      <c r="F499" s="14" t="str">
        <f>LEFT(tabDaten[[#This Row],[Gld]],2) &amp; "    " &amp;VLOOKUP((tabDaten[[#This Row],[MandNr]]&amp;"x"&amp;LEFT(tabDaten[[#This Row],[Gld]],2)),tabGliederung[],2,FALSE)</f>
        <v xml:space="preserve">11    öffentliche Ordnung </v>
      </c>
      <c r="G4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499" s="14" t="str">
        <f>LEFT(tabDaten[[#This Row],[Gld]],4) &amp; "    " &amp;VLOOKUP((tabDaten[[#This Row],[MandNr]]&amp;"x"&amp;LEFT(tabDaten[[#This Row],[Gld]],4)),tabGliederung[],2,FALSE)</f>
        <v xml:space="preserve">1101    Bürgerbüro Babstadt </v>
      </c>
      <c r="I499" s="14" t="str">
        <f>IF(OR(LEFT(tabDaten[[#This Row],[Grp]],1)*1=3,LEFT(tabDaten[[#This Row],[Grp]],1)*1=9),LEFT(tabDaten[[#This Row],[Grp]],2),LEFT(tabDaten[[#This Row],[Grp]],1))</f>
        <v>5</v>
      </c>
      <c r="J499" s="14" t="str">
        <f>VLOOKUP(tabDaten[[#This Row],[GrpKurz]],tabGruppierung[],2,FALSE)</f>
        <v>A   Sächlicher Verwaltungs- und Betriebsaufwand</v>
      </c>
      <c r="K4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1101-541000    Strom   </v>
      </c>
      <c r="L499" s="17">
        <f>IF(OR(tabDaten[[#This Row],[art]]="00",tabDaten[[#This Row],[art]]="10"),tabDaten[[#This Row],[Plan]],tabDaten[[#This Row],[Plan]]*-1)</f>
        <v>-200</v>
      </c>
      <c r="M499" s="18">
        <f>IF(OR(tabDaten[[#This Row],[art]]="00",tabDaten[[#This Row],[art]]="10",tabDaten[[#This Row],[art]]="60",tabDaten[[#This Row],[art]]="70"),tabDaten[[#This Row],[Rechnung]],tabDaten[[#This Row],[Rechnung]]*-1)</f>
        <v>-227.06</v>
      </c>
      <c r="N499" s="44">
        <v>1</v>
      </c>
      <c r="O499" s="45" t="s">
        <v>997</v>
      </c>
      <c r="P499" s="45" t="s">
        <v>1027</v>
      </c>
      <c r="Q499" s="45" t="s">
        <v>1732</v>
      </c>
      <c r="R499" s="45" t="s">
        <v>995</v>
      </c>
      <c r="S499" s="45" t="s">
        <v>1546</v>
      </c>
      <c r="T499" s="44" t="s">
        <v>135</v>
      </c>
      <c r="U499" s="46">
        <v>200</v>
      </c>
      <c r="V499" s="46">
        <v>227.06</v>
      </c>
    </row>
    <row r="500" spans="2:22" x14ac:dyDescent="0.2">
      <c r="B500" s="14" t="str">
        <f>IF(tabDaten[[#This Row],[MandNr]]="","Fehler",IF(tabDaten[[#This Row],[MandNr]]=1,"1 Stadt Bad Rappenau","2 Eigenbetrieb Stadtenwässerung"))</f>
        <v>1 Stadt Bad Rappenau</v>
      </c>
      <c r="C500" s="14" t="str">
        <f>IF(OR(tabDaten[[#This Row],[art]]="00",tabDaten[[#This Row],[art]]="01",tabDaten[[#This Row],[art]]="60",tabDaten[[#This Row],[art]]="61"),"0 Verwaltungshaushalt","1 Vermögenshaushalt")</f>
        <v>0 Verwaltungshaushalt</v>
      </c>
      <c r="D500" s="14" t="str">
        <f>VLOOKUP(tabDaten[[#This Row],[art]],tabKontenart[],2,FALSE)</f>
        <v>01 Ausgaben VerwaltungsHH</v>
      </c>
      <c r="E500" s="14" t="str">
        <f>LEFT(tabDaten[[#This Row],[Gld]],1) &amp; "    " &amp;VLOOKUP((tabDaten[[#This Row],[MandNr]]&amp;"x"&amp;LEFT(tabDaten[[#This Row],[Gld]],1)),tabGliederung[],2,FALSE)</f>
        <v xml:space="preserve">1    öffentliche Ordnung </v>
      </c>
      <c r="F500" s="14" t="str">
        <f>LEFT(tabDaten[[#This Row],[Gld]],2) &amp; "    " &amp;VLOOKUP((tabDaten[[#This Row],[MandNr]]&amp;"x"&amp;LEFT(tabDaten[[#This Row],[Gld]],2)),tabGliederung[],2,FALSE)</f>
        <v xml:space="preserve">11    öffentliche Ordnung </v>
      </c>
      <c r="G5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0" s="14" t="str">
        <f>LEFT(tabDaten[[#This Row],[Gld]],4) &amp; "    " &amp;VLOOKUP((tabDaten[[#This Row],[MandNr]]&amp;"x"&amp;LEFT(tabDaten[[#This Row],[Gld]],4)),tabGliederung[],2,FALSE)</f>
        <v xml:space="preserve">1101    Bürgerbüro Babstadt </v>
      </c>
      <c r="I500" s="14" t="str">
        <f>IF(OR(LEFT(tabDaten[[#This Row],[Grp]],1)*1=3,LEFT(tabDaten[[#This Row],[Grp]],1)*1=9),LEFT(tabDaten[[#This Row],[Grp]],2),LEFT(tabDaten[[#This Row],[Grp]],1))</f>
        <v>5</v>
      </c>
      <c r="J500" s="14" t="str">
        <f>VLOOKUP(tabDaten[[#This Row],[GrpKurz]],tabGruppierung[],2,FALSE)</f>
        <v>A   Sächlicher Verwaltungs- und Betriebsaufwand</v>
      </c>
      <c r="K5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1101-542000    Wasser / Abwasser   </v>
      </c>
      <c r="L500" s="17">
        <f>IF(OR(tabDaten[[#This Row],[art]]="00",tabDaten[[#This Row],[art]]="10"),tabDaten[[#This Row],[Plan]],tabDaten[[#This Row],[Plan]]*-1)</f>
        <v>-100</v>
      </c>
      <c r="M500" s="18">
        <f>IF(OR(tabDaten[[#This Row],[art]]="00",tabDaten[[#This Row],[art]]="10",tabDaten[[#This Row],[art]]="60",tabDaten[[#This Row],[art]]="70"),tabDaten[[#This Row],[Rechnung]],tabDaten[[#This Row],[Rechnung]]*-1)</f>
        <v>-74.12</v>
      </c>
      <c r="N500" s="44">
        <v>1</v>
      </c>
      <c r="O500" s="45" t="s">
        <v>997</v>
      </c>
      <c r="P500" s="45" t="s">
        <v>1027</v>
      </c>
      <c r="Q500" s="45" t="s">
        <v>1733</v>
      </c>
      <c r="R500" s="45" t="s">
        <v>995</v>
      </c>
      <c r="S500" s="45" t="s">
        <v>1546</v>
      </c>
      <c r="T500" s="44" t="s">
        <v>136</v>
      </c>
      <c r="U500" s="46">
        <v>100</v>
      </c>
      <c r="V500" s="46">
        <v>74.12</v>
      </c>
    </row>
    <row r="501" spans="2:22" x14ac:dyDescent="0.2">
      <c r="B501" s="14" t="str">
        <f>IF(tabDaten[[#This Row],[MandNr]]="","Fehler",IF(tabDaten[[#This Row],[MandNr]]=1,"1 Stadt Bad Rappenau","2 Eigenbetrieb Stadtenwässerung"))</f>
        <v>1 Stadt Bad Rappenau</v>
      </c>
      <c r="C501" s="14" t="str">
        <f>IF(OR(tabDaten[[#This Row],[art]]="00",tabDaten[[#This Row],[art]]="01",tabDaten[[#This Row],[art]]="60",tabDaten[[#This Row],[art]]="61"),"0 Verwaltungshaushalt","1 Vermögenshaushalt")</f>
        <v>0 Verwaltungshaushalt</v>
      </c>
      <c r="D501" s="14" t="str">
        <f>VLOOKUP(tabDaten[[#This Row],[art]],tabKontenart[],2,FALSE)</f>
        <v>01 Ausgaben VerwaltungsHH</v>
      </c>
      <c r="E501" s="14" t="str">
        <f>LEFT(tabDaten[[#This Row],[Gld]],1) &amp; "    " &amp;VLOOKUP((tabDaten[[#This Row],[MandNr]]&amp;"x"&amp;LEFT(tabDaten[[#This Row],[Gld]],1)),tabGliederung[],2,FALSE)</f>
        <v xml:space="preserve">1    öffentliche Ordnung </v>
      </c>
      <c r="F501" s="14" t="str">
        <f>LEFT(tabDaten[[#This Row],[Gld]],2) &amp; "    " &amp;VLOOKUP((tabDaten[[#This Row],[MandNr]]&amp;"x"&amp;LEFT(tabDaten[[#This Row],[Gld]],2)),tabGliederung[],2,FALSE)</f>
        <v xml:space="preserve">11    öffentliche Ordnung </v>
      </c>
      <c r="G5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1" s="14" t="str">
        <f>LEFT(tabDaten[[#This Row],[Gld]],4) &amp; "    " &amp;VLOOKUP((tabDaten[[#This Row],[MandNr]]&amp;"x"&amp;LEFT(tabDaten[[#This Row],[Gld]],4)),tabGliederung[],2,FALSE)</f>
        <v xml:space="preserve">1101    Bürgerbüro Babstadt </v>
      </c>
      <c r="I501" s="14" t="str">
        <f>IF(OR(LEFT(tabDaten[[#This Row],[Grp]],1)*1=3,LEFT(tabDaten[[#This Row],[Grp]],1)*1=9),LEFT(tabDaten[[#This Row],[Grp]],2),LEFT(tabDaten[[#This Row],[Grp]],1))</f>
        <v>5</v>
      </c>
      <c r="J501" s="14" t="str">
        <f>VLOOKUP(tabDaten[[#This Row],[GrpKurz]],tabGruppierung[],2,FALSE)</f>
        <v>A   Sächlicher Verwaltungs- und Betriebsaufwand</v>
      </c>
      <c r="K5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1101-543000    Heizungskosten   </v>
      </c>
      <c r="L501" s="17">
        <f>IF(OR(tabDaten[[#This Row],[art]]="00",tabDaten[[#This Row],[art]]="10"),tabDaten[[#This Row],[Plan]],tabDaten[[#This Row],[Plan]]*-1)</f>
        <v>-300</v>
      </c>
      <c r="M501" s="18">
        <f>IF(OR(tabDaten[[#This Row],[art]]="00",tabDaten[[#This Row],[art]]="10",tabDaten[[#This Row],[art]]="60",tabDaten[[#This Row],[art]]="70"),tabDaten[[#This Row],[Rechnung]],tabDaten[[#This Row],[Rechnung]]*-1)</f>
        <v>-285.56</v>
      </c>
      <c r="N501" s="44">
        <v>1</v>
      </c>
      <c r="O501" s="45" t="s">
        <v>997</v>
      </c>
      <c r="P501" s="45" t="s">
        <v>1027</v>
      </c>
      <c r="Q501" s="45" t="s">
        <v>1734</v>
      </c>
      <c r="R501" s="45" t="s">
        <v>995</v>
      </c>
      <c r="S501" s="45" t="s">
        <v>1546</v>
      </c>
      <c r="T501" s="44" t="s">
        <v>137</v>
      </c>
      <c r="U501" s="46">
        <v>300</v>
      </c>
      <c r="V501" s="46">
        <v>285.56</v>
      </c>
    </row>
    <row r="502" spans="2:22" x14ac:dyDescent="0.2">
      <c r="B502" s="14" t="str">
        <f>IF(tabDaten[[#This Row],[MandNr]]="","Fehler",IF(tabDaten[[#This Row],[MandNr]]=1,"1 Stadt Bad Rappenau","2 Eigenbetrieb Stadtenwässerung"))</f>
        <v>1 Stadt Bad Rappenau</v>
      </c>
      <c r="C502" s="14" t="str">
        <f>IF(OR(tabDaten[[#This Row],[art]]="00",tabDaten[[#This Row],[art]]="01",tabDaten[[#This Row],[art]]="60",tabDaten[[#This Row],[art]]="61"),"0 Verwaltungshaushalt","1 Vermögenshaushalt")</f>
        <v>0 Verwaltungshaushalt</v>
      </c>
      <c r="D502" s="14" t="str">
        <f>VLOOKUP(tabDaten[[#This Row],[art]],tabKontenart[],2,FALSE)</f>
        <v>01 Ausgaben VerwaltungsHH</v>
      </c>
      <c r="E502" s="14" t="str">
        <f>LEFT(tabDaten[[#This Row],[Gld]],1) &amp; "    " &amp;VLOOKUP((tabDaten[[#This Row],[MandNr]]&amp;"x"&amp;LEFT(tabDaten[[#This Row],[Gld]],1)),tabGliederung[],2,FALSE)</f>
        <v xml:space="preserve">1    öffentliche Ordnung </v>
      </c>
      <c r="F502" s="14" t="str">
        <f>LEFT(tabDaten[[#This Row],[Gld]],2) &amp; "    " &amp;VLOOKUP((tabDaten[[#This Row],[MandNr]]&amp;"x"&amp;LEFT(tabDaten[[#This Row],[Gld]],2)),tabGliederung[],2,FALSE)</f>
        <v xml:space="preserve">11    öffentliche Ordnung </v>
      </c>
      <c r="G5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2" s="14" t="str">
        <f>LEFT(tabDaten[[#This Row],[Gld]],4) &amp; "    " &amp;VLOOKUP((tabDaten[[#This Row],[MandNr]]&amp;"x"&amp;LEFT(tabDaten[[#This Row],[Gld]],4)),tabGliederung[],2,FALSE)</f>
        <v xml:space="preserve">1101    Bürgerbüro Babstadt </v>
      </c>
      <c r="I502" s="14" t="str">
        <f>IF(OR(LEFT(tabDaten[[#This Row],[Grp]],1)*1=3,LEFT(tabDaten[[#This Row],[Grp]],1)*1=9),LEFT(tabDaten[[#This Row],[Grp]],2),LEFT(tabDaten[[#This Row],[Grp]],1))</f>
        <v>5</v>
      </c>
      <c r="J502" s="14" t="str">
        <f>VLOOKUP(tabDaten[[#This Row],[GrpKurz]],tabGruppierung[],2,FALSE)</f>
        <v>A   Sächlicher Verwaltungs- und Betriebsaufwand</v>
      </c>
      <c r="K5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1101-545000    Reinigungskosten   </v>
      </c>
      <c r="L502" s="17">
        <f>IF(OR(tabDaten[[#This Row],[art]]="00",tabDaten[[#This Row],[art]]="10"),tabDaten[[#This Row],[Plan]],tabDaten[[#This Row],[Plan]]*-1)</f>
        <v>-100</v>
      </c>
      <c r="M502" s="18">
        <f>IF(OR(tabDaten[[#This Row],[art]]="00",tabDaten[[#This Row],[art]]="10",tabDaten[[#This Row],[art]]="60",tabDaten[[#This Row],[art]]="70"),tabDaten[[#This Row],[Rechnung]],tabDaten[[#This Row],[Rechnung]]*-1)</f>
        <v>-14.52</v>
      </c>
      <c r="N502" s="44">
        <v>1</v>
      </c>
      <c r="O502" s="45" t="s">
        <v>997</v>
      </c>
      <c r="P502" s="45" t="s">
        <v>1027</v>
      </c>
      <c r="Q502" s="45" t="s">
        <v>1736</v>
      </c>
      <c r="R502" s="45" t="s">
        <v>995</v>
      </c>
      <c r="S502" s="45" t="s">
        <v>1546</v>
      </c>
      <c r="T502" s="44" t="s">
        <v>139</v>
      </c>
      <c r="U502" s="46">
        <v>100</v>
      </c>
      <c r="V502" s="46">
        <v>14.52</v>
      </c>
    </row>
    <row r="503" spans="2:22" x14ac:dyDescent="0.2">
      <c r="B503" s="14" t="str">
        <f>IF(tabDaten[[#This Row],[MandNr]]="","Fehler",IF(tabDaten[[#This Row],[MandNr]]=1,"1 Stadt Bad Rappenau","2 Eigenbetrieb Stadtenwässerung"))</f>
        <v>1 Stadt Bad Rappenau</v>
      </c>
      <c r="C503" s="14" t="str">
        <f>IF(OR(tabDaten[[#This Row],[art]]="00",tabDaten[[#This Row],[art]]="01",tabDaten[[#This Row],[art]]="60",tabDaten[[#This Row],[art]]="61"),"0 Verwaltungshaushalt","1 Vermögenshaushalt")</f>
        <v>0 Verwaltungshaushalt</v>
      </c>
      <c r="D503" s="14" t="str">
        <f>VLOOKUP(tabDaten[[#This Row],[art]],tabKontenart[],2,FALSE)</f>
        <v>01 Ausgaben VerwaltungsHH</v>
      </c>
      <c r="E503" s="14" t="str">
        <f>LEFT(tabDaten[[#This Row],[Gld]],1) &amp; "    " &amp;VLOOKUP((tabDaten[[#This Row],[MandNr]]&amp;"x"&amp;LEFT(tabDaten[[#This Row],[Gld]],1)),tabGliederung[],2,FALSE)</f>
        <v xml:space="preserve">1    öffentliche Ordnung </v>
      </c>
      <c r="F503" s="14" t="str">
        <f>LEFT(tabDaten[[#This Row],[Gld]],2) &amp; "    " &amp;VLOOKUP((tabDaten[[#This Row],[MandNr]]&amp;"x"&amp;LEFT(tabDaten[[#This Row],[Gld]],2)),tabGliederung[],2,FALSE)</f>
        <v xml:space="preserve">11    öffentliche Ordnung </v>
      </c>
      <c r="G5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3" s="14" t="str">
        <f>LEFT(tabDaten[[#This Row],[Gld]],4) &amp; "    " &amp;VLOOKUP((tabDaten[[#This Row],[MandNr]]&amp;"x"&amp;LEFT(tabDaten[[#This Row],[Gld]],4)),tabGliederung[],2,FALSE)</f>
        <v xml:space="preserve">1101    Bürgerbüro Babstadt </v>
      </c>
      <c r="I503" s="14" t="str">
        <f>IF(OR(LEFT(tabDaten[[#This Row],[Grp]],1)*1=3,LEFT(tabDaten[[#This Row],[Grp]],1)*1=9),LEFT(tabDaten[[#This Row],[Grp]],2),LEFT(tabDaten[[#This Row],[Grp]],1))</f>
        <v>5</v>
      </c>
      <c r="J503" s="14" t="str">
        <f>VLOOKUP(tabDaten[[#This Row],[GrpKurz]],tabGruppierung[],2,FALSE)</f>
        <v>A   Sächlicher Verwaltungs- und Betriebsaufwand</v>
      </c>
      <c r="K5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1101-546000    Steuern und Gebäudeversicherungen   </v>
      </c>
      <c r="L503" s="17">
        <f>IF(OR(tabDaten[[#This Row],[art]]="00",tabDaten[[#This Row],[art]]="10"),tabDaten[[#This Row],[Plan]],tabDaten[[#This Row],[Plan]]*-1)</f>
        <v>-400</v>
      </c>
      <c r="M503" s="18">
        <f>IF(OR(tabDaten[[#This Row],[art]]="00",tabDaten[[#This Row],[art]]="10",tabDaten[[#This Row],[art]]="60",tabDaten[[#This Row],[art]]="70"),tabDaten[[#This Row],[Rechnung]],tabDaten[[#This Row],[Rechnung]]*-1)</f>
        <v>-590.16</v>
      </c>
      <c r="N503" s="44">
        <v>1</v>
      </c>
      <c r="O503" s="45" t="s">
        <v>997</v>
      </c>
      <c r="P503" s="45" t="s">
        <v>1027</v>
      </c>
      <c r="Q503" s="45" t="s">
        <v>1737</v>
      </c>
      <c r="R503" s="45" t="s">
        <v>995</v>
      </c>
      <c r="S503" s="45" t="s">
        <v>1546</v>
      </c>
      <c r="T503" s="44" t="s">
        <v>140</v>
      </c>
      <c r="U503" s="46">
        <v>400</v>
      </c>
      <c r="V503" s="46">
        <v>590.16</v>
      </c>
    </row>
    <row r="504" spans="2:22" x14ac:dyDescent="0.2">
      <c r="B504" s="14" t="str">
        <f>IF(tabDaten[[#This Row],[MandNr]]="","Fehler",IF(tabDaten[[#This Row],[MandNr]]=1,"1 Stadt Bad Rappenau","2 Eigenbetrieb Stadtenwässerung"))</f>
        <v>1 Stadt Bad Rappenau</v>
      </c>
      <c r="C504" s="14" t="str">
        <f>IF(OR(tabDaten[[#This Row],[art]]="00",tabDaten[[#This Row],[art]]="01",tabDaten[[#This Row],[art]]="60",tabDaten[[#This Row],[art]]="61"),"0 Verwaltungshaushalt","1 Vermögenshaushalt")</f>
        <v>0 Verwaltungshaushalt</v>
      </c>
      <c r="D504" s="14" t="str">
        <f>VLOOKUP(tabDaten[[#This Row],[art]],tabKontenart[],2,FALSE)</f>
        <v>01 Ausgaben VerwaltungsHH</v>
      </c>
      <c r="E504" s="14" t="str">
        <f>LEFT(tabDaten[[#This Row],[Gld]],1) &amp; "    " &amp;VLOOKUP((tabDaten[[#This Row],[MandNr]]&amp;"x"&amp;LEFT(tabDaten[[#This Row],[Gld]],1)),tabGliederung[],2,FALSE)</f>
        <v xml:space="preserve">1    öffentliche Ordnung </v>
      </c>
      <c r="F504" s="14" t="str">
        <f>LEFT(tabDaten[[#This Row],[Gld]],2) &amp; "    " &amp;VLOOKUP((tabDaten[[#This Row],[MandNr]]&amp;"x"&amp;LEFT(tabDaten[[#This Row],[Gld]],2)),tabGliederung[],2,FALSE)</f>
        <v xml:space="preserve">11    öffentliche Ordnung </v>
      </c>
      <c r="G5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4" s="14" t="str">
        <f>LEFT(tabDaten[[#This Row],[Gld]],4) &amp; "    " &amp;VLOOKUP((tabDaten[[#This Row],[MandNr]]&amp;"x"&amp;LEFT(tabDaten[[#This Row],[Gld]],4)),tabGliederung[],2,FALSE)</f>
        <v xml:space="preserve">1101    Bürgerbüro Babstadt </v>
      </c>
      <c r="I504" s="14" t="str">
        <f>IF(OR(LEFT(tabDaten[[#This Row],[Grp]],1)*1=3,LEFT(tabDaten[[#This Row],[Grp]],1)*1=9),LEFT(tabDaten[[#This Row],[Grp]],2),LEFT(tabDaten[[#This Row],[Grp]],1))</f>
        <v>5</v>
      </c>
      <c r="J504" s="14" t="str">
        <f>VLOOKUP(tabDaten[[#This Row],[GrpKurz]],tabGruppierung[],2,FALSE)</f>
        <v>A   Sächlicher Verwaltungs- und Betriebsaufwand</v>
      </c>
      <c r="K5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1101-549000    sonstige Bewirtschaftungskosten (z.B. Schornsteinfeger, Feuerlöschgeräte) </v>
      </c>
      <c r="L504" s="17">
        <f>IF(OR(tabDaten[[#This Row],[art]]="00",tabDaten[[#This Row],[art]]="10"),tabDaten[[#This Row],[Plan]],tabDaten[[#This Row],[Plan]]*-1)</f>
        <v>-900</v>
      </c>
      <c r="M504" s="18">
        <f>IF(OR(tabDaten[[#This Row],[art]]="00",tabDaten[[#This Row],[art]]="10",tabDaten[[#This Row],[art]]="60",tabDaten[[#This Row],[art]]="70"),tabDaten[[#This Row],[Rechnung]],tabDaten[[#This Row],[Rechnung]]*-1)</f>
        <v>-336.86</v>
      </c>
      <c r="N504" s="44">
        <v>1</v>
      </c>
      <c r="O504" s="45" t="s">
        <v>997</v>
      </c>
      <c r="P504" s="45" t="s">
        <v>1027</v>
      </c>
      <c r="Q504" s="45" t="s">
        <v>1738</v>
      </c>
      <c r="R504" s="45" t="s">
        <v>995</v>
      </c>
      <c r="S504" s="45" t="s">
        <v>1546</v>
      </c>
      <c r="T504" s="44" t="s">
        <v>141</v>
      </c>
      <c r="U504" s="46">
        <v>900</v>
      </c>
      <c r="V504" s="46">
        <v>336.86</v>
      </c>
    </row>
    <row r="505" spans="2:22" x14ac:dyDescent="0.2">
      <c r="B505" s="14" t="str">
        <f>IF(tabDaten[[#This Row],[MandNr]]="","Fehler",IF(tabDaten[[#This Row],[MandNr]]=1,"1 Stadt Bad Rappenau","2 Eigenbetrieb Stadtenwässerung"))</f>
        <v>1 Stadt Bad Rappenau</v>
      </c>
      <c r="C505" s="14" t="str">
        <f>IF(OR(tabDaten[[#This Row],[art]]="00",tabDaten[[#This Row],[art]]="01",tabDaten[[#This Row],[art]]="60",tabDaten[[#This Row],[art]]="61"),"0 Verwaltungshaushalt","1 Vermögenshaushalt")</f>
        <v>0 Verwaltungshaushalt</v>
      </c>
      <c r="D505" s="14" t="str">
        <f>VLOOKUP(tabDaten[[#This Row],[art]],tabKontenart[],2,FALSE)</f>
        <v>01 Ausgaben VerwaltungsHH</v>
      </c>
      <c r="E505" s="14" t="str">
        <f>LEFT(tabDaten[[#This Row],[Gld]],1) &amp; "    " &amp;VLOOKUP((tabDaten[[#This Row],[MandNr]]&amp;"x"&amp;LEFT(tabDaten[[#This Row],[Gld]],1)),tabGliederung[],2,FALSE)</f>
        <v xml:space="preserve">1    öffentliche Ordnung </v>
      </c>
      <c r="F505" s="14" t="str">
        <f>LEFT(tabDaten[[#This Row],[Gld]],2) &amp; "    " &amp;VLOOKUP((tabDaten[[#This Row],[MandNr]]&amp;"x"&amp;LEFT(tabDaten[[#This Row],[Gld]],2)),tabGliederung[],2,FALSE)</f>
        <v xml:space="preserve">11    öffentliche Ordnung </v>
      </c>
      <c r="G5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5" s="14" t="str">
        <f>LEFT(tabDaten[[#This Row],[Gld]],4) &amp; "    " &amp;VLOOKUP((tabDaten[[#This Row],[MandNr]]&amp;"x"&amp;LEFT(tabDaten[[#This Row],[Gld]],4)),tabGliederung[],2,FALSE)</f>
        <v xml:space="preserve">1101    Bürgerbüro Babstadt </v>
      </c>
      <c r="I505" s="14" t="str">
        <f>IF(OR(LEFT(tabDaten[[#This Row],[Grp]],1)*1=3,LEFT(tabDaten[[#This Row],[Grp]],1)*1=9),LEFT(tabDaten[[#This Row],[Grp]],2),LEFT(tabDaten[[#This Row],[Grp]],1))</f>
        <v>6</v>
      </c>
      <c r="J505" s="14" t="str">
        <f>VLOOKUP(tabDaten[[#This Row],[GrpKurz]],tabGruppierung[],2,FALSE)</f>
        <v>A   Sächlicher Verwaltungs- und Betriebsaufwand</v>
      </c>
      <c r="K5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1101-638000    EDV-Kosten   </v>
      </c>
      <c r="L505" s="17">
        <f>IF(OR(tabDaten[[#This Row],[art]]="00",tabDaten[[#This Row],[art]]="10"),tabDaten[[#This Row],[Plan]],tabDaten[[#This Row],[Plan]]*-1)</f>
        <v>-7800</v>
      </c>
      <c r="M505" s="18">
        <f>IF(OR(tabDaten[[#This Row],[art]]="00",tabDaten[[#This Row],[art]]="10",tabDaten[[#This Row],[art]]="60",tabDaten[[#This Row],[art]]="70"),tabDaten[[#This Row],[Rechnung]],tabDaten[[#This Row],[Rechnung]]*-1)</f>
        <v>-5014.76</v>
      </c>
      <c r="N505" s="44">
        <v>1</v>
      </c>
      <c r="O505" s="45" t="s">
        <v>997</v>
      </c>
      <c r="P505" s="45" t="s">
        <v>1027</v>
      </c>
      <c r="Q505" s="45" t="s">
        <v>1722</v>
      </c>
      <c r="R505" s="45" t="s">
        <v>995</v>
      </c>
      <c r="S505" s="45" t="s">
        <v>1546</v>
      </c>
      <c r="T505" s="44" t="s">
        <v>117</v>
      </c>
      <c r="U505" s="46">
        <v>7800</v>
      </c>
      <c r="V505" s="46">
        <v>5014.76</v>
      </c>
    </row>
    <row r="506" spans="2:22" x14ac:dyDescent="0.2">
      <c r="B506" s="14" t="str">
        <f>IF(tabDaten[[#This Row],[MandNr]]="","Fehler",IF(tabDaten[[#This Row],[MandNr]]=1,"1 Stadt Bad Rappenau","2 Eigenbetrieb Stadtenwässerung"))</f>
        <v>1 Stadt Bad Rappenau</v>
      </c>
      <c r="C506" s="14" t="str">
        <f>IF(OR(tabDaten[[#This Row],[art]]="00",tabDaten[[#This Row],[art]]="01",tabDaten[[#This Row],[art]]="60",tabDaten[[#This Row],[art]]="61"),"0 Verwaltungshaushalt","1 Vermögenshaushalt")</f>
        <v>0 Verwaltungshaushalt</v>
      </c>
      <c r="D506" s="14" t="str">
        <f>VLOOKUP(tabDaten[[#This Row],[art]],tabKontenart[],2,FALSE)</f>
        <v>01 Ausgaben VerwaltungsHH</v>
      </c>
      <c r="E506" s="14" t="str">
        <f>LEFT(tabDaten[[#This Row],[Gld]],1) &amp; "    " &amp;VLOOKUP((tabDaten[[#This Row],[MandNr]]&amp;"x"&amp;LEFT(tabDaten[[#This Row],[Gld]],1)),tabGliederung[],2,FALSE)</f>
        <v xml:space="preserve">1    öffentliche Ordnung </v>
      </c>
      <c r="F506" s="14" t="str">
        <f>LEFT(tabDaten[[#This Row],[Gld]],2) &amp; "    " &amp;VLOOKUP((tabDaten[[#This Row],[MandNr]]&amp;"x"&amp;LEFT(tabDaten[[#This Row],[Gld]],2)),tabGliederung[],2,FALSE)</f>
        <v xml:space="preserve">11    öffentliche Ordnung </v>
      </c>
      <c r="G5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6" s="14" t="str">
        <f>LEFT(tabDaten[[#This Row],[Gld]],4) &amp; "    " &amp;VLOOKUP((tabDaten[[#This Row],[MandNr]]&amp;"x"&amp;LEFT(tabDaten[[#This Row],[Gld]],4)),tabGliederung[],2,FALSE)</f>
        <v xml:space="preserve">1101    Bürgerbüro Babstadt </v>
      </c>
      <c r="I506" s="14" t="str">
        <f>IF(OR(LEFT(tabDaten[[#This Row],[Grp]],1)*1=3,LEFT(tabDaten[[#This Row],[Grp]],1)*1=9),LEFT(tabDaten[[#This Row],[Grp]],2),LEFT(tabDaten[[#This Row],[Grp]],1))</f>
        <v>6</v>
      </c>
      <c r="J506" s="14" t="str">
        <f>VLOOKUP(tabDaten[[#This Row],[GrpKurz]],tabGruppierung[],2,FALSE)</f>
        <v>A   Sächlicher Verwaltungs- und Betriebsaufwand</v>
      </c>
      <c r="K5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1101-650000    Bürobedarf   </v>
      </c>
      <c r="L506" s="17">
        <f>IF(OR(tabDaten[[#This Row],[art]]="00",tabDaten[[#This Row],[art]]="10"),tabDaten[[#This Row],[Plan]],tabDaten[[#This Row],[Plan]]*-1)</f>
        <v>-900</v>
      </c>
      <c r="M506" s="18">
        <f>IF(OR(tabDaten[[#This Row],[art]]="00",tabDaten[[#This Row],[art]]="10",tabDaten[[#This Row],[art]]="60",tabDaten[[#This Row],[art]]="70"),tabDaten[[#This Row],[Rechnung]],tabDaten[[#This Row],[Rechnung]]*-1)</f>
        <v>0</v>
      </c>
      <c r="N506" s="44">
        <v>1</v>
      </c>
      <c r="O506" s="45" t="s">
        <v>997</v>
      </c>
      <c r="P506" s="45" t="s">
        <v>1027</v>
      </c>
      <c r="Q506" s="45" t="s">
        <v>1724</v>
      </c>
      <c r="R506" s="45" t="s">
        <v>995</v>
      </c>
      <c r="S506" s="45" t="s">
        <v>1546</v>
      </c>
      <c r="T506" s="44" t="s">
        <v>119</v>
      </c>
      <c r="U506" s="46">
        <v>900</v>
      </c>
      <c r="V506" s="46">
        <v>0</v>
      </c>
    </row>
    <row r="507" spans="2:22" x14ac:dyDescent="0.2">
      <c r="B507" s="14" t="str">
        <f>IF(tabDaten[[#This Row],[MandNr]]="","Fehler",IF(tabDaten[[#This Row],[MandNr]]=1,"1 Stadt Bad Rappenau","2 Eigenbetrieb Stadtenwässerung"))</f>
        <v>1 Stadt Bad Rappenau</v>
      </c>
      <c r="C507" s="14" t="str">
        <f>IF(OR(tabDaten[[#This Row],[art]]="00",tabDaten[[#This Row],[art]]="01",tabDaten[[#This Row],[art]]="60",tabDaten[[#This Row],[art]]="61"),"0 Verwaltungshaushalt","1 Vermögenshaushalt")</f>
        <v>0 Verwaltungshaushalt</v>
      </c>
      <c r="D507" s="14" t="str">
        <f>VLOOKUP(tabDaten[[#This Row],[art]],tabKontenart[],2,FALSE)</f>
        <v>01 Ausgaben VerwaltungsHH</v>
      </c>
      <c r="E507" s="14" t="str">
        <f>LEFT(tabDaten[[#This Row],[Gld]],1) &amp; "    " &amp;VLOOKUP((tabDaten[[#This Row],[MandNr]]&amp;"x"&amp;LEFT(tabDaten[[#This Row],[Gld]],1)),tabGliederung[],2,FALSE)</f>
        <v xml:space="preserve">1    öffentliche Ordnung </v>
      </c>
      <c r="F507" s="14" t="str">
        <f>LEFT(tabDaten[[#This Row],[Gld]],2) &amp; "    " &amp;VLOOKUP((tabDaten[[#This Row],[MandNr]]&amp;"x"&amp;LEFT(tabDaten[[#This Row],[Gld]],2)),tabGliederung[],2,FALSE)</f>
        <v xml:space="preserve">11    öffentliche Ordnung </v>
      </c>
      <c r="G5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7" s="14" t="str">
        <f>LEFT(tabDaten[[#This Row],[Gld]],4) &amp; "    " &amp;VLOOKUP((tabDaten[[#This Row],[MandNr]]&amp;"x"&amp;LEFT(tabDaten[[#This Row],[Gld]],4)),tabGliederung[],2,FALSE)</f>
        <v xml:space="preserve">1102    Bürgerbüro Bonfeld </v>
      </c>
      <c r="I507" s="14" t="str">
        <f>IF(OR(LEFT(tabDaten[[#This Row],[Grp]],1)*1=3,LEFT(tabDaten[[#This Row],[Grp]],1)*1=9),LEFT(tabDaten[[#This Row],[Grp]],2),LEFT(tabDaten[[#This Row],[Grp]],1))</f>
        <v>4</v>
      </c>
      <c r="J507" s="14" t="str">
        <f>VLOOKUP(tabDaten[[#This Row],[GrpKurz]],tabGruppierung[],2,FALSE)</f>
        <v>A   Personalausgaben</v>
      </c>
      <c r="K5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1102-414000    Vergütungen der Beschäftigten bis 2005 nur Angestellte </v>
      </c>
      <c r="L507" s="17">
        <f>IF(OR(tabDaten[[#This Row],[art]]="00",tabDaten[[#This Row],[art]]="10"),tabDaten[[#This Row],[Plan]],tabDaten[[#This Row],[Plan]]*-1)</f>
        <v>-25600</v>
      </c>
      <c r="M507" s="18">
        <f>IF(OR(tabDaten[[#This Row],[art]]="00",tabDaten[[#This Row],[art]]="10",tabDaten[[#This Row],[art]]="60",tabDaten[[#This Row],[art]]="70"),tabDaten[[#This Row],[Rechnung]],tabDaten[[#This Row],[Rechnung]]*-1)</f>
        <v>-25097.74</v>
      </c>
      <c r="N507" s="44">
        <v>1</v>
      </c>
      <c r="O507" s="45" t="s">
        <v>997</v>
      </c>
      <c r="P507" s="45" t="s">
        <v>1028</v>
      </c>
      <c r="Q507" s="45" t="s">
        <v>1707</v>
      </c>
      <c r="R507" s="45" t="s">
        <v>995</v>
      </c>
      <c r="S507" s="45" t="s">
        <v>1546</v>
      </c>
      <c r="T507" s="44" t="s">
        <v>127</v>
      </c>
      <c r="U507" s="46">
        <v>25600</v>
      </c>
      <c r="V507" s="46">
        <v>25097.74</v>
      </c>
    </row>
    <row r="508" spans="2:22" x14ac:dyDescent="0.2">
      <c r="B508" s="14" t="str">
        <f>IF(tabDaten[[#This Row],[MandNr]]="","Fehler",IF(tabDaten[[#This Row],[MandNr]]=1,"1 Stadt Bad Rappenau","2 Eigenbetrieb Stadtenwässerung"))</f>
        <v>1 Stadt Bad Rappenau</v>
      </c>
      <c r="C508" s="14" t="str">
        <f>IF(OR(tabDaten[[#This Row],[art]]="00",tabDaten[[#This Row],[art]]="01",tabDaten[[#This Row],[art]]="60",tabDaten[[#This Row],[art]]="61"),"0 Verwaltungshaushalt","1 Vermögenshaushalt")</f>
        <v>0 Verwaltungshaushalt</v>
      </c>
      <c r="D508" s="14" t="str">
        <f>VLOOKUP(tabDaten[[#This Row],[art]],tabKontenart[],2,FALSE)</f>
        <v>01 Ausgaben VerwaltungsHH</v>
      </c>
      <c r="E508" s="14" t="str">
        <f>LEFT(tabDaten[[#This Row],[Gld]],1) &amp; "    " &amp;VLOOKUP((tabDaten[[#This Row],[MandNr]]&amp;"x"&amp;LEFT(tabDaten[[#This Row],[Gld]],1)),tabGliederung[],2,FALSE)</f>
        <v xml:space="preserve">1    öffentliche Ordnung </v>
      </c>
      <c r="F508" s="14" t="str">
        <f>LEFT(tabDaten[[#This Row],[Gld]],2) &amp; "    " &amp;VLOOKUP((tabDaten[[#This Row],[MandNr]]&amp;"x"&amp;LEFT(tabDaten[[#This Row],[Gld]],2)),tabGliederung[],2,FALSE)</f>
        <v xml:space="preserve">11    öffentliche Ordnung </v>
      </c>
      <c r="G5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8" s="14" t="str">
        <f>LEFT(tabDaten[[#This Row],[Gld]],4) &amp; "    " &amp;VLOOKUP((tabDaten[[#This Row],[MandNr]]&amp;"x"&amp;LEFT(tabDaten[[#This Row],[Gld]],4)),tabGliederung[],2,FALSE)</f>
        <v xml:space="preserve">1102    Bürgerbüro Bonfeld </v>
      </c>
      <c r="I508" s="14" t="str">
        <f>IF(OR(LEFT(tabDaten[[#This Row],[Grp]],1)*1=3,LEFT(tabDaten[[#This Row],[Grp]],1)*1=9),LEFT(tabDaten[[#This Row],[Grp]],2),LEFT(tabDaten[[#This Row],[Grp]],1))</f>
        <v>4</v>
      </c>
      <c r="J508" s="14" t="str">
        <f>VLOOKUP(tabDaten[[#This Row],[GrpKurz]],tabGruppierung[],2,FALSE)</f>
        <v>A   Personalausgaben</v>
      </c>
      <c r="K5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1102-434000    Beiträge Versorgungskasse  bis 2005 nur Angestellte </v>
      </c>
      <c r="L508" s="17">
        <f>IF(OR(tabDaten[[#This Row],[art]]="00",tabDaten[[#This Row],[art]]="10"),tabDaten[[#This Row],[Plan]],tabDaten[[#This Row],[Plan]]*-1)</f>
        <v>-2200</v>
      </c>
      <c r="M508" s="18">
        <f>IF(OR(tabDaten[[#This Row],[art]]="00",tabDaten[[#This Row],[art]]="10",tabDaten[[#This Row],[art]]="60",tabDaten[[#This Row],[art]]="70"),tabDaten[[#This Row],[Rechnung]],tabDaten[[#This Row],[Rechnung]]*-1)</f>
        <v>-2154.94</v>
      </c>
      <c r="N508" s="44">
        <v>1</v>
      </c>
      <c r="O508" s="45" t="s">
        <v>997</v>
      </c>
      <c r="P508" s="45" t="s">
        <v>1028</v>
      </c>
      <c r="Q508" s="45" t="s">
        <v>1709</v>
      </c>
      <c r="R508" s="45" t="s">
        <v>995</v>
      </c>
      <c r="S508" s="45" t="s">
        <v>1546</v>
      </c>
      <c r="T508" s="44" t="s">
        <v>104</v>
      </c>
      <c r="U508" s="46">
        <v>2200</v>
      </c>
      <c r="V508" s="46">
        <v>2154.94</v>
      </c>
    </row>
    <row r="509" spans="2:22" x14ac:dyDescent="0.2">
      <c r="B509" s="14" t="str">
        <f>IF(tabDaten[[#This Row],[MandNr]]="","Fehler",IF(tabDaten[[#This Row],[MandNr]]=1,"1 Stadt Bad Rappenau","2 Eigenbetrieb Stadtenwässerung"))</f>
        <v>1 Stadt Bad Rappenau</v>
      </c>
      <c r="C509" s="14" t="str">
        <f>IF(OR(tabDaten[[#This Row],[art]]="00",tabDaten[[#This Row],[art]]="01",tabDaten[[#This Row],[art]]="60",tabDaten[[#This Row],[art]]="61"),"0 Verwaltungshaushalt","1 Vermögenshaushalt")</f>
        <v>0 Verwaltungshaushalt</v>
      </c>
      <c r="D509" s="14" t="str">
        <f>VLOOKUP(tabDaten[[#This Row],[art]],tabKontenart[],2,FALSE)</f>
        <v>01 Ausgaben VerwaltungsHH</v>
      </c>
      <c r="E509" s="14" t="str">
        <f>LEFT(tabDaten[[#This Row],[Gld]],1) &amp; "    " &amp;VLOOKUP((tabDaten[[#This Row],[MandNr]]&amp;"x"&amp;LEFT(tabDaten[[#This Row],[Gld]],1)),tabGliederung[],2,FALSE)</f>
        <v xml:space="preserve">1    öffentliche Ordnung </v>
      </c>
      <c r="F509" s="14" t="str">
        <f>LEFT(tabDaten[[#This Row],[Gld]],2) &amp; "    " &amp;VLOOKUP((tabDaten[[#This Row],[MandNr]]&amp;"x"&amp;LEFT(tabDaten[[#This Row],[Gld]],2)),tabGliederung[],2,FALSE)</f>
        <v xml:space="preserve">11    öffentliche Ordnung </v>
      </c>
      <c r="G5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09" s="14" t="str">
        <f>LEFT(tabDaten[[#This Row],[Gld]],4) &amp; "    " &amp;VLOOKUP((tabDaten[[#This Row],[MandNr]]&amp;"x"&amp;LEFT(tabDaten[[#This Row],[Gld]],4)),tabGliederung[],2,FALSE)</f>
        <v xml:space="preserve">1102    Bürgerbüro Bonfeld </v>
      </c>
      <c r="I509" s="14" t="str">
        <f>IF(OR(LEFT(tabDaten[[#This Row],[Grp]],1)*1=3,LEFT(tabDaten[[#This Row],[Grp]],1)*1=9),LEFT(tabDaten[[#This Row],[Grp]],2),LEFT(tabDaten[[#This Row],[Grp]],1))</f>
        <v>4</v>
      </c>
      <c r="J509" s="14" t="str">
        <f>VLOOKUP(tabDaten[[#This Row],[GrpKurz]],tabGruppierung[],2,FALSE)</f>
        <v>A   Personalausgaben</v>
      </c>
      <c r="K5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1102-444000    Beiträge zur gesetzlichen Sozialversicherung für Angest. bis 2005 nur Angestellte </v>
      </c>
      <c r="L509" s="17">
        <f>IF(OR(tabDaten[[#This Row],[art]]="00",tabDaten[[#This Row],[art]]="10"),tabDaten[[#This Row],[Plan]],tabDaten[[#This Row],[Plan]]*-1)</f>
        <v>-5700</v>
      </c>
      <c r="M509" s="18">
        <f>IF(OR(tabDaten[[#This Row],[art]]="00",tabDaten[[#This Row],[art]]="10",tabDaten[[#This Row],[art]]="60",tabDaten[[#This Row],[art]]="70"),tabDaten[[#This Row],[Rechnung]],tabDaten[[#This Row],[Rechnung]]*-1)</f>
        <v>-5645.13</v>
      </c>
      <c r="N509" s="44">
        <v>1</v>
      </c>
      <c r="O509" s="45" t="s">
        <v>997</v>
      </c>
      <c r="P509" s="45" t="s">
        <v>1028</v>
      </c>
      <c r="Q509" s="45" t="s">
        <v>1710</v>
      </c>
      <c r="R509" s="45" t="s">
        <v>995</v>
      </c>
      <c r="S509" s="45" t="s">
        <v>1546</v>
      </c>
      <c r="T509" s="44" t="s">
        <v>128</v>
      </c>
      <c r="U509" s="46">
        <v>5700</v>
      </c>
      <c r="V509" s="46">
        <v>5645.13</v>
      </c>
    </row>
    <row r="510" spans="2:22" x14ac:dyDescent="0.2">
      <c r="B510" s="14" t="str">
        <f>IF(tabDaten[[#This Row],[MandNr]]="","Fehler",IF(tabDaten[[#This Row],[MandNr]]=1,"1 Stadt Bad Rappenau","2 Eigenbetrieb Stadtenwässerung"))</f>
        <v>1 Stadt Bad Rappenau</v>
      </c>
      <c r="C510" s="14" t="str">
        <f>IF(OR(tabDaten[[#This Row],[art]]="00",tabDaten[[#This Row],[art]]="01",tabDaten[[#This Row],[art]]="60",tabDaten[[#This Row],[art]]="61"),"0 Verwaltungshaushalt","1 Vermögenshaushalt")</f>
        <v>0 Verwaltungshaushalt</v>
      </c>
      <c r="D510" s="14" t="str">
        <f>VLOOKUP(tabDaten[[#This Row],[art]],tabKontenart[],2,FALSE)</f>
        <v>01 Ausgaben VerwaltungsHH</v>
      </c>
      <c r="E510" s="14" t="str">
        <f>LEFT(tabDaten[[#This Row],[Gld]],1) &amp; "    " &amp;VLOOKUP((tabDaten[[#This Row],[MandNr]]&amp;"x"&amp;LEFT(tabDaten[[#This Row],[Gld]],1)),tabGliederung[],2,FALSE)</f>
        <v xml:space="preserve">1    öffentliche Ordnung </v>
      </c>
      <c r="F510" s="14" t="str">
        <f>LEFT(tabDaten[[#This Row],[Gld]],2) &amp; "    " &amp;VLOOKUP((tabDaten[[#This Row],[MandNr]]&amp;"x"&amp;LEFT(tabDaten[[#This Row],[Gld]],2)),tabGliederung[],2,FALSE)</f>
        <v xml:space="preserve">11    öffentliche Ordnung </v>
      </c>
      <c r="G5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0" s="14" t="str">
        <f>LEFT(tabDaten[[#This Row],[Gld]],4) &amp; "    " &amp;VLOOKUP((tabDaten[[#This Row],[MandNr]]&amp;"x"&amp;LEFT(tabDaten[[#This Row],[Gld]],4)),tabGliederung[],2,FALSE)</f>
        <v xml:space="preserve">1102    Bürgerbüro Bonfeld </v>
      </c>
      <c r="I510" s="14" t="str">
        <f>IF(OR(LEFT(tabDaten[[#This Row],[Grp]],1)*1=3,LEFT(tabDaten[[#This Row],[Grp]],1)*1=9),LEFT(tabDaten[[#This Row],[Grp]],2),LEFT(tabDaten[[#This Row],[Grp]],1))</f>
        <v>4</v>
      </c>
      <c r="J510" s="14" t="str">
        <f>VLOOKUP(tabDaten[[#This Row],[GrpKurz]],tabGruppierung[],2,FALSE)</f>
        <v>A   Personalausgaben</v>
      </c>
      <c r="K5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1102-450000    Beihilfen, Unterstützung und dgl.  </v>
      </c>
      <c r="L510" s="17">
        <f>IF(OR(tabDaten[[#This Row],[art]]="00",tabDaten[[#This Row],[art]]="10"),tabDaten[[#This Row],[Plan]],tabDaten[[#This Row],[Plan]]*-1)</f>
        <v>-100</v>
      </c>
      <c r="M510" s="18">
        <f>IF(OR(tabDaten[[#This Row],[art]]="00",tabDaten[[#This Row],[art]]="10",tabDaten[[#This Row],[art]]="60",tabDaten[[#This Row],[art]]="70"),tabDaten[[#This Row],[Rechnung]],tabDaten[[#This Row],[Rechnung]]*-1)</f>
        <v>-3.2</v>
      </c>
      <c r="N510" s="44">
        <v>1</v>
      </c>
      <c r="O510" s="45" t="s">
        <v>997</v>
      </c>
      <c r="P510" s="45" t="s">
        <v>1028</v>
      </c>
      <c r="Q510" s="45" t="s">
        <v>1711</v>
      </c>
      <c r="R510" s="45" t="s">
        <v>995</v>
      </c>
      <c r="S510" s="45" t="s">
        <v>1546</v>
      </c>
      <c r="T510" s="44" t="s">
        <v>106</v>
      </c>
      <c r="U510" s="46">
        <v>100</v>
      </c>
      <c r="V510" s="46">
        <v>3.2</v>
      </c>
    </row>
    <row r="511" spans="2:22" x14ac:dyDescent="0.2">
      <c r="B511" s="14" t="str">
        <f>IF(tabDaten[[#This Row],[MandNr]]="","Fehler",IF(tabDaten[[#This Row],[MandNr]]=1,"1 Stadt Bad Rappenau","2 Eigenbetrieb Stadtenwässerung"))</f>
        <v>1 Stadt Bad Rappenau</v>
      </c>
      <c r="C511" s="14" t="str">
        <f>IF(OR(tabDaten[[#This Row],[art]]="00",tabDaten[[#This Row],[art]]="01",tabDaten[[#This Row],[art]]="60",tabDaten[[#This Row],[art]]="61"),"0 Verwaltungshaushalt","1 Vermögenshaushalt")</f>
        <v>0 Verwaltungshaushalt</v>
      </c>
      <c r="D511" s="14" t="str">
        <f>VLOOKUP(tabDaten[[#This Row],[art]],tabKontenart[],2,FALSE)</f>
        <v>01 Ausgaben VerwaltungsHH</v>
      </c>
      <c r="E511" s="14" t="str">
        <f>LEFT(tabDaten[[#This Row],[Gld]],1) &amp; "    " &amp;VLOOKUP((tabDaten[[#This Row],[MandNr]]&amp;"x"&amp;LEFT(tabDaten[[#This Row],[Gld]],1)),tabGliederung[],2,FALSE)</f>
        <v xml:space="preserve">1    öffentliche Ordnung </v>
      </c>
      <c r="F511" s="14" t="str">
        <f>LEFT(tabDaten[[#This Row],[Gld]],2) &amp; "    " &amp;VLOOKUP((tabDaten[[#This Row],[MandNr]]&amp;"x"&amp;LEFT(tabDaten[[#This Row],[Gld]],2)),tabGliederung[],2,FALSE)</f>
        <v xml:space="preserve">11    öffentliche Ordnung </v>
      </c>
      <c r="G5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1" s="14" t="str">
        <f>LEFT(tabDaten[[#This Row],[Gld]],4) &amp; "    " &amp;VLOOKUP((tabDaten[[#This Row],[MandNr]]&amp;"x"&amp;LEFT(tabDaten[[#This Row],[Gld]],4)),tabGliederung[],2,FALSE)</f>
        <v xml:space="preserve">1102    Bürgerbüro Bonfeld </v>
      </c>
      <c r="I511" s="14" t="str">
        <f>IF(OR(LEFT(tabDaten[[#This Row],[Grp]],1)*1=3,LEFT(tabDaten[[#This Row],[Grp]],1)*1=9),LEFT(tabDaten[[#This Row],[Grp]],2),LEFT(tabDaten[[#This Row],[Grp]],1))</f>
        <v>4</v>
      </c>
      <c r="J511" s="14" t="str">
        <f>VLOOKUP(tabDaten[[#This Row],[GrpKurz]],tabGruppierung[],2,FALSE)</f>
        <v>A   Personalausgaben</v>
      </c>
      <c r="K5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1102-460000    Personalnebenausgaben   </v>
      </c>
      <c r="L511" s="17">
        <f>IF(OR(tabDaten[[#This Row],[art]]="00",tabDaten[[#This Row],[art]]="10"),tabDaten[[#This Row],[Plan]],tabDaten[[#This Row],[Plan]]*-1)</f>
        <v>-100</v>
      </c>
      <c r="M511" s="18">
        <f>IF(OR(tabDaten[[#This Row],[art]]="00",tabDaten[[#This Row],[art]]="10",tabDaten[[#This Row],[art]]="60",tabDaten[[#This Row],[art]]="70"),tabDaten[[#This Row],[Rechnung]],tabDaten[[#This Row],[Rechnung]]*-1)</f>
        <v>-169.12</v>
      </c>
      <c r="N511" s="44">
        <v>1</v>
      </c>
      <c r="O511" s="45" t="s">
        <v>997</v>
      </c>
      <c r="P511" s="45" t="s">
        <v>1028</v>
      </c>
      <c r="Q511" s="45" t="s">
        <v>1712</v>
      </c>
      <c r="R511" s="45" t="s">
        <v>995</v>
      </c>
      <c r="S511" s="45" t="s">
        <v>1546</v>
      </c>
      <c r="T511" s="44" t="s">
        <v>107</v>
      </c>
      <c r="U511" s="46">
        <v>100</v>
      </c>
      <c r="V511" s="46">
        <v>169.12</v>
      </c>
    </row>
    <row r="512" spans="2:22" x14ac:dyDescent="0.2">
      <c r="B512" s="14" t="str">
        <f>IF(tabDaten[[#This Row],[MandNr]]="","Fehler",IF(tabDaten[[#This Row],[MandNr]]=1,"1 Stadt Bad Rappenau","2 Eigenbetrieb Stadtenwässerung"))</f>
        <v>1 Stadt Bad Rappenau</v>
      </c>
      <c r="C512" s="14" t="str">
        <f>IF(OR(tabDaten[[#This Row],[art]]="00",tabDaten[[#This Row],[art]]="01",tabDaten[[#This Row],[art]]="60",tabDaten[[#This Row],[art]]="61"),"0 Verwaltungshaushalt","1 Vermögenshaushalt")</f>
        <v>0 Verwaltungshaushalt</v>
      </c>
      <c r="D512" s="14" t="str">
        <f>VLOOKUP(tabDaten[[#This Row],[art]],tabKontenart[],2,FALSE)</f>
        <v>01 Ausgaben VerwaltungsHH</v>
      </c>
      <c r="E512" s="14" t="str">
        <f>LEFT(tabDaten[[#This Row],[Gld]],1) &amp; "    " &amp;VLOOKUP((tabDaten[[#This Row],[MandNr]]&amp;"x"&amp;LEFT(tabDaten[[#This Row],[Gld]],1)),tabGliederung[],2,FALSE)</f>
        <v xml:space="preserve">1    öffentliche Ordnung </v>
      </c>
      <c r="F512" s="14" t="str">
        <f>LEFT(tabDaten[[#This Row],[Gld]],2) &amp; "    " &amp;VLOOKUP((tabDaten[[#This Row],[MandNr]]&amp;"x"&amp;LEFT(tabDaten[[#This Row],[Gld]],2)),tabGliederung[],2,FALSE)</f>
        <v xml:space="preserve">11    öffentliche Ordnung </v>
      </c>
      <c r="G5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2" s="14" t="str">
        <f>LEFT(tabDaten[[#This Row],[Gld]],4) &amp; "    " &amp;VLOOKUP((tabDaten[[#This Row],[MandNr]]&amp;"x"&amp;LEFT(tabDaten[[#This Row],[Gld]],4)),tabGliederung[],2,FALSE)</f>
        <v xml:space="preserve">1102    Bürgerbüro Bonfeld </v>
      </c>
      <c r="I512" s="14" t="str">
        <f>IF(OR(LEFT(tabDaten[[#This Row],[Grp]],1)*1=3,LEFT(tabDaten[[#This Row],[Grp]],1)*1=9),LEFT(tabDaten[[#This Row],[Grp]],2),LEFT(tabDaten[[#This Row],[Grp]],1))</f>
        <v>4</v>
      </c>
      <c r="J512" s="14" t="str">
        <f>VLOOKUP(tabDaten[[#This Row],[GrpKurz]],tabGruppierung[],2,FALSE)</f>
        <v>A   Personalausgaben</v>
      </c>
      <c r="K5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1102-462000    Betriebsausflug   </v>
      </c>
      <c r="L512" s="17">
        <f>IF(OR(tabDaten[[#This Row],[art]]="00",tabDaten[[#This Row],[art]]="10"),tabDaten[[#This Row],[Plan]],tabDaten[[#This Row],[Plan]]*-1)</f>
        <v>-100</v>
      </c>
      <c r="M512" s="18">
        <f>IF(OR(tabDaten[[#This Row],[art]]="00",tabDaten[[#This Row],[art]]="10",tabDaten[[#This Row],[art]]="60",tabDaten[[#This Row],[art]]="70"),tabDaten[[#This Row],[Rechnung]],tabDaten[[#This Row],[Rechnung]]*-1)</f>
        <v>0</v>
      </c>
      <c r="N512" s="44">
        <v>1</v>
      </c>
      <c r="O512" s="45" t="s">
        <v>997</v>
      </c>
      <c r="P512" s="45" t="s">
        <v>1028</v>
      </c>
      <c r="Q512" s="45" t="s">
        <v>1713</v>
      </c>
      <c r="R512" s="45" t="s">
        <v>995</v>
      </c>
      <c r="S512" s="45" t="s">
        <v>1546</v>
      </c>
      <c r="T512" s="44" t="s">
        <v>108</v>
      </c>
      <c r="U512" s="46">
        <v>100</v>
      </c>
      <c r="V512" s="46">
        <v>0</v>
      </c>
    </row>
    <row r="513" spans="2:22" x14ac:dyDescent="0.2">
      <c r="B513" s="14" t="str">
        <f>IF(tabDaten[[#This Row],[MandNr]]="","Fehler",IF(tabDaten[[#This Row],[MandNr]]=1,"1 Stadt Bad Rappenau","2 Eigenbetrieb Stadtenwässerung"))</f>
        <v>1 Stadt Bad Rappenau</v>
      </c>
      <c r="C513" s="14" t="str">
        <f>IF(OR(tabDaten[[#This Row],[art]]="00",tabDaten[[#This Row],[art]]="01",tabDaten[[#This Row],[art]]="60",tabDaten[[#This Row],[art]]="61"),"0 Verwaltungshaushalt","1 Vermögenshaushalt")</f>
        <v>0 Verwaltungshaushalt</v>
      </c>
      <c r="D513" s="14" t="str">
        <f>VLOOKUP(tabDaten[[#This Row],[art]],tabKontenart[],2,FALSE)</f>
        <v>01 Ausgaben VerwaltungsHH</v>
      </c>
      <c r="E513" s="14" t="str">
        <f>LEFT(tabDaten[[#This Row],[Gld]],1) &amp; "    " &amp;VLOOKUP((tabDaten[[#This Row],[MandNr]]&amp;"x"&amp;LEFT(tabDaten[[#This Row],[Gld]],1)),tabGliederung[],2,FALSE)</f>
        <v xml:space="preserve">1    öffentliche Ordnung </v>
      </c>
      <c r="F513" s="14" t="str">
        <f>LEFT(tabDaten[[#This Row],[Gld]],2) &amp; "    " &amp;VLOOKUP((tabDaten[[#This Row],[MandNr]]&amp;"x"&amp;LEFT(tabDaten[[#This Row],[Gld]],2)),tabGliederung[],2,FALSE)</f>
        <v xml:space="preserve">11    öffentliche Ordnung </v>
      </c>
      <c r="G5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3" s="14" t="str">
        <f>LEFT(tabDaten[[#This Row],[Gld]],4) &amp; "    " &amp;VLOOKUP((tabDaten[[#This Row],[MandNr]]&amp;"x"&amp;LEFT(tabDaten[[#This Row],[Gld]],4)),tabGliederung[],2,FALSE)</f>
        <v xml:space="preserve">1102    Bürgerbüro Bonfeld </v>
      </c>
      <c r="I513" s="14" t="str">
        <f>IF(OR(LEFT(tabDaten[[#This Row],[Grp]],1)*1=3,LEFT(tabDaten[[#This Row],[Grp]],1)*1=9),LEFT(tabDaten[[#This Row],[Grp]],2),LEFT(tabDaten[[#This Row],[Grp]],1))</f>
        <v>5</v>
      </c>
      <c r="J513" s="14" t="str">
        <f>VLOOKUP(tabDaten[[#This Row],[GrpKurz]],tabGruppierung[],2,FALSE)</f>
        <v>A   Sächlicher Verwaltungs- und Betriebsaufwand</v>
      </c>
      <c r="K5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1102-501000    Gebäudeunterhaltung   </v>
      </c>
      <c r="L513" s="17">
        <f>IF(OR(tabDaten[[#This Row],[art]]="00",tabDaten[[#This Row],[art]]="10"),tabDaten[[#This Row],[Plan]],tabDaten[[#This Row],[Plan]]*-1)</f>
        <v>-500</v>
      </c>
      <c r="M513" s="18">
        <f>IF(OR(tabDaten[[#This Row],[art]]="00",tabDaten[[#This Row],[art]]="10",tabDaten[[#This Row],[art]]="60",tabDaten[[#This Row],[art]]="70"),tabDaten[[#This Row],[Rechnung]],tabDaten[[#This Row],[Rechnung]]*-1)</f>
        <v>-41.36</v>
      </c>
      <c r="N513" s="44">
        <v>1</v>
      </c>
      <c r="O513" s="45" t="s">
        <v>997</v>
      </c>
      <c r="P513" s="45" t="s">
        <v>1028</v>
      </c>
      <c r="Q513" s="45" t="s">
        <v>1730</v>
      </c>
      <c r="R513" s="45" t="s">
        <v>995</v>
      </c>
      <c r="S513" s="45" t="s">
        <v>1546</v>
      </c>
      <c r="T513" s="44" t="s">
        <v>133</v>
      </c>
      <c r="U513" s="46">
        <v>500</v>
      </c>
      <c r="V513" s="46">
        <v>41.36</v>
      </c>
    </row>
    <row r="514" spans="2:22" x14ac:dyDescent="0.2">
      <c r="B514" s="14" t="str">
        <f>IF(tabDaten[[#This Row],[MandNr]]="","Fehler",IF(tabDaten[[#This Row],[MandNr]]=1,"1 Stadt Bad Rappenau","2 Eigenbetrieb Stadtenwässerung"))</f>
        <v>1 Stadt Bad Rappenau</v>
      </c>
      <c r="C514" s="14" t="str">
        <f>IF(OR(tabDaten[[#This Row],[art]]="00",tabDaten[[#This Row],[art]]="01",tabDaten[[#This Row],[art]]="60",tabDaten[[#This Row],[art]]="61"),"0 Verwaltungshaushalt","1 Vermögenshaushalt")</f>
        <v>0 Verwaltungshaushalt</v>
      </c>
      <c r="D514" s="14" t="str">
        <f>VLOOKUP(tabDaten[[#This Row],[art]],tabKontenart[],2,FALSE)</f>
        <v>01 Ausgaben VerwaltungsHH</v>
      </c>
      <c r="E514" s="14" t="str">
        <f>LEFT(tabDaten[[#This Row],[Gld]],1) &amp; "    " &amp;VLOOKUP((tabDaten[[#This Row],[MandNr]]&amp;"x"&amp;LEFT(tabDaten[[#This Row],[Gld]],1)),tabGliederung[],2,FALSE)</f>
        <v xml:space="preserve">1    öffentliche Ordnung </v>
      </c>
      <c r="F514" s="14" t="str">
        <f>LEFT(tabDaten[[#This Row],[Gld]],2) &amp; "    " &amp;VLOOKUP((tabDaten[[#This Row],[MandNr]]&amp;"x"&amp;LEFT(tabDaten[[#This Row],[Gld]],2)),tabGliederung[],2,FALSE)</f>
        <v xml:space="preserve">11    öffentliche Ordnung </v>
      </c>
      <c r="G5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4" s="14" t="str">
        <f>LEFT(tabDaten[[#This Row],[Gld]],4) &amp; "    " &amp;VLOOKUP((tabDaten[[#This Row],[MandNr]]&amp;"x"&amp;LEFT(tabDaten[[#This Row],[Gld]],4)),tabGliederung[],2,FALSE)</f>
        <v xml:space="preserve">1102    Bürgerbüro Bonfeld </v>
      </c>
      <c r="I514" s="14" t="str">
        <f>IF(OR(LEFT(tabDaten[[#This Row],[Grp]],1)*1=3,LEFT(tabDaten[[#This Row],[Grp]],1)*1=9),LEFT(tabDaten[[#This Row],[Grp]],2),LEFT(tabDaten[[#This Row],[Grp]],1))</f>
        <v>5</v>
      </c>
      <c r="J514" s="14" t="str">
        <f>VLOOKUP(tabDaten[[#This Row],[GrpKurz]],tabGruppierung[],2,FALSE)</f>
        <v>A   Sächlicher Verwaltungs- und Betriebsaufwand</v>
      </c>
      <c r="K5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1102-520000    Geräte, Ausstattung, Einrichtungsgegenstände  </v>
      </c>
      <c r="L514" s="17">
        <f>IF(OR(tabDaten[[#This Row],[art]]="00",tabDaten[[#This Row],[art]]="10"),tabDaten[[#This Row],[Plan]],tabDaten[[#This Row],[Plan]]*-1)</f>
        <v>-800</v>
      </c>
      <c r="M514" s="18">
        <f>IF(OR(tabDaten[[#This Row],[art]]="00",tabDaten[[#This Row],[art]]="10",tabDaten[[#This Row],[art]]="60",tabDaten[[#This Row],[art]]="70"),tabDaten[[#This Row],[Rechnung]],tabDaten[[#This Row],[Rechnung]]*-1)</f>
        <v>-558.19000000000005</v>
      </c>
      <c r="N514" s="44">
        <v>1</v>
      </c>
      <c r="O514" s="45" t="s">
        <v>997</v>
      </c>
      <c r="P514" s="45" t="s">
        <v>1028</v>
      </c>
      <c r="Q514" s="45" t="s">
        <v>1714</v>
      </c>
      <c r="R514" s="45" t="s">
        <v>995</v>
      </c>
      <c r="S514" s="45" t="s">
        <v>1546</v>
      </c>
      <c r="T514" s="44" t="s">
        <v>152</v>
      </c>
      <c r="U514" s="46">
        <v>800</v>
      </c>
      <c r="V514" s="46">
        <v>558.19000000000005</v>
      </c>
    </row>
    <row r="515" spans="2:22" x14ac:dyDescent="0.2">
      <c r="B515" s="14" t="str">
        <f>IF(tabDaten[[#This Row],[MandNr]]="","Fehler",IF(tabDaten[[#This Row],[MandNr]]=1,"1 Stadt Bad Rappenau","2 Eigenbetrieb Stadtenwässerung"))</f>
        <v>1 Stadt Bad Rappenau</v>
      </c>
      <c r="C515" s="14" t="str">
        <f>IF(OR(tabDaten[[#This Row],[art]]="00",tabDaten[[#This Row],[art]]="01",tabDaten[[#This Row],[art]]="60",tabDaten[[#This Row],[art]]="61"),"0 Verwaltungshaushalt","1 Vermögenshaushalt")</f>
        <v>0 Verwaltungshaushalt</v>
      </c>
      <c r="D515" s="14" t="str">
        <f>VLOOKUP(tabDaten[[#This Row],[art]],tabKontenart[],2,FALSE)</f>
        <v>01 Ausgaben VerwaltungsHH</v>
      </c>
      <c r="E515" s="14" t="str">
        <f>LEFT(tabDaten[[#This Row],[Gld]],1) &amp; "    " &amp;VLOOKUP((tabDaten[[#This Row],[MandNr]]&amp;"x"&amp;LEFT(tabDaten[[#This Row],[Gld]],1)),tabGliederung[],2,FALSE)</f>
        <v xml:space="preserve">1    öffentliche Ordnung </v>
      </c>
      <c r="F515" s="14" t="str">
        <f>LEFT(tabDaten[[#This Row],[Gld]],2) &amp; "    " &amp;VLOOKUP((tabDaten[[#This Row],[MandNr]]&amp;"x"&amp;LEFT(tabDaten[[#This Row],[Gld]],2)),tabGliederung[],2,FALSE)</f>
        <v xml:space="preserve">11    öffentliche Ordnung </v>
      </c>
      <c r="G5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5" s="14" t="str">
        <f>LEFT(tabDaten[[#This Row],[Gld]],4) &amp; "    " &amp;VLOOKUP((tabDaten[[#This Row],[MandNr]]&amp;"x"&amp;LEFT(tabDaten[[#This Row],[Gld]],4)),tabGliederung[],2,FALSE)</f>
        <v xml:space="preserve">1102    Bürgerbüro Bonfeld </v>
      </c>
      <c r="I515" s="14" t="str">
        <f>IF(OR(LEFT(tabDaten[[#This Row],[Grp]],1)*1=3,LEFT(tabDaten[[#This Row],[Grp]],1)*1=9),LEFT(tabDaten[[#This Row],[Grp]],2),LEFT(tabDaten[[#This Row],[Grp]],1))</f>
        <v>5</v>
      </c>
      <c r="J515" s="14" t="str">
        <f>VLOOKUP(tabDaten[[#This Row],[GrpKurz]],tabGruppierung[],2,FALSE)</f>
        <v>A   Sächlicher Verwaltungs- und Betriebsaufwand</v>
      </c>
      <c r="K5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1102-522000    Druck- und Kopierkosten   </v>
      </c>
      <c r="L515" s="17">
        <f>IF(OR(tabDaten[[#This Row],[art]]="00",tabDaten[[#This Row],[art]]="10"),tabDaten[[#This Row],[Plan]],tabDaten[[#This Row],[Plan]]*-1)</f>
        <v>-600</v>
      </c>
      <c r="M515" s="18">
        <f>IF(OR(tabDaten[[#This Row],[art]]="00",tabDaten[[#This Row],[art]]="10",tabDaten[[#This Row],[art]]="60",tabDaten[[#This Row],[art]]="70"),tabDaten[[#This Row],[Rechnung]],tabDaten[[#This Row],[Rechnung]]*-1)</f>
        <v>-321.91000000000003</v>
      </c>
      <c r="N515" s="44">
        <v>1</v>
      </c>
      <c r="O515" s="45" t="s">
        <v>997</v>
      </c>
      <c r="P515" s="45" t="s">
        <v>1028</v>
      </c>
      <c r="Q515" s="45" t="s">
        <v>1715</v>
      </c>
      <c r="R515" s="45" t="s">
        <v>995</v>
      </c>
      <c r="S515" s="45" t="s">
        <v>1546</v>
      </c>
      <c r="T515" s="44" t="s">
        <v>110</v>
      </c>
      <c r="U515" s="46">
        <v>600</v>
      </c>
      <c r="V515" s="46">
        <v>321.91000000000003</v>
      </c>
    </row>
    <row r="516" spans="2:22" x14ac:dyDescent="0.2">
      <c r="B516" s="14" t="str">
        <f>IF(tabDaten[[#This Row],[MandNr]]="","Fehler",IF(tabDaten[[#This Row],[MandNr]]=1,"1 Stadt Bad Rappenau","2 Eigenbetrieb Stadtenwässerung"))</f>
        <v>1 Stadt Bad Rappenau</v>
      </c>
      <c r="C516" s="14" t="str">
        <f>IF(OR(tabDaten[[#This Row],[art]]="00",tabDaten[[#This Row],[art]]="01",tabDaten[[#This Row],[art]]="60",tabDaten[[#This Row],[art]]="61"),"0 Verwaltungshaushalt","1 Vermögenshaushalt")</f>
        <v>0 Verwaltungshaushalt</v>
      </c>
      <c r="D516" s="14" t="str">
        <f>VLOOKUP(tabDaten[[#This Row],[art]],tabKontenart[],2,FALSE)</f>
        <v>01 Ausgaben VerwaltungsHH</v>
      </c>
      <c r="E516" s="14" t="str">
        <f>LEFT(tabDaten[[#This Row],[Gld]],1) &amp; "    " &amp;VLOOKUP((tabDaten[[#This Row],[MandNr]]&amp;"x"&amp;LEFT(tabDaten[[#This Row],[Gld]],1)),tabGliederung[],2,FALSE)</f>
        <v xml:space="preserve">1    öffentliche Ordnung </v>
      </c>
      <c r="F516" s="14" t="str">
        <f>LEFT(tabDaten[[#This Row],[Gld]],2) &amp; "    " &amp;VLOOKUP((tabDaten[[#This Row],[MandNr]]&amp;"x"&amp;LEFT(tabDaten[[#This Row],[Gld]],2)),tabGliederung[],2,FALSE)</f>
        <v xml:space="preserve">11    öffentliche Ordnung </v>
      </c>
      <c r="G5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6" s="14" t="str">
        <f>LEFT(tabDaten[[#This Row],[Gld]],4) &amp; "    " &amp;VLOOKUP((tabDaten[[#This Row],[MandNr]]&amp;"x"&amp;LEFT(tabDaten[[#This Row],[Gld]],4)),tabGliederung[],2,FALSE)</f>
        <v xml:space="preserve">1102    Bürgerbüro Bonfeld </v>
      </c>
      <c r="I516" s="14" t="str">
        <f>IF(OR(LEFT(tabDaten[[#This Row],[Grp]],1)*1=3,LEFT(tabDaten[[#This Row],[Grp]],1)*1=9),LEFT(tabDaten[[#This Row],[Grp]],2),LEFT(tabDaten[[#This Row],[Grp]],1))</f>
        <v>5</v>
      </c>
      <c r="J516" s="14" t="str">
        <f>VLOOKUP(tabDaten[[#This Row],[GrpKurz]],tabGruppierung[],2,FALSE)</f>
        <v>A   Sächlicher Verwaltungs- und Betriebsaufwand</v>
      </c>
      <c r="K5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1102-541000    Strom   </v>
      </c>
      <c r="L516" s="17">
        <f>IF(OR(tabDaten[[#This Row],[art]]="00",tabDaten[[#This Row],[art]]="10"),tabDaten[[#This Row],[Plan]],tabDaten[[#This Row],[Plan]]*-1)</f>
        <v>-200</v>
      </c>
      <c r="M516" s="18">
        <f>IF(OR(tabDaten[[#This Row],[art]]="00",tabDaten[[#This Row],[art]]="10",tabDaten[[#This Row],[art]]="60",tabDaten[[#This Row],[art]]="70"),tabDaten[[#This Row],[Rechnung]],tabDaten[[#This Row],[Rechnung]]*-1)</f>
        <v>-260.83999999999997</v>
      </c>
      <c r="N516" s="44">
        <v>1</v>
      </c>
      <c r="O516" s="45" t="s">
        <v>997</v>
      </c>
      <c r="P516" s="45" t="s">
        <v>1028</v>
      </c>
      <c r="Q516" s="45" t="s">
        <v>1732</v>
      </c>
      <c r="R516" s="45" t="s">
        <v>995</v>
      </c>
      <c r="S516" s="45" t="s">
        <v>1546</v>
      </c>
      <c r="T516" s="44" t="s">
        <v>135</v>
      </c>
      <c r="U516" s="46">
        <v>200</v>
      </c>
      <c r="V516" s="46">
        <v>260.83999999999997</v>
      </c>
    </row>
    <row r="517" spans="2:22" x14ac:dyDescent="0.2">
      <c r="B517" s="14" t="str">
        <f>IF(tabDaten[[#This Row],[MandNr]]="","Fehler",IF(tabDaten[[#This Row],[MandNr]]=1,"1 Stadt Bad Rappenau","2 Eigenbetrieb Stadtenwässerung"))</f>
        <v>1 Stadt Bad Rappenau</v>
      </c>
      <c r="C517" s="14" t="str">
        <f>IF(OR(tabDaten[[#This Row],[art]]="00",tabDaten[[#This Row],[art]]="01",tabDaten[[#This Row],[art]]="60",tabDaten[[#This Row],[art]]="61"),"0 Verwaltungshaushalt","1 Vermögenshaushalt")</f>
        <v>0 Verwaltungshaushalt</v>
      </c>
      <c r="D517" s="14" t="str">
        <f>VLOOKUP(tabDaten[[#This Row],[art]],tabKontenart[],2,FALSE)</f>
        <v>01 Ausgaben VerwaltungsHH</v>
      </c>
      <c r="E517" s="14" t="str">
        <f>LEFT(tabDaten[[#This Row],[Gld]],1) &amp; "    " &amp;VLOOKUP((tabDaten[[#This Row],[MandNr]]&amp;"x"&amp;LEFT(tabDaten[[#This Row],[Gld]],1)),tabGliederung[],2,FALSE)</f>
        <v xml:space="preserve">1    öffentliche Ordnung </v>
      </c>
      <c r="F517" s="14" t="str">
        <f>LEFT(tabDaten[[#This Row],[Gld]],2) &amp; "    " &amp;VLOOKUP((tabDaten[[#This Row],[MandNr]]&amp;"x"&amp;LEFT(tabDaten[[#This Row],[Gld]],2)),tabGliederung[],2,FALSE)</f>
        <v xml:space="preserve">11    öffentliche Ordnung </v>
      </c>
      <c r="G5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7" s="14" t="str">
        <f>LEFT(tabDaten[[#This Row],[Gld]],4) &amp; "    " &amp;VLOOKUP((tabDaten[[#This Row],[MandNr]]&amp;"x"&amp;LEFT(tabDaten[[#This Row],[Gld]],4)),tabGliederung[],2,FALSE)</f>
        <v xml:space="preserve">1102    Bürgerbüro Bonfeld </v>
      </c>
      <c r="I517" s="14" t="str">
        <f>IF(OR(LEFT(tabDaten[[#This Row],[Grp]],1)*1=3,LEFT(tabDaten[[#This Row],[Grp]],1)*1=9),LEFT(tabDaten[[#This Row],[Grp]],2),LEFT(tabDaten[[#This Row],[Grp]],1))</f>
        <v>5</v>
      </c>
      <c r="J517" s="14" t="str">
        <f>VLOOKUP(tabDaten[[#This Row],[GrpKurz]],tabGruppierung[],2,FALSE)</f>
        <v>A   Sächlicher Verwaltungs- und Betriebsaufwand</v>
      </c>
      <c r="K5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1102-542000    Wasser / Abwasser   </v>
      </c>
      <c r="L517" s="17">
        <f>IF(OR(tabDaten[[#This Row],[art]]="00",tabDaten[[#This Row],[art]]="10"),tabDaten[[#This Row],[Plan]],tabDaten[[#This Row],[Plan]]*-1)</f>
        <v>-200</v>
      </c>
      <c r="M517" s="18">
        <f>IF(OR(tabDaten[[#This Row],[art]]="00",tabDaten[[#This Row],[art]]="10",tabDaten[[#This Row],[art]]="60",tabDaten[[#This Row],[art]]="70"),tabDaten[[#This Row],[Rechnung]],tabDaten[[#This Row],[Rechnung]]*-1)</f>
        <v>0</v>
      </c>
      <c r="N517" s="44">
        <v>1</v>
      </c>
      <c r="O517" s="45" t="s">
        <v>997</v>
      </c>
      <c r="P517" s="45" t="s">
        <v>1028</v>
      </c>
      <c r="Q517" s="45" t="s">
        <v>1733</v>
      </c>
      <c r="R517" s="45" t="s">
        <v>995</v>
      </c>
      <c r="S517" s="45" t="s">
        <v>1546</v>
      </c>
      <c r="T517" s="44" t="s">
        <v>136</v>
      </c>
      <c r="U517" s="46">
        <v>200</v>
      </c>
      <c r="V517" s="46">
        <v>0</v>
      </c>
    </row>
    <row r="518" spans="2:22" x14ac:dyDescent="0.2">
      <c r="B518" s="14" t="str">
        <f>IF(tabDaten[[#This Row],[MandNr]]="","Fehler",IF(tabDaten[[#This Row],[MandNr]]=1,"1 Stadt Bad Rappenau","2 Eigenbetrieb Stadtenwässerung"))</f>
        <v>1 Stadt Bad Rappenau</v>
      </c>
      <c r="C518" s="14" t="str">
        <f>IF(OR(tabDaten[[#This Row],[art]]="00",tabDaten[[#This Row],[art]]="01",tabDaten[[#This Row],[art]]="60",tabDaten[[#This Row],[art]]="61"),"0 Verwaltungshaushalt","1 Vermögenshaushalt")</f>
        <v>0 Verwaltungshaushalt</v>
      </c>
      <c r="D518" s="14" t="str">
        <f>VLOOKUP(tabDaten[[#This Row],[art]],tabKontenart[],2,FALSE)</f>
        <v>01 Ausgaben VerwaltungsHH</v>
      </c>
      <c r="E518" s="14" t="str">
        <f>LEFT(tabDaten[[#This Row],[Gld]],1) &amp; "    " &amp;VLOOKUP((tabDaten[[#This Row],[MandNr]]&amp;"x"&amp;LEFT(tabDaten[[#This Row],[Gld]],1)),tabGliederung[],2,FALSE)</f>
        <v xml:space="preserve">1    öffentliche Ordnung </v>
      </c>
      <c r="F518" s="14" t="str">
        <f>LEFT(tabDaten[[#This Row],[Gld]],2) &amp; "    " &amp;VLOOKUP((tabDaten[[#This Row],[MandNr]]&amp;"x"&amp;LEFT(tabDaten[[#This Row],[Gld]],2)),tabGliederung[],2,FALSE)</f>
        <v xml:space="preserve">11    öffentliche Ordnung </v>
      </c>
      <c r="G5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8" s="14" t="str">
        <f>LEFT(tabDaten[[#This Row],[Gld]],4) &amp; "    " &amp;VLOOKUP((tabDaten[[#This Row],[MandNr]]&amp;"x"&amp;LEFT(tabDaten[[#This Row],[Gld]],4)),tabGliederung[],2,FALSE)</f>
        <v xml:space="preserve">1102    Bürgerbüro Bonfeld </v>
      </c>
      <c r="I518" s="14" t="str">
        <f>IF(OR(LEFT(tabDaten[[#This Row],[Grp]],1)*1=3,LEFT(tabDaten[[#This Row],[Grp]],1)*1=9),LEFT(tabDaten[[#This Row],[Grp]],2),LEFT(tabDaten[[#This Row],[Grp]],1))</f>
        <v>5</v>
      </c>
      <c r="J518" s="14" t="str">
        <f>VLOOKUP(tabDaten[[#This Row],[GrpKurz]],tabGruppierung[],2,FALSE)</f>
        <v>A   Sächlicher Verwaltungs- und Betriebsaufwand</v>
      </c>
      <c r="K5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1102-543000    Heizungskosten   </v>
      </c>
      <c r="L518" s="17">
        <f>IF(OR(tabDaten[[#This Row],[art]]="00",tabDaten[[#This Row],[art]]="10"),tabDaten[[#This Row],[Plan]],tabDaten[[#This Row],[Plan]]*-1)</f>
        <v>-800</v>
      </c>
      <c r="M518" s="18">
        <f>IF(OR(tabDaten[[#This Row],[art]]="00",tabDaten[[#This Row],[art]]="10",tabDaten[[#This Row],[art]]="60",tabDaten[[#This Row],[art]]="70"),tabDaten[[#This Row],[Rechnung]],tabDaten[[#This Row],[Rechnung]]*-1)</f>
        <v>0</v>
      </c>
      <c r="N518" s="44">
        <v>1</v>
      </c>
      <c r="O518" s="45" t="s">
        <v>997</v>
      </c>
      <c r="P518" s="45" t="s">
        <v>1028</v>
      </c>
      <c r="Q518" s="45" t="s">
        <v>1734</v>
      </c>
      <c r="R518" s="45" t="s">
        <v>995</v>
      </c>
      <c r="S518" s="45" t="s">
        <v>1546</v>
      </c>
      <c r="T518" s="44" t="s">
        <v>137</v>
      </c>
      <c r="U518" s="46">
        <v>800</v>
      </c>
      <c r="V518" s="46">
        <v>0</v>
      </c>
    </row>
    <row r="519" spans="2:22" x14ac:dyDescent="0.2">
      <c r="B519" s="14" t="str">
        <f>IF(tabDaten[[#This Row],[MandNr]]="","Fehler",IF(tabDaten[[#This Row],[MandNr]]=1,"1 Stadt Bad Rappenau","2 Eigenbetrieb Stadtenwässerung"))</f>
        <v>1 Stadt Bad Rappenau</v>
      </c>
      <c r="C519" s="14" t="str">
        <f>IF(OR(tabDaten[[#This Row],[art]]="00",tabDaten[[#This Row],[art]]="01",tabDaten[[#This Row],[art]]="60",tabDaten[[#This Row],[art]]="61"),"0 Verwaltungshaushalt","1 Vermögenshaushalt")</f>
        <v>0 Verwaltungshaushalt</v>
      </c>
      <c r="D519" s="14" t="str">
        <f>VLOOKUP(tabDaten[[#This Row],[art]],tabKontenart[],2,FALSE)</f>
        <v>01 Ausgaben VerwaltungsHH</v>
      </c>
      <c r="E519" s="14" t="str">
        <f>LEFT(tabDaten[[#This Row],[Gld]],1) &amp; "    " &amp;VLOOKUP((tabDaten[[#This Row],[MandNr]]&amp;"x"&amp;LEFT(tabDaten[[#This Row],[Gld]],1)),tabGliederung[],2,FALSE)</f>
        <v xml:space="preserve">1    öffentliche Ordnung </v>
      </c>
      <c r="F519" s="14" t="str">
        <f>LEFT(tabDaten[[#This Row],[Gld]],2) &amp; "    " &amp;VLOOKUP((tabDaten[[#This Row],[MandNr]]&amp;"x"&amp;LEFT(tabDaten[[#This Row],[Gld]],2)),tabGliederung[],2,FALSE)</f>
        <v xml:space="preserve">11    öffentliche Ordnung </v>
      </c>
      <c r="G5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19" s="14" t="str">
        <f>LEFT(tabDaten[[#This Row],[Gld]],4) &amp; "    " &amp;VLOOKUP((tabDaten[[#This Row],[MandNr]]&amp;"x"&amp;LEFT(tabDaten[[#This Row],[Gld]],4)),tabGliederung[],2,FALSE)</f>
        <v xml:space="preserve">1102    Bürgerbüro Bonfeld </v>
      </c>
      <c r="I519" s="14" t="str">
        <f>IF(OR(LEFT(tabDaten[[#This Row],[Grp]],1)*1=3,LEFT(tabDaten[[#This Row],[Grp]],1)*1=9),LEFT(tabDaten[[#This Row],[Grp]],2),LEFT(tabDaten[[#This Row],[Grp]],1))</f>
        <v>5</v>
      </c>
      <c r="J519" s="14" t="str">
        <f>VLOOKUP(tabDaten[[#This Row],[GrpKurz]],tabGruppierung[],2,FALSE)</f>
        <v>A   Sächlicher Verwaltungs- und Betriebsaufwand</v>
      </c>
      <c r="K5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1102-544000    Abfallgebühren   </v>
      </c>
      <c r="L519" s="17">
        <f>IF(OR(tabDaten[[#This Row],[art]]="00",tabDaten[[#This Row],[art]]="10"),tabDaten[[#This Row],[Plan]],tabDaten[[#This Row],[Plan]]*-1)</f>
        <v>-100</v>
      </c>
      <c r="M519" s="18">
        <f>IF(OR(tabDaten[[#This Row],[art]]="00",tabDaten[[#This Row],[art]]="10",tabDaten[[#This Row],[art]]="60",tabDaten[[#This Row],[art]]="70"),tabDaten[[#This Row],[Rechnung]],tabDaten[[#This Row],[Rechnung]]*-1)</f>
        <v>-70</v>
      </c>
      <c r="N519" s="44">
        <v>1</v>
      </c>
      <c r="O519" s="45" t="s">
        <v>997</v>
      </c>
      <c r="P519" s="45" t="s">
        <v>1028</v>
      </c>
      <c r="Q519" s="45" t="s">
        <v>1735</v>
      </c>
      <c r="R519" s="45" t="s">
        <v>995</v>
      </c>
      <c r="S519" s="45" t="s">
        <v>1546</v>
      </c>
      <c r="T519" s="44" t="s">
        <v>138</v>
      </c>
      <c r="U519" s="46">
        <v>100</v>
      </c>
      <c r="V519" s="46">
        <v>70</v>
      </c>
    </row>
    <row r="520" spans="2:22" x14ac:dyDescent="0.2">
      <c r="B520" s="14" t="str">
        <f>IF(tabDaten[[#This Row],[MandNr]]="","Fehler",IF(tabDaten[[#This Row],[MandNr]]=1,"1 Stadt Bad Rappenau","2 Eigenbetrieb Stadtenwässerung"))</f>
        <v>1 Stadt Bad Rappenau</v>
      </c>
      <c r="C520" s="14" t="str">
        <f>IF(OR(tabDaten[[#This Row],[art]]="00",tabDaten[[#This Row],[art]]="01",tabDaten[[#This Row],[art]]="60",tabDaten[[#This Row],[art]]="61"),"0 Verwaltungshaushalt","1 Vermögenshaushalt")</f>
        <v>0 Verwaltungshaushalt</v>
      </c>
      <c r="D520" s="14" t="str">
        <f>VLOOKUP(tabDaten[[#This Row],[art]],tabKontenart[],2,FALSE)</f>
        <v>01 Ausgaben VerwaltungsHH</v>
      </c>
      <c r="E520" s="14" t="str">
        <f>LEFT(tabDaten[[#This Row],[Gld]],1) &amp; "    " &amp;VLOOKUP((tabDaten[[#This Row],[MandNr]]&amp;"x"&amp;LEFT(tabDaten[[#This Row],[Gld]],1)),tabGliederung[],2,FALSE)</f>
        <v xml:space="preserve">1    öffentliche Ordnung </v>
      </c>
      <c r="F520" s="14" t="str">
        <f>LEFT(tabDaten[[#This Row],[Gld]],2) &amp; "    " &amp;VLOOKUP((tabDaten[[#This Row],[MandNr]]&amp;"x"&amp;LEFT(tabDaten[[#This Row],[Gld]],2)),tabGliederung[],2,FALSE)</f>
        <v xml:space="preserve">11    öffentliche Ordnung </v>
      </c>
      <c r="G5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0" s="14" t="str">
        <f>LEFT(tabDaten[[#This Row],[Gld]],4) &amp; "    " &amp;VLOOKUP((tabDaten[[#This Row],[MandNr]]&amp;"x"&amp;LEFT(tabDaten[[#This Row],[Gld]],4)),tabGliederung[],2,FALSE)</f>
        <v xml:space="preserve">1102    Bürgerbüro Bonfeld </v>
      </c>
      <c r="I520" s="14" t="str">
        <f>IF(OR(LEFT(tabDaten[[#This Row],[Grp]],1)*1=3,LEFT(tabDaten[[#This Row],[Grp]],1)*1=9),LEFT(tabDaten[[#This Row],[Grp]],2),LEFT(tabDaten[[#This Row],[Grp]],1))</f>
        <v>5</v>
      </c>
      <c r="J520" s="14" t="str">
        <f>VLOOKUP(tabDaten[[#This Row],[GrpKurz]],tabGruppierung[],2,FALSE)</f>
        <v>A   Sächlicher Verwaltungs- und Betriebsaufwand</v>
      </c>
      <c r="K5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1102-545000    Reinigungskosten   </v>
      </c>
      <c r="L520" s="17">
        <f>IF(OR(tabDaten[[#This Row],[art]]="00",tabDaten[[#This Row],[art]]="10"),tabDaten[[#This Row],[Plan]],tabDaten[[#This Row],[Plan]]*-1)</f>
        <v>-100</v>
      </c>
      <c r="M520" s="18">
        <f>IF(OR(tabDaten[[#This Row],[art]]="00",tabDaten[[#This Row],[art]]="10",tabDaten[[#This Row],[art]]="60",tabDaten[[#This Row],[art]]="70"),tabDaten[[#This Row],[Rechnung]],tabDaten[[#This Row],[Rechnung]]*-1)</f>
        <v>-14.52</v>
      </c>
      <c r="N520" s="44">
        <v>1</v>
      </c>
      <c r="O520" s="45" t="s">
        <v>997</v>
      </c>
      <c r="P520" s="45" t="s">
        <v>1028</v>
      </c>
      <c r="Q520" s="45" t="s">
        <v>1736</v>
      </c>
      <c r="R520" s="45" t="s">
        <v>995</v>
      </c>
      <c r="S520" s="45" t="s">
        <v>1546</v>
      </c>
      <c r="T520" s="44" t="s">
        <v>139</v>
      </c>
      <c r="U520" s="46">
        <v>100</v>
      </c>
      <c r="V520" s="46">
        <v>14.52</v>
      </c>
    </row>
    <row r="521" spans="2:22" x14ac:dyDescent="0.2">
      <c r="B521" s="14" t="str">
        <f>IF(tabDaten[[#This Row],[MandNr]]="","Fehler",IF(tabDaten[[#This Row],[MandNr]]=1,"1 Stadt Bad Rappenau","2 Eigenbetrieb Stadtenwässerung"))</f>
        <v>1 Stadt Bad Rappenau</v>
      </c>
      <c r="C521" s="14" t="str">
        <f>IF(OR(tabDaten[[#This Row],[art]]="00",tabDaten[[#This Row],[art]]="01",tabDaten[[#This Row],[art]]="60",tabDaten[[#This Row],[art]]="61"),"0 Verwaltungshaushalt","1 Vermögenshaushalt")</f>
        <v>0 Verwaltungshaushalt</v>
      </c>
      <c r="D521" s="14" t="str">
        <f>VLOOKUP(tabDaten[[#This Row],[art]],tabKontenart[],2,FALSE)</f>
        <v>01 Ausgaben VerwaltungsHH</v>
      </c>
      <c r="E521" s="14" t="str">
        <f>LEFT(tabDaten[[#This Row],[Gld]],1) &amp; "    " &amp;VLOOKUP((tabDaten[[#This Row],[MandNr]]&amp;"x"&amp;LEFT(tabDaten[[#This Row],[Gld]],1)),tabGliederung[],2,FALSE)</f>
        <v xml:space="preserve">1    öffentliche Ordnung </v>
      </c>
      <c r="F521" s="14" t="str">
        <f>LEFT(tabDaten[[#This Row],[Gld]],2) &amp; "    " &amp;VLOOKUP((tabDaten[[#This Row],[MandNr]]&amp;"x"&amp;LEFT(tabDaten[[#This Row],[Gld]],2)),tabGliederung[],2,FALSE)</f>
        <v xml:space="preserve">11    öffentliche Ordnung </v>
      </c>
      <c r="G5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1" s="14" t="str">
        <f>LEFT(tabDaten[[#This Row],[Gld]],4) &amp; "    " &amp;VLOOKUP((tabDaten[[#This Row],[MandNr]]&amp;"x"&amp;LEFT(tabDaten[[#This Row],[Gld]],4)),tabGliederung[],2,FALSE)</f>
        <v xml:space="preserve">1102    Bürgerbüro Bonfeld </v>
      </c>
      <c r="I521" s="14" t="str">
        <f>IF(OR(LEFT(tabDaten[[#This Row],[Grp]],1)*1=3,LEFT(tabDaten[[#This Row],[Grp]],1)*1=9),LEFT(tabDaten[[#This Row],[Grp]],2),LEFT(tabDaten[[#This Row],[Grp]],1))</f>
        <v>5</v>
      </c>
      <c r="J521" s="14" t="str">
        <f>VLOOKUP(tabDaten[[#This Row],[GrpKurz]],tabGruppierung[],2,FALSE)</f>
        <v>A   Sächlicher Verwaltungs- und Betriebsaufwand</v>
      </c>
      <c r="K5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1102-546000    Steuern und Gebäudeversicherungen   </v>
      </c>
      <c r="L521" s="17">
        <f>IF(OR(tabDaten[[#This Row],[art]]="00",tabDaten[[#This Row],[art]]="10"),tabDaten[[#This Row],[Plan]],tabDaten[[#This Row],[Plan]]*-1)</f>
        <v>-300</v>
      </c>
      <c r="M521" s="18">
        <f>IF(OR(tabDaten[[#This Row],[art]]="00",tabDaten[[#This Row],[art]]="10",tabDaten[[#This Row],[art]]="60",tabDaten[[#This Row],[art]]="70"),tabDaten[[#This Row],[Rechnung]],tabDaten[[#This Row],[Rechnung]]*-1)</f>
        <v>-301.23</v>
      </c>
      <c r="N521" s="44">
        <v>1</v>
      </c>
      <c r="O521" s="45" t="s">
        <v>997</v>
      </c>
      <c r="P521" s="45" t="s">
        <v>1028</v>
      </c>
      <c r="Q521" s="45" t="s">
        <v>1737</v>
      </c>
      <c r="R521" s="45" t="s">
        <v>995</v>
      </c>
      <c r="S521" s="45" t="s">
        <v>1546</v>
      </c>
      <c r="T521" s="44" t="s">
        <v>140</v>
      </c>
      <c r="U521" s="46">
        <v>300</v>
      </c>
      <c r="V521" s="46">
        <v>301.23</v>
      </c>
    </row>
    <row r="522" spans="2:22" x14ac:dyDescent="0.2">
      <c r="B522" s="14" t="str">
        <f>IF(tabDaten[[#This Row],[MandNr]]="","Fehler",IF(tabDaten[[#This Row],[MandNr]]=1,"1 Stadt Bad Rappenau","2 Eigenbetrieb Stadtenwässerung"))</f>
        <v>1 Stadt Bad Rappenau</v>
      </c>
      <c r="C522" s="14" t="str">
        <f>IF(OR(tabDaten[[#This Row],[art]]="00",tabDaten[[#This Row],[art]]="01",tabDaten[[#This Row],[art]]="60",tabDaten[[#This Row],[art]]="61"),"0 Verwaltungshaushalt","1 Vermögenshaushalt")</f>
        <v>0 Verwaltungshaushalt</v>
      </c>
      <c r="D522" s="14" t="str">
        <f>VLOOKUP(tabDaten[[#This Row],[art]],tabKontenart[],2,FALSE)</f>
        <v>01 Ausgaben VerwaltungsHH</v>
      </c>
      <c r="E522" s="14" t="str">
        <f>LEFT(tabDaten[[#This Row],[Gld]],1) &amp; "    " &amp;VLOOKUP((tabDaten[[#This Row],[MandNr]]&amp;"x"&amp;LEFT(tabDaten[[#This Row],[Gld]],1)),tabGliederung[],2,FALSE)</f>
        <v xml:space="preserve">1    öffentliche Ordnung </v>
      </c>
      <c r="F522" s="14" t="str">
        <f>LEFT(tabDaten[[#This Row],[Gld]],2) &amp; "    " &amp;VLOOKUP((tabDaten[[#This Row],[MandNr]]&amp;"x"&amp;LEFT(tabDaten[[#This Row],[Gld]],2)),tabGliederung[],2,FALSE)</f>
        <v xml:space="preserve">11    öffentliche Ordnung </v>
      </c>
      <c r="G5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2" s="14" t="str">
        <f>LEFT(tabDaten[[#This Row],[Gld]],4) &amp; "    " &amp;VLOOKUP((tabDaten[[#This Row],[MandNr]]&amp;"x"&amp;LEFT(tabDaten[[#This Row],[Gld]],4)),tabGliederung[],2,FALSE)</f>
        <v xml:space="preserve">1102    Bürgerbüro Bonfeld </v>
      </c>
      <c r="I522" s="14" t="str">
        <f>IF(OR(LEFT(tabDaten[[#This Row],[Grp]],1)*1=3,LEFT(tabDaten[[#This Row],[Grp]],1)*1=9),LEFT(tabDaten[[#This Row],[Grp]],2),LEFT(tabDaten[[#This Row],[Grp]],1))</f>
        <v>5</v>
      </c>
      <c r="J522" s="14" t="str">
        <f>VLOOKUP(tabDaten[[#This Row],[GrpKurz]],tabGruppierung[],2,FALSE)</f>
        <v>A   Sächlicher Verwaltungs- und Betriebsaufwand</v>
      </c>
      <c r="K5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1102-549000    sonstige Bewirtschaftungskosten (z.B. Schornsteinfeger, Feuerlöschgeräte) </v>
      </c>
      <c r="L522" s="17">
        <f>IF(OR(tabDaten[[#This Row],[art]]="00",tabDaten[[#This Row],[art]]="10"),tabDaten[[#This Row],[Plan]],tabDaten[[#This Row],[Plan]]*-1)</f>
        <v>-2700</v>
      </c>
      <c r="M522" s="18">
        <f>IF(OR(tabDaten[[#This Row],[art]]="00",tabDaten[[#This Row],[art]]="10",tabDaten[[#This Row],[art]]="60",tabDaten[[#This Row],[art]]="70"),tabDaten[[#This Row],[Rechnung]],tabDaten[[#This Row],[Rechnung]]*-1)</f>
        <v>-2664.18</v>
      </c>
      <c r="N522" s="44">
        <v>1</v>
      </c>
      <c r="O522" s="45" t="s">
        <v>997</v>
      </c>
      <c r="P522" s="45" t="s">
        <v>1028</v>
      </c>
      <c r="Q522" s="45" t="s">
        <v>1738</v>
      </c>
      <c r="R522" s="45" t="s">
        <v>995</v>
      </c>
      <c r="S522" s="45" t="s">
        <v>1546</v>
      </c>
      <c r="T522" s="44" t="s">
        <v>141</v>
      </c>
      <c r="U522" s="46">
        <v>2700</v>
      </c>
      <c r="V522" s="46">
        <v>2664.18</v>
      </c>
    </row>
    <row r="523" spans="2:22" x14ac:dyDescent="0.2">
      <c r="B523" s="14" t="str">
        <f>IF(tabDaten[[#This Row],[MandNr]]="","Fehler",IF(tabDaten[[#This Row],[MandNr]]=1,"1 Stadt Bad Rappenau","2 Eigenbetrieb Stadtenwässerung"))</f>
        <v>1 Stadt Bad Rappenau</v>
      </c>
      <c r="C523" s="14" t="str">
        <f>IF(OR(tabDaten[[#This Row],[art]]="00",tabDaten[[#This Row],[art]]="01",tabDaten[[#This Row],[art]]="60",tabDaten[[#This Row],[art]]="61"),"0 Verwaltungshaushalt","1 Vermögenshaushalt")</f>
        <v>0 Verwaltungshaushalt</v>
      </c>
      <c r="D523" s="14" t="str">
        <f>VLOOKUP(tabDaten[[#This Row],[art]],tabKontenart[],2,FALSE)</f>
        <v>01 Ausgaben VerwaltungsHH</v>
      </c>
      <c r="E523" s="14" t="str">
        <f>LEFT(tabDaten[[#This Row],[Gld]],1) &amp; "    " &amp;VLOOKUP((tabDaten[[#This Row],[MandNr]]&amp;"x"&amp;LEFT(tabDaten[[#This Row],[Gld]],1)),tabGliederung[],2,FALSE)</f>
        <v xml:space="preserve">1    öffentliche Ordnung </v>
      </c>
      <c r="F523" s="14" t="str">
        <f>LEFT(tabDaten[[#This Row],[Gld]],2) &amp; "    " &amp;VLOOKUP((tabDaten[[#This Row],[MandNr]]&amp;"x"&amp;LEFT(tabDaten[[#This Row],[Gld]],2)),tabGliederung[],2,FALSE)</f>
        <v xml:space="preserve">11    öffentliche Ordnung </v>
      </c>
      <c r="G5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3" s="14" t="str">
        <f>LEFT(tabDaten[[#This Row],[Gld]],4) &amp; "    " &amp;VLOOKUP((tabDaten[[#This Row],[MandNr]]&amp;"x"&amp;LEFT(tabDaten[[#This Row],[Gld]],4)),tabGliederung[],2,FALSE)</f>
        <v xml:space="preserve">1102    Bürgerbüro Bonfeld </v>
      </c>
      <c r="I523" s="14" t="str">
        <f>IF(OR(LEFT(tabDaten[[#This Row],[Grp]],1)*1=3,LEFT(tabDaten[[#This Row],[Grp]],1)*1=9),LEFT(tabDaten[[#This Row],[Grp]],2),LEFT(tabDaten[[#This Row],[Grp]],1))</f>
        <v>6</v>
      </c>
      <c r="J523" s="14" t="str">
        <f>VLOOKUP(tabDaten[[#This Row],[GrpKurz]],tabGruppierung[],2,FALSE)</f>
        <v>A   Sächlicher Verwaltungs- und Betriebsaufwand</v>
      </c>
      <c r="K5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1102-638000    EDV-Kosten   </v>
      </c>
      <c r="L523" s="17">
        <f>IF(OR(tabDaten[[#This Row],[art]]="00",tabDaten[[#This Row],[art]]="10"),tabDaten[[#This Row],[Plan]],tabDaten[[#This Row],[Plan]]*-1)</f>
        <v>-7800</v>
      </c>
      <c r="M523" s="18">
        <f>IF(OR(tabDaten[[#This Row],[art]]="00",tabDaten[[#This Row],[art]]="10",tabDaten[[#This Row],[art]]="60",tabDaten[[#This Row],[art]]="70"),tabDaten[[#This Row],[Rechnung]],tabDaten[[#This Row],[Rechnung]]*-1)</f>
        <v>-5014.76</v>
      </c>
      <c r="N523" s="44">
        <v>1</v>
      </c>
      <c r="O523" s="45" t="s">
        <v>997</v>
      </c>
      <c r="P523" s="45" t="s">
        <v>1028</v>
      </c>
      <c r="Q523" s="45" t="s">
        <v>1722</v>
      </c>
      <c r="R523" s="45" t="s">
        <v>995</v>
      </c>
      <c r="S523" s="45" t="s">
        <v>1546</v>
      </c>
      <c r="T523" s="44" t="s">
        <v>117</v>
      </c>
      <c r="U523" s="46">
        <v>7800</v>
      </c>
      <c r="V523" s="46">
        <v>5014.76</v>
      </c>
    </row>
    <row r="524" spans="2:22" x14ac:dyDescent="0.2">
      <c r="B524" s="14" t="str">
        <f>IF(tabDaten[[#This Row],[MandNr]]="","Fehler",IF(tabDaten[[#This Row],[MandNr]]=1,"1 Stadt Bad Rappenau","2 Eigenbetrieb Stadtenwässerung"))</f>
        <v>1 Stadt Bad Rappenau</v>
      </c>
      <c r="C524" s="14" t="str">
        <f>IF(OR(tabDaten[[#This Row],[art]]="00",tabDaten[[#This Row],[art]]="01",tabDaten[[#This Row],[art]]="60",tabDaten[[#This Row],[art]]="61"),"0 Verwaltungshaushalt","1 Vermögenshaushalt")</f>
        <v>0 Verwaltungshaushalt</v>
      </c>
      <c r="D524" s="14" t="str">
        <f>VLOOKUP(tabDaten[[#This Row],[art]],tabKontenart[],2,FALSE)</f>
        <v>01 Ausgaben VerwaltungsHH</v>
      </c>
      <c r="E524" s="14" t="str">
        <f>LEFT(tabDaten[[#This Row],[Gld]],1) &amp; "    " &amp;VLOOKUP((tabDaten[[#This Row],[MandNr]]&amp;"x"&amp;LEFT(tabDaten[[#This Row],[Gld]],1)),tabGliederung[],2,FALSE)</f>
        <v xml:space="preserve">1    öffentliche Ordnung </v>
      </c>
      <c r="F524" s="14" t="str">
        <f>LEFT(tabDaten[[#This Row],[Gld]],2) &amp; "    " &amp;VLOOKUP((tabDaten[[#This Row],[MandNr]]&amp;"x"&amp;LEFT(tabDaten[[#This Row],[Gld]],2)),tabGliederung[],2,FALSE)</f>
        <v xml:space="preserve">11    öffentliche Ordnung </v>
      </c>
      <c r="G5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4" s="14" t="str">
        <f>LEFT(tabDaten[[#This Row],[Gld]],4) &amp; "    " &amp;VLOOKUP((tabDaten[[#This Row],[MandNr]]&amp;"x"&amp;LEFT(tabDaten[[#This Row],[Gld]],4)),tabGliederung[],2,FALSE)</f>
        <v xml:space="preserve">1102    Bürgerbüro Bonfeld </v>
      </c>
      <c r="I524" s="14" t="str">
        <f>IF(OR(LEFT(tabDaten[[#This Row],[Grp]],1)*1=3,LEFT(tabDaten[[#This Row],[Grp]],1)*1=9),LEFT(tabDaten[[#This Row],[Grp]],2),LEFT(tabDaten[[#This Row],[Grp]],1))</f>
        <v>6</v>
      </c>
      <c r="J524" s="14" t="str">
        <f>VLOOKUP(tabDaten[[#This Row],[GrpKurz]],tabGruppierung[],2,FALSE)</f>
        <v>A   Sächlicher Verwaltungs- und Betriebsaufwand</v>
      </c>
      <c r="K5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1102-650000    Bürobedarf   </v>
      </c>
      <c r="L524" s="17">
        <f>IF(OR(tabDaten[[#This Row],[art]]="00",tabDaten[[#This Row],[art]]="10"),tabDaten[[#This Row],[Plan]],tabDaten[[#This Row],[Plan]]*-1)</f>
        <v>-1100</v>
      </c>
      <c r="M524" s="18">
        <f>IF(OR(tabDaten[[#This Row],[art]]="00",tabDaten[[#This Row],[art]]="10",tabDaten[[#This Row],[art]]="60",tabDaten[[#This Row],[art]]="70"),tabDaten[[#This Row],[Rechnung]],tabDaten[[#This Row],[Rechnung]]*-1)</f>
        <v>0</v>
      </c>
      <c r="N524" s="44">
        <v>1</v>
      </c>
      <c r="O524" s="45" t="s">
        <v>997</v>
      </c>
      <c r="P524" s="45" t="s">
        <v>1028</v>
      </c>
      <c r="Q524" s="45" t="s">
        <v>1724</v>
      </c>
      <c r="R524" s="45" t="s">
        <v>995</v>
      </c>
      <c r="S524" s="45" t="s">
        <v>1546</v>
      </c>
      <c r="T524" s="44" t="s">
        <v>119</v>
      </c>
      <c r="U524" s="46">
        <v>1100</v>
      </c>
      <c r="V524" s="46">
        <v>0</v>
      </c>
    </row>
    <row r="525" spans="2:22" x14ac:dyDescent="0.2">
      <c r="B525" s="14" t="str">
        <f>IF(tabDaten[[#This Row],[MandNr]]="","Fehler",IF(tabDaten[[#This Row],[MandNr]]=1,"1 Stadt Bad Rappenau","2 Eigenbetrieb Stadtenwässerung"))</f>
        <v>1 Stadt Bad Rappenau</v>
      </c>
      <c r="C525" s="14" t="str">
        <f>IF(OR(tabDaten[[#This Row],[art]]="00",tabDaten[[#This Row],[art]]="01",tabDaten[[#This Row],[art]]="60",tabDaten[[#This Row],[art]]="61"),"0 Verwaltungshaushalt","1 Vermögenshaushalt")</f>
        <v>0 Verwaltungshaushalt</v>
      </c>
      <c r="D525" s="14" t="str">
        <f>VLOOKUP(tabDaten[[#This Row],[art]],tabKontenart[],2,FALSE)</f>
        <v>01 Ausgaben VerwaltungsHH</v>
      </c>
      <c r="E525" s="14" t="str">
        <f>LEFT(tabDaten[[#This Row],[Gld]],1) &amp; "    " &amp;VLOOKUP((tabDaten[[#This Row],[MandNr]]&amp;"x"&amp;LEFT(tabDaten[[#This Row],[Gld]],1)),tabGliederung[],2,FALSE)</f>
        <v xml:space="preserve">1    öffentliche Ordnung </v>
      </c>
      <c r="F525" s="14" t="str">
        <f>LEFT(tabDaten[[#This Row],[Gld]],2) &amp; "    " &amp;VLOOKUP((tabDaten[[#This Row],[MandNr]]&amp;"x"&amp;LEFT(tabDaten[[#This Row],[Gld]],2)),tabGliederung[],2,FALSE)</f>
        <v xml:space="preserve">11    öffentliche Ordnung </v>
      </c>
      <c r="G5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5" s="14" t="str">
        <f>LEFT(tabDaten[[#This Row],[Gld]],4) &amp; "    " &amp;VLOOKUP((tabDaten[[#This Row],[MandNr]]&amp;"x"&amp;LEFT(tabDaten[[#This Row],[Gld]],4)),tabGliederung[],2,FALSE)</f>
        <v xml:space="preserve">1102    Bürgerbüro Bonfeld </v>
      </c>
      <c r="I525" s="14" t="str">
        <f>IF(OR(LEFT(tabDaten[[#This Row],[Grp]],1)*1=3,LEFT(tabDaten[[#This Row],[Grp]],1)*1=9),LEFT(tabDaten[[#This Row],[Grp]],2),LEFT(tabDaten[[#This Row],[Grp]],1))</f>
        <v>6</v>
      </c>
      <c r="J525" s="14" t="str">
        <f>VLOOKUP(tabDaten[[#This Row],[GrpKurz]],tabGruppierung[],2,FALSE)</f>
        <v>A   Sächlicher Verwaltungs- und Betriebsaufwand</v>
      </c>
      <c r="K5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1102-679000    Innere Verrechnungen   </v>
      </c>
      <c r="L525" s="17">
        <f>IF(OR(tabDaten[[#This Row],[art]]="00",tabDaten[[#This Row],[art]]="10"),tabDaten[[#This Row],[Plan]],tabDaten[[#This Row],[Plan]]*-1)</f>
        <v>-300</v>
      </c>
      <c r="M525" s="18">
        <f>IF(OR(tabDaten[[#This Row],[art]]="00",tabDaten[[#This Row],[art]]="10",tabDaten[[#This Row],[art]]="60",tabDaten[[#This Row],[art]]="70"),tabDaten[[#This Row],[Rechnung]],tabDaten[[#This Row],[Rechnung]]*-1)</f>
        <v>0</v>
      </c>
      <c r="N525" s="44">
        <v>1</v>
      </c>
      <c r="O525" s="45" t="s">
        <v>997</v>
      </c>
      <c r="P525" s="45" t="s">
        <v>1028</v>
      </c>
      <c r="Q525" s="45" t="s">
        <v>1728</v>
      </c>
      <c r="R525" s="45" t="s">
        <v>995</v>
      </c>
      <c r="S525" s="45" t="s">
        <v>1546</v>
      </c>
      <c r="T525" s="44" t="s">
        <v>11</v>
      </c>
      <c r="U525" s="46">
        <v>300</v>
      </c>
      <c r="V525" s="46">
        <v>0</v>
      </c>
    </row>
    <row r="526" spans="2:22" x14ac:dyDescent="0.2">
      <c r="B526" s="14" t="str">
        <f>IF(tabDaten[[#This Row],[MandNr]]="","Fehler",IF(tabDaten[[#This Row],[MandNr]]=1,"1 Stadt Bad Rappenau","2 Eigenbetrieb Stadtenwässerung"))</f>
        <v>1 Stadt Bad Rappenau</v>
      </c>
      <c r="C526" s="14" t="str">
        <f>IF(OR(tabDaten[[#This Row],[art]]="00",tabDaten[[#This Row],[art]]="01",tabDaten[[#This Row],[art]]="60",tabDaten[[#This Row],[art]]="61"),"0 Verwaltungshaushalt","1 Vermögenshaushalt")</f>
        <v>0 Verwaltungshaushalt</v>
      </c>
      <c r="D526" s="14" t="str">
        <f>VLOOKUP(tabDaten[[#This Row],[art]],tabKontenart[],2,FALSE)</f>
        <v>01 Ausgaben VerwaltungsHH</v>
      </c>
      <c r="E526" s="14" t="str">
        <f>LEFT(tabDaten[[#This Row],[Gld]],1) &amp; "    " &amp;VLOOKUP((tabDaten[[#This Row],[MandNr]]&amp;"x"&amp;LEFT(tabDaten[[#This Row],[Gld]],1)),tabGliederung[],2,FALSE)</f>
        <v xml:space="preserve">1    öffentliche Ordnung </v>
      </c>
      <c r="F526" s="14" t="str">
        <f>LEFT(tabDaten[[#This Row],[Gld]],2) &amp; "    " &amp;VLOOKUP((tabDaten[[#This Row],[MandNr]]&amp;"x"&amp;LEFT(tabDaten[[#This Row],[Gld]],2)),tabGliederung[],2,FALSE)</f>
        <v xml:space="preserve">11    öffentliche Ordnung </v>
      </c>
      <c r="G5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6" s="14" t="str">
        <f>LEFT(tabDaten[[#This Row],[Gld]],4) &amp; "    " &amp;VLOOKUP((tabDaten[[#This Row],[MandNr]]&amp;"x"&amp;LEFT(tabDaten[[#This Row],[Gld]],4)),tabGliederung[],2,FALSE)</f>
        <v xml:space="preserve">1103    Bürgerbüro Fürfeld </v>
      </c>
      <c r="I526" s="14" t="str">
        <f>IF(OR(LEFT(tabDaten[[#This Row],[Grp]],1)*1=3,LEFT(tabDaten[[#This Row],[Grp]],1)*1=9),LEFT(tabDaten[[#This Row],[Grp]],2),LEFT(tabDaten[[#This Row],[Grp]],1))</f>
        <v>4</v>
      </c>
      <c r="J526" s="14" t="str">
        <f>VLOOKUP(tabDaten[[#This Row],[GrpKurz]],tabGruppierung[],2,FALSE)</f>
        <v>A   Personalausgaben</v>
      </c>
      <c r="K5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1103-414000    Vergütungen der Beschäftigten bis 2005 nur Angestellte </v>
      </c>
      <c r="L526" s="17">
        <f>IF(OR(tabDaten[[#This Row],[art]]="00",tabDaten[[#This Row],[art]]="10"),tabDaten[[#This Row],[Plan]],tabDaten[[#This Row],[Plan]]*-1)</f>
        <v>-15000</v>
      </c>
      <c r="M526" s="18">
        <f>IF(OR(tabDaten[[#This Row],[art]]="00",tabDaten[[#This Row],[art]]="10",tabDaten[[#This Row],[art]]="60",tabDaten[[#This Row],[art]]="70"),tabDaten[[#This Row],[Rechnung]],tabDaten[[#This Row],[Rechnung]]*-1)</f>
        <v>-14145.62</v>
      </c>
      <c r="N526" s="44">
        <v>1</v>
      </c>
      <c r="O526" s="45" t="s">
        <v>997</v>
      </c>
      <c r="P526" s="45" t="s">
        <v>1029</v>
      </c>
      <c r="Q526" s="45" t="s">
        <v>1707</v>
      </c>
      <c r="R526" s="45" t="s">
        <v>995</v>
      </c>
      <c r="S526" s="45" t="s">
        <v>1546</v>
      </c>
      <c r="T526" s="44" t="s">
        <v>127</v>
      </c>
      <c r="U526" s="46">
        <v>15000</v>
      </c>
      <c r="V526" s="46">
        <v>14145.62</v>
      </c>
    </row>
    <row r="527" spans="2:22" x14ac:dyDescent="0.2">
      <c r="B527" s="14" t="str">
        <f>IF(tabDaten[[#This Row],[MandNr]]="","Fehler",IF(tabDaten[[#This Row],[MandNr]]=1,"1 Stadt Bad Rappenau","2 Eigenbetrieb Stadtenwässerung"))</f>
        <v>1 Stadt Bad Rappenau</v>
      </c>
      <c r="C527" s="14" t="str">
        <f>IF(OR(tabDaten[[#This Row],[art]]="00",tabDaten[[#This Row],[art]]="01",tabDaten[[#This Row],[art]]="60",tabDaten[[#This Row],[art]]="61"),"0 Verwaltungshaushalt","1 Vermögenshaushalt")</f>
        <v>0 Verwaltungshaushalt</v>
      </c>
      <c r="D527" s="14" t="str">
        <f>VLOOKUP(tabDaten[[#This Row],[art]],tabKontenart[],2,FALSE)</f>
        <v>01 Ausgaben VerwaltungsHH</v>
      </c>
      <c r="E527" s="14" t="str">
        <f>LEFT(tabDaten[[#This Row],[Gld]],1) &amp; "    " &amp;VLOOKUP((tabDaten[[#This Row],[MandNr]]&amp;"x"&amp;LEFT(tabDaten[[#This Row],[Gld]],1)),tabGliederung[],2,FALSE)</f>
        <v xml:space="preserve">1    öffentliche Ordnung </v>
      </c>
      <c r="F527" s="14" t="str">
        <f>LEFT(tabDaten[[#This Row],[Gld]],2) &amp; "    " &amp;VLOOKUP((tabDaten[[#This Row],[MandNr]]&amp;"x"&amp;LEFT(tabDaten[[#This Row],[Gld]],2)),tabGliederung[],2,FALSE)</f>
        <v xml:space="preserve">11    öffentliche Ordnung </v>
      </c>
      <c r="G5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7" s="14" t="str">
        <f>LEFT(tabDaten[[#This Row],[Gld]],4) &amp; "    " &amp;VLOOKUP((tabDaten[[#This Row],[MandNr]]&amp;"x"&amp;LEFT(tabDaten[[#This Row],[Gld]],4)),tabGliederung[],2,FALSE)</f>
        <v xml:space="preserve">1103    Bürgerbüro Fürfeld </v>
      </c>
      <c r="I527" s="14" t="str">
        <f>IF(OR(LEFT(tabDaten[[#This Row],[Grp]],1)*1=3,LEFT(tabDaten[[#This Row],[Grp]],1)*1=9),LEFT(tabDaten[[#This Row],[Grp]],2),LEFT(tabDaten[[#This Row],[Grp]],1))</f>
        <v>4</v>
      </c>
      <c r="J527" s="14" t="str">
        <f>VLOOKUP(tabDaten[[#This Row],[GrpKurz]],tabGruppierung[],2,FALSE)</f>
        <v>A   Personalausgaben</v>
      </c>
      <c r="K5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1103-434000    Beiträge Versorgungskasse  bis 2005 nur Angestellte </v>
      </c>
      <c r="L527" s="17">
        <f>IF(OR(tabDaten[[#This Row],[art]]="00",tabDaten[[#This Row],[art]]="10"),tabDaten[[#This Row],[Plan]],tabDaten[[#This Row],[Plan]]*-1)</f>
        <v>-1300</v>
      </c>
      <c r="M527" s="18">
        <f>IF(OR(tabDaten[[#This Row],[art]]="00",tabDaten[[#This Row],[art]]="10",tabDaten[[#This Row],[art]]="60",tabDaten[[#This Row],[art]]="70"),tabDaten[[#This Row],[Rechnung]],tabDaten[[#This Row],[Rechnung]]*-1)</f>
        <v>-1221.5999999999999</v>
      </c>
      <c r="N527" s="44">
        <v>1</v>
      </c>
      <c r="O527" s="45" t="s">
        <v>997</v>
      </c>
      <c r="P527" s="45" t="s">
        <v>1029</v>
      </c>
      <c r="Q527" s="45" t="s">
        <v>1709</v>
      </c>
      <c r="R527" s="45" t="s">
        <v>995</v>
      </c>
      <c r="S527" s="45" t="s">
        <v>1546</v>
      </c>
      <c r="T527" s="44" t="s">
        <v>104</v>
      </c>
      <c r="U527" s="46">
        <v>1300</v>
      </c>
      <c r="V527" s="46">
        <v>1221.5999999999999</v>
      </c>
    </row>
    <row r="528" spans="2:22" x14ac:dyDescent="0.2">
      <c r="B528" s="14" t="str">
        <f>IF(tabDaten[[#This Row],[MandNr]]="","Fehler",IF(tabDaten[[#This Row],[MandNr]]=1,"1 Stadt Bad Rappenau","2 Eigenbetrieb Stadtenwässerung"))</f>
        <v>1 Stadt Bad Rappenau</v>
      </c>
      <c r="C528" s="14" t="str">
        <f>IF(OR(tabDaten[[#This Row],[art]]="00",tabDaten[[#This Row],[art]]="01",tabDaten[[#This Row],[art]]="60",tabDaten[[#This Row],[art]]="61"),"0 Verwaltungshaushalt","1 Vermögenshaushalt")</f>
        <v>0 Verwaltungshaushalt</v>
      </c>
      <c r="D528" s="14" t="str">
        <f>VLOOKUP(tabDaten[[#This Row],[art]],tabKontenart[],2,FALSE)</f>
        <v>01 Ausgaben VerwaltungsHH</v>
      </c>
      <c r="E528" s="14" t="str">
        <f>LEFT(tabDaten[[#This Row],[Gld]],1) &amp; "    " &amp;VLOOKUP((tabDaten[[#This Row],[MandNr]]&amp;"x"&amp;LEFT(tabDaten[[#This Row],[Gld]],1)),tabGliederung[],2,FALSE)</f>
        <v xml:space="preserve">1    öffentliche Ordnung </v>
      </c>
      <c r="F528" s="14" t="str">
        <f>LEFT(tabDaten[[#This Row],[Gld]],2) &amp; "    " &amp;VLOOKUP((tabDaten[[#This Row],[MandNr]]&amp;"x"&amp;LEFT(tabDaten[[#This Row],[Gld]],2)),tabGliederung[],2,FALSE)</f>
        <v xml:space="preserve">11    öffentliche Ordnung </v>
      </c>
      <c r="G5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8" s="14" t="str">
        <f>LEFT(tabDaten[[#This Row],[Gld]],4) &amp; "    " &amp;VLOOKUP((tabDaten[[#This Row],[MandNr]]&amp;"x"&amp;LEFT(tabDaten[[#This Row],[Gld]],4)),tabGliederung[],2,FALSE)</f>
        <v xml:space="preserve">1103    Bürgerbüro Fürfeld </v>
      </c>
      <c r="I528" s="14" t="str">
        <f>IF(OR(LEFT(tabDaten[[#This Row],[Grp]],1)*1=3,LEFT(tabDaten[[#This Row],[Grp]],1)*1=9),LEFT(tabDaten[[#This Row],[Grp]],2),LEFT(tabDaten[[#This Row],[Grp]],1))</f>
        <v>4</v>
      </c>
      <c r="J528" s="14" t="str">
        <f>VLOOKUP(tabDaten[[#This Row],[GrpKurz]],tabGruppierung[],2,FALSE)</f>
        <v>A   Personalausgaben</v>
      </c>
      <c r="K5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1103-444000    Beiträge zur gesetzlichen Sozialversicherung für Angest. bis 2005 nur Angestellte </v>
      </c>
      <c r="L528" s="17">
        <f>IF(OR(tabDaten[[#This Row],[art]]="00",tabDaten[[#This Row],[art]]="10"),tabDaten[[#This Row],[Plan]],tabDaten[[#This Row],[Plan]]*-1)</f>
        <v>-3100</v>
      </c>
      <c r="M528" s="18">
        <f>IF(OR(tabDaten[[#This Row],[art]]="00",tabDaten[[#This Row],[art]]="10",tabDaten[[#This Row],[art]]="60",tabDaten[[#This Row],[art]]="70"),tabDaten[[#This Row],[Rechnung]],tabDaten[[#This Row],[Rechnung]]*-1)</f>
        <v>-2894.28</v>
      </c>
      <c r="N528" s="44">
        <v>1</v>
      </c>
      <c r="O528" s="45" t="s">
        <v>997</v>
      </c>
      <c r="P528" s="45" t="s">
        <v>1029</v>
      </c>
      <c r="Q528" s="45" t="s">
        <v>1710</v>
      </c>
      <c r="R528" s="45" t="s">
        <v>995</v>
      </c>
      <c r="S528" s="45" t="s">
        <v>1546</v>
      </c>
      <c r="T528" s="44" t="s">
        <v>128</v>
      </c>
      <c r="U528" s="46">
        <v>3100</v>
      </c>
      <c r="V528" s="46">
        <v>2894.28</v>
      </c>
    </row>
    <row r="529" spans="2:22" x14ac:dyDescent="0.2">
      <c r="B529" s="14" t="str">
        <f>IF(tabDaten[[#This Row],[MandNr]]="","Fehler",IF(tabDaten[[#This Row],[MandNr]]=1,"1 Stadt Bad Rappenau","2 Eigenbetrieb Stadtenwässerung"))</f>
        <v>1 Stadt Bad Rappenau</v>
      </c>
      <c r="C529" s="14" t="str">
        <f>IF(OR(tabDaten[[#This Row],[art]]="00",tabDaten[[#This Row],[art]]="01",tabDaten[[#This Row],[art]]="60",tabDaten[[#This Row],[art]]="61"),"0 Verwaltungshaushalt","1 Vermögenshaushalt")</f>
        <v>0 Verwaltungshaushalt</v>
      </c>
      <c r="D529" s="14" t="str">
        <f>VLOOKUP(tabDaten[[#This Row],[art]],tabKontenart[],2,FALSE)</f>
        <v>01 Ausgaben VerwaltungsHH</v>
      </c>
      <c r="E529" s="14" t="str">
        <f>LEFT(tabDaten[[#This Row],[Gld]],1) &amp; "    " &amp;VLOOKUP((tabDaten[[#This Row],[MandNr]]&amp;"x"&amp;LEFT(tabDaten[[#This Row],[Gld]],1)),tabGliederung[],2,FALSE)</f>
        <v xml:space="preserve">1    öffentliche Ordnung </v>
      </c>
      <c r="F529" s="14" t="str">
        <f>LEFT(tabDaten[[#This Row],[Gld]],2) &amp; "    " &amp;VLOOKUP((tabDaten[[#This Row],[MandNr]]&amp;"x"&amp;LEFT(tabDaten[[#This Row],[Gld]],2)),tabGliederung[],2,FALSE)</f>
        <v xml:space="preserve">11    öffentliche Ordnung </v>
      </c>
      <c r="G5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29" s="14" t="str">
        <f>LEFT(tabDaten[[#This Row],[Gld]],4) &amp; "    " &amp;VLOOKUP((tabDaten[[#This Row],[MandNr]]&amp;"x"&amp;LEFT(tabDaten[[#This Row],[Gld]],4)),tabGliederung[],2,FALSE)</f>
        <v xml:space="preserve">1103    Bürgerbüro Fürfeld </v>
      </c>
      <c r="I529" s="14" t="str">
        <f>IF(OR(LEFT(tabDaten[[#This Row],[Grp]],1)*1=3,LEFT(tabDaten[[#This Row],[Grp]],1)*1=9),LEFT(tabDaten[[#This Row],[Grp]],2),LEFT(tabDaten[[#This Row],[Grp]],1))</f>
        <v>4</v>
      </c>
      <c r="J529" s="14" t="str">
        <f>VLOOKUP(tabDaten[[#This Row],[GrpKurz]],tabGruppierung[],2,FALSE)</f>
        <v>A   Personalausgaben</v>
      </c>
      <c r="K5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1103-450000    Beihilfen, Unterstützung und dgl.  </v>
      </c>
      <c r="L529" s="17">
        <f>IF(OR(tabDaten[[#This Row],[art]]="00",tabDaten[[#This Row],[art]]="10"),tabDaten[[#This Row],[Plan]],tabDaten[[#This Row],[Plan]]*-1)</f>
        <v>-100</v>
      </c>
      <c r="M529" s="18">
        <f>IF(OR(tabDaten[[#This Row],[art]]="00",tabDaten[[#This Row],[art]]="10",tabDaten[[#This Row],[art]]="60",tabDaten[[#This Row],[art]]="70"),tabDaten[[#This Row],[Rechnung]],tabDaten[[#This Row],[Rechnung]]*-1)</f>
        <v>-1.48</v>
      </c>
      <c r="N529" s="44">
        <v>1</v>
      </c>
      <c r="O529" s="45" t="s">
        <v>997</v>
      </c>
      <c r="P529" s="45" t="s">
        <v>1029</v>
      </c>
      <c r="Q529" s="45" t="s">
        <v>1711</v>
      </c>
      <c r="R529" s="45" t="s">
        <v>995</v>
      </c>
      <c r="S529" s="45" t="s">
        <v>1546</v>
      </c>
      <c r="T529" s="44" t="s">
        <v>106</v>
      </c>
      <c r="U529" s="46">
        <v>100</v>
      </c>
      <c r="V529" s="46">
        <v>1.48</v>
      </c>
    </row>
    <row r="530" spans="2:22" x14ac:dyDescent="0.2">
      <c r="B530" s="14" t="str">
        <f>IF(tabDaten[[#This Row],[MandNr]]="","Fehler",IF(tabDaten[[#This Row],[MandNr]]=1,"1 Stadt Bad Rappenau","2 Eigenbetrieb Stadtenwässerung"))</f>
        <v>1 Stadt Bad Rappenau</v>
      </c>
      <c r="C530" s="14" t="str">
        <f>IF(OR(tabDaten[[#This Row],[art]]="00",tabDaten[[#This Row],[art]]="01",tabDaten[[#This Row],[art]]="60",tabDaten[[#This Row],[art]]="61"),"0 Verwaltungshaushalt","1 Vermögenshaushalt")</f>
        <v>0 Verwaltungshaushalt</v>
      </c>
      <c r="D530" s="14" t="str">
        <f>VLOOKUP(tabDaten[[#This Row],[art]],tabKontenart[],2,FALSE)</f>
        <v>01 Ausgaben VerwaltungsHH</v>
      </c>
      <c r="E530" s="14" t="str">
        <f>LEFT(tabDaten[[#This Row],[Gld]],1) &amp; "    " &amp;VLOOKUP((tabDaten[[#This Row],[MandNr]]&amp;"x"&amp;LEFT(tabDaten[[#This Row],[Gld]],1)),tabGliederung[],2,FALSE)</f>
        <v xml:space="preserve">1    öffentliche Ordnung </v>
      </c>
      <c r="F530" s="14" t="str">
        <f>LEFT(tabDaten[[#This Row],[Gld]],2) &amp; "    " &amp;VLOOKUP((tabDaten[[#This Row],[MandNr]]&amp;"x"&amp;LEFT(tabDaten[[#This Row],[Gld]],2)),tabGliederung[],2,FALSE)</f>
        <v xml:space="preserve">11    öffentliche Ordnung </v>
      </c>
      <c r="G5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0" s="14" t="str">
        <f>LEFT(tabDaten[[#This Row],[Gld]],4) &amp; "    " &amp;VLOOKUP((tabDaten[[#This Row],[MandNr]]&amp;"x"&amp;LEFT(tabDaten[[#This Row],[Gld]],4)),tabGliederung[],2,FALSE)</f>
        <v xml:space="preserve">1103    Bürgerbüro Fürfeld </v>
      </c>
      <c r="I530" s="14" t="str">
        <f>IF(OR(LEFT(tabDaten[[#This Row],[Grp]],1)*1=3,LEFT(tabDaten[[#This Row],[Grp]],1)*1=9),LEFT(tabDaten[[#This Row],[Grp]],2),LEFT(tabDaten[[#This Row],[Grp]],1))</f>
        <v>4</v>
      </c>
      <c r="J530" s="14" t="str">
        <f>VLOOKUP(tabDaten[[#This Row],[GrpKurz]],tabGruppierung[],2,FALSE)</f>
        <v>A   Personalausgaben</v>
      </c>
      <c r="K5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1103-460000    Personalnebenausgaben   </v>
      </c>
      <c r="L530" s="17">
        <f>IF(OR(tabDaten[[#This Row],[art]]="00",tabDaten[[#This Row],[art]]="10"),tabDaten[[#This Row],[Plan]],tabDaten[[#This Row],[Plan]]*-1)</f>
        <v>-100</v>
      </c>
      <c r="M530" s="18">
        <f>IF(OR(tabDaten[[#This Row],[art]]="00",tabDaten[[#This Row],[art]]="10",tabDaten[[#This Row],[art]]="60",tabDaten[[#This Row],[art]]="70"),tabDaten[[#This Row],[Rechnung]],tabDaten[[#This Row],[Rechnung]]*-1)</f>
        <v>0</v>
      </c>
      <c r="N530" s="44">
        <v>1</v>
      </c>
      <c r="O530" s="45" t="s">
        <v>997</v>
      </c>
      <c r="P530" s="45" t="s">
        <v>1029</v>
      </c>
      <c r="Q530" s="45" t="s">
        <v>1712</v>
      </c>
      <c r="R530" s="45" t="s">
        <v>995</v>
      </c>
      <c r="S530" s="45" t="s">
        <v>1546</v>
      </c>
      <c r="T530" s="44" t="s">
        <v>107</v>
      </c>
      <c r="U530" s="46">
        <v>100</v>
      </c>
      <c r="V530" s="46">
        <v>0</v>
      </c>
    </row>
    <row r="531" spans="2:22" x14ac:dyDescent="0.2">
      <c r="B531" s="14" t="str">
        <f>IF(tabDaten[[#This Row],[MandNr]]="","Fehler",IF(tabDaten[[#This Row],[MandNr]]=1,"1 Stadt Bad Rappenau","2 Eigenbetrieb Stadtenwässerung"))</f>
        <v>1 Stadt Bad Rappenau</v>
      </c>
      <c r="C531" s="14" t="str">
        <f>IF(OR(tabDaten[[#This Row],[art]]="00",tabDaten[[#This Row],[art]]="01",tabDaten[[#This Row],[art]]="60",tabDaten[[#This Row],[art]]="61"),"0 Verwaltungshaushalt","1 Vermögenshaushalt")</f>
        <v>0 Verwaltungshaushalt</v>
      </c>
      <c r="D531" s="14" t="str">
        <f>VLOOKUP(tabDaten[[#This Row],[art]],tabKontenart[],2,FALSE)</f>
        <v>01 Ausgaben VerwaltungsHH</v>
      </c>
      <c r="E531" s="14" t="str">
        <f>LEFT(tabDaten[[#This Row],[Gld]],1) &amp; "    " &amp;VLOOKUP((tabDaten[[#This Row],[MandNr]]&amp;"x"&amp;LEFT(tabDaten[[#This Row],[Gld]],1)),tabGliederung[],2,FALSE)</f>
        <v xml:space="preserve">1    öffentliche Ordnung </v>
      </c>
      <c r="F531" s="14" t="str">
        <f>LEFT(tabDaten[[#This Row],[Gld]],2) &amp; "    " &amp;VLOOKUP((tabDaten[[#This Row],[MandNr]]&amp;"x"&amp;LEFT(tabDaten[[#This Row],[Gld]],2)),tabGliederung[],2,FALSE)</f>
        <v xml:space="preserve">11    öffentliche Ordnung </v>
      </c>
      <c r="G5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1" s="14" t="str">
        <f>LEFT(tabDaten[[#This Row],[Gld]],4) &amp; "    " &amp;VLOOKUP((tabDaten[[#This Row],[MandNr]]&amp;"x"&amp;LEFT(tabDaten[[#This Row],[Gld]],4)),tabGliederung[],2,FALSE)</f>
        <v xml:space="preserve">1103    Bürgerbüro Fürfeld </v>
      </c>
      <c r="I531" s="14" t="str">
        <f>IF(OR(LEFT(tabDaten[[#This Row],[Grp]],1)*1=3,LEFT(tabDaten[[#This Row],[Grp]],1)*1=9),LEFT(tabDaten[[#This Row],[Grp]],2),LEFT(tabDaten[[#This Row],[Grp]],1))</f>
        <v>4</v>
      </c>
      <c r="J531" s="14" t="str">
        <f>VLOOKUP(tabDaten[[#This Row],[GrpKurz]],tabGruppierung[],2,FALSE)</f>
        <v>A   Personalausgaben</v>
      </c>
      <c r="K5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1103-462000    Betriebsausflug   </v>
      </c>
      <c r="L531" s="17">
        <f>IF(OR(tabDaten[[#This Row],[art]]="00",tabDaten[[#This Row],[art]]="10"),tabDaten[[#This Row],[Plan]],tabDaten[[#This Row],[Plan]]*-1)</f>
        <v>-100</v>
      </c>
      <c r="M531" s="18">
        <f>IF(OR(tabDaten[[#This Row],[art]]="00",tabDaten[[#This Row],[art]]="10",tabDaten[[#This Row],[art]]="60",tabDaten[[#This Row],[art]]="70"),tabDaten[[#This Row],[Rechnung]],tabDaten[[#This Row],[Rechnung]]*-1)</f>
        <v>0</v>
      </c>
      <c r="N531" s="44">
        <v>1</v>
      </c>
      <c r="O531" s="45" t="s">
        <v>997</v>
      </c>
      <c r="P531" s="45" t="s">
        <v>1029</v>
      </c>
      <c r="Q531" s="45" t="s">
        <v>1713</v>
      </c>
      <c r="R531" s="45" t="s">
        <v>995</v>
      </c>
      <c r="S531" s="45" t="s">
        <v>1546</v>
      </c>
      <c r="T531" s="44" t="s">
        <v>108</v>
      </c>
      <c r="U531" s="46">
        <v>100</v>
      </c>
      <c r="V531" s="46">
        <v>0</v>
      </c>
    </row>
    <row r="532" spans="2:22" x14ac:dyDescent="0.2">
      <c r="B532" s="14" t="str">
        <f>IF(tabDaten[[#This Row],[MandNr]]="","Fehler",IF(tabDaten[[#This Row],[MandNr]]=1,"1 Stadt Bad Rappenau","2 Eigenbetrieb Stadtenwässerung"))</f>
        <v>1 Stadt Bad Rappenau</v>
      </c>
      <c r="C532" s="14" t="str">
        <f>IF(OR(tabDaten[[#This Row],[art]]="00",tabDaten[[#This Row],[art]]="01",tabDaten[[#This Row],[art]]="60",tabDaten[[#This Row],[art]]="61"),"0 Verwaltungshaushalt","1 Vermögenshaushalt")</f>
        <v>0 Verwaltungshaushalt</v>
      </c>
      <c r="D532" s="14" t="str">
        <f>VLOOKUP(tabDaten[[#This Row],[art]],tabKontenart[],2,FALSE)</f>
        <v>01 Ausgaben VerwaltungsHH</v>
      </c>
      <c r="E532" s="14" t="str">
        <f>LEFT(tabDaten[[#This Row],[Gld]],1) &amp; "    " &amp;VLOOKUP((tabDaten[[#This Row],[MandNr]]&amp;"x"&amp;LEFT(tabDaten[[#This Row],[Gld]],1)),tabGliederung[],2,FALSE)</f>
        <v xml:space="preserve">1    öffentliche Ordnung </v>
      </c>
      <c r="F532" s="14" t="str">
        <f>LEFT(tabDaten[[#This Row],[Gld]],2) &amp; "    " &amp;VLOOKUP((tabDaten[[#This Row],[MandNr]]&amp;"x"&amp;LEFT(tabDaten[[#This Row],[Gld]],2)),tabGliederung[],2,FALSE)</f>
        <v xml:space="preserve">11    öffentliche Ordnung </v>
      </c>
      <c r="G5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2" s="14" t="str">
        <f>LEFT(tabDaten[[#This Row],[Gld]],4) &amp; "    " &amp;VLOOKUP((tabDaten[[#This Row],[MandNr]]&amp;"x"&amp;LEFT(tabDaten[[#This Row],[Gld]],4)),tabGliederung[],2,FALSE)</f>
        <v xml:space="preserve">1103    Bürgerbüro Fürfeld </v>
      </c>
      <c r="I532" s="14" t="str">
        <f>IF(OR(LEFT(tabDaten[[#This Row],[Grp]],1)*1=3,LEFT(tabDaten[[#This Row],[Grp]],1)*1=9),LEFT(tabDaten[[#This Row],[Grp]],2),LEFT(tabDaten[[#This Row],[Grp]],1))</f>
        <v>5</v>
      </c>
      <c r="J532" s="14" t="str">
        <f>VLOOKUP(tabDaten[[#This Row],[GrpKurz]],tabGruppierung[],2,FALSE)</f>
        <v>A   Sächlicher Verwaltungs- und Betriebsaufwand</v>
      </c>
      <c r="K5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1103-501000    Gebäudeunterhaltung   </v>
      </c>
      <c r="L532" s="17">
        <f>IF(OR(tabDaten[[#This Row],[art]]="00",tabDaten[[#This Row],[art]]="10"),tabDaten[[#This Row],[Plan]],tabDaten[[#This Row],[Plan]]*-1)</f>
        <v>-2500</v>
      </c>
      <c r="M532" s="18">
        <f>IF(OR(tabDaten[[#This Row],[art]]="00",tabDaten[[#This Row],[art]]="10",tabDaten[[#This Row],[art]]="60",tabDaten[[#This Row],[art]]="70"),tabDaten[[#This Row],[Rechnung]],tabDaten[[#This Row],[Rechnung]]*-1)</f>
        <v>0</v>
      </c>
      <c r="N532" s="44">
        <v>1</v>
      </c>
      <c r="O532" s="45" t="s">
        <v>997</v>
      </c>
      <c r="P532" s="45" t="s">
        <v>1029</v>
      </c>
      <c r="Q532" s="45" t="s">
        <v>1730</v>
      </c>
      <c r="R532" s="45" t="s">
        <v>995</v>
      </c>
      <c r="S532" s="45" t="s">
        <v>1546</v>
      </c>
      <c r="T532" s="44" t="s">
        <v>133</v>
      </c>
      <c r="U532" s="46">
        <v>2500</v>
      </c>
      <c r="V532" s="46">
        <v>0</v>
      </c>
    </row>
    <row r="533" spans="2:22" x14ac:dyDescent="0.2">
      <c r="B533" s="14" t="str">
        <f>IF(tabDaten[[#This Row],[MandNr]]="","Fehler",IF(tabDaten[[#This Row],[MandNr]]=1,"1 Stadt Bad Rappenau","2 Eigenbetrieb Stadtenwässerung"))</f>
        <v>1 Stadt Bad Rappenau</v>
      </c>
      <c r="C533" s="14" t="str">
        <f>IF(OR(tabDaten[[#This Row],[art]]="00",tabDaten[[#This Row],[art]]="01",tabDaten[[#This Row],[art]]="60",tabDaten[[#This Row],[art]]="61"),"0 Verwaltungshaushalt","1 Vermögenshaushalt")</f>
        <v>0 Verwaltungshaushalt</v>
      </c>
      <c r="D533" s="14" t="str">
        <f>VLOOKUP(tabDaten[[#This Row],[art]],tabKontenart[],2,FALSE)</f>
        <v>01 Ausgaben VerwaltungsHH</v>
      </c>
      <c r="E533" s="14" t="str">
        <f>LEFT(tabDaten[[#This Row],[Gld]],1) &amp; "    " &amp;VLOOKUP((tabDaten[[#This Row],[MandNr]]&amp;"x"&amp;LEFT(tabDaten[[#This Row],[Gld]],1)),tabGliederung[],2,FALSE)</f>
        <v xml:space="preserve">1    öffentliche Ordnung </v>
      </c>
      <c r="F533" s="14" t="str">
        <f>LEFT(tabDaten[[#This Row],[Gld]],2) &amp; "    " &amp;VLOOKUP((tabDaten[[#This Row],[MandNr]]&amp;"x"&amp;LEFT(tabDaten[[#This Row],[Gld]],2)),tabGliederung[],2,FALSE)</f>
        <v xml:space="preserve">11    öffentliche Ordnung </v>
      </c>
      <c r="G5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3" s="14" t="str">
        <f>LEFT(tabDaten[[#This Row],[Gld]],4) &amp; "    " &amp;VLOOKUP((tabDaten[[#This Row],[MandNr]]&amp;"x"&amp;LEFT(tabDaten[[#This Row],[Gld]],4)),tabGliederung[],2,FALSE)</f>
        <v xml:space="preserve">1103    Bürgerbüro Fürfeld </v>
      </c>
      <c r="I533" s="14" t="str">
        <f>IF(OR(LEFT(tabDaten[[#This Row],[Grp]],1)*1=3,LEFT(tabDaten[[#This Row],[Grp]],1)*1=9),LEFT(tabDaten[[#This Row],[Grp]],2),LEFT(tabDaten[[#This Row],[Grp]],1))</f>
        <v>5</v>
      </c>
      <c r="J533" s="14" t="str">
        <f>VLOOKUP(tabDaten[[#This Row],[GrpKurz]],tabGruppierung[],2,FALSE)</f>
        <v>A   Sächlicher Verwaltungs- und Betriebsaufwand</v>
      </c>
      <c r="K5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1103-520000    Geräte, Ausstattung, Einrichtungsegenstände  </v>
      </c>
      <c r="L533" s="17">
        <f>IF(OR(tabDaten[[#This Row],[art]]="00",tabDaten[[#This Row],[art]]="10"),tabDaten[[#This Row],[Plan]],tabDaten[[#This Row],[Plan]]*-1)</f>
        <v>-800</v>
      </c>
      <c r="M533" s="18">
        <f>IF(OR(tabDaten[[#This Row],[art]]="00",tabDaten[[#This Row],[art]]="10",tabDaten[[#This Row],[art]]="60",tabDaten[[#This Row],[art]]="70"),tabDaten[[#This Row],[Rechnung]],tabDaten[[#This Row],[Rechnung]]*-1)</f>
        <v>-551.77</v>
      </c>
      <c r="N533" s="44">
        <v>1</v>
      </c>
      <c r="O533" s="45" t="s">
        <v>997</v>
      </c>
      <c r="P533" s="45" t="s">
        <v>1029</v>
      </c>
      <c r="Q533" s="45" t="s">
        <v>1714</v>
      </c>
      <c r="R533" s="45" t="s">
        <v>995</v>
      </c>
      <c r="S533" s="45" t="s">
        <v>1546</v>
      </c>
      <c r="T533" s="44" t="s">
        <v>153</v>
      </c>
      <c r="U533" s="46">
        <v>800</v>
      </c>
      <c r="V533" s="46">
        <v>551.77</v>
      </c>
    </row>
    <row r="534" spans="2:22" x14ac:dyDescent="0.2">
      <c r="B534" s="14" t="str">
        <f>IF(tabDaten[[#This Row],[MandNr]]="","Fehler",IF(tabDaten[[#This Row],[MandNr]]=1,"1 Stadt Bad Rappenau","2 Eigenbetrieb Stadtenwässerung"))</f>
        <v>1 Stadt Bad Rappenau</v>
      </c>
      <c r="C534" s="14" t="str">
        <f>IF(OR(tabDaten[[#This Row],[art]]="00",tabDaten[[#This Row],[art]]="01",tabDaten[[#This Row],[art]]="60",tabDaten[[#This Row],[art]]="61"),"0 Verwaltungshaushalt","1 Vermögenshaushalt")</f>
        <v>0 Verwaltungshaushalt</v>
      </c>
      <c r="D534" s="14" t="str">
        <f>VLOOKUP(tabDaten[[#This Row],[art]],tabKontenart[],2,FALSE)</f>
        <v>01 Ausgaben VerwaltungsHH</v>
      </c>
      <c r="E534" s="14" t="str">
        <f>LEFT(tabDaten[[#This Row],[Gld]],1) &amp; "    " &amp;VLOOKUP((tabDaten[[#This Row],[MandNr]]&amp;"x"&amp;LEFT(tabDaten[[#This Row],[Gld]],1)),tabGliederung[],2,FALSE)</f>
        <v xml:space="preserve">1    öffentliche Ordnung </v>
      </c>
      <c r="F534" s="14" t="str">
        <f>LEFT(tabDaten[[#This Row],[Gld]],2) &amp; "    " &amp;VLOOKUP((tabDaten[[#This Row],[MandNr]]&amp;"x"&amp;LEFT(tabDaten[[#This Row],[Gld]],2)),tabGliederung[],2,FALSE)</f>
        <v xml:space="preserve">11    öffentliche Ordnung </v>
      </c>
      <c r="G5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4" s="14" t="str">
        <f>LEFT(tabDaten[[#This Row],[Gld]],4) &amp; "    " &amp;VLOOKUP((tabDaten[[#This Row],[MandNr]]&amp;"x"&amp;LEFT(tabDaten[[#This Row],[Gld]],4)),tabGliederung[],2,FALSE)</f>
        <v xml:space="preserve">1103    Bürgerbüro Fürfeld </v>
      </c>
      <c r="I534" s="14" t="str">
        <f>IF(OR(LEFT(tabDaten[[#This Row],[Grp]],1)*1=3,LEFT(tabDaten[[#This Row],[Grp]],1)*1=9),LEFT(tabDaten[[#This Row],[Grp]],2),LEFT(tabDaten[[#This Row],[Grp]],1))</f>
        <v>5</v>
      </c>
      <c r="J534" s="14" t="str">
        <f>VLOOKUP(tabDaten[[#This Row],[GrpKurz]],tabGruppierung[],2,FALSE)</f>
        <v>A   Sächlicher Verwaltungs- und Betriebsaufwand</v>
      </c>
      <c r="K5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1103-522000    Druck- und Kopierkosten   </v>
      </c>
      <c r="L534" s="17">
        <f>IF(OR(tabDaten[[#This Row],[art]]="00",tabDaten[[#This Row],[art]]="10"),tabDaten[[#This Row],[Plan]],tabDaten[[#This Row],[Plan]]*-1)</f>
        <v>-500</v>
      </c>
      <c r="M534" s="18">
        <f>IF(OR(tabDaten[[#This Row],[art]]="00",tabDaten[[#This Row],[art]]="10",tabDaten[[#This Row],[art]]="60",tabDaten[[#This Row],[art]]="70"),tabDaten[[#This Row],[Rechnung]],tabDaten[[#This Row],[Rechnung]]*-1)</f>
        <v>-269.91000000000003</v>
      </c>
      <c r="N534" s="44">
        <v>1</v>
      </c>
      <c r="O534" s="45" t="s">
        <v>997</v>
      </c>
      <c r="P534" s="45" t="s">
        <v>1029</v>
      </c>
      <c r="Q534" s="45" t="s">
        <v>1715</v>
      </c>
      <c r="R534" s="45" t="s">
        <v>995</v>
      </c>
      <c r="S534" s="45" t="s">
        <v>1546</v>
      </c>
      <c r="T534" s="44" t="s">
        <v>110</v>
      </c>
      <c r="U534" s="46">
        <v>500</v>
      </c>
      <c r="V534" s="46">
        <v>269.91000000000003</v>
      </c>
    </row>
    <row r="535" spans="2:22" x14ac:dyDescent="0.2">
      <c r="B535" s="14" t="str">
        <f>IF(tabDaten[[#This Row],[MandNr]]="","Fehler",IF(tabDaten[[#This Row],[MandNr]]=1,"1 Stadt Bad Rappenau","2 Eigenbetrieb Stadtenwässerung"))</f>
        <v>1 Stadt Bad Rappenau</v>
      </c>
      <c r="C535" s="14" t="str">
        <f>IF(OR(tabDaten[[#This Row],[art]]="00",tabDaten[[#This Row],[art]]="01",tabDaten[[#This Row],[art]]="60",tabDaten[[#This Row],[art]]="61"),"0 Verwaltungshaushalt","1 Vermögenshaushalt")</f>
        <v>0 Verwaltungshaushalt</v>
      </c>
      <c r="D535" s="14" t="str">
        <f>VLOOKUP(tabDaten[[#This Row],[art]],tabKontenart[],2,FALSE)</f>
        <v>01 Ausgaben VerwaltungsHH</v>
      </c>
      <c r="E535" s="14" t="str">
        <f>LEFT(tabDaten[[#This Row],[Gld]],1) &amp; "    " &amp;VLOOKUP((tabDaten[[#This Row],[MandNr]]&amp;"x"&amp;LEFT(tabDaten[[#This Row],[Gld]],1)),tabGliederung[],2,FALSE)</f>
        <v xml:space="preserve">1    öffentliche Ordnung </v>
      </c>
      <c r="F535" s="14" t="str">
        <f>LEFT(tabDaten[[#This Row],[Gld]],2) &amp; "    " &amp;VLOOKUP((tabDaten[[#This Row],[MandNr]]&amp;"x"&amp;LEFT(tabDaten[[#This Row],[Gld]],2)),tabGliederung[],2,FALSE)</f>
        <v xml:space="preserve">11    öffentliche Ordnung </v>
      </c>
      <c r="G5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5" s="14" t="str">
        <f>LEFT(tabDaten[[#This Row],[Gld]],4) &amp; "    " &amp;VLOOKUP((tabDaten[[#This Row],[MandNr]]&amp;"x"&amp;LEFT(tabDaten[[#This Row],[Gld]],4)),tabGliederung[],2,FALSE)</f>
        <v xml:space="preserve">1103    Bürgerbüro Fürfeld </v>
      </c>
      <c r="I535" s="14" t="str">
        <f>IF(OR(LEFT(tabDaten[[#This Row],[Grp]],1)*1=3,LEFT(tabDaten[[#This Row],[Grp]],1)*1=9),LEFT(tabDaten[[#This Row],[Grp]],2),LEFT(tabDaten[[#This Row],[Grp]],1))</f>
        <v>5</v>
      </c>
      <c r="J535" s="14" t="str">
        <f>VLOOKUP(tabDaten[[#This Row],[GrpKurz]],tabGruppierung[],2,FALSE)</f>
        <v>A   Sächlicher Verwaltungs- und Betriebsaufwand</v>
      </c>
      <c r="K5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1103-541000    Strom   </v>
      </c>
      <c r="L535" s="17">
        <f>IF(OR(tabDaten[[#This Row],[art]]="00",tabDaten[[#This Row],[art]]="10"),tabDaten[[#This Row],[Plan]],tabDaten[[#This Row],[Plan]]*-1)</f>
        <v>-200</v>
      </c>
      <c r="M535" s="18">
        <f>IF(OR(tabDaten[[#This Row],[art]]="00",tabDaten[[#This Row],[art]]="10",tabDaten[[#This Row],[art]]="60",tabDaten[[#This Row],[art]]="70"),tabDaten[[#This Row],[Rechnung]],tabDaten[[#This Row],[Rechnung]]*-1)</f>
        <v>-360.32</v>
      </c>
      <c r="N535" s="44">
        <v>1</v>
      </c>
      <c r="O535" s="45" t="s">
        <v>997</v>
      </c>
      <c r="P535" s="45" t="s">
        <v>1029</v>
      </c>
      <c r="Q535" s="45" t="s">
        <v>1732</v>
      </c>
      <c r="R535" s="45" t="s">
        <v>995</v>
      </c>
      <c r="S535" s="45" t="s">
        <v>1546</v>
      </c>
      <c r="T535" s="44" t="s">
        <v>135</v>
      </c>
      <c r="U535" s="46">
        <v>200</v>
      </c>
      <c r="V535" s="46">
        <v>360.32</v>
      </c>
    </row>
    <row r="536" spans="2:22" x14ac:dyDescent="0.2">
      <c r="B536" s="14" t="str">
        <f>IF(tabDaten[[#This Row],[MandNr]]="","Fehler",IF(tabDaten[[#This Row],[MandNr]]=1,"1 Stadt Bad Rappenau","2 Eigenbetrieb Stadtenwässerung"))</f>
        <v>1 Stadt Bad Rappenau</v>
      </c>
      <c r="C536" s="14" t="str">
        <f>IF(OR(tabDaten[[#This Row],[art]]="00",tabDaten[[#This Row],[art]]="01",tabDaten[[#This Row],[art]]="60",tabDaten[[#This Row],[art]]="61"),"0 Verwaltungshaushalt","1 Vermögenshaushalt")</f>
        <v>0 Verwaltungshaushalt</v>
      </c>
      <c r="D536" s="14" t="str">
        <f>VLOOKUP(tabDaten[[#This Row],[art]],tabKontenart[],2,FALSE)</f>
        <v>01 Ausgaben VerwaltungsHH</v>
      </c>
      <c r="E536" s="14" t="str">
        <f>LEFT(tabDaten[[#This Row],[Gld]],1) &amp; "    " &amp;VLOOKUP((tabDaten[[#This Row],[MandNr]]&amp;"x"&amp;LEFT(tabDaten[[#This Row],[Gld]],1)),tabGliederung[],2,FALSE)</f>
        <v xml:space="preserve">1    öffentliche Ordnung </v>
      </c>
      <c r="F536" s="14" t="str">
        <f>LEFT(tabDaten[[#This Row],[Gld]],2) &amp; "    " &amp;VLOOKUP((tabDaten[[#This Row],[MandNr]]&amp;"x"&amp;LEFT(tabDaten[[#This Row],[Gld]],2)),tabGliederung[],2,FALSE)</f>
        <v xml:space="preserve">11    öffentliche Ordnung </v>
      </c>
      <c r="G5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6" s="14" t="str">
        <f>LEFT(tabDaten[[#This Row],[Gld]],4) &amp; "    " &amp;VLOOKUP((tabDaten[[#This Row],[MandNr]]&amp;"x"&amp;LEFT(tabDaten[[#This Row],[Gld]],4)),tabGliederung[],2,FALSE)</f>
        <v xml:space="preserve">1103    Bürgerbüro Fürfeld </v>
      </c>
      <c r="I536" s="14" t="str">
        <f>IF(OR(LEFT(tabDaten[[#This Row],[Grp]],1)*1=3,LEFT(tabDaten[[#This Row],[Grp]],1)*1=9),LEFT(tabDaten[[#This Row],[Grp]],2),LEFT(tabDaten[[#This Row],[Grp]],1))</f>
        <v>5</v>
      </c>
      <c r="J536" s="14" t="str">
        <f>VLOOKUP(tabDaten[[#This Row],[GrpKurz]],tabGruppierung[],2,FALSE)</f>
        <v>A   Sächlicher Verwaltungs- und Betriebsaufwand</v>
      </c>
      <c r="K5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1103-542000    Wasser / Abwasser   </v>
      </c>
      <c r="L536" s="17">
        <f>IF(OR(tabDaten[[#This Row],[art]]="00",tabDaten[[#This Row],[art]]="10"),tabDaten[[#This Row],[Plan]],tabDaten[[#This Row],[Plan]]*-1)</f>
        <v>-100</v>
      </c>
      <c r="M536" s="18">
        <f>IF(OR(tabDaten[[#This Row],[art]]="00",tabDaten[[#This Row],[art]]="10",tabDaten[[#This Row],[art]]="60",tabDaten[[#This Row],[art]]="70"),tabDaten[[#This Row],[Rechnung]],tabDaten[[#This Row],[Rechnung]]*-1)</f>
        <v>56.57</v>
      </c>
      <c r="N536" s="44">
        <v>1</v>
      </c>
      <c r="O536" s="45" t="s">
        <v>997</v>
      </c>
      <c r="P536" s="45" t="s">
        <v>1029</v>
      </c>
      <c r="Q536" s="45" t="s">
        <v>1733</v>
      </c>
      <c r="R536" s="45" t="s">
        <v>995</v>
      </c>
      <c r="S536" s="45" t="s">
        <v>1546</v>
      </c>
      <c r="T536" s="44" t="s">
        <v>136</v>
      </c>
      <c r="U536" s="46">
        <v>100</v>
      </c>
      <c r="V536" s="46">
        <v>-56.57</v>
      </c>
    </row>
    <row r="537" spans="2:22" x14ac:dyDescent="0.2">
      <c r="B537" s="14" t="str">
        <f>IF(tabDaten[[#This Row],[MandNr]]="","Fehler",IF(tabDaten[[#This Row],[MandNr]]=1,"1 Stadt Bad Rappenau","2 Eigenbetrieb Stadtenwässerung"))</f>
        <v>1 Stadt Bad Rappenau</v>
      </c>
      <c r="C537" s="14" t="str">
        <f>IF(OR(tabDaten[[#This Row],[art]]="00",tabDaten[[#This Row],[art]]="01",tabDaten[[#This Row],[art]]="60",tabDaten[[#This Row],[art]]="61"),"0 Verwaltungshaushalt","1 Vermögenshaushalt")</f>
        <v>0 Verwaltungshaushalt</v>
      </c>
      <c r="D537" s="14" t="str">
        <f>VLOOKUP(tabDaten[[#This Row],[art]],tabKontenart[],2,FALSE)</f>
        <v>01 Ausgaben VerwaltungsHH</v>
      </c>
      <c r="E537" s="14" t="str">
        <f>LEFT(tabDaten[[#This Row],[Gld]],1) &amp; "    " &amp;VLOOKUP((tabDaten[[#This Row],[MandNr]]&amp;"x"&amp;LEFT(tabDaten[[#This Row],[Gld]],1)),tabGliederung[],2,FALSE)</f>
        <v xml:space="preserve">1    öffentliche Ordnung </v>
      </c>
      <c r="F537" s="14" t="str">
        <f>LEFT(tabDaten[[#This Row],[Gld]],2) &amp; "    " &amp;VLOOKUP((tabDaten[[#This Row],[MandNr]]&amp;"x"&amp;LEFT(tabDaten[[#This Row],[Gld]],2)),tabGliederung[],2,FALSE)</f>
        <v xml:space="preserve">11    öffentliche Ordnung </v>
      </c>
      <c r="G5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7" s="14" t="str">
        <f>LEFT(tabDaten[[#This Row],[Gld]],4) &amp; "    " &amp;VLOOKUP((tabDaten[[#This Row],[MandNr]]&amp;"x"&amp;LEFT(tabDaten[[#This Row],[Gld]],4)),tabGliederung[],2,FALSE)</f>
        <v xml:space="preserve">1103    Bürgerbüro Fürfeld </v>
      </c>
      <c r="I537" s="14" t="str">
        <f>IF(OR(LEFT(tabDaten[[#This Row],[Grp]],1)*1=3,LEFT(tabDaten[[#This Row],[Grp]],1)*1=9),LEFT(tabDaten[[#This Row],[Grp]],2),LEFT(tabDaten[[#This Row],[Grp]],1))</f>
        <v>5</v>
      </c>
      <c r="J537" s="14" t="str">
        <f>VLOOKUP(tabDaten[[#This Row],[GrpKurz]],tabGruppierung[],2,FALSE)</f>
        <v>A   Sächlicher Verwaltungs- und Betriebsaufwand</v>
      </c>
      <c r="K5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1103-543000    Heizungskosten   </v>
      </c>
      <c r="L537" s="17">
        <f>IF(OR(tabDaten[[#This Row],[art]]="00",tabDaten[[#This Row],[art]]="10"),tabDaten[[#This Row],[Plan]],tabDaten[[#This Row],[Plan]]*-1)</f>
        <v>-200</v>
      </c>
      <c r="M537" s="18">
        <f>IF(OR(tabDaten[[#This Row],[art]]="00",tabDaten[[#This Row],[art]]="10",tabDaten[[#This Row],[art]]="60",tabDaten[[#This Row],[art]]="70"),tabDaten[[#This Row],[Rechnung]],tabDaten[[#This Row],[Rechnung]]*-1)</f>
        <v>-464.04</v>
      </c>
      <c r="N537" s="44">
        <v>1</v>
      </c>
      <c r="O537" s="45" t="s">
        <v>997</v>
      </c>
      <c r="P537" s="45" t="s">
        <v>1029</v>
      </c>
      <c r="Q537" s="45" t="s">
        <v>1734</v>
      </c>
      <c r="R537" s="45" t="s">
        <v>995</v>
      </c>
      <c r="S537" s="45" t="s">
        <v>1546</v>
      </c>
      <c r="T537" s="44" t="s">
        <v>137</v>
      </c>
      <c r="U537" s="46">
        <v>200</v>
      </c>
      <c r="V537" s="46">
        <v>464.04</v>
      </c>
    </row>
    <row r="538" spans="2:22" x14ac:dyDescent="0.2">
      <c r="B538" s="14" t="str">
        <f>IF(tabDaten[[#This Row],[MandNr]]="","Fehler",IF(tabDaten[[#This Row],[MandNr]]=1,"1 Stadt Bad Rappenau","2 Eigenbetrieb Stadtenwässerung"))</f>
        <v>1 Stadt Bad Rappenau</v>
      </c>
      <c r="C538" s="14" t="str">
        <f>IF(OR(tabDaten[[#This Row],[art]]="00",tabDaten[[#This Row],[art]]="01",tabDaten[[#This Row],[art]]="60",tabDaten[[#This Row],[art]]="61"),"0 Verwaltungshaushalt","1 Vermögenshaushalt")</f>
        <v>0 Verwaltungshaushalt</v>
      </c>
      <c r="D538" s="14" t="str">
        <f>VLOOKUP(tabDaten[[#This Row],[art]],tabKontenart[],2,FALSE)</f>
        <v>01 Ausgaben VerwaltungsHH</v>
      </c>
      <c r="E538" s="14" t="str">
        <f>LEFT(tabDaten[[#This Row],[Gld]],1) &amp; "    " &amp;VLOOKUP((tabDaten[[#This Row],[MandNr]]&amp;"x"&amp;LEFT(tabDaten[[#This Row],[Gld]],1)),tabGliederung[],2,FALSE)</f>
        <v xml:space="preserve">1    öffentliche Ordnung </v>
      </c>
      <c r="F538" s="14" t="str">
        <f>LEFT(tabDaten[[#This Row],[Gld]],2) &amp; "    " &amp;VLOOKUP((tabDaten[[#This Row],[MandNr]]&amp;"x"&amp;LEFT(tabDaten[[#This Row],[Gld]],2)),tabGliederung[],2,FALSE)</f>
        <v xml:space="preserve">11    öffentliche Ordnung </v>
      </c>
      <c r="G5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8" s="14" t="str">
        <f>LEFT(tabDaten[[#This Row],[Gld]],4) &amp; "    " &amp;VLOOKUP((tabDaten[[#This Row],[MandNr]]&amp;"x"&amp;LEFT(tabDaten[[#This Row],[Gld]],4)),tabGliederung[],2,FALSE)</f>
        <v xml:space="preserve">1103    Bürgerbüro Fürfeld </v>
      </c>
      <c r="I538" s="14" t="str">
        <f>IF(OR(LEFT(tabDaten[[#This Row],[Grp]],1)*1=3,LEFT(tabDaten[[#This Row],[Grp]],1)*1=9),LEFT(tabDaten[[#This Row],[Grp]],2),LEFT(tabDaten[[#This Row],[Grp]],1))</f>
        <v>5</v>
      </c>
      <c r="J538" s="14" t="str">
        <f>VLOOKUP(tabDaten[[#This Row],[GrpKurz]],tabGruppierung[],2,FALSE)</f>
        <v>A   Sächlicher Verwaltungs- und Betriebsaufwand</v>
      </c>
      <c r="K5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1103-544000    Abfallgebühren   </v>
      </c>
      <c r="L538" s="17">
        <f>IF(OR(tabDaten[[#This Row],[art]]="00",tabDaten[[#This Row],[art]]="10"),tabDaten[[#This Row],[Plan]],tabDaten[[#This Row],[Plan]]*-1)</f>
        <v>-100</v>
      </c>
      <c r="M538" s="18">
        <f>IF(OR(tabDaten[[#This Row],[art]]="00",tabDaten[[#This Row],[art]]="10",tabDaten[[#This Row],[art]]="60",tabDaten[[#This Row],[art]]="70"),tabDaten[[#This Row],[Rechnung]],tabDaten[[#This Row],[Rechnung]]*-1)</f>
        <v>-70</v>
      </c>
      <c r="N538" s="44">
        <v>1</v>
      </c>
      <c r="O538" s="45" t="s">
        <v>997</v>
      </c>
      <c r="P538" s="45" t="s">
        <v>1029</v>
      </c>
      <c r="Q538" s="45" t="s">
        <v>1735</v>
      </c>
      <c r="R538" s="45" t="s">
        <v>995</v>
      </c>
      <c r="S538" s="45" t="s">
        <v>1546</v>
      </c>
      <c r="T538" s="44" t="s">
        <v>138</v>
      </c>
      <c r="U538" s="46">
        <v>100</v>
      </c>
      <c r="V538" s="46">
        <v>70</v>
      </c>
    </row>
    <row r="539" spans="2:22" x14ac:dyDescent="0.2">
      <c r="B539" s="14" t="str">
        <f>IF(tabDaten[[#This Row],[MandNr]]="","Fehler",IF(tabDaten[[#This Row],[MandNr]]=1,"1 Stadt Bad Rappenau","2 Eigenbetrieb Stadtenwässerung"))</f>
        <v>1 Stadt Bad Rappenau</v>
      </c>
      <c r="C539" s="14" t="str">
        <f>IF(OR(tabDaten[[#This Row],[art]]="00",tabDaten[[#This Row],[art]]="01",tabDaten[[#This Row],[art]]="60",tabDaten[[#This Row],[art]]="61"),"0 Verwaltungshaushalt","1 Vermögenshaushalt")</f>
        <v>0 Verwaltungshaushalt</v>
      </c>
      <c r="D539" s="14" t="str">
        <f>VLOOKUP(tabDaten[[#This Row],[art]],tabKontenart[],2,FALSE)</f>
        <v>01 Ausgaben VerwaltungsHH</v>
      </c>
      <c r="E539" s="14" t="str">
        <f>LEFT(tabDaten[[#This Row],[Gld]],1) &amp; "    " &amp;VLOOKUP((tabDaten[[#This Row],[MandNr]]&amp;"x"&amp;LEFT(tabDaten[[#This Row],[Gld]],1)),tabGliederung[],2,FALSE)</f>
        <v xml:space="preserve">1    öffentliche Ordnung </v>
      </c>
      <c r="F539" s="14" t="str">
        <f>LEFT(tabDaten[[#This Row],[Gld]],2) &amp; "    " &amp;VLOOKUP((tabDaten[[#This Row],[MandNr]]&amp;"x"&amp;LEFT(tabDaten[[#This Row],[Gld]],2)),tabGliederung[],2,FALSE)</f>
        <v xml:space="preserve">11    öffentliche Ordnung </v>
      </c>
      <c r="G5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39" s="14" t="str">
        <f>LEFT(tabDaten[[#This Row],[Gld]],4) &amp; "    " &amp;VLOOKUP((tabDaten[[#This Row],[MandNr]]&amp;"x"&amp;LEFT(tabDaten[[#This Row],[Gld]],4)),tabGliederung[],2,FALSE)</f>
        <v xml:space="preserve">1103    Bürgerbüro Fürfeld </v>
      </c>
      <c r="I539" s="14" t="str">
        <f>IF(OR(LEFT(tabDaten[[#This Row],[Grp]],1)*1=3,LEFT(tabDaten[[#This Row],[Grp]],1)*1=9),LEFT(tabDaten[[#This Row],[Grp]],2),LEFT(tabDaten[[#This Row],[Grp]],1))</f>
        <v>5</v>
      </c>
      <c r="J539" s="14" t="str">
        <f>VLOOKUP(tabDaten[[#This Row],[GrpKurz]],tabGruppierung[],2,FALSE)</f>
        <v>A   Sächlicher Verwaltungs- und Betriebsaufwand</v>
      </c>
      <c r="K5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1103-545000    Reinigungskosten   </v>
      </c>
      <c r="L539" s="17">
        <f>IF(OR(tabDaten[[#This Row],[art]]="00",tabDaten[[#This Row],[art]]="10"),tabDaten[[#This Row],[Plan]],tabDaten[[#This Row],[Plan]]*-1)</f>
        <v>-1300</v>
      </c>
      <c r="M539" s="18">
        <f>IF(OR(tabDaten[[#This Row],[art]]="00",tabDaten[[#This Row],[art]]="10",tabDaten[[#This Row],[art]]="60",tabDaten[[#This Row],[art]]="70"),tabDaten[[#This Row],[Rechnung]],tabDaten[[#This Row],[Rechnung]]*-1)</f>
        <v>-1173.92</v>
      </c>
      <c r="N539" s="44">
        <v>1</v>
      </c>
      <c r="O539" s="45" t="s">
        <v>997</v>
      </c>
      <c r="P539" s="45" t="s">
        <v>1029</v>
      </c>
      <c r="Q539" s="45" t="s">
        <v>1736</v>
      </c>
      <c r="R539" s="45" t="s">
        <v>995</v>
      </c>
      <c r="S539" s="45" t="s">
        <v>1546</v>
      </c>
      <c r="T539" s="44" t="s">
        <v>139</v>
      </c>
      <c r="U539" s="46">
        <v>1300</v>
      </c>
      <c r="V539" s="46">
        <v>1173.92</v>
      </c>
    </row>
    <row r="540" spans="2:22" x14ac:dyDescent="0.2">
      <c r="B540" s="14" t="str">
        <f>IF(tabDaten[[#This Row],[MandNr]]="","Fehler",IF(tabDaten[[#This Row],[MandNr]]=1,"1 Stadt Bad Rappenau","2 Eigenbetrieb Stadtenwässerung"))</f>
        <v>1 Stadt Bad Rappenau</v>
      </c>
      <c r="C540" s="14" t="str">
        <f>IF(OR(tabDaten[[#This Row],[art]]="00",tabDaten[[#This Row],[art]]="01",tabDaten[[#This Row],[art]]="60",tabDaten[[#This Row],[art]]="61"),"0 Verwaltungshaushalt","1 Vermögenshaushalt")</f>
        <v>0 Verwaltungshaushalt</v>
      </c>
      <c r="D540" s="14" t="str">
        <f>VLOOKUP(tabDaten[[#This Row],[art]],tabKontenart[],2,FALSE)</f>
        <v>01 Ausgaben VerwaltungsHH</v>
      </c>
      <c r="E540" s="14" t="str">
        <f>LEFT(tabDaten[[#This Row],[Gld]],1) &amp; "    " &amp;VLOOKUP((tabDaten[[#This Row],[MandNr]]&amp;"x"&amp;LEFT(tabDaten[[#This Row],[Gld]],1)),tabGliederung[],2,FALSE)</f>
        <v xml:space="preserve">1    öffentliche Ordnung </v>
      </c>
      <c r="F540" s="14" t="str">
        <f>LEFT(tabDaten[[#This Row],[Gld]],2) &amp; "    " &amp;VLOOKUP((tabDaten[[#This Row],[MandNr]]&amp;"x"&amp;LEFT(tabDaten[[#This Row],[Gld]],2)),tabGliederung[],2,FALSE)</f>
        <v xml:space="preserve">11    öffentliche Ordnung </v>
      </c>
      <c r="G5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0" s="14" t="str">
        <f>LEFT(tabDaten[[#This Row],[Gld]],4) &amp; "    " &amp;VLOOKUP((tabDaten[[#This Row],[MandNr]]&amp;"x"&amp;LEFT(tabDaten[[#This Row],[Gld]],4)),tabGliederung[],2,FALSE)</f>
        <v xml:space="preserve">1103    Bürgerbüro Fürfeld </v>
      </c>
      <c r="I540" s="14" t="str">
        <f>IF(OR(LEFT(tabDaten[[#This Row],[Grp]],1)*1=3,LEFT(tabDaten[[#This Row],[Grp]],1)*1=9),LEFT(tabDaten[[#This Row],[Grp]],2),LEFT(tabDaten[[#This Row],[Grp]],1))</f>
        <v>5</v>
      </c>
      <c r="J540" s="14" t="str">
        <f>VLOOKUP(tabDaten[[#This Row],[GrpKurz]],tabGruppierung[],2,FALSE)</f>
        <v>A   Sächlicher Verwaltungs- und Betriebsaufwand</v>
      </c>
      <c r="K5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1103-546000    Steuern und Gebäudeversicherungen   </v>
      </c>
      <c r="L540" s="17">
        <f>IF(OR(tabDaten[[#This Row],[art]]="00",tabDaten[[#This Row],[art]]="10"),tabDaten[[#This Row],[Plan]],tabDaten[[#This Row],[Plan]]*-1)</f>
        <v>-700</v>
      </c>
      <c r="M540" s="18">
        <f>IF(OR(tabDaten[[#This Row],[art]]="00",tabDaten[[#This Row],[art]]="10",tabDaten[[#This Row],[art]]="60",tabDaten[[#This Row],[art]]="70"),tabDaten[[#This Row],[Rechnung]],tabDaten[[#This Row],[Rechnung]]*-1)</f>
        <v>-724.98</v>
      </c>
      <c r="N540" s="44">
        <v>1</v>
      </c>
      <c r="O540" s="45" t="s">
        <v>997</v>
      </c>
      <c r="P540" s="45" t="s">
        <v>1029</v>
      </c>
      <c r="Q540" s="45" t="s">
        <v>1737</v>
      </c>
      <c r="R540" s="45" t="s">
        <v>995</v>
      </c>
      <c r="S540" s="45" t="s">
        <v>1546</v>
      </c>
      <c r="T540" s="44" t="s">
        <v>140</v>
      </c>
      <c r="U540" s="46">
        <v>700</v>
      </c>
      <c r="V540" s="46">
        <v>724.98</v>
      </c>
    </row>
    <row r="541" spans="2:22" x14ac:dyDescent="0.2">
      <c r="B541" s="14" t="str">
        <f>IF(tabDaten[[#This Row],[MandNr]]="","Fehler",IF(tabDaten[[#This Row],[MandNr]]=1,"1 Stadt Bad Rappenau","2 Eigenbetrieb Stadtenwässerung"))</f>
        <v>1 Stadt Bad Rappenau</v>
      </c>
      <c r="C541" s="14" t="str">
        <f>IF(OR(tabDaten[[#This Row],[art]]="00",tabDaten[[#This Row],[art]]="01",tabDaten[[#This Row],[art]]="60",tabDaten[[#This Row],[art]]="61"),"0 Verwaltungshaushalt","1 Vermögenshaushalt")</f>
        <v>0 Verwaltungshaushalt</v>
      </c>
      <c r="D541" s="14" t="str">
        <f>VLOOKUP(tabDaten[[#This Row],[art]],tabKontenart[],2,FALSE)</f>
        <v>01 Ausgaben VerwaltungsHH</v>
      </c>
      <c r="E541" s="14" t="str">
        <f>LEFT(tabDaten[[#This Row],[Gld]],1) &amp; "    " &amp;VLOOKUP((tabDaten[[#This Row],[MandNr]]&amp;"x"&amp;LEFT(tabDaten[[#This Row],[Gld]],1)),tabGliederung[],2,FALSE)</f>
        <v xml:space="preserve">1    öffentliche Ordnung </v>
      </c>
      <c r="F541" s="14" t="str">
        <f>LEFT(tabDaten[[#This Row],[Gld]],2) &amp; "    " &amp;VLOOKUP((tabDaten[[#This Row],[MandNr]]&amp;"x"&amp;LEFT(tabDaten[[#This Row],[Gld]],2)),tabGliederung[],2,FALSE)</f>
        <v xml:space="preserve">11    öffentliche Ordnung </v>
      </c>
      <c r="G5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1" s="14" t="str">
        <f>LEFT(tabDaten[[#This Row],[Gld]],4) &amp; "    " &amp;VLOOKUP((tabDaten[[#This Row],[MandNr]]&amp;"x"&amp;LEFT(tabDaten[[#This Row],[Gld]],4)),tabGliederung[],2,FALSE)</f>
        <v xml:space="preserve">1103    Bürgerbüro Fürfeld </v>
      </c>
      <c r="I541" s="14" t="str">
        <f>IF(OR(LEFT(tabDaten[[#This Row],[Grp]],1)*1=3,LEFT(tabDaten[[#This Row],[Grp]],1)*1=9),LEFT(tabDaten[[#This Row],[Grp]],2),LEFT(tabDaten[[#This Row],[Grp]],1))</f>
        <v>5</v>
      </c>
      <c r="J541" s="14" t="str">
        <f>VLOOKUP(tabDaten[[#This Row],[GrpKurz]],tabGruppierung[],2,FALSE)</f>
        <v>A   Sächlicher Verwaltungs- und Betriebsaufwand</v>
      </c>
      <c r="K5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1103-549000    sonstige Bewirtschaftungskosten (z.B. Schornsteinfeger, Feuerlöschgeräte) </v>
      </c>
      <c r="L541" s="17">
        <f>IF(OR(tabDaten[[#This Row],[art]]="00",tabDaten[[#This Row],[art]]="10"),tabDaten[[#This Row],[Plan]],tabDaten[[#This Row],[Plan]]*-1)</f>
        <v>-300</v>
      </c>
      <c r="M541" s="18">
        <f>IF(OR(tabDaten[[#This Row],[art]]="00",tabDaten[[#This Row],[art]]="10",tabDaten[[#This Row],[art]]="60",tabDaten[[#This Row],[art]]="70"),tabDaten[[#This Row],[Rechnung]],tabDaten[[#This Row],[Rechnung]]*-1)</f>
        <v>-669.54</v>
      </c>
      <c r="N541" s="44">
        <v>1</v>
      </c>
      <c r="O541" s="45" t="s">
        <v>997</v>
      </c>
      <c r="P541" s="45" t="s">
        <v>1029</v>
      </c>
      <c r="Q541" s="45" t="s">
        <v>1738</v>
      </c>
      <c r="R541" s="45" t="s">
        <v>995</v>
      </c>
      <c r="S541" s="45" t="s">
        <v>1546</v>
      </c>
      <c r="T541" s="44" t="s">
        <v>141</v>
      </c>
      <c r="U541" s="46">
        <v>300</v>
      </c>
      <c r="V541" s="46">
        <v>669.54</v>
      </c>
    </row>
    <row r="542" spans="2:22" x14ac:dyDescent="0.2">
      <c r="B542" s="14" t="str">
        <f>IF(tabDaten[[#This Row],[MandNr]]="","Fehler",IF(tabDaten[[#This Row],[MandNr]]=1,"1 Stadt Bad Rappenau","2 Eigenbetrieb Stadtenwässerung"))</f>
        <v>1 Stadt Bad Rappenau</v>
      </c>
      <c r="C542" s="14" t="str">
        <f>IF(OR(tabDaten[[#This Row],[art]]="00",tabDaten[[#This Row],[art]]="01",tabDaten[[#This Row],[art]]="60",tabDaten[[#This Row],[art]]="61"),"0 Verwaltungshaushalt","1 Vermögenshaushalt")</f>
        <v>0 Verwaltungshaushalt</v>
      </c>
      <c r="D542" s="14" t="str">
        <f>VLOOKUP(tabDaten[[#This Row],[art]],tabKontenart[],2,FALSE)</f>
        <v>01 Ausgaben VerwaltungsHH</v>
      </c>
      <c r="E542" s="14" t="str">
        <f>LEFT(tabDaten[[#This Row],[Gld]],1) &amp; "    " &amp;VLOOKUP((tabDaten[[#This Row],[MandNr]]&amp;"x"&amp;LEFT(tabDaten[[#This Row],[Gld]],1)),tabGliederung[],2,FALSE)</f>
        <v xml:space="preserve">1    öffentliche Ordnung </v>
      </c>
      <c r="F542" s="14" t="str">
        <f>LEFT(tabDaten[[#This Row],[Gld]],2) &amp; "    " &amp;VLOOKUP((tabDaten[[#This Row],[MandNr]]&amp;"x"&amp;LEFT(tabDaten[[#This Row],[Gld]],2)),tabGliederung[],2,FALSE)</f>
        <v xml:space="preserve">11    öffentliche Ordnung </v>
      </c>
      <c r="G5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2" s="14" t="str">
        <f>LEFT(tabDaten[[#This Row],[Gld]],4) &amp; "    " &amp;VLOOKUP((tabDaten[[#This Row],[MandNr]]&amp;"x"&amp;LEFT(tabDaten[[#This Row],[Gld]],4)),tabGliederung[],2,FALSE)</f>
        <v xml:space="preserve">1103    Bürgerbüro Fürfeld </v>
      </c>
      <c r="I542" s="14" t="str">
        <f>IF(OR(LEFT(tabDaten[[#This Row],[Grp]],1)*1=3,LEFT(tabDaten[[#This Row],[Grp]],1)*1=9),LEFT(tabDaten[[#This Row],[Grp]],2),LEFT(tabDaten[[#This Row],[Grp]],1))</f>
        <v>6</v>
      </c>
      <c r="J542" s="14" t="str">
        <f>VLOOKUP(tabDaten[[#This Row],[GrpKurz]],tabGruppierung[],2,FALSE)</f>
        <v>A   Sächlicher Verwaltungs- und Betriebsaufwand</v>
      </c>
      <c r="K5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1103-638000    EDV-Kosten   </v>
      </c>
      <c r="L542" s="17">
        <f>IF(OR(tabDaten[[#This Row],[art]]="00",tabDaten[[#This Row],[art]]="10"),tabDaten[[#This Row],[Plan]],tabDaten[[#This Row],[Plan]]*-1)</f>
        <v>-7800</v>
      </c>
      <c r="M542" s="18">
        <f>IF(OR(tabDaten[[#This Row],[art]]="00",tabDaten[[#This Row],[art]]="10",tabDaten[[#This Row],[art]]="60",tabDaten[[#This Row],[art]]="70"),tabDaten[[#This Row],[Rechnung]],tabDaten[[#This Row],[Rechnung]]*-1)</f>
        <v>-4729.16</v>
      </c>
      <c r="N542" s="44">
        <v>1</v>
      </c>
      <c r="O542" s="45" t="s">
        <v>997</v>
      </c>
      <c r="P542" s="45" t="s">
        <v>1029</v>
      </c>
      <c r="Q542" s="45" t="s">
        <v>1722</v>
      </c>
      <c r="R542" s="45" t="s">
        <v>995</v>
      </c>
      <c r="S542" s="45" t="s">
        <v>1546</v>
      </c>
      <c r="T542" s="44" t="s">
        <v>117</v>
      </c>
      <c r="U542" s="46">
        <v>7800</v>
      </c>
      <c r="V542" s="46">
        <v>4729.16</v>
      </c>
    </row>
    <row r="543" spans="2:22" x14ac:dyDescent="0.2">
      <c r="B543" s="14" t="str">
        <f>IF(tabDaten[[#This Row],[MandNr]]="","Fehler",IF(tabDaten[[#This Row],[MandNr]]=1,"1 Stadt Bad Rappenau","2 Eigenbetrieb Stadtenwässerung"))</f>
        <v>1 Stadt Bad Rappenau</v>
      </c>
      <c r="C543" s="14" t="str">
        <f>IF(OR(tabDaten[[#This Row],[art]]="00",tabDaten[[#This Row],[art]]="01",tabDaten[[#This Row],[art]]="60",tabDaten[[#This Row],[art]]="61"),"0 Verwaltungshaushalt","1 Vermögenshaushalt")</f>
        <v>0 Verwaltungshaushalt</v>
      </c>
      <c r="D543" s="14" t="str">
        <f>VLOOKUP(tabDaten[[#This Row],[art]],tabKontenart[],2,FALSE)</f>
        <v>01 Ausgaben VerwaltungsHH</v>
      </c>
      <c r="E543" s="14" t="str">
        <f>LEFT(tabDaten[[#This Row],[Gld]],1) &amp; "    " &amp;VLOOKUP((tabDaten[[#This Row],[MandNr]]&amp;"x"&amp;LEFT(tabDaten[[#This Row],[Gld]],1)),tabGliederung[],2,FALSE)</f>
        <v xml:space="preserve">1    öffentliche Ordnung </v>
      </c>
      <c r="F543" s="14" t="str">
        <f>LEFT(tabDaten[[#This Row],[Gld]],2) &amp; "    " &amp;VLOOKUP((tabDaten[[#This Row],[MandNr]]&amp;"x"&amp;LEFT(tabDaten[[#This Row],[Gld]],2)),tabGliederung[],2,FALSE)</f>
        <v xml:space="preserve">11    öffentliche Ordnung </v>
      </c>
      <c r="G5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3" s="14" t="str">
        <f>LEFT(tabDaten[[#This Row],[Gld]],4) &amp; "    " &amp;VLOOKUP((tabDaten[[#This Row],[MandNr]]&amp;"x"&amp;LEFT(tabDaten[[#This Row],[Gld]],4)),tabGliederung[],2,FALSE)</f>
        <v xml:space="preserve">1103    Bürgerbüro Fürfeld </v>
      </c>
      <c r="I543" s="14" t="str">
        <f>IF(OR(LEFT(tabDaten[[#This Row],[Grp]],1)*1=3,LEFT(tabDaten[[#This Row],[Grp]],1)*1=9),LEFT(tabDaten[[#This Row],[Grp]],2),LEFT(tabDaten[[#This Row],[Grp]],1))</f>
        <v>6</v>
      </c>
      <c r="J543" s="14" t="str">
        <f>VLOOKUP(tabDaten[[#This Row],[GrpKurz]],tabGruppierung[],2,FALSE)</f>
        <v>A   Sächlicher Verwaltungs- und Betriebsaufwand</v>
      </c>
      <c r="K5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1103-650000    Bürobedarf   </v>
      </c>
      <c r="L543" s="17">
        <f>IF(OR(tabDaten[[#This Row],[art]]="00",tabDaten[[#This Row],[art]]="10"),tabDaten[[#This Row],[Plan]],tabDaten[[#This Row],[Plan]]*-1)</f>
        <v>-2100</v>
      </c>
      <c r="M543" s="18">
        <f>IF(OR(tabDaten[[#This Row],[art]]="00",tabDaten[[#This Row],[art]]="10",tabDaten[[#This Row],[art]]="60",tabDaten[[#This Row],[art]]="70"),tabDaten[[#This Row],[Rechnung]],tabDaten[[#This Row],[Rechnung]]*-1)</f>
        <v>0</v>
      </c>
      <c r="N543" s="44">
        <v>1</v>
      </c>
      <c r="O543" s="45" t="s">
        <v>997</v>
      </c>
      <c r="P543" s="45" t="s">
        <v>1029</v>
      </c>
      <c r="Q543" s="45" t="s">
        <v>1724</v>
      </c>
      <c r="R543" s="45" t="s">
        <v>995</v>
      </c>
      <c r="S543" s="45" t="s">
        <v>1546</v>
      </c>
      <c r="T543" s="44" t="s">
        <v>119</v>
      </c>
      <c r="U543" s="46">
        <v>2100</v>
      </c>
      <c r="V543" s="46">
        <v>0</v>
      </c>
    </row>
    <row r="544" spans="2:22" x14ac:dyDescent="0.2">
      <c r="B544" s="14" t="str">
        <f>IF(tabDaten[[#This Row],[MandNr]]="","Fehler",IF(tabDaten[[#This Row],[MandNr]]=1,"1 Stadt Bad Rappenau","2 Eigenbetrieb Stadtenwässerung"))</f>
        <v>1 Stadt Bad Rappenau</v>
      </c>
      <c r="C544" s="14" t="str">
        <f>IF(OR(tabDaten[[#This Row],[art]]="00",tabDaten[[#This Row],[art]]="01",tabDaten[[#This Row],[art]]="60",tabDaten[[#This Row],[art]]="61"),"0 Verwaltungshaushalt","1 Vermögenshaushalt")</f>
        <v>0 Verwaltungshaushalt</v>
      </c>
      <c r="D544" s="14" t="str">
        <f>VLOOKUP(tabDaten[[#This Row],[art]],tabKontenart[],2,FALSE)</f>
        <v>01 Ausgaben VerwaltungsHH</v>
      </c>
      <c r="E544" s="14" t="str">
        <f>LEFT(tabDaten[[#This Row],[Gld]],1) &amp; "    " &amp;VLOOKUP((tabDaten[[#This Row],[MandNr]]&amp;"x"&amp;LEFT(tabDaten[[#This Row],[Gld]],1)),tabGliederung[],2,FALSE)</f>
        <v xml:space="preserve">1    öffentliche Ordnung </v>
      </c>
      <c r="F544" s="14" t="str">
        <f>LEFT(tabDaten[[#This Row],[Gld]],2) &amp; "    " &amp;VLOOKUP((tabDaten[[#This Row],[MandNr]]&amp;"x"&amp;LEFT(tabDaten[[#This Row],[Gld]],2)),tabGliederung[],2,FALSE)</f>
        <v xml:space="preserve">11    öffentliche Ordnung </v>
      </c>
      <c r="G5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4" s="14" t="str">
        <f>LEFT(tabDaten[[#This Row],[Gld]],4) &amp; "    " &amp;VLOOKUP((tabDaten[[#This Row],[MandNr]]&amp;"x"&amp;LEFT(tabDaten[[#This Row],[Gld]],4)),tabGliederung[],2,FALSE)</f>
        <v xml:space="preserve">1104    Bürgerbüro Grombach </v>
      </c>
      <c r="I544" s="14" t="str">
        <f>IF(OR(LEFT(tabDaten[[#This Row],[Grp]],1)*1=3,LEFT(tabDaten[[#This Row],[Grp]],1)*1=9),LEFT(tabDaten[[#This Row],[Grp]],2),LEFT(tabDaten[[#This Row],[Grp]],1))</f>
        <v>4</v>
      </c>
      <c r="J544" s="14" t="str">
        <f>VLOOKUP(tabDaten[[#This Row],[GrpKurz]],tabGruppierung[],2,FALSE)</f>
        <v>A   Personalausgaben</v>
      </c>
      <c r="K5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1104-414000    Vergütungen der Beschäftigten bis 2005 nur Angestellte </v>
      </c>
      <c r="L544" s="17">
        <f>IF(OR(tabDaten[[#This Row],[art]]="00",tabDaten[[#This Row],[art]]="10"),tabDaten[[#This Row],[Plan]],tabDaten[[#This Row],[Plan]]*-1)</f>
        <v>-22000</v>
      </c>
      <c r="M544" s="18">
        <f>IF(OR(tabDaten[[#This Row],[art]]="00",tabDaten[[#This Row],[art]]="10",tabDaten[[#This Row],[art]]="60",tabDaten[[#This Row],[art]]="70"),tabDaten[[#This Row],[Rechnung]],tabDaten[[#This Row],[Rechnung]]*-1)</f>
        <v>-22147.07</v>
      </c>
      <c r="N544" s="44">
        <v>1</v>
      </c>
      <c r="O544" s="45" t="s">
        <v>997</v>
      </c>
      <c r="P544" s="45" t="s">
        <v>1030</v>
      </c>
      <c r="Q544" s="45" t="s">
        <v>1707</v>
      </c>
      <c r="R544" s="45" t="s">
        <v>995</v>
      </c>
      <c r="S544" s="45" t="s">
        <v>1546</v>
      </c>
      <c r="T544" s="44" t="s">
        <v>127</v>
      </c>
      <c r="U544" s="46">
        <v>22000</v>
      </c>
      <c r="V544" s="46">
        <v>22147.07</v>
      </c>
    </row>
    <row r="545" spans="2:22" x14ac:dyDescent="0.2">
      <c r="B545" s="14" t="str">
        <f>IF(tabDaten[[#This Row],[MandNr]]="","Fehler",IF(tabDaten[[#This Row],[MandNr]]=1,"1 Stadt Bad Rappenau","2 Eigenbetrieb Stadtenwässerung"))</f>
        <v>1 Stadt Bad Rappenau</v>
      </c>
      <c r="C545" s="14" t="str">
        <f>IF(OR(tabDaten[[#This Row],[art]]="00",tabDaten[[#This Row],[art]]="01",tabDaten[[#This Row],[art]]="60",tabDaten[[#This Row],[art]]="61"),"0 Verwaltungshaushalt","1 Vermögenshaushalt")</f>
        <v>0 Verwaltungshaushalt</v>
      </c>
      <c r="D545" s="14" t="str">
        <f>VLOOKUP(tabDaten[[#This Row],[art]],tabKontenart[],2,FALSE)</f>
        <v>01 Ausgaben VerwaltungsHH</v>
      </c>
      <c r="E545" s="14" t="str">
        <f>LEFT(tabDaten[[#This Row],[Gld]],1) &amp; "    " &amp;VLOOKUP((tabDaten[[#This Row],[MandNr]]&amp;"x"&amp;LEFT(tabDaten[[#This Row],[Gld]],1)),tabGliederung[],2,FALSE)</f>
        <v xml:space="preserve">1    öffentliche Ordnung </v>
      </c>
      <c r="F545" s="14" t="str">
        <f>LEFT(tabDaten[[#This Row],[Gld]],2) &amp; "    " &amp;VLOOKUP((tabDaten[[#This Row],[MandNr]]&amp;"x"&amp;LEFT(tabDaten[[#This Row],[Gld]],2)),tabGliederung[],2,FALSE)</f>
        <v xml:space="preserve">11    öffentliche Ordnung </v>
      </c>
      <c r="G5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5" s="14" t="str">
        <f>LEFT(tabDaten[[#This Row],[Gld]],4) &amp; "    " &amp;VLOOKUP((tabDaten[[#This Row],[MandNr]]&amp;"x"&amp;LEFT(tabDaten[[#This Row],[Gld]],4)),tabGliederung[],2,FALSE)</f>
        <v xml:space="preserve">1104    Bürgerbüro Grombach </v>
      </c>
      <c r="I545" s="14" t="str">
        <f>IF(OR(LEFT(tabDaten[[#This Row],[Grp]],1)*1=3,LEFT(tabDaten[[#This Row],[Grp]],1)*1=9),LEFT(tabDaten[[#This Row],[Grp]],2),LEFT(tabDaten[[#This Row],[Grp]],1))</f>
        <v>4</v>
      </c>
      <c r="J545" s="14" t="str">
        <f>VLOOKUP(tabDaten[[#This Row],[GrpKurz]],tabGruppierung[],2,FALSE)</f>
        <v>A   Personalausgaben</v>
      </c>
      <c r="K5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1104-434000    Beiträge Versorgungskasse  bis 2005 nur Angestellte </v>
      </c>
      <c r="L545" s="17">
        <f>IF(OR(tabDaten[[#This Row],[art]]="00",tabDaten[[#This Row],[art]]="10"),tabDaten[[#This Row],[Plan]],tabDaten[[#This Row],[Plan]]*-1)</f>
        <v>-1900</v>
      </c>
      <c r="M545" s="18">
        <f>IF(OR(tabDaten[[#This Row],[art]]="00",tabDaten[[#This Row],[art]]="10",tabDaten[[#This Row],[art]]="60",tabDaten[[#This Row],[art]]="70"),tabDaten[[#This Row],[Rechnung]],tabDaten[[#This Row],[Rechnung]]*-1)</f>
        <v>-1929.27</v>
      </c>
      <c r="N545" s="44">
        <v>1</v>
      </c>
      <c r="O545" s="45" t="s">
        <v>997</v>
      </c>
      <c r="P545" s="45" t="s">
        <v>1030</v>
      </c>
      <c r="Q545" s="45" t="s">
        <v>1709</v>
      </c>
      <c r="R545" s="45" t="s">
        <v>995</v>
      </c>
      <c r="S545" s="45" t="s">
        <v>1546</v>
      </c>
      <c r="T545" s="44" t="s">
        <v>104</v>
      </c>
      <c r="U545" s="46">
        <v>1900</v>
      </c>
      <c r="V545" s="46">
        <v>1929.27</v>
      </c>
    </row>
    <row r="546" spans="2:22" x14ac:dyDescent="0.2">
      <c r="B546" s="14" t="str">
        <f>IF(tabDaten[[#This Row],[MandNr]]="","Fehler",IF(tabDaten[[#This Row],[MandNr]]=1,"1 Stadt Bad Rappenau","2 Eigenbetrieb Stadtenwässerung"))</f>
        <v>1 Stadt Bad Rappenau</v>
      </c>
      <c r="C546" s="14" t="str">
        <f>IF(OR(tabDaten[[#This Row],[art]]="00",tabDaten[[#This Row],[art]]="01",tabDaten[[#This Row],[art]]="60",tabDaten[[#This Row],[art]]="61"),"0 Verwaltungshaushalt","1 Vermögenshaushalt")</f>
        <v>0 Verwaltungshaushalt</v>
      </c>
      <c r="D546" s="14" t="str">
        <f>VLOOKUP(tabDaten[[#This Row],[art]],tabKontenart[],2,FALSE)</f>
        <v>01 Ausgaben VerwaltungsHH</v>
      </c>
      <c r="E546" s="14" t="str">
        <f>LEFT(tabDaten[[#This Row],[Gld]],1) &amp; "    " &amp;VLOOKUP((tabDaten[[#This Row],[MandNr]]&amp;"x"&amp;LEFT(tabDaten[[#This Row],[Gld]],1)),tabGliederung[],2,FALSE)</f>
        <v xml:space="preserve">1    öffentliche Ordnung </v>
      </c>
      <c r="F546" s="14" t="str">
        <f>LEFT(tabDaten[[#This Row],[Gld]],2) &amp; "    " &amp;VLOOKUP((tabDaten[[#This Row],[MandNr]]&amp;"x"&amp;LEFT(tabDaten[[#This Row],[Gld]],2)),tabGliederung[],2,FALSE)</f>
        <v xml:space="preserve">11    öffentliche Ordnung </v>
      </c>
      <c r="G5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6" s="14" t="str">
        <f>LEFT(tabDaten[[#This Row],[Gld]],4) &amp; "    " &amp;VLOOKUP((tabDaten[[#This Row],[MandNr]]&amp;"x"&amp;LEFT(tabDaten[[#This Row],[Gld]],4)),tabGliederung[],2,FALSE)</f>
        <v xml:space="preserve">1104    Bürgerbüro Grombach </v>
      </c>
      <c r="I546" s="14" t="str">
        <f>IF(OR(LEFT(tabDaten[[#This Row],[Grp]],1)*1=3,LEFT(tabDaten[[#This Row],[Grp]],1)*1=9),LEFT(tabDaten[[#This Row],[Grp]],2),LEFT(tabDaten[[#This Row],[Grp]],1))</f>
        <v>4</v>
      </c>
      <c r="J546" s="14" t="str">
        <f>VLOOKUP(tabDaten[[#This Row],[GrpKurz]],tabGruppierung[],2,FALSE)</f>
        <v>A   Personalausgaben</v>
      </c>
      <c r="K5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1104-444000    Beiträge zur gesetzlichen Sozialversicherung für Angest. bis 2005 nur Angestellte </v>
      </c>
      <c r="L546" s="17">
        <f>IF(OR(tabDaten[[#This Row],[art]]="00",tabDaten[[#This Row],[art]]="10"),tabDaten[[#This Row],[Plan]],tabDaten[[#This Row],[Plan]]*-1)</f>
        <v>-4500</v>
      </c>
      <c r="M546" s="18">
        <f>IF(OR(tabDaten[[#This Row],[art]]="00",tabDaten[[#This Row],[art]]="10",tabDaten[[#This Row],[art]]="60",tabDaten[[#This Row],[art]]="70"),tabDaten[[#This Row],[Rechnung]],tabDaten[[#This Row],[Rechnung]]*-1)</f>
        <v>-4542.28</v>
      </c>
      <c r="N546" s="44">
        <v>1</v>
      </c>
      <c r="O546" s="45" t="s">
        <v>997</v>
      </c>
      <c r="P546" s="45" t="s">
        <v>1030</v>
      </c>
      <c r="Q546" s="45" t="s">
        <v>1710</v>
      </c>
      <c r="R546" s="45" t="s">
        <v>995</v>
      </c>
      <c r="S546" s="45" t="s">
        <v>1546</v>
      </c>
      <c r="T546" s="44" t="s">
        <v>128</v>
      </c>
      <c r="U546" s="46">
        <v>4500</v>
      </c>
      <c r="V546" s="46">
        <v>4542.28</v>
      </c>
    </row>
    <row r="547" spans="2:22" x14ac:dyDescent="0.2">
      <c r="B547" s="14" t="str">
        <f>IF(tabDaten[[#This Row],[MandNr]]="","Fehler",IF(tabDaten[[#This Row],[MandNr]]=1,"1 Stadt Bad Rappenau","2 Eigenbetrieb Stadtenwässerung"))</f>
        <v>1 Stadt Bad Rappenau</v>
      </c>
      <c r="C547" s="14" t="str">
        <f>IF(OR(tabDaten[[#This Row],[art]]="00",tabDaten[[#This Row],[art]]="01",tabDaten[[#This Row],[art]]="60",tabDaten[[#This Row],[art]]="61"),"0 Verwaltungshaushalt","1 Vermögenshaushalt")</f>
        <v>0 Verwaltungshaushalt</v>
      </c>
      <c r="D547" s="14" t="str">
        <f>VLOOKUP(tabDaten[[#This Row],[art]],tabKontenart[],2,FALSE)</f>
        <v>01 Ausgaben VerwaltungsHH</v>
      </c>
      <c r="E547" s="14" t="str">
        <f>LEFT(tabDaten[[#This Row],[Gld]],1) &amp; "    " &amp;VLOOKUP((tabDaten[[#This Row],[MandNr]]&amp;"x"&amp;LEFT(tabDaten[[#This Row],[Gld]],1)),tabGliederung[],2,FALSE)</f>
        <v xml:space="preserve">1    öffentliche Ordnung </v>
      </c>
      <c r="F547" s="14" t="str">
        <f>LEFT(tabDaten[[#This Row],[Gld]],2) &amp; "    " &amp;VLOOKUP((tabDaten[[#This Row],[MandNr]]&amp;"x"&amp;LEFT(tabDaten[[#This Row],[Gld]],2)),tabGliederung[],2,FALSE)</f>
        <v xml:space="preserve">11    öffentliche Ordnung </v>
      </c>
      <c r="G5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7" s="14" t="str">
        <f>LEFT(tabDaten[[#This Row],[Gld]],4) &amp; "    " &amp;VLOOKUP((tabDaten[[#This Row],[MandNr]]&amp;"x"&amp;LEFT(tabDaten[[#This Row],[Gld]],4)),tabGliederung[],2,FALSE)</f>
        <v xml:space="preserve">1104    Bürgerbüro Grombach </v>
      </c>
      <c r="I547" s="14" t="str">
        <f>IF(OR(LEFT(tabDaten[[#This Row],[Grp]],1)*1=3,LEFT(tabDaten[[#This Row],[Grp]],1)*1=9),LEFT(tabDaten[[#This Row],[Grp]],2),LEFT(tabDaten[[#This Row],[Grp]],1))</f>
        <v>4</v>
      </c>
      <c r="J547" s="14" t="str">
        <f>VLOOKUP(tabDaten[[#This Row],[GrpKurz]],tabGruppierung[],2,FALSE)</f>
        <v>A   Personalausgaben</v>
      </c>
      <c r="K5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1104-450000    Beihilfen, Unterstützung und dgl.  </v>
      </c>
      <c r="L547" s="17">
        <f>IF(OR(tabDaten[[#This Row],[art]]="00",tabDaten[[#This Row],[art]]="10"),tabDaten[[#This Row],[Plan]],tabDaten[[#This Row],[Plan]]*-1)</f>
        <v>-100</v>
      </c>
      <c r="M547" s="18">
        <f>IF(OR(tabDaten[[#This Row],[art]]="00",tabDaten[[#This Row],[art]]="10",tabDaten[[#This Row],[art]]="60",tabDaten[[#This Row],[art]]="70"),tabDaten[[#This Row],[Rechnung]],tabDaten[[#This Row],[Rechnung]]*-1)</f>
        <v>-2</v>
      </c>
      <c r="N547" s="44">
        <v>1</v>
      </c>
      <c r="O547" s="45" t="s">
        <v>997</v>
      </c>
      <c r="P547" s="45" t="s">
        <v>1030</v>
      </c>
      <c r="Q547" s="45" t="s">
        <v>1711</v>
      </c>
      <c r="R547" s="45" t="s">
        <v>995</v>
      </c>
      <c r="S547" s="45" t="s">
        <v>1546</v>
      </c>
      <c r="T547" s="44" t="s">
        <v>106</v>
      </c>
      <c r="U547" s="46">
        <v>100</v>
      </c>
      <c r="V547" s="46">
        <v>2</v>
      </c>
    </row>
    <row r="548" spans="2:22" x14ac:dyDescent="0.2">
      <c r="B548" s="14" t="str">
        <f>IF(tabDaten[[#This Row],[MandNr]]="","Fehler",IF(tabDaten[[#This Row],[MandNr]]=1,"1 Stadt Bad Rappenau","2 Eigenbetrieb Stadtenwässerung"))</f>
        <v>1 Stadt Bad Rappenau</v>
      </c>
      <c r="C548" s="14" t="str">
        <f>IF(OR(tabDaten[[#This Row],[art]]="00",tabDaten[[#This Row],[art]]="01",tabDaten[[#This Row],[art]]="60",tabDaten[[#This Row],[art]]="61"),"0 Verwaltungshaushalt","1 Vermögenshaushalt")</f>
        <v>0 Verwaltungshaushalt</v>
      </c>
      <c r="D548" s="14" t="str">
        <f>VLOOKUP(tabDaten[[#This Row],[art]],tabKontenart[],2,FALSE)</f>
        <v>01 Ausgaben VerwaltungsHH</v>
      </c>
      <c r="E548" s="14" t="str">
        <f>LEFT(tabDaten[[#This Row],[Gld]],1) &amp; "    " &amp;VLOOKUP((tabDaten[[#This Row],[MandNr]]&amp;"x"&amp;LEFT(tabDaten[[#This Row],[Gld]],1)),tabGliederung[],2,FALSE)</f>
        <v xml:space="preserve">1    öffentliche Ordnung </v>
      </c>
      <c r="F548" s="14" t="str">
        <f>LEFT(tabDaten[[#This Row],[Gld]],2) &amp; "    " &amp;VLOOKUP((tabDaten[[#This Row],[MandNr]]&amp;"x"&amp;LEFT(tabDaten[[#This Row],[Gld]],2)),tabGliederung[],2,FALSE)</f>
        <v xml:space="preserve">11    öffentliche Ordnung </v>
      </c>
      <c r="G5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8" s="14" t="str">
        <f>LEFT(tabDaten[[#This Row],[Gld]],4) &amp; "    " &amp;VLOOKUP((tabDaten[[#This Row],[MandNr]]&amp;"x"&amp;LEFT(tabDaten[[#This Row],[Gld]],4)),tabGliederung[],2,FALSE)</f>
        <v xml:space="preserve">1104    Bürgerbüro Grombach </v>
      </c>
      <c r="I548" s="14" t="str">
        <f>IF(OR(LEFT(tabDaten[[#This Row],[Grp]],1)*1=3,LEFT(tabDaten[[#This Row],[Grp]],1)*1=9),LEFT(tabDaten[[#This Row],[Grp]],2),LEFT(tabDaten[[#This Row],[Grp]],1))</f>
        <v>4</v>
      </c>
      <c r="J548" s="14" t="str">
        <f>VLOOKUP(tabDaten[[#This Row],[GrpKurz]],tabGruppierung[],2,FALSE)</f>
        <v>A   Personalausgaben</v>
      </c>
      <c r="K5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1104-460000    Personalnebenausgaben   </v>
      </c>
      <c r="L548" s="17">
        <f>IF(OR(tabDaten[[#This Row],[art]]="00",tabDaten[[#This Row],[art]]="10"),tabDaten[[#This Row],[Plan]],tabDaten[[#This Row],[Plan]]*-1)</f>
        <v>-100</v>
      </c>
      <c r="M548" s="18">
        <f>IF(OR(tabDaten[[#This Row],[art]]="00",tabDaten[[#This Row],[art]]="10",tabDaten[[#This Row],[art]]="60",tabDaten[[#This Row],[art]]="70"),tabDaten[[#This Row],[Rechnung]],tabDaten[[#This Row],[Rechnung]]*-1)</f>
        <v>-84.56</v>
      </c>
      <c r="N548" s="44">
        <v>1</v>
      </c>
      <c r="O548" s="45" t="s">
        <v>997</v>
      </c>
      <c r="P548" s="45" t="s">
        <v>1030</v>
      </c>
      <c r="Q548" s="45" t="s">
        <v>1712</v>
      </c>
      <c r="R548" s="45" t="s">
        <v>995</v>
      </c>
      <c r="S548" s="45" t="s">
        <v>1546</v>
      </c>
      <c r="T548" s="44" t="s">
        <v>107</v>
      </c>
      <c r="U548" s="46">
        <v>100</v>
      </c>
      <c r="V548" s="46">
        <v>84.56</v>
      </c>
    </row>
    <row r="549" spans="2:22" x14ac:dyDescent="0.2">
      <c r="B549" s="14" t="str">
        <f>IF(tabDaten[[#This Row],[MandNr]]="","Fehler",IF(tabDaten[[#This Row],[MandNr]]=1,"1 Stadt Bad Rappenau","2 Eigenbetrieb Stadtenwässerung"))</f>
        <v>1 Stadt Bad Rappenau</v>
      </c>
      <c r="C549" s="14" t="str">
        <f>IF(OR(tabDaten[[#This Row],[art]]="00",tabDaten[[#This Row],[art]]="01",tabDaten[[#This Row],[art]]="60",tabDaten[[#This Row],[art]]="61"),"0 Verwaltungshaushalt","1 Vermögenshaushalt")</f>
        <v>0 Verwaltungshaushalt</v>
      </c>
      <c r="D549" s="14" t="str">
        <f>VLOOKUP(tabDaten[[#This Row],[art]],tabKontenart[],2,FALSE)</f>
        <v>01 Ausgaben VerwaltungsHH</v>
      </c>
      <c r="E549" s="14" t="str">
        <f>LEFT(tabDaten[[#This Row],[Gld]],1) &amp; "    " &amp;VLOOKUP((tabDaten[[#This Row],[MandNr]]&amp;"x"&amp;LEFT(tabDaten[[#This Row],[Gld]],1)),tabGliederung[],2,FALSE)</f>
        <v xml:space="preserve">1    öffentliche Ordnung </v>
      </c>
      <c r="F549" s="14" t="str">
        <f>LEFT(tabDaten[[#This Row],[Gld]],2) &amp; "    " &amp;VLOOKUP((tabDaten[[#This Row],[MandNr]]&amp;"x"&amp;LEFT(tabDaten[[#This Row],[Gld]],2)),tabGliederung[],2,FALSE)</f>
        <v xml:space="preserve">11    öffentliche Ordnung </v>
      </c>
      <c r="G5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49" s="14" t="str">
        <f>LEFT(tabDaten[[#This Row],[Gld]],4) &amp; "    " &amp;VLOOKUP((tabDaten[[#This Row],[MandNr]]&amp;"x"&amp;LEFT(tabDaten[[#This Row],[Gld]],4)),tabGliederung[],2,FALSE)</f>
        <v xml:space="preserve">1104    Bürgerbüro Grombach </v>
      </c>
      <c r="I549" s="14" t="str">
        <f>IF(OR(LEFT(tabDaten[[#This Row],[Grp]],1)*1=3,LEFT(tabDaten[[#This Row],[Grp]],1)*1=9),LEFT(tabDaten[[#This Row],[Grp]],2),LEFT(tabDaten[[#This Row],[Grp]],1))</f>
        <v>4</v>
      </c>
      <c r="J549" s="14" t="str">
        <f>VLOOKUP(tabDaten[[#This Row],[GrpKurz]],tabGruppierung[],2,FALSE)</f>
        <v>A   Personalausgaben</v>
      </c>
      <c r="K5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1104-462000    Betriebsausflug   </v>
      </c>
      <c r="L549" s="17">
        <f>IF(OR(tabDaten[[#This Row],[art]]="00",tabDaten[[#This Row],[art]]="10"),tabDaten[[#This Row],[Plan]],tabDaten[[#This Row],[Plan]]*-1)</f>
        <v>-100</v>
      </c>
      <c r="M549" s="18">
        <f>IF(OR(tabDaten[[#This Row],[art]]="00",tabDaten[[#This Row],[art]]="10",tabDaten[[#This Row],[art]]="60",tabDaten[[#This Row],[art]]="70"),tabDaten[[#This Row],[Rechnung]],tabDaten[[#This Row],[Rechnung]]*-1)</f>
        <v>0</v>
      </c>
      <c r="N549" s="44">
        <v>1</v>
      </c>
      <c r="O549" s="45" t="s">
        <v>997</v>
      </c>
      <c r="P549" s="45" t="s">
        <v>1030</v>
      </c>
      <c r="Q549" s="45" t="s">
        <v>1713</v>
      </c>
      <c r="R549" s="45" t="s">
        <v>995</v>
      </c>
      <c r="S549" s="45" t="s">
        <v>1546</v>
      </c>
      <c r="T549" s="44" t="s">
        <v>108</v>
      </c>
      <c r="U549" s="46">
        <v>100</v>
      </c>
      <c r="V549" s="46">
        <v>0</v>
      </c>
    </row>
    <row r="550" spans="2:22" x14ac:dyDescent="0.2">
      <c r="B550" s="14" t="str">
        <f>IF(tabDaten[[#This Row],[MandNr]]="","Fehler",IF(tabDaten[[#This Row],[MandNr]]=1,"1 Stadt Bad Rappenau","2 Eigenbetrieb Stadtenwässerung"))</f>
        <v>1 Stadt Bad Rappenau</v>
      </c>
      <c r="C550" s="14" t="str">
        <f>IF(OR(tabDaten[[#This Row],[art]]="00",tabDaten[[#This Row],[art]]="01",tabDaten[[#This Row],[art]]="60",tabDaten[[#This Row],[art]]="61"),"0 Verwaltungshaushalt","1 Vermögenshaushalt")</f>
        <v>0 Verwaltungshaushalt</v>
      </c>
      <c r="D550" s="14" t="str">
        <f>VLOOKUP(tabDaten[[#This Row],[art]],tabKontenart[],2,FALSE)</f>
        <v>01 Ausgaben VerwaltungsHH</v>
      </c>
      <c r="E550" s="14" t="str">
        <f>LEFT(tabDaten[[#This Row],[Gld]],1) &amp; "    " &amp;VLOOKUP((tabDaten[[#This Row],[MandNr]]&amp;"x"&amp;LEFT(tabDaten[[#This Row],[Gld]],1)),tabGliederung[],2,FALSE)</f>
        <v xml:space="preserve">1    öffentliche Ordnung </v>
      </c>
      <c r="F550" s="14" t="str">
        <f>LEFT(tabDaten[[#This Row],[Gld]],2) &amp; "    " &amp;VLOOKUP((tabDaten[[#This Row],[MandNr]]&amp;"x"&amp;LEFT(tabDaten[[#This Row],[Gld]],2)),tabGliederung[],2,FALSE)</f>
        <v xml:space="preserve">11    öffentliche Ordnung </v>
      </c>
      <c r="G5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0" s="14" t="str">
        <f>LEFT(tabDaten[[#This Row],[Gld]],4) &amp; "    " &amp;VLOOKUP((tabDaten[[#This Row],[MandNr]]&amp;"x"&amp;LEFT(tabDaten[[#This Row],[Gld]],4)),tabGliederung[],2,FALSE)</f>
        <v xml:space="preserve">1104    Bürgerbüro Grombach </v>
      </c>
      <c r="I550" s="14" t="str">
        <f>IF(OR(LEFT(tabDaten[[#This Row],[Grp]],1)*1=3,LEFT(tabDaten[[#This Row],[Grp]],1)*1=9),LEFT(tabDaten[[#This Row],[Grp]],2),LEFT(tabDaten[[#This Row],[Grp]],1))</f>
        <v>5</v>
      </c>
      <c r="J550" s="14" t="str">
        <f>VLOOKUP(tabDaten[[#This Row],[GrpKurz]],tabGruppierung[],2,FALSE)</f>
        <v>A   Sächlicher Verwaltungs- und Betriebsaufwand</v>
      </c>
      <c r="K5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1104-501000    Gebäudeunterhaltung   </v>
      </c>
      <c r="L550" s="17">
        <f>IF(OR(tabDaten[[#This Row],[art]]="00",tabDaten[[#This Row],[art]]="10"),tabDaten[[#This Row],[Plan]],tabDaten[[#This Row],[Plan]]*-1)</f>
        <v>-1000</v>
      </c>
      <c r="M550" s="18">
        <f>IF(OR(tabDaten[[#This Row],[art]]="00",tabDaten[[#This Row],[art]]="10",tabDaten[[#This Row],[art]]="60",tabDaten[[#This Row],[art]]="70"),tabDaten[[#This Row],[Rechnung]],tabDaten[[#This Row],[Rechnung]]*-1)</f>
        <v>-171.46</v>
      </c>
      <c r="N550" s="44">
        <v>1</v>
      </c>
      <c r="O550" s="45" t="s">
        <v>997</v>
      </c>
      <c r="P550" s="45" t="s">
        <v>1030</v>
      </c>
      <c r="Q550" s="45" t="s">
        <v>1730</v>
      </c>
      <c r="R550" s="45" t="s">
        <v>995</v>
      </c>
      <c r="S550" s="45" t="s">
        <v>1546</v>
      </c>
      <c r="T550" s="44" t="s">
        <v>133</v>
      </c>
      <c r="U550" s="46">
        <v>1000</v>
      </c>
      <c r="V550" s="46">
        <v>171.46</v>
      </c>
    </row>
    <row r="551" spans="2:22" x14ac:dyDescent="0.2">
      <c r="B551" s="14" t="str">
        <f>IF(tabDaten[[#This Row],[MandNr]]="","Fehler",IF(tabDaten[[#This Row],[MandNr]]=1,"1 Stadt Bad Rappenau","2 Eigenbetrieb Stadtenwässerung"))</f>
        <v>1 Stadt Bad Rappenau</v>
      </c>
      <c r="C551" s="14" t="str">
        <f>IF(OR(tabDaten[[#This Row],[art]]="00",tabDaten[[#This Row],[art]]="01",tabDaten[[#This Row],[art]]="60",tabDaten[[#This Row],[art]]="61"),"0 Verwaltungshaushalt","1 Vermögenshaushalt")</f>
        <v>0 Verwaltungshaushalt</v>
      </c>
      <c r="D551" s="14" t="str">
        <f>VLOOKUP(tabDaten[[#This Row],[art]],tabKontenart[],2,FALSE)</f>
        <v>01 Ausgaben VerwaltungsHH</v>
      </c>
      <c r="E551" s="14" t="str">
        <f>LEFT(tabDaten[[#This Row],[Gld]],1) &amp; "    " &amp;VLOOKUP((tabDaten[[#This Row],[MandNr]]&amp;"x"&amp;LEFT(tabDaten[[#This Row],[Gld]],1)),tabGliederung[],2,FALSE)</f>
        <v xml:space="preserve">1    öffentliche Ordnung </v>
      </c>
      <c r="F551" s="14" t="str">
        <f>LEFT(tabDaten[[#This Row],[Gld]],2) &amp; "    " &amp;VLOOKUP((tabDaten[[#This Row],[MandNr]]&amp;"x"&amp;LEFT(tabDaten[[#This Row],[Gld]],2)),tabGliederung[],2,FALSE)</f>
        <v xml:space="preserve">11    öffentliche Ordnung </v>
      </c>
      <c r="G5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1" s="14" t="str">
        <f>LEFT(tabDaten[[#This Row],[Gld]],4) &amp; "    " &amp;VLOOKUP((tabDaten[[#This Row],[MandNr]]&amp;"x"&amp;LEFT(tabDaten[[#This Row],[Gld]],4)),tabGliederung[],2,FALSE)</f>
        <v xml:space="preserve">1104    Bürgerbüro Grombach </v>
      </c>
      <c r="I551" s="14" t="str">
        <f>IF(OR(LEFT(tabDaten[[#This Row],[Grp]],1)*1=3,LEFT(tabDaten[[#This Row],[Grp]],1)*1=9),LEFT(tabDaten[[#This Row],[Grp]],2),LEFT(tabDaten[[#This Row],[Grp]],1))</f>
        <v>5</v>
      </c>
      <c r="J551" s="14" t="str">
        <f>VLOOKUP(tabDaten[[#This Row],[GrpKurz]],tabGruppierung[],2,FALSE)</f>
        <v>A   Sächlicher Verwaltungs- und Betriebsaufwand</v>
      </c>
      <c r="K5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1104-520000    Geräte, Ausstattung, Einrichtungsgegenstände  </v>
      </c>
      <c r="L551" s="17">
        <f>IF(OR(tabDaten[[#This Row],[art]]="00",tabDaten[[#This Row],[art]]="10"),tabDaten[[#This Row],[Plan]],tabDaten[[#This Row],[Plan]]*-1)</f>
        <v>-800</v>
      </c>
      <c r="M551" s="18">
        <f>IF(OR(tabDaten[[#This Row],[art]]="00",tabDaten[[#This Row],[art]]="10",tabDaten[[#This Row],[art]]="60",tabDaten[[#This Row],[art]]="70"),tabDaten[[#This Row],[Rechnung]],tabDaten[[#This Row],[Rechnung]]*-1)</f>
        <v>-558.19000000000005</v>
      </c>
      <c r="N551" s="44">
        <v>1</v>
      </c>
      <c r="O551" s="45" t="s">
        <v>997</v>
      </c>
      <c r="P551" s="45" t="s">
        <v>1030</v>
      </c>
      <c r="Q551" s="45" t="s">
        <v>1714</v>
      </c>
      <c r="R551" s="45" t="s">
        <v>995</v>
      </c>
      <c r="S551" s="45" t="s">
        <v>1546</v>
      </c>
      <c r="T551" s="44" t="s">
        <v>152</v>
      </c>
      <c r="U551" s="46">
        <v>800</v>
      </c>
      <c r="V551" s="46">
        <v>558.19000000000005</v>
      </c>
    </row>
    <row r="552" spans="2:22" x14ac:dyDescent="0.2">
      <c r="B552" s="14" t="str">
        <f>IF(tabDaten[[#This Row],[MandNr]]="","Fehler",IF(tabDaten[[#This Row],[MandNr]]=1,"1 Stadt Bad Rappenau","2 Eigenbetrieb Stadtenwässerung"))</f>
        <v>1 Stadt Bad Rappenau</v>
      </c>
      <c r="C552" s="14" t="str">
        <f>IF(OR(tabDaten[[#This Row],[art]]="00",tabDaten[[#This Row],[art]]="01",tabDaten[[#This Row],[art]]="60",tabDaten[[#This Row],[art]]="61"),"0 Verwaltungshaushalt","1 Vermögenshaushalt")</f>
        <v>0 Verwaltungshaushalt</v>
      </c>
      <c r="D552" s="14" t="str">
        <f>VLOOKUP(tabDaten[[#This Row],[art]],tabKontenart[],2,FALSE)</f>
        <v>01 Ausgaben VerwaltungsHH</v>
      </c>
      <c r="E552" s="14" t="str">
        <f>LEFT(tabDaten[[#This Row],[Gld]],1) &amp; "    " &amp;VLOOKUP((tabDaten[[#This Row],[MandNr]]&amp;"x"&amp;LEFT(tabDaten[[#This Row],[Gld]],1)),tabGliederung[],2,FALSE)</f>
        <v xml:space="preserve">1    öffentliche Ordnung </v>
      </c>
      <c r="F552" s="14" t="str">
        <f>LEFT(tabDaten[[#This Row],[Gld]],2) &amp; "    " &amp;VLOOKUP((tabDaten[[#This Row],[MandNr]]&amp;"x"&amp;LEFT(tabDaten[[#This Row],[Gld]],2)),tabGliederung[],2,FALSE)</f>
        <v xml:space="preserve">11    öffentliche Ordnung </v>
      </c>
      <c r="G5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2" s="14" t="str">
        <f>LEFT(tabDaten[[#This Row],[Gld]],4) &amp; "    " &amp;VLOOKUP((tabDaten[[#This Row],[MandNr]]&amp;"x"&amp;LEFT(tabDaten[[#This Row],[Gld]],4)),tabGliederung[],2,FALSE)</f>
        <v xml:space="preserve">1104    Bürgerbüro Grombach </v>
      </c>
      <c r="I552" s="14" t="str">
        <f>IF(OR(LEFT(tabDaten[[#This Row],[Grp]],1)*1=3,LEFT(tabDaten[[#This Row],[Grp]],1)*1=9),LEFT(tabDaten[[#This Row],[Grp]],2),LEFT(tabDaten[[#This Row],[Grp]],1))</f>
        <v>5</v>
      </c>
      <c r="J552" s="14" t="str">
        <f>VLOOKUP(tabDaten[[#This Row],[GrpKurz]],tabGruppierung[],2,FALSE)</f>
        <v>A   Sächlicher Verwaltungs- und Betriebsaufwand</v>
      </c>
      <c r="K5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1104-522000    Druck- und Kopierkosten   </v>
      </c>
      <c r="L552" s="17">
        <f>IF(OR(tabDaten[[#This Row],[art]]="00",tabDaten[[#This Row],[art]]="10"),tabDaten[[#This Row],[Plan]],tabDaten[[#This Row],[Plan]]*-1)</f>
        <v>-500</v>
      </c>
      <c r="M552" s="18">
        <f>IF(OR(tabDaten[[#This Row],[art]]="00",tabDaten[[#This Row],[art]]="10",tabDaten[[#This Row],[art]]="60",tabDaten[[#This Row],[art]]="70"),tabDaten[[#This Row],[Rechnung]],tabDaten[[#This Row],[Rechnung]]*-1)</f>
        <v>-284.5</v>
      </c>
      <c r="N552" s="44">
        <v>1</v>
      </c>
      <c r="O552" s="45" t="s">
        <v>997</v>
      </c>
      <c r="P552" s="45" t="s">
        <v>1030</v>
      </c>
      <c r="Q552" s="45" t="s">
        <v>1715</v>
      </c>
      <c r="R552" s="45" t="s">
        <v>995</v>
      </c>
      <c r="S552" s="45" t="s">
        <v>1546</v>
      </c>
      <c r="T552" s="44" t="s">
        <v>110</v>
      </c>
      <c r="U552" s="46">
        <v>500</v>
      </c>
      <c r="V552" s="46">
        <v>284.5</v>
      </c>
    </row>
    <row r="553" spans="2:22" x14ac:dyDescent="0.2">
      <c r="B553" s="14" t="str">
        <f>IF(tabDaten[[#This Row],[MandNr]]="","Fehler",IF(tabDaten[[#This Row],[MandNr]]=1,"1 Stadt Bad Rappenau","2 Eigenbetrieb Stadtenwässerung"))</f>
        <v>1 Stadt Bad Rappenau</v>
      </c>
      <c r="C553" s="14" t="str">
        <f>IF(OR(tabDaten[[#This Row],[art]]="00",tabDaten[[#This Row],[art]]="01",tabDaten[[#This Row],[art]]="60",tabDaten[[#This Row],[art]]="61"),"0 Verwaltungshaushalt","1 Vermögenshaushalt")</f>
        <v>0 Verwaltungshaushalt</v>
      </c>
      <c r="D553" s="14" t="str">
        <f>VLOOKUP(tabDaten[[#This Row],[art]],tabKontenart[],2,FALSE)</f>
        <v>01 Ausgaben VerwaltungsHH</v>
      </c>
      <c r="E553" s="14" t="str">
        <f>LEFT(tabDaten[[#This Row],[Gld]],1) &amp; "    " &amp;VLOOKUP((tabDaten[[#This Row],[MandNr]]&amp;"x"&amp;LEFT(tabDaten[[#This Row],[Gld]],1)),tabGliederung[],2,FALSE)</f>
        <v xml:space="preserve">1    öffentliche Ordnung </v>
      </c>
      <c r="F553" s="14" t="str">
        <f>LEFT(tabDaten[[#This Row],[Gld]],2) &amp; "    " &amp;VLOOKUP((tabDaten[[#This Row],[MandNr]]&amp;"x"&amp;LEFT(tabDaten[[#This Row],[Gld]],2)),tabGliederung[],2,FALSE)</f>
        <v xml:space="preserve">11    öffentliche Ordnung </v>
      </c>
      <c r="G5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3" s="14" t="str">
        <f>LEFT(tabDaten[[#This Row],[Gld]],4) &amp; "    " &amp;VLOOKUP((tabDaten[[#This Row],[MandNr]]&amp;"x"&amp;LEFT(tabDaten[[#This Row],[Gld]],4)),tabGliederung[],2,FALSE)</f>
        <v xml:space="preserve">1104    Bürgerbüro Grombach </v>
      </c>
      <c r="I553" s="14" t="str">
        <f>IF(OR(LEFT(tabDaten[[#This Row],[Grp]],1)*1=3,LEFT(tabDaten[[#This Row],[Grp]],1)*1=9),LEFT(tabDaten[[#This Row],[Grp]],2),LEFT(tabDaten[[#This Row],[Grp]],1))</f>
        <v>5</v>
      </c>
      <c r="J553" s="14" t="str">
        <f>VLOOKUP(tabDaten[[#This Row],[GrpKurz]],tabGruppierung[],2,FALSE)</f>
        <v>A   Sächlicher Verwaltungs- und Betriebsaufwand</v>
      </c>
      <c r="K5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1104-541000    Strom   </v>
      </c>
      <c r="L553" s="17">
        <f>IF(OR(tabDaten[[#This Row],[art]]="00",tabDaten[[#This Row],[art]]="10"),tabDaten[[#This Row],[Plan]],tabDaten[[#This Row],[Plan]]*-1)</f>
        <v>-200</v>
      </c>
      <c r="M553" s="18">
        <f>IF(OR(tabDaten[[#This Row],[art]]="00",tabDaten[[#This Row],[art]]="10",tabDaten[[#This Row],[art]]="60",tabDaten[[#This Row],[art]]="70"),tabDaten[[#This Row],[Rechnung]],tabDaten[[#This Row],[Rechnung]]*-1)</f>
        <v>-77.36</v>
      </c>
      <c r="N553" s="44">
        <v>1</v>
      </c>
      <c r="O553" s="45" t="s">
        <v>997</v>
      </c>
      <c r="P553" s="45" t="s">
        <v>1030</v>
      </c>
      <c r="Q553" s="45" t="s">
        <v>1732</v>
      </c>
      <c r="R553" s="45" t="s">
        <v>995</v>
      </c>
      <c r="S553" s="45" t="s">
        <v>1546</v>
      </c>
      <c r="T553" s="44" t="s">
        <v>135</v>
      </c>
      <c r="U553" s="46">
        <v>200</v>
      </c>
      <c r="V553" s="46">
        <v>77.36</v>
      </c>
    </row>
    <row r="554" spans="2:22" x14ac:dyDescent="0.2">
      <c r="B554" s="14" t="str">
        <f>IF(tabDaten[[#This Row],[MandNr]]="","Fehler",IF(tabDaten[[#This Row],[MandNr]]=1,"1 Stadt Bad Rappenau","2 Eigenbetrieb Stadtenwässerung"))</f>
        <v>1 Stadt Bad Rappenau</v>
      </c>
      <c r="C554" s="14" t="str">
        <f>IF(OR(tabDaten[[#This Row],[art]]="00",tabDaten[[#This Row],[art]]="01",tabDaten[[#This Row],[art]]="60",tabDaten[[#This Row],[art]]="61"),"0 Verwaltungshaushalt","1 Vermögenshaushalt")</f>
        <v>0 Verwaltungshaushalt</v>
      </c>
      <c r="D554" s="14" t="str">
        <f>VLOOKUP(tabDaten[[#This Row],[art]],tabKontenart[],2,FALSE)</f>
        <v>01 Ausgaben VerwaltungsHH</v>
      </c>
      <c r="E554" s="14" t="str">
        <f>LEFT(tabDaten[[#This Row],[Gld]],1) &amp; "    " &amp;VLOOKUP((tabDaten[[#This Row],[MandNr]]&amp;"x"&amp;LEFT(tabDaten[[#This Row],[Gld]],1)),tabGliederung[],2,FALSE)</f>
        <v xml:space="preserve">1    öffentliche Ordnung </v>
      </c>
      <c r="F554" s="14" t="str">
        <f>LEFT(tabDaten[[#This Row],[Gld]],2) &amp; "    " &amp;VLOOKUP((tabDaten[[#This Row],[MandNr]]&amp;"x"&amp;LEFT(tabDaten[[#This Row],[Gld]],2)),tabGliederung[],2,FALSE)</f>
        <v xml:space="preserve">11    öffentliche Ordnung </v>
      </c>
      <c r="G5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4" s="14" t="str">
        <f>LEFT(tabDaten[[#This Row],[Gld]],4) &amp; "    " &amp;VLOOKUP((tabDaten[[#This Row],[MandNr]]&amp;"x"&amp;LEFT(tabDaten[[#This Row],[Gld]],4)),tabGliederung[],2,FALSE)</f>
        <v xml:space="preserve">1104    Bürgerbüro Grombach </v>
      </c>
      <c r="I554" s="14" t="str">
        <f>IF(OR(LEFT(tabDaten[[#This Row],[Grp]],1)*1=3,LEFT(tabDaten[[#This Row],[Grp]],1)*1=9),LEFT(tabDaten[[#This Row],[Grp]],2),LEFT(tabDaten[[#This Row],[Grp]],1))</f>
        <v>5</v>
      </c>
      <c r="J554" s="14" t="str">
        <f>VLOOKUP(tabDaten[[#This Row],[GrpKurz]],tabGruppierung[],2,FALSE)</f>
        <v>A   Sächlicher Verwaltungs- und Betriebsaufwand</v>
      </c>
      <c r="K5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1104-542000    Wasser / Abwasser   </v>
      </c>
      <c r="L554" s="17">
        <f>IF(OR(tabDaten[[#This Row],[art]]="00",tabDaten[[#This Row],[art]]="10"),tabDaten[[#This Row],[Plan]],tabDaten[[#This Row],[Plan]]*-1)</f>
        <v>-100</v>
      </c>
      <c r="M554" s="18">
        <f>IF(OR(tabDaten[[#This Row],[art]]="00",tabDaten[[#This Row],[art]]="10",tabDaten[[#This Row],[art]]="60",tabDaten[[#This Row],[art]]="70"),tabDaten[[#This Row],[Rechnung]],tabDaten[[#This Row],[Rechnung]]*-1)</f>
        <v>-76.400000000000006</v>
      </c>
      <c r="N554" s="44">
        <v>1</v>
      </c>
      <c r="O554" s="45" t="s">
        <v>997</v>
      </c>
      <c r="P554" s="45" t="s">
        <v>1030</v>
      </c>
      <c r="Q554" s="45" t="s">
        <v>1733</v>
      </c>
      <c r="R554" s="45" t="s">
        <v>995</v>
      </c>
      <c r="S554" s="45" t="s">
        <v>1546</v>
      </c>
      <c r="T554" s="44" t="s">
        <v>136</v>
      </c>
      <c r="U554" s="46">
        <v>100</v>
      </c>
      <c r="V554" s="46">
        <v>76.400000000000006</v>
      </c>
    </row>
    <row r="555" spans="2:22" x14ac:dyDescent="0.2">
      <c r="B555" s="14" t="str">
        <f>IF(tabDaten[[#This Row],[MandNr]]="","Fehler",IF(tabDaten[[#This Row],[MandNr]]=1,"1 Stadt Bad Rappenau","2 Eigenbetrieb Stadtenwässerung"))</f>
        <v>1 Stadt Bad Rappenau</v>
      </c>
      <c r="C555" s="14" t="str">
        <f>IF(OR(tabDaten[[#This Row],[art]]="00",tabDaten[[#This Row],[art]]="01",tabDaten[[#This Row],[art]]="60",tabDaten[[#This Row],[art]]="61"),"0 Verwaltungshaushalt","1 Vermögenshaushalt")</f>
        <v>0 Verwaltungshaushalt</v>
      </c>
      <c r="D555" s="14" t="str">
        <f>VLOOKUP(tabDaten[[#This Row],[art]],tabKontenart[],2,FALSE)</f>
        <v>01 Ausgaben VerwaltungsHH</v>
      </c>
      <c r="E555" s="14" t="str">
        <f>LEFT(tabDaten[[#This Row],[Gld]],1) &amp; "    " &amp;VLOOKUP((tabDaten[[#This Row],[MandNr]]&amp;"x"&amp;LEFT(tabDaten[[#This Row],[Gld]],1)),tabGliederung[],2,FALSE)</f>
        <v xml:space="preserve">1    öffentliche Ordnung </v>
      </c>
      <c r="F555" s="14" t="str">
        <f>LEFT(tabDaten[[#This Row],[Gld]],2) &amp; "    " &amp;VLOOKUP((tabDaten[[#This Row],[MandNr]]&amp;"x"&amp;LEFT(tabDaten[[#This Row],[Gld]],2)),tabGliederung[],2,FALSE)</f>
        <v xml:space="preserve">11    öffentliche Ordnung </v>
      </c>
      <c r="G5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5" s="14" t="str">
        <f>LEFT(tabDaten[[#This Row],[Gld]],4) &amp; "    " &amp;VLOOKUP((tabDaten[[#This Row],[MandNr]]&amp;"x"&amp;LEFT(tabDaten[[#This Row],[Gld]],4)),tabGliederung[],2,FALSE)</f>
        <v xml:space="preserve">1104    Bürgerbüro Grombach </v>
      </c>
      <c r="I555" s="14" t="str">
        <f>IF(OR(LEFT(tabDaten[[#This Row],[Grp]],1)*1=3,LEFT(tabDaten[[#This Row],[Grp]],1)*1=9),LEFT(tabDaten[[#This Row],[Grp]],2),LEFT(tabDaten[[#This Row],[Grp]],1))</f>
        <v>5</v>
      </c>
      <c r="J555" s="14" t="str">
        <f>VLOOKUP(tabDaten[[#This Row],[GrpKurz]],tabGruppierung[],2,FALSE)</f>
        <v>A   Sächlicher Verwaltungs- und Betriebsaufwand</v>
      </c>
      <c r="K5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1104-543000    Heizungskosten   </v>
      </c>
      <c r="L555" s="17">
        <f>IF(OR(tabDaten[[#This Row],[art]]="00",tabDaten[[#This Row],[art]]="10"),tabDaten[[#This Row],[Plan]],tabDaten[[#This Row],[Plan]]*-1)</f>
        <v>-1000</v>
      </c>
      <c r="M555" s="18">
        <f>IF(OR(tabDaten[[#This Row],[art]]="00",tabDaten[[#This Row],[art]]="10",tabDaten[[#This Row],[art]]="60",tabDaten[[#This Row],[art]]="70"),tabDaten[[#This Row],[Rechnung]],tabDaten[[#This Row],[Rechnung]]*-1)</f>
        <v>-1642.95</v>
      </c>
      <c r="N555" s="44">
        <v>1</v>
      </c>
      <c r="O555" s="45" t="s">
        <v>997</v>
      </c>
      <c r="P555" s="45" t="s">
        <v>1030</v>
      </c>
      <c r="Q555" s="45" t="s">
        <v>1734</v>
      </c>
      <c r="R555" s="45" t="s">
        <v>995</v>
      </c>
      <c r="S555" s="45" t="s">
        <v>1546</v>
      </c>
      <c r="T555" s="44" t="s">
        <v>137</v>
      </c>
      <c r="U555" s="46">
        <v>1000</v>
      </c>
      <c r="V555" s="46">
        <v>1642.95</v>
      </c>
    </row>
    <row r="556" spans="2:22" x14ac:dyDescent="0.2">
      <c r="B556" s="14" t="str">
        <f>IF(tabDaten[[#This Row],[MandNr]]="","Fehler",IF(tabDaten[[#This Row],[MandNr]]=1,"1 Stadt Bad Rappenau","2 Eigenbetrieb Stadtenwässerung"))</f>
        <v>1 Stadt Bad Rappenau</v>
      </c>
      <c r="C556" s="14" t="str">
        <f>IF(OR(tabDaten[[#This Row],[art]]="00",tabDaten[[#This Row],[art]]="01",tabDaten[[#This Row],[art]]="60",tabDaten[[#This Row],[art]]="61"),"0 Verwaltungshaushalt","1 Vermögenshaushalt")</f>
        <v>0 Verwaltungshaushalt</v>
      </c>
      <c r="D556" s="14" t="str">
        <f>VLOOKUP(tabDaten[[#This Row],[art]],tabKontenart[],2,FALSE)</f>
        <v>01 Ausgaben VerwaltungsHH</v>
      </c>
      <c r="E556" s="14" t="str">
        <f>LEFT(tabDaten[[#This Row],[Gld]],1) &amp; "    " &amp;VLOOKUP((tabDaten[[#This Row],[MandNr]]&amp;"x"&amp;LEFT(tabDaten[[#This Row],[Gld]],1)),tabGliederung[],2,FALSE)</f>
        <v xml:space="preserve">1    öffentliche Ordnung </v>
      </c>
      <c r="F556" s="14" t="str">
        <f>LEFT(tabDaten[[#This Row],[Gld]],2) &amp; "    " &amp;VLOOKUP((tabDaten[[#This Row],[MandNr]]&amp;"x"&amp;LEFT(tabDaten[[#This Row],[Gld]],2)),tabGliederung[],2,FALSE)</f>
        <v xml:space="preserve">11    öffentliche Ordnung </v>
      </c>
      <c r="G5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6" s="14" t="str">
        <f>LEFT(tabDaten[[#This Row],[Gld]],4) &amp; "    " &amp;VLOOKUP((tabDaten[[#This Row],[MandNr]]&amp;"x"&amp;LEFT(tabDaten[[#This Row],[Gld]],4)),tabGliederung[],2,FALSE)</f>
        <v xml:space="preserve">1104    Bürgerbüro Grombach </v>
      </c>
      <c r="I556" s="14" t="str">
        <f>IF(OR(LEFT(tabDaten[[#This Row],[Grp]],1)*1=3,LEFT(tabDaten[[#This Row],[Grp]],1)*1=9),LEFT(tabDaten[[#This Row],[Grp]],2),LEFT(tabDaten[[#This Row],[Grp]],1))</f>
        <v>5</v>
      </c>
      <c r="J556" s="14" t="str">
        <f>VLOOKUP(tabDaten[[#This Row],[GrpKurz]],tabGruppierung[],2,FALSE)</f>
        <v>A   Sächlicher Verwaltungs- und Betriebsaufwand</v>
      </c>
      <c r="K5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1104-544000    Abfallgebühren   </v>
      </c>
      <c r="L556" s="17">
        <f>IF(OR(tabDaten[[#This Row],[art]]="00",tabDaten[[#This Row],[art]]="10"),tabDaten[[#This Row],[Plan]],tabDaten[[#This Row],[Plan]]*-1)</f>
        <v>-100</v>
      </c>
      <c r="M556" s="18">
        <f>IF(OR(tabDaten[[#This Row],[art]]="00",tabDaten[[#This Row],[art]]="10",tabDaten[[#This Row],[art]]="60",tabDaten[[#This Row],[art]]="70"),tabDaten[[#This Row],[Rechnung]],tabDaten[[#This Row],[Rechnung]]*-1)</f>
        <v>-70</v>
      </c>
      <c r="N556" s="44">
        <v>1</v>
      </c>
      <c r="O556" s="45" t="s">
        <v>997</v>
      </c>
      <c r="P556" s="45" t="s">
        <v>1030</v>
      </c>
      <c r="Q556" s="45" t="s">
        <v>1735</v>
      </c>
      <c r="R556" s="45" t="s">
        <v>995</v>
      </c>
      <c r="S556" s="45" t="s">
        <v>1546</v>
      </c>
      <c r="T556" s="44" t="s">
        <v>138</v>
      </c>
      <c r="U556" s="46">
        <v>100</v>
      </c>
      <c r="V556" s="46">
        <v>70</v>
      </c>
    </row>
    <row r="557" spans="2:22" x14ac:dyDescent="0.2">
      <c r="B557" s="14" t="str">
        <f>IF(tabDaten[[#This Row],[MandNr]]="","Fehler",IF(tabDaten[[#This Row],[MandNr]]=1,"1 Stadt Bad Rappenau","2 Eigenbetrieb Stadtenwässerung"))</f>
        <v>1 Stadt Bad Rappenau</v>
      </c>
      <c r="C557" s="14" t="str">
        <f>IF(OR(tabDaten[[#This Row],[art]]="00",tabDaten[[#This Row],[art]]="01",tabDaten[[#This Row],[art]]="60",tabDaten[[#This Row],[art]]="61"),"0 Verwaltungshaushalt","1 Vermögenshaushalt")</f>
        <v>0 Verwaltungshaushalt</v>
      </c>
      <c r="D557" s="14" t="str">
        <f>VLOOKUP(tabDaten[[#This Row],[art]],tabKontenart[],2,FALSE)</f>
        <v>01 Ausgaben VerwaltungsHH</v>
      </c>
      <c r="E557" s="14" t="str">
        <f>LEFT(tabDaten[[#This Row],[Gld]],1) &amp; "    " &amp;VLOOKUP((tabDaten[[#This Row],[MandNr]]&amp;"x"&amp;LEFT(tabDaten[[#This Row],[Gld]],1)),tabGliederung[],2,FALSE)</f>
        <v xml:space="preserve">1    öffentliche Ordnung </v>
      </c>
      <c r="F557" s="14" t="str">
        <f>LEFT(tabDaten[[#This Row],[Gld]],2) &amp; "    " &amp;VLOOKUP((tabDaten[[#This Row],[MandNr]]&amp;"x"&amp;LEFT(tabDaten[[#This Row],[Gld]],2)),tabGliederung[],2,FALSE)</f>
        <v xml:space="preserve">11    öffentliche Ordnung </v>
      </c>
      <c r="G5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7" s="14" t="str">
        <f>LEFT(tabDaten[[#This Row],[Gld]],4) &amp; "    " &amp;VLOOKUP((tabDaten[[#This Row],[MandNr]]&amp;"x"&amp;LEFT(tabDaten[[#This Row],[Gld]],4)),tabGliederung[],2,FALSE)</f>
        <v xml:space="preserve">1104    Bürgerbüro Grombach </v>
      </c>
      <c r="I557" s="14" t="str">
        <f>IF(OR(LEFT(tabDaten[[#This Row],[Grp]],1)*1=3,LEFT(tabDaten[[#This Row],[Grp]],1)*1=9),LEFT(tabDaten[[#This Row],[Grp]],2),LEFT(tabDaten[[#This Row],[Grp]],1))</f>
        <v>5</v>
      </c>
      <c r="J557" s="14" t="str">
        <f>VLOOKUP(tabDaten[[#This Row],[GrpKurz]],tabGruppierung[],2,FALSE)</f>
        <v>A   Sächlicher Verwaltungs- und Betriebsaufwand</v>
      </c>
      <c r="K5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1104-545000    Reinigungskosten   </v>
      </c>
      <c r="L557" s="17">
        <f>IF(OR(tabDaten[[#This Row],[art]]="00",tabDaten[[#This Row],[art]]="10"),tabDaten[[#This Row],[Plan]],tabDaten[[#This Row],[Plan]]*-1)</f>
        <v>-1700</v>
      </c>
      <c r="M557" s="18">
        <f>IF(OR(tabDaten[[#This Row],[art]]="00",tabDaten[[#This Row],[art]]="10",tabDaten[[#This Row],[art]]="60",tabDaten[[#This Row],[art]]="70"),tabDaten[[#This Row],[Rechnung]],tabDaten[[#This Row],[Rechnung]]*-1)</f>
        <v>-1501.89</v>
      </c>
      <c r="N557" s="44">
        <v>1</v>
      </c>
      <c r="O557" s="45" t="s">
        <v>997</v>
      </c>
      <c r="P557" s="45" t="s">
        <v>1030</v>
      </c>
      <c r="Q557" s="45" t="s">
        <v>1736</v>
      </c>
      <c r="R557" s="45" t="s">
        <v>995</v>
      </c>
      <c r="S557" s="45" t="s">
        <v>1546</v>
      </c>
      <c r="T557" s="44" t="s">
        <v>139</v>
      </c>
      <c r="U557" s="46">
        <v>1700</v>
      </c>
      <c r="V557" s="46">
        <v>1501.89</v>
      </c>
    </row>
    <row r="558" spans="2:22" x14ac:dyDescent="0.2">
      <c r="B558" s="14" t="str">
        <f>IF(tabDaten[[#This Row],[MandNr]]="","Fehler",IF(tabDaten[[#This Row],[MandNr]]=1,"1 Stadt Bad Rappenau","2 Eigenbetrieb Stadtenwässerung"))</f>
        <v>1 Stadt Bad Rappenau</v>
      </c>
      <c r="C558" s="14" t="str">
        <f>IF(OR(tabDaten[[#This Row],[art]]="00",tabDaten[[#This Row],[art]]="01",tabDaten[[#This Row],[art]]="60",tabDaten[[#This Row],[art]]="61"),"0 Verwaltungshaushalt","1 Vermögenshaushalt")</f>
        <v>0 Verwaltungshaushalt</v>
      </c>
      <c r="D558" s="14" t="str">
        <f>VLOOKUP(tabDaten[[#This Row],[art]],tabKontenart[],2,FALSE)</f>
        <v>01 Ausgaben VerwaltungsHH</v>
      </c>
      <c r="E558" s="14" t="str">
        <f>LEFT(tabDaten[[#This Row],[Gld]],1) &amp; "    " &amp;VLOOKUP((tabDaten[[#This Row],[MandNr]]&amp;"x"&amp;LEFT(tabDaten[[#This Row],[Gld]],1)),tabGliederung[],2,FALSE)</f>
        <v xml:space="preserve">1    öffentliche Ordnung </v>
      </c>
      <c r="F558" s="14" t="str">
        <f>LEFT(tabDaten[[#This Row],[Gld]],2) &amp; "    " &amp;VLOOKUP((tabDaten[[#This Row],[MandNr]]&amp;"x"&amp;LEFT(tabDaten[[#This Row],[Gld]],2)),tabGliederung[],2,FALSE)</f>
        <v xml:space="preserve">11    öffentliche Ordnung </v>
      </c>
      <c r="G5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8" s="14" t="str">
        <f>LEFT(tabDaten[[#This Row],[Gld]],4) &amp; "    " &amp;VLOOKUP((tabDaten[[#This Row],[MandNr]]&amp;"x"&amp;LEFT(tabDaten[[#This Row],[Gld]],4)),tabGliederung[],2,FALSE)</f>
        <v xml:space="preserve">1104    Bürgerbüro Grombach </v>
      </c>
      <c r="I558" s="14" t="str">
        <f>IF(OR(LEFT(tabDaten[[#This Row],[Grp]],1)*1=3,LEFT(tabDaten[[#This Row],[Grp]],1)*1=9),LEFT(tabDaten[[#This Row],[Grp]],2),LEFT(tabDaten[[#This Row],[Grp]],1))</f>
        <v>5</v>
      </c>
      <c r="J558" s="14" t="str">
        <f>VLOOKUP(tabDaten[[#This Row],[GrpKurz]],tabGruppierung[],2,FALSE)</f>
        <v>A   Sächlicher Verwaltungs- und Betriebsaufwand</v>
      </c>
      <c r="K5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1104-546000    Steuern und Gebäudeversicherungen   </v>
      </c>
      <c r="L558" s="17">
        <f>IF(OR(tabDaten[[#This Row],[art]]="00",tabDaten[[#This Row],[art]]="10"),tabDaten[[#This Row],[Plan]],tabDaten[[#This Row],[Plan]]*-1)</f>
        <v>-700</v>
      </c>
      <c r="M558" s="18">
        <f>IF(OR(tabDaten[[#This Row],[art]]="00",tabDaten[[#This Row],[art]]="10",tabDaten[[#This Row],[art]]="60",tabDaten[[#This Row],[art]]="70"),tabDaten[[#This Row],[Rechnung]],tabDaten[[#This Row],[Rechnung]]*-1)</f>
        <v>-744.46</v>
      </c>
      <c r="N558" s="44">
        <v>1</v>
      </c>
      <c r="O558" s="45" t="s">
        <v>997</v>
      </c>
      <c r="P558" s="45" t="s">
        <v>1030</v>
      </c>
      <c r="Q558" s="45" t="s">
        <v>1737</v>
      </c>
      <c r="R558" s="45" t="s">
        <v>995</v>
      </c>
      <c r="S558" s="45" t="s">
        <v>1546</v>
      </c>
      <c r="T558" s="44" t="s">
        <v>140</v>
      </c>
      <c r="U558" s="46">
        <v>700</v>
      </c>
      <c r="V558" s="46">
        <v>744.46</v>
      </c>
    </row>
    <row r="559" spans="2:22" x14ac:dyDescent="0.2">
      <c r="B559" s="14" t="str">
        <f>IF(tabDaten[[#This Row],[MandNr]]="","Fehler",IF(tabDaten[[#This Row],[MandNr]]=1,"1 Stadt Bad Rappenau","2 Eigenbetrieb Stadtenwässerung"))</f>
        <v>1 Stadt Bad Rappenau</v>
      </c>
      <c r="C559" s="14" t="str">
        <f>IF(OR(tabDaten[[#This Row],[art]]="00",tabDaten[[#This Row],[art]]="01",tabDaten[[#This Row],[art]]="60",tabDaten[[#This Row],[art]]="61"),"0 Verwaltungshaushalt","1 Vermögenshaushalt")</f>
        <v>0 Verwaltungshaushalt</v>
      </c>
      <c r="D559" s="14" t="str">
        <f>VLOOKUP(tabDaten[[#This Row],[art]],tabKontenart[],2,FALSE)</f>
        <v>01 Ausgaben VerwaltungsHH</v>
      </c>
      <c r="E559" s="14" t="str">
        <f>LEFT(tabDaten[[#This Row],[Gld]],1) &amp; "    " &amp;VLOOKUP((tabDaten[[#This Row],[MandNr]]&amp;"x"&amp;LEFT(tabDaten[[#This Row],[Gld]],1)),tabGliederung[],2,FALSE)</f>
        <v xml:space="preserve">1    öffentliche Ordnung </v>
      </c>
      <c r="F559" s="14" t="str">
        <f>LEFT(tabDaten[[#This Row],[Gld]],2) &amp; "    " &amp;VLOOKUP((tabDaten[[#This Row],[MandNr]]&amp;"x"&amp;LEFT(tabDaten[[#This Row],[Gld]],2)),tabGliederung[],2,FALSE)</f>
        <v xml:space="preserve">11    öffentliche Ordnung </v>
      </c>
      <c r="G5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59" s="14" t="str">
        <f>LEFT(tabDaten[[#This Row],[Gld]],4) &amp; "    " &amp;VLOOKUP((tabDaten[[#This Row],[MandNr]]&amp;"x"&amp;LEFT(tabDaten[[#This Row],[Gld]],4)),tabGliederung[],2,FALSE)</f>
        <v xml:space="preserve">1104    Bürgerbüro Grombach </v>
      </c>
      <c r="I559" s="14" t="str">
        <f>IF(OR(LEFT(tabDaten[[#This Row],[Grp]],1)*1=3,LEFT(tabDaten[[#This Row],[Grp]],1)*1=9),LEFT(tabDaten[[#This Row],[Grp]],2),LEFT(tabDaten[[#This Row],[Grp]],1))</f>
        <v>5</v>
      </c>
      <c r="J559" s="14" t="str">
        <f>VLOOKUP(tabDaten[[#This Row],[GrpKurz]],tabGruppierung[],2,FALSE)</f>
        <v>A   Sächlicher Verwaltungs- und Betriebsaufwand</v>
      </c>
      <c r="K5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1104-549000    sonstige Bewirtschaftungskosten (z.B. Schornsteinfeger, Feuerlöschgeräte) </v>
      </c>
      <c r="L559" s="17">
        <f>IF(OR(tabDaten[[#This Row],[art]]="00",tabDaten[[#This Row],[art]]="10"),tabDaten[[#This Row],[Plan]],tabDaten[[#This Row],[Plan]]*-1)</f>
        <v>-100</v>
      </c>
      <c r="M559" s="18">
        <f>IF(OR(tabDaten[[#This Row],[art]]="00",tabDaten[[#This Row],[art]]="10",tabDaten[[#This Row],[art]]="60",tabDaten[[#This Row],[art]]="70"),tabDaten[[#This Row],[Rechnung]],tabDaten[[#This Row],[Rechnung]]*-1)</f>
        <v>-384.64</v>
      </c>
      <c r="N559" s="44">
        <v>1</v>
      </c>
      <c r="O559" s="45" t="s">
        <v>997</v>
      </c>
      <c r="P559" s="45" t="s">
        <v>1030</v>
      </c>
      <c r="Q559" s="45" t="s">
        <v>1738</v>
      </c>
      <c r="R559" s="45" t="s">
        <v>995</v>
      </c>
      <c r="S559" s="45" t="s">
        <v>1546</v>
      </c>
      <c r="T559" s="44" t="s">
        <v>141</v>
      </c>
      <c r="U559" s="46">
        <v>100</v>
      </c>
      <c r="V559" s="46">
        <v>384.64</v>
      </c>
    </row>
    <row r="560" spans="2:22" x14ac:dyDescent="0.2">
      <c r="B560" s="14" t="str">
        <f>IF(tabDaten[[#This Row],[MandNr]]="","Fehler",IF(tabDaten[[#This Row],[MandNr]]=1,"1 Stadt Bad Rappenau","2 Eigenbetrieb Stadtenwässerung"))</f>
        <v>1 Stadt Bad Rappenau</v>
      </c>
      <c r="C560" s="14" t="str">
        <f>IF(OR(tabDaten[[#This Row],[art]]="00",tabDaten[[#This Row],[art]]="01",tabDaten[[#This Row],[art]]="60",tabDaten[[#This Row],[art]]="61"),"0 Verwaltungshaushalt","1 Vermögenshaushalt")</f>
        <v>0 Verwaltungshaushalt</v>
      </c>
      <c r="D560" s="14" t="str">
        <f>VLOOKUP(tabDaten[[#This Row],[art]],tabKontenart[],2,FALSE)</f>
        <v>01 Ausgaben VerwaltungsHH</v>
      </c>
      <c r="E560" s="14" t="str">
        <f>LEFT(tabDaten[[#This Row],[Gld]],1) &amp; "    " &amp;VLOOKUP((tabDaten[[#This Row],[MandNr]]&amp;"x"&amp;LEFT(tabDaten[[#This Row],[Gld]],1)),tabGliederung[],2,FALSE)</f>
        <v xml:space="preserve">1    öffentliche Ordnung </v>
      </c>
      <c r="F560" s="14" t="str">
        <f>LEFT(tabDaten[[#This Row],[Gld]],2) &amp; "    " &amp;VLOOKUP((tabDaten[[#This Row],[MandNr]]&amp;"x"&amp;LEFT(tabDaten[[#This Row],[Gld]],2)),tabGliederung[],2,FALSE)</f>
        <v xml:space="preserve">11    öffentliche Ordnung </v>
      </c>
      <c r="G5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0" s="14" t="str">
        <f>LEFT(tabDaten[[#This Row],[Gld]],4) &amp; "    " &amp;VLOOKUP((tabDaten[[#This Row],[MandNr]]&amp;"x"&amp;LEFT(tabDaten[[#This Row],[Gld]],4)),tabGliederung[],2,FALSE)</f>
        <v xml:space="preserve">1104    Bürgerbüro Grombach </v>
      </c>
      <c r="I560" s="14" t="str">
        <f>IF(OR(LEFT(tabDaten[[#This Row],[Grp]],1)*1=3,LEFT(tabDaten[[#This Row],[Grp]],1)*1=9),LEFT(tabDaten[[#This Row],[Grp]],2),LEFT(tabDaten[[#This Row],[Grp]],1))</f>
        <v>6</v>
      </c>
      <c r="J560" s="14" t="str">
        <f>VLOOKUP(tabDaten[[#This Row],[GrpKurz]],tabGruppierung[],2,FALSE)</f>
        <v>A   Sächlicher Verwaltungs- und Betriebsaufwand</v>
      </c>
      <c r="K5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1104-638000    EDV-Kosten   </v>
      </c>
      <c r="L560" s="17">
        <f>IF(OR(tabDaten[[#This Row],[art]]="00",tabDaten[[#This Row],[art]]="10"),tabDaten[[#This Row],[Plan]],tabDaten[[#This Row],[Plan]]*-1)</f>
        <v>-7800</v>
      </c>
      <c r="M560" s="18">
        <f>IF(OR(tabDaten[[#This Row],[art]]="00",tabDaten[[#This Row],[art]]="10",tabDaten[[#This Row],[art]]="60",tabDaten[[#This Row],[art]]="70"),tabDaten[[#This Row],[Rechnung]],tabDaten[[#This Row],[Rechnung]]*-1)</f>
        <v>-5014.76</v>
      </c>
      <c r="N560" s="44">
        <v>1</v>
      </c>
      <c r="O560" s="45" t="s">
        <v>997</v>
      </c>
      <c r="P560" s="45" t="s">
        <v>1030</v>
      </c>
      <c r="Q560" s="45" t="s">
        <v>1722</v>
      </c>
      <c r="R560" s="45" t="s">
        <v>995</v>
      </c>
      <c r="S560" s="45" t="s">
        <v>1546</v>
      </c>
      <c r="T560" s="44" t="s">
        <v>117</v>
      </c>
      <c r="U560" s="46">
        <v>7800</v>
      </c>
      <c r="V560" s="46">
        <v>5014.76</v>
      </c>
    </row>
    <row r="561" spans="2:22" x14ac:dyDescent="0.2">
      <c r="B561" s="14" t="str">
        <f>IF(tabDaten[[#This Row],[MandNr]]="","Fehler",IF(tabDaten[[#This Row],[MandNr]]=1,"1 Stadt Bad Rappenau","2 Eigenbetrieb Stadtenwässerung"))</f>
        <v>1 Stadt Bad Rappenau</v>
      </c>
      <c r="C561" s="14" t="str">
        <f>IF(OR(tabDaten[[#This Row],[art]]="00",tabDaten[[#This Row],[art]]="01",tabDaten[[#This Row],[art]]="60",tabDaten[[#This Row],[art]]="61"),"0 Verwaltungshaushalt","1 Vermögenshaushalt")</f>
        <v>0 Verwaltungshaushalt</v>
      </c>
      <c r="D561" s="14" t="str">
        <f>VLOOKUP(tabDaten[[#This Row],[art]],tabKontenart[],2,FALSE)</f>
        <v>01 Ausgaben VerwaltungsHH</v>
      </c>
      <c r="E561" s="14" t="str">
        <f>LEFT(tabDaten[[#This Row],[Gld]],1) &amp; "    " &amp;VLOOKUP((tabDaten[[#This Row],[MandNr]]&amp;"x"&amp;LEFT(tabDaten[[#This Row],[Gld]],1)),tabGliederung[],2,FALSE)</f>
        <v xml:space="preserve">1    öffentliche Ordnung </v>
      </c>
      <c r="F561" s="14" t="str">
        <f>LEFT(tabDaten[[#This Row],[Gld]],2) &amp; "    " &amp;VLOOKUP((tabDaten[[#This Row],[MandNr]]&amp;"x"&amp;LEFT(tabDaten[[#This Row],[Gld]],2)),tabGliederung[],2,FALSE)</f>
        <v xml:space="preserve">11    öffentliche Ordnung </v>
      </c>
      <c r="G5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1" s="14" t="str">
        <f>LEFT(tabDaten[[#This Row],[Gld]],4) &amp; "    " &amp;VLOOKUP((tabDaten[[#This Row],[MandNr]]&amp;"x"&amp;LEFT(tabDaten[[#This Row],[Gld]],4)),tabGliederung[],2,FALSE)</f>
        <v xml:space="preserve">1104    Bürgerbüro Grombach </v>
      </c>
      <c r="I561" s="14" t="str">
        <f>IF(OR(LEFT(tabDaten[[#This Row],[Grp]],1)*1=3,LEFT(tabDaten[[#This Row],[Grp]],1)*1=9),LEFT(tabDaten[[#This Row],[Grp]],2),LEFT(tabDaten[[#This Row],[Grp]],1))</f>
        <v>6</v>
      </c>
      <c r="J561" s="14" t="str">
        <f>VLOOKUP(tabDaten[[#This Row],[GrpKurz]],tabGruppierung[],2,FALSE)</f>
        <v>A   Sächlicher Verwaltungs- und Betriebsaufwand</v>
      </c>
      <c r="K5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1104-650000    Bürobedarf   </v>
      </c>
      <c r="L561" s="17">
        <f>IF(OR(tabDaten[[#This Row],[art]]="00",tabDaten[[#This Row],[art]]="10"),tabDaten[[#This Row],[Plan]],tabDaten[[#This Row],[Plan]]*-1)</f>
        <v>-2300</v>
      </c>
      <c r="M561" s="18">
        <f>IF(OR(tabDaten[[#This Row],[art]]="00",tabDaten[[#This Row],[art]]="10",tabDaten[[#This Row],[art]]="60",tabDaten[[#This Row],[art]]="70"),tabDaten[[#This Row],[Rechnung]],tabDaten[[#This Row],[Rechnung]]*-1)</f>
        <v>0</v>
      </c>
      <c r="N561" s="44">
        <v>1</v>
      </c>
      <c r="O561" s="45" t="s">
        <v>997</v>
      </c>
      <c r="P561" s="45" t="s">
        <v>1030</v>
      </c>
      <c r="Q561" s="45" t="s">
        <v>1724</v>
      </c>
      <c r="R561" s="45" t="s">
        <v>995</v>
      </c>
      <c r="S561" s="45" t="s">
        <v>1546</v>
      </c>
      <c r="T561" s="44" t="s">
        <v>119</v>
      </c>
      <c r="U561" s="46">
        <v>2300</v>
      </c>
      <c r="V561" s="46">
        <v>0</v>
      </c>
    </row>
    <row r="562" spans="2:22" x14ac:dyDescent="0.2">
      <c r="B562" s="14" t="str">
        <f>IF(tabDaten[[#This Row],[MandNr]]="","Fehler",IF(tabDaten[[#This Row],[MandNr]]=1,"1 Stadt Bad Rappenau","2 Eigenbetrieb Stadtenwässerung"))</f>
        <v>1 Stadt Bad Rappenau</v>
      </c>
      <c r="C562" s="14" t="str">
        <f>IF(OR(tabDaten[[#This Row],[art]]="00",tabDaten[[#This Row],[art]]="01",tabDaten[[#This Row],[art]]="60",tabDaten[[#This Row],[art]]="61"),"0 Verwaltungshaushalt","1 Vermögenshaushalt")</f>
        <v>0 Verwaltungshaushalt</v>
      </c>
      <c r="D562" s="14" t="str">
        <f>VLOOKUP(tabDaten[[#This Row],[art]],tabKontenart[],2,FALSE)</f>
        <v>01 Ausgaben VerwaltungsHH</v>
      </c>
      <c r="E562" s="14" t="str">
        <f>LEFT(tabDaten[[#This Row],[Gld]],1) &amp; "    " &amp;VLOOKUP((tabDaten[[#This Row],[MandNr]]&amp;"x"&amp;LEFT(tabDaten[[#This Row],[Gld]],1)),tabGliederung[],2,FALSE)</f>
        <v xml:space="preserve">1    öffentliche Ordnung </v>
      </c>
      <c r="F562" s="14" t="str">
        <f>LEFT(tabDaten[[#This Row],[Gld]],2) &amp; "    " &amp;VLOOKUP((tabDaten[[#This Row],[MandNr]]&amp;"x"&amp;LEFT(tabDaten[[#This Row],[Gld]],2)),tabGliederung[],2,FALSE)</f>
        <v xml:space="preserve">11    öffentliche Ordnung </v>
      </c>
      <c r="G5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2" s="14" t="str">
        <f>LEFT(tabDaten[[#This Row],[Gld]],4) &amp; "    " &amp;VLOOKUP((tabDaten[[#This Row],[MandNr]]&amp;"x"&amp;LEFT(tabDaten[[#This Row],[Gld]],4)),tabGliederung[],2,FALSE)</f>
        <v xml:space="preserve">1104    Bürgerbüro Grombach </v>
      </c>
      <c r="I562" s="14" t="str">
        <f>IF(OR(LEFT(tabDaten[[#This Row],[Grp]],1)*1=3,LEFT(tabDaten[[#This Row],[Grp]],1)*1=9),LEFT(tabDaten[[#This Row],[Grp]],2),LEFT(tabDaten[[#This Row],[Grp]],1))</f>
        <v>6</v>
      </c>
      <c r="J562" s="14" t="str">
        <f>VLOOKUP(tabDaten[[#This Row],[GrpKurz]],tabGruppierung[],2,FALSE)</f>
        <v>A   Sächlicher Verwaltungs- und Betriebsaufwand</v>
      </c>
      <c r="K5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1104-679000    Innere Verrechnungen   </v>
      </c>
      <c r="L562" s="17">
        <f>IF(OR(tabDaten[[#This Row],[art]]="00",tabDaten[[#This Row],[art]]="10"),tabDaten[[#This Row],[Plan]],tabDaten[[#This Row],[Plan]]*-1)</f>
        <v>-900</v>
      </c>
      <c r="M562" s="18">
        <f>IF(OR(tabDaten[[#This Row],[art]]="00",tabDaten[[#This Row],[art]]="10",tabDaten[[#This Row],[art]]="60",tabDaten[[#This Row],[art]]="70"),tabDaten[[#This Row],[Rechnung]],tabDaten[[#This Row],[Rechnung]]*-1)</f>
        <v>0</v>
      </c>
      <c r="N562" s="44">
        <v>1</v>
      </c>
      <c r="O562" s="45" t="s">
        <v>997</v>
      </c>
      <c r="P562" s="45" t="s">
        <v>1030</v>
      </c>
      <c r="Q562" s="45" t="s">
        <v>1728</v>
      </c>
      <c r="R562" s="45" t="s">
        <v>995</v>
      </c>
      <c r="S562" s="45" t="s">
        <v>1546</v>
      </c>
      <c r="T562" s="44" t="s">
        <v>11</v>
      </c>
      <c r="U562" s="46">
        <v>900</v>
      </c>
      <c r="V562" s="46">
        <v>0</v>
      </c>
    </row>
    <row r="563" spans="2:22" x14ac:dyDescent="0.2">
      <c r="B563" s="14" t="str">
        <f>IF(tabDaten[[#This Row],[MandNr]]="","Fehler",IF(tabDaten[[#This Row],[MandNr]]=1,"1 Stadt Bad Rappenau","2 Eigenbetrieb Stadtenwässerung"))</f>
        <v>1 Stadt Bad Rappenau</v>
      </c>
      <c r="C563" s="14" t="str">
        <f>IF(OR(tabDaten[[#This Row],[art]]="00",tabDaten[[#This Row],[art]]="01",tabDaten[[#This Row],[art]]="60",tabDaten[[#This Row],[art]]="61"),"0 Verwaltungshaushalt","1 Vermögenshaushalt")</f>
        <v>0 Verwaltungshaushalt</v>
      </c>
      <c r="D563" s="14" t="str">
        <f>VLOOKUP(tabDaten[[#This Row],[art]],tabKontenart[],2,FALSE)</f>
        <v>01 Ausgaben VerwaltungsHH</v>
      </c>
      <c r="E563" s="14" t="str">
        <f>LEFT(tabDaten[[#This Row],[Gld]],1) &amp; "    " &amp;VLOOKUP((tabDaten[[#This Row],[MandNr]]&amp;"x"&amp;LEFT(tabDaten[[#This Row],[Gld]],1)),tabGliederung[],2,FALSE)</f>
        <v xml:space="preserve">1    öffentliche Ordnung </v>
      </c>
      <c r="F563" s="14" t="str">
        <f>LEFT(tabDaten[[#This Row],[Gld]],2) &amp; "    " &amp;VLOOKUP((tabDaten[[#This Row],[MandNr]]&amp;"x"&amp;LEFT(tabDaten[[#This Row],[Gld]],2)),tabGliederung[],2,FALSE)</f>
        <v xml:space="preserve">11    öffentliche Ordnung </v>
      </c>
      <c r="G5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3" s="14" t="str">
        <f>LEFT(tabDaten[[#This Row],[Gld]],4) &amp; "    " &amp;VLOOKUP((tabDaten[[#This Row],[MandNr]]&amp;"x"&amp;LEFT(tabDaten[[#This Row],[Gld]],4)),tabGliederung[],2,FALSE)</f>
        <v xml:space="preserve">1105    Bürgerbüro Heinsheim </v>
      </c>
      <c r="I563" s="14" t="str">
        <f>IF(OR(LEFT(tabDaten[[#This Row],[Grp]],1)*1=3,LEFT(tabDaten[[#This Row],[Grp]],1)*1=9),LEFT(tabDaten[[#This Row],[Grp]],2),LEFT(tabDaten[[#This Row],[Grp]],1))</f>
        <v>4</v>
      </c>
      <c r="J563" s="14" t="str">
        <f>VLOOKUP(tabDaten[[#This Row],[GrpKurz]],tabGruppierung[],2,FALSE)</f>
        <v>A   Personalausgaben</v>
      </c>
      <c r="K5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1105-414000    Vergütungen der Beschäftigten bis 2005 nur Angestellte </v>
      </c>
      <c r="L563" s="17">
        <f>IF(OR(tabDaten[[#This Row],[art]]="00",tabDaten[[#This Row],[art]]="10"),tabDaten[[#This Row],[Plan]],tabDaten[[#This Row],[Plan]]*-1)</f>
        <v>-26000</v>
      </c>
      <c r="M563" s="18">
        <f>IF(OR(tabDaten[[#This Row],[art]]="00",tabDaten[[#This Row],[art]]="10",tabDaten[[#This Row],[art]]="60",tabDaten[[#This Row],[art]]="70"),tabDaten[[#This Row],[Rechnung]],tabDaten[[#This Row],[Rechnung]]*-1)</f>
        <v>-26726.27</v>
      </c>
      <c r="N563" s="44">
        <v>1</v>
      </c>
      <c r="O563" s="45" t="s">
        <v>997</v>
      </c>
      <c r="P563" s="45" t="s">
        <v>1031</v>
      </c>
      <c r="Q563" s="45" t="s">
        <v>1707</v>
      </c>
      <c r="R563" s="45" t="s">
        <v>995</v>
      </c>
      <c r="S563" s="45" t="s">
        <v>1546</v>
      </c>
      <c r="T563" s="44" t="s">
        <v>127</v>
      </c>
      <c r="U563" s="46">
        <v>26000</v>
      </c>
      <c r="V563" s="46">
        <v>26726.27</v>
      </c>
    </row>
    <row r="564" spans="2:22" x14ac:dyDescent="0.2">
      <c r="B564" s="14" t="str">
        <f>IF(tabDaten[[#This Row],[MandNr]]="","Fehler",IF(tabDaten[[#This Row],[MandNr]]=1,"1 Stadt Bad Rappenau","2 Eigenbetrieb Stadtenwässerung"))</f>
        <v>1 Stadt Bad Rappenau</v>
      </c>
      <c r="C564" s="14" t="str">
        <f>IF(OR(tabDaten[[#This Row],[art]]="00",tabDaten[[#This Row],[art]]="01",tabDaten[[#This Row],[art]]="60",tabDaten[[#This Row],[art]]="61"),"0 Verwaltungshaushalt","1 Vermögenshaushalt")</f>
        <v>0 Verwaltungshaushalt</v>
      </c>
      <c r="D564" s="14" t="str">
        <f>VLOOKUP(tabDaten[[#This Row],[art]],tabKontenart[],2,FALSE)</f>
        <v>01 Ausgaben VerwaltungsHH</v>
      </c>
      <c r="E564" s="14" t="str">
        <f>LEFT(tabDaten[[#This Row],[Gld]],1) &amp; "    " &amp;VLOOKUP((tabDaten[[#This Row],[MandNr]]&amp;"x"&amp;LEFT(tabDaten[[#This Row],[Gld]],1)),tabGliederung[],2,FALSE)</f>
        <v xml:space="preserve">1    öffentliche Ordnung </v>
      </c>
      <c r="F564" s="14" t="str">
        <f>LEFT(tabDaten[[#This Row],[Gld]],2) &amp; "    " &amp;VLOOKUP((tabDaten[[#This Row],[MandNr]]&amp;"x"&amp;LEFT(tabDaten[[#This Row],[Gld]],2)),tabGliederung[],2,FALSE)</f>
        <v xml:space="preserve">11    öffentliche Ordnung </v>
      </c>
      <c r="G5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4" s="14" t="str">
        <f>LEFT(tabDaten[[#This Row],[Gld]],4) &amp; "    " &amp;VLOOKUP((tabDaten[[#This Row],[MandNr]]&amp;"x"&amp;LEFT(tabDaten[[#This Row],[Gld]],4)),tabGliederung[],2,FALSE)</f>
        <v xml:space="preserve">1105    Bürgerbüro Heinsheim </v>
      </c>
      <c r="I564" s="14" t="str">
        <f>IF(OR(LEFT(tabDaten[[#This Row],[Grp]],1)*1=3,LEFT(tabDaten[[#This Row],[Grp]],1)*1=9),LEFT(tabDaten[[#This Row],[Grp]],2),LEFT(tabDaten[[#This Row],[Grp]],1))</f>
        <v>4</v>
      </c>
      <c r="J564" s="14" t="str">
        <f>VLOOKUP(tabDaten[[#This Row],[GrpKurz]],tabGruppierung[],2,FALSE)</f>
        <v>A   Personalausgaben</v>
      </c>
      <c r="K5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1105-434000    Beiträge Versorgungskasse  bis 2005 nur Angestellte </v>
      </c>
      <c r="L564" s="17">
        <f>IF(OR(tabDaten[[#This Row],[art]]="00",tabDaten[[#This Row],[art]]="10"),tabDaten[[#This Row],[Plan]],tabDaten[[#This Row],[Plan]]*-1)</f>
        <v>-1900</v>
      </c>
      <c r="M564" s="18">
        <f>IF(OR(tabDaten[[#This Row],[art]]="00",tabDaten[[#This Row],[art]]="10",tabDaten[[#This Row],[art]]="60",tabDaten[[#This Row],[art]]="70"),tabDaten[[#This Row],[Rechnung]],tabDaten[[#This Row],[Rechnung]]*-1)</f>
        <v>-1929.01</v>
      </c>
      <c r="N564" s="44">
        <v>1</v>
      </c>
      <c r="O564" s="45" t="s">
        <v>997</v>
      </c>
      <c r="P564" s="45" t="s">
        <v>1031</v>
      </c>
      <c r="Q564" s="45" t="s">
        <v>1709</v>
      </c>
      <c r="R564" s="45" t="s">
        <v>995</v>
      </c>
      <c r="S564" s="45" t="s">
        <v>1546</v>
      </c>
      <c r="T564" s="44" t="s">
        <v>104</v>
      </c>
      <c r="U564" s="46">
        <v>1900</v>
      </c>
      <c r="V564" s="46">
        <v>1929.01</v>
      </c>
    </row>
    <row r="565" spans="2:22" x14ac:dyDescent="0.2">
      <c r="B565" s="14" t="str">
        <f>IF(tabDaten[[#This Row],[MandNr]]="","Fehler",IF(tabDaten[[#This Row],[MandNr]]=1,"1 Stadt Bad Rappenau","2 Eigenbetrieb Stadtenwässerung"))</f>
        <v>1 Stadt Bad Rappenau</v>
      </c>
      <c r="C565" s="14" t="str">
        <f>IF(OR(tabDaten[[#This Row],[art]]="00",tabDaten[[#This Row],[art]]="01",tabDaten[[#This Row],[art]]="60",tabDaten[[#This Row],[art]]="61"),"0 Verwaltungshaushalt","1 Vermögenshaushalt")</f>
        <v>0 Verwaltungshaushalt</v>
      </c>
      <c r="D565" s="14" t="str">
        <f>VLOOKUP(tabDaten[[#This Row],[art]],tabKontenart[],2,FALSE)</f>
        <v>01 Ausgaben VerwaltungsHH</v>
      </c>
      <c r="E565" s="14" t="str">
        <f>LEFT(tabDaten[[#This Row],[Gld]],1) &amp; "    " &amp;VLOOKUP((tabDaten[[#This Row],[MandNr]]&amp;"x"&amp;LEFT(tabDaten[[#This Row],[Gld]],1)),tabGliederung[],2,FALSE)</f>
        <v xml:space="preserve">1    öffentliche Ordnung </v>
      </c>
      <c r="F565" s="14" t="str">
        <f>LEFT(tabDaten[[#This Row],[Gld]],2) &amp; "    " &amp;VLOOKUP((tabDaten[[#This Row],[MandNr]]&amp;"x"&amp;LEFT(tabDaten[[#This Row],[Gld]],2)),tabGliederung[],2,FALSE)</f>
        <v xml:space="preserve">11    öffentliche Ordnung </v>
      </c>
      <c r="G5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5" s="14" t="str">
        <f>LEFT(tabDaten[[#This Row],[Gld]],4) &amp; "    " &amp;VLOOKUP((tabDaten[[#This Row],[MandNr]]&amp;"x"&amp;LEFT(tabDaten[[#This Row],[Gld]],4)),tabGliederung[],2,FALSE)</f>
        <v xml:space="preserve">1105    Bürgerbüro Heinsheim </v>
      </c>
      <c r="I565" s="14" t="str">
        <f>IF(OR(LEFT(tabDaten[[#This Row],[Grp]],1)*1=3,LEFT(tabDaten[[#This Row],[Grp]],1)*1=9),LEFT(tabDaten[[#This Row],[Grp]],2),LEFT(tabDaten[[#This Row],[Grp]],1))</f>
        <v>4</v>
      </c>
      <c r="J565" s="14" t="str">
        <f>VLOOKUP(tabDaten[[#This Row],[GrpKurz]],tabGruppierung[],2,FALSE)</f>
        <v>A   Personalausgaben</v>
      </c>
      <c r="K5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1105-444000    Beiträge zur gesetzlichen Sozialversicherung für Angest. bis 2005 nur Angestellte </v>
      </c>
      <c r="L565" s="17">
        <f>IF(OR(tabDaten[[#This Row],[art]]="00",tabDaten[[#This Row],[art]]="10"),tabDaten[[#This Row],[Plan]],tabDaten[[#This Row],[Plan]]*-1)</f>
        <v>-5800</v>
      </c>
      <c r="M565" s="18">
        <f>IF(OR(tabDaten[[#This Row],[art]]="00",tabDaten[[#This Row],[art]]="10",tabDaten[[#This Row],[art]]="60",tabDaten[[#This Row],[art]]="70"),tabDaten[[#This Row],[Rechnung]],tabDaten[[#This Row],[Rechnung]]*-1)</f>
        <v>-5926.44</v>
      </c>
      <c r="N565" s="44">
        <v>1</v>
      </c>
      <c r="O565" s="45" t="s">
        <v>997</v>
      </c>
      <c r="P565" s="45" t="s">
        <v>1031</v>
      </c>
      <c r="Q565" s="45" t="s">
        <v>1710</v>
      </c>
      <c r="R565" s="45" t="s">
        <v>995</v>
      </c>
      <c r="S565" s="45" t="s">
        <v>1546</v>
      </c>
      <c r="T565" s="44" t="s">
        <v>128</v>
      </c>
      <c r="U565" s="46">
        <v>5800</v>
      </c>
      <c r="V565" s="46">
        <v>5926.44</v>
      </c>
    </row>
    <row r="566" spans="2:22" x14ac:dyDescent="0.2">
      <c r="B566" s="14" t="str">
        <f>IF(tabDaten[[#This Row],[MandNr]]="","Fehler",IF(tabDaten[[#This Row],[MandNr]]=1,"1 Stadt Bad Rappenau","2 Eigenbetrieb Stadtenwässerung"))</f>
        <v>1 Stadt Bad Rappenau</v>
      </c>
      <c r="C566" s="14" t="str">
        <f>IF(OR(tabDaten[[#This Row],[art]]="00",tabDaten[[#This Row],[art]]="01",tabDaten[[#This Row],[art]]="60",tabDaten[[#This Row],[art]]="61"),"0 Verwaltungshaushalt","1 Vermögenshaushalt")</f>
        <v>0 Verwaltungshaushalt</v>
      </c>
      <c r="D566" s="14" t="str">
        <f>VLOOKUP(tabDaten[[#This Row],[art]],tabKontenart[],2,FALSE)</f>
        <v>01 Ausgaben VerwaltungsHH</v>
      </c>
      <c r="E566" s="14" t="str">
        <f>LEFT(tabDaten[[#This Row],[Gld]],1) &amp; "    " &amp;VLOOKUP((tabDaten[[#This Row],[MandNr]]&amp;"x"&amp;LEFT(tabDaten[[#This Row],[Gld]],1)),tabGliederung[],2,FALSE)</f>
        <v xml:space="preserve">1    öffentliche Ordnung </v>
      </c>
      <c r="F566" s="14" t="str">
        <f>LEFT(tabDaten[[#This Row],[Gld]],2) &amp; "    " &amp;VLOOKUP((tabDaten[[#This Row],[MandNr]]&amp;"x"&amp;LEFT(tabDaten[[#This Row],[Gld]],2)),tabGliederung[],2,FALSE)</f>
        <v xml:space="preserve">11    öffentliche Ordnung </v>
      </c>
      <c r="G5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6" s="14" t="str">
        <f>LEFT(tabDaten[[#This Row],[Gld]],4) &amp; "    " &amp;VLOOKUP((tabDaten[[#This Row],[MandNr]]&amp;"x"&amp;LEFT(tabDaten[[#This Row],[Gld]],4)),tabGliederung[],2,FALSE)</f>
        <v xml:space="preserve">1105    Bürgerbüro Heinsheim </v>
      </c>
      <c r="I566" s="14" t="str">
        <f>IF(OR(LEFT(tabDaten[[#This Row],[Grp]],1)*1=3,LEFT(tabDaten[[#This Row],[Grp]],1)*1=9),LEFT(tabDaten[[#This Row],[Grp]],2),LEFT(tabDaten[[#This Row],[Grp]],1))</f>
        <v>4</v>
      </c>
      <c r="J566" s="14" t="str">
        <f>VLOOKUP(tabDaten[[#This Row],[GrpKurz]],tabGruppierung[],2,FALSE)</f>
        <v>A   Personalausgaben</v>
      </c>
      <c r="K5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1105-450000    Beihilfen, Unterstützung und dgl.  </v>
      </c>
      <c r="L566" s="17">
        <f>IF(OR(tabDaten[[#This Row],[art]]="00",tabDaten[[#This Row],[art]]="10"),tabDaten[[#This Row],[Plan]],tabDaten[[#This Row],[Plan]]*-1)</f>
        <v>-100</v>
      </c>
      <c r="M566" s="18">
        <f>IF(OR(tabDaten[[#This Row],[art]]="00",tabDaten[[#This Row],[art]]="10",tabDaten[[#This Row],[art]]="60",tabDaten[[#This Row],[art]]="70"),tabDaten[[#This Row],[Rechnung]],tabDaten[[#This Row],[Rechnung]]*-1)</f>
        <v>-10</v>
      </c>
      <c r="N566" s="44">
        <v>1</v>
      </c>
      <c r="O566" s="45" t="s">
        <v>997</v>
      </c>
      <c r="P566" s="45" t="s">
        <v>1031</v>
      </c>
      <c r="Q566" s="45" t="s">
        <v>1711</v>
      </c>
      <c r="R566" s="45" t="s">
        <v>995</v>
      </c>
      <c r="S566" s="45" t="s">
        <v>1546</v>
      </c>
      <c r="T566" s="44" t="s">
        <v>106</v>
      </c>
      <c r="U566" s="46">
        <v>100</v>
      </c>
      <c r="V566" s="46">
        <v>10</v>
      </c>
    </row>
    <row r="567" spans="2:22" x14ac:dyDescent="0.2">
      <c r="B567" s="14" t="str">
        <f>IF(tabDaten[[#This Row],[MandNr]]="","Fehler",IF(tabDaten[[#This Row],[MandNr]]=1,"1 Stadt Bad Rappenau","2 Eigenbetrieb Stadtenwässerung"))</f>
        <v>1 Stadt Bad Rappenau</v>
      </c>
      <c r="C567" s="14" t="str">
        <f>IF(OR(tabDaten[[#This Row],[art]]="00",tabDaten[[#This Row],[art]]="01",tabDaten[[#This Row],[art]]="60",tabDaten[[#This Row],[art]]="61"),"0 Verwaltungshaushalt","1 Vermögenshaushalt")</f>
        <v>0 Verwaltungshaushalt</v>
      </c>
      <c r="D567" s="14" t="str">
        <f>VLOOKUP(tabDaten[[#This Row],[art]],tabKontenart[],2,FALSE)</f>
        <v>01 Ausgaben VerwaltungsHH</v>
      </c>
      <c r="E567" s="14" t="str">
        <f>LEFT(tabDaten[[#This Row],[Gld]],1) &amp; "    " &amp;VLOOKUP((tabDaten[[#This Row],[MandNr]]&amp;"x"&amp;LEFT(tabDaten[[#This Row],[Gld]],1)),tabGliederung[],2,FALSE)</f>
        <v xml:space="preserve">1    öffentliche Ordnung </v>
      </c>
      <c r="F567" s="14" t="str">
        <f>LEFT(tabDaten[[#This Row],[Gld]],2) &amp; "    " &amp;VLOOKUP((tabDaten[[#This Row],[MandNr]]&amp;"x"&amp;LEFT(tabDaten[[#This Row],[Gld]],2)),tabGliederung[],2,FALSE)</f>
        <v xml:space="preserve">11    öffentliche Ordnung </v>
      </c>
      <c r="G5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7" s="14" t="str">
        <f>LEFT(tabDaten[[#This Row],[Gld]],4) &amp; "    " &amp;VLOOKUP((tabDaten[[#This Row],[MandNr]]&amp;"x"&amp;LEFT(tabDaten[[#This Row],[Gld]],4)),tabGliederung[],2,FALSE)</f>
        <v xml:space="preserve">1105    Bürgerbüro Heinsheim </v>
      </c>
      <c r="I567" s="14" t="str">
        <f>IF(OR(LEFT(tabDaten[[#This Row],[Grp]],1)*1=3,LEFT(tabDaten[[#This Row],[Grp]],1)*1=9),LEFT(tabDaten[[#This Row],[Grp]],2),LEFT(tabDaten[[#This Row],[Grp]],1))</f>
        <v>4</v>
      </c>
      <c r="J567" s="14" t="str">
        <f>VLOOKUP(tabDaten[[#This Row],[GrpKurz]],tabGruppierung[],2,FALSE)</f>
        <v>A   Personalausgaben</v>
      </c>
      <c r="K5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1105-460000    Personalnebenausgaben   </v>
      </c>
      <c r="L567" s="17">
        <f>IF(OR(tabDaten[[#This Row],[art]]="00",tabDaten[[#This Row],[art]]="10"),tabDaten[[#This Row],[Plan]],tabDaten[[#This Row],[Plan]]*-1)</f>
        <v>-100</v>
      </c>
      <c r="M567" s="18">
        <f>IF(OR(tabDaten[[#This Row],[art]]="00",tabDaten[[#This Row],[art]]="10",tabDaten[[#This Row],[art]]="60",tabDaten[[#This Row],[art]]="70"),tabDaten[[#This Row],[Rechnung]],tabDaten[[#This Row],[Rechnung]]*-1)</f>
        <v>-169.12</v>
      </c>
      <c r="N567" s="44">
        <v>1</v>
      </c>
      <c r="O567" s="45" t="s">
        <v>997</v>
      </c>
      <c r="P567" s="45" t="s">
        <v>1031</v>
      </c>
      <c r="Q567" s="45" t="s">
        <v>1712</v>
      </c>
      <c r="R567" s="45" t="s">
        <v>995</v>
      </c>
      <c r="S567" s="45" t="s">
        <v>1546</v>
      </c>
      <c r="T567" s="44" t="s">
        <v>107</v>
      </c>
      <c r="U567" s="46">
        <v>100</v>
      </c>
      <c r="V567" s="46">
        <v>169.12</v>
      </c>
    </row>
    <row r="568" spans="2:22" x14ac:dyDescent="0.2">
      <c r="B568" s="14" t="str">
        <f>IF(tabDaten[[#This Row],[MandNr]]="","Fehler",IF(tabDaten[[#This Row],[MandNr]]=1,"1 Stadt Bad Rappenau","2 Eigenbetrieb Stadtenwässerung"))</f>
        <v>1 Stadt Bad Rappenau</v>
      </c>
      <c r="C568" s="14" t="str">
        <f>IF(OR(tabDaten[[#This Row],[art]]="00",tabDaten[[#This Row],[art]]="01",tabDaten[[#This Row],[art]]="60",tabDaten[[#This Row],[art]]="61"),"0 Verwaltungshaushalt","1 Vermögenshaushalt")</f>
        <v>0 Verwaltungshaushalt</v>
      </c>
      <c r="D568" s="14" t="str">
        <f>VLOOKUP(tabDaten[[#This Row],[art]],tabKontenart[],2,FALSE)</f>
        <v>01 Ausgaben VerwaltungsHH</v>
      </c>
      <c r="E568" s="14" t="str">
        <f>LEFT(tabDaten[[#This Row],[Gld]],1) &amp; "    " &amp;VLOOKUP((tabDaten[[#This Row],[MandNr]]&amp;"x"&amp;LEFT(tabDaten[[#This Row],[Gld]],1)),tabGliederung[],2,FALSE)</f>
        <v xml:space="preserve">1    öffentliche Ordnung </v>
      </c>
      <c r="F568" s="14" t="str">
        <f>LEFT(tabDaten[[#This Row],[Gld]],2) &amp; "    " &amp;VLOOKUP((tabDaten[[#This Row],[MandNr]]&amp;"x"&amp;LEFT(tabDaten[[#This Row],[Gld]],2)),tabGliederung[],2,FALSE)</f>
        <v xml:space="preserve">11    öffentliche Ordnung </v>
      </c>
      <c r="G5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8" s="14" t="str">
        <f>LEFT(tabDaten[[#This Row],[Gld]],4) &amp; "    " &amp;VLOOKUP((tabDaten[[#This Row],[MandNr]]&amp;"x"&amp;LEFT(tabDaten[[#This Row],[Gld]],4)),tabGliederung[],2,FALSE)</f>
        <v xml:space="preserve">1105    Bürgerbüro Heinsheim </v>
      </c>
      <c r="I568" s="14" t="str">
        <f>IF(OR(LEFT(tabDaten[[#This Row],[Grp]],1)*1=3,LEFT(tabDaten[[#This Row],[Grp]],1)*1=9),LEFT(tabDaten[[#This Row],[Grp]],2),LEFT(tabDaten[[#This Row],[Grp]],1))</f>
        <v>4</v>
      </c>
      <c r="J568" s="14" t="str">
        <f>VLOOKUP(tabDaten[[#This Row],[GrpKurz]],tabGruppierung[],2,FALSE)</f>
        <v>A   Personalausgaben</v>
      </c>
      <c r="K5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1105-462000    Betriebsausflug   </v>
      </c>
      <c r="L568" s="17">
        <f>IF(OR(tabDaten[[#This Row],[art]]="00",tabDaten[[#This Row],[art]]="10"),tabDaten[[#This Row],[Plan]],tabDaten[[#This Row],[Plan]]*-1)</f>
        <v>-100</v>
      </c>
      <c r="M568" s="18">
        <f>IF(OR(tabDaten[[#This Row],[art]]="00",tabDaten[[#This Row],[art]]="10",tabDaten[[#This Row],[art]]="60",tabDaten[[#This Row],[art]]="70"),tabDaten[[#This Row],[Rechnung]],tabDaten[[#This Row],[Rechnung]]*-1)</f>
        <v>0</v>
      </c>
      <c r="N568" s="44">
        <v>1</v>
      </c>
      <c r="O568" s="45" t="s">
        <v>997</v>
      </c>
      <c r="P568" s="45" t="s">
        <v>1031</v>
      </c>
      <c r="Q568" s="45" t="s">
        <v>1713</v>
      </c>
      <c r="R568" s="45" t="s">
        <v>995</v>
      </c>
      <c r="S568" s="45" t="s">
        <v>1546</v>
      </c>
      <c r="T568" s="44" t="s">
        <v>108</v>
      </c>
      <c r="U568" s="46">
        <v>100</v>
      </c>
      <c r="V568" s="46">
        <v>0</v>
      </c>
    </row>
    <row r="569" spans="2:22" x14ac:dyDescent="0.2">
      <c r="B569" s="14" t="str">
        <f>IF(tabDaten[[#This Row],[MandNr]]="","Fehler",IF(tabDaten[[#This Row],[MandNr]]=1,"1 Stadt Bad Rappenau","2 Eigenbetrieb Stadtenwässerung"))</f>
        <v>1 Stadt Bad Rappenau</v>
      </c>
      <c r="C569" s="14" t="str">
        <f>IF(OR(tabDaten[[#This Row],[art]]="00",tabDaten[[#This Row],[art]]="01",tabDaten[[#This Row],[art]]="60",tabDaten[[#This Row],[art]]="61"),"0 Verwaltungshaushalt","1 Vermögenshaushalt")</f>
        <v>0 Verwaltungshaushalt</v>
      </c>
      <c r="D569" s="14" t="str">
        <f>VLOOKUP(tabDaten[[#This Row],[art]],tabKontenart[],2,FALSE)</f>
        <v>01 Ausgaben VerwaltungsHH</v>
      </c>
      <c r="E569" s="14" t="str">
        <f>LEFT(tabDaten[[#This Row],[Gld]],1) &amp; "    " &amp;VLOOKUP((tabDaten[[#This Row],[MandNr]]&amp;"x"&amp;LEFT(tabDaten[[#This Row],[Gld]],1)),tabGliederung[],2,FALSE)</f>
        <v xml:space="preserve">1    öffentliche Ordnung </v>
      </c>
      <c r="F569" s="14" t="str">
        <f>LEFT(tabDaten[[#This Row],[Gld]],2) &amp; "    " &amp;VLOOKUP((tabDaten[[#This Row],[MandNr]]&amp;"x"&amp;LEFT(tabDaten[[#This Row],[Gld]],2)),tabGliederung[],2,FALSE)</f>
        <v xml:space="preserve">11    öffentliche Ordnung </v>
      </c>
      <c r="G5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69" s="14" t="str">
        <f>LEFT(tabDaten[[#This Row],[Gld]],4) &amp; "    " &amp;VLOOKUP((tabDaten[[#This Row],[MandNr]]&amp;"x"&amp;LEFT(tabDaten[[#This Row],[Gld]],4)),tabGliederung[],2,FALSE)</f>
        <v xml:space="preserve">1105    Bürgerbüro Heinsheim </v>
      </c>
      <c r="I569" s="14" t="str">
        <f>IF(OR(LEFT(tabDaten[[#This Row],[Grp]],1)*1=3,LEFT(tabDaten[[#This Row],[Grp]],1)*1=9),LEFT(tabDaten[[#This Row],[Grp]],2),LEFT(tabDaten[[#This Row],[Grp]],1))</f>
        <v>5</v>
      </c>
      <c r="J569" s="14" t="str">
        <f>VLOOKUP(tabDaten[[#This Row],[GrpKurz]],tabGruppierung[],2,FALSE)</f>
        <v>A   Sächlicher Verwaltungs- und Betriebsaufwand</v>
      </c>
      <c r="K5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1105-501000    Gebäudeunterhaltung   </v>
      </c>
      <c r="L569" s="17">
        <f>IF(OR(tabDaten[[#This Row],[art]]="00",tabDaten[[#This Row],[art]]="10"),tabDaten[[#This Row],[Plan]],tabDaten[[#This Row],[Plan]]*-1)</f>
        <v>-1000</v>
      </c>
      <c r="M569" s="18">
        <f>IF(OR(tabDaten[[#This Row],[art]]="00",tabDaten[[#This Row],[art]]="10",tabDaten[[#This Row],[art]]="60",tabDaten[[#This Row],[art]]="70"),tabDaten[[#This Row],[Rechnung]],tabDaten[[#This Row],[Rechnung]]*-1)</f>
        <v>-289.63</v>
      </c>
      <c r="N569" s="44">
        <v>1</v>
      </c>
      <c r="O569" s="45" t="s">
        <v>997</v>
      </c>
      <c r="P569" s="45" t="s">
        <v>1031</v>
      </c>
      <c r="Q569" s="45" t="s">
        <v>1730</v>
      </c>
      <c r="R569" s="45" t="s">
        <v>995</v>
      </c>
      <c r="S569" s="45" t="s">
        <v>1546</v>
      </c>
      <c r="T569" s="44" t="s">
        <v>133</v>
      </c>
      <c r="U569" s="46">
        <v>1000</v>
      </c>
      <c r="V569" s="46">
        <v>289.63</v>
      </c>
    </row>
    <row r="570" spans="2:22" x14ac:dyDescent="0.2">
      <c r="B570" s="14" t="str">
        <f>IF(tabDaten[[#This Row],[MandNr]]="","Fehler",IF(tabDaten[[#This Row],[MandNr]]=1,"1 Stadt Bad Rappenau","2 Eigenbetrieb Stadtenwässerung"))</f>
        <v>1 Stadt Bad Rappenau</v>
      </c>
      <c r="C570" s="14" t="str">
        <f>IF(OR(tabDaten[[#This Row],[art]]="00",tabDaten[[#This Row],[art]]="01",tabDaten[[#This Row],[art]]="60",tabDaten[[#This Row],[art]]="61"),"0 Verwaltungshaushalt","1 Vermögenshaushalt")</f>
        <v>0 Verwaltungshaushalt</v>
      </c>
      <c r="D570" s="14" t="str">
        <f>VLOOKUP(tabDaten[[#This Row],[art]],tabKontenart[],2,FALSE)</f>
        <v>01 Ausgaben VerwaltungsHH</v>
      </c>
      <c r="E570" s="14" t="str">
        <f>LEFT(tabDaten[[#This Row],[Gld]],1) &amp; "    " &amp;VLOOKUP((tabDaten[[#This Row],[MandNr]]&amp;"x"&amp;LEFT(tabDaten[[#This Row],[Gld]],1)),tabGliederung[],2,FALSE)</f>
        <v xml:space="preserve">1    öffentliche Ordnung </v>
      </c>
      <c r="F570" s="14" t="str">
        <f>LEFT(tabDaten[[#This Row],[Gld]],2) &amp; "    " &amp;VLOOKUP((tabDaten[[#This Row],[MandNr]]&amp;"x"&amp;LEFT(tabDaten[[#This Row],[Gld]],2)),tabGliederung[],2,FALSE)</f>
        <v xml:space="preserve">11    öffentliche Ordnung </v>
      </c>
      <c r="G5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0" s="14" t="str">
        <f>LEFT(tabDaten[[#This Row],[Gld]],4) &amp; "    " &amp;VLOOKUP((tabDaten[[#This Row],[MandNr]]&amp;"x"&amp;LEFT(tabDaten[[#This Row],[Gld]],4)),tabGliederung[],2,FALSE)</f>
        <v xml:space="preserve">1105    Bürgerbüro Heinsheim </v>
      </c>
      <c r="I570" s="14" t="str">
        <f>IF(OR(LEFT(tabDaten[[#This Row],[Grp]],1)*1=3,LEFT(tabDaten[[#This Row],[Grp]],1)*1=9),LEFT(tabDaten[[#This Row],[Grp]],2),LEFT(tabDaten[[#This Row],[Grp]],1))</f>
        <v>5</v>
      </c>
      <c r="J570" s="14" t="str">
        <f>VLOOKUP(tabDaten[[#This Row],[GrpKurz]],tabGruppierung[],2,FALSE)</f>
        <v>A   Sächlicher Verwaltungs- und Betriebsaufwand</v>
      </c>
      <c r="K5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1105-520000    Geräte, Ausstattung, Einrichtungsgegenstände  </v>
      </c>
      <c r="L570" s="17">
        <f>IF(OR(tabDaten[[#This Row],[art]]="00",tabDaten[[#This Row],[art]]="10"),tabDaten[[#This Row],[Plan]],tabDaten[[#This Row],[Plan]]*-1)</f>
        <v>-800</v>
      </c>
      <c r="M570" s="18">
        <f>IF(OR(tabDaten[[#This Row],[art]]="00",tabDaten[[#This Row],[art]]="10",tabDaten[[#This Row],[art]]="60",tabDaten[[#This Row],[art]]="70"),tabDaten[[#This Row],[Rechnung]],tabDaten[[#This Row],[Rechnung]]*-1)</f>
        <v>-558.19000000000005</v>
      </c>
      <c r="N570" s="44">
        <v>1</v>
      </c>
      <c r="O570" s="45" t="s">
        <v>997</v>
      </c>
      <c r="P570" s="45" t="s">
        <v>1031</v>
      </c>
      <c r="Q570" s="45" t="s">
        <v>1714</v>
      </c>
      <c r="R570" s="45" t="s">
        <v>995</v>
      </c>
      <c r="S570" s="45" t="s">
        <v>1546</v>
      </c>
      <c r="T570" s="44" t="s">
        <v>152</v>
      </c>
      <c r="U570" s="46">
        <v>800</v>
      </c>
      <c r="V570" s="46">
        <v>558.19000000000005</v>
      </c>
    </row>
    <row r="571" spans="2:22" x14ac:dyDescent="0.2">
      <c r="B571" s="14" t="str">
        <f>IF(tabDaten[[#This Row],[MandNr]]="","Fehler",IF(tabDaten[[#This Row],[MandNr]]=1,"1 Stadt Bad Rappenau","2 Eigenbetrieb Stadtenwässerung"))</f>
        <v>1 Stadt Bad Rappenau</v>
      </c>
      <c r="C571" s="14" t="str">
        <f>IF(OR(tabDaten[[#This Row],[art]]="00",tabDaten[[#This Row],[art]]="01",tabDaten[[#This Row],[art]]="60",tabDaten[[#This Row],[art]]="61"),"0 Verwaltungshaushalt","1 Vermögenshaushalt")</f>
        <v>0 Verwaltungshaushalt</v>
      </c>
      <c r="D571" s="14" t="str">
        <f>VLOOKUP(tabDaten[[#This Row],[art]],tabKontenart[],2,FALSE)</f>
        <v>01 Ausgaben VerwaltungsHH</v>
      </c>
      <c r="E571" s="14" t="str">
        <f>LEFT(tabDaten[[#This Row],[Gld]],1) &amp; "    " &amp;VLOOKUP((tabDaten[[#This Row],[MandNr]]&amp;"x"&amp;LEFT(tabDaten[[#This Row],[Gld]],1)),tabGliederung[],2,FALSE)</f>
        <v xml:space="preserve">1    öffentliche Ordnung </v>
      </c>
      <c r="F571" s="14" t="str">
        <f>LEFT(tabDaten[[#This Row],[Gld]],2) &amp; "    " &amp;VLOOKUP((tabDaten[[#This Row],[MandNr]]&amp;"x"&amp;LEFT(tabDaten[[#This Row],[Gld]],2)),tabGliederung[],2,FALSE)</f>
        <v xml:space="preserve">11    öffentliche Ordnung </v>
      </c>
      <c r="G5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1" s="14" t="str">
        <f>LEFT(tabDaten[[#This Row],[Gld]],4) &amp; "    " &amp;VLOOKUP((tabDaten[[#This Row],[MandNr]]&amp;"x"&amp;LEFT(tabDaten[[#This Row],[Gld]],4)),tabGliederung[],2,FALSE)</f>
        <v xml:space="preserve">1105    Bürgerbüro Heinsheim </v>
      </c>
      <c r="I571" s="14" t="str">
        <f>IF(OR(LEFT(tabDaten[[#This Row],[Grp]],1)*1=3,LEFT(tabDaten[[#This Row],[Grp]],1)*1=9),LEFT(tabDaten[[#This Row],[Grp]],2),LEFT(tabDaten[[#This Row],[Grp]],1))</f>
        <v>5</v>
      </c>
      <c r="J571" s="14" t="str">
        <f>VLOOKUP(tabDaten[[#This Row],[GrpKurz]],tabGruppierung[],2,FALSE)</f>
        <v>A   Sächlicher Verwaltungs- und Betriebsaufwand</v>
      </c>
      <c r="K5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1105-522000    Druck- und Kopierkosten   </v>
      </c>
      <c r="L571" s="17">
        <f>IF(OR(tabDaten[[#This Row],[art]]="00",tabDaten[[#This Row],[art]]="10"),tabDaten[[#This Row],[Plan]],tabDaten[[#This Row],[Plan]]*-1)</f>
        <v>-500</v>
      </c>
      <c r="M571" s="18">
        <f>IF(OR(tabDaten[[#This Row],[art]]="00",tabDaten[[#This Row],[art]]="10",tabDaten[[#This Row],[art]]="60",tabDaten[[#This Row],[art]]="70"),tabDaten[[#This Row],[Rechnung]],tabDaten[[#This Row],[Rechnung]]*-1)</f>
        <v>-318.31</v>
      </c>
      <c r="N571" s="44">
        <v>1</v>
      </c>
      <c r="O571" s="45" t="s">
        <v>997</v>
      </c>
      <c r="P571" s="45" t="s">
        <v>1031</v>
      </c>
      <c r="Q571" s="45" t="s">
        <v>1715</v>
      </c>
      <c r="R571" s="45" t="s">
        <v>995</v>
      </c>
      <c r="S571" s="45" t="s">
        <v>1546</v>
      </c>
      <c r="T571" s="44" t="s">
        <v>110</v>
      </c>
      <c r="U571" s="46">
        <v>500</v>
      </c>
      <c r="V571" s="46">
        <v>318.31</v>
      </c>
    </row>
    <row r="572" spans="2:22" x14ac:dyDescent="0.2">
      <c r="B572" s="14" t="str">
        <f>IF(tabDaten[[#This Row],[MandNr]]="","Fehler",IF(tabDaten[[#This Row],[MandNr]]=1,"1 Stadt Bad Rappenau","2 Eigenbetrieb Stadtenwässerung"))</f>
        <v>1 Stadt Bad Rappenau</v>
      </c>
      <c r="C572" s="14" t="str">
        <f>IF(OR(tabDaten[[#This Row],[art]]="00",tabDaten[[#This Row],[art]]="01",tabDaten[[#This Row],[art]]="60",tabDaten[[#This Row],[art]]="61"),"0 Verwaltungshaushalt","1 Vermögenshaushalt")</f>
        <v>0 Verwaltungshaushalt</v>
      </c>
      <c r="D572" s="14" t="str">
        <f>VLOOKUP(tabDaten[[#This Row],[art]],tabKontenart[],2,FALSE)</f>
        <v>01 Ausgaben VerwaltungsHH</v>
      </c>
      <c r="E572" s="14" t="str">
        <f>LEFT(tabDaten[[#This Row],[Gld]],1) &amp; "    " &amp;VLOOKUP((tabDaten[[#This Row],[MandNr]]&amp;"x"&amp;LEFT(tabDaten[[#This Row],[Gld]],1)),tabGliederung[],2,FALSE)</f>
        <v xml:space="preserve">1    öffentliche Ordnung </v>
      </c>
      <c r="F572" s="14" t="str">
        <f>LEFT(tabDaten[[#This Row],[Gld]],2) &amp; "    " &amp;VLOOKUP((tabDaten[[#This Row],[MandNr]]&amp;"x"&amp;LEFT(tabDaten[[#This Row],[Gld]],2)),tabGliederung[],2,FALSE)</f>
        <v xml:space="preserve">11    öffentliche Ordnung </v>
      </c>
      <c r="G5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2" s="14" t="str">
        <f>LEFT(tabDaten[[#This Row],[Gld]],4) &amp; "    " &amp;VLOOKUP((tabDaten[[#This Row],[MandNr]]&amp;"x"&amp;LEFT(tabDaten[[#This Row],[Gld]],4)),tabGliederung[],2,FALSE)</f>
        <v xml:space="preserve">1105    Bürgerbüro Heinsheim </v>
      </c>
      <c r="I572" s="14" t="str">
        <f>IF(OR(LEFT(tabDaten[[#This Row],[Grp]],1)*1=3,LEFT(tabDaten[[#This Row],[Grp]],1)*1=9),LEFT(tabDaten[[#This Row],[Grp]],2),LEFT(tabDaten[[#This Row],[Grp]],1))</f>
        <v>5</v>
      </c>
      <c r="J572" s="14" t="str">
        <f>VLOOKUP(tabDaten[[#This Row],[GrpKurz]],tabGruppierung[],2,FALSE)</f>
        <v>A   Sächlicher Verwaltungs- und Betriebsaufwand</v>
      </c>
      <c r="K5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1105-541000    Strom   </v>
      </c>
      <c r="L572" s="17">
        <f>IF(OR(tabDaten[[#This Row],[art]]="00",tabDaten[[#This Row],[art]]="10"),tabDaten[[#This Row],[Plan]],tabDaten[[#This Row],[Plan]]*-1)</f>
        <v>-600</v>
      </c>
      <c r="M572" s="18">
        <f>IF(OR(tabDaten[[#This Row],[art]]="00",tabDaten[[#This Row],[art]]="10",tabDaten[[#This Row],[art]]="60",tabDaten[[#This Row],[art]]="70"),tabDaten[[#This Row],[Rechnung]],tabDaten[[#This Row],[Rechnung]]*-1)</f>
        <v>-892.41</v>
      </c>
      <c r="N572" s="44">
        <v>1</v>
      </c>
      <c r="O572" s="45" t="s">
        <v>997</v>
      </c>
      <c r="P572" s="45" t="s">
        <v>1031</v>
      </c>
      <c r="Q572" s="45" t="s">
        <v>1732</v>
      </c>
      <c r="R572" s="45" t="s">
        <v>995</v>
      </c>
      <c r="S572" s="45" t="s">
        <v>1546</v>
      </c>
      <c r="T572" s="44" t="s">
        <v>135</v>
      </c>
      <c r="U572" s="46">
        <v>600</v>
      </c>
      <c r="V572" s="46">
        <v>892.41</v>
      </c>
    </row>
    <row r="573" spans="2:22" x14ac:dyDescent="0.2">
      <c r="B573" s="14" t="str">
        <f>IF(tabDaten[[#This Row],[MandNr]]="","Fehler",IF(tabDaten[[#This Row],[MandNr]]=1,"1 Stadt Bad Rappenau","2 Eigenbetrieb Stadtenwässerung"))</f>
        <v>1 Stadt Bad Rappenau</v>
      </c>
      <c r="C573" s="14" t="str">
        <f>IF(OR(tabDaten[[#This Row],[art]]="00",tabDaten[[#This Row],[art]]="01",tabDaten[[#This Row],[art]]="60",tabDaten[[#This Row],[art]]="61"),"0 Verwaltungshaushalt","1 Vermögenshaushalt")</f>
        <v>0 Verwaltungshaushalt</v>
      </c>
      <c r="D573" s="14" t="str">
        <f>VLOOKUP(tabDaten[[#This Row],[art]],tabKontenart[],2,FALSE)</f>
        <v>01 Ausgaben VerwaltungsHH</v>
      </c>
      <c r="E573" s="14" t="str">
        <f>LEFT(tabDaten[[#This Row],[Gld]],1) &amp; "    " &amp;VLOOKUP((tabDaten[[#This Row],[MandNr]]&amp;"x"&amp;LEFT(tabDaten[[#This Row],[Gld]],1)),tabGliederung[],2,FALSE)</f>
        <v xml:space="preserve">1    öffentliche Ordnung </v>
      </c>
      <c r="F573" s="14" t="str">
        <f>LEFT(tabDaten[[#This Row],[Gld]],2) &amp; "    " &amp;VLOOKUP((tabDaten[[#This Row],[MandNr]]&amp;"x"&amp;LEFT(tabDaten[[#This Row],[Gld]],2)),tabGliederung[],2,FALSE)</f>
        <v xml:space="preserve">11    öffentliche Ordnung </v>
      </c>
      <c r="G5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3" s="14" t="str">
        <f>LEFT(tabDaten[[#This Row],[Gld]],4) &amp; "    " &amp;VLOOKUP((tabDaten[[#This Row],[MandNr]]&amp;"x"&amp;LEFT(tabDaten[[#This Row],[Gld]],4)),tabGliederung[],2,FALSE)</f>
        <v xml:space="preserve">1105    Bürgerbüro Heinsheim </v>
      </c>
      <c r="I573" s="14" t="str">
        <f>IF(OR(LEFT(tabDaten[[#This Row],[Grp]],1)*1=3,LEFT(tabDaten[[#This Row],[Grp]],1)*1=9),LEFT(tabDaten[[#This Row],[Grp]],2),LEFT(tabDaten[[#This Row],[Grp]],1))</f>
        <v>5</v>
      </c>
      <c r="J573" s="14" t="str">
        <f>VLOOKUP(tabDaten[[#This Row],[GrpKurz]],tabGruppierung[],2,FALSE)</f>
        <v>A   Sächlicher Verwaltungs- und Betriebsaufwand</v>
      </c>
      <c r="K5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1105-542000    Wasser / Abwasser   </v>
      </c>
      <c r="L573" s="17">
        <f>IF(OR(tabDaten[[#This Row],[art]]="00",tabDaten[[#This Row],[art]]="10"),tabDaten[[#This Row],[Plan]],tabDaten[[#This Row],[Plan]]*-1)</f>
        <v>-3700</v>
      </c>
      <c r="M573" s="18">
        <f>IF(OR(tabDaten[[#This Row],[art]]="00",tabDaten[[#This Row],[art]]="10",tabDaten[[#This Row],[art]]="60",tabDaten[[#This Row],[art]]="70"),tabDaten[[#This Row],[Rechnung]],tabDaten[[#This Row],[Rechnung]]*-1)</f>
        <v>-4840.26</v>
      </c>
      <c r="N573" s="44">
        <v>1</v>
      </c>
      <c r="O573" s="45" t="s">
        <v>997</v>
      </c>
      <c r="P573" s="45" t="s">
        <v>1031</v>
      </c>
      <c r="Q573" s="45" t="s">
        <v>1733</v>
      </c>
      <c r="R573" s="45" t="s">
        <v>995</v>
      </c>
      <c r="S573" s="45" t="s">
        <v>1546</v>
      </c>
      <c r="T573" s="44" t="s">
        <v>136</v>
      </c>
      <c r="U573" s="46">
        <v>3700</v>
      </c>
      <c r="V573" s="46">
        <v>4840.26</v>
      </c>
    </row>
    <row r="574" spans="2:22" x14ac:dyDescent="0.2">
      <c r="B574" s="14" t="str">
        <f>IF(tabDaten[[#This Row],[MandNr]]="","Fehler",IF(tabDaten[[#This Row],[MandNr]]=1,"1 Stadt Bad Rappenau","2 Eigenbetrieb Stadtenwässerung"))</f>
        <v>1 Stadt Bad Rappenau</v>
      </c>
      <c r="C574" s="14" t="str">
        <f>IF(OR(tabDaten[[#This Row],[art]]="00",tabDaten[[#This Row],[art]]="01",tabDaten[[#This Row],[art]]="60",tabDaten[[#This Row],[art]]="61"),"0 Verwaltungshaushalt","1 Vermögenshaushalt")</f>
        <v>0 Verwaltungshaushalt</v>
      </c>
      <c r="D574" s="14" t="str">
        <f>VLOOKUP(tabDaten[[#This Row],[art]],tabKontenart[],2,FALSE)</f>
        <v>01 Ausgaben VerwaltungsHH</v>
      </c>
      <c r="E574" s="14" t="str">
        <f>LEFT(tabDaten[[#This Row],[Gld]],1) &amp; "    " &amp;VLOOKUP((tabDaten[[#This Row],[MandNr]]&amp;"x"&amp;LEFT(tabDaten[[#This Row],[Gld]],1)),tabGliederung[],2,FALSE)</f>
        <v xml:space="preserve">1    öffentliche Ordnung </v>
      </c>
      <c r="F574" s="14" t="str">
        <f>LEFT(tabDaten[[#This Row],[Gld]],2) &amp; "    " &amp;VLOOKUP((tabDaten[[#This Row],[MandNr]]&amp;"x"&amp;LEFT(tabDaten[[#This Row],[Gld]],2)),tabGliederung[],2,FALSE)</f>
        <v xml:space="preserve">11    öffentliche Ordnung </v>
      </c>
      <c r="G5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4" s="14" t="str">
        <f>LEFT(tabDaten[[#This Row],[Gld]],4) &amp; "    " &amp;VLOOKUP((tabDaten[[#This Row],[MandNr]]&amp;"x"&amp;LEFT(tabDaten[[#This Row],[Gld]],4)),tabGliederung[],2,FALSE)</f>
        <v xml:space="preserve">1105    Bürgerbüro Heinsheim </v>
      </c>
      <c r="I574" s="14" t="str">
        <f>IF(OR(LEFT(tabDaten[[#This Row],[Grp]],1)*1=3,LEFT(tabDaten[[#This Row],[Grp]],1)*1=9),LEFT(tabDaten[[#This Row],[Grp]],2),LEFT(tabDaten[[#This Row],[Grp]],1))</f>
        <v>5</v>
      </c>
      <c r="J574" s="14" t="str">
        <f>VLOOKUP(tabDaten[[#This Row],[GrpKurz]],tabGruppierung[],2,FALSE)</f>
        <v>A   Sächlicher Verwaltungs- und Betriebsaufwand</v>
      </c>
      <c r="K5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1105-543000    Heizungskosten   </v>
      </c>
      <c r="L574" s="17">
        <f>IF(OR(tabDaten[[#This Row],[art]]="00",tabDaten[[#This Row],[art]]="10"),tabDaten[[#This Row],[Plan]],tabDaten[[#This Row],[Plan]]*-1)</f>
        <v>-3300</v>
      </c>
      <c r="M574" s="18">
        <f>IF(OR(tabDaten[[#This Row],[art]]="00",tabDaten[[#This Row],[art]]="10",tabDaten[[#This Row],[art]]="60",tabDaten[[#This Row],[art]]="70"),tabDaten[[#This Row],[Rechnung]],tabDaten[[#This Row],[Rechnung]]*-1)</f>
        <v>-872.92</v>
      </c>
      <c r="N574" s="44">
        <v>1</v>
      </c>
      <c r="O574" s="45" t="s">
        <v>997</v>
      </c>
      <c r="P574" s="45" t="s">
        <v>1031</v>
      </c>
      <c r="Q574" s="45" t="s">
        <v>1734</v>
      </c>
      <c r="R574" s="45" t="s">
        <v>995</v>
      </c>
      <c r="S574" s="45" t="s">
        <v>1546</v>
      </c>
      <c r="T574" s="44" t="s">
        <v>137</v>
      </c>
      <c r="U574" s="46">
        <v>3300</v>
      </c>
      <c r="V574" s="46">
        <v>872.92</v>
      </c>
    </row>
    <row r="575" spans="2:22" x14ac:dyDescent="0.2">
      <c r="B575" s="14" t="str">
        <f>IF(tabDaten[[#This Row],[MandNr]]="","Fehler",IF(tabDaten[[#This Row],[MandNr]]=1,"1 Stadt Bad Rappenau","2 Eigenbetrieb Stadtenwässerung"))</f>
        <v>1 Stadt Bad Rappenau</v>
      </c>
      <c r="C575" s="14" t="str">
        <f>IF(OR(tabDaten[[#This Row],[art]]="00",tabDaten[[#This Row],[art]]="01",tabDaten[[#This Row],[art]]="60",tabDaten[[#This Row],[art]]="61"),"0 Verwaltungshaushalt","1 Vermögenshaushalt")</f>
        <v>0 Verwaltungshaushalt</v>
      </c>
      <c r="D575" s="14" t="str">
        <f>VLOOKUP(tabDaten[[#This Row],[art]],tabKontenart[],2,FALSE)</f>
        <v>01 Ausgaben VerwaltungsHH</v>
      </c>
      <c r="E575" s="14" t="str">
        <f>LEFT(tabDaten[[#This Row],[Gld]],1) &amp; "    " &amp;VLOOKUP((tabDaten[[#This Row],[MandNr]]&amp;"x"&amp;LEFT(tabDaten[[#This Row],[Gld]],1)),tabGliederung[],2,FALSE)</f>
        <v xml:space="preserve">1    öffentliche Ordnung </v>
      </c>
      <c r="F575" s="14" t="str">
        <f>LEFT(tabDaten[[#This Row],[Gld]],2) &amp; "    " &amp;VLOOKUP((tabDaten[[#This Row],[MandNr]]&amp;"x"&amp;LEFT(tabDaten[[#This Row],[Gld]],2)),tabGliederung[],2,FALSE)</f>
        <v xml:space="preserve">11    öffentliche Ordnung </v>
      </c>
      <c r="G5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5" s="14" t="str">
        <f>LEFT(tabDaten[[#This Row],[Gld]],4) &amp; "    " &amp;VLOOKUP((tabDaten[[#This Row],[MandNr]]&amp;"x"&amp;LEFT(tabDaten[[#This Row],[Gld]],4)),tabGliederung[],2,FALSE)</f>
        <v xml:space="preserve">1105    Bürgerbüro Heinsheim </v>
      </c>
      <c r="I575" s="14" t="str">
        <f>IF(OR(LEFT(tabDaten[[#This Row],[Grp]],1)*1=3,LEFT(tabDaten[[#This Row],[Grp]],1)*1=9),LEFT(tabDaten[[#This Row],[Grp]],2),LEFT(tabDaten[[#This Row],[Grp]],1))</f>
        <v>5</v>
      </c>
      <c r="J575" s="14" t="str">
        <f>VLOOKUP(tabDaten[[#This Row],[GrpKurz]],tabGruppierung[],2,FALSE)</f>
        <v>A   Sächlicher Verwaltungs- und Betriebsaufwand</v>
      </c>
      <c r="K5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1105-544000    Abfallgebühren   </v>
      </c>
      <c r="L575" s="17">
        <f>IF(OR(tabDaten[[#This Row],[art]]="00",tabDaten[[#This Row],[art]]="10"),tabDaten[[#This Row],[Plan]],tabDaten[[#This Row],[Plan]]*-1)</f>
        <v>-100</v>
      </c>
      <c r="M575" s="18">
        <f>IF(OR(tabDaten[[#This Row],[art]]="00",tabDaten[[#This Row],[art]]="10",tabDaten[[#This Row],[art]]="60",tabDaten[[#This Row],[art]]="70"),tabDaten[[#This Row],[Rechnung]],tabDaten[[#This Row],[Rechnung]]*-1)</f>
        <v>-70</v>
      </c>
      <c r="N575" s="44">
        <v>1</v>
      </c>
      <c r="O575" s="45" t="s">
        <v>997</v>
      </c>
      <c r="P575" s="45" t="s">
        <v>1031</v>
      </c>
      <c r="Q575" s="45" t="s">
        <v>1735</v>
      </c>
      <c r="R575" s="45" t="s">
        <v>995</v>
      </c>
      <c r="S575" s="45" t="s">
        <v>1546</v>
      </c>
      <c r="T575" s="44" t="s">
        <v>138</v>
      </c>
      <c r="U575" s="46">
        <v>100</v>
      </c>
      <c r="V575" s="46">
        <v>70</v>
      </c>
    </row>
    <row r="576" spans="2:22" x14ac:dyDescent="0.2">
      <c r="B576" s="14" t="str">
        <f>IF(tabDaten[[#This Row],[MandNr]]="","Fehler",IF(tabDaten[[#This Row],[MandNr]]=1,"1 Stadt Bad Rappenau","2 Eigenbetrieb Stadtenwässerung"))</f>
        <v>1 Stadt Bad Rappenau</v>
      </c>
      <c r="C576" s="14" t="str">
        <f>IF(OR(tabDaten[[#This Row],[art]]="00",tabDaten[[#This Row],[art]]="01",tabDaten[[#This Row],[art]]="60",tabDaten[[#This Row],[art]]="61"),"0 Verwaltungshaushalt","1 Vermögenshaushalt")</f>
        <v>0 Verwaltungshaushalt</v>
      </c>
      <c r="D576" s="14" t="str">
        <f>VLOOKUP(tabDaten[[#This Row],[art]],tabKontenart[],2,FALSE)</f>
        <v>01 Ausgaben VerwaltungsHH</v>
      </c>
      <c r="E576" s="14" t="str">
        <f>LEFT(tabDaten[[#This Row],[Gld]],1) &amp; "    " &amp;VLOOKUP((tabDaten[[#This Row],[MandNr]]&amp;"x"&amp;LEFT(tabDaten[[#This Row],[Gld]],1)),tabGliederung[],2,FALSE)</f>
        <v xml:space="preserve">1    öffentliche Ordnung </v>
      </c>
      <c r="F576" s="14" t="str">
        <f>LEFT(tabDaten[[#This Row],[Gld]],2) &amp; "    " &amp;VLOOKUP((tabDaten[[#This Row],[MandNr]]&amp;"x"&amp;LEFT(tabDaten[[#This Row],[Gld]],2)),tabGliederung[],2,FALSE)</f>
        <v xml:space="preserve">11    öffentliche Ordnung </v>
      </c>
      <c r="G5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6" s="14" t="str">
        <f>LEFT(tabDaten[[#This Row],[Gld]],4) &amp; "    " &amp;VLOOKUP((tabDaten[[#This Row],[MandNr]]&amp;"x"&amp;LEFT(tabDaten[[#This Row],[Gld]],4)),tabGliederung[],2,FALSE)</f>
        <v xml:space="preserve">1105    Bürgerbüro Heinsheim </v>
      </c>
      <c r="I576" s="14" t="str">
        <f>IF(OR(LEFT(tabDaten[[#This Row],[Grp]],1)*1=3,LEFT(tabDaten[[#This Row],[Grp]],1)*1=9),LEFT(tabDaten[[#This Row],[Grp]],2),LEFT(tabDaten[[#This Row],[Grp]],1))</f>
        <v>5</v>
      </c>
      <c r="J576" s="14" t="str">
        <f>VLOOKUP(tabDaten[[#This Row],[GrpKurz]],tabGruppierung[],2,FALSE)</f>
        <v>A   Sächlicher Verwaltungs- und Betriebsaufwand</v>
      </c>
      <c r="K5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1105-545000    Reinigungskosten   </v>
      </c>
      <c r="L576" s="17">
        <f>IF(OR(tabDaten[[#This Row],[art]]="00",tabDaten[[#This Row],[art]]="10"),tabDaten[[#This Row],[Plan]],tabDaten[[#This Row],[Plan]]*-1)</f>
        <v>-100</v>
      </c>
      <c r="M576" s="18">
        <f>IF(OR(tabDaten[[#This Row],[art]]="00",tabDaten[[#This Row],[art]]="10",tabDaten[[#This Row],[art]]="60",tabDaten[[#This Row],[art]]="70"),tabDaten[[#This Row],[Rechnung]],tabDaten[[#This Row],[Rechnung]]*-1)</f>
        <v>-14.52</v>
      </c>
      <c r="N576" s="44">
        <v>1</v>
      </c>
      <c r="O576" s="45" t="s">
        <v>997</v>
      </c>
      <c r="P576" s="45" t="s">
        <v>1031</v>
      </c>
      <c r="Q576" s="45" t="s">
        <v>1736</v>
      </c>
      <c r="R576" s="45" t="s">
        <v>995</v>
      </c>
      <c r="S576" s="45" t="s">
        <v>1546</v>
      </c>
      <c r="T576" s="44" t="s">
        <v>139</v>
      </c>
      <c r="U576" s="46">
        <v>100</v>
      </c>
      <c r="V576" s="46">
        <v>14.52</v>
      </c>
    </row>
    <row r="577" spans="2:22" x14ac:dyDescent="0.2">
      <c r="B577" s="14" t="str">
        <f>IF(tabDaten[[#This Row],[MandNr]]="","Fehler",IF(tabDaten[[#This Row],[MandNr]]=1,"1 Stadt Bad Rappenau","2 Eigenbetrieb Stadtenwässerung"))</f>
        <v>1 Stadt Bad Rappenau</v>
      </c>
      <c r="C577" s="14" t="str">
        <f>IF(OR(tabDaten[[#This Row],[art]]="00",tabDaten[[#This Row],[art]]="01",tabDaten[[#This Row],[art]]="60",tabDaten[[#This Row],[art]]="61"),"0 Verwaltungshaushalt","1 Vermögenshaushalt")</f>
        <v>0 Verwaltungshaushalt</v>
      </c>
      <c r="D577" s="14" t="str">
        <f>VLOOKUP(tabDaten[[#This Row],[art]],tabKontenart[],2,FALSE)</f>
        <v>01 Ausgaben VerwaltungsHH</v>
      </c>
      <c r="E577" s="14" t="str">
        <f>LEFT(tabDaten[[#This Row],[Gld]],1) &amp; "    " &amp;VLOOKUP((tabDaten[[#This Row],[MandNr]]&amp;"x"&amp;LEFT(tabDaten[[#This Row],[Gld]],1)),tabGliederung[],2,FALSE)</f>
        <v xml:space="preserve">1    öffentliche Ordnung </v>
      </c>
      <c r="F577" s="14" t="str">
        <f>LEFT(tabDaten[[#This Row],[Gld]],2) &amp; "    " &amp;VLOOKUP((tabDaten[[#This Row],[MandNr]]&amp;"x"&amp;LEFT(tabDaten[[#This Row],[Gld]],2)),tabGliederung[],2,FALSE)</f>
        <v xml:space="preserve">11    öffentliche Ordnung </v>
      </c>
      <c r="G5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7" s="14" t="str">
        <f>LEFT(tabDaten[[#This Row],[Gld]],4) &amp; "    " &amp;VLOOKUP((tabDaten[[#This Row],[MandNr]]&amp;"x"&amp;LEFT(tabDaten[[#This Row],[Gld]],4)),tabGliederung[],2,FALSE)</f>
        <v xml:space="preserve">1105    Bürgerbüro Heinsheim </v>
      </c>
      <c r="I577" s="14" t="str">
        <f>IF(OR(LEFT(tabDaten[[#This Row],[Grp]],1)*1=3,LEFT(tabDaten[[#This Row],[Grp]],1)*1=9),LEFT(tabDaten[[#This Row],[Grp]],2),LEFT(tabDaten[[#This Row],[Grp]],1))</f>
        <v>5</v>
      </c>
      <c r="J577" s="14" t="str">
        <f>VLOOKUP(tabDaten[[#This Row],[GrpKurz]],tabGruppierung[],2,FALSE)</f>
        <v>A   Sächlicher Verwaltungs- und Betriebsaufwand</v>
      </c>
      <c r="K5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1105-546000    Steuern und Gebäudeversicherungen   </v>
      </c>
      <c r="L577" s="17">
        <f>IF(OR(tabDaten[[#This Row],[art]]="00",tabDaten[[#This Row],[art]]="10"),tabDaten[[#This Row],[Plan]],tabDaten[[#This Row],[Plan]]*-1)</f>
        <v>-900</v>
      </c>
      <c r="M577" s="18">
        <f>IF(OR(tabDaten[[#This Row],[art]]="00",tabDaten[[#This Row],[art]]="10",tabDaten[[#This Row],[art]]="60",tabDaten[[#This Row],[art]]="70"),tabDaten[[#This Row],[Rechnung]],tabDaten[[#This Row],[Rechnung]]*-1)</f>
        <v>-861.42</v>
      </c>
      <c r="N577" s="44">
        <v>1</v>
      </c>
      <c r="O577" s="45" t="s">
        <v>997</v>
      </c>
      <c r="P577" s="45" t="s">
        <v>1031</v>
      </c>
      <c r="Q577" s="45" t="s">
        <v>1737</v>
      </c>
      <c r="R577" s="45" t="s">
        <v>995</v>
      </c>
      <c r="S577" s="45" t="s">
        <v>1546</v>
      </c>
      <c r="T577" s="44" t="s">
        <v>140</v>
      </c>
      <c r="U577" s="46">
        <v>900</v>
      </c>
      <c r="V577" s="46">
        <v>861.42</v>
      </c>
    </row>
    <row r="578" spans="2:22" x14ac:dyDescent="0.2">
      <c r="B578" s="14" t="str">
        <f>IF(tabDaten[[#This Row],[MandNr]]="","Fehler",IF(tabDaten[[#This Row],[MandNr]]=1,"1 Stadt Bad Rappenau","2 Eigenbetrieb Stadtenwässerung"))</f>
        <v>1 Stadt Bad Rappenau</v>
      </c>
      <c r="C578" s="14" t="str">
        <f>IF(OR(tabDaten[[#This Row],[art]]="00",tabDaten[[#This Row],[art]]="01",tabDaten[[#This Row],[art]]="60",tabDaten[[#This Row],[art]]="61"),"0 Verwaltungshaushalt","1 Vermögenshaushalt")</f>
        <v>0 Verwaltungshaushalt</v>
      </c>
      <c r="D578" s="14" t="str">
        <f>VLOOKUP(tabDaten[[#This Row],[art]],tabKontenart[],2,FALSE)</f>
        <v>01 Ausgaben VerwaltungsHH</v>
      </c>
      <c r="E578" s="14" t="str">
        <f>LEFT(tabDaten[[#This Row],[Gld]],1) &amp; "    " &amp;VLOOKUP((tabDaten[[#This Row],[MandNr]]&amp;"x"&amp;LEFT(tabDaten[[#This Row],[Gld]],1)),tabGliederung[],2,FALSE)</f>
        <v xml:space="preserve">1    öffentliche Ordnung </v>
      </c>
      <c r="F578" s="14" t="str">
        <f>LEFT(tabDaten[[#This Row],[Gld]],2) &amp; "    " &amp;VLOOKUP((tabDaten[[#This Row],[MandNr]]&amp;"x"&amp;LEFT(tabDaten[[#This Row],[Gld]],2)),tabGliederung[],2,FALSE)</f>
        <v xml:space="preserve">11    öffentliche Ordnung </v>
      </c>
      <c r="G5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8" s="14" t="str">
        <f>LEFT(tabDaten[[#This Row],[Gld]],4) &amp; "    " &amp;VLOOKUP((tabDaten[[#This Row],[MandNr]]&amp;"x"&amp;LEFT(tabDaten[[#This Row],[Gld]],4)),tabGliederung[],2,FALSE)</f>
        <v xml:space="preserve">1105    Bürgerbüro Heinsheim </v>
      </c>
      <c r="I578" s="14" t="str">
        <f>IF(OR(LEFT(tabDaten[[#This Row],[Grp]],1)*1=3,LEFT(tabDaten[[#This Row],[Grp]],1)*1=9),LEFT(tabDaten[[#This Row],[Grp]],2),LEFT(tabDaten[[#This Row],[Grp]],1))</f>
        <v>5</v>
      </c>
      <c r="J578" s="14" t="str">
        <f>VLOOKUP(tabDaten[[#This Row],[GrpKurz]],tabGruppierung[],2,FALSE)</f>
        <v>A   Sächlicher Verwaltungs- und Betriebsaufwand</v>
      </c>
      <c r="K5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1105-549000    sonstige Bewirtschaftungskosten (z.B. Schornsteinfeger, Feuerlöschgeräte) </v>
      </c>
      <c r="L578" s="17">
        <f>IF(OR(tabDaten[[#This Row],[art]]="00",tabDaten[[#This Row],[art]]="10"),tabDaten[[#This Row],[Plan]],tabDaten[[#This Row],[Plan]]*-1)</f>
        <v>-500</v>
      </c>
      <c r="M578" s="18">
        <f>IF(OR(tabDaten[[#This Row],[art]]="00",tabDaten[[#This Row],[art]]="10",tabDaten[[#This Row],[art]]="60",tabDaten[[#This Row],[art]]="70"),tabDaten[[#This Row],[Rechnung]],tabDaten[[#This Row],[Rechnung]]*-1)</f>
        <v>-357.38</v>
      </c>
      <c r="N578" s="44">
        <v>1</v>
      </c>
      <c r="O578" s="45" t="s">
        <v>997</v>
      </c>
      <c r="P578" s="45" t="s">
        <v>1031</v>
      </c>
      <c r="Q578" s="45" t="s">
        <v>1738</v>
      </c>
      <c r="R578" s="45" t="s">
        <v>995</v>
      </c>
      <c r="S578" s="45" t="s">
        <v>1546</v>
      </c>
      <c r="T578" s="44" t="s">
        <v>141</v>
      </c>
      <c r="U578" s="46">
        <v>500</v>
      </c>
      <c r="V578" s="46">
        <v>357.38</v>
      </c>
    </row>
    <row r="579" spans="2:22" x14ac:dyDescent="0.2">
      <c r="B579" s="14" t="str">
        <f>IF(tabDaten[[#This Row],[MandNr]]="","Fehler",IF(tabDaten[[#This Row],[MandNr]]=1,"1 Stadt Bad Rappenau","2 Eigenbetrieb Stadtenwässerung"))</f>
        <v>1 Stadt Bad Rappenau</v>
      </c>
      <c r="C579" s="14" t="str">
        <f>IF(OR(tabDaten[[#This Row],[art]]="00",tabDaten[[#This Row],[art]]="01",tabDaten[[#This Row],[art]]="60",tabDaten[[#This Row],[art]]="61"),"0 Verwaltungshaushalt","1 Vermögenshaushalt")</f>
        <v>0 Verwaltungshaushalt</v>
      </c>
      <c r="D579" s="14" t="str">
        <f>VLOOKUP(tabDaten[[#This Row],[art]],tabKontenart[],2,FALSE)</f>
        <v>01 Ausgaben VerwaltungsHH</v>
      </c>
      <c r="E579" s="14" t="str">
        <f>LEFT(tabDaten[[#This Row],[Gld]],1) &amp; "    " &amp;VLOOKUP((tabDaten[[#This Row],[MandNr]]&amp;"x"&amp;LEFT(tabDaten[[#This Row],[Gld]],1)),tabGliederung[],2,FALSE)</f>
        <v xml:space="preserve">1    öffentliche Ordnung </v>
      </c>
      <c r="F579" s="14" t="str">
        <f>LEFT(tabDaten[[#This Row],[Gld]],2) &amp; "    " &amp;VLOOKUP((tabDaten[[#This Row],[MandNr]]&amp;"x"&amp;LEFT(tabDaten[[#This Row],[Gld]],2)),tabGliederung[],2,FALSE)</f>
        <v xml:space="preserve">11    öffentliche Ordnung </v>
      </c>
      <c r="G5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79" s="14" t="str">
        <f>LEFT(tabDaten[[#This Row],[Gld]],4) &amp; "    " &amp;VLOOKUP((tabDaten[[#This Row],[MandNr]]&amp;"x"&amp;LEFT(tabDaten[[#This Row],[Gld]],4)),tabGliederung[],2,FALSE)</f>
        <v xml:space="preserve">1105    Bürgerbüro Heinsheim </v>
      </c>
      <c r="I579" s="14" t="str">
        <f>IF(OR(LEFT(tabDaten[[#This Row],[Grp]],1)*1=3,LEFT(tabDaten[[#This Row],[Grp]],1)*1=9),LEFT(tabDaten[[#This Row],[Grp]],2),LEFT(tabDaten[[#This Row],[Grp]],1))</f>
        <v>6</v>
      </c>
      <c r="J579" s="14" t="str">
        <f>VLOOKUP(tabDaten[[#This Row],[GrpKurz]],tabGruppierung[],2,FALSE)</f>
        <v>A   Sächlicher Verwaltungs- und Betriebsaufwand</v>
      </c>
      <c r="K5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1105-638000    EDV-Kosten   </v>
      </c>
      <c r="L579" s="17">
        <f>IF(OR(tabDaten[[#This Row],[art]]="00",tabDaten[[#This Row],[art]]="10"),tabDaten[[#This Row],[Plan]],tabDaten[[#This Row],[Plan]]*-1)</f>
        <v>-7800</v>
      </c>
      <c r="M579" s="18">
        <f>IF(OR(tabDaten[[#This Row],[art]]="00",tabDaten[[#This Row],[art]]="10",tabDaten[[#This Row],[art]]="60",tabDaten[[#This Row],[art]]="70"),tabDaten[[#This Row],[Rechnung]],tabDaten[[#This Row],[Rechnung]]*-1)</f>
        <v>-4729.16</v>
      </c>
      <c r="N579" s="44">
        <v>1</v>
      </c>
      <c r="O579" s="45" t="s">
        <v>997</v>
      </c>
      <c r="P579" s="45" t="s">
        <v>1031</v>
      </c>
      <c r="Q579" s="45" t="s">
        <v>1722</v>
      </c>
      <c r="R579" s="45" t="s">
        <v>995</v>
      </c>
      <c r="S579" s="45" t="s">
        <v>1546</v>
      </c>
      <c r="T579" s="44" t="s">
        <v>117</v>
      </c>
      <c r="U579" s="46">
        <v>7800</v>
      </c>
      <c r="V579" s="46">
        <v>4729.16</v>
      </c>
    </row>
    <row r="580" spans="2:22" x14ac:dyDescent="0.2">
      <c r="B580" s="14" t="str">
        <f>IF(tabDaten[[#This Row],[MandNr]]="","Fehler",IF(tabDaten[[#This Row],[MandNr]]=1,"1 Stadt Bad Rappenau","2 Eigenbetrieb Stadtenwässerung"))</f>
        <v>1 Stadt Bad Rappenau</v>
      </c>
      <c r="C580" s="14" t="str">
        <f>IF(OR(tabDaten[[#This Row],[art]]="00",tabDaten[[#This Row],[art]]="01",tabDaten[[#This Row],[art]]="60",tabDaten[[#This Row],[art]]="61"),"0 Verwaltungshaushalt","1 Vermögenshaushalt")</f>
        <v>0 Verwaltungshaushalt</v>
      </c>
      <c r="D580" s="14" t="str">
        <f>VLOOKUP(tabDaten[[#This Row],[art]],tabKontenart[],2,FALSE)</f>
        <v>01 Ausgaben VerwaltungsHH</v>
      </c>
      <c r="E580" s="14" t="str">
        <f>LEFT(tabDaten[[#This Row],[Gld]],1) &amp; "    " &amp;VLOOKUP((tabDaten[[#This Row],[MandNr]]&amp;"x"&amp;LEFT(tabDaten[[#This Row],[Gld]],1)),tabGliederung[],2,FALSE)</f>
        <v xml:space="preserve">1    öffentliche Ordnung </v>
      </c>
      <c r="F580" s="14" t="str">
        <f>LEFT(tabDaten[[#This Row],[Gld]],2) &amp; "    " &amp;VLOOKUP((tabDaten[[#This Row],[MandNr]]&amp;"x"&amp;LEFT(tabDaten[[#This Row],[Gld]],2)),tabGliederung[],2,FALSE)</f>
        <v xml:space="preserve">11    öffentliche Ordnung </v>
      </c>
      <c r="G5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0" s="14" t="str">
        <f>LEFT(tabDaten[[#This Row],[Gld]],4) &amp; "    " &amp;VLOOKUP((tabDaten[[#This Row],[MandNr]]&amp;"x"&amp;LEFT(tabDaten[[#This Row],[Gld]],4)),tabGliederung[],2,FALSE)</f>
        <v xml:space="preserve">1105    Bürgerbüro Heinsheim </v>
      </c>
      <c r="I580" s="14" t="str">
        <f>IF(OR(LEFT(tabDaten[[#This Row],[Grp]],1)*1=3,LEFT(tabDaten[[#This Row],[Grp]],1)*1=9),LEFT(tabDaten[[#This Row],[Grp]],2),LEFT(tabDaten[[#This Row],[Grp]],1))</f>
        <v>6</v>
      </c>
      <c r="J580" s="14" t="str">
        <f>VLOOKUP(tabDaten[[#This Row],[GrpKurz]],tabGruppierung[],2,FALSE)</f>
        <v>A   Sächlicher Verwaltungs- und Betriebsaufwand</v>
      </c>
      <c r="K5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1105-650000    Bürobedarf   </v>
      </c>
      <c r="L580" s="17">
        <f>IF(OR(tabDaten[[#This Row],[art]]="00",tabDaten[[#This Row],[art]]="10"),tabDaten[[#This Row],[Plan]],tabDaten[[#This Row],[Plan]]*-1)</f>
        <v>-1200</v>
      </c>
      <c r="M580" s="18">
        <f>IF(OR(tabDaten[[#This Row],[art]]="00",tabDaten[[#This Row],[art]]="10",tabDaten[[#This Row],[art]]="60",tabDaten[[#This Row],[art]]="70"),tabDaten[[#This Row],[Rechnung]],tabDaten[[#This Row],[Rechnung]]*-1)</f>
        <v>0</v>
      </c>
      <c r="N580" s="44">
        <v>1</v>
      </c>
      <c r="O580" s="45" t="s">
        <v>997</v>
      </c>
      <c r="P580" s="45" t="s">
        <v>1031</v>
      </c>
      <c r="Q580" s="45" t="s">
        <v>1724</v>
      </c>
      <c r="R580" s="45" t="s">
        <v>995</v>
      </c>
      <c r="S580" s="45" t="s">
        <v>1546</v>
      </c>
      <c r="T580" s="44" t="s">
        <v>119</v>
      </c>
      <c r="U580" s="46">
        <v>1200</v>
      </c>
      <c r="V580" s="46">
        <v>0</v>
      </c>
    </row>
    <row r="581" spans="2:22" x14ac:dyDescent="0.2">
      <c r="B581" s="14" t="str">
        <f>IF(tabDaten[[#This Row],[MandNr]]="","Fehler",IF(tabDaten[[#This Row],[MandNr]]=1,"1 Stadt Bad Rappenau","2 Eigenbetrieb Stadtenwässerung"))</f>
        <v>1 Stadt Bad Rappenau</v>
      </c>
      <c r="C581" s="14" t="str">
        <f>IF(OR(tabDaten[[#This Row],[art]]="00",tabDaten[[#This Row],[art]]="01",tabDaten[[#This Row],[art]]="60",tabDaten[[#This Row],[art]]="61"),"0 Verwaltungshaushalt","1 Vermögenshaushalt")</f>
        <v>0 Verwaltungshaushalt</v>
      </c>
      <c r="D581" s="14" t="str">
        <f>VLOOKUP(tabDaten[[#This Row],[art]],tabKontenart[],2,FALSE)</f>
        <v>01 Ausgaben VerwaltungsHH</v>
      </c>
      <c r="E581" s="14" t="str">
        <f>LEFT(tabDaten[[#This Row],[Gld]],1) &amp; "    " &amp;VLOOKUP((tabDaten[[#This Row],[MandNr]]&amp;"x"&amp;LEFT(tabDaten[[#This Row],[Gld]],1)),tabGliederung[],2,FALSE)</f>
        <v xml:space="preserve">1    öffentliche Ordnung </v>
      </c>
      <c r="F581" s="14" t="str">
        <f>LEFT(tabDaten[[#This Row],[Gld]],2) &amp; "    " &amp;VLOOKUP((tabDaten[[#This Row],[MandNr]]&amp;"x"&amp;LEFT(tabDaten[[#This Row],[Gld]],2)),tabGliederung[],2,FALSE)</f>
        <v xml:space="preserve">11    öffentliche Ordnung </v>
      </c>
      <c r="G5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1" s="14" t="str">
        <f>LEFT(tabDaten[[#This Row],[Gld]],4) &amp; "    " &amp;VLOOKUP((tabDaten[[#This Row],[MandNr]]&amp;"x"&amp;LEFT(tabDaten[[#This Row],[Gld]],4)),tabGliederung[],2,FALSE)</f>
        <v xml:space="preserve">1105    Bürgerbüro Heinsheim </v>
      </c>
      <c r="I581" s="14" t="str">
        <f>IF(OR(LEFT(tabDaten[[#This Row],[Grp]],1)*1=3,LEFT(tabDaten[[#This Row],[Grp]],1)*1=9),LEFT(tabDaten[[#This Row],[Grp]],2),LEFT(tabDaten[[#This Row],[Grp]],1))</f>
        <v>6</v>
      </c>
      <c r="J581" s="14" t="str">
        <f>VLOOKUP(tabDaten[[#This Row],[GrpKurz]],tabGruppierung[],2,FALSE)</f>
        <v>A   Sächlicher Verwaltungs- und Betriebsaufwand</v>
      </c>
      <c r="K5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1105-679000    Innere Verrechnungen   </v>
      </c>
      <c r="L581" s="17">
        <f>IF(OR(tabDaten[[#This Row],[art]]="00",tabDaten[[#This Row],[art]]="10"),tabDaten[[#This Row],[Plan]],tabDaten[[#This Row],[Plan]]*-1)</f>
        <v>-2100</v>
      </c>
      <c r="M581" s="18">
        <f>IF(OR(tabDaten[[#This Row],[art]]="00",tabDaten[[#This Row],[art]]="10",tabDaten[[#This Row],[art]]="60",tabDaten[[#This Row],[art]]="70"),tabDaten[[#This Row],[Rechnung]],tabDaten[[#This Row],[Rechnung]]*-1)</f>
        <v>0</v>
      </c>
      <c r="N581" s="44">
        <v>1</v>
      </c>
      <c r="O581" s="45" t="s">
        <v>997</v>
      </c>
      <c r="P581" s="45" t="s">
        <v>1031</v>
      </c>
      <c r="Q581" s="45" t="s">
        <v>1728</v>
      </c>
      <c r="R581" s="45" t="s">
        <v>995</v>
      </c>
      <c r="S581" s="45" t="s">
        <v>1546</v>
      </c>
      <c r="T581" s="44" t="s">
        <v>11</v>
      </c>
      <c r="U581" s="46">
        <v>2100</v>
      </c>
      <c r="V581" s="46">
        <v>0</v>
      </c>
    </row>
    <row r="582" spans="2:22" x14ac:dyDescent="0.2">
      <c r="B582" s="14" t="str">
        <f>IF(tabDaten[[#This Row],[MandNr]]="","Fehler",IF(tabDaten[[#This Row],[MandNr]]=1,"1 Stadt Bad Rappenau","2 Eigenbetrieb Stadtenwässerung"))</f>
        <v>1 Stadt Bad Rappenau</v>
      </c>
      <c r="C582" s="14" t="str">
        <f>IF(OR(tabDaten[[#This Row],[art]]="00",tabDaten[[#This Row],[art]]="01",tabDaten[[#This Row],[art]]="60",tabDaten[[#This Row],[art]]="61"),"0 Verwaltungshaushalt","1 Vermögenshaushalt")</f>
        <v>0 Verwaltungshaushalt</v>
      </c>
      <c r="D582" s="14" t="str">
        <f>VLOOKUP(tabDaten[[#This Row],[art]],tabKontenart[],2,FALSE)</f>
        <v>01 Ausgaben VerwaltungsHH</v>
      </c>
      <c r="E582" s="14" t="str">
        <f>LEFT(tabDaten[[#This Row],[Gld]],1) &amp; "    " &amp;VLOOKUP((tabDaten[[#This Row],[MandNr]]&amp;"x"&amp;LEFT(tabDaten[[#This Row],[Gld]],1)),tabGliederung[],2,FALSE)</f>
        <v xml:space="preserve">1    öffentliche Ordnung </v>
      </c>
      <c r="F582" s="14" t="str">
        <f>LEFT(tabDaten[[#This Row],[Gld]],2) &amp; "    " &amp;VLOOKUP((tabDaten[[#This Row],[MandNr]]&amp;"x"&amp;LEFT(tabDaten[[#This Row],[Gld]],2)),tabGliederung[],2,FALSE)</f>
        <v xml:space="preserve">11    öffentliche Ordnung </v>
      </c>
      <c r="G5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2" s="14" t="str">
        <f>LEFT(tabDaten[[#This Row],[Gld]],4) &amp; "    " &amp;VLOOKUP((tabDaten[[#This Row],[MandNr]]&amp;"x"&amp;LEFT(tabDaten[[#This Row],[Gld]],4)),tabGliederung[],2,FALSE)</f>
        <v xml:space="preserve">1106    Bürgerbüro Obergimpern </v>
      </c>
      <c r="I582" s="14" t="str">
        <f>IF(OR(LEFT(tabDaten[[#This Row],[Grp]],1)*1=3,LEFT(tabDaten[[#This Row],[Grp]],1)*1=9),LEFT(tabDaten[[#This Row],[Grp]],2),LEFT(tabDaten[[#This Row],[Grp]],1))</f>
        <v>4</v>
      </c>
      <c r="J582" s="14" t="str">
        <f>VLOOKUP(tabDaten[[#This Row],[GrpKurz]],tabGruppierung[],2,FALSE)</f>
        <v>A   Personalausgaben</v>
      </c>
      <c r="K5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1106-414000    Vergütungen der Beschäftigten bis 2005 nur Angestellte </v>
      </c>
      <c r="L582" s="17">
        <f>IF(OR(tabDaten[[#This Row],[art]]="00",tabDaten[[#This Row],[art]]="10"),tabDaten[[#This Row],[Plan]],tabDaten[[#This Row],[Plan]]*-1)</f>
        <v>-20400</v>
      </c>
      <c r="M582" s="18">
        <f>IF(OR(tabDaten[[#This Row],[art]]="00",tabDaten[[#This Row],[art]]="10",tabDaten[[#This Row],[art]]="60",tabDaten[[#This Row],[art]]="70"),tabDaten[[#This Row],[Rechnung]],tabDaten[[#This Row],[Rechnung]]*-1)</f>
        <v>-20448.25</v>
      </c>
      <c r="N582" s="44">
        <v>1</v>
      </c>
      <c r="O582" s="45" t="s">
        <v>997</v>
      </c>
      <c r="P582" s="45" t="s">
        <v>1032</v>
      </c>
      <c r="Q582" s="45" t="s">
        <v>1707</v>
      </c>
      <c r="R582" s="45" t="s">
        <v>995</v>
      </c>
      <c r="S582" s="45" t="s">
        <v>1546</v>
      </c>
      <c r="T582" s="44" t="s">
        <v>127</v>
      </c>
      <c r="U582" s="46">
        <v>20400</v>
      </c>
      <c r="V582" s="46">
        <v>20448.25</v>
      </c>
    </row>
    <row r="583" spans="2:22" x14ac:dyDescent="0.2">
      <c r="B583" s="14" t="str">
        <f>IF(tabDaten[[#This Row],[MandNr]]="","Fehler",IF(tabDaten[[#This Row],[MandNr]]=1,"1 Stadt Bad Rappenau","2 Eigenbetrieb Stadtenwässerung"))</f>
        <v>1 Stadt Bad Rappenau</v>
      </c>
      <c r="C583" s="14" t="str">
        <f>IF(OR(tabDaten[[#This Row],[art]]="00",tabDaten[[#This Row],[art]]="01",tabDaten[[#This Row],[art]]="60",tabDaten[[#This Row],[art]]="61"),"0 Verwaltungshaushalt","1 Vermögenshaushalt")</f>
        <v>0 Verwaltungshaushalt</v>
      </c>
      <c r="D583" s="14" t="str">
        <f>VLOOKUP(tabDaten[[#This Row],[art]],tabKontenart[],2,FALSE)</f>
        <v>01 Ausgaben VerwaltungsHH</v>
      </c>
      <c r="E583" s="14" t="str">
        <f>LEFT(tabDaten[[#This Row],[Gld]],1) &amp; "    " &amp;VLOOKUP((tabDaten[[#This Row],[MandNr]]&amp;"x"&amp;LEFT(tabDaten[[#This Row],[Gld]],1)),tabGliederung[],2,FALSE)</f>
        <v xml:space="preserve">1    öffentliche Ordnung </v>
      </c>
      <c r="F583" s="14" t="str">
        <f>LEFT(tabDaten[[#This Row],[Gld]],2) &amp; "    " &amp;VLOOKUP((tabDaten[[#This Row],[MandNr]]&amp;"x"&amp;LEFT(tabDaten[[#This Row],[Gld]],2)),tabGliederung[],2,FALSE)</f>
        <v xml:space="preserve">11    öffentliche Ordnung </v>
      </c>
      <c r="G5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3" s="14" t="str">
        <f>LEFT(tabDaten[[#This Row],[Gld]],4) &amp; "    " &amp;VLOOKUP((tabDaten[[#This Row],[MandNr]]&amp;"x"&amp;LEFT(tabDaten[[#This Row],[Gld]],4)),tabGliederung[],2,FALSE)</f>
        <v xml:space="preserve">1106    Bürgerbüro Obergimpern </v>
      </c>
      <c r="I583" s="14" t="str">
        <f>IF(OR(LEFT(tabDaten[[#This Row],[Grp]],1)*1=3,LEFT(tabDaten[[#This Row],[Grp]],1)*1=9),LEFT(tabDaten[[#This Row],[Grp]],2),LEFT(tabDaten[[#This Row],[Grp]],1))</f>
        <v>4</v>
      </c>
      <c r="J583" s="14" t="str">
        <f>VLOOKUP(tabDaten[[#This Row],[GrpKurz]],tabGruppierung[],2,FALSE)</f>
        <v>A   Personalausgaben</v>
      </c>
      <c r="K5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1106-434000    Beiträge Versorgungskasse  bis 2005 nur Angestellte </v>
      </c>
      <c r="L583" s="17">
        <f>IF(OR(tabDaten[[#This Row],[art]]="00",tabDaten[[#This Row],[art]]="10"),tabDaten[[#This Row],[Plan]],tabDaten[[#This Row],[Plan]]*-1)</f>
        <v>-1800</v>
      </c>
      <c r="M583" s="18">
        <f>IF(OR(tabDaten[[#This Row],[art]]="00",tabDaten[[#This Row],[art]]="10",tabDaten[[#This Row],[art]]="60",tabDaten[[#This Row],[art]]="70"),tabDaten[[#This Row],[Rechnung]],tabDaten[[#This Row],[Rechnung]]*-1)</f>
        <v>-1954.46</v>
      </c>
      <c r="N583" s="44">
        <v>1</v>
      </c>
      <c r="O583" s="45" t="s">
        <v>997</v>
      </c>
      <c r="P583" s="45" t="s">
        <v>1032</v>
      </c>
      <c r="Q583" s="45" t="s">
        <v>1709</v>
      </c>
      <c r="R583" s="45" t="s">
        <v>995</v>
      </c>
      <c r="S583" s="45" t="s">
        <v>1546</v>
      </c>
      <c r="T583" s="44" t="s">
        <v>104</v>
      </c>
      <c r="U583" s="46">
        <v>1800</v>
      </c>
      <c r="V583" s="46">
        <v>1954.46</v>
      </c>
    </row>
    <row r="584" spans="2:22" x14ac:dyDescent="0.2">
      <c r="B584" s="14" t="str">
        <f>IF(tabDaten[[#This Row],[MandNr]]="","Fehler",IF(tabDaten[[#This Row],[MandNr]]=1,"1 Stadt Bad Rappenau","2 Eigenbetrieb Stadtenwässerung"))</f>
        <v>1 Stadt Bad Rappenau</v>
      </c>
      <c r="C584" s="14" t="str">
        <f>IF(OR(tabDaten[[#This Row],[art]]="00",tabDaten[[#This Row],[art]]="01",tabDaten[[#This Row],[art]]="60",tabDaten[[#This Row],[art]]="61"),"0 Verwaltungshaushalt","1 Vermögenshaushalt")</f>
        <v>0 Verwaltungshaushalt</v>
      </c>
      <c r="D584" s="14" t="str">
        <f>VLOOKUP(tabDaten[[#This Row],[art]],tabKontenart[],2,FALSE)</f>
        <v>01 Ausgaben VerwaltungsHH</v>
      </c>
      <c r="E584" s="14" t="str">
        <f>LEFT(tabDaten[[#This Row],[Gld]],1) &amp; "    " &amp;VLOOKUP((tabDaten[[#This Row],[MandNr]]&amp;"x"&amp;LEFT(tabDaten[[#This Row],[Gld]],1)),tabGliederung[],2,FALSE)</f>
        <v xml:space="preserve">1    öffentliche Ordnung </v>
      </c>
      <c r="F584" s="14" t="str">
        <f>LEFT(tabDaten[[#This Row],[Gld]],2) &amp; "    " &amp;VLOOKUP((tabDaten[[#This Row],[MandNr]]&amp;"x"&amp;LEFT(tabDaten[[#This Row],[Gld]],2)),tabGliederung[],2,FALSE)</f>
        <v xml:space="preserve">11    öffentliche Ordnung </v>
      </c>
      <c r="G5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4" s="14" t="str">
        <f>LEFT(tabDaten[[#This Row],[Gld]],4) &amp; "    " &amp;VLOOKUP((tabDaten[[#This Row],[MandNr]]&amp;"x"&amp;LEFT(tabDaten[[#This Row],[Gld]],4)),tabGliederung[],2,FALSE)</f>
        <v xml:space="preserve">1106    Bürgerbüro Obergimpern </v>
      </c>
      <c r="I584" s="14" t="str">
        <f>IF(OR(LEFT(tabDaten[[#This Row],[Grp]],1)*1=3,LEFT(tabDaten[[#This Row],[Grp]],1)*1=9),LEFT(tabDaten[[#This Row],[Grp]],2),LEFT(tabDaten[[#This Row],[Grp]],1))</f>
        <v>4</v>
      </c>
      <c r="J584" s="14" t="str">
        <f>VLOOKUP(tabDaten[[#This Row],[GrpKurz]],tabGruppierung[],2,FALSE)</f>
        <v>A   Personalausgaben</v>
      </c>
      <c r="K5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1106-444000    Beiträge zur gesetzlichen Sozialversicherung für Angest. bis 2005 nur Angestellte </v>
      </c>
      <c r="L584" s="17">
        <f>IF(OR(tabDaten[[#This Row],[art]]="00",tabDaten[[#This Row],[art]]="10"),tabDaten[[#This Row],[Plan]],tabDaten[[#This Row],[Plan]]*-1)</f>
        <v>-3500</v>
      </c>
      <c r="M584" s="18">
        <f>IF(OR(tabDaten[[#This Row],[art]]="00",tabDaten[[#This Row],[art]]="10",tabDaten[[#This Row],[art]]="60",tabDaten[[#This Row],[art]]="70"),tabDaten[[#This Row],[Rechnung]],tabDaten[[#This Row],[Rechnung]]*-1)</f>
        <v>-3552.72</v>
      </c>
      <c r="N584" s="44">
        <v>1</v>
      </c>
      <c r="O584" s="45" t="s">
        <v>997</v>
      </c>
      <c r="P584" s="45" t="s">
        <v>1032</v>
      </c>
      <c r="Q584" s="45" t="s">
        <v>1710</v>
      </c>
      <c r="R584" s="45" t="s">
        <v>995</v>
      </c>
      <c r="S584" s="45" t="s">
        <v>1546</v>
      </c>
      <c r="T584" s="44" t="s">
        <v>128</v>
      </c>
      <c r="U584" s="46">
        <v>3500</v>
      </c>
      <c r="V584" s="46">
        <v>3552.72</v>
      </c>
    </row>
    <row r="585" spans="2:22" x14ac:dyDescent="0.2">
      <c r="B585" s="14" t="str">
        <f>IF(tabDaten[[#This Row],[MandNr]]="","Fehler",IF(tabDaten[[#This Row],[MandNr]]=1,"1 Stadt Bad Rappenau","2 Eigenbetrieb Stadtenwässerung"))</f>
        <v>1 Stadt Bad Rappenau</v>
      </c>
      <c r="C585" s="14" t="str">
        <f>IF(OR(tabDaten[[#This Row],[art]]="00",tabDaten[[#This Row],[art]]="01",tabDaten[[#This Row],[art]]="60",tabDaten[[#This Row],[art]]="61"),"0 Verwaltungshaushalt","1 Vermögenshaushalt")</f>
        <v>0 Verwaltungshaushalt</v>
      </c>
      <c r="D585" s="14" t="str">
        <f>VLOOKUP(tabDaten[[#This Row],[art]],tabKontenart[],2,FALSE)</f>
        <v>01 Ausgaben VerwaltungsHH</v>
      </c>
      <c r="E585" s="14" t="str">
        <f>LEFT(tabDaten[[#This Row],[Gld]],1) &amp; "    " &amp;VLOOKUP((tabDaten[[#This Row],[MandNr]]&amp;"x"&amp;LEFT(tabDaten[[#This Row],[Gld]],1)),tabGliederung[],2,FALSE)</f>
        <v xml:space="preserve">1    öffentliche Ordnung </v>
      </c>
      <c r="F585" s="14" t="str">
        <f>LEFT(tabDaten[[#This Row],[Gld]],2) &amp; "    " &amp;VLOOKUP((tabDaten[[#This Row],[MandNr]]&amp;"x"&amp;LEFT(tabDaten[[#This Row],[Gld]],2)),tabGliederung[],2,FALSE)</f>
        <v xml:space="preserve">11    öffentliche Ordnung </v>
      </c>
      <c r="G5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5" s="14" t="str">
        <f>LEFT(tabDaten[[#This Row],[Gld]],4) &amp; "    " &amp;VLOOKUP((tabDaten[[#This Row],[MandNr]]&amp;"x"&amp;LEFT(tabDaten[[#This Row],[Gld]],4)),tabGliederung[],2,FALSE)</f>
        <v xml:space="preserve">1106    Bürgerbüro Obergimpern </v>
      </c>
      <c r="I585" s="14" t="str">
        <f>IF(OR(LEFT(tabDaten[[#This Row],[Grp]],1)*1=3,LEFT(tabDaten[[#This Row],[Grp]],1)*1=9),LEFT(tabDaten[[#This Row],[Grp]],2),LEFT(tabDaten[[#This Row],[Grp]],1))</f>
        <v>4</v>
      </c>
      <c r="J585" s="14" t="str">
        <f>VLOOKUP(tabDaten[[#This Row],[GrpKurz]],tabGruppierung[],2,FALSE)</f>
        <v>A   Personalausgaben</v>
      </c>
      <c r="K5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1106-450000    Beihilfen, Unterstützung und dgl.  </v>
      </c>
      <c r="L585" s="17">
        <f>IF(OR(tabDaten[[#This Row],[art]]="00",tabDaten[[#This Row],[art]]="10"),tabDaten[[#This Row],[Plan]],tabDaten[[#This Row],[Plan]]*-1)</f>
        <v>-100</v>
      </c>
      <c r="M585" s="18">
        <f>IF(OR(tabDaten[[#This Row],[art]]="00",tabDaten[[#This Row],[art]]="10",tabDaten[[#This Row],[art]]="60",tabDaten[[#This Row],[art]]="70"),tabDaten[[#This Row],[Rechnung]],tabDaten[[#This Row],[Rechnung]]*-1)</f>
        <v>0</v>
      </c>
      <c r="N585" s="44">
        <v>1</v>
      </c>
      <c r="O585" s="45" t="s">
        <v>997</v>
      </c>
      <c r="P585" s="45" t="s">
        <v>1032</v>
      </c>
      <c r="Q585" s="45" t="s">
        <v>1711</v>
      </c>
      <c r="R585" s="45" t="s">
        <v>995</v>
      </c>
      <c r="S585" s="45" t="s">
        <v>1546</v>
      </c>
      <c r="T585" s="44" t="s">
        <v>106</v>
      </c>
      <c r="U585" s="46">
        <v>100</v>
      </c>
      <c r="V585" s="46">
        <v>0</v>
      </c>
    </row>
    <row r="586" spans="2:22" x14ac:dyDescent="0.2">
      <c r="B586" s="14" t="str">
        <f>IF(tabDaten[[#This Row],[MandNr]]="","Fehler",IF(tabDaten[[#This Row],[MandNr]]=1,"1 Stadt Bad Rappenau","2 Eigenbetrieb Stadtenwässerung"))</f>
        <v>1 Stadt Bad Rappenau</v>
      </c>
      <c r="C586" s="14" t="str">
        <f>IF(OR(tabDaten[[#This Row],[art]]="00",tabDaten[[#This Row],[art]]="01",tabDaten[[#This Row],[art]]="60",tabDaten[[#This Row],[art]]="61"),"0 Verwaltungshaushalt","1 Vermögenshaushalt")</f>
        <v>0 Verwaltungshaushalt</v>
      </c>
      <c r="D586" s="14" t="str">
        <f>VLOOKUP(tabDaten[[#This Row],[art]],tabKontenart[],2,FALSE)</f>
        <v>01 Ausgaben VerwaltungsHH</v>
      </c>
      <c r="E586" s="14" t="str">
        <f>LEFT(tabDaten[[#This Row],[Gld]],1) &amp; "    " &amp;VLOOKUP((tabDaten[[#This Row],[MandNr]]&amp;"x"&amp;LEFT(tabDaten[[#This Row],[Gld]],1)),tabGliederung[],2,FALSE)</f>
        <v xml:space="preserve">1    öffentliche Ordnung </v>
      </c>
      <c r="F586" s="14" t="str">
        <f>LEFT(tabDaten[[#This Row],[Gld]],2) &amp; "    " &amp;VLOOKUP((tabDaten[[#This Row],[MandNr]]&amp;"x"&amp;LEFT(tabDaten[[#This Row],[Gld]],2)),tabGliederung[],2,FALSE)</f>
        <v xml:space="preserve">11    öffentliche Ordnung </v>
      </c>
      <c r="G5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6" s="14" t="str">
        <f>LEFT(tabDaten[[#This Row],[Gld]],4) &amp; "    " &amp;VLOOKUP((tabDaten[[#This Row],[MandNr]]&amp;"x"&amp;LEFT(tabDaten[[#This Row],[Gld]],4)),tabGliederung[],2,FALSE)</f>
        <v xml:space="preserve">1106    Bürgerbüro Obergimpern </v>
      </c>
      <c r="I586" s="14" t="str">
        <f>IF(OR(LEFT(tabDaten[[#This Row],[Grp]],1)*1=3,LEFT(tabDaten[[#This Row],[Grp]],1)*1=9),LEFT(tabDaten[[#This Row],[Grp]],2),LEFT(tabDaten[[#This Row],[Grp]],1))</f>
        <v>4</v>
      </c>
      <c r="J586" s="14" t="str">
        <f>VLOOKUP(tabDaten[[#This Row],[GrpKurz]],tabGruppierung[],2,FALSE)</f>
        <v>A   Personalausgaben</v>
      </c>
      <c r="K5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1106-460000    Personalnebenausgaben   </v>
      </c>
      <c r="L586" s="17">
        <f>IF(OR(tabDaten[[#This Row],[art]]="00",tabDaten[[#This Row],[art]]="10"),tabDaten[[#This Row],[Plan]],tabDaten[[#This Row],[Plan]]*-1)</f>
        <v>-100</v>
      </c>
      <c r="M586" s="18">
        <f>IF(OR(tabDaten[[#This Row],[art]]="00",tabDaten[[#This Row],[art]]="10",tabDaten[[#This Row],[art]]="60",tabDaten[[#This Row],[art]]="70"),tabDaten[[#This Row],[Rechnung]],tabDaten[[#This Row],[Rechnung]]*-1)</f>
        <v>-84.56</v>
      </c>
      <c r="N586" s="44">
        <v>1</v>
      </c>
      <c r="O586" s="45" t="s">
        <v>997</v>
      </c>
      <c r="P586" s="45" t="s">
        <v>1032</v>
      </c>
      <c r="Q586" s="45" t="s">
        <v>1712</v>
      </c>
      <c r="R586" s="45" t="s">
        <v>995</v>
      </c>
      <c r="S586" s="45" t="s">
        <v>1546</v>
      </c>
      <c r="T586" s="44" t="s">
        <v>107</v>
      </c>
      <c r="U586" s="46">
        <v>100</v>
      </c>
      <c r="V586" s="46">
        <v>84.56</v>
      </c>
    </row>
    <row r="587" spans="2:22" x14ac:dyDescent="0.2">
      <c r="B587" s="14" t="str">
        <f>IF(tabDaten[[#This Row],[MandNr]]="","Fehler",IF(tabDaten[[#This Row],[MandNr]]=1,"1 Stadt Bad Rappenau","2 Eigenbetrieb Stadtenwässerung"))</f>
        <v>1 Stadt Bad Rappenau</v>
      </c>
      <c r="C587" s="14" t="str">
        <f>IF(OR(tabDaten[[#This Row],[art]]="00",tabDaten[[#This Row],[art]]="01",tabDaten[[#This Row],[art]]="60",tabDaten[[#This Row],[art]]="61"),"0 Verwaltungshaushalt","1 Vermögenshaushalt")</f>
        <v>0 Verwaltungshaushalt</v>
      </c>
      <c r="D587" s="14" t="str">
        <f>VLOOKUP(tabDaten[[#This Row],[art]],tabKontenart[],2,FALSE)</f>
        <v>01 Ausgaben VerwaltungsHH</v>
      </c>
      <c r="E587" s="14" t="str">
        <f>LEFT(tabDaten[[#This Row],[Gld]],1) &amp; "    " &amp;VLOOKUP((tabDaten[[#This Row],[MandNr]]&amp;"x"&amp;LEFT(tabDaten[[#This Row],[Gld]],1)),tabGliederung[],2,FALSE)</f>
        <v xml:space="preserve">1    öffentliche Ordnung </v>
      </c>
      <c r="F587" s="14" t="str">
        <f>LEFT(tabDaten[[#This Row],[Gld]],2) &amp; "    " &amp;VLOOKUP((tabDaten[[#This Row],[MandNr]]&amp;"x"&amp;LEFT(tabDaten[[#This Row],[Gld]],2)),tabGliederung[],2,FALSE)</f>
        <v xml:space="preserve">11    öffentliche Ordnung </v>
      </c>
      <c r="G5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7" s="14" t="str">
        <f>LEFT(tabDaten[[#This Row],[Gld]],4) &amp; "    " &amp;VLOOKUP((tabDaten[[#This Row],[MandNr]]&amp;"x"&amp;LEFT(tabDaten[[#This Row],[Gld]],4)),tabGliederung[],2,FALSE)</f>
        <v xml:space="preserve">1106    Bürgerbüro Obergimpern </v>
      </c>
      <c r="I587" s="14" t="str">
        <f>IF(OR(LEFT(tabDaten[[#This Row],[Grp]],1)*1=3,LEFT(tabDaten[[#This Row],[Grp]],1)*1=9),LEFT(tabDaten[[#This Row],[Grp]],2),LEFT(tabDaten[[#This Row],[Grp]],1))</f>
        <v>4</v>
      </c>
      <c r="J587" s="14" t="str">
        <f>VLOOKUP(tabDaten[[#This Row],[GrpKurz]],tabGruppierung[],2,FALSE)</f>
        <v>A   Personalausgaben</v>
      </c>
      <c r="K5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1106-462000    Betriebsausflug   </v>
      </c>
      <c r="L587" s="17">
        <f>IF(OR(tabDaten[[#This Row],[art]]="00",tabDaten[[#This Row],[art]]="10"),tabDaten[[#This Row],[Plan]],tabDaten[[#This Row],[Plan]]*-1)</f>
        <v>-100</v>
      </c>
      <c r="M587" s="18">
        <f>IF(OR(tabDaten[[#This Row],[art]]="00",tabDaten[[#This Row],[art]]="10",tabDaten[[#This Row],[art]]="60",tabDaten[[#This Row],[art]]="70"),tabDaten[[#This Row],[Rechnung]],tabDaten[[#This Row],[Rechnung]]*-1)</f>
        <v>-35.97</v>
      </c>
      <c r="N587" s="44">
        <v>1</v>
      </c>
      <c r="O587" s="45" t="s">
        <v>997</v>
      </c>
      <c r="P587" s="45" t="s">
        <v>1032</v>
      </c>
      <c r="Q587" s="45" t="s">
        <v>1713</v>
      </c>
      <c r="R587" s="45" t="s">
        <v>995</v>
      </c>
      <c r="S587" s="45" t="s">
        <v>1546</v>
      </c>
      <c r="T587" s="44" t="s">
        <v>108</v>
      </c>
      <c r="U587" s="46">
        <v>100</v>
      </c>
      <c r="V587" s="46">
        <v>35.97</v>
      </c>
    </row>
    <row r="588" spans="2:22" x14ac:dyDescent="0.2">
      <c r="B588" s="14" t="str">
        <f>IF(tabDaten[[#This Row],[MandNr]]="","Fehler",IF(tabDaten[[#This Row],[MandNr]]=1,"1 Stadt Bad Rappenau","2 Eigenbetrieb Stadtenwässerung"))</f>
        <v>1 Stadt Bad Rappenau</v>
      </c>
      <c r="C588" s="14" t="str">
        <f>IF(OR(tabDaten[[#This Row],[art]]="00",tabDaten[[#This Row],[art]]="01",tabDaten[[#This Row],[art]]="60",tabDaten[[#This Row],[art]]="61"),"0 Verwaltungshaushalt","1 Vermögenshaushalt")</f>
        <v>0 Verwaltungshaushalt</v>
      </c>
      <c r="D588" s="14" t="str">
        <f>VLOOKUP(tabDaten[[#This Row],[art]],tabKontenart[],2,FALSE)</f>
        <v>01 Ausgaben VerwaltungsHH</v>
      </c>
      <c r="E588" s="14" t="str">
        <f>LEFT(tabDaten[[#This Row],[Gld]],1) &amp; "    " &amp;VLOOKUP((tabDaten[[#This Row],[MandNr]]&amp;"x"&amp;LEFT(tabDaten[[#This Row],[Gld]],1)),tabGliederung[],2,FALSE)</f>
        <v xml:space="preserve">1    öffentliche Ordnung </v>
      </c>
      <c r="F588" s="14" t="str">
        <f>LEFT(tabDaten[[#This Row],[Gld]],2) &amp; "    " &amp;VLOOKUP((tabDaten[[#This Row],[MandNr]]&amp;"x"&amp;LEFT(tabDaten[[#This Row],[Gld]],2)),tabGliederung[],2,FALSE)</f>
        <v xml:space="preserve">11    öffentliche Ordnung </v>
      </c>
      <c r="G5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8" s="14" t="str">
        <f>LEFT(tabDaten[[#This Row],[Gld]],4) &amp; "    " &amp;VLOOKUP((tabDaten[[#This Row],[MandNr]]&amp;"x"&amp;LEFT(tabDaten[[#This Row],[Gld]],4)),tabGliederung[],2,FALSE)</f>
        <v xml:space="preserve">1106    Bürgerbüro Obergimpern </v>
      </c>
      <c r="I588" s="14" t="str">
        <f>IF(OR(LEFT(tabDaten[[#This Row],[Grp]],1)*1=3,LEFT(tabDaten[[#This Row],[Grp]],1)*1=9),LEFT(tabDaten[[#This Row],[Grp]],2),LEFT(tabDaten[[#This Row],[Grp]],1))</f>
        <v>5</v>
      </c>
      <c r="J588" s="14" t="str">
        <f>VLOOKUP(tabDaten[[#This Row],[GrpKurz]],tabGruppierung[],2,FALSE)</f>
        <v>A   Sächlicher Verwaltungs- und Betriebsaufwand</v>
      </c>
      <c r="K5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1106-501000    Gebäudeunterhaltung   </v>
      </c>
      <c r="L588" s="17">
        <f>IF(OR(tabDaten[[#This Row],[art]]="00",tabDaten[[#This Row],[art]]="10"),tabDaten[[#This Row],[Plan]],tabDaten[[#This Row],[Plan]]*-1)</f>
        <v>-1500</v>
      </c>
      <c r="M588" s="18">
        <f>IF(OR(tabDaten[[#This Row],[art]]="00",tabDaten[[#This Row],[art]]="10",tabDaten[[#This Row],[art]]="60",tabDaten[[#This Row],[art]]="70"),tabDaten[[#This Row],[Rechnung]],tabDaten[[#This Row],[Rechnung]]*-1)</f>
        <v>-573.99</v>
      </c>
      <c r="N588" s="44">
        <v>1</v>
      </c>
      <c r="O588" s="45" t="s">
        <v>997</v>
      </c>
      <c r="P588" s="45" t="s">
        <v>1032</v>
      </c>
      <c r="Q588" s="45" t="s">
        <v>1730</v>
      </c>
      <c r="R588" s="45" t="s">
        <v>995</v>
      </c>
      <c r="S588" s="45" t="s">
        <v>1546</v>
      </c>
      <c r="T588" s="44" t="s">
        <v>133</v>
      </c>
      <c r="U588" s="46">
        <v>1500</v>
      </c>
      <c r="V588" s="46">
        <v>573.99</v>
      </c>
    </row>
    <row r="589" spans="2:22" x14ac:dyDescent="0.2">
      <c r="B589" s="14" t="str">
        <f>IF(tabDaten[[#This Row],[MandNr]]="","Fehler",IF(tabDaten[[#This Row],[MandNr]]=1,"1 Stadt Bad Rappenau","2 Eigenbetrieb Stadtenwässerung"))</f>
        <v>1 Stadt Bad Rappenau</v>
      </c>
      <c r="C589" s="14" t="str">
        <f>IF(OR(tabDaten[[#This Row],[art]]="00",tabDaten[[#This Row],[art]]="01",tabDaten[[#This Row],[art]]="60",tabDaten[[#This Row],[art]]="61"),"0 Verwaltungshaushalt","1 Vermögenshaushalt")</f>
        <v>0 Verwaltungshaushalt</v>
      </c>
      <c r="D589" s="14" t="str">
        <f>VLOOKUP(tabDaten[[#This Row],[art]],tabKontenart[],2,FALSE)</f>
        <v>01 Ausgaben VerwaltungsHH</v>
      </c>
      <c r="E589" s="14" t="str">
        <f>LEFT(tabDaten[[#This Row],[Gld]],1) &amp; "    " &amp;VLOOKUP((tabDaten[[#This Row],[MandNr]]&amp;"x"&amp;LEFT(tabDaten[[#This Row],[Gld]],1)),tabGliederung[],2,FALSE)</f>
        <v xml:space="preserve">1    öffentliche Ordnung </v>
      </c>
      <c r="F589" s="14" t="str">
        <f>LEFT(tabDaten[[#This Row],[Gld]],2) &amp; "    " &amp;VLOOKUP((tabDaten[[#This Row],[MandNr]]&amp;"x"&amp;LEFT(tabDaten[[#This Row],[Gld]],2)),tabGliederung[],2,FALSE)</f>
        <v xml:space="preserve">11    öffentliche Ordnung </v>
      </c>
      <c r="G5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89" s="14" t="str">
        <f>LEFT(tabDaten[[#This Row],[Gld]],4) &amp; "    " &amp;VLOOKUP((tabDaten[[#This Row],[MandNr]]&amp;"x"&amp;LEFT(tabDaten[[#This Row],[Gld]],4)),tabGliederung[],2,FALSE)</f>
        <v xml:space="preserve">1106    Bürgerbüro Obergimpern </v>
      </c>
      <c r="I589" s="14" t="str">
        <f>IF(OR(LEFT(tabDaten[[#This Row],[Grp]],1)*1=3,LEFT(tabDaten[[#This Row],[Grp]],1)*1=9),LEFT(tabDaten[[#This Row],[Grp]],2),LEFT(tabDaten[[#This Row],[Grp]],1))</f>
        <v>5</v>
      </c>
      <c r="J589" s="14" t="str">
        <f>VLOOKUP(tabDaten[[#This Row],[GrpKurz]],tabGruppierung[],2,FALSE)</f>
        <v>A   Sächlicher Verwaltungs- und Betriebsaufwand</v>
      </c>
      <c r="K5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1106-520000    Geräte, Ausstattung, Einrichtungsgegenstände  </v>
      </c>
      <c r="L589" s="17">
        <f>IF(OR(tabDaten[[#This Row],[art]]="00",tabDaten[[#This Row],[art]]="10"),tabDaten[[#This Row],[Plan]],tabDaten[[#This Row],[Plan]]*-1)</f>
        <v>-800</v>
      </c>
      <c r="M589" s="18">
        <f>IF(OR(tabDaten[[#This Row],[art]]="00",tabDaten[[#This Row],[art]]="10",tabDaten[[#This Row],[art]]="60",tabDaten[[#This Row],[art]]="70"),tabDaten[[#This Row],[Rechnung]],tabDaten[[#This Row],[Rechnung]]*-1)</f>
        <v>-551.77</v>
      </c>
      <c r="N589" s="44">
        <v>1</v>
      </c>
      <c r="O589" s="45" t="s">
        <v>997</v>
      </c>
      <c r="P589" s="45" t="s">
        <v>1032</v>
      </c>
      <c r="Q589" s="45" t="s">
        <v>1714</v>
      </c>
      <c r="R589" s="45" t="s">
        <v>995</v>
      </c>
      <c r="S589" s="45" t="s">
        <v>1546</v>
      </c>
      <c r="T589" s="44" t="s">
        <v>152</v>
      </c>
      <c r="U589" s="46">
        <v>800</v>
      </c>
      <c r="V589" s="46">
        <v>551.77</v>
      </c>
    </row>
    <row r="590" spans="2:22" x14ac:dyDescent="0.2">
      <c r="B590" s="14" t="str">
        <f>IF(tabDaten[[#This Row],[MandNr]]="","Fehler",IF(tabDaten[[#This Row],[MandNr]]=1,"1 Stadt Bad Rappenau","2 Eigenbetrieb Stadtenwässerung"))</f>
        <v>1 Stadt Bad Rappenau</v>
      </c>
      <c r="C590" s="14" t="str">
        <f>IF(OR(tabDaten[[#This Row],[art]]="00",tabDaten[[#This Row],[art]]="01",tabDaten[[#This Row],[art]]="60",tabDaten[[#This Row],[art]]="61"),"0 Verwaltungshaushalt","1 Vermögenshaushalt")</f>
        <v>0 Verwaltungshaushalt</v>
      </c>
      <c r="D590" s="14" t="str">
        <f>VLOOKUP(tabDaten[[#This Row],[art]],tabKontenart[],2,FALSE)</f>
        <v>01 Ausgaben VerwaltungsHH</v>
      </c>
      <c r="E590" s="14" t="str">
        <f>LEFT(tabDaten[[#This Row],[Gld]],1) &amp; "    " &amp;VLOOKUP((tabDaten[[#This Row],[MandNr]]&amp;"x"&amp;LEFT(tabDaten[[#This Row],[Gld]],1)),tabGliederung[],2,FALSE)</f>
        <v xml:space="preserve">1    öffentliche Ordnung </v>
      </c>
      <c r="F590" s="14" t="str">
        <f>LEFT(tabDaten[[#This Row],[Gld]],2) &amp; "    " &amp;VLOOKUP((tabDaten[[#This Row],[MandNr]]&amp;"x"&amp;LEFT(tabDaten[[#This Row],[Gld]],2)),tabGliederung[],2,FALSE)</f>
        <v xml:space="preserve">11    öffentliche Ordnung </v>
      </c>
      <c r="G5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0" s="14" t="str">
        <f>LEFT(tabDaten[[#This Row],[Gld]],4) &amp; "    " &amp;VLOOKUP((tabDaten[[#This Row],[MandNr]]&amp;"x"&amp;LEFT(tabDaten[[#This Row],[Gld]],4)),tabGliederung[],2,FALSE)</f>
        <v xml:space="preserve">1106    Bürgerbüro Obergimpern </v>
      </c>
      <c r="I590" s="14" t="str">
        <f>IF(OR(LEFT(tabDaten[[#This Row],[Grp]],1)*1=3,LEFT(tabDaten[[#This Row],[Grp]],1)*1=9),LEFT(tabDaten[[#This Row],[Grp]],2),LEFT(tabDaten[[#This Row],[Grp]],1))</f>
        <v>5</v>
      </c>
      <c r="J590" s="14" t="str">
        <f>VLOOKUP(tabDaten[[#This Row],[GrpKurz]],tabGruppierung[],2,FALSE)</f>
        <v>A   Sächlicher Verwaltungs- und Betriebsaufwand</v>
      </c>
      <c r="K5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1106-522000    Druck- und Kopierkosten   </v>
      </c>
      <c r="L590" s="17">
        <f>IF(OR(tabDaten[[#This Row],[art]]="00",tabDaten[[#This Row],[art]]="10"),tabDaten[[#This Row],[Plan]],tabDaten[[#This Row],[Plan]]*-1)</f>
        <v>-500</v>
      </c>
      <c r="M590" s="18">
        <f>IF(OR(tabDaten[[#This Row],[art]]="00",tabDaten[[#This Row],[art]]="10",tabDaten[[#This Row],[art]]="60",tabDaten[[#This Row],[art]]="70"),tabDaten[[#This Row],[Rechnung]],tabDaten[[#This Row],[Rechnung]]*-1)</f>
        <v>-306.66000000000003</v>
      </c>
      <c r="N590" s="44">
        <v>1</v>
      </c>
      <c r="O590" s="45" t="s">
        <v>997</v>
      </c>
      <c r="P590" s="45" t="s">
        <v>1032</v>
      </c>
      <c r="Q590" s="45" t="s">
        <v>1715</v>
      </c>
      <c r="R590" s="45" t="s">
        <v>995</v>
      </c>
      <c r="S590" s="45" t="s">
        <v>1546</v>
      </c>
      <c r="T590" s="44" t="s">
        <v>110</v>
      </c>
      <c r="U590" s="46">
        <v>500</v>
      </c>
      <c r="V590" s="46">
        <v>306.66000000000003</v>
      </c>
    </row>
    <row r="591" spans="2:22" x14ac:dyDescent="0.2">
      <c r="B591" s="14" t="str">
        <f>IF(tabDaten[[#This Row],[MandNr]]="","Fehler",IF(tabDaten[[#This Row],[MandNr]]=1,"1 Stadt Bad Rappenau","2 Eigenbetrieb Stadtenwässerung"))</f>
        <v>1 Stadt Bad Rappenau</v>
      </c>
      <c r="C591" s="14" t="str">
        <f>IF(OR(tabDaten[[#This Row],[art]]="00",tabDaten[[#This Row],[art]]="01",tabDaten[[#This Row],[art]]="60",tabDaten[[#This Row],[art]]="61"),"0 Verwaltungshaushalt","1 Vermögenshaushalt")</f>
        <v>0 Verwaltungshaushalt</v>
      </c>
      <c r="D591" s="14" t="str">
        <f>VLOOKUP(tabDaten[[#This Row],[art]],tabKontenart[],2,FALSE)</f>
        <v>01 Ausgaben VerwaltungsHH</v>
      </c>
      <c r="E591" s="14" t="str">
        <f>LEFT(tabDaten[[#This Row],[Gld]],1) &amp; "    " &amp;VLOOKUP((tabDaten[[#This Row],[MandNr]]&amp;"x"&amp;LEFT(tabDaten[[#This Row],[Gld]],1)),tabGliederung[],2,FALSE)</f>
        <v xml:space="preserve">1    öffentliche Ordnung </v>
      </c>
      <c r="F591" s="14" t="str">
        <f>LEFT(tabDaten[[#This Row],[Gld]],2) &amp; "    " &amp;VLOOKUP((tabDaten[[#This Row],[MandNr]]&amp;"x"&amp;LEFT(tabDaten[[#This Row],[Gld]],2)),tabGliederung[],2,FALSE)</f>
        <v xml:space="preserve">11    öffentliche Ordnung </v>
      </c>
      <c r="G5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1" s="14" t="str">
        <f>LEFT(tabDaten[[#This Row],[Gld]],4) &amp; "    " &amp;VLOOKUP((tabDaten[[#This Row],[MandNr]]&amp;"x"&amp;LEFT(tabDaten[[#This Row],[Gld]],4)),tabGliederung[],2,FALSE)</f>
        <v xml:space="preserve">1106    Bürgerbüro Obergimpern </v>
      </c>
      <c r="I591" s="14" t="str">
        <f>IF(OR(LEFT(tabDaten[[#This Row],[Grp]],1)*1=3,LEFT(tabDaten[[#This Row],[Grp]],1)*1=9),LEFT(tabDaten[[#This Row],[Grp]],2),LEFT(tabDaten[[#This Row],[Grp]],1))</f>
        <v>5</v>
      </c>
      <c r="J591" s="14" t="str">
        <f>VLOOKUP(tabDaten[[#This Row],[GrpKurz]],tabGruppierung[],2,FALSE)</f>
        <v>A   Sächlicher Verwaltungs- und Betriebsaufwand</v>
      </c>
      <c r="K5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1106-541000    Strom   </v>
      </c>
      <c r="L591" s="17">
        <f>IF(OR(tabDaten[[#This Row],[art]]="00",tabDaten[[#This Row],[art]]="10"),tabDaten[[#This Row],[Plan]],tabDaten[[#This Row],[Plan]]*-1)</f>
        <v>-500</v>
      </c>
      <c r="M591" s="18">
        <f>IF(OR(tabDaten[[#This Row],[art]]="00",tabDaten[[#This Row],[art]]="10",tabDaten[[#This Row],[art]]="60",tabDaten[[#This Row],[art]]="70"),tabDaten[[#This Row],[Rechnung]],tabDaten[[#This Row],[Rechnung]]*-1)</f>
        <v>-442.32</v>
      </c>
      <c r="N591" s="44">
        <v>1</v>
      </c>
      <c r="O591" s="45" t="s">
        <v>997</v>
      </c>
      <c r="P591" s="45" t="s">
        <v>1032</v>
      </c>
      <c r="Q591" s="45" t="s">
        <v>1732</v>
      </c>
      <c r="R591" s="45" t="s">
        <v>995</v>
      </c>
      <c r="S591" s="45" t="s">
        <v>1546</v>
      </c>
      <c r="T591" s="44" t="s">
        <v>135</v>
      </c>
      <c r="U591" s="46">
        <v>500</v>
      </c>
      <c r="V591" s="46">
        <v>442.32</v>
      </c>
    </row>
    <row r="592" spans="2:22" x14ac:dyDescent="0.2">
      <c r="B592" s="14" t="str">
        <f>IF(tabDaten[[#This Row],[MandNr]]="","Fehler",IF(tabDaten[[#This Row],[MandNr]]=1,"1 Stadt Bad Rappenau","2 Eigenbetrieb Stadtenwässerung"))</f>
        <v>1 Stadt Bad Rappenau</v>
      </c>
      <c r="C592" s="14" t="str">
        <f>IF(OR(tabDaten[[#This Row],[art]]="00",tabDaten[[#This Row],[art]]="01",tabDaten[[#This Row],[art]]="60",tabDaten[[#This Row],[art]]="61"),"0 Verwaltungshaushalt","1 Vermögenshaushalt")</f>
        <v>0 Verwaltungshaushalt</v>
      </c>
      <c r="D592" s="14" t="str">
        <f>VLOOKUP(tabDaten[[#This Row],[art]],tabKontenart[],2,FALSE)</f>
        <v>01 Ausgaben VerwaltungsHH</v>
      </c>
      <c r="E592" s="14" t="str">
        <f>LEFT(tabDaten[[#This Row],[Gld]],1) &amp; "    " &amp;VLOOKUP((tabDaten[[#This Row],[MandNr]]&amp;"x"&amp;LEFT(tabDaten[[#This Row],[Gld]],1)),tabGliederung[],2,FALSE)</f>
        <v xml:space="preserve">1    öffentliche Ordnung </v>
      </c>
      <c r="F592" s="14" t="str">
        <f>LEFT(tabDaten[[#This Row],[Gld]],2) &amp; "    " &amp;VLOOKUP((tabDaten[[#This Row],[MandNr]]&amp;"x"&amp;LEFT(tabDaten[[#This Row],[Gld]],2)),tabGliederung[],2,FALSE)</f>
        <v xml:space="preserve">11    öffentliche Ordnung </v>
      </c>
      <c r="G5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2" s="14" t="str">
        <f>LEFT(tabDaten[[#This Row],[Gld]],4) &amp; "    " &amp;VLOOKUP((tabDaten[[#This Row],[MandNr]]&amp;"x"&amp;LEFT(tabDaten[[#This Row],[Gld]],4)),tabGliederung[],2,FALSE)</f>
        <v xml:space="preserve">1106    Bürgerbüro Obergimpern </v>
      </c>
      <c r="I592" s="14" t="str">
        <f>IF(OR(LEFT(tabDaten[[#This Row],[Grp]],1)*1=3,LEFT(tabDaten[[#This Row],[Grp]],1)*1=9),LEFT(tabDaten[[#This Row],[Grp]],2),LEFT(tabDaten[[#This Row],[Grp]],1))</f>
        <v>5</v>
      </c>
      <c r="J592" s="14" t="str">
        <f>VLOOKUP(tabDaten[[#This Row],[GrpKurz]],tabGruppierung[],2,FALSE)</f>
        <v>A   Sächlicher Verwaltungs- und Betriebsaufwand</v>
      </c>
      <c r="K5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1106-542000    Wasser / Abwasser   </v>
      </c>
      <c r="L592" s="17">
        <f>IF(OR(tabDaten[[#This Row],[art]]="00",tabDaten[[#This Row],[art]]="10"),tabDaten[[#This Row],[Plan]],tabDaten[[#This Row],[Plan]]*-1)</f>
        <v>-300</v>
      </c>
      <c r="M592" s="18">
        <f>IF(OR(tabDaten[[#This Row],[art]]="00",tabDaten[[#This Row],[art]]="10",tabDaten[[#This Row],[art]]="60",tabDaten[[#This Row],[art]]="70"),tabDaten[[#This Row],[Rechnung]],tabDaten[[#This Row],[Rechnung]]*-1)</f>
        <v>-17.760000000000002</v>
      </c>
      <c r="N592" s="44">
        <v>1</v>
      </c>
      <c r="O592" s="45" t="s">
        <v>997</v>
      </c>
      <c r="P592" s="45" t="s">
        <v>1032</v>
      </c>
      <c r="Q592" s="45" t="s">
        <v>1733</v>
      </c>
      <c r="R592" s="45" t="s">
        <v>995</v>
      </c>
      <c r="S592" s="45" t="s">
        <v>1546</v>
      </c>
      <c r="T592" s="44" t="s">
        <v>136</v>
      </c>
      <c r="U592" s="46">
        <v>300</v>
      </c>
      <c r="V592" s="46">
        <v>17.760000000000002</v>
      </c>
    </row>
    <row r="593" spans="2:22" x14ac:dyDescent="0.2">
      <c r="B593" s="14" t="str">
        <f>IF(tabDaten[[#This Row],[MandNr]]="","Fehler",IF(tabDaten[[#This Row],[MandNr]]=1,"1 Stadt Bad Rappenau","2 Eigenbetrieb Stadtenwässerung"))</f>
        <v>1 Stadt Bad Rappenau</v>
      </c>
      <c r="C593" s="14" t="str">
        <f>IF(OR(tabDaten[[#This Row],[art]]="00",tabDaten[[#This Row],[art]]="01",tabDaten[[#This Row],[art]]="60",tabDaten[[#This Row],[art]]="61"),"0 Verwaltungshaushalt","1 Vermögenshaushalt")</f>
        <v>0 Verwaltungshaushalt</v>
      </c>
      <c r="D593" s="14" t="str">
        <f>VLOOKUP(tabDaten[[#This Row],[art]],tabKontenart[],2,FALSE)</f>
        <v>01 Ausgaben VerwaltungsHH</v>
      </c>
      <c r="E593" s="14" t="str">
        <f>LEFT(tabDaten[[#This Row],[Gld]],1) &amp; "    " &amp;VLOOKUP((tabDaten[[#This Row],[MandNr]]&amp;"x"&amp;LEFT(tabDaten[[#This Row],[Gld]],1)),tabGliederung[],2,FALSE)</f>
        <v xml:space="preserve">1    öffentliche Ordnung </v>
      </c>
      <c r="F593" s="14" t="str">
        <f>LEFT(tabDaten[[#This Row],[Gld]],2) &amp; "    " &amp;VLOOKUP((tabDaten[[#This Row],[MandNr]]&amp;"x"&amp;LEFT(tabDaten[[#This Row],[Gld]],2)),tabGliederung[],2,FALSE)</f>
        <v xml:space="preserve">11    öffentliche Ordnung </v>
      </c>
      <c r="G5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3" s="14" t="str">
        <f>LEFT(tabDaten[[#This Row],[Gld]],4) &amp; "    " &amp;VLOOKUP((tabDaten[[#This Row],[MandNr]]&amp;"x"&amp;LEFT(tabDaten[[#This Row],[Gld]],4)),tabGliederung[],2,FALSE)</f>
        <v xml:space="preserve">1106    Bürgerbüro Obergimpern </v>
      </c>
      <c r="I593" s="14" t="str">
        <f>IF(OR(LEFT(tabDaten[[#This Row],[Grp]],1)*1=3,LEFT(tabDaten[[#This Row],[Grp]],1)*1=9),LEFT(tabDaten[[#This Row],[Grp]],2),LEFT(tabDaten[[#This Row],[Grp]],1))</f>
        <v>5</v>
      </c>
      <c r="J593" s="14" t="str">
        <f>VLOOKUP(tabDaten[[#This Row],[GrpKurz]],tabGruppierung[],2,FALSE)</f>
        <v>A   Sächlicher Verwaltungs- und Betriebsaufwand</v>
      </c>
      <c r="K5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1106-543000    Heizungskosten   </v>
      </c>
      <c r="L593" s="17">
        <f>IF(OR(tabDaten[[#This Row],[art]]="00",tabDaten[[#This Row],[art]]="10"),tabDaten[[#This Row],[Plan]],tabDaten[[#This Row],[Plan]]*-1)</f>
        <v>-900</v>
      </c>
      <c r="M593" s="18">
        <f>IF(OR(tabDaten[[#This Row],[art]]="00",tabDaten[[#This Row],[art]]="10",tabDaten[[#This Row],[art]]="60",tabDaten[[#This Row],[art]]="70"),tabDaten[[#This Row],[Rechnung]],tabDaten[[#This Row],[Rechnung]]*-1)</f>
        <v>-1381.85</v>
      </c>
      <c r="N593" s="44">
        <v>1</v>
      </c>
      <c r="O593" s="45" t="s">
        <v>997</v>
      </c>
      <c r="P593" s="45" t="s">
        <v>1032</v>
      </c>
      <c r="Q593" s="45" t="s">
        <v>1734</v>
      </c>
      <c r="R593" s="45" t="s">
        <v>995</v>
      </c>
      <c r="S593" s="45" t="s">
        <v>1546</v>
      </c>
      <c r="T593" s="44" t="s">
        <v>137</v>
      </c>
      <c r="U593" s="46">
        <v>900</v>
      </c>
      <c r="V593" s="46">
        <v>1381.85</v>
      </c>
    </row>
    <row r="594" spans="2:22" x14ac:dyDescent="0.2">
      <c r="B594" s="14" t="str">
        <f>IF(tabDaten[[#This Row],[MandNr]]="","Fehler",IF(tabDaten[[#This Row],[MandNr]]=1,"1 Stadt Bad Rappenau","2 Eigenbetrieb Stadtenwässerung"))</f>
        <v>1 Stadt Bad Rappenau</v>
      </c>
      <c r="C594" s="14" t="str">
        <f>IF(OR(tabDaten[[#This Row],[art]]="00",tabDaten[[#This Row],[art]]="01",tabDaten[[#This Row],[art]]="60",tabDaten[[#This Row],[art]]="61"),"0 Verwaltungshaushalt","1 Vermögenshaushalt")</f>
        <v>0 Verwaltungshaushalt</v>
      </c>
      <c r="D594" s="14" t="str">
        <f>VLOOKUP(tabDaten[[#This Row],[art]],tabKontenart[],2,FALSE)</f>
        <v>01 Ausgaben VerwaltungsHH</v>
      </c>
      <c r="E594" s="14" t="str">
        <f>LEFT(tabDaten[[#This Row],[Gld]],1) &amp; "    " &amp;VLOOKUP((tabDaten[[#This Row],[MandNr]]&amp;"x"&amp;LEFT(tabDaten[[#This Row],[Gld]],1)),tabGliederung[],2,FALSE)</f>
        <v xml:space="preserve">1    öffentliche Ordnung </v>
      </c>
      <c r="F594" s="14" t="str">
        <f>LEFT(tabDaten[[#This Row],[Gld]],2) &amp; "    " &amp;VLOOKUP((tabDaten[[#This Row],[MandNr]]&amp;"x"&amp;LEFT(tabDaten[[#This Row],[Gld]],2)),tabGliederung[],2,FALSE)</f>
        <v xml:space="preserve">11    öffentliche Ordnung </v>
      </c>
      <c r="G5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4" s="14" t="str">
        <f>LEFT(tabDaten[[#This Row],[Gld]],4) &amp; "    " &amp;VLOOKUP((tabDaten[[#This Row],[MandNr]]&amp;"x"&amp;LEFT(tabDaten[[#This Row],[Gld]],4)),tabGliederung[],2,FALSE)</f>
        <v xml:space="preserve">1106    Bürgerbüro Obergimpern </v>
      </c>
      <c r="I594" s="14" t="str">
        <f>IF(OR(LEFT(tabDaten[[#This Row],[Grp]],1)*1=3,LEFT(tabDaten[[#This Row],[Grp]],1)*1=9),LEFT(tabDaten[[#This Row],[Grp]],2),LEFT(tabDaten[[#This Row],[Grp]],1))</f>
        <v>5</v>
      </c>
      <c r="J594" s="14" t="str">
        <f>VLOOKUP(tabDaten[[#This Row],[GrpKurz]],tabGruppierung[],2,FALSE)</f>
        <v>A   Sächlicher Verwaltungs- und Betriebsaufwand</v>
      </c>
      <c r="K5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1106-544000    Abfallgebühren   </v>
      </c>
      <c r="L594" s="17">
        <f>IF(OR(tabDaten[[#This Row],[art]]="00",tabDaten[[#This Row],[art]]="10"),tabDaten[[#This Row],[Plan]],tabDaten[[#This Row],[Plan]]*-1)</f>
        <v>-100</v>
      </c>
      <c r="M594" s="18">
        <f>IF(OR(tabDaten[[#This Row],[art]]="00",tabDaten[[#This Row],[art]]="10",tabDaten[[#This Row],[art]]="60",tabDaten[[#This Row],[art]]="70"),tabDaten[[#This Row],[Rechnung]],tabDaten[[#This Row],[Rechnung]]*-1)</f>
        <v>-70</v>
      </c>
      <c r="N594" s="44">
        <v>1</v>
      </c>
      <c r="O594" s="45" t="s">
        <v>997</v>
      </c>
      <c r="P594" s="45" t="s">
        <v>1032</v>
      </c>
      <c r="Q594" s="45" t="s">
        <v>1735</v>
      </c>
      <c r="R594" s="45" t="s">
        <v>995</v>
      </c>
      <c r="S594" s="45" t="s">
        <v>1546</v>
      </c>
      <c r="T594" s="44" t="s">
        <v>138</v>
      </c>
      <c r="U594" s="46">
        <v>100</v>
      </c>
      <c r="V594" s="46">
        <v>70</v>
      </c>
    </row>
    <row r="595" spans="2:22" x14ac:dyDescent="0.2">
      <c r="B595" s="14" t="str">
        <f>IF(tabDaten[[#This Row],[MandNr]]="","Fehler",IF(tabDaten[[#This Row],[MandNr]]=1,"1 Stadt Bad Rappenau","2 Eigenbetrieb Stadtenwässerung"))</f>
        <v>1 Stadt Bad Rappenau</v>
      </c>
      <c r="C595" s="14" t="str">
        <f>IF(OR(tabDaten[[#This Row],[art]]="00",tabDaten[[#This Row],[art]]="01",tabDaten[[#This Row],[art]]="60",tabDaten[[#This Row],[art]]="61"),"0 Verwaltungshaushalt","1 Vermögenshaushalt")</f>
        <v>0 Verwaltungshaushalt</v>
      </c>
      <c r="D595" s="14" t="str">
        <f>VLOOKUP(tabDaten[[#This Row],[art]],tabKontenart[],2,FALSE)</f>
        <v>01 Ausgaben VerwaltungsHH</v>
      </c>
      <c r="E595" s="14" t="str">
        <f>LEFT(tabDaten[[#This Row],[Gld]],1) &amp; "    " &amp;VLOOKUP((tabDaten[[#This Row],[MandNr]]&amp;"x"&amp;LEFT(tabDaten[[#This Row],[Gld]],1)),tabGliederung[],2,FALSE)</f>
        <v xml:space="preserve">1    öffentliche Ordnung </v>
      </c>
      <c r="F595" s="14" t="str">
        <f>LEFT(tabDaten[[#This Row],[Gld]],2) &amp; "    " &amp;VLOOKUP((tabDaten[[#This Row],[MandNr]]&amp;"x"&amp;LEFT(tabDaten[[#This Row],[Gld]],2)),tabGliederung[],2,FALSE)</f>
        <v xml:space="preserve">11    öffentliche Ordnung </v>
      </c>
      <c r="G5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5" s="14" t="str">
        <f>LEFT(tabDaten[[#This Row],[Gld]],4) &amp; "    " &amp;VLOOKUP((tabDaten[[#This Row],[MandNr]]&amp;"x"&amp;LEFT(tabDaten[[#This Row],[Gld]],4)),tabGliederung[],2,FALSE)</f>
        <v xml:space="preserve">1106    Bürgerbüro Obergimpern </v>
      </c>
      <c r="I595" s="14" t="str">
        <f>IF(OR(LEFT(tabDaten[[#This Row],[Grp]],1)*1=3,LEFT(tabDaten[[#This Row],[Grp]],1)*1=9),LEFT(tabDaten[[#This Row],[Grp]],2),LEFT(tabDaten[[#This Row],[Grp]],1))</f>
        <v>5</v>
      </c>
      <c r="J595" s="14" t="str">
        <f>VLOOKUP(tabDaten[[#This Row],[GrpKurz]],tabGruppierung[],2,FALSE)</f>
        <v>A   Sächlicher Verwaltungs- und Betriebsaufwand</v>
      </c>
      <c r="K5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1106-545000    Reinigungskosten   </v>
      </c>
      <c r="L595" s="17">
        <f>IF(OR(tabDaten[[#This Row],[art]]="00",tabDaten[[#This Row],[art]]="10"),tabDaten[[#This Row],[Plan]],tabDaten[[#This Row],[Plan]]*-1)</f>
        <v>-1600</v>
      </c>
      <c r="M595" s="18">
        <f>IF(OR(tabDaten[[#This Row],[art]]="00",tabDaten[[#This Row],[art]]="10",tabDaten[[#This Row],[art]]="60",tabDaten[[#This Row],[art]]="70"),tabDaten[[#This Row],[Rechnung]],tabDaten[[#This Row],[Rechnung]]*-1)</f>
        <v>-1513.4</v>
      </c>
      <c r="N595" s="44">
        <v>1</v>
      </c>
      <c r="O595" s="45" t="s">
        <v>997</v>
      </c>
      <c r="P595" s="45" t="s">
        <v>1032</v>
      </c>
      <c r="Q595" s="45" t="s">
        <v>1736</v>
      </c>
      <c r="R595" s="45" t="s">
        <v>995</v>
      </c>
      <c r="S595" s="45" t="s">
        <v>1546</v>
      </c>
      <c r="T595" s="44" t="s">
        <v>139</v>
      </c>
      <c r="U595" s="46">
        <v>1600</v>
      </c>
      <c r="V595" s="46">
        <v>1513.4</v>
      </c>
    </row>
    <row r="596" spans="2:22" x14ac:dyDescent="0.2">
      <c r="B596" s="14" t="str">
        <f>IF(tabDaten[[#This Row],[MandNr]]="","Fehler",IF(tabDaten[[#This Row],[MandNr]]=1,"1 Stadt Bad Rappenau","2 Eigenbetrieb Stadtenwässerung"))</f>
        <v>1 Stadt Bad Rappenau</v>
      </c>
      <c r="C596" s="14" t="str">
        <f>IF(OR(tabDaten[[#This Row],[art]]="00",tabDaten[[#This Row],[art]]="01",tabDaten[[#This Row],[art]]="60",tabDaten[[#This Row],[art]]="61"),"0 Verwaltungshaushalt","1 Vermögenshaushalt")</f>
        <v>0 Verwaltungshaushalt</v>
      </c>
      <c r="D596" s="14" t="str">
        <f>VLOOKUP(tabDaten[[#This Row],[art]],tabKontenart[],2,FALSE)</f>
        <v>01 Ausgaben VerwaltungsHH</v>
      </c>
      <c r="E596" s="14" t="str">
        <f>LEFT(tabDaten[[#This Row],[Gld]],1) &amp; "    " &amp;VLOOKUP((tabDaten[[#This Row],[MandNr]]&amp;"x"&amp;LEFT(tabDaten[[#This Row],[Gld]],1)),tabGliederung[],2,FALSE)</f>
        <v xml:space="preserve">1    öffentliche Ordnung </v>
      </c>
      <c r="F596" s="14" t="str">
        <f>LEFT(tabDaten[[#This Row],[Gld]],2) &amp; "    " &amp;VLOOKUP((tabDaten[[#This Row],[MandNr]]&amp;"x"&amp;LEFT(tabDaten[[#This Row],[Gld]],2)),tabGliederung[],2,FALSE)</f>
        <v xml:space="preserve">11    öffentliche Ordnung </v>
      </c>
      <c r="G5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6" s="14" t="str">
        <f>LEFT(tabDaten[[#This Row],[Gld]],4) &amp; "    " &amp;VLOOKUP((tabDaten[[#This Row],[MandNr]]&amp;"x"&amp;LEFT(tabDaten[[#This Row],[Gld]],4)),tabGliederung[],2,FALSE)</f>
        <v xml:space="preserve">1106    Bürgerbüro Obergimpern </v>
      </c>
      <c r="I596" s="14" t="str">
        <f>IF(OR(LEFT(tabDaten[[#This Row],[Grp]],1)*1=3,LEFT(tabDaten[[#This Row],[Grp]],1)*1=9),LEFT(tabDaten[[#This Row],[Grp]],2),LEFT(tabDaten[[#This Row],[Grp]],1))</f>
        <v>5</v>
      </c>
      <c r="J596" s="14" t="str">
        <f>VLOOKUP(tabDaten[[#This Row],[GrpKurz]],tabGruppierung[],2,FALSE)</f>
        <v>A   Sächlicher Verwaltungs- und Betriebsaufwand</v>
      </c>
      <c r="K5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1106-546000    Steuern und Gebäudeversicherungen   </v>
      </c>
      <c r="L596" s="17">
        <f>IF(OR(tabDaten[[#This Row],[art]]="00",tabDaten[[#This Row],[art]]="10"),tabDaten[[#This Row],[Plan]],tabDaten[[#This Row],[Plan]]*-1)</f>
        <v>-1100</v>
      </c>
      <c r="M596" s="18">
        <f>IF(OR(tabDaten[[#This Row],[art]]="00",tabDaten[[#This Row],[art]]="10",tabDaten[[#This Row],[art]]="60",tabDaten[[#This Row],[art]]="70"),tabDaten[[#This Row],[Rechnung]],tabDaten[[#This Row],[Rechnung]]*-1)</f>
        <v>-425.11</v>
      </c>
      <c r="N596" s="44">
        <v>1</v>
      </c>
      <c r="O596" s="45" t="s">
        <v>997</v>
      </c>
      <c r="P596" s="45" t="s">
        <v>1032</v>
      </c>
      <c r="Q596" s="45" t="s">
        <v>1737</v>
      </c>
      <c r="R596" s="45" t="s">
        <v>995</v>
      </c>
      <c r="S596" s="45" t="s">
        <v>1546</v>
      </c>
      <c r="T596" s="44" t="s">
        <v>140</v>
      </c>
      <c r="U596" s="46">
        <v>1100</v>
      </c>
      <c r="V596" s="46">
        <v>425.11</v>
      </c>
    </row>
    <row r="597" spans="2:22" x14ac:dyDescent="0.2">
      <c r="B597" s="14" t="str">
        <f>IF(tabDaten[[#This Row],[MandNr]]="","Fehler",IF(tabDaten[[#This Row],[MandNr]]=1,"1 Stadt Bad Rappenau","2 Eigenbetrieb Stadtenwässerung"))</f>
        <v>1 Stadt Bad Rappenau</v>
      </c>
      <c r="C597" s="14" t="str">
        <f>IF(OR(tabDaten[[#This Row],[art]]="00",tabDaten[[#This Row],[art]]="01",tabDaten[[#This Row],[art]]="60",tabDaten[[#This Row],[art]]="61"),"0 Verwaltungshaushalt","1 Vermögenshaushalt")</f>
        <v>0 Verwaltungshaushalt</v>
      </c>
      <c r="D597" s="14" t="str">
        <f>VLOOKUP(tabDaten[[#This Row],[art]],tabKontenart[],2,FALSE)</f>
        <v>01 Ausgaben VerwaltungsHH</v>
      </c>
      <c r="E597" s="14" t="str">
        <f>LEFT(tabDaten[[#This Row],[Gld]],1) &amp; "    " &amp;VLOOKUP((tabDaten[[#This Row],[MandNr]]&amp;"x"&amp;LEFT(tabDaten[[#This Row],[Gld]],1)),tabGliederung[],2,FALSE)</f>
        <v xml:space="preserve">1    öffentliche Ordnung </v>
      </c>
      <c r="F597" s="14" t="str">
        <f>LEFT(tabDaten[[#This Row],[Gld]],2) &amp; "    " &amp;VLOOKUP((tabDaten[[#This Row],[MandNr]]&amp;"x"&amp;LEFT(tabDaten[[#This Row],[Gld]],2)),tabGliederung[],2,FALSE)</f>
        <v xml:space="preserve">11    öffentliche Ordnung </v>
      </c>
      <c r="G5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7" s="14" t="str">
        <f>LEFT(tabDaten[[#This Row],[Gld]],4) &amp; "    " &amp;VLOOKUP((tabDaten[[#This Row],[MandNr]]&amp;"x"&amp;LEFT(tabDaten[[#This Row],[Gld]],4)),tabGliederung[],2,FALSE)</f>
        <v xml:space="preserve">1106    Bürgerbüro Obergimpern </v>
      </c>
      <c r="I597" s="14" t="str">
        <f>IF(OR(LEFT(tabDaten[[#This Row],[Grp]],1)*1=3,LEFT(tabDaten[[#This Row],[Grp]],1)*1=9),LEFT(tabDaten[[#This Row],[Grp]],2),LEFT(tabDaten[[#This Row],[Grp]],1))</f>
        <v>5</v>
      </c>
      <c r="J597" s="14" t="str">
        <f>VLOOKUP(tabDaten[[#This Row],[GrpKurz]],tabGruppierung[],2,FALSE)</f>
        <v>A   Sächlicher Verwaltungs- und Betriebsaufwand</v>
      </c>
      <c r="K5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1106-549000    sonstige Bewirtschaftungskosten (z.B. Schornsteinfeger, Feuerlöschgeräte) </v>
      </c>
      <c r="L597" s="17">
        <f>IF(OR(tabDaten[[#This Row],[art]]="00",tabDaten[[#This Row],[art]]="10"),tabDaten[[#This Row],[Plan]],tabDaten[[#This Row],[Plan]]*-1)</f>
        <v>-100</v>
      </c>
      <c r="M597" s="18">
        <f>IF(OR(tabDaten[[#This Row],[art]]="00",tabDaten[[#This Row],[art]]="10",tabDaten[[#This Row],[art]]="60",tabDaten[[#This Row],[art]]="70"),tabDaten[[#This Row],[Rechnung]],tabDaten[[#This Row],[Rechnung]]*-1)</f>
        <v>-280.45999999999998</v>
      </c>
      <c r="N597" s="44">
        <v>1</v>
      </c>
      <c r="O597" s="45" t="s">
        <v>997</v>
      </c>
      <c r="P597" s="45" t="s">
        <v>1032</v>
      </c>
      <c r="Q597" s="45" t="s">
        <v>1738</v>
      </c>
      <c r="R597" s="45" t="s">
        <v>995</v>
      </c>
      <c r="S597" s="45" t="s">
        <v>1546</v>
      </c>
      <c r="T597" s="44" t="s">
        <v>141</v>
      </c>
      <c r="U597" s="46">
        <v>100</v>
      </c>
      <c r="V597" s="46">
        <v>280.45999999999998</v>
      </c>
    </row>
    <row r="598" spans="2:22" x14ac:dyDescent="0.2">
      <c r="B598" s="14" t="str">
        <f>IF(tabDaten[[#This Row],[MandNr]]="","Fehler",IF(tabDaten[[#This Row],[MandNr]]=1,"1 Stadt Bad Rappenau","2 Eigenbetrieb Stadtenwässerung"))</f>
        <v>1 Stadt Bad Rappenau</v>
      </c>
      <c r="C598" s="14" t="str">
        <f>IF(OR(tabDaten[[#This Row],[art]]="00",tabDaten[[#This Row],[art]]="01",tabDaten[[#This Row],[art]]="60",tabDaten[[#This Row],[art]]="61"),"0 Verwaltungshaushalt","1 Vermögenshaushalt")</f>
        <v>0 Verwaltungshaushalt</v>
      </c>
      <c r="D598" s="14" t="str">
        <f>VLOOKUP(tabDaten[[#This Row],[art]],tabKontenart[],2,FALSE)</f>
        <v>01 Ausgaben VerwaltungsHH</v>
      </c>
      <c r="E598" s="14" t="str">
        <f>LEFT(tabDaten[[#This Row],[Gld]],1) &amp; "    " &amp;VLOOKUP((tabDaten[[#This Row],[MandNr]]&amp;"x"&amp;LEFT(tabDaten[[#This Row],[Gld]],1)),tabGliederung[],2,FALSE)</f>
        <v xml:space="preserve">1    öffentliche Ordnung </v>
      </c>
      <c r="F598" s="14" t="str">
        <f>LEFT(tabDaten[[#This Row],[Gld]],2) &amp; "    " &amp;VLOOKUP((tabDaten[[#This Row],[MandNr]]&amp;"x"&amp;LEFT(tabDaten[[#This Row],[Gld]],2)),tabGliederung[],2,FALSE)</f>
        <v xml:space="preserve">11    öffentliche Ordnung </v>
      </c>
      <c r="G5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8" s="14" t="str">
        <f>LEFT(tabDaten[[#This Row],[Gld]],4) &amp; "    " &amp;VLOOKUP((tabDaten[[#This Row],[MandNr]]&amp;"x"&amp;LEFT(tabDaten[[#This Row],[Gld]],4)),tabGliederung[],2,FALSE)</f>
        <v xml:space="preserve">1106    Bürgerbüro Obergimpern </v>
      </c>
      <c r="I598" s="14" t="str">
        <f>IF(OR(LEFT(tabDaten[[#This Row],[Grp]],1)*1=3,LEFT(tabDaten[[#This Row],[Grp]],1)*1=9),LEFT(tabDaten[[#This Row],[Grp]],2),LEFT(tabDaten[[#This Row],[Grp]],1))</f>
        <v>6</v>
      </c>
      <c r="J598" s="14" t="str">
        <f>VLOOKUP(tabDaten[[#This Row],[GrpKurz]],tabGruppierung[],2,FALSE)</f>
        <v>A   Sächlicher Verwaltungs- und Betriebsaufwand</v>
      </c>
      <c r="K5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1106-638000    EDV-Kosten   </v>
      </c>
      <c r="L598" s="17">
        <f>IF(OR(tabDaten[[#This Row],[art]]="00",tabDaten[[#This Row],[art]]="10"),tabDaten[[#This Row],[Plan]],tabDaten[[#This Row],[Plan]]*-1)</f>
        <v>-7800</v>
      </c>
      <c r="M598" s="18">
        <f>IF(OR(tabDaten[[#This Row],[art]]="00",tabDaten[[#This Row],[art]]="10",tabDaten[[#This Row],[art]]="60",tabDaten[[#This Row],[art]]="70"),tabDaten[[#This Row],[Rechnung]],tabDaten[[#This Row],[Rechnung]]*-1)</f>
        <v>-5014.76</v>
      </c>
      <c r="N598" s="44">
        <v>1</v>
      </c>
      <c r="O598" s="45" t="s">
        <v>997</v>
      </c>
      <c r="P598" s="45" t="s">
        <v>1032</v>
      </c>
      <c r="Q598" s="45" t="s">
        <v>1722</v>
      </c>
      <c r="R598" s="45" t="s">
        <v>995</v>
      </c>
      <c r="S598" s="45" t="s">
        <v>1546</v>
      </c>
      <c r="T598" s="44" t="s">
        <v>117</v>
      </c>
      <c r="U598" s="46">
        <v>7800</v>
      </c>
      <c r="V598" s="46">
        <v>5014.76</v>
      </c>
    </row>
    <row r="599" spans="2:22" x14ac:dyDescent="0.2">
      <c r="B599" s="14" t="str">
        <f>IF(tabDaten[[#This Row],[MandNr]]="","Fehler",IF(tabDaten[[#This Row],[MandNr]]=1,"1 Stadt Bad Rappenau","2 Eigenbetrieb Stadtenwässerung"))</f>
        <v>1 Stadt Bad Rappenau</v>
      </c>
      <c r="C599" s="14" t="str">
        <f>IF(OR(tabDaten[[#This Row],[art]]="00",tabDaten[[#This Row],[art]]="01",tabDaten[[#This Row],[art]]="60",tabDaten[[#This Row],[art]]="61"),"0 Verwaltungshaushalt","1 Vermögenshaushalt")</f>
        <v>0 Verwaltungshaushalt</v>
      </c>
      <c r="D599" s="14" t="str">
        <f>VLOOKUP(tabDaten[[#This Row],[art]],tabKontenart[],2,FALSE)</f>
        <v>01 Ausgaben VerwaltungsHH</v>
      </c>
      <c r="E599" s="14" t="str">
        <f>LEFT(tabDaten[[#This Row],[Gld]],1) &amp; "    " &amp;VLOOKUP((tabDaten[[#This Row],[MandNr]]&amp;"x"&amp;LEFT(tabDaten[[#This Row],[Gld]],1)),tabGliederung[],2,FALSE)</f>
        <v xml:space="preserve">1    öffentliche Ordnung </v>
      </c>
      <c r="F599" s="14" t="str">
        <f>LEFT(tabDaten[[#This Row],[Gld]],2) &amp; "    " &amp;VLOOKUP((tabDaten[[#This Row],[MandNr]]&amp;"x"&amp;LEFT(tabDaten[[#This Row],[Gld]],2)),tabGliederung[],2,FALSE)</f>
        <v xml:space="preserve">11    öffentliche Ordnung </v>
      </c>
      <c r="G5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599" s="14" t="str">
        <f>LEFT(tabDaten[[#This Row],[Gld]],4) &amp; "    " &amp;VLOOKUP((tabDaten[[#This Row],[MandNr]]&amp;"x"&amp;LEFT(tabDaten[[#This Row],[Gld]],4)),tabGliederung[],2,FALSE)</f>
        <v xml:space="preserve">1106    Bürgerbüro Obergimpern </v>
      </c>
      <c r="I599" s="14" t="str">
        <f>IF(OR(LEFT(tabDaten[[#This Row],[Grp]],1)*1=3,LEFT(tabDaten[[#This Row],[Grp]],1)*1=9),LEFT(tabDaten[[#This Row],[Grp]],2),LEFT(tabDaten[[#This Row],[Grp]],1))</f>
        <v>6</v>
      </c>
      <c r="J599" s="14" t="str">
        <f>VLOOKUP(tabDaten[[#This Row],[GrpKurz]],tabGruppierung[],2,FALSE)</f>
        <v>A   Sächlicher Verwaltungs- und Betriebsaufwand</v>
      </c>
      <c r="K5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1106-650000    Bürobedarf   </v>
      </c>
      <c r="L599" s="17">
        <f>IF(OR(tabDaten[[#This Row],[art]]="00",tabDaten[[#This Row],[art]]="10"),tabDaten[[#This Row],[Plan]],tabDaten[[#This Row],[Plan]]*-1)</f>
        <v>-1500</v>
      </c>
      <c r="M599" s="18">
        <f>IF(OR(tabDaten[[#This Row],[art]]="00",tabDaten[[#This Row],[art]]="10",tabDaten[[#This Row],[art]]="60",tabDaten[[#This Row],[art]]="70"),tabDaten[[#This Row],[Rechnung]],tabDaten[[#This Row],[Rechnung]]*-1)</f>
        <v>0</v>
      </c>
      <c r="N599" s="44">
        <v>1</v>
      </c>
      <c r="O599" s="45" t="s">
        <v>997</v>
      </c>
      <c r="P599" s="45" t="s">
        <v>1032</v>
      </c>
      <c r="Q599" s="45" t="s">
        <v>1724</v>
      </c>
      <c r="R599" s="45" t="s">
        <v>995</v>
      </c>
      <c r="S599" s="45" t="s">
        <v>1546</v>
      </c>
      <c r="T599" s="44" t="s">
        <v>119</v>
      </c>
      <c r="U599" s="46">
        <v>1500</v>
      </c>
      <c r="V599" s="46">
        <v>0</v>
      </c>
    </row>
    <row r="600" spans="2:22" x14ac:dyDescent="0.2">
      <c r="B600" s="14" t="str">
        <f>IF(tabDaten[[#This Row],[MandNr]]="","Fehler",IF(tabDaten[[#This Row],[MandNr]]=1,"1 Stadt Bad Rappenau","2 Eigenbetrieb Stadtenwässerung"))</f>
        <v>1 Stadt Bad Rappenau</v>
      </c>
      <c r="C600" s="14" t="str">
        <f>IF(OR(tabDaten[[#This Row],[art]]="00",tabDaten[[#This Row],[art]]="01",tabDaten[[#This Row],[art]]="60",tabDaten[[#This Row],[art]]="61"),"0 Verwaltungshaushalt","1 Vermögenshaushalt")</f>
        <v>0 Verwaltungshaushalt</v>
      </c>
      <c r="D600" s="14" t="str">
        <f>VLOOKUP(tabDaten[[#This Row],[art]],tabKontenart[],2,FALSE)</f>
        <v>01 Ausgaben VerwaltungsHH</v>
      </c>
      <c r="E600" s="14" t="str">
        <f>LEFT(tabDaten[[#This Row],[Gld]],1) &amp; "    " &amp;VLOOKUP((tabDaten[[#This Row],[MandNr]]&amp;"x"&amp;LEFT(tabDaten[[#This Row],[Gld]],1)),tabGliederung[],2,FALSE)</f>
        <v xml:space="preserve">1    öffentliche Ordnung </v>
      </c>
      <c r="F600" s="14" t="str">
        <f>LEFT(tabDaten[[#This Row],[Gld]],2) &amp; "    " &amp;VLOOKUP((tabDaten[[#This Row],[MandNr]]&amp;"x"&amp;LEFT(tabDaten[[#This Row],[Gld]],2)),tabGliederung[],2,FALSE)</f>
        <v xml:space="preserve">11    öffentliche Ordnung </v>
      </c>
      <c r="G6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0" s="14" t="str">
        <f>LEFT(tabDaten[[#This Row],[Gld]],4) &amp; "    " &amp;VLOOKUP((tabDaten[[#This Row],[MandNr]]&amp;"x"&amp;LEFT(tabDaten[[#This Row],[Gld]],4)),tabGliederung[],2,FALSE)</f>
        <v xml:space="preserve">1106    Bürgerbüro Obergimpern </v>
      </c>
      <c r="I600" s="14" t="str">
        <f>IF(OR(LEFT(tabDaten[[#This Row],[Grp]],1)*1=3,LEFT(tabDaten[[#This Row],[Grp]],1)*1=9),LEFT(tabDaten[[#This Row],[Grp]],2),LEFT(tabDaten[[#This Row],[Grp]],1))</f>
        <v>6</v>
      </c>
      <c r="J600" s="14" t="str">
        <f>VLOOKUP(tabDaten[[#This Row],[GrpKurz]],tabGruppierung[],2,FALSE)</f>
        <v>A   Sächlicher Verwaltungs- und Betriebsaufwand</v>
      </c>
      <c r="K6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1106-679000    Innere Verrechnungen   </v>
      </c>
      <c r="L600" s="17">
        <f>IF(OR(tabDaten[[#This Row],[art]]="00",tabDaten[[#This Row],[art]]="10"),tabDaten[[#This Row],[Plan]],tabDaten[[#This Row],[Plan]]*-1)</f>
        <v>-600</v>
      </c>
      <c r="M600" s="18">
        <f>IF(OR(tabDaten[[#This Row],[art]]="00",tabDaten[[#This Row],[art]]="10",tabDaten[[#This Row],[art]]="60",tabDaten[[#This Row],[art]]="70"),tabDaten[[#This Row],[Rechnung]],tabDaten[[#This Row],[Rechnung]]*-1)</f>
        <v>0</v>
      </c>
      <c r="N600" s="44">
        <v>1</v>
      </c>
      <c r="O600" s="45" t="s">
        <v>997</v>
      </c>
      <c r="P600" s="45" t="s">
        <v>1032</v>
      </c>
      <c r="Q600" s="45" t="s">
        <v>1728</v>
      </c>
      <c r="R600" s="45" t="s">
        <v>995</v>
      </c>
      <c r="S600" s="45" t="s">
        <v>1546</v>
      </c>
      <c r="T600" s="44" t="s">
        <v>11</v>
      </c>
      <c r="U600" s="46">
        <v>600</v>
      </c>
      <c r="V600" s="46">
        <v>0</v>
      </c>
    </row>
    <row r="601" spans="2:22" x14ac:dyDescent="0.2">
      <c r="B601" s="14" t="str">
        <f>IF(tabDaten[[#This Row],[MandNr]]="","Fehler",IF(tabDaten[[#This Row],[MandNr]]=1,"1 Stadt Bad Rappenau","2 Eigenbetrieb Stadtenwässerung"))</f>
        <v>1 Stadt Bad Rappenau</v>
      </c>
      <c r="C601" s="14" t="str">
        <f>IF(OR(tabDaten[[#This Row],[art]]="00",tabDaten[[#This Row],[art]]="01",tabDaten[[#This Row],[art]]="60",tabDaten[[#This Row],[art]]="61"),"0 Verwaltungshaushalt","1 Vermögenshaushalt")</f>
        <v>0 Verwaltungshaushalt</v>
      </c>
      <c r="D601" s="14" t="str">
        <f>VLOOKUP(tabDaten[[#This Row],[art]],tabKontenart[],2,FALSE)</f>
        <v>01 Ausgaben VerwaltungsHH</v>
      </c>
      <c r="E601" s="14" t="str">
        <f>LEFT(tabDaten[[#This Row],[Gld]],1) &amp; "    " &amp;VLOOKUP((tabDaten[[#This Row],[MandNr]]&amp;"x"&amp;LEFT(tabDaten[[#This Row],[Gld]],1)),tabGliederung[],2,FALSE)</f>
        <v xml:space="preserve">1    öffentliche Ordnung </v>
      </c>
      <c r="F601" s="14" t="str">
        <f>LEFT(tabDaten[[#This Row],[Gld]],2) &amp; "    " &amp;VLOOKUP((tabDaten[[#This Row],[MandNr]]&amp;"x"&amp;LEFT(tabDaten[[#This Row],[Gld]],2)),tabGliederung[],2,FALSE)</f>
        <v xml:space="preserve">11    öffentliche Ordnung </v>
      </c>
      <c r="G6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1" s="14" t="str">
        <f>LEFT(tabDaten[[#This Row],[Gld]],4) &amp; "    " &amp;VLOOKUP((tabDaten[[#This Row],[MandNr]]&amp;"x"&amp;LEFT(tabDaten[[#This Row],[Gld]],4)),tabGliederung[],2,FALSE)</f>
        <v xml:space="preserve">1107    Bürgerbüro Treschklingen </v>
      </c>
      <c r="I601" s="14" t="str">
        <f>IF(OR(LEFT(tabDaten[[#This Row],[Grp]],1)*1=3,LEFT(tabDaten[[#This Row],[Grp]],1)*1=9),LEFT(tabDaten[[#This Row],[Grp]],2),LEFT(tabDaten[[#This Row],[Grp]],1))</f>
        <v>4</v>
      </c>
      <c r="J601" s="14" t="str">
        <f>VLOOKUP(tabDaten[[#This Row],[GrpKurz]],tabGruppierung[],2,FALSE)</f>
        <v>A   Personalausgaben</v>
      </c>
      <c r="K6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1107-414000    Vergütungen der Beschäftigten bis 2005 nur Angestellte </v>
      </c>
      <c r="L601" s="17">
        <f>IF(OR(tabDaten[[#This Row],[art]]="00",tabDaten[[#This Row],[art]]="10"),tabDaten[[#This Row],[Plan]],tabDaten[[#This Row],[Plan]]*-1)</f>
        <v>-4500</v>
      </c>
      <c r="M601" s="18">
        <f>IF(OR(tabDaten[[#This Row],[art]]="00",tabDaten[[#This Row],[art]]="10",tabDaten[[#This Row],[art]]="60",tabDaten[[#This Row],[art]]="70"),tabDaten[[#This Row],[Rechnung]],tabDaten[[#This Row],[Rechnung]]*-1)</f>
        <v>-4205.42</v>
      </c>
      <c r="N601" s="44">
        <v>1</v>
      </c>
      <c r="O601" s="45" t="s">
        <v>997</v>
      </c>
      <c r="P601" s="45" t="s">
        <v>1033</v>
      </c>
      <c r="Q601" s="45" t="s">
        <v>1707</v>
      </c>
      <c r="R601" s="45" t="s">
        <v>995</v>
      </c>
      <c r="S601" s="45" t="s">
        <v>1546</v>
      </c>
      <c r="T601" s="44" t="s">
        <v>127</v>
      </c>
      <c r="U601" s="46">
        <v>4500</v>
      </c>
      <c r="V601" s="46">
        <v>4205.42</v>
      </c>
    </row>
    <row r="602" spans="2:22" x14ac:dyDescent="0.2">
      <c r="B602" s="14" t="str">
        <f>IF(tabDaten[[#This Row],[MandNr]]="","Fehler",IF(tabDaten[[#This Row],[MandNr]]=1,"1 Stadt Bad Rappenau","2 Eigenbetrieb Stadtenwässerung"))</f>
        <v>1 Stadt Bad Rappenau</v>
      </c>
      <c r="C602" s="14" t="str">
        <f>IF(OR(tabDaten[[#This Row],[art]]="00",tabDaten[[#This Row],[art]]="01",tabDaten[[#This Row],[art]]="60",tabDaten[[#This Row],[art]]="61"),"0 Verwaltungshaushalt","1 Vermögenshaushalt")</f>
        <v>0 Verwaltungshaushalt</v>
      </c>
      <c r="D602" s="14" t="str">
        <f>VLOOKUP(tabDaten[[#This Row],[art]],tabKontenart[],2,FALSE)</f>
        <v>01 Ausgaben VerwaltungsHH</v>
      </c>
      <c r="E602" s="14" t="str">
        <f>LEFT(tabDaten[[#This Row],[Gld]],1) &amp; "    " &amp;VLOOKUP((tabDaten[[#This Row],[MandNr]]&amp;"x"&amp;LEFT(tabDaten[[#This Row],[Gld]],1)),tabGliederung[],2,FALSE)</f>
        <v xml:space="preserve">1    öffentliche Ordnung </v>
      </c>
      <c r="F602" s="14" t="str">
        <f>LEFT(tabDaten[[#This Row],[Gld]],2) &amp; "    " &amp;VLOOKUP((tabDaten[[#This Row],[MandNr]]&amp;"x"&amp;LEFT(tabDaten[[#This Row],[Gld]],2)),tabGliederung[],2,FALSE)</f>
        <v xml:space="preserve">11    öffentliche Ordnung </v>
      </c>
      <c r="G6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2" s="14" t="str">
        <f>LEFT(tabDaten[[#This Row],[Gld]],4) &amp; "    " &amp;VLOOKUP((tabDaten[[#This Row],[MandNr]]&amp;"x"&amp;LEFT(tabDaten[[#This Row],[Gld]],4)),tabGliederung[],2,FALSE)</f>
        <v xml:space="preserve">1107    Bürgerbüro Treschklingen </v>
      </c>
      <c r="I602" s="14" t="str">
        <f>IF(OR(LEFT(tabDaten[[#This Row],[Grp]],1)*1=3,LEFT(tabDaten[[#This Row],[Grp]],1)*1=9),LEFT(tabDaten[[#This Row],[Grp]],2),LEFT(tabDaten[[#This Row],[Grp]],1))</f>
        <v>4</v>
      </c>
      <c r="J602" s="14" t="str">
        <f>VLOOKUP(tabDaten[[#This Row],[GrpKurz]],tabGruppierung[],2,FALSE)</f>
        <v>A   Personalausgaben</v>
      </c>
      <c r="K6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1107-434000    Beiträge Versorgungskasse  bis 2005 nur Angestellte </v>
      </c>
      <c r="L602" s="17">
        <f>IF(OR(tabDaten[[#This Row],[art]]="00",tabDaten[[#This Row],[art]]="10"),tabDaten[[#This Row],[Plan]],tabDaten[[#This Row],[Plan]]*-1)</f>
        <v>-400</v>
      </c>
      <c r="M602" s="18">
        <f>IF(OR(tabDaten[[#This Row],[art]]="00",tabDaten[[#This Row],[art]]="10",tabDaten[[#This Row],[art]]="60",tabDaten[[#This Row],[art]]="70"),tabDaten[[#This Row],[Rechnung]],tabDaten[[#This Row],[Rechnung]]*-1)</f>
        <v>-363.24</v>
      </c>
      <c r="N602" s="44">
        <v>1</v>
      </c>
      <c r="O602" s="45" t="s">
        <v>997</v>
      </c>
      <c r="P602" s="45" t="s">
        <v>1033</v>
      </c>
      <c r="Q602" s="45" t="s">
        <v>1709</v>
      </c>
      <c r="R602" s="45" t="s">
        <v>995</v>
      </c>
      <c r="S602" s="45" t="s">
        <v>1546</v>
      </c>
      <c r="T602" s="44" t="s">
        <v>104</v>
      </c>
      <c r="U602" s="46">
        <v>400</v>
      </c>
      <c r="V602" s="46">
        <v>363.24</v>
      </c>
    </row>
    <row r="603" spans="2:22" x14ac:dyDescent="0.2">
      <c r="B603" s="14" t="str">
        <f>IF(tabDaten[[#This Row],[MandNr]]="","Fehler",IF(tabDaten[[#This Row],[MandNr]]=1,"1 Stadt Bad Rappenau","2 Eigenbetrieb Stadtenwässerung"))</f>
        <v>1 Stadt Bad Rappenau</v>
      </c>
      <c r="C603" s="14" t="str">
        <f>IF(OR(tabDaten[[#This Row],[art]]="00",tabDaten[[#This Row],[art]]="01",tabDaten[[#This Row],[art]]="60",tabDaten[[#This Row],[art]]="61"),"0 Verwaltungshaushalt","1 Vermögenshaushalt")</f>
        <v>0 Verwaltungshaushalt</v>
      </c>
      <c r="D603" s="14" t="str">
        <f>VLOOKUP(tabDaten[[#This Row],[art]],tabKontenart[],2,FALSE)</f>
        <v>01 Ausgaben VerwaltungsHH</v>
      </c>
      <c r="E603" s="14" t="str">
        <f>LEFT(tabDaten[[#This Row],[Gld]],1) &amp; "    " &amp;VLOOKUP((tabDaten[[#This Row],[MandNr]]&amp;"x"&amp;LEFT(tabDaten[[#This Row],[Gld]],1)),tabGliederung[],2,FALSE)</f>
        <v xml:space="preserve">1    öffentliche Ordnung </v>
      </c>
      <c r="F603" s="14" t="str">
        <f>LEFT(tabDaten[[#This Row],[Gld]],2) &amp; "    " &amp;VLOOKUP((tabDaten[[#This Row],[MandNr]]&amp;"x"&amp;LEFT(tabDaten[[#This Row],[Gld]],2)),tabGliederung[],2,FALSE)</f>
        <v xml:space="preserve">11    öffentliche Ordnung </v>
      </c>
      <c r="G6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3" s="14" t="str">
        <f>LEFT(tabDaten[[#This Row],[Gld]],4) &amp; "    " &amp;VLOOKUP((tabDaten[[#This Row],[MandNr]]&amp;"x"&amp;LEFT(tabDaten[[#This Row],[Gld]],4)),tabGliederung[],2,FALSE)</f>
        <v xml:space="preserve">1107    Bürgerbüro Treschklingen </v>
      </c>
      <c r="I603" s="14" t="str">
        <f>IF(OR(LEFT(tabDaten[[#This Row],[Grp]],1)*1=3,LEFT(tabDaten[[#This Row],[Grp]],1)*1=9),LEFT(tabDaten[[#This Row],[Grp]],2),LEFT(tabDaten[[#This Row],[Grp]],1))</f>
        <v>4</v>
      </c>
      <c r="J603" s="14" t="str">
        <f>VLOOKUP(tabDaten[[#This Row],[GrpKurz]],tabGruppierung[],2,FALSE)</f>
        <v>A   Personalausgaben</v>
      </c>
      <c r="K6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1107-444000    Beiträge zur gesetzlichen Sozialversicherung für Angest. bis 2005 nur Angestellte </v>
      </c>
      <c r="L603" s="17">
        <f>IF(OR(tabDaten[[#This Row],[art]]="00",tabDaten[[#This Row],[art]]="10"),tabDaten[[#This Row],[Plan]],tabDaten[[#This Row],[Plan]]*-1)</f>
        <v>-1000</v>
      </c>
      <c r="M603" s="18">
        <f>IF(OR(tabDaten[[#This Row],[art]]="00",tabDaten[[#This Row],[art]]="10",tabDaten[[#This Row],[art]]="60",tabDaten[[#This Row],[art]]="70"),tabDaten[[#This Row],[Rechnung]],tabDaten[[#This Row],[Rechnung]]*-1)</f>
        <v>-860.41</v>
      </c>
      <c r="N603" s="44">
        <v>1</v>
      </c>
      <c r="O603" s="45" t="s">
        <v>997</v>
      </c>
      <c r="P603" s="45" t="s">
        <v>1033</v>
      </c>
      <c r="Q603" s="45" t="s">
        <v>1710</v>
      </c>
      <c r="R603" s="45" t="s">
        <v>995</v>
      </c>
      <c r="S603" s="45" t="s">
        <v>1546</v>
      </c>
      <c r="T603" s="44" t="s">
        <v>128</v>
      </c>
      <c r="U603" s="46">
        <v>1000</v>
      </c>
      <c r="V603" s="46">
        <v>860.41</v>
      </c>
    </row>
    <row r="604" spans="2:22" x14ac:dyDescent="0.2">
      <c r="B604" s="14" t="str">
        <f>IF(tabDaten[[#This Row],[MandNr]]="","Fehler",IF(tabDaten[[#This Row],[MandNr]]=1,"1 Stadt Bad Rappenau","2 Eigenbetrieb Stadtenwässerung"))</f>
        <v>1 Stadt Bad Rappenau</v>
      </c>
      <c r="C604" s="14" t="str">
        <f>IF(OR(tabDaten[[#This Row],[art]]="00",tabDaten[[#This Row],[art]]="01",tabDaten[[#This Row],[art]]="60",tabDaten[[#This Row],[art]]="61"),"0 Verwaltungshaushalt","1 Vermögenshaushalt")</f>
        <v>0 Verwaltungshaushalt</v>
      </c>
      <c r="D604" s="14" t="str">
        <f>VLOOKUP(tabDaten[[#This Row],[art]],tabKontenart[],2,FALSE)</f>
        <v>01 Ausgaben VerwaltungsHH</v>
      </c>
      <c r="E604" s="14" t="str">
        <f>LEFT(tabDaten[[#This Row],[Gld]],1) &amp; "    " &amp;VLOOKUP((tabDaten[[#This Row],[MandNr]]&amp;"x"&amp;LEFT(tabDaten[[#This Row],[Gld]],1)),tabGliederung[],2,FALSE)</f>
        <v xml:space="preserve">1    öffentliche Ordnung </v>
      </c>
      <c r="F604" s="14" t="str">
        <f>LEFT(tabDaten[[#This Row],[Gld]],2) &amp; "    " &amp;VLOOKUP((tabDaten[[#This Row],[MandNr]]&amp;"x"&amp;LEFT(tabDaten[[#This Row],[Gld]],2)),tabGliederung[],2,FALSE)</f>
        <v xml:space="preserve">11    öffentliche Ordnung </v>
      </c>
      <c r="G6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4" s="14" t="str">
        <f>LEFT(tabDaten[[#This Row],[Gld]],4) &amp; "    " &amp;VLOOKUP((tabDaten[[#This Row],[MandNr]]&amp;"x"&amp;LEFT(tabDaten[[#This Row],[Gld]],4)),tabGliederung[],2,FALSE)</f>
        <v xml:space="preserve">1107    Bürgerbüro Treschklingen </v>
      </c>
      <c r="I604" s="14" t="str">
        <f>IF(OR(LEFT(tabDaten[[#This Row],[Grp]],1)*1=3,LEFT(tabDaten[[#This Row],[Grp]],1)*1=9),LEFT(tabDaten[[#This Row],[Grp]],2),LEFT(tabDaten[[#This Row],[Grp]],1))</f>
        <v>4</v>
      </c>
      <c r="J604" s="14" t="str">
        <f>VLOOKUP(tabDaten[[#This Row],[GrpKurz]],tabGruppierung[],2,FALSE)</f>
        <v>A   Personalausgaben</v>
      </c>
      <c r="K6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1107-450000    Beihilfen, Unterstützung und dgl.  </v>
      </c>
      <c r="L604" s="17">
        <f>IF(OR(tabDaten[[#This Row],[art]]="00",tabDaten[[#This Row],[art]]="10"),tabDaten[[#This Row],[Plan]],tabDaten[[#This Row],[Plan]]*-1)</f>
        <v>-100</v>
      </c>
      <c r="M604" s="18">
        <f>IF(OR(tabDaten[[#This Row],[art]]="00",tabDaten[[#This Row],[art]]="10",tabDaten[[#This Row],[art]]="60",tabDaten[[#This Row],[art]]="70"),tabDaten[[#This Row],[Rechnung]],tabDaten[[#This Row],[Rechnung]]*-1)</f>
        <v>-0.44</v>
      </c>
      <c r="N604" s="44">
        <v>1</v>
      </c>
      <c r="O604" s="45" t="s">
        <v>997</v>
      </c>
      <c r="P604" s="45" t="s">
        <v>1033</v>
      </c>
      <c r="Q604" s="45" t="s">
        <v>1711</v>
      </c>
      <c r="R604" s="45" t="s">
        <v>995</v>
      </c>
      <c r="S604" s="45" t="s">
        <v>1546</v>
      </c>
      <c r="T604" s="44" t="s">
        <v>106</v>
      </c>
      <c r="U604" s="46">
        <v>100</v>
      </c>
      <c r="V604" s="46">
        <v>0.44</v>
      </c>
    </row>
    <row r="605" spans="2:22" x14ac:dyDescent="0.2">
      <c r="B605" s="14" t="str">
        <f>IF(tabDaten[[#This Row],[MandNr]]="","Fehler",IF(tabDaten[[#This Row],[MandNr]]=1,"1 Stadt Bad Rappenau","2 Eigenbetrieb Stadtenwässerung"))</f>
        <v>1 Stadt Bad Rappenau</v>
      </c>
      <c r="C605" s="14" t="str">
        <f>IF(OR(tabDaten[[#This Row],[art]]="00",tabDaten[[#This Row],[art]]="01",tabDaten[[#This Row],[art]]="60",tabDaten[[#This Row],[art]]="61"),"0 Verwaltungshaushalt","1 Vermögenshaushalt")</f>
        <v>0 Verwaltungshaushalt</v>
      </c>
      <c r="D605" s="14" t="str">
        <f>VLOOKUP(tabDaten[[#This Row],[art]],tabKontenart[],2,FALSE)</f>
        <v>01 Ausgaben VerwaltungsHH</v>
      </c>
      <c r="E605" s="14" t="str">
        <f>LEFT(tabDaten[[#This Row],[Gld]],1) &amp; "    " &amp;VLOOKUP((tabDaten[[#This Row],[MandNr]]&amp;"x"&amp;LEFT(tabDaten[[#This Row],[Gld]],1)),tabGliederung[],2,FALSE)</f>
        <v xml:space="preserve">1    öffentliche Ordnung </v>
      </c>
      <c r="F605" s="14" t="str">
        <f>LEFT(tabDaten[[#This Row],[Gld]],2) &amp; "    " &amp;VLOOKUP((tabDaten[[#This Row],[MandNr]]&amp;"x"&amp;LEFT(tabDaten[[#This Row],[Gld]],2)),tabGliederung[],2,FALSE)</f>
        <v xml:space="preserve">11    öffentliche Ordnung </v>
      </c>
      <c r="G6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5" s="14" t="str">
        <f>LEFT(tabDaten[[#This Row],[Gld]],4) &amp; "    " &amp;VLOOKUP((tabDaten[[#This Row],[MandNr]]&amp;"x"&amp;LEFT(tabDaten[[#This Row],[Gld]],4)),tabGliederung[],2,FALSE)</f>
        <v xml:space="preserve">1107    Bürgerbüro Treschklingen </v>
      </c>
      <c r="I605" s="14" t="str">
        <f>IF(OR(LEFT(tabDaten[[#This Row],[Grp]],1)*1=3,LEFT(tabDaten[[#This Row],[Grp]],1)*1=9),LEFT(tabDaten[[#This Row],[Grp]],2),LEFT(tabDaten[[#This Row],[Grp]],1))</f>
        <v>4</v>
      </c>
      <c r="J605" s="14" t="str">
        <f>VLOOKUP(tabDaten[[#This Row],[GrpKurz]],tabGruppierung[],2,FALSE)</f>
        <v>A   Personalausgaben</v>
      </c>
      <c r="K6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1107-460000    Personalnebenausgaben   </v>
      </c>
      <c r="L605" s="17">
        <f>IF(OR(tabDaten[[#This Row],[art]]="00",tabDaten[[#This Row],[art]]="10"),tabDaten[[#This Row],[Plan]],tabDaten[[#This Row],[Plan]]*-1)</f>
        <v>-100</v>
      </c>
      <c r="M605" s="18">
        <f>IF(OR(tabDaten[[#This Row],[art]]="00",tabDaten[[#This Row],[art]]="10",tabDaten[[#This Row],[art]]="60",tabDaten[[#This Row],[art]]="70"),tabDaten[[#This Row],[Rechnung]],tabDaten[[#This Row],[Rechnung]]*-1)</f>
        <v>0</v>
      </c>
      <c r="N605" s="44">
        <v>1</v>
      </c>
      <c r="O605" s="45" t="s">
        <v>997</v>
      </c>
      <c r="P605" s="45" t="s">
        <v>1033</v>
      </c>
      <c r="Q605" s="45" t="s">
        <v>1712</v>
      </c>
      <c r="R605" s="45" t="s">
        <v>995</v>
      </c>
      <c r="S605" s="45" t="s">
        <v>1546</v>
      </c>
      <c r="T605" s="44" t="s">
        <v>107</v>
      </c>
      <c r="U605" s="46">
        <v>100</v>
      </c>
      <c r="V605" s="46">
        <v>0</v>
      </c>
    </row>
    <row r="606" spans="2:22" x14ac:dyDescent="0.2">
      <c r="B606" s="14" t="str">
        <f>IF(tabDaten[[#This Row],[MandNr]]="","Fehler",IF(tabDaten[[#This Row],[MandNr]]=1,"1 Stadt Bad Rappenau","2 Eigenbetrieb Stadtenwässerung"))</f>
        <v>1 Stadt Bad Rappenau</v>
      </c>
      <c r="C606" s="14" t="str">
        <f>IF(OR(tabDaten[[#This Row],[art]]="00",tabDaten[[#This Row],[art]]="01",tabDaten[[#This Row],[art]]="60",tabDaten[[#This Row],[art]]="61"),"0 Verwaltungshaushalt","1 Vermögenshaushalt")</f>
        <v>0 Verwaltungshaushalt</v>
      </c>
      <c r="D606" s="14" t="str">
        <f>VLOOKUP(tabDaten[[#This Row],[art]],tabKontenart[],2,FALSE)</f>
        <v>01 Ausgaben VerwaltungsHH</v>
      </c>
      <c r="E606" s="14" t="str">
        <f>LEFT(tabDaten[[#This Row],[Gld]],1) &amp; "    " &amp;VLOOKUP((tabDaten[[#This Row],[MandNr]]&amp;"x"&amp;LEFT(tabDaten[[#This Row],[Gld]],1)),tabGliederung[],2,FALSE)</f>
        <v xml:space="preserve">1    öffentliche Ordnung </v>
      </c>
      <c r="F606" s="14" t="str">
        <f>LEFT(tabDaten[[#This Row],[Gld]],2) &amp; "    " &amp;VLOOKUP((tabDaten[[#This Row],[MandNr]]&amp;"x"&amp;LEFT(tabDaten[[#This Row],[Gld]],2)),tabGliederung[],2,FALSE)</f>
        <v xml:space="preserve">11    öffentliche Ordnung </v>
      </c>
      <c r="G6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6" s="14" t="str">
        <f>LEFT(tabDaten[[#This Row],[Gld]],4) &amp; "    " &amp;VLOOKUP((tabDaten[[#This Row],[MandNr]]&amp;"x"&amp;LEFT(tabDaten[[#This Row],[Gld]],4)),tabGliederung[],2,FALSE)</f>
        <v xml:space="preserve">1107    Bürgerbüro Treschklingen </v>
      </c>
      <c r="I606" s="14" t="str">
        <f>IF(OR(LEFT(tabDaten[[#This Row],[Grp]],1)*1=3,LEFT(tabDaten[[#This Row],[Grp]],1)*1=9),LEFT(tabDaten[[#This Row],[Grp]],2),LEFT(tabDaten[[#This Row],[Grp]],1))</f>
        <v>4</v>
      </c>
      <c r="J606" s="14" t="str">
        <f>VLOOKUP(tabDaten[[#This Row],[GrpKurz]],tabGruppierung[],2,FALSE)</f>
        <v>A   Personalausgaben</v>
      </c>
      <c r="K6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1107-462000    Betriebsausflug   </v>
      </c>
      <c r="L606" s="17">
        <f>IF(OR(tabDaten[[#This Row],[art]]="00",tabDaten[[#This Row],[art]]="10"),tabDaten[[#This Row],[Plan]],tabDaten[[#This Row],[Plan]]*-1)</f>
        <v>-100</v>
      </c>
      <c r="M606" s="18">
        <f>IF(OR(tabDaten[[#This Row],[art]]="00",tabDaten[[#This Row],[art]]="10",tabDaten[[#This Row],[art]]="60",tabDaten[[#This Row],[art]]="70"),tabDaten[[#This Row],[Rechnung]],tabDaten[[#This Row],[Rechnung]]*-1)</f>
        <v>0</v>
      </c>
      <c r="N606" s="44">
        <v>1</v>
      </c>
      <c r="O606" s="45" t="s">
        <v>997</v>
      </c>
      <c r="P606" s="45" t="s">
        <v>1033</v>
      </c>
      <c r="Q606" s="45" t="s">
        <v>1713</v>
      </c>
      <c r="R606" s="45" t="s">
        <v>995</v>
      </c>
      <c r="S606" s="45" t="s">
        <v>1546</v>
      </c>
      <c r="T606" s="44" t="s">
        <v>108</v>
      </c>
      <c r="U606" s="46">
        <v>100</v>
      </c>
      <c r="V606" s="46">
        <v>0</v>
      </c>
    </row>
    <row r="607" spans="2:22" x14ac:dyDescent="0.2">
      <c r="B607" s="14" t="str">
        <f>IF(tabDaten[[#This Row],[MandNr]]="","Fehler",IF(tabDaten[[#This Row],[MandNr]]=1,"1 Stadt Bad Rappenau","2 Eigenbetrieb Stadtenwässerung"))</f>
        <v>1 Stadt Bad Rappenau</v>
      </c>
      <c r="C607" s="14" t="str">
        <f>IF(OR(tabDaten[[#This Row],[art]]="00",tabDaten[[#This Row],[art]]="01",tabDaten[[#This Row],[art]]="60",tabDaten[[#This Row],[art]]="61"),"0 Verwaltungshaushalt","1 Vermögenshaushalt")</f>
        <v>0 Verwaltungshaushalt</v>
      </c>
      <c r="D607" s="14" t="str">
        <f>VLOOKUP(tabDaten[[#This Row],[art]],tabKontenart[],2,FALSE)</f>
        <v>01 Ausgaben VerwaltungsHH</v>
      </c>
      <c r="E607" s="14" t="str">
        <f>LEFT(tabDaten[[#This Row],[Gld]],1) &amp; "    " &amp;VLOOKUP((tabDaten[[#This Row],[MandNr]]&amp;"x"&amp;LEFT(tabDaten[[#This Row],[Gld]],1)),tabGliederung[],2,FALSE)</f>
        <v xml:space="preserve">1    öffentliche Ordnung </v>
      </c>
      <c r="F607" s="14" t="str">
        <f>LEFT(tabDaten[[#This Row],[Gld]],2) &amp; "    " &amp;VLOOKUP((tabDaten[[#This Row],[MandNr]]&amp;"x"&amp;LEFT(tabDaten[[#This Row],[Gld]],2)),tabGliederung[],2,FALSE)</f>
        <v xml:space="preserve">11    öffentliche Ordnung </v>
      </c>
      <c r="G6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7" s="14" t="str">
        <f>LEFT(tabDaten[[#This Row],[Gld]],4) &amp; "    " &amp;VLOOKUP((tabDaten[[#This Row],[MandNr]]&amp;"x"&amp;LEFT(tabDaten[[#This Row],[Gld]],4)),tabGliederung[],2,FALSE)</f>
        <v xml:space="preserve">1107    Bürgerbüro Treschklingen </v>
      </c>
      <c r="I607" s="14" t="str">
        <f>IF(OR(LEFT(tabDaten[[#This Row],[Grp]],1)*1=3,LEFT(tabDaten[[#This Row],[Grp]],1)*1=9),LEFT(tabDaten[[#This Row],[Grp]],2),LEFT(tabDaten[[#This Row],[Grp]],1))</f>
        <v>5</v>
      </c>
      <c r="J607" s="14" t="str">
        <f>VLOOKUP(tabDaten[[#This Row],[GrpKurz]],tabGruppierung[],2,FALSE)</f>
        <v>A   Sächlicher Verwaltungs- und Betriebsaufwand</v>
      </c>
      <c r="K6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1107-501000    Gebäudeunterhaltung   </v>
      </c>
      <c r="L607" s="17">
        <f>IF(OR(tabDaten[[#This Row],[art]]="00",tabDaten[[#This Row],[art]]="10"),tabDaten[[#This Row],[Plan]],tabDaten[[#This Row],[Plan]]*-1)</f>
        <v>-2500</v>
      </c>
      <c r="M607" s="18">
        <f>IF(OR(tabDaten[[#This Row],[art]]="00",tabDaten[[#This Row],[art]]="10",tabDaten[[#This Row],[art]]="60",tabDaten[[#This Row],[art]]="70"),tabDaten[[#This Row],[Rechnung]],tabDaten[[#This Row],[Rechnung]]*-1)</f>
        <v>-9.89</v>
      </c>
      <c r="N607" s="44">
        <v>1</v>
      </c>
      <c r="O607" s="45" t="s">
        <v>997</v>
      </c>
      <c r="P607" s="45" t="s">
        <v>1033</v>
      </c>
      <c r="Q607" s="45" t="s">
        <v>1730</v>
      </c>
      <c r="R607" s="45" t="s">
        <v>995</v>
      </c>
      <c r="S607" s="45" t="s">
        <v>1546</v>
      </c>
      <c r="T607" s="44" t="s">
        <v>133</v>
      </c>
      <c r="U607" s="46">
        <v>2500</v>
      </c>
      <c r="V607" s="46">
        <v>9.89</v>
      </c>
    </row>
    <row r="608" spans="2:22" x14ac:dyDescent="0.2">
      <c r="B608" s="14" t="str">
        <f>IF(tabDaten[[#This Row],[MandNr]]="","Fehler",IF(tabDaten[[#This Row],[MandNr]]=1,"1 Stadt Bad Rappenau","2 Eigenbetrieb Stadtenwässerung"))</f>
        <v>1 Stadt Bad Rappenau</v>
      </c>
      <c r="C608" s="14" t="str">
        <f>IF(OR(tabDaten[[#This Row],[art]]="00",tabDaten[[#This Row],[art]]="01",tabDaten[[#This Row],[art]]="60",tabDaten[[#This Row],[art]]="61"),"0 Verwaltungshaushalt","1 Vermögenshaushalt")</f>
        <v>0 Verwaltungshaushalt</v>
      </c>
      <c r="D608" s="14" t="str">
        <f>VLOOKUP(tabDaten[[#This Row],[art]],tabKontenart[],2,FALSE)</f>
        <v>01 Ausgaben VerwaltungsHH</v>
      </c>
      <c r="E608" s="14" t="str">
        <f>LEFT(tabDaten[[#This Row],[Gld]],1) &amp; "    " &amp;VLOOKUP((tabDaten[[#This Row],[MandNr]]&amp;"x"&amp;LEFT(tabDaten[[#This Row],[Gld]],1)),tabGliederung[],2,FALSE)</f>
        <v xml:space="preserve">1    öffentliche Ordnung </v>
      </c>
      <c r="F608" s="14" t="str">
        <f>LEFT(tabDaten[[#This Row],[Gld]],2) &amp; "    " &amp;VLOOKUP((tabDaten[[#This Row],[MandNr]]&amp;"x"&amp;LEFT(tabDaten[[#This Row],[Gld]],2)),tabGliederung[],2,FALSE)</f>
        <v xml:space="preserve">11    öffentliche Ordnung </v>
      </c>
      <c r="G6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8" s="14" t="str">
        <f>LEFT(tabDaten[[#This Row],[Gld]],4) &amp; "    " &amp;VLOOKUP((tabDaten[[#This Row],[MandNr]]&amp;"x"&amp;LEFT(tabDaten[[#This Row],[Gld]],4)),tabGliederung[],2,FALSE)</f>
        <v xml:space="preserve">1107    Bürgerbüro Treschklingen </v>
      </c>
      <c r="I608" s="14" t="str">
        <f>IF(OR(LEFT(tabDaten[[#This Row],[Grp]],1)*1=3,LEFT(tabDaten[[#This Row],[Grp]],1)*1=9),LEFT(tabDaten[[#This Row],[Grp]],2),LEFT(tabDaten[[#This Row],[Grp]],1))</f>
        <v>5</v>
      </c>
      <c r="J608" s="14" t="str">
        <f>VLOOKUP(tabDaten[[#This Row],[GrpKurz]],tabGruppierung[],2,FALSE)</f>
        <v>A   Sächlicher Verwaltungs- und Betriebsaufwand</v>
      </c>
      <c r="K6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1107-520000    Geräte, Ausstattung, Einrichtungsgegenstände  </v>
      </c>
      <c r="L608" s="17">
        <f>IF(OR(tabDaten[[#This Row],[art]]="00",tabDaten[[#This Row],[art]]="10"),tabDaten[[#This Row],[Plan]],tabDaten[[#This Row],[Plan]]*-1)</f>
        <v>-800</v>
      </c>
      <c r="M608" s="18">
        <f>IF(OR(tabDaten[[#This Row],[art]]="00",tabDaten[[#This Row],[art]]="10",tabDaten[[#This Row],[art]]="60",tabDaten[[#This Row],[art]]="70"),tabDaten[[#This Row],[Rechnung]],tabDaten[[#This Row],[Rechnung]]*-1)</f>
        <v>-551.77</v>
      </c>
      <c r="N608" s="44">
        <v>1</v>
      </c>
      <c r="O608" s="45" t="s">
        <v>997</v>
      </c>
      <c r="P608" s="45" t="s">
        <v>1033</v>
      </c>
      <c r="Q608" s="45" t="s">
        <v>1714</v>
      </c>
      <c r="R608" s="45" t="s">
        <v>995</v>
      </c>
      <c r="S608" s="45" t="s">
        <v>1546</v>
      </c>
      <c r="T608" s="44" t="s">
        <v>152</v>
      </c>
      <c r="U608" s="46">
        <v>800</v>
      </c>
      <c r="V608" s="46">
        <v>551.77</v>
      </c>
    </row>
    <row r="609" spans="2:22" x14ac:dyDescent="0.2">
      <c r="B609" s="14" t="str">
        <f>IF(tabDaten[[#This Row],[MandNr]]="","Fehler",IF(tabDaten[[#This Row],[MandNr]]=1,"1 Stadt Bad Rappenau","2 Eigenbetrieb Stadtenwässerung"))</f>
        <v>1 Stadt Bad Rappenau</v>
      </c>
      <c r="C609" s="14" t="str">
        <f>IF(OR(tabDaten[[#This Row],[art]]="00",tabDaten[[#This Row],[art]]="01",tabDaten[[#This Row],[art]]="60",tabDaten[[#This Row],[art]]="61"),"0 Verwaltungshaushalt","1 Vermögenshaushalt")</f>
        <v>0 Verwaltungshaushalt</v>
      </c>
      <c r="D609" s="14" t="str">
        <f>VLOOKUP(tabDaten[[#This Row],[art]],tabKontenart[],2,FALSE)</f>
        <v>01 Ausgaben VerwaltungsHH</v>
      </c>
      <c r="E609" s="14" t="str">
        <f>LEFT(tabDaten[[#This Row],[Gld]],1) &amp; "    " &amp;VLOOKUP((tabDaten[[#This Row],[MandNr]]&amp;"x"&amp;LEFT(tabDaten[[#This Row],[Gld]],1)),tabGliederung[],2,FALSE)</f>
        <v xml:space="preserve">1    öffentliche Ordnung </v>
      </c>
      <c r="F609" s="14" t="str">
        <f>LEFT(tabDaten[[#This Row],[Gld]],2) &amp; "    " &amp;VLOOKUP((tabDaten[[#This Row],[MandNr]]&amp;"x"&amp;LEFT(tabDaten[[#This Row],[Gld]],2)),tabGliederung[],2,FALSE)</f>
        <v xml:space="preserve">11    öffentliche Ordnung </v>
      </c>
      <c r="G6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09" s="14" t="str">
        <f>LEFT(tabDaten[[#This Row],[Gld]],4) &amp; "    " &amp;VLOOKUP((tabDaten[[#This Row],[MandNr]]&amp;"x"&amp;LEFT(tabDaten[[#This Row],[Gld]],4)),tabGliederung[],2,FALSE)</f>
        <v xml:space="preserve">1107    Bürgerbüro Treschklingen </v>
      </c>
      <c r="I609" s="14" t="str">
        <f>IF(OR(LEFT(tabDaten[[#This Row],[Grp]],1)*1=3,LEFT(tabDaten[[#This Row],[Grp]],1)*1=9),LEFT(tabDaten[[#This Row],[Grp]],2),LEFT(tabDaten[[#This Row],[Grp]],1))</f>
        <v>5</v>
      </c>
      <c r="J609" s="14" t="str">
        <f>VLOOKUP(tabDaten[[#This Row],[GrpKurz]],tabGruppierung[],2,FALSE)</f>
        <v>A   Sächlicher Verwaltungs- und Betriebsaufwand</v>
      </c>
      <c r="K6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1107-522000    Druck- und Kopierkosten   </v>
      </c>
      <c r="L609" s="17">
        <f>IF(OR(tabDaten[[#This Row],[art]]="00",tabDaten[[#This Row],[art]]="10"),tabDaten[[#This Row],[Plan]],tabDaten[[#This Row],[Plan]]*-1)</f>
        <v>-300</v>
      </c>
      <c r="M609" s="18">
        <f>IF(OR(tabDaten[[#This Row],[art]]="00",tabDaten[[#This Row],[art]]="10",tabDaten[[#This Row],[art]]="60",tabDaten[[#This Row],[art]]="70"),tabDaten[[#This Row],[Rechnung]],tabDaten[[#This Row],[Rechnung]]*-1)</f>
        <v>-170.47</v>
      </c>
      <c r="N609" s="44">
        <v>1</v>
      </c>
      <c r="O609" s="45" t="s">
        <v>997</v>
      </c>
      <c r="P609" s="45" t="s">
        <v>1033</v>
      </c>
      <c r="Q609" s="45" t="s">
        <v>1715</v>
      </c>
      <c r="R609" s="45" t="s">
        <v>995</v>
      </c>
      <c r="S609" s="45" t="s">
        <v>1546</v>
      </c>
      <c r="T609" s="44" t="s">
        <v>110</v>
      </c>
      <c r="U609" s="46">
        <v>300</v>
      </c>
      <c r="V609" s="46">
        <v>170.47</v>
      </c>
    </row>
    <row r="610" spans="2:22" x14ac:dyDescent="0.2">
      <c r="B610" s="14" t="str">
        <f>IF(tabDaten[[#This Row],[MandNr]]="","Fehler",IF(tabDaten[[#This Row],[MandNr]]=1,"1 Stadt Bad Rappenau","2 Eigenbetrieb Stadtenwässerung"))</f>
        <v>1 Stadt Bad Rappenau</v>
      </c>
      <c r="C610" s="14" t="str">
        <f>IF(OR(tabDaten[[#This Row],[art]]="00",tabDaten[[#This Row],[art]]="01",tabDaten[[#This Row],[art]]="60",tabDaten[[#This Row],[art]]="61"),"0 Verwaltungshaushalt","1 Vermögenshaushalt")</f>
        <v>0 Verwaltungshaushalt</v>
      </c>
      <c r="D610" s="14" t="str">
        <f>VLOOKUP(tabDaten[[#This Row],[art]],tabKontenart[],2,FALSE)</f>
        <v>01 Ausgaben VerwaltungsHH</v>
      </c>
      <c r="E610" s="14" t="str">
        <f>LEFT(tabDaten[[#This Row],[Gld]],1) &amp; "    " &amp;VLOOKUP((tabDaten[[#This Row],[MandNr]]&amp;"x"&amp;LEFT(tabDaten[[#This Row],[Gld]],1)),tabGliederung[],2,FALSE)</f>
        <v xml:space="preserve">1    öffentliche Ordnung </v>
      </c>
      <c r="F610" s="14" t="str">
        <f>LEFT(tabDaten[[#This Row],[Gld]],2) &amp; "    " &amp;VLOOKUP((tabDaten[[#This Row],[MandNr]]&amp;"x"&amp;LEFT(tabDaten[[#This Row],[Gld]],2)),tabGliederung[],2,FALSE)</f>
        <v xml:space="preserve">11    öffentliche Ordnung </v>
      </c>
      <c r="G6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0" s="14" t="str">
        <f>LEFT(tabDaten[[#This Row],[Gld]],4) &amp; "    " &amp;VLOOKUP((tabDaten[[#This Row],[MandNr]]&amp;"x"&amp;LEFT(tabDaten[[#This Row],[Gld]],4)),tabGliederung[],2,FALSE)</f>
        <v xml:space="preserve">1107    Bürgerbüro Treschklingen </v>
      </c>
      <c r="I610" s="14" t="str">
        <f>IF(OR(LEFT(tabDaten[[#This Row],[Grp]],1)*1=3,LEFT(tabDaten[[#This Row],[Grp]],1)*1=9),LEFT(tabDaten[[#This Row],[Grp]],2),LEFT(tabDaten[[#This Row],[Grp]],1))</f>
        <v>5</v>
      </c>
      <c r="J610" s="14" t="str">
        <f>VLOOKUP(tabDaten[[#This Row],[GrpKurz]],tabGruppierung[],2,FALSE)</f>
        <v>A   Sächlicher Verwaltungs- und Betriebsaufwand</v>
      </c>
      <c r="K6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1107-541000    Strom   </v>
      </c>
      <c r="L610" s="17">
        <f>IF(OR(tabDaten[[#This Row],[art]]="00",tabDaten[[#This Row],[art]]="10"),tabDaten[[#This Row],[Plan]],tabDaten[[#This Row],[Plan]]*-1)</f>
        <v>-300</v>
      </c>
      <c r="M610" s="18">
        <f>IF(OR(tabDaten[[#This Row],[art]]="00",tabDaten[[#This Row],[art]]="10",tabDaten[[#This Row],[art]]="60",tabDaten[[#This Row],[art]]="70"),tabDaten[[#This Row],[Rechnung]],tabDaten[[#This Row],[Rechnung]]*-1)</f>
        <v>-201.47</v>
      </c>
      <c r="N610" s="44">
        <v>1</v>
      </c>
      <c r="O610" s="45" t="s">
        <v>997</v>
      </c>
      <c r="P610" s="45" t="s">
        <v>1033</v>
      </c>
      <c r="Q610" s="45" t="s">
        <v>1732</v>
      </c>
      <c r="R610" s="45" t="s">
        <v>995</v>
      </c>
      <c r="S610" s="45" t="s">
        <v>1546</v>
      </c>
      <c r="T610" s="44" t="s">
        <v>135</v>
      </c>
      <c r="U610" s="46">
        <v>300</v>
      </c>
      <c r="V610" s="46">
        <v>201.47</v>
      </c>
    </row>
    <row r="611" spans="2:22" x14ac:dyDescent="0.2">
      <c r="B611" s="14" t="str">
        <f>IF(tabDaten[[#This Row],[MandNr]]="","Fehler",IF(tabDaten[[#This Row],[MandNr]]=1,"1 Stadt Bad Rappenau","2 Eigenbetrieb Stadtenwässerung"))</f>
        <v>1 Stadt Bad Rappenau</v>
      </c>
      <c r="C611" s="14" t="str">
        <f>IF(OR(tabDaten[[#This Row],[art]]="00",tabDaten[[#This Row],[art]]="01",tabDaten[[#This Row],[art]]="60",tabDaten[[#This Row],[art]]="61"),"0 Verwaltungshaushalt","1 Vermögenshaushalt")</f>
        <v>0 Verwaltungshaushalt</v>
      </c>
      <c r="D611" s="14" t="str">
        <f>VLOOKUP(tabDaten[[#This Row],[art]],tabKontenart[],2,FALSE)</f>
        <v>01 Ausgaben VerwaltungsHH</v>
      </c>
      <c r="E611" s="14" t="str">
        <f>LEFT(tabDaten[[#This Row],[Gld]],1) &amp; "    " &amp;VLOOKUP((tabDaten[[#This Row],[MandNr]]&amp;"x"&amp;LEFT(tabDaten[[#This Row],[Gld]],1)),tabGliederung[],2,FALSE)</f>
        <v xml:space="preserve">1    öffentliche Ordnung </v>
      </c>
      <c r="F611" s="14" t="str">
        <f>LEFT(tabDaten[[#This Row],[Gld]],2) &amp; "    " &amp;VLOOKUP((tabDaten[[#This Row],[MandNr]]&amp;"x"&amp;LEFT(tabDaten[[#This Row],[Gld]],2)),tabGliederung[],2,FALSE)</f>
        <v xml:space="preserve">11    öffentliche Ordnung </v>
      </c>
      <c r="G6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1" s="14" t="str">
        <f>LEFT(tabDaten[[#This Row],[Gld]],4) &amp; "    " &amp;VLOOKUP((tabDaten[[#This Row],[MandNr]]&amp;"x"&amp;LEFT(tabDaten[[#This Row],[Gld]],4)),tabGliederung[],2,FALSE)</f>
        <v xml:space="preserve">1107    Bürgerbüro Treschklingen </v>
      </c>
      <c r="I611" s="14" t="str">
        <f>IF(OR(LEFT(tabDaten[[#This Row],[Grp]],1)*1=3,LEFT(tabDaten[[#This Row],[Grp]],1)*1=9),LEFT(tabDaten[[#This Row],[Grp]],2),LEFT(tabDaten[[#This Row],[Grp]],1))</f>
        <v>5</v>
      </c>
      <c r="J611" s="14" t="str">
        <f>VLOOKUP(tabDaten[[#This Row],[GrpKurz]],tabGruppierung[],2,FALSE)</f>
        <v>A   Sächlicher Verwaltungs- und Betriebsaufwand</v>
      </c>
      <c r="K6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1107-542000    Wasser / Abwasser   </v>
      </c>
      <c r="L611" s="17">
        <f>IF(OR(tabDaten[[#This Row],[art]]="00",tabDaten[[#This Row],[art]]="10"),tabDaten[[#This Row],[Plan]],tabDaten[[#This Row],[Plan]]*-1)</f>
        <v>-100</v>
      </c>
      <c r="M611" s="18">
        <f>IF(OR(tabDaten[[#This Row],[art]]="00",tabDaten[[#This Row],[art]]="10",tabDaten[[#This Row],[art]]="60",tabDaten[[#This Row],[art]]="70"),tabDaten[[#This Row],[Rechnung]],tabDaten[[#This Row],[Rechnung]]*-1)</f>
        <v>-42.09</v>
      </c>
      <c r="N611" s="44">
        <v>1</v>
      </c>
      <c r="O611" s="45" t="s">
        <v>997</v>
      </c>
      <c r="P611" s="45" t="s">
        <v>1033</v>
      </c>
      <c r="Q611" s="45" t="s">
        <v>1733</v>
      </c>
      <c r="R611" s="45" t="s">
        <v>995</v>
      </c>
      <c r="S611" s="45" t="s">
        <v>1546</v>
      </c>
      <c r="T611" s="44" t="s">
        <v>136</v>
      </c>
      <c r="U611" s="46">
        <v>100</v>
      </c>
      <c r="V611" s="46">
        <v>42.09</v>
      </c>
    </row>
    <row r="612" spans="2:22" x14ac:dyDescent="0.2">
      <c r="B612" s="14" t="str">
        <f>IF(tabDaten[[#This Row],[MandNr]]="","Fehler",IF(tabDaten[[#This Row],[MandNr]]=1,"1 Stadt Bad Rappenau","2 Eigenbetrieb Stadtenwässerung"))</f>
        <v>1 Stadt Bad Rappenau</v>
      </c>
      <c r="C612" s="14" t="str">
        <f>IF(OR(tabDaten[[#This Row],[art]]="00",tabDaten[[#This Row],[art]]="01",tabDaten[[#This Row],[art]]="60",tabDaten[[#This Row],[art]]="61"),"0 Verwaltungshaushalt","1 Vermögenshaushalt")</f>
        <v>0 Verwaltungshaushalt</v>
      </c>
      <c r="D612" s="14" t="str">
        <f>VLOOKUP(tabDaten[[#This Row],[art]],tabKontenart[],2,FALSE)</f>
        <v>01 Ausgaben VerwaltungsHH</v>
      </c>
      <c r="E612" s="14" t="str">
        <f>LEFT(tabDaten[[#This Row],[Gld]],1) &amp; "    " &amp;VLOOKUP((tabDaten[[#This Row],[MandNr]]&amp;"x"&amp;LEFT(tabDaten[[#This Row],[Gld]],1)),tabGliederung[],2,FALSE)</f>
        <v xml:space="preserve">1    öffentliche Ordnung </v>
      </c>
      <c r="F612" s="14" t="str">
        <f>LEFT(tabDaten[[#This Row],[Gld]],2) &amp; "    " &amp;VLOOKUP((tabDaten[[#This Row],[MandNr]]&amp;"x"&amp;LEFT(tabDaten[[#This Row],[Gld]],2)),tabGliederung[],2,FALSE)</f>
        <v xml:space="preserve">11    öffentliche Ordnung </v>
      </c>
      <c r="G6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2" s="14" t="str">
        <f>LEFT(tabDaten[[#This Row],[Gld]],4) &amp; "    " &amp;VLOOKUP((tabDaten[[#This Row],[MandNr]]&amp;"x"&amp;LEFT(tabDaten[[#This Row],[Gld]],4)),tabGliederung[],2,FALSE)</f>
        <v xml:space="preserve">1107    Bürgerbüro Treschklingen </v>
      </c>
      <c r="I612" s="14" t="str">
        <f>IF(OR(LEFT(tabDaten[[#This Row],[Grp]],1)*1=3,LEFT(tabDaten[[#This Row],[Grp]],1)*1=9),LEFT(tabDaten[[#This Row],[Grp]],2),LEFT(tabDaten[[#This Row],[Grp]],1))</f>
        <v>5</v>
      </c>
      <c r="J612" s="14" t="str">
        <f>VLOOKUP(tabDaten[[#This Row],[GrpKurz]],tabGruppierung[],2,FALSE)</f>
        <v>A   Sächlicher Verwaltungs- und Betriebsaufwand</v>
      </c>
      <c r="K6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1107-543000    Heizungskosten   </v>
      </c>
      <c r="L612" s="17">
        <f>IF(OR(tabDaten[[#This Row],[art]]="00",tabDaten[[#This Row],[art]]="10"),tabDaten[[#This Row],[Plan]],tabDaten[[#This Row],[Plan]]*-1)</f>
        <v>-400</v>
      </c>
      <c r="M612" s="18">
        <f>IF(OR(tabDaten[[#This Row],[art]]="00",tabDaten[[#This Row],[art]]="10",tabDaten[[#This Row],[art]]="60",tabDaten[[#This Row],[art]]="70"),tabDaten[[#This Row],[Rechnung]],tabDaten[[#This Row],[Rechnung]]*-1)</f>
        <v>-487.96</v>
      </c>
      <c r="N612" s="44">
        <v>1</v>
      </c>
      <c r="O612" s="45" t="s">
        <v>997</v>
      </c>
      <c r="P612" s="45" t="s">
        <v>1033</v>
      </c>
      <c r="Q612" s="45" t="s">
        <v>1734</v>
      </c>
      <c r="R612" s="45" t="s">
        <v>995</v>
      </c>
      <c r="S612" s="45" t="s">
        <v>1546</v>
      </c>
      <c r="T612" s="44" t="s">
        <v>137</v>
      </c>
      <c r="U612" s="46">
        <v>400</v>
      </c>
      <c r="V612" s="46">
        <v>487.96</v>
      </c>
    </row>
    <row r="613" spans="2:22" x14ac:dyDescent="0.2">
      <c r="B613" s="14" t="str">
        <f>IF(tabDaten[[#This Row],[MandNr]]="","Fehler",IF(tabDaten[[#This Row],[MandNr]]=1,"1 Stadt Bad Rappenau","2 Eigenbetrieb Stadtenwässerung"))</f>
        <v>1 Stadt Bad Rappenau</v>
      </c>
      <c r="C613" s="14" t="str">
        <f>IF(OR(tabDaten[[#This Row],[art]]="00",tabDaten[[#This Row],[art]]="01",tabDaten[[#This Row],[art]]="60",tabDaten[[#This Row],[art]]="61"),"0 Verwaltungshaushalt","1 Vermögenshaushalt")</f>
        <v>0 Verwaltungshaushalt</v>
      </c>
      <c r="D613" s="14" t="str">
        <f>VLOOKUP(tabDaten[[#This Row],[art]],tabKontenart[],2,FALSE)</f>
        <v>01 Ausgaben VerwaltungsHH</v>
      </c>
      <c r="E613" s="14" t="str">
        <f>LEFT(tabDaten[[#This Row],[Gld]],1) &amp; "    " &amp;VLOOKUP((tabDaten[[#This Row],[MandNr]]&amp;"x"&amp;LEFT(tabDaten[[#This Row],[Gld]],1)),tabGliederung[],2,FALSE)</f>
        <v xml:space="preserve">1    öffentliche Ordnung </v>
      </c>
      <c r="F613" s="14" t="str">
        <f>LEFT(tabDaten[[#This Row],[Gld]],2) &amp; "    " &amp;VLOOKUP((tabDaten[[#This Row],[MandNr]]&amp;"x"&amp;LEFT(tabDaten[[#This Row],[Gld]],2)),tabGliederung[],2,FALSE)</f>
        <v xml:space="preserve">11    öffentliche Ordnung </v>
      </c>
      <c r="G6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3" s="14" t="str">
        <f>LEFT(tabDaten[[#This Row],[Gld]],4) &amp; "    " &amp;VLOOKUP((tabDaten[[#This Row],[MandNr]]&amp;"x"&amp;LEFT(tabDaten[[#This Row],[Gld]],4)),tabGliederung[],2,FALSE)</f>
        <v xml:space="preserve">1107    Bürgerbüro Treschklingen </v>
      </c>
      <c r="I613" s="14" t="str">
        <f>IF(OR(LEFT(tabDaten[[#This Row],[Grp]],1)*1=3,LEFT(tabDaten[[#This Row],[Grp]],1)*1=9),LEFT(tabDaten[[#This Row],[Grp]],2),LEFT(tabDaten[[#This Row],[Grp]],1))</f>
        <v>5</v>
      </c>
      <c r="J613" s="14" t="str">
        <f>VLOOKUP(tabDaten[[#This Row],[GrpKurz]],tabGruppierung[],2,FALSE)</f>
        <v>A   Sächlicher Verwaltungs- und Betriebsaufwand</v>
      </c>
      <c r="K6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1107-544000    Abfallgebühren   </v>
      </c>
      <c r="L613" s="17">
        <f>IF(OR(tabDaten[[#This Row],[art]]="00",tabDaten[[#This Row],[art]]="10"),tabDaten[[#This Row],[Plan]],tabDaten[[#This Row],[Plan]]*-1)</f>
        <v>-100</v>
      </c>
      <c r="M613" s="18">
        <f>IF(OR(tabDaten[[#This Row],[art]]="00",tabDaten[[#This Row],[art]]="10",tabDaten[[#This Row],[art]]="60",tabDaten[[#This Row],[art]]="70"),tabDaten[[#This Row],[Rechnung]],tabDaten[[#This Row],[Rechnung]]*-1)</f>
        <v>-40</v>
      </c>
      <c r="N613" s="44">
        <v>1</v>
      </c>
      <c r="O613" s="45" t="s">
        <v>997</v>
      </c>
      <c r="P613" s="45" t="s">
        <v>1033</v>
      </c>
      <c r="Q613" s="45" t="s">
        <v>1735</v>
      </c>
      <c r="R613" s="45" t="s">
        <v>995</v>
      </c>
      <c r="S613" s="45" t="s">
        <v>1546</v>
      </c>
      <c r="T613" s="44" t="s">
        <v>138</v>
      </c>
      <c r="U613" s="46">
        <v>100</v>
      </c>
      <c r="V613" s="46">
        <v>40</v>
      </c>
    </row>
    <row r="614" spans="2:22" x14ac:dyDescent="0.2">
      <c r="B614" s="14" t="str">
        <f>IF(tabDaten[[#This Row],[MandNr]]="","Fehler",IF(tabDaten[[#This Row],[MandNr]]=1,"1 Stadt Bad Rappenau","2 Eigenbetrieb Stadtenwässerung"))</f>
        <v>1 Stadt Bad Rappenau</v>
      </c>
      <c r="C614" s="14" t="str">
        <f>IF(OR(tabDaten[[#This Row],[art]]="00",tabDaten[[#This Row],[art]]="01",tabDaten[[#This Row],[art]]="60",tabDaten[[#This Row],[art]]="61"),"0 Verwaltungshaushalt","1 Vermögenshaushalt")</f>
        <v>0 Verwaltungshaushalt</v>
      </c>
      <c r="D614" s="14" t="str">
        <f>VLOOKUP(tabDaten[[#This Row],[art]],tabKontenart[],2,FALSE)</f>
        <v>01 Ausgaben VerwaltungsHH</v>
      </c>
      <c r="E614" s="14" t="str">
        <f>LEFT(tabDaten[[#This Row],[Gld]],1) &amp; "    " &amp;VLOOKUP((tabDaten[[#This Row],[MandNr]]&amp;"x"&amp;LEFT(tabDaten[[#This Row],[Gld]],1)),tabGliederung[],2,FALSE)</f>
        <v xml:space="preserve">1    öffentliche Ordnung </v>
      </c>
      <c r="F614" s="14" t="str">
        <f>LEFT(tabDaten[[#This Row],[Gld]],2) &amp; "    " &amp;VLOOKUP((tabDaten[[#This Row],[MandNr]]&amp;"x"&amp;LEFT(tabDaten[[#This Row],[Gld]],2)),tabGliederung[],2,FALSE)</f>
        <v xml:space="preserve">11    öffentliche Ordnung </v>
      </c>
      <c r="G6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4" s="14" t="str">
        <f>LEFT(tabDaten[[#This Row],[Gld]],4) &amp; "    " &amp;VLOOKUP((tabDaten[[#This Row],[MandNr]]&amp;"x"&amp;LEFT(tabDaten[[#This Row],[Gld]],4)),tabGliederung[],2,FALSE)</f>
        <v xml:space="preserve">1107    Bürgerbüro Treschklingen </v>
      </c>
      <c r="I614" s="14" t="str">
        <f>IF(OR(LEFT(tabDaten[[#This Row],[Grp]],1)*1=3,LEFT(tabDaten[[#This Row],[Grp]],1)*1=9),LEFT(tabDaten[[#This Row],[Grp]],2),LEFT(tabDaten[[#This Row],[Grp]],1))</f>
        <v>5</v>
      </c>
      <c r="J614" s="14" t="str">
        <f>VLOOKUP(tabDaten[[#This Row],[GrpKurz]],tabGruppierung[],2,FALSE)</f>
        <v>A   Sächlicher Verwaltungs- und Betriebsaufwand</v>
      </c>
      <c r="K6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1107-545000    Reinigungskosten   </v>
      </c>
      <c r="L614" s="17">
        <f>IF(OR(tabDaten[[#This Row],[art]]="00",tabDaten[[#This Row],[art]]="10"),tabDaten[[#This Row],[Plan]],tabDaten[[#This Row],[Plan]]*-1)</f>
        <v>-600</v>
      </c>
      <c r="M614" s="18">
        <f>IF(OR(tabDaten[[#This Row],[art]]="00",tabDaten[[#This Row],[art]]="10",tabDaten[[#This Row],[art]]="60",tabDaten[[#This Row],[art]]="70"),tabDaten[[#This Row],[Rechnung]],tabDaten[[#This Row],[Rechnung]]*-1)</f>
        <v>-567.04999999999995</v>
      </c>
      <c r="N614" s="44">
        <v>1</v>
      </c>
      <c r="O614" s="45" t="s">
        <v>997</v>
      </c>
      <c r="P614" s="45" t="s">
        <v>1033</v>
      </c>
      <c r="Q614" s="45" t="s">
        <v>1736</v>
      </c>
      <c r="R614" s="45" t="s">
        <v>995</v>
      </c>
      <c r="S614" s="45" t="s">
        <v>1546</v>
      </c>
      <c r="T614" s="44" t="s">
        <v>139</v>
      </c>
      <c r="U614" s="46">
        <v>600</v>
      </c>
      <c r="V614" s="46">
        <v>567.04999999999995</v>
      </c>
    </row>
    <row r="615" spans="2:22" x14ac:dyDescent="0.2">
      <c r="B615" s="14" t="str">
        <f>IF(tabDaten[[#This Row],[MandNr]]="","Fehler",IF(tabDaten[[#This Row],[MandNr]]=1,"1 Stadt Bad Rappenau","2 Eigenbetrieb Stadtenwässerung"))</f>
        <v>1 Stadt Bad Rappenau</v>
      </c>
      <c r="C615" s="14" t="str">
        <f>IF(OR(tabDaten[[#This Row],[art]]="00",tabDaten[[#This Row],[art]]="01",tabDaten[[#This Row],[art]]="60",tabDaten[[#This Row],[art]]="61"),"0 Verwaltungshaushalt","1 Vermögenshaushalt")</f>
        <v>0 Verwaltungshaushalt</v>
      </c>
      <c r="D615" s="14" t="str">
        <f>VLOOKUP(tabDaten[[#This Row],[art]],tabKontenart[],2,FALSE)</f>
        <v>01 Ausgaben VerwaltungsHH</v>
      </c>
      <c r="E615" s="14" t="str">
        <f>LEFT(tabDaten[[#This Row],[Gld]],1) &amp; "    " &amp;VLOOKUP((tabDaten[[#This Row],[MandNr]]&amp;"x"&amp;LEFT(tabDaten[[#This Row],[Gld]],1)),tabGliederung[],2,FALSE)</f>
        <v xml:space="preserve">1    öffentliche Ordnung </v>
      </c>
      <c r="F615" s="14" t="str">
        <f>LEFT(tabDaten[[#This Row],[Gld]],2) &amp; "    " &amp;VLOOKUP((tabDaten[[#This Row],[MandNr]]&amp;"x"&amp;LEFT(tabDaten[[#This Row],[Gld]],2)),tabGliederung[],2,FALSE)</f>
        <v xml:space="preserve">11    öffentliche Ordnung </v>
      </c>
      <c r="G6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5" s="14" t="str">
        <f>LEFT(tabDaten[[#This Row],[Gld]],4) &amp; "    " &amp;VLOOKUP((tabDaten[[#This Row],[MandNr]]&amp;"x"&amp;LEFT(tabDaten[[#This Row],[Gld]],4)),tabGliederung[],2,FALSE)</f>
        <v xml:space="preserve">1107    Bürgerbüro Treschklingen </v>
      </c>
      <c r="I615" s="14" t="str">
        <f>IF(OR(LEFT(tabDaten[[#This Row],[Grp]],1)*1=3,LEFT(tabDaten[[#This Row],[Grp]],1)*1=9),LEFT(tabDaten[[#This Row],[Grp]],2),LEFT(tabDaten[[#This Row],[Grp]],1))</f>
        <v>5</v>
      </c>
      <c r="J615" s="14" t="str">
        <f>VLOOKUP(tabDaten[[#This Row],[GrpKurz]],tabGruppierung[],2,FALSE)</f>
        <v>A   Sächlicher Verwaltungs- und Betriebsaufwand</v>
      </c>
      <c r="K6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1107-546000    Steuern und Gebäudeversicherungen   </v>
      </c>
      <c r="L615" s="17">
        <f>IF(OR(tabDaten[[#This Row],[art]]="00",tabDaten[[#This Row],[art]]="10"),tabDaten[[#This Row],[Plan]],tabDaten[[#This Row],[Plan]]*-1)</f>
        <v>-200</v>
      </c>
      <c r="M615" s="18">
        <f>IF(OR(tabDaten[[#This Row],[art]]="00",tabDaten[[#This Row],[art]]="10",tabDaten[[#This Row],[art]]="60",tabDaten[[#This Row],[art]]="70"),tabDaten[[#This Row],[Rechnung]],tabDaten[[#This Row],[Rechnung]]*-1)</f>
        <v>-332.52</v>
      </c>
      <c r="N615" s="44">
        <v>1</v>
      </c>
      <c r="O615" s="45" t="s">
        <v>997</v>
      </c>
      <c r="P615" s="45" t="s">
        <v>1033</v>
      </c>
      <c r="Q615" s="45" t="s">
        <v>1737</v>
      </c>
      <c r="R615" s="45" t="s">
        <v>995</v>
      </c>
      <c r="S615" s="45" t="s">
        <v>1546</v>
      </c>
      <c r="T615" s="44" t="s">
        <v>140</v>
      </c>
      <c r="U615" s="46">
        <v>200</v>
      </c>
      <c r="V615" s="46">
        <v>332.52</v>
      </c>
    </row>
    <row r="616" spans="2:22" x14ac:dyDescent="0.2">
      <c r="B616" s="14" t="str">
        <f>IF(tabDaten[[#This Row],[MandNr]]="","Fehler",IF(tabDaten[[#This Row],[MandNr]]=1,"1 Stadt Bad Rappenau","2 Eigenbetrieb Stadtenwässerung"))</f>
        <v>1 Stadt Bad Rappenau</v>
      </c>
      <c r="C616" s="14" t="str">
        <f>IF(OR(tabDaten[[#This Row],[art]]="00",tabDaten[[#This Row],[art]]="01",tabDaten[[#This Row],[art]]="60",tabDaten[[#This Row],[art]]="61"),"0 Verwaltungshaushalt","1 Vermögenshaushalt")</f>
        <v>0 Verwaltungshaushalt</v>
      </c>
      <c r="D616" s="14" t="str">
        <f>VLOOKUP(tabDaten[[#This Row],[art]],tabKontenart[],2,FALSE)</f>
        <v>01 Ausgaben VerwaltungsHH</v>
      </c>
      <c r="E616" s="14" t="str">
        <f>LEFT(tabDaten[[#This Row],[Gld]],1) &amp; "    " &amp;VLOOKUP((tabDaten[[#This Row],[MandNr]]&amp;"x"&amp;LEFT(tabDaten[[#This Row],[Gld]],1)),tabGliederung[],2,FALSE)</f>
        <v xml:space="preserve">1    öffentliche Ordnung </v>
      </c>
      <c r="F616" s="14" t="str">
        <f>LEFT(tabDaten[[#This Row],[Gld]],2) &amp; "    " &amp;VLOOKUP((tabDaten[[#This Row],[MandNr]]&amp;"x"&amp;LEFT(tabDaten[[#This Row],[Gld]],2)),tabGliederung[],2,FALSE)</f>
        <v xml:space="preserve">11    öffentliche Ordnung </v>
      </c>
      <c r="G6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6" s="14" t="str">
        <f>LEFT(tabDaten[[#This Row],[Gld]],4) &amp; "    " &amp;VLOOKUP((tabDaten[[#This Row],[MandNr]]&amp;"x"&amp;LEFT(tabDaten[[#This Row],[Gld]],4)),tabGliederung[],2,FALSE)</f>
        <v xml:space="preserve">1107    Bürgerbüro Treschklingen </v>
      </c>
      <c r="I616" s="14" t="str">
        <f>IF(OR(LEFT(tabDaten[[#This Row],[Grp]],1)*1=3,LEFT(tabDaten[[#This Row],[Grp]],1)*1=9),LEFT(tabDaten[[#This Row],[Grp]],2),LEFT(tabDaten[[#This Row],[Grp]],1))</f>
        <v>5</v>
      </c>
      <c r="J616" s="14" t="str">
        <f>VLOOKUP(tabDaten[[#This Row],[GrpKurz]],tabGruppierung[],2,FALSE)</f>
        <v>A   Sächlicher Verwaltungs- und Betriebsaufwand</v>
      </c>
      <c r="K6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1107-549000    sonstige Bewirtschaftungskosten (z.B. Schornsteinfeger, Feuerlöschgeräte) </v>
      </c>
      <c r="L616" s="17">
        <f>IF(OR(tabDaten[[#This Row],[art]]="00",tabDaten[[#This Row],[art]]="10"),tabDaten[[#This Row],[Plan]],tabDaten[[#This Row],[Plan]]*-1)</f>
        <v>-100</v>
      </c>
      <c r="M616" s="18">
        <f>IF(OR(tabDaten[[#This Row],[art]]="00",tabDaten[[#This Row],[art]]="10",tabDaten[[#This Row],[art]]="60",tabDaten[[#This Row],[art]]="70"),tabDaten[[#This Row],[Rechnung]],tabDaten[[#This Row],[Rechnung]]*-1)</f>
        <v>-17.11</v>
      </c>
      <c r="N616" s="44">
        <v>1</v>
      </c>
      <c r="O616" s="45" t="s">
        <v>997</v>
      </c>
      <c r="P616" s="45" t="s">
        <v>1033</v>
      </c>
      <c r="Q616" s="45" t="s">
        <v>1738</v>
      </c>
      <c r="R616" s="45" t="s">
        <v>995</v>
      </c>
      <c r="S616" s="45" t="s">
        <v>1546</v>
      </c>
      <c r="T616" s="44" t="s">
        <v>141</v>
      </c>
      <c r="U616" s="46">
        <v>100</v>
      </c>
      <c r="V616" s="46">
        <v>17.11</v>
      </c>
    </row>
    <row r="617" spans="2:22" x14ac:dyDescent="0.2">
      <c r="B617" s="14" t="str">
        <f>IF(tabDaten[[#This Row],[MandNr]]="","Fehler",IF(tabDaten[[#This Row],[MandNr]]=1,"1 Stadt Bad Rappenau","2 Eigenbetrieb Stadtenwässerung"))</f>
        <v>1 Stadt Bad Rappenau</v>
      </c>
      <c r="C617" s="14" t="str">
        <f>IF(OR(tabDaten[[#This Row],[art]]="00",tabDaten[[#This Row],[art]]="01",tabDaten[[#This Row],[art]]="60",tabDaten[[#This Row],[art]]="61"),"0 Verwaltungshaushalt","1 Vermögenshaushalt")</f>
        <v>0 Verwaltungshaushalt</v>
      </c>
      <c r="D617" s="14" t="str">
        <f>VLOOKUP(tabDaten[[#This Row],[art]],tabKontenart[],2,FALSE)</f>
        <v>01 Ausgaben VerwaltungsHH</v>
      </c>
      <c r="E617" s="14" t="str">
        <f>LEFT(tabDaten[[#This Row],[Gld]],1) &amp; "    " &amp;VLOOKUP((tabDaten[[#This Row],[MandNr]]&amp;"x"&amp;LEFT(tabDaten[[#This Row],[Gld]],1)),tabGliederung[],2,FALSE)</f>
        <v xml:space="preserve">1    öffentliche Ordnung </v>
      </c>
      <c r="F617" s="14" t="str">
        <f>LEFT(tabDaten[[#This Row],[Gld]],2) &amp; "    " &amp;VLOOKUP((tabDaten[[#This Row],[MandNr]]&amp;"x"&amp;LEFT(tabDaten[[#This Row],[Gld]],2)),tabGliederung[],2,FALSE)</f>
        <v xml:space="preserve">11    öffentliche Ordnung </v>
      </c>
      <c r="G6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7" s="14" t="str">
        <f>LEFT(tabDaten[[#This Row],[Gld]],4) &amp; "    " &amp;VLOOKUP((tabDaten[[#This Row],[MandNr]]&amp;"x"&amp;LEFT(tabDaten[[#This Row],[Gld]],4)),tabGliederung[],2,FALSE)</f>
        <v xml:space="preserve">1107    Bürgerbüro Treschklingen </v>
      </c>
      <c r="I617" s="14" t="str">
        <f>IF(OR(LEFT(tabDaten[[#This Row],[Grp]],1)*1=3,LEFT(tabDaten[[#This Row],[Grp]],1)*1=9),LEFT(tabDaten[[#This Row],[Grp]],2),LEFT(tabDaten[[#This Row],[Grp]],1))</f>
        <v>6</v>
      </c>
      <c r="J617" s="14" t="str">
        <f>VLOOKUP(tabDaten[[#This Row],[GrpKurz]],tabGruppierung[],2,FALSE)</f>
        <v>A   Sächlicher Verwaltungs- und Betriebsaufwand</v>
      </c>
      <c r="K6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1107-638000    EDV-Kosten   </v>
      </c>
      <c r="L617" s="17">
        <f>IF(OR(tabDaten[[#This Row],[art]]="00",tabDaten[[#This Row],[art]]="10"),tabDaten[[#This Row],[Plan]],tabDaten[[#This Row],[Plan]]*-1)</f>
        <v>-7800</v>
      </c>
      <c r="M617" s="18">
        <f>IF(OR(tabDaten[[#This Row],[art]]="00",tabDaten[[#This Row],[art]]="10",tabDaten[[#This Row],[art]]="60",tabDaten[[#This Row],[art]]="70"),tabDaten[[#This Row],[Rechnung]],tabDaten[[#This Row],[Rechnung]]*-1)</f>
        <v>-4729.16</v>
      </c>
      <c r="N617" s="44">
        <v>1</v>
      </c>
      <c r="O617" s="45" t="s">
        <v>997</v>
      </c>
      <c r="P617" s="45" t="s">
        <v>1033</v>
      </c>
      <c r="Q617" s="45" t="s">
        <v>1722</v>
      </c>
      <c r="R617" s="45" t="s">
        <v>995</v>
      </c>
      <c r="S617" s="45" t="s">
        <v>1546</v>
      </c>
      <c r="T617" s="44" t="s">
        <v>117</v>
      </c>
      <c r="U617" s="46">
        <v>7800</v>
      </c>
      <c r="V617" s="46">
        <v>4729.16</v>
      </c>
    </row>
    <row r="618" spans="2:22" x14ac:dyDescent="0.2">
      <c r="B618" s="14" t="str">
        <f>IF(tabDaten[[#This Row],[MandNr]]="","Fehler",IF(tabDaten[[#This Row],[MandNr]]=1,"1 Stadt Bad Rappenau","2 Eigenbetrieb Stadtenwässerung"))</f>
        <v>1 Stadt Bad Rappenau</v>
      </c>
      <c r="C618" s="14" t="str">
        <f>IF(OR(tabDaten[[#This Row],[art]]="00",tabDaten[[#This Row],[art]]="01",tabDaten[[#This Row],[art]]="60",tabDaten[[#This Row],[art]]="61"),"0 Verwaltungshaushalt","1 Vermögenshaushalt")</f>
        <v>0 Verwaltungshaushalt</v>
      </c>
      <c r="D618" s="14" t="str">
        <f>VLOOKUP(tabDaten[[#This Row],[art]],tabKontenart[],2,FALSE)</f>
        <v>01 Ausgaben VerwaltungsHH</v>
      </c>
      <c r="E618" s="14" t="str">
        <f>LEFT(tabDaten[[#This Row],[Gld]],1) &amp; "    " &amp;VLOOKUP((tabDaten[[#This Row],[MandNr]]&amp;"x"&amp;LEFT(tabDaten[[#This Row],[Gld]],1)),tabGliederung[],2,FALSE)</f>
        <v xml:space="preserve">1    öffentliche Ordnung </v>
      </c>
      <c r="F618" s="14" t="str">
        <f>LEFT(tabDaten[[#This Row],[Gld]],2) &amp; "    " &amp;VLOOKUP((tabDaten[[#This Row],[MandNr]]&amp;"x"&amp;LEFT(tabDaten[[#This Row],[Gld]],2)),tabGliederung[],2,FALSE)</f>
        <v xml:space="preserve">11    öffentliche Ordnung </v>
      </c>
      <c r="G6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8" s="14" t="str">
        <f>LEFT(tabDaten[[#This Row],[Gld]],4) &amp; "    " &amp;VLOOKUP((tabDaten[[#This Row],[MandNr]]&amp;"x"&amp;LEFT(tabDaten[[#This Row],[Gld]],4)),tabGliederung[],2,FALSE)</f>
        <v xml:space="preserve">1107    Bürgerbüro Treschklingen </v>
      </c>
      <c r="I618" s="14" t="str">
        <f>IF(OR(LEFT(tabDaten[[#This Row],[Grp]],1)*1=3,LEFT(tabDaten[[#This Row],[Grp]],1)*1=9),LEFT(tabDaten[[#This Row],[Grp]],2),LEFT(tabDaten[[#This Row],[Grp]],1))</f>
        <v>6</v>
      </c>
      <c r="J618" s="14" t="str">
        <f>VLOOKUP(tabDaten[[#This Row],[GrpKurz]],tabGruppierung[],2,FALSE)</f>
        <v>A   Sächlicher Verwaltungs- und Betriebsaufwand</v>
      </c>
      <c r="K6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1107-650000    Bürobedarf   </v>
      </c>
      <c r="L618" s="17">
        <f>IF(OR(tabDaten[[#This Row],[art]]="00",tabDaten[[#This Row],[art]]="10"),tabDaten[[#This Row],[Plan]],tabDaten[[#This Row],[Plan]]*-1)</f>
        <v>-1000</v>
      </c>
      <c r="M618" s="18">
        <f>IF(OR(tabDaten[[#This Row],[art]]="00",tabDaten[[#This Row],[art]]="10",tabDaten[[#This Row],[art]]="60",tabDaten[[#This Row],[art]]="70"),tabDaten[[#This Row],[Rechnung]],tabDaten[[#This Row],[Rechnung]]*-1)</f>
        <v>0</v>
      </c>
      <c r="N618" s="44">
        <v>1</v>
      </c>
      <c r="O618" s="45" t="s">
        <v>997</v>
      </c>
      <c r="P618" s="45" t="s">
        <v>1033</v>
      </c>
      <c r="Q618" s="45" t="s">
        <v>1724</v>
      </c>
      <c r="R618" s="45" t="s">
        <v>995</v>
      </c>
      <c r="S618" s="45" t="s">
        <v>1546</v>
      </c>
      <c r="T618" s="44" t="s">
        <v>119</v>
      </c>
      <c r="U618" s="46">
        <v>1000</v>
      </c>
      <c r="V618" s="46">
        <v>0</v>
      </c>
    </row>
    <row r="619" spans="2:22" x14ac:dyDescent="0.2">
      <c r="B619" s="14" t="str">
        <f>IF(tabDaten[[#This Row],[MandNr]]="","Fehler",IF(tabDaten[[#This Row],[MandNr]]=1,"1 Stadt Bad Rappenau","2 Eigenbetrieb Stadtenwässerung"))</f>
        <v>1 Stadt Bad Rappenau</v>
      </c>
      <c r="C619" s="14" t="str">
        <f>IF(OR(tabDaten[[#This Row],[art]]="00",tabDaten[[#This Row],[art]]="01",tabDaten[[#This Row],[art]]="60",tabDaten[[#This Row],[art]]="61"),"0 Verwaltungshaushalt","1 Vermögenshaushalt")</f>
        <v>0 Verwaltungshaushalt</v>
      </c>
      <c r="D619" s="14" t="str">
        <f>VLOOKUP(tabDaten[[#This Row],[art]],tabKontenart[],2,FALSE)</f>
        <v>01 Ausgaben VerwaltungsHH</v>
      </c>
      <c r="E619" s="14" t="str">
        <f>LEFT(tabDaten[[#This Row],[Gld]],1) &amp; "    " &amp;VLOOKUP((tabDaten[[#This Row],[MandNr]]&amp;"x"&amp;LEFT(tabDaten[[#This Row],[Gld]],1)),tabGliederung[],2,FALSE)</f>
        <v xml:space="preserve">1    öffentliche Ordnung </v>
      </c>
      <c r="F619" s="14" t="str">
        <f>LEFT(tabDaten[[#This Row],[Gld]],2) &amp; "    " &amp;VLOOKUP((tabDaten[[#This Row],[MandNr]]&amp;"x"&amp;LEFT(tabDaten[[#This Row],[Gld]],2)),tabGliederung[],2,FALSE)</f>
        <v xml:space="preserve">11    öffentliche Ordnung </v>
      </c>
      <c r="G6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19" s="14" t="str">
        <f>LEFT(tabDaten[[#This Row],[Gld]],4) &amp; "    " &amp;VLOOKUP((tabDaten[[#This Row],[MandNr]]&amp;"x"&amp;LEFT(tabDaten[[#This Row],[Gld]],4)),tabGliederung[],2,FALSE)</f>
        <v xml:space="preserve">1107    Bürgerbüro Treschklingen </v>
      </c>
      <c r="I619" s="14" t="str">
        <f>IF(OR(LEFT(tabDaten[[#This Row],[Grp]],1)*1=3,LEFT(tabDaten[[#This Row],[Grp]],1)*1=9),LEFT(tabDaten[[#This Row],[Grp]],2),LEFT(tabDaten[[#This Row],[Grp]],1))</f>
        <v>6</v>
      </c>
      <c r="J619" s="14" t="str">
        <f>VLOOKUP(tabDaten[[#This Row],[GrpKurz]],tabGruppierung[],2,FALSE)</f>
        <v>A   Sächlicher Verwaltungs- und Betriebsaufwand</v>
      </c>
      <c r="K6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1107-679000    Innere Verrechnungen   </v>
      </c>
      <c r="L619" s="17">
        <f>IF(OR(tabDaten[[#This Row],[art]]="00",tabDaten[[#This Row],[art]]="10"),tabDaten[[#This Row],[Plan]],tabDaten[[#This Row],[Plan]]*-1)</f>
        <v>-600</v>
      </c>
      <c r="M619" s="18">
        <f>IF(OR(tabDaten[[#This Row],[art]]="00",tabDaten[[#This Row],[art]]="10",tabDaten[[#This Row],[art]]="60",tabDaten[[#This Row],[art]]="70"),tabDaten[[#This Row],[Rechnung]],tabDaten[[#This Row],[Rechnung]]*-1)</f>
        <v>0</v>
      </c>
      <c r="N619" s="44">
        <v>1</v>
      </c>
      <c r="O619" s="45" t="s">
        <v>997</v>
      </c>
      <c r="P619" s="45" t="s">
        <v>1033</v>
      </c>
      <c r="Q619" s="45" t="s">
        <v>1728</v>
      </c>
      <c r="R619" s="45" t="s">
        <v>995</v>
      </c>
      <c r="S619" s="45" t="s">
        <v>1546</v>
      </c>
      <c r="T619" s="44" t="s">
        <v>11</v>
      </c>
      <c r="U619" s="46">
        <v>600</v>
      </c>
      <c r="V619" s="46">
        <v>0</v>
      </c>
    </row>
    <row r="620" spans="2:22" x14ac:dyDescent="0.2">
      <c r="B620" s="14" t="str">
        <f>IF(tabDaten[[#This Row],[MandNr]]="","Fehler",IF(tabDaten[[#This Row],[MandNr]]=1,"1 Stadt Bad Rappenau","2 Eigenbetrieb Stadtenwässerung"))</f>
        <v>1 Stadt Bad Rappenau</v>
      </c>
      <c r="C620" s="14" t="str">
        <f>IF(OR(tabDaten[[#This Row],[art]]="00",tabDaten[[#This Row],[art]]="01",tabDaten[[#This Row],[art]]="60",tabDaten[[#This Row],[art]]="61"),"0 Verwaltungshaushalt","1 Vermögenshaushalt")</f>
        <v>0 Verwaltungshaushalt</v>
      </c>
      <c r="D620" s="14" t="str">
        <f>VLOOKUP(tabDaten[[#This Row],[art]],tabKontenart[],2,FALSE)</f>
        <v>01 Ausgaben VerwaltungsHH</v>
      </c>
      <c r="E620" s="14" t="str">
        <f>LEFT(tabDaten[[#This Row],[Gld]],1) &amp; "    " &amp;VLOOKUP((tabDaten[[#This Row],[MandNr]]&amp;"x"&amp;LEFT(tabDaten[[#This Row],[Gld]],1)),tabGliederung[],2,FALSE)</f>
        <v xml:space="preserve">1    öffentliche Ordnung </v>
      </c>
      <c r="F620" s="14" t="str">
        <f>LEFT(tabDaten[[#This Row],[Gld]],2) &amp; "    " &amp;VLOOKUP((tabDaten[[#This Row],[MandNr]]&amp;"x"&amp;LEFT(tabDaten[[#This Row],[Gld]],2)),tabGliederung[],2,FALSE)</f>
        <v xml:space="preserve">11    öffentliche Ordnung </v>
      </c>
      <c r="G6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0" s="14" t="str">
        <f>LEFT(tabDaten[[#This Row],[Gld]],4) &amp; "    " &amp;VLOOKUP((tabDaten[[#This Row],[MandNr]]&amp;"x"&amp;LEFT(tabDaten[[#This Row],[Gld]],4)),tabGliederung[],2,FALSE)</f>
        <v xml:space="preserve">1108    Bürgerbüro Wollenberg </v>
      </c>
      <c r="I620" s="14" t="str">
        <f>IF(OR(LEFT(tabDaten[[#This Row],[Grp]],1)*1=3,LEFT(tabDaten[[#This Row],[Grp]],1)*1=9),LEFT(tabDaten[[#This Row],[Grp]],2),LEFT(tabDaten[[#This Row],[Grp]],1))</f>
        <v>4</v>
      </c>
      <c r="J620" s="14" t="str">
        <f>VLOOKUP(tabDaten[[#This Row],[GrpKurz]],tabGruppierung[],2,FALSE)</f>
        <v>A   Personalausgaben</v>
      </c>
      <c r="K6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1108-414000    Vergütungen der Beschäftigten bis 2005 nur Angestellte </v>
      </c>
      <c r="L620" s="17">
        <f>IF(OR(tabDaten[[#This Row],[art]]="00",tabDaten[[#This Row],[art]]="10"),tabDaten[[#This Row],[Plan]],tabDaten[[#This Row],[Plan]]*-1)</f>
        <v>-9700</v>
      </c>
      <c r="M620" s="18">
        <f>IF(OR(tabDaten[[#This Row],[art]]="00",tabDaten[[#This Row],[art]]="10",tabDaten[[#This Row],[art]]="60",tabDaten[[#This Row],[art]]="70"),tabDaten[[#This Row],[Rechnung]],tabDaten[[#This Row],[Rechnung]]*-1)</f>
        <v>-10247.540000000001</v>
      </c>
      <c r="N620" s="44">
        <v>1</v>
      </c>
      <c r="O620" s="45" t="s">
        <v>997</v>
      </c>
      <c r="P620" s="45" t="s">
        <v>1034</v>
      </c>
      <c r="Q620" s="45" t="s">
        <v>1707</v>
      </c>
      <c r="R620" s="45" t="s">
        <v>995</v>
      </c>
      <c r="S620" s="45" t="s">
        <v>1546</v>
      </c>
      <c r="T620" s="44" t="s">
        <v>127</v>
      </c>
      <c r="U620" s="46">
        <v>9700</v>
      </c>
      <c r="V620" s="46">
        <v>10247.540000000001</v>
      </c>
    </row>
    <row r="621" spans="2:22" x14ac:dyDescent="0.2">
      <c r="B621" s="14" t="str">
        <f>IF(tabDaten[[#This Row],[MandNr]]="","Fehler",IF(tabDaten[[#This Row],[MandNr]]=1,"1 Stadt Bad Rappenau","2 Eigenbetrieb Stadtenwässerung"))</f>
        <v>1 Stadt Bad Rappenau</v>
      </c>
      <c r="C621" s="14" t="str">
        <f>IF(OR(tabDaten[[#This Row],[art]]="00",tabDaten[[#This Row],[art]]="01",tabDaten[[#This Row],[art]]="60",tabDaten[[#This Row],[art]]="61"),"0 Verwaltungshaushalt","1 Vermögenshaushalt")</f>
        <v>0 Verwaltungshaushalt</v>
      </c>
      <c r="D621" s="14" t="str">
        <f>VLOOKUP(tabDaten[[#This Row],[art]],tabKontenart[],2,FALSE)</f>
        <v>01 Ausgaben VerwaltungsHH</v>
      </c>
      <c r="E621" s="14" t="str">
        <f>LEFT(tabDaten[[#This Row],[Gld]],1) &amp; "    " &amp;VLOOKUP((tabDaten[[#This Row],[MandNr]]&amp;"x"&amp;LEFT(tabDaten[[#This Row],[Gld]],1)),tabGliederung[],2,FALSE)</f>
        <v xml:space="preserve">1    öffentliche Ordnung </v>
      </c>
      <c r="F621" s="14" t="str">
        <f>LEFT(tabDaten[[#This Row],[Gld]],2) &amp; "    " &amp;VLOOKUP((tabDaten[[#This Row],[MandNr]]&amp;"x"&amp;LEFT(tabDaten[[#This Row],[Gld]],2)),tabGliederung[],2,FALSE)</f>
        <v xml:space="preserve">11    öffentliche Ordnung </v>
      </c>
      <c r="G6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1" s="14" t="str">
        <f>LEFT(tabDaten[[#This Row],[Gld]],4) &amp; "    " &amp;VLOOKUP((tabDaten[[#This Row],[MandNr]]&amp;"x"&amp;LEFT(tabDaten[[#This Row],[Gld]],4)),tabGliederung[],2,FALSE)</f>
        <v xml:space="preserve">1108    Bürgerbüro Wollenberg </v>
      </c>
      <c r="I621" s="14" t="str">
        <f>IF(OR(LEFT(tabDaten[[#This Row],[Grp]],1)*1=3,LEFT(tabDaten[[#This Row],[Grp]],1)*1=9),LEFT(tabDaten[[#This Row],[Grp]],2),LEFT(tabDaten[[#This Row],[Grp]],1))</f>
        <v>4</v>
      </c>
      <c r="J621" s="14" t="str">
        <f>VLOOKUP(tabDaten[[#This Row],[GrpKurz]],tabGruppierung[],2,FALSE)</f>
        <v>A   Personalausgaben</v>
      </c>
      <c r="K6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1108-434000    Beiträge Versorgungskasse  bis 2005 nur Angestellte </v>
      </c>
      <c r="L621" s="17">
        <f>IF(OR(tabDaten[[#This Row],[art]]="00",tabDaten[[#This Row],[art]]="10"),tabDaten[[#This Row],[Plan]],tabDaten[[#This Row],[Plan]]*-1)</f>
        <v>-600</v>
      </c>
      <c r="M621" s="18">
        <f>IF(OR(tabDaten[[#This Row],[art]]="00",tabDaten[[#This Row],[art]]="10",tabDaten[[#This Row],[art]]="60",tabDaten[[#This Row],[art]]="70"),tabDaten[[#This Row],[Rechnung]],tabDaten[[#This Row],[Rechnung]]*-1)</f>
        <v>-607.33000000000004</v>
      </c>
      <c r="N621" s="44">
        <v>1</v>
      </c>
      <c r="O621" s="45" t="s">
        <v>997</v>
      </c>
      <c r="P621" s="45" t="s">
        <v>1034</v>
      </c>
      <c r="Q621" s="45" t="s">
        <v>1709</v>
      </c>
      <c r="R621" s="45" t="s">
        <v>995</v>
      </c>
      <c r="S621" s="45" t="s">
        <v>1546</v>
      </c>
      <c r="T621" s="44" t="s">
        <v>104</v>
      </c>
      <c r="U621" s="46">
        <v>600</v>
      </c>
      <c r="V621" s="46">
        <v>607.33000000000004</v>
      </c>
    </row>
    <row r="622" spans="2:22" x14ac:dyDescent="0.2">
      <c r="B622" s="14" t="str">
        <f>IF(tabDaten[[#This Row],[MandNr]]="","Fehler",IF(tabDaten[[#This Row],[MandNr]]=1,"1 Stadt Bad Rappenau","2 Eigenbetrieb Stadtenwässerung"))</f>
        <v>1 Stadt Bad Rappenau</v>
      </c>
      <c r="C622" s="14" t="str">
        <f>IF(OR(tabDaten[[#This Row],[art]]="00",tabDaten[[#This Row],[art]]="01",tabDaten[[#This Row],[art]]="60",tabDaten[[#This Row],[art]]="61"),"0 Verwaltungshaushalt","1 Vermögenshaushalt")</f>
        <v>0 Verwaltungshaushalt</v>
      </c>
      <c r="D622" s="14" t="str">
        <f>VLOOKUP(tabDaten[[#This Row],[art]],tabKontenart[],2,FALSE)</f>
        <v>01 Ausgaben VerwaltungsHH</v>
      </c>
      <c r="E622" s="14" t="str">
        <f>LEFT(tabDaten[[#This Row],[Gld]],1) &amp; "    " &amp;VLOOKUP((tabDaten[[#This Row],[MandNr]]&amp;"x"&amp;LEFT(tabDaten[[#This Row],[Gld]],1)),tabGliederung[],2,FALSE)</f>
        <v xml:space="preserve">1    öffentliche Ordnung </v>
      </c>
      <c r="F622" s="14" t="str">
        <f>LEFT(tabDaten[[#This Row],[Gld]],2) &amp; "    " &amp;VLOOKUP((tabDaten[[#This Row],[MandNr]]&amp;"x"&amp;LEFT(tabDaten[[#This Row],[Gld]],2)),tabGliederung[],2,FALSE)</f>
        <v xml:space="preserve">11    öffentliche Ordnung </v>
      </c>
      <c r="G6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2" s="14" t="str">
        <f>LEFT(tabDaten[[#This Row],[Gld]],4) &amp; "    " &amp;VLOOKUP((tabDaten[[#This Row],[MandNr]]&amp;"x"&amp;LEFT(tabDaten[[#This Row],[Gld]],4)),tabGliederung[],2,FALSE)</f>
        <v xml:space="preserve">1108    Bürgerbüro Wollenberg </v>
      </c>
      <c r="I622" s="14" t="str">
        <f>IF(OR(LEFT(tabDaten[[#This Row],[Grp]],1)*1=3,LEFT(tabDaten[[#This Row],[Grp]],1)*1=9),LEFT(tabDaten[[#This Row],[Grp]],2),LEFT(tabDaten[[#This Row],[Grp]],1))</f>
        <v>4</v>
      </c>
      <c r="J622" s="14" t="str">
        <f>VLOOKUP(tabDaten[[#This Row],[GrpKurz]],tabGruppierung[],2,FALSE)</f>
        <v>A   Personalausgaben</v>
      </c>
      <c r="K6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1108-444000    Beiträge zur gesetzlichen Sozialversicherung für Angest. bis 2005 nur Angestellte </v>
      </c>
      <c r="L622" s="17">
        <f>IF(OR(tabDaten[[#This Row],[art]]="00",tabDaten[[#This Row],[art]]="10"),tabDaten[[#This Row],[Plan]],tabDaten[[#This Row],[Plan]]*-1)</f>
        <v>-2300</v>
      </c>
      <c r="M622" s="18">
        <f>IF(OR(tabDaten[[#This Row],[art]]="00",tabDaten[[#This Row],[art]]="10",tabDaten[[#This Row],[art]]="60",tabDaten[[#This Row],[art]]="70"),tabDaten[[#This Row],[Rechnung]],tabDaten[[#This Row],[Rechnung]]*-1)</f>
        <v>-2387.36</v>
      </c>
      <c r="N622" s="44">
        <v>1</v>
      </c>
      <c r="O622" s="45" t="s">
        <v>997</v>
      </c>
      <c r="P622" s="45" t="s">
        <v>1034</v>
      </c>
      <c r="Q622" s="45" t="s">
        <v>1710</v>
      </c>
      <c r="R622" s="45" t="s">
        <v>995</v>
      </c>
      <c r="S622" s="45" t="s">
        <v>1546</v>
      </c>
      <c r="T622" s="44" t="s">
        <v>128</v>
      </c>
      <c r="U622" s="46">
        <v>2300</v>
      </c>
      <c r="V622" s="46">
        <v>2387.36</v>
      </c>
    </row>
    <row r="623" spans="2:22" x14ac:dyDescent="0.2">
      <c r="B623" s="14" t="str">
        <f>IF(tabDaten[[#This Row],[MandNr]]="","Fehler",IF(tabDaten[[#This Row],[MandNr]]=1,"1 Stadt Bad Rappenau","2 Eigenbetrieb Stadtenwässerung"))</f>
        <v>1 Stadt Bad Rappenau</v>
      </c>
      <c r="C623" s="14" t="str">
        <f>IF(OR(tabDaten[[#This Row],[art]]="00",tabDaten[[#This Row],[art]]="01",tabDaten[[#This Row],[art]]="60",tabDaten[[#This Row],[art]]="61"),"0 Verwaltungshaushalt","1 Vermögenshaushalt")</f>
        <v>0 Verwaltungshaushalt</v>
      </c>
      <c r="D623" s="14" t="str">
        <f>VLOOKUP(tabDaten[[#This Row],[art]],tabKontenart[],2,FALSE)</f>
        <v>01 Ausgaben VerwaltungsHH</v>
      </c>
      <c r="E623" s="14" t="str">
        <f>LEFT(tabDaten[[#This Row],[Gld]],1) &amp; "    " &amp;VLOOKUP((tabDaten[[#This Row],[MandNr]]&amp;"x"&amp;LEFT(tabDaten[[#This Row],[Gld]],1)),tabGliederung[],2,FALSE)</f>
        <v xml:space="preserve">1    öffentliche Ordnung </v>
      </c>
      <c r="F623" s="14" t="str">
        <f>LEFT(tabDaten[[#This Row],[Gld]],2) &amp; "    " &amp;VLOOKUP((tabDaten[[#This Row],[MandNr]]&amp;"x"&amp;LEFT(tabDaten[[#This Row],[Gld]],2)),tabGliederung[],2,FALSE)</f>
        <v xml:space="preserve">11    öffentliche Ordnung </v>
      </c>
      <c r="G6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3" s="14" t="str">
        <f>LEFT(tabDaten[[#This Row],[Gld]],4) &amp; "    " &amp;VLOOKUP((tabDaten[[#This Row],[MandNr]]&amp;"x"&amp;LEFT(tabDaten[[#This Row],[Gld]],4)),tabGliederung[],2,FALSE)</f>
        <v xml:space="preserve">1108    Bürgerbüro Wollenberg </v>
      </c>
      <c r="I623" s="14" t="str">
        <f>IF(OR(LEFT(tabDaten[[#This Row],[Grp]],1)*1=3,LEFT(tabDaten[[#This Row],[Grp]],1)*1=9),LEFT(tabDaten[[#This Row],[Grp]],2),LEFT(tabDaten[[#This Row],[Grp]],1))</f>
        <v>4</v>
      </c>
      <c r="J623" s="14" t="str">
        <f>VLOOKUP(tabDaten[[#This Row],[GrpKurz]],tabGruppierung[],2,FALSE)</f>
        <v>A   Personalausgaben</v>
      </c>
      <c r="K6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1108-450000    Beihilfen, Unterstützung und dgl.  </v>
      </c>
      <c r="L623" s="17">
        <f>IF(OR(tabDaten[[#This Row],[art]]="00",tabDaten[[#This Row],[art]]="10"),tabDaten[[#This Row],[Plan]],tabDaten[[#This Row],[Plan]]*-1)</f>
        <v>-100</v>
      </c>
      <c r="M623" s="18">
        <f>IF(OR(tabDaten[[#This Row],[art]]="00",tabDaten[[#This Row],[art]]="10",tabDaten[[#This Row],[art]]="60",tabDaten[[#This Row],[art]]="70"),tabDaten[[#This Row],[Rechnung]],tabDaten[[#This Row],[Rechnung]]*-1)</f>
        <v>-1.32</v>
      </c>
      <c r="N623" s="44">
        <v>1</v>
      </c>
      <c r="O623" s="45" t="s">
        <v>997</v>
      </c>
      <c r="P623" s="45" t="s">
        <v>1034</v>
      </c>
      <c r="Q623" s="45" t="s">
        <v>1711</v>
      </c>
      <c r="R623" s="45" t="s">
        <v>995</v>
      </c>
      <c r="S623" s="45" t="s">
        <v>1546</v>
      </c>
      <c r="T623" s="44" t="s">
        <v>106</v>
      </c>
      <c r="U623" s="46">
        <v>100</v>
      </c>
      <c r="V623" s="46">
        <v>1.32</v>
      </c>
    </row>
    <row r="624" spans="2:22" x14ac:dyDescent="0.2">
      <c r="B624" s="14" t="str">
        <f>IF(tabDaten[[#This Row],[MandNr]]="","Fehler",IF(tabDaten[[#This Row],[MandNr]]=1,"1 Stadt Bad Rappenau","2 Eigenbetrieb Stadtenwässerung"))</f>
        <v>1 Stadt Bad Rappenau</v>
      </c>
      <c r="C624" s="14" t="str">
        <f>IF(OR(tabDaten[[#This Row],[art]]="00",tabDaten[[#This Row],[art]]="01",tabDaten[[#This Row],[art]]="60",tabDaten[[#This Row],[art]]="61"),"0 Verwaltungshaushalt","1 Vermögenshaushalt")</f>
        <v>0 Verwaltungshaushalt</v>
      </c>
      <c r="D624" s="14" t="str">
        <f>VLOOKUP(tabDaten[[#This Row],[art]],tabKontenart[],2,FALSE)</f>
        <v>01 Ausgaben VerwaltungsHH</v>
      </c>
      <c r="E624" s="14" t="str">
        <f>LEFT(tabDaten[[#This Row],[Gld]],1) &amp; "    " &amp;VLOOKUP((tabDaten[[#This Row],[MandNr]]&amp;"x"&amp;LEFT(tabDaten[[#This Row],[Gld]],1)),tabGliederung[],2,FALSE)</f>
        <v xml:space="preserve">1    öffentliche Ordnung </v>
      </c>
      <c r="F624" s="14" t="str">
        <f>LEFT(tabDaten[[#This Row],[Gld]],2) &amp; "    " &amp;VLOOKUP((tabDaten[[#This Row],[MandNr]]&amp;"x"&amp;LEFT(tabDaten[[#This Row],[Gld]],2)),tabGliederung[],2,FALSE)</f>
        <v xml:space="preserve">11    öffentliche Ordnung </v>
      </c>
      <c r="G6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4" s="14" t="str">
        <f>LEFT(tabDaten[[#This Row],[Gld]],4) &amp; "    " &amp;VLOOKUP((tabDaten[[#This Row],[MandNr]]&amp;"x"&amp;LEFT(tabDaten[[#This Row],[Gld]],4)),tabGliederung[],2,FALSE)</f>
        <v xml:space="preserve">1108    Bürgerbüro Wollenberg </v>
      </c>
      <c r="I624" s="14" t="str">
        <f>IF(OR(LEFT(tabDaten[[#This Row],[Grp]],1)*1=3,LEFT(tabDaten[[#This Row],[Grp]],1)*1=9),LEFT(tabDaten[[#This Row],[Grp]],2),LEFT(tabDaten[[#This Row],[Grp]],1))</f>
        <v>4</v>
      </c>
      <c r="J624" s="14" t="str">
        <f>VLOOKUP(tabDaten[[#This Row],[GrpKurz]],tabGruppierung[],2,FALSE)</f>
        <v>A   Personalausgaben</v>
      </c>
      <c r="K6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1108-460000    Personalnebenausgaben   </v>
      </c>
      <c r="L624" s="17">
        <f>IF(OR(tabDaten[[#This Row],[art]]="00",tabDaten[[#This Row],[art]]="10"),tabDaten[[#This Row],[Plan]],tabDaten[[#This Row],[Plan]]*-1)</f>
        <v>-100</v>
      </c>
      <c r="M624" s="18">
        <f>IF(OR(tabDaten[[#This Row],[art]]="00",tabDaten[[#This Row],[art]]="10",tabDaten[[#This Row],[art]]="60",tabDaten[[#This Row],[art]]="70"),tabDaten[[#This Row],[Rechnung]],tabDaten[[#This Row],[Rechnung]]*-1)</f>
        <v>-84.56</v>
      </c>
      <c r="N624" s="44">
        <v>1</v>
      </c>
      <c r="O624" s="45" t="s">
        <v>997</v>
      </c>
      <c r="P624" s="45" t="s">
        <v>1034</v>
      </c>
      <c r="Q624" s="45" t="s">
        <v>1712</v>
      </c>
      <c r="R624" s="45" t="s">
        <v>995</v>
      </c>
      <c r="S624" s="45" t="s">
        <v>1546</v>
      </c>
      <c r="T624" s="44" t="s">
        <v>107</v>
      </c>
      <c r="U624" s="46">
        <v>100</v>
      </c>
      <c r="V624" s="46">
        <v>84.56</v>
      </c>
    </row>
    <row r="625" spans="2:22" x14ac:dyDescent="0.2">
      <c r="B625" s="14" t="str">
        <f>IF(tabDaten[[#This Row],[MandNr]]="","Fehler",IF(tabDaten[[#This Row],[MandNr]]=1,"1 Stadt Bad Rappenau","2 Eigenbetrieb Stadtenwässerung"))</f>
        <v>1 Stadt Bad Rappenau</v>
      </c>
      <c r="C625" s="14" t="str">
        <f>IF(OR(tabDaten[[#This Row],[art]]="00",tabDaten[[#This Row],[art]]="01",tabDaten[[#This Row],[art]]="60",tabDaten[[#This Row],[art]]="61"),"0 Verwaltungshaushalt","1 Vermögenshaushalt")</f>
        <v>0 Verwaltungshaushalt</v>
      </c>
      <c r="D625" s="14" t="str">
        <f>VLOOKUP(tabDaten[[#This Row],[art]],tabKontenart[],2,FALSE)</f>
        <v>01 Ausgaben VerwaltungsHH</v>
      </c>
      <c r="E625" s="14" t="str">
        <f>LEFT(tabDaten[[#This Row],[Gld]],1) &amp; "    " &amp;VLOOKUP((tabDaten[[#This Row],[MandNr]]&amp;"x"&amp;LEFT(tabDaten[[#This Row],[Gld]],1)),tabGliederung[],2,FALSE)</f>
        <v xml:space="preserve">1    öffentliche Ordnung </v>
      </c>
      <c r="F625" s="14" t="str">
        <f>LEFT(tabDaten[[#This Row],[Gld]],2) &amp; "    " &amp;VLOOKUP((tabDaten[[#This Row],[MandNr]]&amp;"x"&amp;LEFT(tabDaten[[#This Row],[Gld]],2)),tabGliederung[],2,FALSE)</f>
        <v xml:space="preserve">11    öffentliche Ordnung </v>
      </c>
      <c r="G6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5" s="14" t="str">
        <f>LEFT(tabDaten[[#This Row],[Gld]],4) &amp; "    " &amp;VLOOKUP((tabDaten[[#This Row],[MandNr]]&amp;"x"&amp;LEFT(tabDaten[[#This Row],[Gld]],4)),tabGliederung[],2,FALSE)</f>
        <v xml:space="preserve">1108    Bürgerbüro Wollenberg </v>
      </c>
      <c r="I625" s="14" t="str">
        <f>IF(OR(LEFT(tabDaten[[#This Row],[Grp]],1)*1=3,LEFT(tabDaten[[#This Row],[Grp]],1)*1=9),LEFT(tabDaten[[#This Row],[Grp]],2),LEFT(tabDaten[[#This Row],[Grp]],1))</f>
        <v>4</v>
      </c>
      <c r="J625" s="14" t="str">
        <f>VLOOKUP(tabDaten[[#This Row],[GrpKurz]],tabGruppierung[],2,FALSE)</f>
        <v>A   Personalausgaben</v>
      </c>
      <c r="K6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1108-462000    Betriebsausflug   </v>
      </c>
      <c r="L625" s="17">
        <f>IF(OR(tabDaten[[#This Row],[art]]="00",tabDaten[[#This Row],[art]]="10"),tabDaten[[#This Row],[Plan]],tabDaten[[#This Row],[Plan]]*-1)</f>
        <v>-100</v>
      </c>
      <c r="M625" s="18">
        <f>IF(OR(tabDaten[[#This Row],[art]]="00",tabDaten[[#This Row],[art]]="10",tabDaten[[#This Row],[art]]="60",tabDaten[[#This Row],[art]]="70"),tabDaten[[#This Row],[Rechnung]],tabDaten[[#This Row],[Rechnung]]*-1)</f>
        <v>0</v>
      </c>
      <c r="N625" s="44">
        <v>1</v>
      </c>
      <c r="O625" s="45" t="s">
        <v>997</v>
      </c>
      <c r="P625" s="45" t="s">
        <v>1034</v>
      </c>
      <c r="Q625" s="45" t="s">
        <v>1713</v>
      </c>
      <c r="R625" s="45" t="s">
        <v>995</v>
      </c>
      <c r="S625" s="45" t="s">
        <v>1546</v>
      </c>
      <c r="T625" s="44" t="s">
        <v>108</v>
      </c>
      <c r="U625" s="46">
        <v>100</v>
      </c>
      <c r="V625" s="46">
        <v>0</v>
      </c>
    </row>
    <row r="626" spans="2:22" x14ac:dyDescent="0.2">
      <c r="B626" s="14" t="str">
        <f>IF(tabDaten[[#This Row],[MandNr]]="","Fehler",IF(tabDaten[[#This Row],[MandNr]]=1,"1 Stadt Bad Rappenau","2 Eigenbetrieb Stadtenwässerung"))</f>
        <v>1 Stadt Bad Rappenau</v>
      </c>
      <c r="C626" s="14" t="str">
        <f>IF(OR(tabDaten[[#This Row],[art]]="00",tabDaten[[#This Row],[art]]="01",tabDaten[[#This Row],[art]]="60",tabDaten[[#This Row],[art]]="61"),"0 Verwaltungshaushalt","1 Vermögenshaushalt")</f>
        <v>0 Verwaltungshaushalt</v>
      </c>
      <c r="D626" s="14" t="str">
        <f>VLOOKUP(tabDaten[[#This Row],[art]],tabKontenart[],2,FALSE)</f>
        <v>01 Ausgaben VerwaltungsHH</v>
      </c>
      <c r="E626" s="14" t="str">
        <f>LEFT(tabDaten[[#This Row],[Gld]],1) &amp; "    " &amp;VLOOKUP((tabDaten[[#This Row],[MandNr]]&amp;"x"&amp;LEFT(tabDaten[[#This Row],[Gld]],1)),tabGliederung[],2,FALSE)</f>
        <v xml:space="preserve">1    öffentliche Ordnung </v>
      </c>
      <c r="F626" s="14" t="str">
        <f>LEFT(tabDaten[[#This Row],[Gld]],2) &amp; "    " &amp;VLOOKUP((tabDaten[[#This Row],[MandNr]]&amp;"x"&amp;LEFT(tabDaten[[#This Row],[Gld]],2)),tabGliederung[],2,FALSE)</f>
        <v xml:space="preserve">11    öffentliche Ordnung </v>
      </c>
      <c r="G6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6" s="14" t="str">
        <f>LEFT(tabDaten[[#This Row],[Gld]],4) &amp; "    " &amp;VLOOKUP((tabDaten[[#This Row],[MandNr]]&amp;"x"&amp;LEFT(tabDaten[[#This Row],[Gld]],4)),tabGliederung[],2,FALSE)</f>
        <v xml:space="preserve">1108    Bürgerbüro Wollenberg </v>
      </c>
      <c r="I626" s="14" t="str">
        <f>IF(OR(LEFT(tabDaten[[#This Row],[Grp]],1)*1=3,LEFT(tabDaten[[#This Row],[Grp]],1)*1=9),LEFT(tabDaten[[#This Row],[Grp]],2),LEFT(tabDaten[[#This Row],[Grp]],1))</f>
        <v>5</v>
      </c>
      <c r="J626" s="14" t="str">
        <f>VLOOKUP(tabDaten[[#This Row],[GrpKurz]],tabGruppierung[],2,FALSE)</f>
        <v>A   Sächlicher Verwaltungs- und Betriebsaufwand</v>
      </c>
      <c r="K6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1108-501000    Gebäudeunterhaltung   </v>
      </c>
      <c r="L626" s="17">
        <f>IF(OR(tabDaten[[#This Row],[art]]="00",tabDaten[[#This Row],[art]]="10"),tabDaten[[#This Row],[Plan]],tabDaten[[#This Row],[Plan]]*-1)</f>
        <v>-1000</v>
      </c>
      <c r="M626" s="18">
        <f>IF(OR(tabDaten[[#This Row],[art]]="00",tabDaten[[#This Row],[art]]="10",tabDaten[[#This Row],[art]]="60",tabDaten[[#This Row],[art]]="70"),tabDaten[[#This Row],[Rechnung]],tabDaten[[#This Row],[Rechnung]]*-1)</f>
        <v>-2103.92</v>
      </c>
      <c r="N626" s="44">
        <v>1</v>
      </c>
      <c r="O626" s="45" t="s">
        <v>997</v>
      </c>
      <c r="P626" s="45" t="s">
        <v>1034</v>
      </c>
      <c r="Q626" s="45" t="s">
        <v>1730</v>
      </c>
      <c r="R626" s="45" t="s">
        <v>995</v>
      </c>
      <c r="S626" s="45" t="s">
        <v>1546</v>
      </c>
      <c r="T626" s="44" t="s">
        <v>133</v>
      </c>
      <c r="U626" s="46">
        <v>1000</v>
      </c>
      <c r="V626" s="46">
        <v>2103.92</v>
      </c>
    </row>
    <row r="627" spans="2:22" x14ac:dyDescent="0.2">
      <c r="B627" s="14" t="str">
        <f>IF(tabDaten[[#This Row],[MandNr]]="","Fehler",IF(tabDaten[[#This Row],[MandNr]]=1,"1 Stadt Bad Rappenau","2 Eigenbetrieb Stadtenwässerung"))</f>
        <v>1 Stadt Bad Rappenau</v>
      </c>
      <c r="C627" s="14" t="str">
        <f>IF(OR(tabDaten[[#This Row],[art]]="00",tabDaten[[#This Row],[art]]="01",tabDaten[[#This Row],[art]]="60",tabDaten[[#This Row],[art]]="61"),"0 Verwaltungshaushalt","1 Vermögenshaushalt")</f>
        <v>0 Verwaltungshaushalt</v>
      </c>
      <c r="D627" s="14" t="str">
        <f>VLOOKUP(tabDaten[[#This Row],[art]],tabKontenart[],2,FALSE)</f>
        <v>01 Ausgaben VerwaltungsHH</v>
      </c>
      <c r="E627" s="14" t="str">
        <f>LEFT(tabDaten[[#This Row],[Gld]],1) &amp; "    " &amp;VLOOKUP((tabDaten[[#This Row],[MandNr]]&amp;"x"&amp;LEFT(tabDaten[[#This Row],[Gld]],1)),tabGliederung[],2,FALSE)</f>
        <v xml:space="preserve">1    öffentliche Ordnung </v>
      </c>
      <c r="F627" s="14" t="str">
        <f>LEFT(tabDaten[[#This Row],[Gld]],2) &amp; "    " &amp;VLOOKUP((tabDaten[[#This Row],[MandNr]]&amp;"x"&amp;LEFT(tabDaten[[#This Row],[Gld]],2)),tabGliederung[],2,FALSE)</f>
        <v xml:space="preserve">11    öffentliche Ordnung </v>
      </c>
      <c r="G6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7" s="14" t="str">
        <f>LEFT(tabDaten[[#This Row],[Gld]],4) &amp; "    " &amp;VLOOKUP((tabDaten[[#This Row],[MandNr]]&amp;"x"&amp;LEFT(tabDaten[[#This Row],[Gld]],4)),tabGliederung[],2,FALSE)</f>
        <v xml:space="preserve">1108    Bürgerbüro Wollenberg </v>
      </c>
      <c r="I627" s="14" t="str">
        <f>IF(OR(LEFT(tabDaten[[#This Row],[Grp]],1)*1=3,LEFT(tabDaten[[#This Row],[Grp]],1)*1=9),LEFT(tabDaten[[#This Row],[Grp]],2),LEFT(tabDaten[[#This Row],[Grp]],1))</f>
        <v>5</v>
      </c>
      <c r="J627" s="14" t="str">
        <f>VLOOKUP(tabDaten[[#This Row],[GrpKurz]],tabGruppierung[],2,FALSE)</f>
        <v>A   Sächlicher Verwaltungs- und Betriebsaufwand</v>
      </c>
      <c r="K6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1108-510000    Unterhaltung des sonstigen unbeweglichen Vermögens  </v>
      </c>
      <c r="L627" s="17">
        <f>IF(OR(tabDaten[[#This Row],[art]]="00",tabDaten[[#This Row],[art]]="10"),tabDaten[[#This Row],[Plan]],tabDaten[[#This Row],[Plan]]*-1)</f>
        <v>-1000</v>
      </c>
      <c r="M627" s="18">
        <f>IF(OR(tabDaten[[#This Row],[art]]="00",tabDaten[[#This Row],[art]]="10",tabDaten[[#This Row],[art]]="60",tabDaten[[#This Row],[art]]="70"),tabDaten[[#This Row],[Rechnung]],tabDaten[[#This Row],[Rechnung]]*-1)</f>
        <v>-2360.54</v>
      </c>
      <c r="N627" s="44">
        <v>1</v>
      </c>
      <c r="O627" s="45" t="s">
        <v>997</v>
      </c>
      <c r="P627" s="45" t="s">
        <v>1034</v>
      </c>
      <c r="Q627" s="45" t="s">
        <v>1731</v>
      </c>
      <c r="R627" s="45" t="s">
        <v>995</v>
      </c>
      <c r="S627" s="45" t="s">
        <v>1546</v>
      </c>
      <c r="T627" s="44" t="s">
        <v>134</v>
      </c>
      <c r="U627" s="46">
        <v>1000</v>
      </c>
      <c r="V627" s="46">
        <v>2360.54</v>
      </c>
    </row>
    <row r="628" spans="2:22" x14ac:dyDescent="0.2">
      <c r="B628" s="14" t="str">
        <f>IF(tabDaten[[#This Row],[MandNr]]="","Fehler",IF(tabDaten[[#This Row],[MandNr]]=1,"1 Stadt Bad Rappenau","2 Eigenbetrieb Stadtenwässerung"))</f>
        <v>1 Stadt Bad Rappenau</v>
      </c>
      <c r="C628" s="14" t="str">
        <f>IF(OR(tabDaten[[#This Row],[art]]="00",tabDaten[[#This Row],[art]]="01",tabDaten[[#This Row],[art]]="60",tabDaten[[#This Row],[art]]="61"),"0 Verwaltungshaushalt","1 Vermögenshaushalt")</f>
        <v>0 Verwaltungshaushalt</v>
      </c>
      <c r="D628" s="14" t="str">
        <f>VLOOKUP(tabDaten[[#This Row],[art]],tabKontenart[],2,FALSE)</f>
        <v>01 Ausgaben VerwaltungsHH</v>
      </c>
      <c r="E628" s="14" t="str">
        <f>LEFT(tabDaten[[#This Row],[Gld]],1) &amp; "    " &amp;VLOOKUP((tabDaten[[#This Row],[MandNr]]&amp;"x"&amp;LEFT(tabDaten[[#This Row],[Gld]],1)),tabGliederung[],2,FALSE)</f>
        <v xml:space="preserve">1    öffentliche Ordnung </v>
      </c>
      <c r="F628" s="14" t="str">
        <f>LEFT(tabDaten[[#This Row],[Gld]],2) &amp; "    " &amp;VLOOKUP((tabDaten[[#This Row],[MandNr]]&amp;"x"&amp;LEFT(tabDaten[[#This Row],[Gld]],2)),tabGliederung[],2,FALSE)</f>
        <v xml:space="preserve">11    öffentliche Ordnung </v>
      </c>
      <c r="G6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8" s="14" t="str">
        <f>LEFT(tabDaten[[#This Row],[Gld]],4) &amp; "    " &amp;VLOOKUP((tabDaten[[#This Row],[MandNr]]&amp;"x"&amp;LEFT(tabDaten[[#This Row],[Gld]],4)),tabGliederung[],2,FALSE)</f>
        <v xml:space="preserve">1108    Bürgerbüro Wollenberg </v>
      </c>
      <c r="I628" s="14" t="str">
        <f>IF(OR(LEFT(tabDaten[[#This Row],[Grp]],1)*1=3,LEFT(tabDaten[[#This Row],[Grp]],1)*1=9),LEFT(tabDaten[[#This Row],[Grp]],2),LEFT(tabDaten[[#This Row],[Grp]],1))</f>
        <v>5</v>
      </c>
      <c r="J628" s="14" t="str">
        <f>VLOOKUP(tabDaten[[#This Row],[GrpKurz]],tabGruppierung[],2,FALSE)</f>
        <v>A   Sächlicher Verwaltungs- und Betriebsaufwand</v>
      </c>
      <c r="K6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1108-520000    Geräte, Ausstattung, Einrichtungsgegenstände  </v>
      </c>
      <c r="L628" s="17">
        <f>IF(OR(tabDaten[[#This Row],[art]]="00",tabDaten[[#This Row],[art]]="10"),tabDaten[[#This Row],[Plan]],tabDaten[[#This Row],[Plan]]*-1)</f>
        <v>-800</v>
      </c>
      <c r="M628" s="18">
        <f>IF(OR(tabDaten[[#This Row],[art]]="00",tabDaten[[#This Row],[art]]="10",tabDaten[[#This Row],[art]]="60",tabDaten[[#This Row],[art]]="70"),tabDaten[[#This Row],[Rechnung]],tabDaten[[#This Row],[Rechnung]]*-1)</f>
        <v>-553.91</v>
      </c>
      <c r="N628" s="44">
        <v>1</v>
      </c>
      <c r="O628" s="45" t="s">
        <v>997</v>
      </c>
      <c r="P628" s="45" t="s">
        <v>1034</v>
      </c>
      <c r="Q628" s="45" t="s">
        <v>1714</v>
      </c>
      <c r="R628" s="45" t="s">
        <v>995</v>
      </c>
      <c r="S628" s="45" t="s">
        <v>1546</v>
      </c>
      <c r="T628" s="44" t="s">
        <v>152</v>
      </c>
      <c r="U628" s="46">
        <v>800</v>
      </c>
      <c r="V628" s="46">
        <v>553.91</v>
      </c>
    </row>
    <row r="629" spans="2:22" x14ac:dyDescent="0.2">
      <c r="B629" s="14" t="str">
        <f>IF(tabDaten[[#This Row],[MandNr]]="","Fehler",IF(tabDaten[[#This Row],[MandNr]]=1,"1 Stadt Bad Rappenau","2 Eigenbetrieb Stadtenwässerung"))</f>
        <v>1 Stadt Bad Rappenau</v>
      </c>
      <c r="C629" s="14" t="str">
        <f>IF(OR(tabDaten[[#This Row],[art]]="00",tabDaten[[#This Row],[art]]="01",tabDaten[[#This Row],[art]]="60",tabDaten[[#This Row],[art]]="61"),"0 Verwaltungshaushalt","1 Vermögenshaushalt")</f>
        <v>0 Verwaltungshaushalt</v>
      </c>
      <c r="D629" s="14" t="str">
        <f>VLOOKUP(tabDaten[[#This Row],[art]],tabKontenart[],2,FALSE)</f>
        <v>01 Ausgaben VerwaltungsHH</v>
      </c>
      <c r="E629" s="14" t="str">
        <f>LEFT(tabDaten[[#This Row],[Gld]],1) &amp; "    " &amp;VLOOKUP((tabDaten[[#This Row],[MandNr]]&amp;"x"&amp;LEFT(tabDaten[[#This Row],[Gld]],1)),tabGliederung[],2,FALSE)</f>
        <v xml:space="preserve">1    öffentliche Ordnung </v>
      </c>
      <c r="F629" s="14" t="str">
        <f>LEFT(tabDaten[[#This Row],[Gld]],2) &amp; "    " &amp;VLOOKUP((tabDaten[[#This Row],[MandNr]]&amp;"x"&amp;LEFT(tabDaten[[#This Row],[Gld]],2)),tabGliederung[],2,FALSE)</f>
        <v xml:space="preserve">11    öffentliche Ordnung </v>
      </c>
      <c r="G6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29" s="14" t="str">
        <f>LEFT(tabDaten[[#This Row],[Gld]],4) &amp; "    " &amp;VLOOKUP((tabDaten[[#This Row],[MandNr]]&amp;"x"&amp;LEFT(tabDaten[[#This Row],[Gld]],4)),tabGliederung[],2,FALSE)</f>
        <v xml:space="preserve">1108    Bürgerbüro Wollenberg </v>
      </c>
      <c r="I629" s="14" t="str">
        <f>IF(OR(LEFT(tabDaten[[#This Row],[Grp]],1)*1=3,LEFT(tabDaten[[#This Row],[Grp]],1)*1=9),LEFT(tabDaten[[#This Row],[Grp]],2),LEFT(tabDaten[[#This Row],[Grp]],1))</f>
        <v>5</v>
      </c>
      <c r="J629" s="14" t="str">
        <f>VLOOKUP(tabDaten[[#This Row],[GrpKurz]],tabGruppierung[],2,FALSE)</f>
        <v>A   Sächlicher Verwaltungs- und Betriebsaufwand</v>
      </c>
      <c r="K6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1108-522000    Druck- und Kopierkosten   </v>
      </c>
      <c r="L629" s="17">
        <f>IF(OR(tabDaten[[#This Row],[art]]="00",tabDaten[[#This Row],[art]]="10"),tabDaten[[#This Row],[Plan]],tabDaten[[#This Row],[Plan]]*-1)</f>
        <v>-300</v>
      </c>
      <c r="M629" s="18">
        <f>IF(OR(tabDaten[[#This Row],[art]]="00",tabDaten[[#This Row],[art]]="10",tabDaten[[#This Row],[art]]="60",tabDaten[[#This Row],[art]]="70"),tabDaten[[#This Row],[Rechnung]],tabDaten[[#This Row],[Rechnung]]*-1)</f>
        <v>-181.13</v>
      </c>
      <c r="N629" s="44">
        <v>1</v>
      </c>
      <c r="O629" s="45" t="s">
        <v>997</v>
      </c>
      <c r="P629" s="45" t="s">
        <v>1034</v>
      </c>
      <c r="Q629" s="45" t="s">
        <v>1715</v>
      </c>
      <c r="R629" s="45" t="s">
        <v>995</v>
      </c>
      <c r="S629" s="45" t="s">
        <v>1546</v>
      </c>
      <c r="T629" s="44" t="s">
        <v>110</v>
      </c>
      <c r="U629" s="46">
        <v>300</v>
      </c>
      <c r="V629" s="46">
        <v>181.13</v>
      </c>
    </row>
    <row r="630" spans="2:22" x14ac:dyDescent="0.2">
      <c r="B630" s="14" t="str">
        <f>IF(tabDaten[[#This Row],[MandNr]]="","Fehler",IF(tabDaten[[#This Row],[MandNr]]=1,"1 Stadt Bad Rappenau","2 Eigenbetrieb Stadtenwässerung"))</f>
        <v>1 Stadt Bad Rappenau</v>
      </c>
      <c r="C630" s="14" t="str">
        <f>IF(OR(tabDaten[[#This Row],[art]]="00",tabDaten[[#This Row],[art]]="01",tabDaten[[#This Row],[art]]="60",tabDaten[[#This Row],[art]]="61"),"0 Verwaltungshaushalt","1 Vermögenshaushalt")</f>
        <v>0 Verwaltungshaushalt</v>
      </c>
      <c r="D630" s="14" t="str">
        <f>VLOOKUP(tabDaten[[#This Row],[art]],tabKontenart[],2,FALSE)</f>
        <v>01 Ausgaben VerwaltungsHH</v>
      </c>
      <c r="E630" s="14" t="str">
        <f>LEFT(tabDaten[[#This Row],[Gld]],1) &amp; "    " &amp;VLOOKUP((tabDaten[[#This Row],[MandNr]]&amp;"x"&amp;LEFT(tabDaten[[#This Row],[Gld]],1)),tabGliederung[],2,FALSE)</f>
        <v xml:space="preserve">1    öffentliche Ordnung </v>
      </c>
      <c r="F630" s="14" t="str">
        <f>LEFT(tabDaten[[#This Row],[Gld]],2) &amp; "    " &amp;VLOOKUP((tabDaten[[#This Row],[MandNr]]&amp;"x"&amp;LEFT(tabDaten[[#This Row],[Gld]],2)),tabGliederung[],2,FALSE)</f>
        <v xml:space="preserve">11    öffentliche Ordnung </v>
      </c>
      <c r="G6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0" s="14" t="str">
        <f>LEFT(tabDaten[[#This Row],[Gld]],4) &amp; "    " &amp;VLOOKUP((tabDaten[[#This Row],[MandNr]]&amp;"x"&amp;LEFT(tabDaten[[#This Row],[Gld]],4)),tabGliederung[],2,FALSE)</f>
        <v xml:space="preserve">1108    Bürgerbüro Wollenberg </v>
      </c>
      <c r="I630" s="14" t="str">
        <f>IF(OR(LEFT(tabDaten[[#This Row],[Grp]],1)*1=3,LEFT(tabDaten[[#This Row],[Grp]],1)*1=9),LEFT(tabDaten[[#This Row],[Grp]],2),LEFT(tabDaten[[#This Row],[Grp]],1))</f>
        <v>5</v>
      </c>
      <c r="J630" s="14" t="str">
        <f>VLOOKUP(tabDaten[[#This Row],[GrpKurz]],tabGruppierung[],2,FALSE)</f>
        <v>A   Sächlicher Verwaltungs- und Betriebsaufwand</v>
      </c>
      <c r="K6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1108-541000    Strom   </v>
      </c>
      <c r="L630" s="17">
        <f>IF(OR(tabDaten[[#This Row],[art]]="00",tabDaten[[#This Row],[art]]="10"),tabDaten[[#This Row],[Plan]],tabDaten[[#This Row],[Plan]]*-1)</f>
        <v>-200</v>
      </c>
      <c r="M630" s="18">
        <f>IF(OR(tabDaten[[#This Row],[art]]="00",tabDaten[[#This Row],[art]]="10",tabDaten[[#This Row],[art]]="60",tabDaten[[#This Row],[art]]="70"),tabDaten[[#This Row],[Rechnung]],tabDaten[[#This Row],[Rechnung]]*-1)</f>
        <v>-396.39</v>
      </c>
      <c r="N630" s="44">
        <v>1</v>
      </c>
      <c r="O630" s="45" t="s">
        <v>997</v>
      </c>
      <c r="P630" s="45" t="s">
        <v>1034</v>
      </c>
      <c r="Q630" s="45" t="s">
        <v>1732</v>
      </c>
      <c r="R630" s="45" t="s">
        <v>995</v>
      </c>
      <c r="S630" s="45" t="s">
        <v>1546</v>
      </c>
      <c r="T630" s="44" t="s">
        <v>135</v>
      </c>
      <c r="U630" s="46">
        <v>200</v>
      </c>
      <c r="V630" s="46">
        <v>396.39</v>
      </c>
    </row>
    <row r="631" spans="2:22" x14ac:dyDescent="0.2">
      <c r="B631" s="14" t="str">
        <f>IF(tabDaten[[#This Row],[MandNr]]="","Fehler",IF(tabDaten[[#This Row],[MandNr]]=1,"1 Stadt Bad Rappenau","2 Eigenbetrieb Stadtenwässerung"))</f>
        <v>1 Stadt Bad Rappenau</v>
      </c>
      <c r="C631" s="14" t="str">
        <f>IF(OR(tabDaten[[#This Row],[art]]="00",tabDaten[[#This Row],[art]]="01",tabDaten[[#This Row],[art]]="60",tabDaten[[#This Row],[art]]="61"),"0 Verwaltungshaushalt","1 Vermögenshaushalt")</f>
        <v>0 Verwaltungshaushalt</v>
      </c>
      <c r="D631" s="14" t="str">
        <f>VLOOKUP(tabDaten[[#This Row],[art]],tabKontenart[],2,FALSE)</f>
        <v>01 Ausgaben VerwaltungsHH</v>
      </c>
      <c r="E631" s="14" t="str">
        <f>LEFT(tabDaten[[#This Row],[Gld]],1) &amp; "    " &amp;VLOOKUP((tabDaten[[#This Row],[MandNr]]&amp;"x"&amp;LEFT(tabDaten[[#This Row],[Gld]],1)),tabGliederung[],2,FALSE)</f>
        <v xml:space="preserve">1    öffentliche Ordnung </v>
      </c>
      <c r="F631" s="14" t="str">
        <f>LEFT(tabDaten[[#This Row],[Gld]],2) &amp; "    " &amp;VLOOKUP((tabDaten[[#This Row],[MandNr]]&amp;"x"&amp;LEFT(tabDaten[[#This Row],[Gld]],2)),tabGliederung[],2,FALSE)</f>
        <v xml:space="preserve">11    öffentliche Ordnung </v>
      </c>
      <c r="G6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1" s="14" t="str">
        <f>LEFT(tabDaten[[#This Row],[Gld]],4) &amp; "    " &amp;VLOOKUP((tabDaten[[#This Row],[MandNr]]&amp;"x"&amp;LEFT(tabDaten[[#This Row],[Gld]],4)),tabGliederung[],2,FALSE)</f>
        <v xml:space="preserve">1108    Bürgerbüro Wollenberg </v>
      </c>
      <c r="I631" s="14" t="str">
        <f>IF(OR(LEFT(tabDaten[[#This Row],[Grp]],1)*1=3,LEFT(tabDaten[[#This Row],[Grp]],1)*1=9),LEFT(tabDaten[[#This Row],[Grp]],2),LEFT(tabDaten[[#This Row],[Grp]],1))</f>
        <v>5</v>
      </c>
      <c r="J631" s="14" t="str">
        <f>VLOOKUP(tabDaten[[#This Row],[GrpKurz]],tabGruppierung[],2,FALSE)</f>
        <v>A   Sächlicher Verwaltungs- und Betriebsaufwand</v>
      </c>
      <c r="K6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1108-542000    Wasser / Abwasser   </v>
      </c>
      <c r="L631" s="17">
        <f>IF(OR(tabDaten[[#This Row],[art]]="00",tabDaten[[#This Row],[art]]="10"),tabDaten[[#This Row],[Plan]],tabDaten[[#This Row],[Plan]]*-1)</f>
        <v>-200</v>
      </c>
      <c r="M631" s="18">
        <f>IF(OR(tabDaten[[#This Row],[art]]="00",tabDaten[[#This Row],[art]]="10",tabDaten[[#This Row],[art]]="60",tabDaten[[#This Row],[art]]="70"),tabDaten[[#This Row],[Rechnung]],tabDaten[[#This Row],[Rechnung]]*-1)</f>
        <v>-200.09</v>
      </c>
      <c r="N631" s="44">
        <v>1</v>
      </c>
      <c r="O631" s="45" t="s">
        <v>997</v>
      </c>
      <c r="P631" s="45" t="s">
        <v>1034</v>
      </c>
      <c r="Q631" s="45" t="s">
        <v>1733</v>
      </c>
      <c r="R631" s="45" t="s">
        <v>995</v>
      </c>
      <c r="S631" s="45" t="s">
        <v>1546</v>
      </c>
      <c r="T631" s="44" t="s">
        <v>136</v>
      </c>
      <c r="U631" s="46">
        <v>200</v>
      </c>
      <c r="V631" s="46">
        <v>200.09</v>
      </c>
    </row>
    <row r="632" spans="2:22" x14ac:dyDescent="0.2">
      <c r="B632" s="14" t="str">
        <f>IF(tabDaten[[#This Row],[MandNr]]="","Fehler",IF(tabDaten[[#This Row],[MandNr]]=1,"1 Stadt Bad Rappenau","2 Eigenbetrieb Stadtenwässerung"))</f>
        <v>1 Stadt Bad Rappenau</v>
      </c>
      <c r="C632" s="14" t="str">
        <f>IF(OR(tabDaten[[#This Row],[art]]="00",tabDaten[[#This Row],[art]]="01",tabDaten[[#This Row],[art]]="60",tabDaten[[#This Row],[art]]="61"),"0 Verwaltungshaushalt","1 Vermögenshaushalt")</f>
        <v>0 Verwaltungshaushalt</v>
      </c>
      <c r="D632" s="14" t="str">
        <f>VLOOKUP(tabDaten[[#This Row],[art]],tabKontenart[],2,FALSE)</f>
        <v>01 Ausgaben VerwaltungsHH</v>
      </c>
      <c r="E632" s="14" t="str">
        <f>LEFT(tabDaten[[#This Row],[Gld]],1) &amp; "    " &amp;VLOOKUP((tabDaten[[#This Row],[MandNr]]&amp;"x"&amp;LEFT(tabDaten[[#This Row],[Gld]],1)),tabGliederung[],2,FALSE)</f>
        <v xml:space="preserve">1    öffentliche Ordnung </v>
      </c>
      <c r="F632" s="14" t="str">
        <f>LEFT(tabDaten[[#This Row],[Gld]],2) &amp; "    " &amp;VLOOKUP((tabDaten[[#This Row],[MandNr]]&amp;"x"&amp;LEFT(tabDaten[[#This Row],[Gld]],2)),tabGliederung[],2,FALSE)</f>
        <v xml:space="preserve">11    öffentliche Ordnung </v>
      </c>
      <c r="G6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2" s="14" t="str">
        <f>LEFT(tabDaten[[#This Row],[Gld]],4) &amp; "    " &amp;VLOOKUP((tabDaten[[#This Row],[MandNr]]&amp;"x"&amp;LEFT(tabDaten[[#This Row],[Gld]],4)),tabGliederung[],2,FALSE)</f>
        <v xml:space="preserve">1108    Bürgerbüro Wollenberg </v>
      </c>
      <c r="I632" s="14" t="str">
        <f>IF(OR(LEFT(tabDaten[[#This Row],[Grp]],1)*1=3,LEFT(tabDaten[[#This Row],[Grp]],1)*1=9),LEFT(tabDaten[[#This Row],[Grp]],2),LEFT(tabDaten[[#This Row],[Grp]],1))</f>
        <v>5</v>
      </c>
      <c r="J632" s="14" t="str">
        <f>VLOOKUP(tabDaten[[#This Row],[GrpKurz]],tabGruppierung[],2,FALSE)</f>
        <v>A   Sächlicher Verwaltungs- und Betriebsaufwand</v>
      </c>
      <c r="K6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1108-543000    Heizungskosten   </v>
      </c>
      <c r="L632" s="17">
        <f>IF(OR(tabDaten[[#This Row],[art]]="00",tabDaten[[#This Row],[art]]="10"),tabDaten[[#This Row],[Plan]],tabDaten[[#This Row],[Plan]]*-1)</f>
        <v>-1700</v>
      </c>
      <c r="M632" s="18">
        <f>IF(OR(tabDaten[[#This Row],[art]]="00",tabDaten[[#This Row],[art]]="10",tabDaten[[#This Row],[art]]="60",tabDaten[[#This Row],[art]]="70"),tabDaten[[#This Row],[Rechnung]],tabDaten[[#This Row],[Rechnung]]*-1)</f>
        <v>-3152.49</v>
      </c>
      <c r="N632" s="44">
        <v>1</v>
      </c>
      <c r="O632" s="45" t="s">
        <v>997</v>
      </c>
      <c r="P632" s="45" t="s">
        <v>1034</v>
      </c>
      <c r="Q632" s="45" t="s">
        <v>1734</v>
      </c>
      <c r="R632" s="45" t="s">
        <v>995</v>
      </c>
      <c r="S632" s="45" t="s">
        <v>1546</v>
      </c>
      <c r="T632" s="44" t="s">
        <v>137</v>
      </c>
      <c r="U632" s="46">
        <v>1700</v>
      </c>
      <c r="V632" s="46">
        <v>3152.49</v>
      </c>
    </row>
    <row r="633" spans="2:22" x14ac:dyDescent="0.2">
      <c r="B633" s="14" t="str">
        <f>IF(tabDaten[[#This Row],[MandNr]]="","Fehler",IF(tabDaten[[#This Row],[MandNr]]=1,"1 Stadt Bad Rappenau","2 Eigenbetrieb Stadtenwässerung"))</f>
        <v>1 Stadt Bad Rappenau</v>
      </c>
      <c r="C633" s="14" t="str">
        <f>IF(OR(tabDaten[[#This Row],[art]]="00",tabDaten[[#This Row],[art]]="01",tabDaten[[#This Row],[art]]="60",tabDaten[[#This Row],[art]]="61"),"0 Verwaltungshaushalt","1 Vermögenshaushalt")</f>
        <v>0 Verwaltungshaushalt</v>
      </c>
      <c r="D633" s="14" t="str">
        <f>VLOOKUP(tabDaten[[#This Row],[art]],tabKontenart[],2,FALSE)</f>
        <v>01 Ausgaben VerwaltungsHH</v>
      </c>
      <c r="E633" s="14" t="str">
        <f>LEFT(tabDaten[[#This Row],[Gld]],1) &amp; "    " &amp;VLOOKUP((tabDaten[[#This Row],[MandNr]]&amp;"x"&amp;LEFT(tabDaten[[#This Row],[Gld]],1)),tabGliederung[],2,FALSE)</f>
        <v xml:space="preserve">1    öffentliche Ordnung </v>
      </c>
      <c r="F633" s="14" t="str">
        <f>LEFT(tabDaten[[#This Row],[Gld]],2) &amp; "    " &amp;VLOOKUP((tabDaten[[#This Row],[MandNr]]&amp;"x"&amp;LEFT(tabDaten[[#This Row],[Gld]],2)),tabGliederung[],2,FALSE)</f>
        <v xml:space="preserve">11    öffentliche Ordnung </v>
      </c>
      <c r="G6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3" s="14" t="str">
        <f>LEFT(tabDaten[[#This Row],[Gld]],4) &amp; "    " &amp;VLOOKUP((tabDaten[[#This Row],[MandNr]]&amp;"x"&amp;LEFT(tabDaten[[#This Row],[Gld]],4)),tabGliederung[],2,FALSE)</f>
        <v xml:space="preserve">1108    Bürgerbüro Wollenberg </v>
      </c>
      <c r="I633" s="14" t="str">
        <f>IF(OR(LEFT(tabDaten[[#This Row],[Grp]],1)*1=3,LEFT(tabDaten[[#This Row],[Grp]],1)*1=9),LEFT(tabDaten[[#This Row],[Grp]],2),LEFT(tabDaten[[#This Row],[Grp]],1))</f>
        <v>5</v>
      </c>
      <c r="J633" s="14" t="str">
        <f>VLOOKUP(tabDaten[[#This Row],[GrpKurz]],tabGruppierung[],2,FALSE)</f>
        <v>A   Sächlicher Verwaltungs- und Betriebsaufwand</v>
      </c>
      <c r="K6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1108-544000    Abfallgebühren   </v>
      </c>
      <c r="L633" s="17">
        <f>IF(OR(tabDaten[[#This Row],[art]]="00",tabDaten[[#This Row],[art]]="10"),tabDaten[[#This Row],[Plan]],tabDaten[[#This Row],[Plan]]*-1)</f>
        <v>-100</v>
      </c>
      <c r="M633" s="18">
        <f>IF(OR(tabDaten[[#This Row],[art]]="00",tabDaten[[#This Row],[art]]="10",tabDaten[[#This Row],[art]]="60",tabDaten[[#This Row],[art]]="70"),tabDaten[[#This Row],[Rechnung]],tabDaten[[#This Row],[Rechnung]]*-1)</f>
        <v>-70</v>
      </c>
      <c r="N633" s="44">
        <v>1</v>
      </c>
      <c r="O633" s="45" t="s">
        <v>997</v>
      </c>
      <c r="P633" s="45" t="s">
        <v>1034</v>
      </c>
      <c r="Q633" s="45" t="s">
        <v>1735</v>
      </c>
      <c r="R633" s="45" t="s">
        <v>995</v>
      </c>
      <c r="S633" s="45" t="s">
        <v>1546</v>
      </c>
      <c r="T633" s="44" t="s">
        <v>138</v>
      </c>
      <c r="U633" s="46">
        <v>100</v>
      </c>
      <c r="V633" s="46">
        <v>70</v>
      </c>
    </row>
    <row r="634" spans="2:22" x14ac:dyDescent="0.2">
      <c r="B634" s="14" t="str">
        <f>IF(tabDaten[[#This Row],[MandNr]]="","Fehler",IF(tabDaten[[#This Row],[MandNr]]=1,"1 Stadt Bad Rappenau","2 Eigenbetrieb Stadtenwässerung"))</f>
        <v>1 Stadt Bad Rappenau</v>
      </c>
      <c r="C634" s="14" t="str">
        <f>IF(OR(tabDaten[[#This Row],[art]]="00",tabDaten[[#This Row],[art]]="01",tabDaten[[#This Row],[art]]="60",tabDaten[[#This Row],[art]]="61"),"0 Verwaltungshaushalt","1 Vermögenshaushalt")</f>
        <v>0 Verwaltungshaushalt</v>
      </c>
      <c r="D634" s="14" t="str">
        <f>VLOOKUP(tabDaten[[#This Row],[art]],tabKontenart[],2,FALSE)</f>
        <v>01 Ausgaben VerwaltungsHH</v>
      </c>
      <c r="E634" s="14" t="str">
        <f>LEFT(tabDaten[[#This Row],[Gld]],1) &amp; "    " &amp;VLOOKUP((tabDaten[[#This Row],[MandNr]]&amp;"x"&amp;LEFT(tabDaten[[#This Row],[Gld]],1)),tabGliederung[],2,FALSE)</f>
        <v xml:space="preserve">1    öffentliche Ordnung </v>
      </c>
      <c r="F634" s="14" t="str">
        <f>LEFT(tabDaten[[#This Row],[Gld]],2) &amp; "    " &amp;VLOOKUP((tabDaten[[#This Row],[MandNr]]&amp;"x"&amp;LEFT(tabDaten[[#This Row],[Gld]],2)),tabGliederung[],2,FALSE)</f>
        <v xml:space="preserve">11    öffentliche Ordnung </v>
      </c>
      <c r="G6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4" s="14" t="str">
        <f>LEFT(tabDaten[[#This Row],[Gld]],4) &amp; "    " &amp;VLOOKUP((tabDaten[[#This Row],[MandNr]]&amp;"x"&amp;LEFT(tabDaten[[#This Row],[Gld]],4)),tabGliederung[],2,FALSE)</f>
        <v xml:space="preserve">1108    Bürgerbüro Wollenberg </v>
      </c>
      <c r="I634" s="14" t="str">
        <f>IF(OR(LEFT(tabDaten[[#This Row],[Grp]],1)*1=3,LEFT(tabDaten[[#This Row],[Grp]],1)*1=9),LEFT(tabDaten[[#This Row],[Grp]],2),LEFT(tabDaten[[#This Row],[Grp]],1))</f>
        <v>5</v>
      </c>
      <c r="J634" s="14" t="str">
        <f>VLOOKUP(tabDaten[[#This Row],[GrpKurz]],tabGruppierung[],2,FALSE)</f>
        <v>A   Sächlicher Verwaltungs- und Betriebsaufwand</v>
      </c>
      <c r="K6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1108-545000    Reinigungskosten   </v>
      </c>
      <c r="L634" s="17">
        <f>IF(OR(tabDaten[[#This Row],[art]]="00",tabDaten[[#This Row],[art]]="10"),tabDaten[[#This Row],[Plan]],tabDaten[[#This Row],[Plan]]*-1)</f>
        <v>-100</v>
      </c>
      <c r="M634" s="18">
        <f>IF(OR(tabDaten[[#This Row],[art]]="00",tabDaten[[#This Row],[art]]="10",tabDaten[[#This Row],[art]]="60",tabDaten[[#This Row],[art]]="70"),tabDaten[[#This Row],[Rechnung]],tabDaten[[#This Row],[Rechnung]]*-1)</f>
        <v>-4.84</v>
      </c>
      <c r="N634" s="44">
        <v>1</v>
      </c>
      <c r="O634" s="45" t="s">
        <v>997</v>
      </c>
      <c r="P634" s="45" t="s">
        <v>1034</v>
      </c>
      <c r="Q634" s="45" t="s">
        <v>1736</v>
      </c>
      <c r="R634" s="45" t="s">
        <v>995</v>
      </c>
      <c r="S634" s="45" t="s">
        <v>1546</v>
      </c>
      <c r="T634" s="44" t="s">
        <v>139</v>
      </c>
      <c r="U634" s="46">
        <v>100</v>
      </c>
      <c r="V634" s="46">
        <v>4.84</v>
      </c>
    </row>
    <row r="635" spans="2:22" x14ac:dyDescent="0.2">
      <c r="B635" s="14" t="str">
        <f>IF(tabDaten[[#This Row],[MandNr]]="","Fehler",IF(tabDaten[[#This Row],[MandNr]]=1,"1 Stadt Bad Rappenau","2 Eigenbetrieb Stadtenwässerung"))</f>
        <v>1 Stadt Bad Rappenau</v>
      </c>
      <c r="C635" s="14" t="str">
        <f>IF(OR(tabDaten[[#This Row],[art]]="00",tabDaten[[#This Row],[art]]="01",tabDaten[[#This Row],[art]]="60",tabDaten[[#This Row],[art]]="61"),"0 Verwaltungshaushalt","1 Vermögenshaushalt")</f>
        <v>0 Verwaltungshaushalt</v>
      </c>
      <c r="D635" s="14" t="str">
        <f>VLOOKUP(tabDaten[[#This Row],[art]],tabKontenart[],2,FALSE)</f>
        <v>01 Ausgaben VerwaltungsHH</v>
      </c>
      <c r="E635" s="14" t="str">
        <f>LEFT(tabDaten[[#This Row],[Gld]],1) &amp; "    " &amp;VLOOKUP((tabDaten[[#This Row],[MandNr]]&amp;"x"&amp;LEFT(tabDaten[[#This Row],[Gld]],1)),tabGliederung[],2,FALSE)</f>
        <v xml:space="preserve">1    öffentliche Ordnung </v>
      </c>
      <c r="F635" s="14" t="str">
        <f>LEFT(tabDaten[[#This Row],[Gld]],2) &amp; "    " &amp;VLOOKUP((tabDaten[[#This Row],[MandNr]]&amp;"x"&amp;LEFT(tabDaten[[#This Row],[Gld]],2)),tabGliederung[],2,FALSE)</f>
        <v xml:space="preserve">11    öffentliche Ordnung </v>
      </c>
      <c r="G6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5" s="14" t="str">
        <f>LEFT(tabDaten[[#This Row],[Gld]],4) &amp; "    " &amp;VLOOKUP((tabDaten[[#This Row],[MandNr]]&amp;"x"&amp;LEFT(tabDaten[[#This Row],[Gld]],4)),tabGliederung[],2,FALSE)</f>
        <v xml:space="preserve">1108    Bürgerbüro Wollenberg </v>
      </c>
      <c r="I635" s="14" t="str">
        <f>IF(OR(LEFT(tabDaten[[#This Row],[Grp]],1)*1=3,LEFT(tabDaten[[#This Row],[Grp]],1)*1=9),LEFT(tabDaten[[#This Row],[Grp]],2),LEFT(tabDaten[[#This Row],[Grp]],1))</f>
        <v>5</v>
      </c>
      <c r="J635" s="14" t="str">
        <f>VLOOKUP(tabDaten[[#This Row],[GrpKurz]],tabGruppierung[],2,FALSE)</f>
        <v>A   Sächlicher Verwaltungs- und Betriebsaufwand</v>
      </c>
      <c r="K6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1108-546000    Steuern und Gebäudeversicherungen   </v>
      </c>
      <c r="L635" s="17">
        <f>IF(OR(tabDaten[[#This Row],[art]]="00",tabDaten[[#This Row],[art]]="10"),tabDaten[[#This Row],[Plan]],tabDaten[[#This Row],[Plan]]*-1)</f>
        <v>-400</v>
      </c>
      <c r="M635" s="18">
        <f>IF(OR(tabDaten[[#This Row],[art]]="00",tabDaten[[#This Row],[art]]="10",tabDaten[[#This Row],[art]]="60",tabDaten[[#This Row],[art]]="70"),tabDaten[[#This Row],[Rechnung]],tabDaten[[#This Row],[Rechnung]]*-1)</f>
        <v>-351.26</v>
      </c>
      <c r="N635" s="44">
        <v>1</v>
      </c>
      <c r="O635" s="45" t="s">
        <v>997</v>
      </c>
      <c r="P635" s="45" t="s">
        <v>1034</v>
      </c>
      <c r="Q635" s="45" t="s">
        <v>1737</v>
      </c>
      <c r="R635" s="45" t="s">
        <v>995</v>
      </c>
      <c r="S635" s="45" t="s">
        <v>1546</v>
      </c>
      <c r="T635" s="44" t="s">
        <v>140</v>
      </c>
      <c r="U635" s="46">
        <v>400</v>
      </c>
      <c r="V635" s="46">
        <v>351.26</v>
      </c>
    </row>
    <row r="636" spans="2:22" x14ac:dyDescent="0.2">
      <c r="B636" s="14" t="str">
        <f>IF(tabDaten[[#This Row],[MandNr]]="","Fehler",IF(tabDaten[[#This Row],[MandNr]]=1,"1 Stadt Bad Rappenau","2 Eigenbetrieb Stadtenwässerung"))</f>
        <v>1 Stadt Bad Rappenau</v>
      </c>
      <c r="C636" s="14" t="str">
        <f>IF(OR(tabDaten[[#This Row],[art]]="00",tabDaten[[#This Row],[art]]="01",tabDaten[[#This Row],[art]]="60",tabDaten[[#This Row],[art]]="61"),"0 Verwaltungshaushalt","1 Vermögenshaushalt")</f>
        <v>0 Verwaltungshaushalt</v>
      </c>
      <c r="D636" s="14" t="str">
        <f>VLOOKUP(tabDaten[[#This Row],[art]],tabKontenart[],2,FALSE)</f>
        <v>01 Ausgaben VerwaltungsHH</v>
      </c>
      <c r="E636" s="14" t="str">
        <f>LEFT(tabDaten[[#This Row],[Gld]],1) &amp; "    " &amp;VLOOKUP((tabDaten[[#This Row],[MandNr]]&amp;"x"&amp;LEFT(tabDaten[[#This Row],[Gld]],1)),tabGliederung[],2,FALSE)</f>
        <v xml:space="preserve">1    öffentliche Ordnung </v>
      </c>
      <c r="F636" s="14" t="str">
        <f>LEFT(tabDaten[[#This Row],[Gld]],2) &amp; "    " &amp;VLOOKUP((tabDaten[[#This Row],[MandNr]]&amp;"x"&amp;LEFT(tabDaten[[#This Row],[Gld]],2)),tabGliederung[],2,FALSE)</f>
        <v xml:space="preserve">11    öffentliche Ordnung </v>
      </c>
      <c r="G6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6" s="14" t="str">
        <f>LEFT(tabDaten[[#This Row],[Gld]],4) &amp; "    " &amp;VLOOKUP((tabDaten[[#This Row],[MandNr]]&amp;"x"&amp;LEFT(tabDaten[[#This Row],[Gld]],4)),tabGliederung[],2,FALSE)</f>
        <v xml:space="preserve">1108    Bürgerbüro Wollenberg </v>
      </c>
      <c r="I636" s="14" t="str">
        <f>IF(OR(LEFT(tabDaten[[#This Row],[Grp]],1)*1=3,LEFT(tabDaten[[#This Row],[Grp]],1)*1=9),LEFT(tabDaten[[#This Row],[Grp]],2),LEFT(tabDaten[[#This Row],[Grp]],1))</f>
        <v>5</v>
      </c>
      <c r="J636" s="14" t="str">
        <f>VLOOKUP(tabDaten[[#This Row],[GrpKurz]],tabGruppierung[],2,FALSE)</f>
        <v>A   Sächlicher Verwaltungs- und Betriebsaufwand</v>
      </c>
      <c r="K6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1108-549000    sonstige Bewirtschaftungskosten (z.B. Schornsteinfeger, Feuerlöschgeräte) </v>
      </c>
      <c r="L636" s="17">
        <f>IF(OR(tabDaten[[#This Row],[art]]="00",tabDaten[[#This Row],[art]]="10"),tabDaten[[#This Row],[Plan]],tabDaten[[#This Row],[Plan]]*-1)</f>
        <v>-200</v>
      </c>
      <c r="M636" s="18">
        <f>IF(OR(tabDaten[[#This Row],[art]]="00",tabDaten[[#This Row],[art]]="10",tabDaten[[#This Row],[art]]="60",tabDaten[[#This Row],[art]]="70"),tabDaten[[#This Row],[Rechnung]],tabDaten[[#This Row],[Rechnung]]*-1)</f>
        <v>-265.23</v>
      </c>
      <c r="N636" s="44">
        <v>1</v>
      </c>
      <c r="O636" s="45" t="s">
        <v>997</v>
      </c>
      <c r="P636" s="45" t="s">
        <v>1034</v>
      </c>
      <c r="Q636" s="45" t="s">
        <v>1738</v>
      </c>
      <c r="R636" s="45" t="s">
        <v>995</v>
      </c>
      <c r="S636" s="45" t="s">
        <v>1546</v>
      </c>
      <c r="T636" s="44" t="s">
        <v>141</v>
      </c>
      <c r="U636" s="46">
        <v>200</v>
      </c>
      <c r="V636" s="46">
        <v>265.23</v>
      </c>
    </row>
    <row r="637" spans="2:22" x14ac:dyDescent="0.2">
      <c r="B637" s="14" t="str">
        <f>IF(tabDaten[[#This Row],[MandNr]]="","Fehler",IF(tabDaten[[#This Row],[MandNr]]=1,"1 Stadt Bad Rappenau","2 Eigenbetrieb Stadtenwässerung"))</f>
        <v>1 Stadt Bad Rappenau</v>
      </c>
      <c r="C637" s="14" t="str">
        <f>IF(OR(tabDaten[[#This Row],[art]]="00",tabDaten[[#This Row],[art]]="01",tabDaten[[#This Row],[art]]="60",tabDaten[[#This Row],[art]]="61"),"0 Verwaltungshaushalt","1 Vermögenshaushalt")</f>
        <v>0 Verwaltungshaushalt</v>
      </c>
      <c r="D637" s="14" t="str">
        <f>VLOOKUP(tabDaten[[#This Row],[art]],tabKontenart[],2,FALSE)</f>
        <v>01 Ausgaben VerwaltungsHH</v>
      </c>
      <c r="E637" s="14" t="str">
        <f>LEFT(tabDaten[[#This Row],[Gld]],1) &amp; "    " &amp;VLOOKUP((tabDaten[[#This Row],[MandNr]]&amp;"x"&amp;LEFT(tabDaten[[#This Row],[Gld]],1)),tabGliederung[],2,FALSE)</f>
        <v xml:space="preserve">1    öffentliche Ordnung </v>
      </c>
      <c r="F637" s="14" t="str">
        <f>LEFT(tabDaten[[#This Row],[Gld]],2) &amp; "    " &amp;VLOOKUP((tabDaten[[#This Row],[MandNr]]&amp;"x"&amp;LEFT(tabDaten[[#This Row],[Gld]],2)),tabGliederung[],2,FALSE)</f>
        <v xml:space="preserve">11    öffentliche Ordnung </v>
      </c>
      <c r="G6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7" s="14" t="str">
        <f>LEFT(tabDaten[[#This Row],[Gld]],4) &amp; "    " &amp;VLOOKUP((tabDaten[[#This Row],[MandNr]]&amp;"x"&amp;LEFT(tabDaten[[#This Row],[Gld]],4)),tabGliederung[],2,FALSE)</f>
        <v xml:space="preserve">1108    Bürgerbüro Wollenberg </v>
      </c>
      <c r="I637" s="14" t="str">
        <f>IF(OR(LEFT(tabDaten[[#This Row],[Grp]],1)*1=3,LEFT(tabDaten[[#This Row],[Grp]],1)*1=9),LEFT(tabDaten[[#This Row],[Grp]],2),LEFT(tabDaten[[#This Row],[Grp]],1))</f>
        <v>6</v>
      </c>
      <c r="J637" s="14" t="str">
        <f>VLOOKUP(tabDaten[[#This Row],[GrpKurz]],tabGruppierung[],2,FALSE)</f>
        <v>A   Sächlicher Verwaltungs- und Betriebsaufwand</v>
      </c>
      <c r="K6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1108-638000    EDV-Kosten   </v>
      </c>
      <c r="L637" s="17">
        <f>IF(OR(tabDaten[[#This Row],[art]]="00",tabDaten[[#This Row],[art]]="10"),tabDaten[[#This Row],[Plan]],tabDaten[[#This Row],[Plan]]*-1)</f>
        <v>-7800</v>
      </c>
      <c r="M637" s="18">
        <f>IF(OR(tabDaten[[#This Row],[art]]="00",tabDaten[[#This Row],[art]]="10",tabDaten[[#This Row],[art]]="60",tabDaten[[#This Row],[art]]="70"),tabDaten[[#This Row],[Rechnung]],tabDaten[[#This Row],[Rechnung]]*-1)</f>
        <v>-4729.16</v>
      </c>
      <c r="N637" s="44">
        <v>1</v>
      </c>
      <c r="O637" s="45" t="s">
        <v>997</v>
      </c>
      <c r="P637" s="45" t="s">
        <v>1034</v>
      </c>
      <c r="Q637" s="45" t="s">
        <v>1722</v>
      </c>
      <c r="R637" s="45" t="s">
        <v>995</v>
      </c>
      <c r="S637" s="45" t="s">
        <v>1546</v>
      </c>
      <c r="T637" s="44" t="s">
        <v>117</v>
      </c>
      <c r="U637" s="46">
        <v>7800</v>
      </c>
      <c r="V637" s="46">
        <v>4729.16</v>
      </c>
    </row>
    <row r="638" spans="2:22" x14ac:dyDescent="0.2">
      <c r="B638" s="14" t="str">
        <f>IF(tabDaten[[#This Row],[MandNr]]="","Fehler",IF(tabDaten[[#This Row],[MandNr]]=1,"1 Stadt Bad Rappenau","2 Eigenbetrieb Stadtenwässerung"))</f>
        <v>1 Stadt Bad Rappenau</v>
      </c>
      <c r="C638" s="14" t="str">
        <f>IF(OR(tabDaten[[#This Row],[art]]="00",tabDaten[[#This Row],[art]]="01",tabDaten[[#This Row],[art]]="60",tabDaten[[#This Row],[art]]="61"),"0 Verwaltungshaushalt","1 Vermögenshaushalt")</f>
        <v>0 Verwaltungshaushalt</v>
      </c>
      <c r="D638" s="14" t="str">
        <f>VLOOKUP(tabDaten[[#This Row],[art]],tabKontenart[],2,FALSE)</f>
        <v>01 Ausgaben VerwaltungsHH</v>
      </c>
      <c r="E638" s="14" t="str">
        <f>LEFT(tabDaten[[#This Row],[Gld]],1) &amp; "    " &amp;VLOOKUP((tabDaten[[#This Row],[MandNr]]&amp;"x"&amp;LEFT(tabDaten[[#This Row],[Gld]],1)),tabGliederung[],2,FALSE)</f>
        <v xml:space="preserve">1    öffentliche Ordnung </v>
      </c>
      <c r="F638" s="14" t="str">
        <f>LEFT(tabDaten[[#This Row],[Gld]],2) &amp; "    " &amp;VLOOKUP((tabDaten[[#This Row],[MandNr]]&amp;"x"&amp;LEFT(tabDaten[[#This Row],[Gld]],2)),tabGliederung[],2,FALSE)</f>
        <v xml:space="preserve">11    öffentliche Ordnung </v>
      </c>
      <c r="G6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8" s="14" t="str">
        <f>LEFT(tabDaten[[#This Row],[Gld]],4) &amp; "    " &amp;VLOOKUP((tabDaten[[#This Row],[MandNr]]&amp;"x"&amp;LEFT(tabDaten[[#This Row],[Gld]],4)),tabGliederung[],2,FALSE)</f>
        <v xml:space="preserve">1108    Bürgerbüro Wollenberg </v>
      </c>
      <c r="I638" s="14" t="str">
        <f>IF(OR(LEFT(tabDaten[[#This Row],[Grp]],1)*1=3,LEFT(tabDaten[[#This Row],[Grp]],1)*1=9),LEFT(tabDaten[[#This Row],[Grp]],2),LEFT(tabDaten[[#This Row],[Grp]],1))</f>
        <v>6</v>
      </c>
      <c r="J638" s="14" t="str">
        <f>VLOOKUP(tabDaten[[#This Row],[GrpKurz]],tabGruppierung[],2,FALSE)</f>
        <v>A   Sächlicher Verwaltungs- und Betriebsaufwand</v>
      </c>
      <c r="K6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1108-650000    Bürobedarf   </v>
      </c>
      <c r="L638" s="17">
        <f>IF(OR(tabDaten[[#This Row],[art]]="00",tabDaten[[#This Row],[art]]="10"),tabDaten[[#This Row],[Plan]],tabDaten[[#This Row],[Plan]]*-1)</f>
        <v>-1500</v>
      </c>
      <c r="M638" s="18">
        <f>IF(OR(tabDaten[[#This Row],[art]]="00",tabDaten[[#This Row],[art]]="10",tabDaten[[#This Row],[art]]="60",tabDaten[[#This Row],[art]]="70"),tabDaten[[#This Row],[Rechnung]],tabDaten[[#This Row],[Rechnung]]*-1)</f>
        <v>-15.14</v>
      </c>
      <c r="N638" s="44">
        <v>1</v>
      </c>
      <c r="O638" s="45" t="s">
        <v>997</v>
      </c>
      <c r="P638" s="45" t="s">
        <v>1034</v>
      </c>
      <c r="Q638" s="45" t="s">
        <v>1724</v>
      </c>
      <c r="R638" s="45" t="s">
        <v>995</v>
      </c>
      <c r="S638" s="45" t="s">
        <v>1546</v>
      </c>
      <c r="T638" s="44" t="s">
        <v>119</v>
      </c>
      <c r="U638" s="46">
        <v>1500</v>
      </c>
      <c r="V638" s="46">
        <v>15.14</v>
      </c>
    </row>
    <row r="639" spans="2:22" x14ac:dyDescent="0.2">
      <c r="B639" s="14" t="str">
        <f>IF(tabDaten[[#This Row],[MandNr]]="","Fehler",IF(tabDaten[[#This Row],[MandNr]]=1,"1 Stadt Bad Rappenau","2 Eigenbetrieb Stadtenwässerung"))</f>
        <v>1 Stadt Bad Rappenau</v>
      </c>
      <c r="C639" s="14" t="str">
        <f>IF(OR(tabDaten[[#This Row],[art]]="00",tabDaten[[#This Row],[art]]="01",tabDaten[[#This Row],[art]]="60",tabDaten[[#This Row],[art]]="61"),"0 Verwaltungshaushalt","1 Vermögenshaushalt")</f>
        <v>0 Verwaltungshaushalt</v>
      </c>
      <c r="D639" s="14" t="str">
        <f>VLOOKUP(tabDaten[[#This Row],[art]],tabKontenart[],2,FALSE)</f>
        <v>01 Ausgaben VerwaltungsHH</v>
      </c>
      <c r="E639" s="14" t="str">
        <f>LEFT(tabDaten[[#This Row],[Gld]],1) &amp; "    " &amp;VLOOKUP((tabDaten[[#This Row],[MandNr]]&amp;"x"&amp;LEFT(tabDaten[[#This Row],[Gld]],1)),tabGliederung[],2,FALSE)</f>
        <v xml:space="preserve">1    öffentliche Ordnung </v>
      </c>
      <c r="F639" s="14" t="str">
        <f>LEFT(tabDaten[[#This Row],[Gld]],2) &amp; "    " &amp;VLOOKUP((tabDaten[[#This Row],[MandNr]]&amp;"x"&amp;LEFT(tabDaten[[#This Row],[Gld]],2)),tabGliederung[],2,FALSE)</f>
        <v xml:space="preserve">11    öffentliche Ordnung </v>
      </c>
      <c r="G6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39" s="14" t="str">
        <f>LEFT(tabDaten[[#This Row],[Gld]],4) &amp; "    " &amp;VLOOKUP((tabDaten[[#This Row],[MandNr]]&amp;"x"&amp;LEFT(tabDaten[[#This Row],[Gld]],4)),tabGliederung[],2,FALSE)</f>
        <v xml:space="preserve">1108    Bürgerbüro Wollenberg </v>
      </c>
      <c r="I639" s="14" t="str">
        <f>IF(OR(LEFT(tabDaten[[#This Row],[Grp]],1)*1=3,LEFT(tabDaten[[#This Row],[Grp]],1)*1=9),LEFT(tabDaten[[#This Row],[Grp]],2),LEFT(tabDaten[[#This Row],[Grp]],1))</f>
        <v>6</v>
      </c>
      <c r="J639" s="14" t="str">
        <f>VLOOKUP(tabDaten[[#This Row],[GrpKurz]],tabGruppierung[],2,FALSE)</f>
        <v>A   Sächlicher Verwaltungs- und Betriebsaufwand</v>
      </c>
      <c r="K6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1108-679000    Innere Verrechnungen   </v>
      </c>
      <c r="L639" s="17">
        <f>IF(OR(tabDaten[[#This Row],[art]]="00",tabDaten[[#This Row],[art]]="10"),tabDaten[[#This Row],[Plan]],tabDaten[[#This Row],[Plan]]*-1)</f>
        <v>-300</v>
      </c>
      <c r="M639" s="18">
        <f>IF(OR(tabDaten[[#This Row],[art]]="00",tabDaten[[#This Row],[art]]="10",tabDaten[[#This Row],[art]]="60",tabDaten[[#This Row],[art]]="70"),tabDaten[[#This Row],[Rechnung]],tabDaten[[#This Row],[Rechnung]]*-1)</f>
        <v>0</v>
      </c>
      <c r="N639" s="44">
        <v>1</v>
      </c>
      <c r="O639" s="45" t="s">
        <v>997</v>
      </c>
      <c r="P639" s="45" t="s">
        <v>1034</v>
      </c>
      <c r="Q639" s="45" t="s">
        <v>1728</v>
      </c>
      <c r="R639" s="45" t="s">
        <v>995</v>
      </c>
      <c r="S639" s="45" t="s">
        <v>1546</v>
      </c>
      <c r="T639" s="44" t="s">
        <v>11</v>
      </c>
      <c r="U639" s="46">
        <v>300</v>
      </c>
      <c r="V639" s="46">
        <v>0</v>
      </c>
    </row>
    <row r="640" spans="2:22" x14ac:dyDescent="0.2">
      <c r="B640" s="14" t="str">
        <f>IF(tabDaten[[#This Row],[MandNr]]="","Fehler",IF(tabDaten[[#This Row],[MandNr]]=1,"1 Stadt Bad Rappenau","2 Eigenbetrieb Stadtenwässerung"))</f>
        <v>1 Stadt Bad Rappenau</v>
      </c>
      <c r="C640" s="14" t="str">
        <f>IF(OR(tabDaten[[#This Row],[art]]="00",tabDaten[[#This Row],[art]]="01",tabDaten[[#This Row],[art]]="60",tabDaten[[#This Row],[art]]="61"),"0 Verwaltungshaushalt","1 Vermögenshaushalt")</f>
        <v>0 Verwaltungshaushalt</v>
      </c>
      <c r="D640" s="14" t="str">
        <f>VLOOKUP(tabDaten[[#This Row],[art]],tabKontenart[],2,FALSE)</f>
        <v>01 Ausgaben VerwaltungsHH</v>
      </c>
      <c r="E640" s="14" t="str">
        <f>LEFT(tabDaten[[#This Row],[Gld]],1) &amp; "    " &amp;VLOOKUP((tabDaten[[#This Row],[MandNr]]&amp;"x"&amp;LEFT(tabDaten[[#This Row],[Gld]],1)),tabGliederung[],2,FALSE)</f>
        <v xml:space="preserve">1    öffentliche Ordnung </v>
      </c>
      <c r="F640" s="14" t="str">
        <f>LEFT(tabDaten[[#This Row],[Gld]],2) &amp; "    " &amp;VLOOKUP((tabDaten[[#This Row],[MandNr]]&amp;"x"&amp;LEFT(tabDaten[[#This Row],[Gld]],2)),tabGliederung[],2,FALSE)</f>
        <v xml:space="preserve">11    öffentliche Ordnung </v>
      </c>
      <c r="G6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0" s="14" t="str">
        <f>LEFT(tabDaten[[#This Row],[Gld]],4) &amp; "    " &amp;VLOOKUP((tabDaten[[#This Row],[MandNr]]&amp;"x"&amp;LEFT(tabDaten[[#This Row],[Gld]],4)),tabGliederung[],2,FALSE)</f>
        <v xml:space="preserve">1109    Bürgerbüro Zimmerhof </v>
      </c>
      <c r="I640" s="14" t="str">
        <f>IF(OR(LEFT(tabDaten[[#This Row],[Grp]],1)*1=3,LEFT(tabDaten[[#This Row],[Grp]],1)*1=9),LEFT(tabDaten[[#This Row],[Grp]],2),LEFT(tabDaten[[#This Row],[Grp]],1))</f>
        <v>4</v>
      </c>
      <c r="J640" s="14" t="str">
        <f>VLOOKUP(tabDaten[[#This Row],[GrpKurz]],tabGruppierung[],2,FALSE)</f>
        <v>A   Personalausgaben</v>
      </c>
      <c r="K6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1109-414000    Vergütungen der Beschäftigten bis 2005 nur Angestellte </v>
      </c>
      <c r="L640" s="17">
        <f>IF(OR(tabDaten[[#This Row],[art]]="00",tabDaten[[#This Row],[art]]="10"),tabDaten[[#This Row],[Plan]],tabDaten[[#This Row],[Plan]]*-1)</f>
        <v>-6400</v>
      </c>
      <c r="M640" s="18">
        <f>IF(OR(tabDaten[[#This Row],[art]]="00",tabDaten[[#This Row],[art]]="10",tabDaten[[#This Row],[art]]="60",tabDaten[[#This Row],[art]]="70"),tabDaten[[#This Row],[Rechnung]],tabDaten[[#This Row],[Rechnung]]*-1)</f>
        <v>-7085.02</v>
      </c>
      <c r="N640" s="44">
        <v>1</v>
      </c>
      <c r="O640" s="45" t="s">
        <v>997</v>
      </c>
      <c r="P640" s="45" t="s">
        <v>1035</v>
      </c>
      <c r="Q640" s="45" t="s">
        <v>1707</v>
      </c>
      <c r="R640" s="45" t="s">
        <v>995</v>
      </c>
      <c r="S640" s="45" t="s">
        <v>1546</v>
      </c>
      <c r="T640" s="44" t="s">
        <v>127</v>
      </c>
      <c r="U640" s="46">
        <v>6400</v>
      </c>
      <c r="V640" s="46">
        <v>7085.02</v>
      </c>
    </row>
    <row r="641" spans="2:22" x14ac:dyDescent="0.2">
      <c r="B641" s="14" t="str">
        <f>IF(tabDaten[[#This Row],[MandNr]]="","Fehler",IF(tabDaten[[#This Row],[MandNr]]=1,"1 Stadt Bad Rappenau","2 Eigenbetrieb Stadtenwässerung"))</f>
        <v>1 Stadt Bad Rappenau</v>
      </c>
      <c r="C641" s="14" t="str">
        <f>IF(OR(tabDaten[[#This Row],[art]]="00",tabDaten[[#This Row],[art]]="01",tabDaten[[#This Row],[art]]="60",tabDaten[[#This Row],[art]]="61"),"0 Verwaltungshaushalt","1 Vermögenshaushalt")</f>
        <v>0 Verwaltungshaushalt</v>
      </c>
      <c r="D641" s="14" t="str">
        <f>VLOOKUP(tabDaten[[#This Row],[art]],tabKontenart[],2,FALSE)</f>
        <v>01 Ausgaben VerwaltungsHH</v>
      </c>
      <c r="E641" s="14" t="str">
        <f>LEFT(tabDaten[[#This Row],[Gld]],1) &amp; "    " &amp;VLOOKUP((tabDaten[[#This Row],[MandNr]]&amp;"x"&amp;LEFT(tabDaten[[#This Row],[Gld]],1)),tabGliederung[],2,FALSE)</f>
        <v xml:space="preserve">1    öffentliche Ordnung </v>
      </c>
      <c r="F641" s="14" t="str">
        <f>LEFT(tabDaten[[#This Row],[Gld]],2) &amp; "    " &amp;VLOOKUP((tabDaten[[#This Row],[MandNr]]&amp;"x"&amp;LEFT(tabDaten[[#This Row],[Gld]],2)),tabGliederung[],2,FALSE)</f>
        <v xml:space="preserve">11    öffentliche Ordnung </v>
      </c>
      <c r="G6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1" s="14" t="str">
        <f>LEFT(tabDaten[[#This Row],[Gld]],4) &amp; "    " &amp;VLOOKUP((tabDaten[[#This Row],[MandNr]]&amp;"x"&amp;LEFT(tabDaten[[#This Row],[Gld]],4)),tabGliederung[],2,FALSE)</f>
        <v xml:space="preserve">1109    Bürgerbüro Zimmerhof </v>
      </c>
      <c r="I641" s="14" t="str">
        <f>IF(OR(LEFT(tabDaten[[#This Row],[Grp]],1)*1=3,LEFT(tabDaten[[#This Row],[Grp]],1)*1=9),LEFT(tabDaten[[#This Row],[Grp]],2),LEFT(tabDaten[[#This Row],[Grp]],1))</f>
        <v>4</v>
      </c>
      <c r="J641" s="14" t="str">
        <f>VLOOKUP(tabDaten[[#This Row],[GrpKurz]],tabGruppierung[],2,FALSE)</f>
        <v>A   Personalausgaben</v>
      </c>
      <c r="K6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1109-434000    Beiträge Versorgungskasse  bis 2005 nur Angestellte </v>
      </c>
      <c r="L641" s="17">
        <f>IF(OR(tabDaten[[#This Row],[art]]="00",tabDaten[[#This Row],[art]]="10"),tabDaten[[#This Row],[Plan]],tabDaten[[#This Row],[Plan]]*-1)</f>
        <v>-600</v>
      </c>
      <c r="M641" s="18">
        <f>IF(OR(tabDaten[[#This Row],[art]]="00",tabDaten[[#This Row],[art]]="10",tabDaten[[#This Row],[art]]="60",tabDaten[[#This Row],[art]]="70"),tabDaten[[#This Row],[Rechnung]],tabDaten[[#This Row],[Rechnung]]*-1)</f>
        <v>-607.39</v>
      </c>
      <c r="N641" s="44">
        <v>1</v>
      </c>
      <c r="O641" s="45" t="s">
        <v>997</v>
      </c>
      <c r="P641" s="45" t="s">
        <v>1035</v>
      </c>
      <c r="Q641" s="45" t="s">
        <v>1709</v>
      </c>
      <c r="R641" s="45" t="s">
        <v>995</v>
      </c>
      <c r="S641" s="45" t="s">
        <v>1546</v>
      </c>
      <c r="T641" s="44" t="s">
        <v>104</v>
      </c>
      <c r="U641" s="46">
        <v>600</v>
      </c>
      <c r="V641" s="46">
        <v>607.39</v>
      </c>
    </row>
    <row r="642" spans="2:22" x14ac:dyDescent="0.2">
      <c r="B642" s="14" t="str">
        <f>IF(tabDaten[[#This Row],[MandNr]]="","Fehler",IF(tabDaten[[#This Row],[MandNr]]=1,"1 Stadt Bad Rappenau","2 Eigenbetrieb Stadtenwässerung"))</f>
        <v>1 Stadt Bad Rappenau</v>
      </c>
      <c r="C642" s="14" t="str">
        <f>IF(OR(tabDaten[[#This Row],[art]]="00",tabDaten[[#This Row],[art]]="01",tabDaten[[#This Row],[art]]="60",tabDaten[[#This Row],[art]]="61"),"0 Verwaltungshaushalt","1 Vermögenshaushalt")</f>
        <v>0 Verwaltungshaushalt</v>
      </c>
      <c r="D642" s="14" t="str">
        <f>VLOOKUP(tabDaten[[#This Row],[art]],tabKontenart[],2,FALSE)</f>
        <v>01 Ausgaben VerwaltungsHH</v>
      </c>
      <c r="E642" s="14" t="str">
        <f>LEFT(tabDaten[[#This Row],[Gld]],1) &amp; "    " &amp;VLOOKUP((tabDaten[[#This Row],[MandNr]]&amp;"x"&amp;LEFT(tabDaten[[#This Row],[Gld]],1)),tabGliederung[],2,FALSE)</f>
        <v xml:space="preserve">1    öffentliche Ordnung </v>
      </c>
      <c r="F642" s="14" t="str">
        <f>LEFT(tabDaten[[#This Row],[Gld]],2) &amp; "    " &amp;VLOOKUP((tabDaten[[#This Row],[MandNr]]&amp;"x"&amp;LEFT(tabDaten[[#This Row],[Gld]],2)),tabGliederung[],2,FALSE)</f>
        <v xml:space="preserve">11    öffentliche Ordnung </v>
      </c>
      <c r="G6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2" s="14" t="str">
        <f>LEFT(tabDaten[[#This Row],[Gld]],4) &amp; "    " &amp;VLOOKUP((tabDaten[[#This Row],[MandNr]]&amp;"x"&amp;LEFT(tabDaten[[#This Row],[Gld]],4)),tabGliederung[],2,FALSE)</f>
        <v xml:space="preserve">1109    Bürgerbüro Zimmerhof </v>
      </c>
      <c r="I642" s="14" t="str">
        <f>IF(OR(LEFT(tabDaten[[#This Row],[Grp]],1)*1=3,LEFT(tabDaten[[#This Row],[Grp]],1)*1=9),LEFT(tabDaten[[#This Row],[Grp]],2),LEFT(tabDaten[[#This Row],[Grp]],1))</f>
        <v>4</v>
      </c>
      <c r="J642" s="14" t="str">
        <f>VLOOKUP(tabDaten[[#This Row],[GrpKurz]],tabGruppierung[],2,FALSE)</f>
        <v>A   Personalausgaben</v>
      </c>
      <c r="K6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1109-444000    Beiträge zur gesetzlichen Sozialversicherung für Angest. bis 2005 nur Angestellte </v>
      </c>
      <c r="L642" s="17">
        <f>IF(OR(tabDaten[[#This Row],[art]]="00",tabDaten[[#This Row],[art]]="10"),tabDaten[[#This Row],[Plan]],tabDaten[[#This Row],[Plan]]*-1)</f>
        <v>-1300</v>
      </c>
      <c r="M642" s="18">
        <f>IF(OR(tabDaten[[#This Row],[art]]="00",tabDaten[[#This Row],[art]]="10",tabDaten[[#This Row],[art]]="60",tabDaten[[#This Row],[art]]="70"),tabDaten[[#This Row],[Rechnung]],tabDaten[[#This Row],[Rechnung]]*-1)</f>
        <v>-1431.16</v>
      </c>
      <c r="N642" s="44">
        <v>1</v>
      </c>
      <c r="O642" s="45" t="s">
        <v>997</v>
      </c>
      <c r="P642" s="45" t="s">
        <v>1035</v>
      </c>
      <c r="Q642" s="45" t="s">
        <v>1710</v>
      </c>
      <c r="R642" s="45" t="s">
        <v>995</v>
      </c>
      <c r="S642" s="45" t="s">
        <v>1546</v>
      </c>
      <c r="T642" s="44" t="s">
        <v>128</v>
      </c>
      <c r="U642" s="46">
        <v>1300</v>
      </c>
      <c r="V642" s="46">
        <v>1431.16</v>
      </c>
    </row>
    <row r="643" spans="2:22" x14ac:dyDescent="0.2">
      <c r="B643" s="14" t="str">
        <f>IF(tabDaten[[#This Row],[MandNr]]="","Fehler",IF(tabDaten[[#This Row],[MandNr]]=1,"1 Stadt Bad Rappenau","2 Eigenbetrieb Stadtenwässerung"))</f>
        <v>1 Stadt Bad Rappenau</v>
      </c>
      <c r="C643" s="14" t="str">
        <f>IF(OR(tabDaten[[#This Row],[art]]="00",tabDaten[[#This Row],[art]]="01",tabDaten[[#This Row],[art]]="60",tabDaten[[#This Row],[art]]="61"),"0 Verwaltungshaushalt","1 Vermögenshaushalt")</f>
        <v>0 Verwaltungshaushalt</v>
      </c>
      <c r="D643" s="14" t="str">
        <f>VLOOKUP(tabDaten[[#This Row],[art]],tabKontenart[],2,FALSE)</f>
        <v>01 Ausgaben VerwaltungsHH</v>
      </c>
      <c r="E643" s="14" t="str">
        <f>LEFT(tabDaten[[#This Row],[Gld]],1) &amp; "    " &amp;VLOOKUP((tabDaten[[#This Row],[MandNr]]&amp;"x"&amp;LEFT(tabDaten[[#This Row],[Gld]],1)),tabGliederung[],2,FALSE)</f>
        <v xml:space="preserve">1    öffentliche Ordnung </v>
      </c>
      <c r="F643" s="14" t="str">
        <f>LEFT(tabDaten[[#This Row],[Gld]],2) &amp; "    " &amp;VLOOKUP((tabDaten[[#This Row],[MandNr]]&amp;"x"&amp;LEFT(tabDaten[[#This Row],[Gld]],2)),tabGliederung[],2,FALSE)</f>
        <v xml:space="preserve">11    öffentliche Ordnung </v>
      </c>
      <c r="G6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3" s="14" t="str">
        <f>LEFT(tabDaten[[#This Row],[Gld]],4) &amp; "    " &amp;VLOOKUP((tabDaten[[#This Row],[MandNr]]&amp;"x"&amp;LEFT(tabDaten[[#This Row],[Gld]],4)),tabGliederung[],2,FALSE)</f>
        <v xml:space="preserve">1109    Bürgerbüro Zimmerhof </v>
      </c>
      <c r="I643" s="14" t="str">
        <f>IF(OR(LEFT(tabDaten[[#This Row],[Grp]],1)*1=3,LEFT(tabDaten[[#This Row],[Grp]],1)*1=9),LEFT(tabDaten[[#This Row],[Grp]],2),LEFT(tabDaten[[#This Row],[Grp]],1))</f>
        <v>4</v>
      </c>
      <c r="J643" s="14" t="str">
        <f>VLOOKUP(tabDaten[[#This Row],[GrpKurz]],tabGruppierung[],2,FALSE)</f>
        <v>A   Personalausgaben</v>
      </c>
      <c r="K6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1109-450000    Beihilfen, Unterstützung und dgl.  </v>
      </c>
      <c r="L643" s="17">
        <f>IF(OR(tabDaten[[#This Row],[art]]="00",tabDaten[[#This Row],[art]]="10"),tabDaten[[#This Row],[Plan]],tabDaten[[#This Row],[Plan]]*-1)</f>
        <v>-100</v>
      </c>
      <c r="M643" s="18">
        <f>IF(OR(tabDaten[[#This Row],[art]]="00",tabDaten[[#This Row],[art]]="10",tabDaten[[#This Row],[art]]="60",tabDaten[[#This Row],[art]]="70"),tabDaten[[#This Row],[Rechnung]],tabDaten[[#This Row],[Rechnung]]*-1)</f>
        <v>-1.32</v>
      </c>
      <c r="N643" s="44">
        <v>1</v>
      </c>
      <c r="O643" s="45" t="s">
        <v>997</v>
      </c>
      <c r="P643" s="45" t="s">
        <v>1035</v>
      </c>
      <c r="Q643" s="45" t="s">
        <v>1711</v>
      </c>
      <c r="R643" s="45" t="s">
        <v>995</v>
      </c>
      <c r="S643" s="45" t="s">
        <v>1546</v>
      </c>
      <c r="T643" s="44" t="s">
        <v>106</v>
      </c>
      <c r="U643" s="46">
        <v>100</v>
      </c>
      <c r="V643" s="46">
        <v>1.32</v>
      </c>
    </row>
    <row r="644" spans="2:22" x14ac:dyDescent="0.2">
      <c r="B644" s="14" t="str">
        <f>IF(tabDaten[[#This Row],[MandNr]]="","Fehler",IF(tabDaten[[#This Row],[MandNr]]=1,"1 Stadt Bad Rappenau","2 Eigenbetrieb Stadtenwässerung"))</f>
        <v>1 Stadt Bad Rappenau</v>
      </c>
      <c r="C644" s="14" t="str">
        <f>IF(OR(tabDaten[[#This Row],[art]]="00",tabDaten[[#This Row],[art]]="01",tabDaten[[#This Row],[art]]="60",tabDaten[[#This Row],[art]]="61"),"0 Verwaltungshaushalt","1 Vermögenshaushalt")</f>
        <v>0 Verwaltungshaushalt</v>
      </c>
      <c r="D644" s="14" t="str">
        <f>VLOOKUP(tabDaten[[#This Row],[art]],tabKontenart[],2,FALSE)</f>
        <v>01 Ausgaben VerwaltungsHH</v>
      </c>
      <c r="E644" s="14" t="str">
        <f>LEFT(tabDaten[[#This Row],[Gld]],1) &amp; "    " &amp;VLOOKUP((tabDaten[[#This Row],[MandNr]]&amp;"x"&amp;LEFT(tabDaten[[#This Row],[Gld]],1)),tabGliederung[],2,FALSE)</f>
        <v xml:space="preserve">1    öffentliche Ordnung </v>
      </c>
      <c r="F644" s="14" t="str">
        <f>LEFT(tabDaten[[#This Row],[Gld]],2) &amp; "    " &amp;VLOOKUP((tabDaten[[#This Row],[MandNr]]&amp;"x"&amp;LEFT(tabDaten[[#This Row],[Gld]],2)),tabGliederung[],2,FALSE)</f>
        <v xml:space="preserve">11    öffentliche Ordnung </v>
      </c>
      <c r="G6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4" s="14" t="str">
        <f>LEFT(tabDaten[[#This Row],[Gld]],4) &amp; "    " &amp;VLOOKUP((tabDaten[[#This Row],[MandNr]]&amp;"x"&amp;LEFT(tabDaten[[#This Row],[Gld]],4)),tabGliederung[],2,FALSE)</f>
        <v xml:space="preserve">1109    Bürgerbüro Zimmerhof </v>
      </c>
      <c r="I644" s="14" t="str">
        <f>IF(OR(LEFT(tabDaten[[#This Row],[Grp]],1)*1=3,LEFT(tabDaten[[#This Row],[Grp]],1)*1=9),LEFT(tabDaten[[#This Row],[Grp]],2),LEFT(tabDaten[[#This Row],[Grp]],1))</f>
        <v>4</v>
      </c>
      <c r="J644" s="14" t="str">
        <f>VLOOKUP(tabDaten[[#This Row],[GrpKurz]],tabGruppierung[],2,FALSE)</f>
        <v>A   Personalausgaben</v>
      </c>
      <c r="K6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1109-460000    Personalnebenausgaben   </v>
      </c>
      <c r="L644" s="17">
        <f>IF(OR(tabDaten[[#This Row],[art]]="00",tabDaten[[#This Row],[art]]="10"),tabDaten[[#This Row],[Plan]],tabDaten[[#This Row],[Plan]]*-1)</f>
        <v>-100</v>
      </c>
      <c r="M644" s="18">
        <f>IF(OR(tabDaten[[#This Row],[art]]="00",tabDaten[[#This Row],[art]]="10",tabDaten[[#This Row],[art]]="60",tabDaten[[#This Row],[art]]="70"),tabDaten[[#This Row],[Rechnung]],tabDaten[[#This Row],[Rechnung]]*-1)</f>
        <v>0</v>
      </c>
      <c r="N644" s="44">
        <v>1</v>
      </c>
      <c r="O644" s="45" t="s">
        <v>997</v>
      </c>
      <c r="P644" s="45" t="s">
        <v>1035</v>
      </c>
      <c r="Q644" s="45" t="s">
        <v>1712</v>
      </c>
      <c r="R644" s="45" t="s">
        <v>995</v>
      </c>
      <c r="S644" s="45" t="s">
        <v>1546</v>
      </c>
      <c r="T644" s="44" t="s">
        <v>107</v>
      </c>
      <c r="U644" s="46">
        <v>100</v>
      </c>
      <c r="V644" s="46">
        <v>0</v>
      </c>
    </row>
    <row r="645" spans="2:22" x14ac:dyDescent="0.2">
      <c r="B645" s="14" t="str">
        <f>IF(tabDaten[[#This Row],[MandNr]]="","Fehler",IF(tabDaten[[#This Row],[MandNr]]=1,"1 Stadt Bad Rappenau","2 Eigenbetrieb Stadtenwässerung"))</f>
        <v>1 Stadt Bad Rappenau</v>
      </c>
      <c r="C645" s="14" t="str">
        <f>IF(OR(tabDaten[[#This Row],[art]]="00",tabDaten[[#This Row],[art]]="01",tabDaten[[#This Row],[art]]="60",tabDaten[[#This Row],[art]]="61"),"0 Verwaltungshaushalt","1 Vermögenshaushalt")</f>
        <v>0 Verwaltungshaushalt</v>
      </c>
      <c r="D645" s="14" t="str">
        <f>VLOOKUP(tabDaten[[#This Row],[art]],tabKontenart[],2,FALSE)</f>
        <v>01 Ausgaben VerwaltungsHH</v>
      </c>
      <c r="E645" s="14" t="str">
        <f>LEFT(tabDaten[[#This Row],[Gld]],1) &amp; "    " &amp;VLOOKUP((tabDaten[[#This Row],[MandNr]]&amp;"x"&amp;LEFT(tabDaten[[#This Row],[Gld]],1)),tabGliederung[],2,FALSE)</f>
        <v xml:space="preserve">1    öffentliche Ordnung </v>
      </c>
      <c r="F645" s="14" t="str">
        <f>LEFT(tabDaten[[#This Row],[Gld]],2) &amp; "    " &amp;VLOOKUP((tabDaten[[#This Row],[MandNr]]&amp;"x"&amp;LEFT(tabDaten[[#This Row],[Gld]],2)),tabGliederung[],2,FALSE)</f>
        <v xml:space="preserve">11    öffentliche Ordnung </v>
      </c>
      <c r="G6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5" s="14" t="str">
        <f>LEFT(tabDaten[[#This Row],[Gld]],4) &amp; "    " &amp;VLOOKUP((tabDaten[[#This Row],[MandNr]]&amp;"x"&amp;LEFT(tabDaten[[#This Row],[Gld]],4)),tabGliederung[],2,FALSE)</f>
        <v xml:space="preserve">1109    Bürgerbüro Zimmerhof </v>
      </c>
      <c r="I645" s="14" t="str">
        <f>IF(OR(LEFT(tabDaten[[#This Row],[Grp]],1)*1=3,LEFT(tabDaten[[#This Row],[Grp]],1)*1=9),LEFT(tabDaten[[#This Row],[Grp]],2),LEFT(tabDaten[[#This Row],[Grp]],1))</f>
        <v>4</v>
      </c>
      <c r="J645" s="14" t="str">
        <f>VLOOKUP(tabDaten[[#This Row],[GrpKurz]],tabGruppierung[],2,FALSE)</f>
        <v>A   Personalausgaben</v>
      </c>
      <c r="K6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1109-462000    Betriebsausflug   </v>
      </c>
      <c r="L645" s="17">
        <f>IF(OR(tabDaten[[#This Row],[art]]="00",tabDaten[[#This Row],[art]]="10"),tabDaten[[#This Row],[Plan]],tabDaten[[#This Row],[Plan]]*-1)</f>
        <v>-100</v>
      </c>
      <c r="M645" s="18">
        <f>IF(OR(tabDaten[[#This Row],[art]]="00",tabDaten[[#This Row],[art]]="10",tabDaten[[#This Row],[art]]="60",tabDaten[[#This Row],[art]]="70"),tabDaten[[#This Row],[Rechnung]],tabDaten[[#This Row],[Rechnung]]*-1)</f>
        <v>0</v>
      </c>
      <c r="N645" s="44">
        <v>1</v>
      </c>
      <c r="O645" s="45" t="s">
        <v>997</v>
      </c>
      <c r="P645" s="45" t="s">
        <v>1035</v>
      </c>
      <c r="Q645" s="45" t="s">
        <v>1713</v>
      </c>
      <c r="R645" s="45" t="s">
        <v>995</v>
      </c>
      <c r="S645" s="45" t="s">
        <v>1546</v>
      </c>
      <c r="T645" s="44" t="s">
        <v>108</v>
      </c>
      <c r="U645" s="46">
        <v>100</v>
      </c>
      <c r="V645" s="46">
        <v>0</v>
      </c>
    </row>
    <row r="646" spans="2:22" x14ac:dyDescent="0.2">
      <c r="B646" s="14" t="str">
        <f>IF(tabDaten[[#This Row],[MandNr]]="","Fehler",IF(tabDaten[[#This Row],[MandNr]]=1,"1 Stadt Bad Rappenau","2 Eigenbetrieb Stadtenwässerung"))</f>
        <v>1 Stadt Bad Rappenau</v>
      </c>
      <c r="C646" s="14" t="str">
        <f>IF(OR(tabDaten[[#This Row],[art]]="00",tabDaten[[#This Row],[art]]="01",tabDaten[[#This Row],[art]]="60",tabDaten[[#This Row],[art]]="61"),"0 Verwaltungshaushalt","1 Vermögenshaushalt")</f>
        <v>0 Verwaltungshaushalt</v>
      </c>
      <c r="D646" s="14" t="str">
        <f>VLOOKUP(tabDaten[[#This Row],[art]],tabKontenart[],2,FALSE)</f>
        <v>01 Ausgaben VerwaltungsHH</v>
      </c>
      <c r="E646" s="14" t="str">
        <f>LEFT(tabDaten[[#This Row],[Gld]],1) &amp; "    " &amp;VLOOKUP((tabDaten[[#This Row],[MandNr]]&amp;"x"&amp;LEFT(tabDaten[[#This Row],[Gld]],1)),tabGliederung[],2,FALSE)</f>
        <v xml:space="preserve">1    öffentliche Ordnung </v>
      </c>
      <c r="F646" s="14" t="str">
        <f>LEFT(tabDaten[[#This Row],[Gld]],2) &amp; "    " &amp;VLOOKUP((tabDaten[[#This Row],[MandNr]]&amp;"x"&amp;LEFT(tabDaten[[#This Row],[Gld]],2)),tabGliederung[],2,FALSE)</f>
        <v xml:space="preserve">11    öffentliche Ordnung </v>
      </c>
      <c r="G6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6" s="14" t="str">
        <f>LEFT(tabDaten[[#This Row],[Gld]],4) &amp; "    " &amp;VLOOKUP((tabDaten[[#This Row],[MandNr]]&amp;"x"&amp;LEFT(tabDaten[[#This Row],[Gld]],4)),tabGliederung[],2,FALSE)</f>
        <v xml:space="preserve">1109    Bürgerbüro Zimmerhof </v>
      </c>
      <c r="I646" s="14" t="str">
        <f>IF(OR(LEFT(tabDaten[[#This Row],[Grp]],1)*1=3,LEFT(tabDaten[[#This Row],[Grp]],1)*1=9),LEFT(tabDaten[[#This Row],[Grp]],2),LEFT(tabDaten[[#This Row],[Grp]],1))</f>
        <v>5</v>
      </c>
      <c r="J646" s="14" t="str">
        <f>VLOOKUP(tabDaten[[#This Row],[GrpKurz]],tabGruppierung[],2,FALSE)</f>
        <v>A   Sächlicher Verwaltungs- und Betriebsaufwand</v>
      </c>
      <c r="K6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1109-501000    Gebäudeunterhaltung   </v>
      </c>
      <c r="L646" s="17">
        <f>IF(OR(tabDaten[[#This Row],[art]]="00",tabDaten[[#This Row],[art]]="10"),tabDaten[[#This Row],[Plan]],tabDaten[[#This Row],[Plan]]*-1)</f>
        <v>-1000</v>
      </c>
      <c r="M646" s="18">
        <f>IF(OR(tabDaten[[#This Row],[art]]="00",tabDaten[[#This Row],[art]]="10",tabDaten[[#This Row],[art]]="60",tabDaten[[#This Row],[art]]="70"),tabDaten[[#This Row],[Rechnung]],tabDaten[[#This Row],[Rechnung]]*-1)</f>
        <v>-747.6</v>
      </c>
      <c r="N646" s="44">
        <v>1</v>
      </c>
      <c r="O646" s="45" t="s">
        <v>997</v>
      </c>
      <c r="P646" s="45" t="s">
        <v>1035</v>
      </c>
      <c r="Q646" s="45" t="s">
        <v>1730</v>
      </c>
      <c r="R646" s="45" t="s">
        <v>995</v>
      </c>
      <c r="S646" s="45" t="s">
        <v>1546</v>
      </c>
      <c r="T646" s="44" t="s">
        <v>133</v>
      </c>
      <c r="U646" s="46">
        <v>1000</v>
      </c>
      <c r="V646" s="46">
        <v>747.6</v>
      </c>
    </row>
    <row r="647" spans="2:22" x14ac:dyDescent="0.2">
      <c r="B647" s="14" t="str">
        <f>IF(tabDaten[[#This Row],[MandNr]]="","Fehler",IF(tabDaten[[#This Row],[MandNr]]=1,"1 Stadt Bad Rappenau","2 Eigenbetrieb Stadtenwässerung"))</f>
        <v>1 Stadt Bad Rappenau</v>
      </c>
      <c r="C647" s="14" t="str">
        <f>IF(OR(tabDaten[[#This Row],[art]]="00",tabDaten[[#This Row],[art]]="01",tabDaten[[#This Row],[art]]="60",tabDaten[[#This Row],[art]]="61"),"0 Verwaltungshaushalt","1 Vermögenshaushalt")</f>
        <v>0 Verwaltungshaushalt</v>
      </c>
      <c r="D647" s="14" t="str">
        <f>VLOOKUP(tabDaten[[#This Row],[art]],tabKontenart[],2,FALSE)</f>
        <v>01 Ausgaben VerwaltungsHH</v>
      </c>
      <c r="E647" s="14" t="str">
        <f>LEFT(tabDaten[[#This Row],[Gld]],1) &amp; "    " &amp;VLOOKUP((tabDaten[[#This Row],[MandNr]]&amp;"x"&amp;LEFT(tabDaten[[#This Row],[Gld]],1)),tabGliederung[],2,FALSE)</f>
        <v xml:space="preserve">1    öffentliche Ordnung </v>
      </c>
      <c r="F647" s="14" t="str">
        <f>LEFT(tabDaten[[#This Row],[Gld]],2) &amp; "    " &amp;VLOOKUP((tabDaten[[#This Row],[MandNr]]&amp;"x"&amp;LEFT(tabDaten[[#This Row],[Gld]],2)),tabGliederung[],2,FALSE)</f>
        <v xml:space="preserve">11    öffentliche Ordnung </v>
      </c>
      <c r="G6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7" s="14" t="str">
        <f>LEFT(tabDaten[[#This Row],[Gld]],4) &amp; "    " &amp;VLOOKUP((tabDaten[[#This Row],[MandNr]]&amp;"x"&amp;LEFT(tabDaten[[#This Row],[Gld]],4)),tabGliederung[],2,FALSE)</f>
        <v xml:space="preserve">1109    Bürgerbüro Zimmerhof </v>
      </c>
      <c r="I647" s="14" t="str">
        <f>IF(OR(LEFT(tabDaten[[#This Row],[Grp]],1)*1=3,LEFT(tabDaten[[#This Row],[Grp]],1)*1=9),LEFT(tabDaten[[#This Row],[Grp]],2),LEFT(tabDaten[[#This Row],[Grp]],1))</f>
        <v>5</v>
      </c>
      <c r="J647" s="14" t="str">
        <f>VLOOKUP(tabDaten[[#This Row],[GrpKurz]],tabGruppierung[],2,FALSE)</f>
        <v>A   Sächlicher Verwaltungs- und Betriebsaufwand</v>
      </c>
      <c r="K6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1109-520000    Geräte, Ausstattung, Einrichtungsgegenstände  </v>
      </c>
      <c r="L647" s="17">
        <f>IF(OR(tabDaten[[#This Row],[art]]="00",tabDaten[[#This Row],[art]]="10"),tabDaten[[#This Row],[Plan]],tabDaten[[#This Row],[Plan]]*-1)</f>
        <v>-800</v>
      </c>
      <c r="M647" s="18">
        <f>IF(OR(tabDaten[[#This Row],[art]]="00",tabDaten[[#This Row],[art]]="10",tabDaten[[#This Row],[art]]="60",tabDaten[[#This Row],[art]]="70"),tabDaten[[#This Row],[Rechnung]],tabDaten[[#This Row],[Rechnung]]*-1)</f>
        <v>-553.91</v>
      </c>
      <c r="N647" s="44">
        <v>1</v>
      </c>
      <c r="O647" s="45" t="s">
        <v>997</v>
      </c>
      <c r="P647" s="45" t="s">
        <v>1035</v>
      </c>
      <c r="Q647" s="45" t="s">
        <v>1714</v>
      </c>
      <c r="R647" s="45" t="s">
        <v>995</v>
      </c>
      <c r="S647" s="45" t="s">
        <v>1546</v>
      </c>
      <c r="T647" s="44" t="s">
        <v>152</v>
      </c>
      <c r="U647" s="46">
        <v>800</v>
      </c>
      <c r="V647" s="46">
        <v>553.91</v>
      </c>
    </row>
    <row r="648" spans="2:22" x14ac:dyDescent="0.2">
      <c r="B648" s="14" t="str">
        <f>IF(tabDaten[[#This Row],[MandNr]]="","Fehler",IF(tabDaten[[#This Row],[MandNr]]=1,"1 Stadt Bad Rappenau","2 Eigenbetrieb Stadtenwässerung"))</f>
        <v>1 Stadt Bad Rappenau</v>
      </c>
      <c r="C648" s="14" t="str">
        <f>IF(OR(tabDaten[[#This Row],[art]]="00",tabDaten[[#This Row],[art]]="01",tabDaten[[#This Row],[art]]="60",tabDaten[[#This Row],[art]]="61"),"0 Verwaltungshaushalt","1 Vermögenshaushalt")</f>
        <v>0 Verwaltungshaushalt</v>
      </c>
      <c r="D648" s="14" t="str">
        <f>VLOOKUP(tabDaten[[#This Row],[art]],tabKontenart[],2,FALSE)</f>
        <v>01 Ausgaben VerwaltungsHH</v>
      </c>
      <c r="E648" s="14" t="str">
        <f>LEFT(tabDaten[[#This Row],[Gld]],1) &amp; "    " &amp;VLOOKUP((tabDaten[[#This Row],[MandNr]]&amp;"x"&amp;LEFT(tabDaten[[#This Row],[Gld]],1)),tabGliederung[],2,FALSE)</f>
        <v xml:space="preserve">1    öffentliche Ordnung </v>
      </c>
      <c r="F648" s="14" t="str">
        <f>LEFT(tabDaten[[#This Row],[Gld]],2) &amp; "    " &amp;VLOOKUP((tabDaten[[#This Row],[MandNr]]&amp;"x"&amp;LEFT(tabDaten[[#This Row],[Gld]],2)),tabGliederung[],2,FALSE)</f>
        <v xml:space="preserve">11    öffentliche Ordnung </v>
      </c>
      <c r="G6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8" s="14" t="str">
        <f>LEFT(tabDaten[[#This Row],[Gld]],4) &amp; "    " &amp;VLOOKUP((tabDaten[[#This Row],[MandNr]]&amp;"x"&amp;LEFT(tabDaten[[#This Row],[Gld]],4)),tabGliederung[],2,FALSE)</f>
        <v xml:space="preserve">1109    Bürgerbüro Zimmerhof </v>
      </c>
      <c r="I648" s="14" t="str">
        <f>IF(OR(LEFT(tabDaten[[#This Row],[Grp]],1)*1=3,LEFT(tabDaten[[#This Row],[Grp]],1)*1=9),LEFT(tabDaten[[#This Row],[Grp]],2),LEFT(tabDaten[[#This Row],[Grp]],1))</f>
        <v>5</v>
      </c>
      <c r="J648" s="14" t="str">
        <f>VLOOKUP(tabDaten[[#This Row],[GrpKurz]],tabGruppierung[],2,FALSE)</f>
        <v>A   Sächlicher Verwaltungs- und Betriebsaufwand</v>
      </c>
      <c r="K6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1109-522000    Druck- und Kopierkosten   </v>
      </c>
      <c r="L648" s="17">
        <f>IF(OR(tabDaten[[#This Row],[art]]="00",tabDaten[[#This Row],[art]]="10"),tabDaten[[#This Row],[Plan]],tabDaten[[#This Row],[Plan]]*-1)</f>
        <v>-300</v>
      </c>
      <c r="M648" s="18">
        <f>IF(OR(tabDaten[[#This Row],[art]]="00",tabDaten[[#This Row],[art]]="10",tabDaten[[#This Row],[art]]="60",tabDaten[[#This Row],[art]]="70"),tabDaten[[#This Row],[Rechnung]],tabDaten[[#This Row],[Rechnung]]*-1)</f>
        <v>-180.34</v>
      </c>
      <c r="N648" s="44">
        <v>1</v>
      </c>
      <c r="O648" s="45" t="s">
        <v>997</v>
      </c>
      <c r="P648" s="45" t="s">
        <v>1035</v>
      </c>
      <c r="Q648" s="45" t="s">
        <v>1715</v>
      </c>
      <c r="R648" s="45" t="s">
        <v>995</v>
      </c>
      <c r="S648" s="45" t="s">
        <v>1546</v>
      </c>
      <c r="T648" s="44" t="s">
        <v>110</v>
      </c>
      <c r="U648" s="46">
        <v>300</v>
      </c>
      <c r="V648" s="46">
        <v>180.34</v>
      </c>
    </row>
    <row r="649" spans="2:22" x14ac:dyDescent="0.2">
      <c r="B649" s="14" t="str">
        <f>IF(tabDaten[[#This Row],[MandNr]]="","Fehler",IF(tabDaten[[#This Row],[MandNr]]=1,"1 Stadt Bad Rappenau","2 Eigenbetrieb Stadtenwässerung"))</f>
        <v>1 Stadt Bad Rappenau</v>
      </c>
      <c r="C649" s="14" t="str">
        <f>IF(OR(tabDaten[[#This Row],[art]]="00",tabDaten[[#This Row],[art]]="01",tabDaten[[#This Row],[art]]="60",tabDaten[[#This Row],[art]]="61"),"0 Verwaltungshaushalt","1 Vermögenshaushalt")</f>
        <v>0 Verwaltungshaushalt</v>
      </c>
      <c r="D649" s="14" t="str">
        <f>VLOOKUP(tabDaten[[#This Row],[art]],tabKontenart[],2,FALSE)</f>
        <v>01 Ausgaben VerwaltungsHH</v>
      </c>
      <c r="E649" s="14" t="str">
        <f>LEFT(tabDaten[[#This Row],[Gld]],1) &amp; "    " &amp;VLOOKUP((tabDaten[[#This Row],[MandNr]]&amp;"x"&amp;LEFT(tabDaten[[#This Row],[Gld]],1)),tabGliederung[],2,FALSE)</f>
        <v xml:space="preserve">1    öffentliche Ordnung </v>
      </c>
      <c r="F649" s="14" t="str">
        <f>LEFT(tabDaten[[#This Row],[Gld]],2) &amp; "    " &amp;VLOOKUP((tabDaten[[#This Row],[MandNr]]&amp;"x"&amp;LEFT(tabDaten[[#This Row],[Gld]],2)),tabGliederung[],2,FALSE)</f>
        <v xml:space="preserve">11    öffentliche Ordnung </v>
      </c>
      <c r="G6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49" s="14" t="str">
        <f>LEFT(tabDaten[[#This Row],[Gld]],4) &amp; "    " &amp;VLOOKUP((tabDaten[[#This Row],[MandNr]]&amp;"x"&amp;LEFT(tabDaten[[#This Row],[Gld]],4)),tabGliederung[],2,FALSE)</f>
        <v xml:space="preserve">1109    Bürgerbüro Zimmerhof </v>
      </c>
      <c r="I649" s="14" t="str">
        <f>IF(OR(LEFT(tabDaten[[#This Row],[Grp]],1)*1=3,LEFT(tabDaten[[#This Row],[Grp]],1)*1=9),LEFT(tabDaten[[#This Row],[Grp]],2),LEFT(tabDaten[[#This Row],[Grp]],1))</f>
        <v>5</v>
      </c>
      <c r="J649" s="14" t="str">
        <f>VLOOKUP(tabDaten[[#This Row],[GrpKurz]],tabGruppierung[],2,FALSE)</f>
        <v>A   Sächlicher Verwaltungs- und Betriebsaufwand</v>
      </c>
      <c r="K6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1109-541000    Strom   </v>
      </c>
      <c r="L649" s="17">
        <f>IF(OR(tabDaten[[#This Row],[art]]="00",tabDaten[[#This Row],[art]]="10"),tabDaten[[#This Row],[Plan]],tabDaten[[#This Row],[Plan]]*-1)</f>
        <v>-100</v>
      </c>
      <c r="M649" s="18">
        <f>IF(OR(tabDaten[[#This Row],[art]]="00",tabDaten[[#This Row],[art]]="10",tabDaten[[#This Row],[art]]="60",tabDaten[[#This Row],[art]]="70"),tabDaten[[#This Row],[Rechnung]],tabDaten[[#This Row],[Rechnung]]*-1)</f>
        <v>-160.08000000000001</v>
      </c>
      <c r="N649" s="44">
        <v>1</v>
      </c>
      <c r="O649" s="45" t="s">
        <v>997</v>
      </c>
      <c r="P649" s="45" t="s">
        <v>1035</v>
      </c>
      <c r="Q649" s="45" t="s">
        <v>1732</v>
      </c>
      <c r="R649" s="45" t="s">
        <v>995</v>
      </c>
      <c r="S649" s="45" t="s">
        <v>1546</v>
      </c>
      <c r="T649" s="44" t="s">
        <v>135</v>
      </c>
      <c r="U649" s="46">
        <v>100</v>
      </c>
      <c r="V649" s="46">
        <v>160.08000000000001</v>
      </c>
    </row>
    <row r="650" spans="2:22" x14ac:dyDescent="0.2">
      <c r="B650" s="14" t="str">
        <f>IF(tabDaten[[#This Row],[MandNr]]="","Fehler",IF(tabDaten[[#This Row],[MandNr]]=1,"1 Stadt Bad Rappenau","2 Eigenbetrieb Stadtenwässerung"))</f>
        <v>1 Stadt Bad Rappenau</v>
      </c>
      <c r="C650" s="14" t="str">
        <f>IF(OR(tabDaten[[#This Row],[art]]="00",tabDaten[[#This Row],[art]]="01",tabDaten[[#This Row],[art]]="60",tabDaten[[#This Row],[art]]="61"),"0 Verwaltungshaushalt","1 Vermögenshaushalt")</f>
        <v>0 Verwaltungshaushalt</v>
      </c>
      <c r="D650" s="14" t="str">
        <f>VLOOKUP(tabDaten[[#This Row],[art]],tabKontenart[],2,FALSE)</f>
        <v>01 Ausgaben VerwaltungsHH</v>
      </c>
      <c r="E650" s="14" t="str">
        <f>LEFT(tabDaten[[#This Row],[Gld]],1) &amp; "    " &amp;VLOOKUP((tabDaten[[#This Row],[MandNr]]&amp;"x"&amp;LEFT(tabDaten[[#This Row],[Gld]],1)),tabGliederung[],2,FALSE)</f>
        <v xml:space="preserve">1    öffentliche Ordnung </v>
      </c>
      <c r="F650" s="14" t="str">
        <f>LEFT(tabDaten[[#This Row],[Gld]],2) &amp; "    " &amp;VLOOKUP((tabDaten[[#This Row],[MandNr]]&amp;"x"&amp;LEFT(tabDaten[[#This Row],[Gld]],2)),tabGliederung[],2,FALSE)</f>
        <v xml:space="preserve">11    öffentliche Ordnung </v>
      </c>
      <c r="G6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50" s="14" t="str">
        <f>LEFT(tabDaten[[#This Row],[Gld]],4) &amp; "    " &amp;VLOOKUP((tabDaten[[#This Row],[MandNr]]&amp;"x"&amp;LEFT(tabDaten[[#This Row],[Gld]],4)),tabGliederung[],2,FALSE)</f>
        <v xml:space="preserve">1109    Bürgerbüro Zimmerhof </v>
      </c>
      <c r="I650" s="14" t="str">
        <f>IF(OR(LEFT(tabDaten[[#This Row],[Grp]],1)*1=3,LEFT(tabDaten[[#This Row],[Grp]],1)*1=9),LEFT(tabDaten[[#This Row],[Grp]],2),LEFT(tabDaten[[#This Row],[Grp]],1))</f>
        <v>5</v>
      </c>
      <c r="J650" s="14" t="str">
        <f>VLOOKUP(tabDaten[[#This Row],[GrpKurz]],tabGruppierung[],2,FALSE)</f>
        <v>A   Sächlicher Verwaltungs- und Betriebsaufwand</v>
      </c>
      <c r="K6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1109-542000    Wasser / Abwasser   </v>
      </c>
      <c r="L650" s="17">
        <f>IF(OR(tabDaten[[#This Row],[art]]="00",tabDaten[[#This Row],[art]]="10"),tabDaten[[#This Row],[Plan]],tabDaten[[#This Row],[Plan]]*-1)</f>
        <v>-100</v>
      </c>
      <c r="M650" s="18">
        <f>IF(OR(tabDaten[[#This Row],[art]]="00",tabDaten[[#This Row],[art]]="10",tabDaten[[#This Row],[art]]="60",tabDaten[[#This Row],[art]]="70"),tabDaten[[#This Row],[Rechnung]],tabDaten[[#This Row],[Rechnung]]*-1)</f>
        <v>-24.08</v>
      </c>
      <c r="N650" s="44">
        <v>1</v>
      </c>
      <c r="O650" s="45" t="s">
        <v>997</v>
      </c>
      <c r="P650" s="45" t="s">
        <v>1035</v>
      </c>
      <c r="Q650" s="45" t="s">
        <v>1733</v>
      </c>
      <c r="R650" s="45" t="s">
        <v>995</v>
      </c>
      <c r="S650" s="45" t="s">
        <v>1546</v>
      </c>
      <c r="T650" s="44" t="s">
        <v>136</v>
      </c>
      <c r="U650" s="46">
        <v>100</v>
      </c>
      <c r="V650" s="46">
        <v>24.08</v>
      </c>
    </row>
    <row r="651" spans="2:22" x14ac:dyDescent="0.2">
      <c r="B651" s="14" t="str">
        <f>IF(tabDaten[[#This Row],[MandNr]]="","Fehler",IF(tabDaten[[#This Row],[MandNr]]=1,"1 Stadt Bad Rappenau","2 Eigenbetrieb Stadtenwässerung"))</f>
        <v>1 Stadt Bad Rappenau</v>
      </c>
      <c r="C651" s="14" t="str">
        <f>IF(OR(tabDaten[[#This Row],[art]]="00",tabDaten[[#This Row],[art]]="01",tabDaten[[#This Row],[art]]="60",tabDaten[[#This Row],[art]]="61"),"0 Verwaltungshaushalt","1 Vermögenshaushalt")</f>
        <v>0 Verwaltungshaushalt</v>
      </c>
      <c r="D651" s="14" t="str">
        <f>VLOOKUP(tabDaten[[#This Row],[art]],tabKontenart[],2,FALSE)</f>
        <v>01 Ausgaben VerwaltungsHH</v>
      </c>
      <c r="E651" s="14" t="str">
        <f>LEFT(tabDaten[[#This Row],[Gld]],1) &amp; "    " &amp;VLOOKUP((tabDaten[[#This Row],[MandNr]]&amp;"x"&amp;LEFT(tabDaten[[#This Row],[Gld]],1)),tabGliederung[],2,FALSE)</f>
        <v xml:space="preserve">1    öffentliche Ordnung </v>
      </c>
      <c r="F651" s="14" t="str">
        <f>LEFT(tabDaten[[#This Row],[Gld]],2) &amp; "    " &amp;VLOOKUP((tabDaten[[#This Row],[MandNr]]&amp;"x"&amp;LEFT(tabDaten[[#This Row],[Gld]],2)),tabGliederung[],2,FALSE)</f>
        <v xml:space="preserve">11    öffentliche Ordnung </v>
      </c>
      <c r="G6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51" s="14" t="str">
        <f>LEFT(tabDaten[[#This Row],[Gld]],4) &amp; "    " &amp;VLOOKUP((tabDaten[[#This Row],[MandNr]]&amp;"x"&amp;LEFT(tabDaten[[#This Row],[Gld]],4)),tabGliederung[],2,FALSE)</f>
        <v xml:space="preserve">1109    Bürgerbüro Zimmerhof </v>
      </c>
      <c r="I651" s="14" t="str">
        <f>IF(OR(LEFT(tabDaten[[#This Row],[Grp]],1)*1=3,LEFT(tabDaten[[#This Row],[Grp]],1)*1=9),LEFT(tabDaten[[#This Row],[Grp]],2),LEFT(tabDaten[[#This Row],[Grp]],1))</f>
        <v>5</v>
      </c>
      <c r="J651" s="14" t="str">
        <f>VLOOKUP(tabDaten[[#This Row],[GrpKurz]],tabGruppierung[],2,FALSE)</f>
        <v>A   Sächlicher Verwaltungs- und Betriebsaufwand</v>
      </c>
      <c r="K6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1109-543000    Heizungskosten   </v>
      </c>
      <c r="L651" s="17">
        <f>IF(OR(tabDaten[[#This Row],[art]]="00",tabDaten[[#This Row],[art]]="10"),tabDaten[[#This Row],[Plan]],tabDaten[[#This Row],[Plan]]*-1)</f>
        <v>-800</v>
      </c>
      <c r="M651" s="18">
        <f>IF(OR(tabDaten[[#This Row],[art]]="00",tabDaten[[#This Row],[art]]="10",tabDaten[[#This Row],[art]]="60",tabDaten[[#This Row],[art]]="70"),tabDaten[[#This Row],[Rechnung]],tabDaten[[#This Row],[Rechnung]]*-1)</f>
        <v>-705.68</v>
      </c>
      <c r="N651" s="44">
        <v>1</v>
      </c>
      <c r="O651" s="45" t="s">
        <v>997</v>
      </c>
      <c r="P651" s="45" t="s">
        <v>1035</v>
      </c>
      <c r="Q651" s="45" t="s">
        <v>1734</v>
      </c>
      <c r="R651" s="45" t="s">
        <v>995</v>
      </c>
      <c r="S651" s="45" t="s">
        <v>1546</v>
      </c>
      <c r="T651" s="44" t="s">
        <v>137</v>
      </c>
      <c r="U651" s="46">
        <v>800</v>
      </c>
      <c r="V651" s="46">
        <v>705.68</v>
      </c>
    </row>
    <row r="652" spans="2:22" x14ac:dyDescent="0.2">
      <c r="B652" s="14" t="str">
        <f>IF(tabDaten[[#This Row],[MandNr]]="","Fehler",IF(tabDaten[[#This Row],[MandNr]]=1,"1 Stadt Bad Rappenau","2 Eigenbetrieb Stadtenwässerung"))</f>
        <v>1 Stadt Bad Rappenau</v>
      </c>
      <c r="C652" s="14" t="str">
        <f>IF(OR(tabDaten[[#This Row],[art]]="00",tabDaten[[#This Row],[art]]="01",tabDaten[[#This Row],[art]]="60",tabDaten[[#This Row],[art]]="61"),"0 Verwaltungshaushalt","1 Vermögenshaushalt")</f>
        <v>0 Verwaltungshaushalt</v>
      </c>
      <c r="D652" s="14" t="str">
        <f>VLOOKUP(tabDaten[[#This Row],[art]],tabKontenart[],2,FALSE)</f>
        <v>01 Ausgaben VerwaltungsHH</v>
      </c>
      <c r="E652" s="14" t="str">
        <f>LEFT(tabDaten[[#This Row],[Gld]],1) &amp; "    " &amp;VLOOKUP((tabDaten[[#This Row],[MandNr]]&amp;"x"&amp;LEFT(tabDaten[[#This Row],[Gld]],1)),tabGliederung[],2,FALSE)</f>
        <v xml:space="preserve">1    öffentliche Ordnung </v>
      </c>
      <c r="F652" s="14" t="str">
        <f>LEFT(tabDaten[[#This Row],[Gld]],2) &amp; "    " &amp;VLOOKUP((tabDaten[[#This Row],[MandNr]]&amp;"x"&amp;LEFT(tabDaten[[#This Row],[Gld]],2)),tabGliederung[],2,FALSE)</f>
        <v xml:space="preserve">11    öffentliche Ordnung </v>
      </c>
      <c r="G6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52" s="14" t="str">
        <f>LEFT(tabDaten[[#This Row],[Gld]],4) &amp; "    " &amp;VLOOKUP((tabDaten[[#This Row],[MandNr]]&amp;"x"&amp;LEFT(tabDaten[[#This Row],[Gld]],4)),tabGliederung[],2,FALSE)</f>
        <v xml:space="preserve">1109    Bürgerbüro Zimmerhof </v>
      </c>
      <c r="I652" s="14" t="str">
        <f>IF(OR(LEFT(tabDaten[[#This Row],[Grp]],1)*1=3,LEFT(tabDaten[[#This Row],[Grp]],1)*1=9),LEFT(tabDaten[[#This Row],[Grp]],2),LEFT(tabDaten[[#This Row],[Grp]],1))</f>
        <v>5</v>
      </c>
      <c r="J652" s="14" t="str">
        <f>VLOOKUP(tabDaten[[#This Row],[GrpKurz]],tabGruppierung[],2,FALSE)</f>
        <v>A   Sächlicher Verwaltungs- und Betriebsaufwand</v>
      </c>
      <c r="K6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1109-545000    Reinigungskosten   </v>
      </c>
      <c r="L652" s="17">
        <f>IF(OR(tabDaten[[#This Row],[art]]="00",tabDaten[[#This Row],[art]]="10"),tabDaten[[#This Row],[Plan]],tabDaten[[#This Row],[Plan]]*-1)</f>
        <v>-100</v>
      </c>
      <c r="M652" s="18">
        <f>IF(OR(tabDaten[[#This Row],[art]]="00",tabDaten[[#This Row],[art]]="10",tabDaten[[#This Row],[art]]="60",tabDaten[[#This Row],[art]]="70"),tabDaten[[#This Row],[Rechnung]],tabDaten[[#This Row],[Rechnung]]*-1)</f>
        <v>-4.84</v>
      </c>
      <c r="N652" s="44">
        <v>1</v>
      </c>
      <c r="O652" s="45" t="s">
        <v>997</v>
      </c>
      <c r="P652" s="45" t="s">
        <v>1035</v>
      </c>
      <c r="Q652" s="45" t="s">
        <v>1736</v>
      </c>
      <c r="R652" s="45" t="s">
        <v>995</v>
      </c>
      <c r="S652" s="45" t="s">
        <v>1546</v>
      </c>
      <c r="T652" s="44" t="s">
        <v>139</v>
      </c>
      <c r="U652" s="46">
        <v>100</v>
      </c>
      <c r="V652" s="46">
        <v>4.84</v>
      </c>
    </row>
    <row r="653" spans="2:22" x14ac:dyDescent="0.2">
      <c r="B653" s="14" t="str">
        <f>IF(tabDaten[[#This Row],[MandNr]]="","Fehler",IF(tabDaten[[#This Row],[MandNr]]=1,"1 Stadt Bad Rappenau","2 Eigenbetrieb Stadtenwässerung"))</f>
        <v>1 Stadt Bad Rappenau</v>
      </c>
      <c r="C653" s="14" t="str">
        <f>IF(OR(tabDaten[[#This Row],[art]]="00",tabDaten[[#This Row],[art]]="01",tabDaten[[#This Row],[art]]="60",tabDaten[[#This Row],[art]]="61"),"0 Verwaltungshaushalt","1 Vermögenshaushalt")</f>
        <v>0 Verwaltungshaushalt</v>
      </c>
      <c r="D653" s="14" t="str">
        <f>VLOOKUP(tabDaten[[#This Row],[art]],tabKontenart[],2,FALSE)</f>
        <v>01 Ausgaben VerwaltungsHH</v>
      </c>
      <c r="E653" s="14" t="str">
        <f>LEFT(tabDaten[[#This Row],[Gld]],1) &amp; "    " &amp;VLOOKUP((tabDaten[[#This Row],[MandNr]]&amp;"x"&amp;LEFT(tabDaten[[#This Row],[Gld]],1)),tabGliederung[],2,FALSE)</f>
        <v xml:space="preserve">1    öffentliche Ordnung </v>
      </c>
      <c r="F653" s="14" t="str">
        <f>LEFT(tabDaten[[#This Row],[Gld]],2) &amp; "    " &amp;VLOOKUP((tabDaten[[#This Row],[MandNr]]&amp;"x"&amp;LEFT(tabDaten[[#This Row],[Gld]],2)),tabGliederung[],2,FALSE)</f>
        <v xml:space="preserve">11    öffentliche Ordnung </v>
      </c>
      <c r="G6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53" s="14" t="str">
        <f>LEFT(tabDaten[[#This Row],[Gld]],4) &amp; "    " &amp;VLOOKUP((tabDaten[[#This Row],[MandNr]]&amp;"x"&amp;LEFT(tabDaten[[#This Row],[Gld]],4)),tabGliederung[],2,FALSE)</f>
        <v xml:space="preserve">1109    Bürgerbüro Zimmerhof </v>
      </c>
      <c r="I653" s="14" t="str">
        <f>IF(OR(LEFT(tabDaten[[#This Row],[Grp]],1)*1=3,LEFT(tabDaten[[#This Row],[Grp]],1)*1=9),LEFT(tabDaten[[#This Row],[Grp]],2),LEFT(tabDaten[[#This Row],[Grp]],1))</f>
        <v>5</v>
      </c>
      <c r="J653" s="14" t="str">
        <f>VLOOKUP(tabDaten[[#This Row],[GrpKurz]],tabGruppierung[],2,FALSE)</f>
        <v>A   Sächlicher Verwaltungs- und Betriebsaufwand</v>
      </c>
      <c r="K6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1109-546000    Steuern und Gebäudeversicherungen   </v>
      </c>
      <c r="L653" s="17">
        <f>IF(OR(tabDaten[[#This Row],[art]]="00",tabDaten[[#This Row],[art]]="10"),tabDaten[[#This Row],[Plan]],tabDaten[[#This Row],[Plan]]*-1)</f>
        <v>-200</v>
      </c>
      <c r="M653" s="18">
        <f>IF(OR(tabDaten[[#This Row],[art]]="00",tabDaten[[#This Row],[art]]="10",tabDaten[[#This Row],[art]]="60",tabDaten[[#This Row],[art]]="70"),tabDaten[[#This Row],[Rechnung]],tabDaten[[#This Row],[Rechnung]]*-1)</f>
        <v>-317.5</v>
      </c>
      <c r="N653" s="44">
        <v>1</v>
      </c>
      <c r="O653" s="45" t="s">
        <v>997</v>
      </c>
      <c r="P653" s="45" t="s">
        <v>1035</v>
      </c>
      <c r="Q653" s="45" t="s">
        <v>1737</v>
      </c>
      <c r="R653" s="45" t="s">
        <v>995</v>
      </c>
      <c r="S653" s="45" t="s">
        <v>1546</v>
      </c>
      <c r="T653" s="44" t="s">
        <v>140</v>
      </c>
      <c r="U653" s="46">
        <v>200</v>
      </c>
      <c r="V653" s="46">
        <v>317.5</v>
      </c>
    </row>
    <row r="654" spans="2:22" x14ac:dyDescent="0.2">
      <c r="B654" s="14" t="str">
        <f>IF(tabDaten[[#This Row],[MandNr]]="","Fehler",IF(tabDaten[[#This Row],[MandNr]]=1,"1 Stadt Bad Rappenau","2 Eigenbetrieb Stadtenwässerung"))</f>
        <v>1 Stadt Bad Rappenau</v>
      </c>
      <c r="C654" s="14" t="str">
        <f>IF(OR(tabDaten[[#This Row],[art]]="00",tabDaten[[#This Row],[art]]="01",tabDaten[[#This Row],[art]]="60",tabDaten[[#This Row],[art]]="61"),"0 Verwaltungshaushalt","1 Vermögenshaushalt")</f>
        <v>0 Verwaltungshaushalt</v>
      </c>
      <c r="D654" s="14" t="str">
        <f>VLOOKUP(tabDaten[[#This Row],[art]],tabKontenart[],2,FALSE)</f>
        <v>01 Ausgaben VerwaltungsHH</v>
      </c>
      <c r="E654" s="14" t="str">
        <f>LEFT(tabDaten[[#This Row],[Gld]],1) &amp; "    " &amp;VLOOKUP((tabDaten[[#This Row],[MandNr]]&amp;"x"&amp;LEFT(tabDaten[[#This Row],[Gld]],1)),tabGliederung[],2,FALSE)</f>
        <v xml:space="preserve">1    öffentliche Ordnung </v>
      </c>
      <c r="F654" s="14" t="str">
        <f>LEFT(tabDaten[[#This Row],[Gld]],2) &amp; "    " &amp;VLOOKUP((tabDaten[[#This Row],[MandNr]]&amp;"x"&amp;LEFT(tabDaten[[#This Row],[Gld]],2)),tabGliederung[],2,FALSE)</f>
        <v xml:space="preserve">11    öffentliche Ordnung </v>
      </c>
      <c r="G6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54" s="14" t="str">
        <f>LEFT(tabDaten[[#This Row],[Gld]],4) &amp; "    " &amp;VLOOKUP((tabDaten[[#This Row],[MandNr]]&amp;"x"&amp;LEFT(tabDaten[[#This Row],[Gld]],4)),tabGliederung[],2,FALSE)</f>
        <v xml:space="preserve">1109    Bürgerbüro Zimmerhof </v>
      </c>
      <c r="I654" s="14" t="str">
        <f>IF(OR(LEFT(tabDaten[[#This Row],[Grp]],1)*1=3,LEFT(tabDaten[[#This Row],[Grp]],1)*1=9),LEFT(tabDaten[[#This Row],[Grp]],2),LEFT(tabDaten[[#This Row],[Grp]],1))</f>
        <v>5</v>
      </c>
      <c r="J654" s="14" t="str">
        <f>VLOOKUP(tabDaten[[#This Row],[GrpKurz]],tabGruppierung[],2,FALSE)</f>
        <v>A   Sächlicher Verwaltungs- und Betriebsaufwand</v>
      </c>
      <c r="K6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1109-549000    sonstige Bewirtschaftungskosten (z.B. Schornsteinfeger, Feuerlöschgeräte) </v>
      </c>
      <c r="L654" s="17">
        <f>IF(OR(tabDaten[[#This Row],[art]]="00",tabDaten[[#This Row],[art]]="10"),tabDaten[[#This Row],[Plan]],tabDaten[[#This Row],[Plan]]*-1)</f>
        <v>-3000</v>
      </c>
      <c r="M654" s="18">
        <f>IF(OR(tabDaten[[#This Row],[art]]="00",tabDaten[[#This Row],[art]]="10",tabDaten[[#This Row],[art]]="60",tabDaten[[#This Row],[art]]="70"),tabDaten[[#This Row],[Rechnung]],tabDaten[[#This Row],[Rechnung]]*-1)</f>
        <v>-1707.8</v>
      </c>
      <c r="N654" s="44">
        <v>1</v>
      </c>
      <c r="O654" s="45" t="s">
        <v>997</v>
      </c>
      <c r="P654" s="45" t="s">
        <v>1035</v>
      </c>
      <c r="Q654" s="45" t="s">
        <v>1738</v>
      </c>
      <c r="R654" s="45" t="s">
        <v>995</v>
      </c>
      <c r="S654" s="45" t="s">
        <v>1546</v>
      </c>
      <c r="T654" s="44" t="s">
        <v>141</v>
      </c>
      <c r="U654" s="46">
        <v>3000</v>
      </c>
      <c r="V654" s="46">
        <v>1707.8</v>
      </c>
    </row>
    <row r="655" spans="2:22" x14ac:dyDescent="0.2">
      <c r="B655" s="14" t="str">
        <f>IF(tabDaten[[#This Row],[MandNr]]="","Fehler",IF(tabDaten[[#This Row],[MandNr]]=1,"1 Stadt Bad Rappenau","2 Eigenbetrieb Stadtenwässerung"))</f>
        <v>1 Stadt Bad Rappenau</v>
      </c>
      <c r="C655" s="14" t="str">
        <f>IF(OR(tabDaten[[#This Row],[art]]="00",tabDaten[[#This Row],[art]]="01",tabDaten[[#This Row],[art]]="60",tabDaten[[#This Row],[art]]="61"),"0 Verwaltungshaushalt","1 Vermögenshaushalt")</f>
        <v>0 Verwaltungshaushalt</v>
      </c>
      <c r="D655" s="14" t="str">
        <f>VLOOKUP(tabDaten[[#This Row],[art]],tabKontenart[],2,FALSE)</f>
        <v>01 Ausgaben VerwaltungsHH</v>
      </c>
      <c r="E655" s="14" t="str">
        <f>LEFT(tabDaten[[#This Row],[Gld]],1) &amp; "    " &amp;VLOOKUP((tabDaten[[#This Row],[MandNr]]&amp;"x"&amp;LEFT(tabDaten[[#This Row],[Gld]],1)),tabGliederung[],2,FALSE)</f>
        <v xml:space="preserve">1    öffentliche Ordnung </v>
      </c>
      <c r="F655" s="14" t="str">
        <f>LEFT(tabDaten[[#This Row],[Gld]],2) &amp; "    " &amp;VLOOKUP((tabDaten[[#This Row],[MandNr]]&amp;"x"&amp;LEFT(tabDaten[[#This Row],[Gld]],2)),tabGliederung[],2,FALSE)</f>
        <v xml:space="preserve">11    öffentliche Ordnung </v>
      </c>
      <c r="G6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55" s="14" t="str">
        <f>LEFT(tabDaten[[#This Row],[Gld]],4) &amp; "    " &amp;VLOOKUP((tabDaten[[#This Row],[MandNr]]&amp;"x"&amp;LEFT(tabDaten[[#This Row],[Gld]],4)),tabGliederung[],2,FALSE)</f>
        <v xml:space="preserve">1109    Bürgerbüro Zimmerhof </v>
      </c>
      <c r="I655" s="14" t="str">
        <f>IF(OR(LEFT(tabDaten[[#This Row],[Grp]],1)*1=3,LEFT(tabDaten[[#This Row],[Grp]],1)*1=9),LEFT(tabDaten[[#This Row],[Grp]],2),LEFT(tabDaten[[#This Row],[Grp]],1))</f>
        <v>6</v>
      </c>
      <c r="J655" s="14" t="str">
        <f>VLOOKUP(tabDaten[[#This Row],[GrpKurz]],tabGruppierung[],2,FALSE)</f>
        <v>A   Sächlicher Verwaltungs- und Betriebsaufwand</v>
      </c>
      <c r="K6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1109-638000    EDV-Kosten   </v>
      </c>
      <c r="L655" s="17">
        <f>IF(OR(tabDaten[[#This Row],[art]]="00",tabDaten[[#This Row],[art]]="10"),tabDaten[[#This Row],[Plan]],tabDaten[[#This Row],[Plan]]*-1)</f>
        <v>-7800</v>
      </c>
      <c r="M655" s="18">
        <f>IF(OR(tabDaten[[#This Row],[art]]="00",tabDaten[[#This Row],[art]]="10",tabDaten[[#This Row],[art]]="60",tabDaten[[#This Row],[art]]="70"),tabDaten[[#This Row],[Rechnung]],tabDaten[[#This Row],[Rechnung]]*-1)</f>
        <v>-5014.76</v>
      </c>
      <c r="N655" s="44">
        <v>1</v>
      </c>
      <c r="O655" s="45" t="s">
        <v>997</v>
      </c>
      <c r="P655" s="45" t="s">
        <v>1035</v>
      </c>
      <c r="Q655" s="45" t="s">
        <v>1722</v>
      </c>
      <c r="R655" s="45" t="s">
        <v>995</v>
      </c>
      <c r="S655" s="45" t="s">
        <v>1546</v>
      </c>
      <c r="T655" s="44" t="s">
        <v>117</v>
      </c>
      <c r="U655" s="46">
        <v>7800</v>
      </c>
      <c r="V655" s="46">
        <v>5014.76</v>
      </c>
    </row>
    <row r="656" spans="2:22" x14ac:dyDescent="0.2">
      <c r="B656" s="14" t="str">
        <f>IF(tabDaten[[#This Row],[MandNr]]="","Fehler",IF(tabDaten[[#This Row],[MandNr]]=1,"1 Stadt Bad Rappenau","2 Eigenbetrieb Stadtenwässerung"))</f>
        <v>1 Stadt Bad Rappenau</v>
      </c>
      <c r="C656" s="14" t="str">
        <f>IF(OR(tabDaten[[#This Row],[art]]="00",tabDaten[[#This Row],[art]]="01",tabDaten[[#This Row],[art]]="60",tabDaten[[#This Row],[art]]="61"),"0 Verwaltungshaushalt","1 Vermögenshaushalt")</f>
        <v>0 Verwaltungshaushalt</v>
      </c>
      <c r="D656" s="14" t="str">
        <f>VLOOKUP(tabDaten[[#This Row],[art]],tabKontenart[],2,FALSE)</f>
        <v>01 Ausgaben VerwaltungsHH</v>
      </c>
      <c r="E656" s="14" t="str">
        <f>LEFT(tabDaten[[#This Row],[Gld]],1) &amp; "    " &amp;VLOOKUP((tabDaten[[#This Row],[MandNr]]&amp;"x"&amp;LEFT(tabDaten[[#This Row],[Gld]],1)),tabGliederung[],2,FALSE)</f>
        <v xml:space="preserve">1    öffentliche Ordnung </v>
      </c>
      <c r="F656" s="14" t="str">
        <f>LEFT(tabDaten[[#This Row],[Gld]],2) &amp; "    " &amp;VLOOKUP((tabDaten[[#This Row],[MandNr]]&amp;"x"&amp;LEFT(tabDaten[[#This Row],[Gld]],2)),tabGliederung[],2,FALSE)</f>
        <v xml:space="preserve">11    öffentliche Ordnung </v>
      </c>
      <c r="G6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56" s="14" t="str">
        <f>LEFT(tabDaten[[#This Row],[Gld]],4) &amp; "    " &amp;VLOOKUP((tabDaten[[#This Row],[MandNr]]&amp;"x"&amp;LEFT(tabDaten[[#This Row],[Gld]],4)),tabGliederung[],2,FALSE)</f>
        <v xml:space="preserve">1109    Bürgerbüro Zimmerhof </v>
      </c>
      <c r="I656" s="14" t="str">
        <f>IF(OR(LEFT(tabDaten[[#This Row],[Grp]],1)*1=3,LEFT(tabDaten[[#This Row],[Grp]],1)*1=9),LEFT(tabDaten[[#This Row],[Grp]],2),LEFT(tabDaten[[#This Row],[Grp]],1))</f>
        <v>6</v>
      </c>
      <c r="J656" s="14" t="str">
        <f>VLOOKUP(tabDaten[[#This Row],[GrpKurz]],tabGruppierung[],2,FALSE)</f>
        <v>A   Sächlicher Verwaltungs- und Betriebsaufwand</v>
      </c>
      <c r="K6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1109-650000    Bürobedarf   </v>
      </c>
      <c r="L656" s="17">
        <f>IF(OR(tabDaten[[#This Row],[art]]="00",tabDaten[[#This Row],[art]]="10"),tabDaten[[#This Row],[Plan]],tabDaten[[#This Row],[Plan]]*-1)</f>
        <v>-800</v>
      </c>
      <c r="M656" s="18">
        <f>IF(OR(tabDaten[[#This Row],[art]]="00",tabDaten[[#This Row],[art]]="10",tabDaten[[#This Row],[art]]="60",tabDaten[[#This Row],[art]]="70"),tabDaten[[#This Row],[Rechnung]],tabDaten[[#This Row],[Rechnung]]*-1)</f>
        <v>0</v>
      </c>
      <c r="N656" s="44">
        <v>1</v>
      </c>
      <c r="O656" s="45" t="s">
        <v>997</v>
      </c>
      <c r="P656" s="45" t="s">
        <v>1035</v>
      </c>
      <c r="Q656" s="45" t="s">
        <v>1724</v>
      </c>
      <c r="R656" s="45" t="s">
        <v>995</v>
      </c>
      <c r="S656" s="45" t="s">
        <v>1546</v>
      </c>
      <c r="T656" s="44" t="s">
        <v>119</v>
      </c>
      <c r="U656" s="46">
        <v>800</v>
      </c>
      <c r="V656" s="46">
        <v>0</v>
      </c>
    </row>
    <row r="657" spans="2:22" x14ac:dyDescent="0.2">
      <c r="B657" s="14" t="str">
        <f>IF(tabDaten[[#This Row],[MandNr]]="","Fehler",IF(tabDaten[[#This Row],[MandNr]]=1,"1 Stadt Bad Rappenau","2 Eigenbetrieb Stadtenwässerung"))</f>
        <v>1 Stadt Bad Rappenau</v>
      </c>
      <c r="C657" s="14" t="str">
        <f>IF(OR(tabDaten[[#This Row],[art]]="00",tabDaten[[#This Row],[art]]="01",tabDaten[[#This Row],[art]]="60",tabDaten[[#This Row],[art]]="61"),"0 Verwaltungshaushalt","1 Vermögenshaushalt")</f>
        <v>0 Verwaltungshaushalt</v>
      </c>
      <c r="D657" s="14" t="str">
        <f>VLOOKUP(tabDaten[[#This Row],[art]],tabKontenart[],2,FALSE)</f>
        <v>01 Ausgaben VerwaltungsHH</v>
      </c>
      <c r="E657" s="14" t="str">
        <f>LEFT(tabDaten[[#This Row],[Gld]],1) &amp; "    " &amp;VLOOKUP((tabDaten[[#This Row],[MandNr]]&amp;"x"&amp;LEFT(tabDaten[[#This Row],[Gld]],1)),tabGliederung[],2,FALSE)</f>
        <v xml:space="preserve">1    öffentliche Ordnung </v>
      </c>
      <c r="F657" s="14" t="str">
        <f>LEFT(tabDaten[[#This Row],[Gld]],2) &amp; "    " &amp;VLOOKUP((tabDaten[[#This Row],[MandNr]]&amp;"x"&amp;LEFT(tabDaten[[#This Row],[Gld]],2)),tabGliederung[],2,FALSE)</f>
        <v xml:space="preserve">11    öffentliche Ordnung </v>
      </c>
      <c r="G6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657" s="14" t="str">
        <f>LEFT(tabDaten[[#This Row],[Gld]],4) &amp; "    " &amp;VLOOKUP((tabDaten[[#This Row],[MandNr]]&amp;"x"&amp;LEFT(tabDaten[[#This Row],[Gld]],4)),tabGliederung[],2,FALSE)</f>
        <v xml:space="preserve">1109    Bürgerbüro Zimmerhof </v>
      </c>
      <c r="I657" s="14" t="str">
        <f>IF(OR(LEFT(tabDaten[[#This Row],[Grp]],1)*1=3,LEFT(tabDaten[[#This Row],[Grp]],1)*1=9),LEFT(tabDaten[[#This Row],[Grp]],2),LEFT(tabDaten[[#This Row],[Grp]],1))</f>
        <v>6</v>
      </c>
      <c r="J657" s="14" t="str">
        <f>VLOOKUP(tabDaten[[#This Row],[GrpKurz]],tabGruppierung[],2,FALSE)</f>
        <v>A   Sächlicher Verwaltungs- und Betriebsaufwand</v>
      </c>
      <c r="K6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1109-679000    Innere Verrechnungen   </v>
      </c>
      <c r="L657" s="17">
        <f>IF(OR(tabDaten[[#This Row],[art]]="00",tabDaten[[#This Row],[art]]="10"),tabDaten[[#This Row],[Plan]],tabDaten[[#This Row],[Plan]]*-1)</f>
        <v>-1200</v>
      </c>
      <c r="M657" s="18">
        <f>IF(OR(tabDaten[[#This Row],[art]]="00",tabDaten[[#This Row],[art]]="10",tabDaten[[#This Row],[art]]="60",tabDaten[[#This Row],[art]]="70"),tabDaten[[#This Row],[Rechnung]],tabDaten[[#This Row],[Rechnung]]*-1)</f>
        <v>0</v>
      </c>
      <c r="N657" s="44">
        <v>1</v>
      </c>
      <c r="O657" s="45" t="s">
        <v>997</v>
      </c>
      <c r="P657" s="45" t="s">
        <v>1035</v>
      </c>
      <c r="Q657" s="45" t="s">
        <v>1728</v>
      </c>
      <c r="R657" s="45" t="s">
        <v>995</v>
      </c>
      <c r="S657" s="45" t="s">
        <v>1546</v>
      </c>
      <c r="T657" s="44" t="s">
        <v>11</v>
      </c>
      <c r="U657" s="46">
        <v>1200</v>
      </c>
      <c r="V657" s="46">
        <v>0</v>
      </c>
    </row>
    <row r="658" spans="2:22" x14ac:dyDescent="0.2">
      <c r="B658" s="14" t="str">
        <f>IF(tabDaten[[#This Row],[MandNr]]="","Fehler",IF(tabDaten[[#This Row],[MandNr]]=1,"1 Stadt Bad Rappenau","2 Eigenbetrieb Stadtenwässerung"))</f>
        <v>1 Stadt Bad Rappenau</v>
      </c>
      <c r="C658" s="14" t="str">
        <f>IF(OR(tabDaten[[#This Row],[art]]="00",tabDaten[[#This Row],[art]]="01",tabDaten[[#This Row],[art]]="60",tabDaten[[#This Row],[art]]="61"),"0 Verwaltungshaushalt","1 Vermögenshaushalt")</f>
        <v>0 Verwaltungshaushalt</v>
      </c>
      <c r="D658" s="14" t="str">
        <f>VLOOKUP(tabDaten[[#This Row],[art]],tabKontenart[],2,FALSE)</f>
        <v>01 Ausgaben VerwaltungsHH</v>
      </c>
      <c r="E658" s="14" t="str">
        <f>LEFT(tabDaten[[#This Row],[Gld]],1) &amp; "    " &amp;VLOOKUP((tabDaten[[#This Row],[MandNr]]&amp;"x"&amp;LEFT(tabDaten[[#This Row],[Gld]],1)),tabGliederung[],2,FALSE)</f>
        <v xml:space="preserve">1    öffentliche Ordnung </v>
      </c>
      <c r="F658" s="14" t="str">
        <f>LEFT(tabDaten[[#This Row],[Gld]],2) &amp; "    " &amp;VLOOKUP((tabDaten[[#This Row],[MandNr]]&amp;"x"&amp;LEFT(tabDaten[[#This Row],[Gld]],2)),tabGliederung[],2,FALSE)</f>
        <v xml:space="preserve">13    Feuerschutz </v>
      </c>
      <c r="G6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58" s="14" t="str">
        <f>LEFT(tabDaten[[#This Row],[Gld]],4) &amp; "    " &amp;VLOOKUP((tabDaten[[#This Row],[MandNr]]&amp;"x"&amp;LEFT(tabDaten[[#This Row],[Gld]],4)),tabGliederung[],2,FALSE)</f>
        <v xml:space="preserve">1300    Feuerwehr Bad Rappenau </v>
      </c>
      <c r="I658" s="14" t="str">
        <f>IF(OR(LEFT(tabDaten[[#This Row],[Grp]],1)*1=3,LEFT(tabDaten[[#This Row],[Grp]],1)*1=9),LEFT(tabDaten[[#This Row],[Grp]],2),LEFT(tabDaten[[#This Row],[Grp]],1))</f>
        <v>4</v>
      </c>
      <c r="J658" s="14" t="str">
        <f>VLOOKUP(tabDaten[[#This Row],[GrpKurz]],tabGruppierung[],2,FALSE)</f>
        <v>A   Personalausgaben</v>
      </c>
      <c r="K6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1300-410000    Besoldung Der Beamten  </v>
      </c>
      <c r="L658" s="17">
        <f>IF(OR(tabDaten[[#This Row],[art]]="00",tabDaten[[#This Row],[art]]="10"),tabDaten[[#This Row],[Plan]],tabDaten[[#This Row],[Plan]]*-1)</f>
        <v>-56400</v>
      </c>
      <c r="M658" s="18">
        <f>IF(OR(tabDaten[[#This Row],[art]]="00",tabDaten[[#This Row],[art]]="10",tabDaten[[#This Row],[art]]="60",tabDaten[[#This Row],[art]]="70"),tabDaten[[#This Row],[Rechnung]],tabDaten[[#This Row],[Rechnung]]*-1)</f>
        <v>-57665.17</v>
      </c>
      <c r="N658" s="44">
        <v>1</v>
      </c>
      <c r="O658" s="45" t="s">
        <v>997</v>
      </c>
      <c r="P658" s="45" t="s">
        <v>1041</v>
      </c>
      <c r="Q658" s="45" t="s">
        <v>1706</v>
      </c>
      <c r="R658" s="45" t="s">
        <v>995</v>
      </c>
      <c r="S658" s="45" t="s">
        <v>1546</v>
      </c>
      <c r="T658" s="44" t="s">
        <v>154</v>
      </c>
      <c r="U658" s="46">
        <v>56400</v>
      </c>
      <c r="V658" s="46">
        <v>57665.17</v>
      </c>
    </row>
    <row r="659" spans="2:22" x14ac:dyDescent="0.2">
      <c r="B659" s="14" t="str">
        <f>IF(tabDaten[[#This Row],[MandNr]]="","Fehler",IF(tabDaten[[#This Row],[MandNr]]=1,"1 Stadt Bad Rappenau","2 Eigenbetrieb Stadtenwässerung"))</f>
        <v>1 Stadt Bad Rappenau</v>
      </c>
      <c r="C659" s="14" t="str">
        <f>IF(OR(tabDaten[[#This Row],[art]]="00",tabDaten[[#This Row],[art]]="01",tabDaten[[#This Row],[art]]="60",tabDaten[[#This Row],[art]]="61"),"0 Verwaltungshaushalt","1 Vermögenshaushalt")</f>
        <v>0 Verwaltungshaushalt</v>
      </c>
      <c r="D659" s="14" t="str">
        <f>VLOOKUP(tabDaten[[#This Row],[art]],tabKontenart[],2,FALSE)</f>
        <v>01 Ausgaben VerwaltungsHH</v>
      </c>
      <c r="E659" s="14" t="str">
        <f>LEFT(tabDaten[[#This Row],[Gld]],1) &amp; "    " &amp;VLOOKUP((tabDaten[[#This Row],[MandNr]]&amp;"x"&amp;LEFT(tabDaten[[#This Row],[Gld]],1)),tabGliederung[],2,FALSE)</f>
        <v xml:space="preserve">1    öffentliche Ordnung </v>
      </c>
      <c r="F659" s="14" t="str">
        <f>LEFT(tabDaten[[#This Row],[Gld]],2) &amp; "    " &amp;VLOOKUP((tabDaten[[#This Row],[MandNr]]&amp;"x"&amp;LEFT(tabDaten[[#This Row],[Gld]],2)),tabGliederung[],2,FALSE)</f>
        <v xml:space="preserve">13    Feuerschutz </v>
      </c>
      <c r="G6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59" s="14" t="str">
        <f>LEFT(tabDaten[[#This Row],[Gld]],4) &amp; "    " &amp;VLOOKUP((tabDaten[[#This Row],[MandNr]]&amp;"x"&amp;LEFT(tabDaten[[#This Row],[Gld]],4)),tabGliederung[],2,FALSE)</f>
        <v xml:space="preserve">1300    Feuerwehr Bad Rappenau </v>
      </c>
      <c r="I659" s="14" t="str">
        <f>IF(OR(LEFT(tabDaten[[#This Row],[Grp]],1)*1=3,LEFT(tabDaten[[#This Row],[Grp]],1)*1=9),LEFT(tabDaten[[#This Row],[Grp]],2),LEFT(tabDaten[[#This Row],[Grp]],1))</f>
        <v>4</v>
      </c>
      <c r="J659" s="14" t="str">
        <f>VLOOKUP(tabDaten[[#This Row],[GrpKurz]],tabGruppierung[],2,FALSE)</f>
        <v>A   Personalausgaben</v>
      </c>
      <c r="K6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1300-414000    Vergütungen der Beschäftigten  bis 2005 Angestellte </v>
      </c>
      <c r="L659" s="17">
        <f>IF(OR(tabDaten[[#This Row],[art]]="00",tabDaten[[#This Row],[art]]="10"),tabDaten[[#This Row],[Plan]],tabDaten[[#This Row],[Plan]]*-1)</f>
        <v>-57300</v>
      </c>
      <c r="M659" s="18">
        <f>IF(OR(tabDaten[[#This Row],[art]]="00",tabDaten[[#This Row],[art]]="10",tabDaten[[#This Row],[art]]="60",tabDaten[[#This Row],[art]]="70"),tabDaten[[#This Row],[Rechnung]],tabDaten[[#This Row],[Rechnung]]*-1)</f>
        <v>-59762.53</v>
      </c>
      <c r="N659" s="44">
        <v>1</v>
      </c>
      <c r="O659" s="45" t="s">
        <v>997</v>
      </c>
      <c r="P659" s="45" t="s">
        <v>1041</v>
      </c>
      <c r="Q659" s="45" t="s">
        <v>1707</v>
      </c>
      <c r="R659" s="45" t="s">
        <v>995</v>
      </c>
      <c r="S659" s="45" t="s">
        <v>1546</v>
      </c>
      <c r="T659" s="44" t="s">
        <v>155</v>
      </c>
      <c r="U659" s="46">
        <v>57300</v>
      </c>
      <c r="V659" s="46">
        <v>59762.53</v>
      </c>
    </row>
    <row r="660" spans="2:22" x14ac:dyDescent="0.2">
      <c r="B660" s="14" t="str">
        <f>IF(tabDaten[[#This Row],[MandNr]]="","Fehler",IF(tabDaten[[#This Row],[MandNr]]=1,"1 Stadt Bad Rappenau","2 Eigenbetrieb Stadtenwässerung"))</f>
        <v>1 Stadt Bad Rappenau</v>
      </c>
      <c r="C660" s="14" t="str">
        <f>IF(OR(tabDaten[[#This Row],[art]]="00",tabDaten[[#This Row],[art]]="01",tabDaten[[#This Row],[art]]="60",tabDaten[[#This Row],[art]]="61"),"0 Verwaltungshaushalt","1 Vermögenshaushalt")</f>
        <v>0 Verwaltungshaushalt</v>
      </c>
      <c r="D660" s="14" t="str">
        <f>VLOOKUP(tabDaten[[#This Row],[art]],tabKontenart[],2,FALSE)</f>
        <v>01 Ausgaben VerwaltungsHH</v>
      </c>
      <c r="E660" s="14" t="str">
        <f>LEFT(tabDaten[[#This Row],[Gld]],1) &amp; "    " &amp;VLOOKUP((tabDaten[[#This Row],[MandNr]]&amp;"x"&amp;LEFT(tabDaten[[#This Row],[Gld]],1)),tabGliederung[],2,FALSE)</f>
        <v xml:space="preserve">1    öffentliche Ordnung </v>
      </c>
      <c r="F660" s="14" t="str">
        <f>LEFT(tabDaten[[#This Row],[Gld]],2) &amp; "    " &amp;VLOOKUP((tabDaten[[#This Row],[MandNr]]&amp;"x"&amp;LEFT(tabDaten[[#This Row],[Gld]],2)),tabGliederung[],2,FALSE)</f>
        <v xml:space="preserve">13    Feuerschutz </v>
      </c>
      <c r="G6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0" s="14" t="str">
        <f>LEFT(tabDaten[[#This Row],[Gld]],4) &amp; "    " &amp;VLOOKUP((tabDaten[[#This Row],[MandNr]]&amp;"x"&amp;LEFT(tabDaten[[#This Row],[Gld]],4)),tabGliederung[],2,FALSE)</f>
        <v xml:space="preserve">1300    Feuerwehr Bad Rappenau </v>
      </c>
      <c r="I660" s="14" t="str">
        <f>IF(OR(LEFT(tabDaten[[#This Row],[Grp]],1)*1=3,LEFT(tabDaten[[#This Row],[Grp]],1)*1=9),LEFT(tabDaten[[#This Row],[Grp]],2),LEFT(tabDaten[[#This Row],[Grp]],1))</f>
        <v>4</v>
      </c>
      <c r="J660" s="14" t="str">
        <f>VLOOKUP(tabDaten[[#This Row],[GrpKurz]],tabGruppierung[],2,FALSE)</f>
        <v>A   Personalausgaben</v>
      </c>
      <c r="K6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1300-416000    Beschäftigungsentgelte und dgl.  </v>
      </c>
      <c r="L660" s="17">
        <f>IF(OR(tabDaten[[#This Row],[art]]="00",tabDaten[[#This Row],[art]]="10"),tabDaten[[#This Row],[Plan]],tabDaten[[#This Row],[Plan]]*-1)</f>
        <v>-4500</v>
      </c>
      <c r="M660" s="18">
        <f>IF(OR(tabDaten[[#This Row],[art]]="00",tabDaten[[#This Row],[art]]="10",tabDaten[[#This Row],[art]]="60",tabDaten[[#This Row],[art]]="70"),tabDaten[[#This Row],[Rechnung]],tabDaten[[#This Row],[Rechnung]]*-1)</f>
        <v>-3208</v>
      </c>
      <c r="N660" s="44">
        <v>1</v>
      </c>
      <c r="O660" s="45" t="s">
        <v>997</v>
      </c>
      <c r="P660" s="45" t="s">
        <v>1041</v>
      </c>
      <c r="Q660" s="45" t="s">
        <v>1749</v>
      </c>
      <c r="R660" s="45" t="s">
        <v>995</v>
      </c>
      <c r="S660" s="45" t="s">
        <v>1546</v>
      </c>
      <c r="T660" s="44" t="s">
        <v>156</v>
      </c>
      <c r="U660" s="46">
        <v>4500</v>
      </c>
      <c r="V660" s="46">
        <v>3208</v>
      </c>
    </row>
    <row r="661" spans="2:22" x14ac:dyDescent="0.2">
      <c r="B661" s="14" t="str">
        <f>IF(tabDaten[[#This Row],[MandNr]]="","Fehler",IF(tabDaten[[#This Row],[MandNr]]=1,"1 Stadt Bad Rappenau","2 Eigenbetrieb Stadtenwässerung"))</f>
        <v>1 Stadt Bad Rappenau</v>
      </c>
      <c r="C661" s="14" t="str">
        <f>IF(OR(tabDaten[[#This Row],[art]]="00",tabDaten[[#This Row],[art]]="01",tabDaten[[#This Row],[art]]="60",tabDaten[[#This Row],[art]]="61"),"0 Verwaltungshaushalt","1 Vermögenshaushalt")</f>
        <v>0 Verwaltungshaushalt</v>
      </c>
      <c r="D661" s="14" t="str">
        <f>VLOOKUP(tabDaten[[#This Row],[art]],tabKontenart[],2,FALSE)</f>
        <v>01 Ausgaben VerwaltungsHH</v>
      </c>
      <c r="E661" s="14" t="str">
        <f>LEFT(tabDaten[[#This Row],[Gld]],1) &amp; "    " &amp;VLOOKUP((tabDaten[[#This Row],[MandNr]]&amp;"x"&amp;LEFT(tabDaten[[#This Row],[Gld]],1)),tabGliederung[],2,FALSE)</f>
        <v xml:space="preserve">1    öffentliche Ordnung </v>
      </c>
      <c r="F661" s="14" t="str">
        <f>LEFT(tabDaten[[#This Row],[Gld]],2) &amp; "    " &amp;VLOOKUP((tabDaten[[#This Row],[MandNr]]&amp;"x"&amp;LEFT(tabDaten[[#This Row],[Gld]],2)),tabGliederung[],2,FALSE)</f>
        <v xml:space="preserve">13    Feuerschutz </v>
      </c>
      <c r="G6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1" s="14" t="str">
        <f>LEFT(tabDaten[[#This Row],[Gld]],4) &amp; "    " &amp;VLOOKUP((tabDaten[[#This Row],[MandNr]]&amp;"x"&amp;LEFT(tabDaten[[#This Row],[Gld]],4)),tabGliederung[],2,FALSE)</f>
        <v xml:space="preserve">1300    Feuerwehr Bad Rappenau </v>
      </c>
      <c r="I661" s="14" t="str">
        <f>IF(OR(LEFT(tabDaten[[#This Row],[Grp]],1)*1=3,LEFT(tabDaten[[#This Row],[Grp]],1)*1=9),LEFT(tabDaten[[#This Row],[Grp]],2),LEFT(tabDaten[[#This Row],[Grp]],1))</f>
        <v>4</v>
      </c>
      <c r="J661" s="14" t="str">
        <f>VLOOKUP(tabDaten[[#This Row],[GrpKurz]],tabGruppierung[],2,FALSE)</f>
        <v>A   Personalausgaben</v>
      </c>
      <c r="K6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1300-430000    Beiträge Versorgungskasse   </v>
      </c>
      <c r="L661" s="17">
        <f>IF(OR(tabDaten[[#This Row],[art]]="00",tabDaten[[#This Row],[art]]="10"),tabDaten[[#This Row],[Plan]],tabDaten[[#This Row],[Plan]]*-1)</f>
        <v>-19200</v>
      </c>
      <c r="M661" s="18">
        <f>IF(OR(tabDaten[[#This Row],[art]]="00",tabDaten[[#This Row],[art]]="10",tabDaten[[#This Row],[art]]="60",tabDaten[[#This Row],[art]]="70"),tabDaten[[#This Row],[Rechnung]],tabDaten[[#This Row],[Rechnung]]*-1)</f>
        <v>-21667.42</v>
      </c>
      <c r="N661" s="44">
        <v>1</v>
      </c>
      <c r="O661" s="45" t="s">
        <v>997</v>
      </c>
      <c r="P661" s="45" t="s">
        <v>1041</v>
      </c>
      <c r="Q661" s="45" t="s">
        <v>1708</v>
      </c>
      <c r="R661" s="45" t="s">
        <v>995</v>
      </c>
      <c r="S661" s="45" t="s">
        <v>1546</v>
      </c>
      <c r="T661" s="44" t="s">
        <v>103</v>
      </c>
      <c r="U661" s="46">
        <v>19200</v>
      </c>
      <c r="V661" s="46">
        <v>21667.42</v>
      </c>
    </row>
    <row r="662" spans="2:22" x14ac:dyDescent="0.2">
      <c r="B662" s="14" t="str">
        <f>IF(tabDaten[[#This Row],[MandNr]]="","Fehler",IF(tabDaten[[#This Row],[MandNr]]=1,"1 Stadt Bad Rappenau","2 Eigenbetrieb Stadtenwässerung"))</f>
        <v>1 Stadt Bad Rappenau</v>
      </c>
      <c r="C662" s="14" t="str">
        <f>IF(OR(tabDaten[[#This Row],[art]]="00",tabDaten[[#This Row],[art]]="01",tabDaten[[#This Row],[art]]="60",tabDaten[[#This Row],[art]]="61"),"0 Verwaltungshaushalt","1 Vermögenshaushalt")</f>
        <v>0 Verwaltungshaushalt</v>
      </c>
      <c r="D662" s="14" t="str">
        <f>VLOOKUP(tabDaten[[#This Row],[art]],tabKontenart[],2,FALSE)</f>
        <v>01 Ausgaben VerwaltungsHH</v>
      </c>
      <c r="E662" s="14" t="str">
        <f>LEFT(tabDaten[[#This Row],[Gld]],1) &amp; "    " &amp;VLOOKUP((tabDaten[[#This Row],[MandNr]]&amp;"x"&amp;LEFT(tabDaten[[#This Row],[Gld]],1)),tabGliederung[],2,FALSE)</f>
        <v xml:space="preserve">1    öffentliche Ordnung </v>
      </c>
      <c r="F662" s="14" t="str">
        <f>LEFT(tabDaten[[#This Row],[Gld]],2) &amp; "    " &amp;VLOOKUP((tabDaten[[#This Row],[MandNr]]&amp;"x"&amp;LEFT(tabDaten[[#This Row],[Gld]],2)),tabGliederung[],2,FALSE)</f>
        <v xml:space="preserve">13    Feuerschutz </v>
      </c>
      <c r="G6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2" s="14" t="str">
        <f>LEFT(tabDaten[[#This Row],[Gld]],4) &amp; "    " &amp;VLOOKUP((tabDaten[[#This Row],[MandNr]]&amp;"x"&amp;LEFT(tabDaten[[#This Row],[Gld]],4)),tabGliederung[],2,FALSE)</f>
        <v xml:space="preserve">1300    Feuerwehr Bad Rappenau </v>
      </c>
      <c r="I662" s="14" t="str">
        <f>IF(OR(LEFT(tabDaten[[#This Row],[Grp]],1)*1=3,LEFT(tabDaten[[#This Row],[Grp]],1)*1=9),LEFT(tabDaten[[#This Row],[Grp]],2),LEFT(tabDaten[[#This Row],[Grp]],1))</f>
        <v>4</v>
      </c>
      <c r="J662" s="14" t="str">
        <f>VLOOKUP(tabDaten[[#This Row],[GrpKurz]],tabGruppierung[],2,FALSE)</f>
        <v>A   Personalausgaben</v>
      </c>
      <c r="K6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1300-434000    Beiträge Versorgungskasse  bis 2005 Angestellte </v>
      </c>
      <c r="L662" s="17">
        <f>IF(OR(tabDaten[[#This Row],[art]]="00",tabDaten[[#This Row],[art]]="10"),tabDaten[[#This Row],[Plan]],tabDaten[[#This Row],[Plan]]*-1)</f>
        <v>-4900</v>
      </c>
      <c r="M662" s="18">
        <f>IF(OR(tabDaten[[#This Row],[art]]="00",tabDaten[[#This Row],[art]]="10",tabDaten[[#This Row],[art]]="60",tabDaten[[#This Row],[art]]="70"),tabDaten[[#This Row],[Rechnung]],tabDaten[[#This Row],[Rechnung]]*-1)</f>
        <v>-5129.97</v>
      </c>
      <c r="N662" s="44">
        <v>1</v>
      </c>
      <c r="O662" s="45" t="s">
        <v>997</v>
      </c>
      <c r="P662" s="45" t="s">
        <v>1041</v>
      </c>
      <c r="Q662" s="45" t="s">
        <v>1709</v>
      </c>
      <c r="R662" s="45" t="s">
        <v>995</v>
      </c>
      <c r="S662" s="45" t="s">
        <v>1546</v>
      </c>
      <c r="T662" s="44" t="s">
        <v>157</v>
      </c>
      <c r="U662" s="46">
        <v>4900</v>
      </c>
      <c r="V662" s="46">
        <v>5129.97</v>
      </c>
    </row>
    <row r="663" spans="2:22" x14ac:dyDescent="0.2">
      <c r="B663" s="14" t="str">
        <f>IF(tabDaten[[#This Row],[MandNr]]="","Fehler",IF(tabDaten[[#This Row],[MandNr]]=1,"1 Stadt Bad Rappenau","2 Eigenbetrieb Stadtenwässerung"))</f>
        <v>1 Stadt Bad Rappenau</v>
      </c>
      <c r="C663" s="14" t="str">
        <f>IF(OR(tabDaten[[#This Row],[art]]="00",tabDaten[[#This Row],[art]]="01",tabDaten[[#This Row],[art]]="60",tabDaten[[#This Row],[art]]="61"),"0 Verwaltungshaushalt","1 Vermögenshaushalt")</f>
        <v>0 Verwaltungshaushalt</v>
      </c>
      <c r="D663" s="14" t="str">
        <f>VLOOKUP(tabDaten[[#This Row],[art]],tabKontenart[],2,FALSE)</f>
        <v>01 Ausgaben VerwaltungsHH</v>
      </c>
      <c r="E663" s="14" t="str">
        <f>LEFT(tabDaten[[#This Row],[Gld]],1) &amp; "    " &amp;VLOOKUP((tabDaten[[#This Row],[MandNr]]&amp;"x"&amp;LEFT(tabDaten[[#This Row],[Gld]],1)),tabGliederung[],2,FALSE)</f>
        <v xml:space="preserve">1    öffentliche Ordnung </v>
      </c>
      <c r="F663" s="14" t="str">
        <f>LEFT(tabDaten[[#This Row],[Gld]],2) &amp; "    " &amp;VLOOKUP((tabDaten[[#This Row],[MandNr]]&amp;"x"&amp;LEFT(tabDaten[[#This Row],[Gld]],2)),tabGliederung[],2,FALSE)</f>
        <v xml:space="preserve">13    Feuerschutz </v>
      </c>
      <c r="G6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3" s="14" t="str">
        <f>LEFT(tabDaten[[#This Row],[Gld]],4) &amp; "    " &amp;VLOOKUP((tabDaten[[#This Row],[MandNr]]&amp;"x"&amp;LEFT(tabDaten[[#This Row],[Gld]],4)),tabGliederung[],2,FALSE)</f>
        <v xml:space="preserve">1300    Feuerwehr Bad Rappenau </v>
      </c>
      <c r="I663" s="14" t="str">
        <f>IF(OR(LEFT(tabDaten[[#This Row],[Grp]],1)*1=3,LEFT(tabDaten[[#This Row],[Grp]],1)*1=9),LEFT(tabDaten[[#This Row],[Grp]],2),LEFT(tabDaten[[#This Row],[Grp]],1))</f>
        <v>4</v>
      </c>
      <c r="J663" s="14" t="str">
        <f>VLOOKUP(tabDaten[[#This Row],[GrpKurz]],tabGruppierung[],2,FALSE)</f>
        <v>A   Personalausgaben</v>
      </c>
      <c r="K6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1300-444000    Beiträge zur gesetzlichen Sozialversicherung für bis 2005 Angestellte </v>
      </c>
      <c r="L663" s="17">
        <f>IF(OR(tabDaten[[#This Row],[art]]="00",tabDaten[[#This Row],[art]]="10"),tabDaten[[#This Row],[Plan]],tabDaten[[#This Row],[Plan]]*-1)</f>
        <v>-11700</v>
      </c>
      <c r="M663" s="18">
        <f>IF(OR(tabDaten[[#This Row],[art]]="00",tabDaten[[#This Row],[art]]="10",tabDaten[[#This Row],[art]]="60",tabDaten[[#This Row],[art]]="70"),tabDaten[[#This Row],[Rechnung]],tabDaten[[#This Row],[Rechnung]]*-1)</f>
        <v>-12218.93</v>
      </c>
      <c r="N663" s="44">
        <v>1</v>
      </c>
      <c r="O663" s="45" t="s">
        <v>997</v>
      </c>
      <c r="P663" s="45" t="s">
        <v>1041</v>
      </c>
      <c r="Q663" s="45" t="s">
        <v>1710</v>
      </c>
      <c r="R663" s="45" t="s">
        <v>995</v>
      </c>
      <c r="S663" s="45" t="s">
        <v>1546</v>
      </c>
      <c r="T663" s="44" t="s">
        <v>158</v>
      </c>
      <c r="U663" s="46">
        <v>11700</v>
      </c>
      <c r="V663" s="46">
        <v>12218.93</v>
      </c>
    </row>
    <row r="664" spans="2:22" x14ac:dyDescent="0.2">
      <c r="B664" s="14" t="str">
        <f>IF(tabDaten[[#This Row],[MandNr]]="","Fehler",IF(tabDaten[[#This Row],[MandNr]]=1,"1 Stadt Bad Rappenau","2 Eigenbetrieb Stadtenwässerung"))</f>
        <v>1 Stadt Bad Rappenau</v>
      </c>
      <c r="C664" s="14" t="str">
        <f>IF(OR(tabDaten[[#This Row],[art]]="00",tabDaten[[#This Row],[art]]="01",tabDaten[[#This Row],[art]]="60",tabDaten[[#This Row],[art]]="61"),"0 Verwaltungshaushalt","1 Vermögenshaushalt")</f>
        <v>0 Verwaltungshaushalt</v>
      </c>
      <c r="D664" s="14" t="str">
        <f>VLOOKUP(tabDaten[[#This Row],[art]],tabKontenart[],2,FALSE)</f>
        <v>01 Ausgaben VerwaltungsHH</v>
      </c>
      <c r="E664" s="14" t="str">
        <f>LEFT(tabDaten[[#This Row],[Gld]],1) &amp; "    " &amp;VLOOKUP((tabDaten[[#This Row],[MandNr]]&amp;"x"&amp;LEFT(tabDaten[[#This Row],[Gld]],1)),tabGliederung[],2,FALSE)</f>
        <v xml:space="preserve">1    öffentliche Ordnung </v>
      </c>
      <c r="F664" s="14" t="str">
        <f>LEFT(tabDaten[[#This Row],[Gld]],2) &amp; "    " &amp;VLOOKUP((tabDaten[[#This Row],[MandNr]]&amp;"x"&amp;LEFT(tabDaten[[#This Row],[Gld]],2)),tabGliederung[],2,FALSE)</f>
        <v xml:space="preserve">13    Feuerschutz </v>
      </c>
      <c r="G6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4" s="14" t="str">
        <f>LEFT(tabDaten[[#This Row],[Gld]],4) &amp; "    " &amp;VLOOKUP((tabDaten[[#This Row],[MandNr]]&amp;"x"&amp;LEFT(tabDaten[[#This Row],[Gld]],4)),tabGliederung[],2,FALSE)</f>
        <v xml:space="preserve">1300    Feuerwehr Bad Rappenau </v>
      </c>
      <c r="I664" s="14" t="str">
        <f>IF(OR(LEFT(tabDaten[[#This Row],[Grp]],1)*1=3,LEFT(tabDaten[[#This Row],[Grp]],1)*1=9),LEFT(tabDaten[[#This Row],[Grp]],2),LEFT(tabDaten[[#This Row],[Grp]],1))</f>
        <v>4</v>
      </c>
      <c r="J664" s="14" t="str">
        <f>VLOOKUP(tabDaten[[#This Row],[GrpKurz]],tabGruppierung[],2,FALSE)</f>
        <v>A   Personalausgaben</v>
      </c>
      <c r="K6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1300-450000    Beihilfen, Unterstützung und dgl.  </v>
      </c>
      <c r="L664" s="17">
        <f>IF(OR(tabDaten[[#This Row],[art]]="00",tabDaten[[#This Row],[art]]="10"),tabDaten[[#This Row],[Plan]],tabDaten[[#This Row],[Plan]]*-1)</f>
        <v>-3100</v>
      </c>
      <c r="M664" s="18">
        <f>IF(OR(tabDaten[[#This Row],[art]]="00",tabDaten[[#This Row],[art]]="10",tabDaten[[#This Row],[art]]="60",tabDaten[[#This Row],[art]]="70"),tabDaten[[#This Row],[Rechnung]],tabDaten[[#This Row],[Rechnung]]*-1)</f>
        <v>-2808</v>
      </c>
      <c r="N664" s="44">
        <v>1</v>
      </c>
      <c r="O664" s="45" t="s">
        <v>997</v>
      </c>
      <c r="P664" s="45" t="s">
        <v>1041</v>
      </c>
      <c r="Q664" s="45" t="s">
        <v>1711</v>
      </c>
      <c r="R664" s="45" t="s">
        <v>995</v>
      </c>
      <c r="S664" s="45" t="s">
        <v>1546</v>
      </c>
      <c r="T664" s="44" t="s">
        <v>106</v>
      </c>
      <c r="U664" s="46">
        <v>3100</v>
      </c>
      <c r="V664" s="46">
        <v>2808</v>
      </c>
    </row>
    <row r="665" spans="2:22" x14ac:dyDescent="0.2">
      <c r="B665" s="14" t="str">
        <f>IF(tabDaten[[#This Row],[MandNr]]="","Fehler",IF(tabDaten[[#This Row],[MandNr]]=1,"1 Stadt Bad Rappenau","2 Eigenbetrieb Stadtenwässerung"))</f>
        <v>1 Stadt Bad Rappenau</v>
      </c>
      <c r="C665" s="14" t="str">
        <f>IF(OR(tabDaten[[#This Row],[art]]="00",tabDaten[[#This Row],[art]]="01",tabDaten[[#This Row],[art]]="60",tabDaten[[#This Row],[art]]="61"),"0 Verwaltungshaushalt","1 Vermögenshaushalt")</f>
        <v>0 Verwaltungshaushalt</v>
      </c>
      <c r="D665" s="14" t="str">
        <f>VLOOKUP(tabDaten[[#This Row],[art]],tabKontenart[],2,FALSE)</f>
        <v>01 Ausgaben VerwaltungsHH</v>
      </c>
      <c r="E665" s="14" t="str">
        <f>LEFT(tabDaten[[#This Row],[Gld]],1) &amp; "    " &amp;VLOOKUP((tabDaten[[#This Row],[MandNr]]&amp;"x"&amp;LEFT(tabDaten[[#This Row],[Gld]],1)),tabGliederung[],2,FALSE)</f>
        <v xml:space="preserve">1    öffentliche Ordnung </v>
      </c>
      <c r="F665" s="14" t="str">
        <f>LEFT(tabDaten[[#This Row],[Gld]],2) &amp; "    " &amp;VLOOKUP((tabDaten[[#This Row],[MandNr]]&amp;"x"&amp;LEFT(tabDaten[[#This Row],[Gld]],2)),tabGliederung[],2,FALSE)</f>
        <v xml:space="preserve">13    Feuerschutz </v>
      </c>
      <c r="G6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5" s="14" t="str">
        <f>LEFT(tabDaten[[#This Row],[Gld]],4) &amp; "    " &amp;VLOOKUP((tabDaten[[#This Row],[MandNr]]&amp;"x"&amp;LEFT(tabDaten[[#This Row],[Gld]],4)),tabGliederung[],2,FALSE)</f>
        <v xml:space="preserve">1300    Feuerwehr Bad Rappenau </v>
      </c>
      <c r="I665" s="14" t="str">
        <f>IF(OR(LEFT(tabDaten[[#This Row],[Grp]],1)*1=3,LEFT(tabDaten[[#This Row],[Grp]],1)*1=9),LEFT(tabDaten[[#This Row],[Grp]],2),LEFT(tabDaten[[#This Row],[Grp]],1))</f>
        <v>4</v>
      </c>
      <c r="J665" s="14" t="str">
        <f>VLOOKUP(tabDaten[[#This Row],[GrpKurz]],tabGruppierung[],2,FALSE)</f>
        <v>A   Personalausgaben</v>
      </c>
      <c r="K6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1300-460000    Personalnebenausgaben   </v>
      </c>
      <c r="L665" s="17">
        <f>IF(OR(tabDaten[[#This Row],[art]]="00",tabDaten[[#This Row],[art]]="10"),tabDaten[[#This Row],[Plan]],tabDaten[[#This Row],[Plan]]*-1)</f>
        <v>-100</v>
      </c>
      <c r="M665" s="18">
        <f>IF(OR(tabDaten[[#This Row],[art]]="00",tabDaten[[#This Row],[art]]="10",tabDaten[[#This Row],[art]]="60",tabDaten[[#This Row],[art]]="70"),tabDaten[[#This Row],[Rechnung]],tabDaten[[#This Row],[Rechnung]]*-1)</f>
        <v>-253.68</v>
      </c>
      <c r="N665" s="44">
        <v>1</v>
      </c>
      <c r="O665" s="45" t="s">
        <v>997</v>
      </c>
      <c r="P665" s="45" t="s">
        <v>1041</v>
      </c>
      <c r="Q665" s="45" t="s">
        <v>1712</v>
      </c>
      <c r="R665" s="45" t="s">
        <v>995</v>
      </c>
      <c r="S665" s="45" t="s">
        <v>1546</v>
      </c>
      <c r="T665" s="44" t="s">
        <v>107</v>
      </c>
      <c r="U665" s="46">
        <v>100</v>
      </c>
      <c r="V665" s="46">
        <v>253.68</v>
      </c>
    </row>
    <row r="666" spans="2:22" x14ac:dyDescent="0.2">
      <c r="B666" s="14" t="str">
        <f>IF(tabDaten[[#This Row],[MandNr]]="","Fehler",IF(tabDaten[[#This Row],[MandNr]]=1,"1 Stadt Bad Rappenau","2 Eigenbetrieb Stadtenwässerung"))</f>
        <v>1 Stadt Bad Rappenau</v>
      </c>
      <c r="C666" s="14" t="str">
        <f>IF(OR(tabDaten[[#This Row],[art]]="00",tabDaten[[#This Row],[art]]="01",tabDaten[[#This Row],[art]]="60",tabDaten[[#This Row],[art]]="61"),"0 Verwaltungshaushalt","1 Vermögenshaushalt")</f>
        <v>0 Verwaltungshaushalt</v>
      </c>
      <c r="D666" s="14" t="str">
        <f>VLOOKUP(tabDaten[[#This Row],[art]],tabKontenart[],2,FALSE)</f>
        <v>01 Ausgaben VerwaltungsHH</v>
      </c>
      <c r="E666" s="14" t="str">
        <f>LEFT(tabDaten[[#This Row],[Gld]],1) &amp; "    " &amp;VLOOKUP((tabDaten[[#This Row],[MandNr]]&amp;"x"&amp;LEFT(tabDaten[[#This Row],[Gld]],1)),tabGliederung[],2,FALSE)</f>
        <v xml:space="preserve">1    öffentliche Ordnung </v>
      </c>
      <c r="F666" s="14" t="str">
        <f>LEFT(tabDaten[[#This Row],[Gld]],2) &amp; "    " &amp;VLOOKUP((tabDaten[[#This Row],[MandNr]]&amp;"x"&amp;LEFT(tabDaten[[#This Row],[Gld]],2)),tabGliederung[],2,FALSE)</f>
        <v xml:space="preserve">13    Feuerschutz </v>
      </c>
      <c r="G6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6" s="14" t="str">
        <f>LEFT(tabDaten[[#This Row],[Gld]],4) &amp; "    " &amp;VLOOKUP((tabDaten[[#This Row],[MandNr]]&amp;"x"&amp;LEFT(tabDaten[[#This Row],[Gld]],4)),tabGliederung[],2,FALSE)</f>
        <v xml:space="preserve">1300    Feuerwehr Bad Rappenau </v>
      </c>
      <c r="I666" s="14" t="str">
        <f>IF(OR(LEFT(tabDaten[[#This Row],[Grp]],1)*1=3,LEFT(tabDaten[[#This Row],[Grp]],1)*1=9),LEFT(tabDaten[[#This Row],[Grp]],2),LEFT(tabDaten[[#This Row],[Grp]],1))</f>
        <v>4</v>
      </c>
      <c r="J666" s="14" t="str">
        <f>VLOOKUP(tabDaten[[#This Row],[GrpKurz]],tabGruppierung[],2,FALSE)</f>
        <v>A   Personalausgaben</v>
      </c>
      <c r="K6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1300-462000    Betriebsausflug   </v>
      </c>
      <c r="L666" s="17">
        <f>IF(OR(tabDaten[[#This Row],[art]]="00",tabDaten[[#This Row],[art]]="10"),tabDaten[[#This Row],[Plan]],tabDaten[[#This Row],[Plan]]*-1)</f>
        <v>-100</v>
      </c>
      <c r="M666" s="18">
        <f>IF(OR(tabDaten[[#This Row],[art]]="00",tabDaten[[#This Row],[art]]="10",tabDaten[[#This Row],[art]]="60",tabDaten[[#This Row],[art]]="70"),tabDaten[[#This Row],[Rechnung]],tabDaten[[#This Row],[Rechnung]]*-1)</f>
        <v>-35.97</v>
      </c>
      <c r="N666" s="44">
        <v>1</v>
      </c>
      <c r="O666" s="45" t="s">
        <v>997</v>
      </c>
      <c r="P666" s="45" t="s">
        <v>1041</v>
      </c>
      <c r="Q666" s="45" t="s">
        <v>1713</v>
      </c>
      <c r="R666" s="45" t="s">
        <v>995</v>
      </c>
      <c r="S666" s="45" t="s">
        <v>1546</v>
      </c>
      <c r="T666" s="44" t="s">
        <v>108</v>
      </c>
      <c r="U666" s="46">
        <v>100</v>
      </c>
      <c r="V666" s="46">
        <v>35.97</v>
      </c>
    </row>
    <row r="667" spans="2:22" x14ac:dyDescent="0.2">
      <c r="B667" s="14" t="str">
        <f>IF(tabDaten[[#This Row],[MandNr]]="","Fehler",IF(tabDaten[[#This Row],[MandNr]]=1,"1 Stadt Bad Rappenau","2 Eigenbetrieb Stadtenwässerung"))</f>
        <v>1 Stadt Bad Rappenau</v>
      </c>
      <c r="C667" s="14" t="str">
        <f>IF(OR(tabDaten[[#This Row],[art]]="00",tabDaten[[#This Row],[art]]="01",tabDaten[[#This Row],[art]]="60",tabDaten[[#This Row],[art]]="61"),"0 Verwaltungshaushalt","1 Vermögenshaushalt")</f>
        <v>0 Verwaltungshaushalt</v>
      </c>
      <c r="D667" s="14" t="str">
        <f>VLOOKUP(tabDaten[[#This Row],[art]],tabKontenart[],2,FALSE)</f>
        <v>01 Ausgaben VerwaltungsHH</v>
      </c>
      <c r="E667" s="14" t="str">
        <f>LEFT(tabDaten[[#This Row],[Gld]],1) &amp; "    " &amp;VLOOKUP((tabDaten[[#This Row],[MandNr]]&amp;"x"&amp;LEFT(tabDaten[[#This Row],[Gld]],1)),tabGliederung[],2,FALSE)</f>
        <v xml:space="preserve">1    öffentliche Ordnung </v>
      </c>
      <c r="F667" s="14" t="str">
        <f>LEFT(tabDaten[[#This Row],[Gld]],2) &amp; "    " &amp;VLOOKUP((tabDaten[[#This Row],[MandNr]]&amp;"x"&amp;LEFT(tabDaten[[#This Row],[Gld]],2)),tabGliederung[],2,FALSE)</f>
        <v xml:space="preserve">13    Feuerschutz </v>
      </c>
      <c r="G6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7" s="14" t="str">
        <f>LEFT(tabDaten[[#This Row],[Gld]],4) &amp; "    " &amp;VLOOKUP((tabDaten[[#This Row],[MandNr]]&amp;"x"&amp;LEFT(tabDaten[[#This Row],[Gld]],4)),tabGliederung[],2,FALSE)</f>
        <v xml:space="preserve">1300    Feuerwehr Bad Rappenau </v>
      </c>
      <c r="I667" s="14" t="str">
        <f>IF(OR(LEFT(tabDaten[[#This Row],[Grp]],1)*1=3,LEFT(tabDaten[[#This Row],[Grp]],1)*1=9),LEFT(tabDaten[[#This Row],[Grp]],2),LEFT(tabDaten[[#This Row],[Grp]],1))</f>
        <v>5</v>
      </c>
      <c r="J667" s="14" t="str">
        <f>VLOOKUP(tabDaten[[#This Row],[GrpKurz]],tabGruppierung[],2,FALSE)</f>
        <v>A   Sächlicher Verwaltungs- und Betriebsaufwand</v>
      </c>
      <c r="K6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1300-501000    Gebäudeunterhaltung   </v>
      </c>
      <c r="L667" s="17">
        <f>IF(OR(tabDaten[[#This Row],[art]]="00",tabDaten[[#This Row],[art]]="10"),tabDaten[[#This Row],[Plan]],tabDaten[[#This Row],[Plan]]*-1)</f>
        <v>-15000</v>
      </c>
      <c r="M667" s="18">
        <f>IF(OR(tabDaten[[#This Row],[art]]="00",tabDaten[[#This Row],[art]]="10",tabDaten[[#This Row],[art]]="60",tabDaten[[#This Row],[art]]="70"),tabDaten[[#This Row],[Rechnung]],tabDaten[[#This Row],[Rechnung]]*-1)</f>
        <v>-18211.98</v>
      </c>
      <c r="N667" s="44">
        <v>1</v>
      </c>
      <c r="O667" s="45" t="s">
        <v>997</v>
      </c>
      <c r="P667" s="45" t="s">
        <v>1041</v>
      </c>
      <c r="Q667" s="45" t="s">
        <v>1730</v>
      </c>
      <c r="R667" s="45" t="s">
        <v>995</v>
      </c>
      <c r="S667" s="45" t="s">
        <v>1546</v>
      </c>
      <c r="T667" s="44" t="s">
        <v>133</v>
      </c>
      <c r="U667" s="46">
        <v>15000</v>
      </c>
      <c r="V667" s="46">
        <v>18211.98</v>
      </c>
    </row>
    <row r="668" spans="2:22" x14ac:dyDescent="0.2">
      <c r="B668" s="14" t="str">
        <f>IF(tabDaten[[#This Row],[MandNr]]="","Fehler",IF(tabDaten[[#This Row],[MandNr]]=1,"1 Stadt Bad Rappenau","2 Eigenbetrieb Stadtenwässerung"))</f>
        <v>1 Stadt Bad Rappenau</v>
      </c>
      <c r="C668" s="14" t="str">
        <f>IF(OR(tabDaten[[#This Row],[art]]="00",tabDaten[[#This Row],[art]]="01",tabDaten[[#This Row],[art]]="60",tabDaten[[#This Row],[art]]="61"),"0 Verwaltungshaushalt","1 Vermögenshaushalt")</f>
        <v>0 Verwaltungshaushalt</v>
      </c>
      <c r="D668" s="14" t="str">
        <f>VLOOKUP(tabDaten[[#This Row],[art]],tabKontenart[],2,FALSE)</f>
        <v>01 Ausgaben VerwaltungsHH</v>
      </c>
      <c r="E668" s="14" t="str">
        <f>LEFT(tabDaten[[#This Row],[Gld]],1) &amp; "    " &amp;VLOOKUP((tabDaten[[#This Row],[MandNr]]&amp;"x"&amp;LEFT(tabDaten[[#This Row],[Gld]],1)),tabGliederung[],2,FALSE)</f>
        <v xml:space="preserve">1    öffentliche Ordnung </v>
      </c>
      <c r="F668" s="14" t="str">
        <f>LEFT(tabDaten[[#This Row],[Gld]],2) &amp; "    " &amp;VLOOKUP((tabDaten[[#This Row],[MandNr]]&amp;"x"&amp;LEFT(tabDaten[[#This Row],[Gld]],2)),tabGliederung[],2,FALSE)</f>
        <v xml:space="preserve">13    Feuerschutz </v>
      </c>
      <c r="G6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8" s="14" t="str">
        <f>LEFT(tabDaten[[#This Row],[Gld]],4) &amp; "    " &amp;VLOOKUP((tabDaten[[#This Row],[MandNr]]&amp;"x"&amp;LEFT(tabDaten[[#This Row],[Gld]],4)),tabGliederung[],2,FALSE)</f>
        <v xml:space="preserve">1300    Feuerwehr Bad Rappenau </v>
      </c>
      <c r="I668" s="14" t="str">
        <f>IF(OR(LEFT(tabDaten[[#This Row],[Grp]],1)*1=3,LEFT(tabDaten[[#This Row],[Grp]],1)*1=9),LEFT(tabDaten[[#This Row],[Grp]],2),LEFT(tabDaten[[#This Row],[Grp]],1))</f>
        <v>5</v>
      </c>
      <c r="J668" s="14" t="str">
        <f>VLOOKUP(tabDaten[[#This Row],[GrpKurz]],tabGruppierung[],2,FALSE)</f>
        <v>A   Sächlicher Verwaltungs- und Betriebsaufwand</v>
      </c>
      <c r="K6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1300-510000    Unterhaltung des sonstigen unbeweglichen Vermögens  </v>
      </c>
      <c r="L668" s="17">
        <f>IF(OR(tabDaten[[#This Row],[art]]="00",tabDaten[[#This Row],[art]]="10"),tabDaten[[#This Row],[Plan]],tabDaten[[#This Row],[Plan]]*-1)</f>
        <v>-500</v>
      </c>
      <c r="M668" s="18">
        <f>IF(OR(tabDaten[[#This Row],[art]]="00",tabDaten[[#This Row],[art]]="10",tabDaten[[#This Row],[art]]="60",tabDaten[[#This Row],[art]]="70"),tabDaten[[#This Row],[Rechnung]],tabDaten[[#This Row],[Rechnung]]*-1)</f>
        <v>-11506.24</v>
      </c>
      <c r="N668" s="44">
        <v>1</v>
      </c>
      <c r="O668" s="45" t="s">
        <v>997</v>
      </c>
      <c r="P668" s="45" t="s">
        <v>1041</v>
      </c>
      <c r="Q668" s="45" t="s">
        <v>1731</v>
      </c>
      <c r="R668" s="45" t="s">
        <v>995</v>
      </c>
      <c r="S668" s="45" t="s">
        <v>1546</v>
      </c>
      <c r="T668" s="44" t="s">
        <v>134</v>
      </c>
      <c r="U668" s="46">
        <v>500</v>
      </c>
      <c r="V668" s="46">
        <v>11506.24</v>
      </c>
    </row>
    <row r="669" spans="2:22" x14ac:dyDescent="0.2">
      <c r="B669" s="14" t="str">
        <f>IF(tabDaten[[#This Row],[MandNr]]="","Fehler",IF(tabDaten[[#This Row],[MandNr]]=1,"1 Stadt Bad Rappenau","2 Eigenbetrieb Stadtenwässerung"))</f>
        <v>1 Stadt Bad Rappenau</v>
      </c>
      <c r="C669" s="14" t="str">
        <f>IF(OR(tabDaten[[#This Row],[art]]="00",tabDaten[[#This Row],[art]]="01",tabDaten[[#This Row],[art]]="60",tabDaten[[#This Row],[art]]="61"),"0 Verwaltungshaushalt","1 Vermögenshaushalt")</f>
        <v>0 Verwaltungshaushalt</v>
      </c>
      <c r="D669" s="14" t="str">
        <f>VLOOKUP(tabDaten[[#This Row],[art]],tabKontenart[],2,FALSE)</f>
        <v>01 Ausgaben VerwaltungsHH</v>
      </c>
      <c r="E669" s="14" t="str">
        <f>LEFT(tabDaten[[#This Row],[Gld]],1) &amp; "    " &amp;VLOOKUP((tabDaten[[#This Row],[MandNr]]&amp;"x"&amp;LEFT(tabDaten[[#This Row],[Gld]],1)),tabGliederung[],2,FALSE)</f>
        <v xml:space="preserve">1    öffentliche Ordnung </v>
      </c>
      <c r="F669" s="14" t="str">
        <f>LEFT(tabDaten[[#This Row],[Gld]],2) &amp; "    " &amp;VLOOKUP((tabDaten[[#This Row],[MandNr]]&amp;"x"&amp;LEFT(tabDaten[[#This Row],[Gld]],2)),tabGliederung[],2,FALSE)</f>
        <v xml:space="preserve">13    Feuerschutz </v>
      </c>
      <c r="G6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69" s="14" t="str">
        <f>LEFT(tabDaten[[#This Row],[Gld]],4) &amp; "    " &amp;VLOOKUP((tabDaten[[#This Row],[MandNr]]&amp;"x"&amp;LEFT(tabDaten[[#This Row],[Gld]],4)),tabGliederung[],2,FALSE)</f>
        <v xml:space="preserve">1300    Feuerwehr Bad Rappenau </v>
      </c>
      <c r="I669" s="14" t="str">
        <f>IF(OR(LEFT(tabDaten[[#This Row],[Grp]],1)*1=3,LEFT(tabDaten[[#This Row],[Grp]],1)*1=9),LEFT(tabDaten[[#This Row],[Grp]],2),LEFT(tabDaten[[#This Row],[Grp]],1))</f>
        <v>5</v>
      </c>
      <c r="J669" s="14" t="str">
        <f>VLOOKUP(tabDaten[[#This Row],[GrpKurz]],tabGruppierung[],2,FALSE)</f>
        <v>A   Sächlicher Verwaltungs- und Betriebsaufwand</v>
      </c>
      <c r="K6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1300-521000    Geräte und Ausstattungen   </v>
      </c>
      <c r="L669" s="17">
        <f>IF(OR(tabDaten[[#This Row],[art]]="00",tabDaten[[#This Row],[art]]="10"),tabDaten[[#This Row],[Plan]],tabDaten[[#This Row],[Plan]]*-1)</f>
        <v>-85000</v>
      </c>
      <c r="M669" s="18">
        <f>IF(OR(tabDaten[[#This Row],[art]]="00",tabDaten[[#This Row],[art]]="10",tabDaten[[#This Row],[art]]="60",tabDaten[[#This Row],[art]]="70"),tabDaten[[#This Row],[Rechnung]],tabDaten[[#This Row],[Rechnung]]*-1)</f>
        <v>-111737.72</v>
      </c>
      <c r="N669" s="44">
        <v>1</v>
      </c>
      <c r="O669" s="45" t="s">
        <v>997</v>
      </c>
      <c r="P669" s="45" t="s">
        <v>1041</v>
      </c>
      <c r="Q669" s="45" t="s">
        <v>1750</v>
      </c>
      <c r="R669" s="45" t="s">
        <v>995</v>
      </c>
      <c r="S669" s="45" t="s">
        <v>1546</v>
      </c>
      <c r="T669" s="44" t="s">
        <v>159</v>
      </c>
      <c r="U669" s="46">
        <v>85000</v>
      </c>
      <c r="V669" s="46">
        <v>111737.72</v>
      </c>
    </row>
    <row r="670" spans="2:22" x14ac:dyDescent="0.2">
      <c r="B670" s="14" t="str">
        <f>IF(tabDaten[[#This Row],[MandNr]]="","Fehler",IF(tabDaten[[#This Row],[MandNr]]=1,"1 Stadt Bad Rappenau","2 Eigenbetrieb Stadtenwässerung"))</f>
        <v>1 Stadt Bad Rappenau</v>
      </c>
      <c r="C670" s="14" t="str">
        <f>IF(OR(tabDaten[[#This Row],[art]]="00",tabDaten[[#This Row],[art]]="01",tabDaten[[#This Row],[art]]="60",tabDaten[[#This Row],[art]]="61"),"0 Verwaltungshaushalt","1 Vermögenshaushalt")</f>
        <v>0 Verwaltungshaushalt</v>
      </c>
      <c r="D670" s="14" t="str">
        <f>VLOOKUP(tabDaten[[#This Row],[art]],tabKontenart[],2,FALSE)</f>
        <v>01 Ausgaben VerwaltungsHH</v>
      </c>
      <c r="E670" s="14" t="str">
        <f>LEFT(tabDaten[[#This Row],[Gld]],1) &amp; "    " &amp;VLOOKUP((tabDaten[[#This Row],[MandNr]]&amp;"x"&amp;LEFT(tabDaten[[#This Row],[Gld]],1)),tabGliederung[],2,FALSE)</f>
        <v xml:space="preserve">1    öffentliche Ordnung </v>
      </c>
      <c r="F670" s="14" t="str">
        <f>LEFT(tabDaten[[#This Row],[Gld]],2) &amp; "    " &amp;VLOOKUP((tabDaten[[#This Row],[MandNr]]&amp;"x"&amp;LEFT(tabDaten[[#This Row],[Gld]],2)),tabGliederung[],2,FALSE)</f>
        <v xml:space="preserve">13    Feuerschutz </v>
      </c>
      <c r="G6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0" s="14" t="str">
        <f>LEFT(tabDaten[[#This Row],[Gld]],4) &amp; "    " &amp;VLOOKUP((tabDaten[[#This Row],[MandNr]]&amp;"x"&amp;LEFT(tabDaten[[#This Row],[Gld]],4)),tabGliederung[],2,FALSE)</f>
        <v xml:space="preserve">1300    Feuerwehr Bad Rappenau </v>
      </c>
      <c r="I670" s="14" t="str">
        <f>IF(OR(LEFT(tabDaten[[#This Row],[Grp]],1)*1=3,LEFT(tabDaten[[#This Row],[Grp]],1)*1=9),LEFT(tabDaten[[#This Row],[Grp]],2),LEFT(tabDaten[[#This Row],[Grp]],1))</f>
        <v>5</v>
      </c>
      <c r="J670" s="14" t="str">
        <f>VLOOKUP(tabDaten[[#This Row],[GrpKurz]],tabGruppierung[],2,FALSE)</f>
        <v>A   Sächlicher Verwaltungs- und Betriebsaufwand</v>
      </c>
      <c r="K6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1300-522000    Druck- und Kopierkosten   </v>
      </c>
      <c r="L670" s="17">
        <f>IF(OR(tabDaten[[#This Row],[art]]="00",tabDaten[[#This Row],[art]]="10"),tabDaten[[#This Row],[Plan]],tabDaten[[#This Row],[Plan]]*-1)</f>
        <v>-2200</v>
      </c>
      <c r="M670" s="18">
        <f>IF(OR(tabDaten[[#This Row],[art]]="00",tabDaten[[#This Row],[art]]="10",tabDaten[[#This Row],[art]]="60",tabDaten[[#This Row],[art]]="70"),tabDaten[[#This Row],[Rechnung]],tabDaten[[#This Row],[Rechnung]]*-1)</f>
        <v>-5061.57</v>
      </c>
      <c r="N670" s="44">
        <v>1</v>
      </c>
      <c r="O670" s="45" t="s">
        <v>997</v>
      </c>
      <c r="P670" s="45" t="s">
        <v>1041</v>
      </c>
      <c r="Q670" s="45" t="s">
        <v>1715</v>
      </c>
      <c r="R670" s="45" t="s">
        <v>995</v>
      </c>
      <c r="S670" s="45" t="s">
        <v>1546</v>
      </c>
      <c r="T670" s="44" t="s">
        <v>110</v>
      </c>
      <c r="U670" s="46">
        <v>2200</v>
      </c>
      <c r="V670" s="46">
        <v>5061.57</v>
      </c>
    </row>
    <row r="671" spans="2:22" x14ac:dyDescent="0.2">
      <c r="B671" s="14" t="str">
        <f>IF(tabDaten[[#This Row],[MandNr]]="","Fehler",IF(tabDaten[[#This Row],[MandNr]]=1,"1 Stadt Bad Rappenau","2 Eigenbetrieb Stadtenwässerung"))</f>
        <v>1 Stadt Bad Rappenau</v>
      </c>
      <c r="C671" s="14" t="str">
        <f>IF(OR(tabDaten[[#This Row],[art]]="00",tabDaten[[#This Row],[art]]="01",tabDaten[[#This Row],[art]]="60",tabDaten[[#This Row],[art]]="61"),"0 Verwaltungshaushalt","1 Vermögenshaushalt")</f>
        <v>0 Verwaltungshaushalt</v>
      </c>
      <c r="D671" s="14" t="str">
        <f>VLOOKUP(tabDaten[[#This Row],[art]],tabKontenart[],2,FALSE)</f>
        <v>01 Ausgaben VerwaltungsHH</v>
      </c>
      <c r="E671" s="14" t="str">
        <f>LEFT(tabDaten[[#This Row],[Gld]],1) &amp; "    " &amp;VLOOKUP((tabDaten[[#This Row],[MandNr]]&amp;"x"&amp;LEFT(tabDaten[[#This Row],[Gld]],1)),tabGliederung[],2,FALSE)</f>
        <v xml:space="preserve">1    öffentliche Ordnung </v>
      </c>
      <c r="F671" s="14" t="str">
        <f>LEFT(tabDaten[[#This Row],[Gld]],2) &amp; "    " &amp;VLOOKUP((tabDaten[[#This Row],[MandNr]]&amp;"x"&amp;LEFT(tabDaten[[#This Row],[Gld]],2)),tabGliederung[],2,FALSE)</f>
        <v xml:space="preserve">13    Feuerschutz </v>
      </c>
      <c r="G6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1" s="14" t="str">
        <f>LEFT(tabDaten[[#This Row],[Gld]],4) &amp; "    " &amp;VLOOKUP((tabDaten[[#This Row],[MandNr]]&amp;"x"&amp;LEFT(tabDaten[[#This Row],[Gld]],4)),tabGliederung[],2,FALSE)</f>
        <v xml:space="preserve">1300    Feuerwehr Bad Rappenau </v>
      </c>
      <c r="I671" s="14" t="str">
        <f>IF(OR(LEFT(tabDaten[[#This Row],[Grp]],1)*1=3,LEFT(tabDaten[[#This Row],[Grp]],1)*1=9),LEFT(tabDaten[[#This Row],[Grp]],2),LEFT(tabDaten[[#This Row],[Grp]],1))</f>
        <v>5</v>
      </c>
      <c r="J671" s="14" t="str">
        <f>VLOOKUP(tabDaten[[#This Row],[GrpKurz]],tabGruppierung[],2,FALSE)</f>
        <v>A   Sächlicher Verwaltungs- und Betriebsaufwand</v>
      </c>
      <c r="K6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1300-541000    Strom   </v>
      </c>
      <c r="L671" s="17">
        <f>IF(OR(tabDaten[[#This Row],[art]]="00",tabDaten[[#This Row],[art]]="10"),tabDaten[[#This Row],[Plan]],tabDaten[[#This Row],[Plan]]*-1)</f>
        <v>-3900</v>
      </c>
      <c r="M671" s="18">
        <f>IF(OR(tabDaten[[#This Row],[art]]="00",tabDaten[[#This Row],[art]]="10",tabDaten[[#This Row],[art]]="60",tabDaten[[#This Row],[art]]="70"),tabDaten[[#This Row],[Rechnung]],tabDaten[[#This Row],[Rechnung]]*-1)</f>
        <v>-5942.06</v>
      </c>
      <c r="N671" s="44">
        <v>1</v>
      </c>
      <c r="O671" s="45" t="s">
        <v>997</v>
      </c>
      <c r="P671" s="45" t="s">
        <v>1041</v>
      </c>
      <c r="Q671" s="45" t="s">
        <v>1732</v>
      </c>
      <c r="R671" s="45" t="s">
        <v>995</v>
      </c>
      <c r="S671" s="45" t="s">
        <v>1546</v>
      </c>
      <c r="T671" s="44" t="s">
        <v>135</v>
      </c>
      <c r="U671" s="46">
        <v>3900</v>
      </c>
      <c r="V671" s="46">
        <v>5942.06</v>
      </c>
    </row>
    <row r="672" spans="2:22" x14ac:dyDescent="0.2">
      <c r="B672" s="14" t="str">
        <f>IF(tabDaten[[#This Row],[MandNr]]="","Fehler",IF(tabDaten[[#This Row],[MandNr]]=1,"1 Stadt Bad Rappenau","2 Eigenbetrieb Stadtenwässerung"))</f>
        <v>1 Stadt Bad Rappenau</v>
      </c>
      <c r="C672" s="14" t="str">
        <f>IF(OR(tabDaten[[#This Row],[art]]="00",tabDaten[[#This Row],[art]]="01",tabDaten[[#This Row],[art]]="60",tabDaten[[#This Row],[art]]="61"),"0 Verwaltungshaushalt","1 Vermögenshaushalt")</f>
        <v>0 Verwaltungshaushalt</v>
      </c>
      <c r="D672" s="14" t="str">
        <f>VLOOKUP(tabDaten[[#This Row],[art]],tabKontenart[],2,FALSE)</f>
        <v>01 Ausgaben VerwaltungsHH</v>
      </c>
      <c r="E672" s="14" t="str">
        <f>LEFT(tabDaten[[#This Row],[Gld]],1) &amp; "    " &amp;VLOOKUP((tabDaten[[#This Row],[MandNr]]&amp;"x"&amp;LEFT(tabDaten[[#This Row],[Gld]],1)),tabGliederung[],2,FALSE)</f>
        <v xml:space="preserve">1    öffentliche Ordnung </v>
      </c>
      <c r="F672" s="14" t="str">
        <f>LEFT(tabDaten[[#This Row],[Gld]],2) &amp; "    " &amp;VLOOKUP((tabDaten[[#This Row],[MandNr]]&amp;"x"&amp;LEFT(tabDaten[[#This Row],[Gld]],2)),tabGliederung[],2,FALSE)</f>
        <v xml:space="preserve">13    Feuerschutz </v>
      </c>
      <c r="G6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2" s="14" t="str">
        <f>LEFT(tabDaten[[#This Row],[Gld]],4) &amp; "    " &amp;VLOOKUP((tabDaten[[#This Row],[MandNr]]&amp;"x"&amp;LEFT(tabDaten[[#This Row],[Gld]],4)),tabGliederung[],2,FALSE)</f>
        <v xml:space="preserve">1300    Feuerwehr Bad Rappenau </v>
      </c>
      <c r="I672" s="14" t="str">
        <f>IF(OR(LEFT(tabDaten[[#This Row],[Grp]],1)*1=3,LEFT(tabDaten[[#This Row],[Grp]],1)*1=9),LEFT(tabDaten[[#This Row],[Grp]],2),LEFT(tabDaten[[#This Row],[Grp]],1))</f>
        <v>5</v>
      </c>
      <c r="J672" s="14" t="str">
        <f>VLOOKUP(tabDaten[[#This Row],[GrpKurz]],tabGruppierung[],2,FALSE)</f>
        <v>A   Sächlicher Verwaltungs- und Betriebsaufwand</v>
      </c>
      <c r="K6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1300-542000    Wasser / Abwasser   </v>
      </c>
      <c r="L672" s="17">
        <f>IF(OR(tabDaten[[#This Row],[art]]="00",tabDaten[[#This Row],[art]]="10"),tabDaten[[#This Row],[Plan]],tabDaten[[#This Row],[Plan]]*-1)</f>
        <v>-1400</v>
      </c>
      <c r="M672" s="18">
        <f>IF(OR(tabDaten[[#This Row],[art]]="00",tabDaten[[#This Row],[art]]="10",tabDaten[[#This Row],[art]]="60",tabDaten[[#This Row],[art]]="70"),tabDaten[[#This Row],[Rechnung]],tabDaten[[#This Row],[Rechnung]]*-1)</f>
        <v>-1308.95</v>
      </c>
      <c r="N672" s="44">
        <v>1</v>
      </c>
      <c r="O672" s="45" t="s">
        <v>997</v>
      </c>
      <c r="P672" s="45" t="s">
        <v>1041</v>
      </c>
      <c r="Q672" s="45" t="s">
        <v>1733</v>
      </c>
      <c r="R672" s="45" t="s">
        <v>995</v>
      </c>
      <c r="S672" s="45" t="s">
        <v>1546</v>
      </c>
      <c r="T672" s="44" t="s">
        <v>136</v>
      </c>
      <c r="U672" s="46">
        <v>1400</v>
      </c>
      <c r="V672" s="46">
        <v>1308.95</v>
      </c>
    </row>
    <row r="673" spans="2:22" x14ac:dyDescent="0.2">
      <c r="B673" s="14" t="str">
        <f>IF(tabDaten[[#This Row],[MandNr]]="","Fehler",IF(tabDaten[[#This Row],[MandNr]]=1,"1 Stadt Bad Rappenau","2 Eigenbetrieb Stadtenwässerung"))</f>
        <v>1 Stadt Bad Rappenau</v>
      </c>
      <c r="C673" s="14" t="str">
        <f>IF(OR(tabDaten[[#This Row],[art]]="00",tabDaten[[#This Row],[art]]="01",tabDaten[[#This Row],[art]]="60",tabDaten[[#This Row],[art]]="61"),"0 Verwaltungshaushalt","1 Vermögenshaushalt")</f>
        <v>0 Verwaltungshaushalt</v>
      </c>
      <c r="D673" s="14" t="str">
        <f>VLOOKUP(tabDaten[[#This Row],[art]],tabKontenart[],2,FALSE)</f>
        <v>01 Ausgaben VerwaltungsHH</v>
      </c>
      <c r="E673" s="14" t="str">
        <f>LEFT(tabDaten[[#This Row],[Gld]],1) &amp; "    " &amp;VLOOKUP((tabDaten[[#This Row],[MandNr]]&amp;"x"&amp;LEFT(tabDaten[[#This Row],[Gld]],1)),tabGliederung[],2,FALSE)</f>
        <v xml:space="preserve">1    öffentliche Ordnung </v>
      </c>
      <c r="F673" s="14" t="str">
        <f>LEFT(tabDaten[[#This Row],[Gld]],2) &amp; "    " &amp;VLOOKUP((tabDaten[[#This Row],[MandNr]]&amp;"x"&amp;LEFT(tabDaten[[#This Row],[Gld]],2)),tabGliederung[],2,FALSE)</f>
        <v xml:space="preserve">13    Feuerschutz </v>
      </c>
      <c r="G6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3" s="14" t="str">
        <f>LEFT(tabDaten[[#This Row],[Gld]],4) &amp; "    " &amp;VLOOKUP((tabDaten[[#This Row],[MandNr]]&amp;"x"&amp;LEFT(tabDaten[[#This Row],[Gld]],4)),tabGliederung[],2,FALSE)</f>
        <v xml:space="preserve">1300    Feuerwehr Bad Rappenau </v>
      </c>
      <c r="I673" s="14" t="str">
        <f>IF(OR(LEFT(tabDaten[[#This Row],[Grp]],1)*1=3,LEFT(tabDaten[[#This Row],[Grp]],1)*1=9),LEFT(tabDaten[[#This Row],[Grp]],2),LEFT(tabDaten[[#This Row],[Grp]],1))</f>
        <v>5</v>
      </c>
      <c r="J673" s="14" t="str">
        <f>VLOOKUP(tabDaten[[#This Row],[GrpKurz]],tabGruppierung[],2,FALSE)</f>
        <v>A   Sächlicher Verwaltungs- und Betriebsaufwand</v>
      </c>
      <c r="K6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1300-543000    Heizungskosten   </v>
      </c>
      <c r="L673" s="17">
        <f>IF(OR(tabDaten[[#This Row],[art]]="00",tabDaten[[#This Row],[art]]="10"),tabDaten[[#This Row],[Plan]],tabDaten[[#This Row],[Plan]]*-1)</f>
        <v>-17300</v>
      </c>
      <c r="M673" s="18">
        <f>IF(OR(tabDaten[[#This Row],[art]]="00",tabDaten[[#This Row],[art]]="10",tabDaten[[#This Row],[art]]="60",tabDaten[[#This Row],[art]]="70"),tabDaten[[#This Row],[Rechnung]],tabDaten[[#This Row],[Rechnung]]*-1)</f>
        <v>-9874</v>
      </c>
      <c r="N673" s="44">
        <v>1</v>
      </c>
      <c r="O673" s="45" t="s">
        <v>997</v>
      </c>
      <c r="P673" s="45" t="s">
        <v>1041</v>
      </c>
      <c r="Q673" s="45" t="s">
        <v>1734</v>
      </c>
      <c r="R673" s="45" t="s">
        <v>995</v>
      </c>
      <c r="S673" s="45" t="s">
        <v>1546</v>
      </c>
      <c r="T673" s="44" t="s">
        <v>137</v>
      </c>
      <c r="U673" s="46">
        <v>17300</v>
      </c>
      <c r="V673" s="46">
        <v>9874</v>
      </c>
    </row>
    <row r="674" spans="2:22" x14ac:dyDescent="0.2">
      <c r="B674" s="14" t="str">
        <f>IF(tabDaten[[#This Row],[MandNr]]="","Fehler",IF(tabDaten[[#This Row],[MandNr]]=1,"1 Stadt Bad Rappenau","2 Eigenbetrieb Stadtenwässerung"))</f>
        <v>1 Stadt Bad Rappenau</v>
      </c>
      <c r="C674" s="14" t="str">
        <f>IF(OR(tabDaten[[#This Row],[art]]="00",tabDaten[[#This Row],[art]]="01",tabDaten[[#This Row],[art]]="60",tabDaten[[#This Row],[art]]="61"),"0 Verwaltungshaushalt","1 Vermögenshaushalt")</f>
        <v>0 Verwaltungshaushalt</v>
      </c>
      <c r="D674" s="14" t="str">
        <f>VLOOKUP(tabDaten[[#This Row],[art]],tabKontenart[],2,FALSE)</f>
        <v>01 Ausgaben VerwaltungsHH</v>
      </c>
      <c r="E674" s="14" t="str">
        <f>LEFT(tabDaten[[#This Row],[Gld]],1) &amp; "    " &amp;VLOOKUP((tabDaten[[#This Row],[MandNr]]&amp;"x"&amp;LEFT(tabDaten[[#This Row],[Gld]],1)),tabGliederung[],2,FALSE)</f>
        <v xml:space="preserve">1    öffentliche Ordnung </v>
      </c>
      <c r="F674" s="14" t="str">
        <f>LEFT(tabDaten[[#This Row],[Gld]],2) &amp; "    " &amp;VLOOKUP((tabDaten[[#This Row],[MandNr]]&amp;"x"&amp;LEFT(tabDaten[[#This Row],[Gld]],2)),tabGliederung[],2,FALSE)</f>
        <v xml:space="preserve">13    Feuerschutz </v>
      </c>
      <c r="G6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4" s="14" t="str">
        <f>LEFT(tabDaten[[#This Row],[Gld]],4) &amp; "    " &amp;VLOOKUP((tabDaten[[#This Row],[MandNr]]&amp;"x"&amp;LEFT(tabDaten[[#This Row],[Gld]],4)),tabGliederung[],2,FALSE)</f>
        <v xml:space="preserve">1300    Feuerwehr Bad Rappenau </v>
      </c>
      <c r="I674" s="14" t="str">
        <f>IF(OR(LEFT(tabDaten[[#This Row],[Grp]],1)*1=3,LEFT(tabDaten[[#This Row],[Grp]],1)*1=9),LEFT(tabDaten[[#This Row],[Grp]],2),LEFT(tabDaten[[#This Row],[Grp]],1))</f>
        <v>5</v>
      </c>
      <c r="J674" s="14" t="str">
        <f>VLOOKUP(tabDaten[[#This Row],[GrpKurz]],tabGruppierung[],2,FALSE)</f>
        <v>A   Sächlicher Verwaltungs- und Betriebsaufwand</v>
      </c>
      <c r="K6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1300-545000    Reinigungskosten   </v>
      </c>
      <c r="L674" s="17">
        <f>IF(OR(tabDaten[[#This Row],[art]]="00",tabDaten[[#This Row],[art]]="10"),tabDaten[[#This Row],[Plan]],tabDaten[[#This Row],[Plan]]*-1)</f>
        <v>-3000</v>
      </c>
      <c r="M674" s="18">
        <f>IF(OR(tabDaten[[#This Row],[art]]="00",tabDaten[[#This Row],[art]]="10",tabDaten[[#This Row],[art]]="60",tabDaten[[#This Row],[art]]="70"),tabDaten[[#This Row],[Rechnung]],tabDaten[[#This Row],[Rechnung]]*-1)</f>
        <v>-2932.84</v>
      </c>
      <c r="N674" s="44">
        <v>1</v>
      </c>
      <c r="O674" s="45" t="s">
        <v>997</v>
      </c>
      <c r="P674" s="45" t="s">
        <v>1041</v>
      </c>
      <c r="Q674" s="45" t="s">
        <v>1736</v>
      </c>
      <c r="R674" s="45" t="s">
        <v>995</v>
      </c>
      <c r="S674" s="45" t="s">
        <v>1546</v>
      </c>
      <c r="T674" s="44" t="s">
        <v>139</v>
      </c>
      <c r="U674" s="46">
        <v>3000</v>
      </c>
      <c r="V674" s="46">
        <v>2932.84</v>
      </c>
    </row>
    <row r="675" spans="2:22" x14ac:dyDescent="0.2">
      <c r="B675" s="14" t="str">
        <f>IF(tabDaten[[#This Row],[MandNr]]="","Fehler",IF(tabDaten[[#This Row],[MandNr]]=1,"1 Stadt Bad Rappenau","2 Eigenbetrieb Stadtenwässerung"))</f>
        <v>1 Stadt Bad Rappenau</v>
      </c>
      <c r="C675" s="14" t="str">
        <f>IF(OR(tabDaten[[#This Row],[art]]="00",tabDaten[[#This Row],[art]]="01",tabDaten[[#This Row],[art]]="60",tabDaten[[#This Row],[art]]="61"),"0 Verwaltungshaushalt","1 Vermögenshaushalt")</f>
        <v>0 Verwaltungshaushalt</v>
      </c>
      <c r="D675" s="14" t="str">
        <f>VLOOKUP(tabDaten[[#This Row],[art]],tabKontenart[],2,FALSE)</f>
        <v>01 Ausgaben VerwaltungsHH</v>
      </c>
      <c r="E675" s="14" t="str">
        <f>LEFT(tabDaten[[#This Row],[Gld]],1) &amp; "    " &amp;VLOOKUP((tabDaten[[#This Row],[MandNr]]&amp;"x"&amp;LEFT(tabDaten[[#This Row],[Gld]],1)),tabGliederung[],2,FALSE)</f>
        <v xml:space="preserve">1    öffentliche Ordnung </v>
      </c>
      <c r="F675" s="14" t="str">
        <f>LEFT(tabDaten[[#This Row],[Gld]],2) &amp; "    " &amp;VLOOKUP((tabDaten[[#This Row],[MandNr]]&amp;"x"&amp;LEFT(tabDaten[[#This Row],[Gld]],2)),tabGliederung[],2,FALSE)</f>
        <v xml:space="preserve">13    Feuerschutz </v>
      </c>
      <c r="G6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5" s="14" t="str">
        <f>LEFT(tabDaten[[#This Row],[Gld]],4) &amp; "    " &amp;VLOOKUP((tabDaten[[#This Row],[MandNr]]&amp;"x"&amp;LEFT(tabDaten[[#This Row],[Gld]],4)),tabGliederung[],2,FALSE)</f>
        <v xml:space="preserve">1300    Feuerwehr Bad Rappenau </v>
      </c>
      <c r="I675" s="14" t="str">
        <f>IF(OR(LEFT(tabDaten[[#This Row],[Grp]],1)*1=3,LEFT(tabDaten[[#This Row],[Grp]],1)*1=9),LEFT(tabDaten[[#This Row],[Grp]],2),LEFT(tabDaten[[#This Row],[Grp]],1))</f>
        <v>5</v>
      </c>
      <c r="J675" s="14" t="str">
        <f>VLOOKUP(tabDaten[[#This Row],[GrpKurz]],tabGruppierung[],2,FALSE)</f>
        <v>A   Sächlicher Verwaltungs- und Betriebsaufwand</v>
      </c>
      <c r="K6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1300-546000    Steuern und Gebäudeversicherungen   </v>
      </c>
      <c r="L675" s="17">
        <f>IF(OR(tabDaten[[#This Row],[art]]="00",tabDaten[[#This Row],[art]]="10"),tabDaten[[#This Row],[Plan]],tabDaten[[#This Row],[Plan]]*-1)</f>
        <v>-400</v>
      </c>
      <c r="M675" s="18">
        <f>IF(OR(tabDaten[[#This Row],[art]]="00",tabDaten[[#This Row],[art]]="10",tabDaten[[#This Row],[art]]="60",tabDaten[[#This Row],[art]]="70"),tabDaten[[#This Row],[Rechnung]],tabDaten[[#This Row],[Rechnung]]*-1)</f>
        <v>-1249.4000000000001</v>
      </c>
      <c r="N675" s="44">
        <v>1</v>
      </c>
      <c r="O675" s="45" t="s">
        <v>997</v>
      </c>
      <c r="P675" s="45" t="s">
        <v>1041</v>
      </c>
      <c r="Q675" s="45" t="s">
        <v>1737</v>
      </c>
      <c r="R675" s="45" t="s">
        <v>995</v>
      </c>
      <c r="S675" s="45" t="s">
        <v>1546</v>
      </c>
      <c r="T675" s="44" t="s">
        <v>140</v>
      </c>
      <c r="U675" s="46">
        <v>400</v>
      </c>
      <c r="V675" s="46">
        <v>1249.4000000000001</v>
      </c>
    </row>
    <row r="676" spans="2:22" x14ac:dyDescent="0.2">
      <c r="B676" s="14" t="str">
        <f>IF(tabDaten[[#This Row],[MandNr]]="","Fehler",IF(tabDaten[[#This Row],[MandNr]]=1,"1 Stadt Bad Rappenau","2 Eigenbetrieb Stadtenwässerung"))</f>
        <v>1 Stadt Bad Rappenau</v>
      </c>
      <c r="C676" s="14" t="str">
        <f>IF(OR(tabDaten[[#This Row],[art]]="00",tabDaten[[#This Row],[art]]="01",tabDaten[[#This Row],[art]]="60",tabDaten[[#This Row],[art]]="61"),"0 Verwaltungshaushalt","1 Vermögenshaushalt")</f>
        <v>0 Verwaltungshaushalt</v>
      </c>
      <c r="D676" s="14" t="str">
        <f>VLOOKUP(tabDaten[[#This Row],[art]],tabKontenart[],2,FALSE)</f>
        <v>01 Ausgaben VerwaltungsHH</v>
      </c>
      <c r="E676" s="14" t="str">
        <f>LEFT(tabDaten[[#This Row],[Gld]],1) &amp; "    " &amp;VLOOKUP((tabDaten[[#This Row],[MandNr]]&amp;"x"&amp;LEFT(tabDaten[[#This Row],[Gld]],1)),tabGliederung[],2,FALSE)</f>
        <v xml:space="preserve">1    öffentliche Ordnung </v>
      </c>
      <c r="F676" s="14" t="str">
        <f>LEFT(tabDaten[[#This Row],[Gld]],2) &amp; "    " &amp;VLOOKUP((tabDaten[[#This Row],[MandNr]]&amp;"x"&amp;LEFT(tabDaten[[#This Row],[Gld]],2)),tabGliederung[],2,FALSE)</f>
        <v xml:space="preserve">13    Feuerschutz </v>
      </c>
      <c r="G6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6" s="14" t="str">
        <f>LEFT(tabDaten[[#This Row],[Gld]],4) &amp; "    " &amp;VLOOKUP((tabDaten[[#This Row],[MandNr]]&amp;"x"&amp;LEFT(tabDaten[[#This Row],[Gld]],4)),tabGliederung[],2,FALSE)</f>
        <v xml:space="preserve">1300    Feuerwehr Bad Rappenau </v>
      </c>
      <c r="I676" s="14" t="str">
        <f>IF(OR(LEFT(tabDaten[[#This Row],[Grp]],1)*1=3,LEFT(tabDaten[[#This Row],[Grp]],1)*1=9),LEFT(tabDaten[[#This Row],[Grp]],2),LEFT(tabDaten[[#This Row],[Grp]],1))</f>
        <v>5</v>
      </c>
      <c r="J676" s="14" t="str">
        <f>VLOOKUP(tabDaten[[#This Row],[GrpKurz]],tabGruppierung[],2,FALSE)</f>
        <v>A   Sächlicher Verwaltungs- und Betriebsaufwand</v>
      </c>
      <c r="K6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1300-549000    sonstige Bewirtschaftungskosten (z.B. Schornsteinfeger, Feuerlöschgeräte) </v>
      </c>
      <c r="L676" s="17">
        <f>IF(OR(tabDaten[[#This Row],[art]]="00",tabDaten[[#This Row],[art]]="10"),tabDaten[[#This Row],[Plan]],tabDaten[[#This Row],[Plan]]*-1)</f>
        <v>-3300</v>
      </c>
      <c r="M676" s="18">
        <f>IF(OR(tabDaten[[#This Row],[art]]="00",tabDaten[[#This Row],[art]]="10",tabDaten[[#This Row],[art]]="60",tabDaten[[#This Row],[art]]="70"),tabDaten[[#This Row],[Rechnung]],tabDaten[[#This Row],[Rechnung]]*-1)</f>
        <v>-3534.23</v>
      </c>
      <c r="N676" s="44">
        <v>1</v>
      </c>
      <c r="O676" s="45" t="s">
        <v>997</v>
      </c>
      <c r="P676" s="45" t="s">
        <v>1041</v>
      </c>
      <c r="Q676" s="45" t="s">
        <v>1738</v>
      </c>
      <c r="R676" s="45" t="s">
        <v>995</v>
      </c>
      <c r="S676" s="45" t="s">
        <v>1546</v>
      </c>
      <c r="T676" s="44" t="s">
        <v>141</v>
      </c>
      <c r="U676" s="46">
        <v>3300</v>
      </c>
      <c r="V676" s="46">
        <v>3534.23</v>
      </c>
    </row>
    <row r="677" spans="2:22" x14ac:dyDescent="0.2">
      <c r="B677" s="14" t="str">
        <f>IF(tabDaten[[#This Row],[MandNr]]="","Fehler",IF(tabDaten[[#This Row],[MandNr]]=1,"1 Stadt Bad Rappenau","2 Eigenbetrieb Stadtenwässerung"))</f>
        <v>1 Stadt Bad Rappenau</v>
      </c>
      <c r="C677" s="14" t="str">
        <f>IF(OR(tabDaten[[#This Row],[art]]="00",tabDaten[[#This Row],[art]]="01",tabDaten[[#This Row],[art]]="60",tabDaten[[#This Row],[art]]="61"),"0 Verwaltungshaushalt","1 Vermögenshaushalt")</f>
        <v>0 Verwaltungshaushalt</v>
      </c>
      <c r="D677" s="14" t="str">
        <f>VLOOKUP(tabDaten[[#This Row],[art]],tabKontenart[],2,FALSE)</f>
        <v>01 Ausgaben VerwaltungsHH</v>
      </c>
      <c r="E677" s="14" t="str">
        <f>LEFT(tabDaten[[#This Row],[Gld]],1) &amp; "    " &amp;VLOOKUP((tabDaten[[#This Row],[MandNr]]&amp;"x"&amp;LEFT(tabDaten[[#This Row],[Gld]],1)),tabGliederung[],2,FALSE)</f>
        <v xml:space="preserve">1    öffentliche Ordnung </v>
      </c>
      <c r="F677" s="14" t="str">
        <f>LEFT(tabDaten[[#This Row],[Gld]],2) &amp; "    " &amp;VLOOKUP((tabDaten[[#This Row],[MandNr]]&amp;"x"&amp;LEFT(tabDaten[[#This Row],[Gld]],2)),tabGliederung[],2,FALSE)</f>
        <v xml:space="preserve">13    Feuerschutz </v>
      </c>
      <c r="G6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7" s="14" t="str">
        <f>LEFT(tabDaten[[#This Row],[Gld]],4) &amp; "    " &amp;VLOOKUP((tabDaten[[#This Row],[MandNr]]&amp;"x"&amp;LEFT(tabDaten[[#This Row],[Gld]],4)),tabGliederung[],2,FALSE)</f>
        <v xml:space="preserve">1300    Feuerwehr Bad Rappenau </v>
      </c>
      <c r="I677" s="14" t="str">
        <f>IF(OR(LEFT(tabDaten[[#This Row],[Grp]],1)*1=3,LEFT(tabDaten[[#This Row],[Grp]],1)*1=9),LEFT(tabDaten[[#This Row],[Grp]],2),LEFT(tabDaten[[#This Row],[Grp]],1))</f>
        <v>5</v>
      </c>
      <c r="J677" s="14" t="str">
        <f>VLOOKUP(tabDaten[[#This Row],[GrpKurz]],tabGruppierung[],2,FALSE)</f>
        <v>A   Sächlicher Verwaltungs- und Betriebsaufwand</v>
      </c>
      <c r="K6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1300-550000    Haltung von Fahrzeugen  </v>
      </c>
      <c r="L677" s="17">
        <f>IF(OR(tabDaten[[#This Row],[art]]="00",tabDaten[[#This Row],[art]]="10"),tabDaten[[#This Row],[Plan]],tabDaten[[#This Row],[Plan]]*-1)</f>
        <v>-39000</v>
      </c>
      <c r="M677" s="18">
        <f>IF(OR(tabDaten[[#This Row],[art]]="00",tabDaten[[#This Row],[art]]="10",tabDaten[[#This Row],[art]]="60",tabDaten[[#This Row],[art]]="70"),tabDaten[[#This Row],[Rechnung]],tabDaten[[#This Row],[Rechnung]]*-1)</f>
        <v>0</v>
      </c>
      <c r="N677" s="44">
        <v>1</v>
      </c>
      <c r="O677" s="45" t="s">
        <v>997</v>
      </c>
      <c r="P677" s="45" t="s">
        <v>1041</v>
      </c>
      <c r="Q677" s="45" t="s">
        <v>1716</v>
      </c>
      <c r="R677" s="45" t="s">
        <v>995</v>
      </c>
      <c r="S677" s="45" t="s">
        <v>1546</v>
      </c>
      <c r="T677" s="44" t="s">
        <v>111</v>
      </c>
      <c r="U677" s="46">
        <v>39000</v>
      </c>
      <c r="V677" s="46">
        <v>0</v>
      </c>
    </row>
    <row r="678" spans="2:22" x14ac:dyDescent="0.2">
      <c r="B678" s="14" t="str">
        <f>IF(tabDaten[[#This Row],[MandNr]]="","Fehler",IF(tabDaten[[#This Row],[MandNr]]=1,"1 Stadt Bad Rappenau","2 Eigenbetrieb Stadtenwässerung"))</f>
        <v>1 Stadt Bad Rappenau</v>
      </c>
      <c r="C678" s="14" t="str">
        <f>IF(OR(tabDaten[[#This Row],[art]]="00",tabDaten[[#This Row],[art]]="01",tabDaten[[#This Row],[art]]="60",tabDaten[[#This Row],[art]]="61"),"0 Verwaltungshaushalt","1 Vermögenshaushalt")</f>
        <v>0 Verwaltungshaushalt</v>
      </c>
      <c r="D678" s="14" t="str">
        <f>VLOOKUP(tabDaten[[#This Row],[art]],tabKontenart[],2,FALSE)</f>
        <v>01 Ausgaben VerwaltungsHH</v>
      </c>
      <c r="E678" s="14" t="str">
        <f>LEFT(tabDaten[[#This Row],[Gld]],1) &amp; "    " &amp;VLOOKUP((tabDaten[[#This Row],[MandNr]]&amp;"x"&amp;LEFT(tabDaten[[#This Row],[Gld]],1)),tabGliederung[],2,FALSE)</f>
        <v xml:space="preserve">1    öffentliche Ordnung </v>
      </c>
      <c r="F678" s="14" t="str">
        <f>LEFT(tabDaten[[#This Row],[Gld]],2) &amp; "    " &amp;VLOOKUP((tabDaten[[#This Row],[MandNr]]&amp;"x"&amp;LEFT(tabDaten[[#This Row],[Gld]],2)),tabGliederung[],2,FALSE)</f>
        <v xml:space="preserve">13    Feuerschutz </v>
      </c>
      <c r="G6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8" s="14" t="str">
        <f>LEFT(tabDaten[[#This Row],[Gld]],4) &amp; "    " &amp;VLOOKUP((tabDaten[[#This Row],[MandNr]]&amp;"x"&amp;LEFT(tabDaten[[#This Row],[Gld]],4)),tabGliederung[],2,FALSE)</f>
        <v xml:space="preserve">1300    Feuerwehr Bad Rappenau </v>
      </c>
      <c r="I678" s="14" t="str">
        <f>IF(OR(LEFT(tabDaten[[#This Row],[Grp]],1)*1=3,LEFT(tabDaten[[#This Row],[Grp]],1)*1=9),LEFT(tabDaten[[#This Row],[Grp]],2),LEFT(tabDaten[[#This Row],[Grp]],1))</f>
        <v>5</v>
      </c>
      <c r="J678" s="14" t="str">
        <f>VLOOKUP(tabDaten[[#This Row],[GrpKurz]],tabGruppierung[],2,FALSE)</f>
        <v>A   Sächlicher Verwaltungs- und Betriebsaufwand</v>
      </c>
      <c r="K6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1300-560000    Dienst- und Schutzkleidung  </v>
      </c>
      <c r="L678" s="17">
        <f>IF(OR(tabDaten[[#This Row],[art]]="00",tabDaten[[#This Row],[art]]="10"),tabDaten[[#This Row],[Plan]],tabDaten[[#This Row],[Plan]]*-1)</f>
        <v>-60000</v>
      </c>
      <c r="M678" s="18">
        <f>IF(OR(tabDaten[[#This Row],[art]]="00",tabDaten[[#This Row],[art]]="10",tabDaten[[#This Row],[art]]="60",tabDaten[[#This Row],[art]]="70"),tabDaten[[#This Row],[Rechnung]],tabDaten[[#This Row],[Rechnung]]*-1)</f>
        <v>-18141.560000000001</v>
      </c>
      <c r="N678" s="44">
        <v>1</v>
      </c>
      <c r="O678" s="45" t="s">
        <v>997</v>
      </c>
      <c r="P678" s="45" t="s">
        <v>1041</v>
      </c>
      <c r="Q678" s="45" t="s">
        <v>1742</v>
      </c>
      <c r="R678" s="45" t="s">
        <v>995</v>
      </c>
      <c r="S678" s="45" t="s">
        <v>1546</v>
      </c>
      <c r="T678" s="44" t="s">
        <v>146</v>
      </c>
      <c r="U678" s="46">
        <v>60000</v>
      </c>
      <c r="V678" s="46">
        <v>18141.560000000001</v>
      </c>
    </row>
    <row r="679" spans="2:22" x14ac:dyDescent="0.2">
      <c r="B679" s="14" t="str">
        <f>IF(tabDaten[[#This Row],[MandNr]]="","Fehler",IF(tabDaten[[#This Row],[MandNr]]=1,"1 Stadt Bad Rappenau","2 Eigenbetrieb Stadtenwässerung"))</f>
        <v>1 Stadt Bad Rappenau</v>
      </c>
      <c r="C679" s="14" t="str">
        <f>IF(OR(tabDaten[[#This Row],[art]]="00",tabDaten[[#This Row],[art]]="01",tabDaten[[#This Row],[art]]="60",tabDaten[[#This Row],[art]]="61"),"0 Verwaltungshaushalt","1 Vermögenshaushalt")</f>
        <v>0 Verwaltungshaushalt</v>
      </c>
      <c r="D679" s="14" t="str">
        <f>VLOOKUP(tabDaten[[#This Row],[art]],tabKontenart[],2,FALSE)</f>
        <v>01 Ausgaben VerwaltungsHH</v>
      </c>
      <c r="E679" s="14" t="str">
        <f>LEFT(tabDaten[[#This Row],[Gld]],1) &amp; "    " &amp;VLOOKUP((tabDaten[[#This Row],[MandNr]]&amp;"x"&amp;LEFT(tabDaten[[#This Row],[Gld]],1)),tabGliederung[],2,FALSE)</f>
        <v xml:space="preserve">1    öffentliche Ordnung </v>
      </c>
      <c r="F679" s="14" t="str">
        <f>LEFT(tabDaten[[#This Row],[Gld]],2) &amp; "    " &amp;VLOOKUP((tabDaten[[#This Row],[MandNr]]&amp;"x"&amp;LEFT(tabDaten[[#This Row],[Gld]],2)),tabGliederung[],2,FALSE)</f>
        <v xml:space="preserve">13    Feuerschutz </v>
      </c>
      <c r="G6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79" s="14" t="str">
        <f>LEFT(tabDaten[[#This Row],[Gld]],4) &amp; "    " &amp;VLOOKUP((tabDaten[[#This Row],[MandNr]]&amp;"x"&amp;LEFT(tabDaten[[#This Row],[Gld]],4)),tabGliederung[],2,FALSE)</f>
        <v xml:space="preserve">1300    Feuerwehr Bad Rappenau </v>
      </c>
      <c r="I679" s="14" t="str">
        <f>IF(OR(LEFT(tabDaten[[#This Row],[Grp]],1)*1=3,LEFT(tabDaten[[#This Row],[Grp]],1)*1=9),LEFT(tabDaten[[#This Row],[Grp]],2),LEFT(tabDaten[[#This Row],[Grp]],1))</f>
        <v>5</v>
      </c>
      <c r="J679" s="14" t="str">
        <f>VLOOKUP(tabDaten[[#This Row],[GrpKurz]],tabGruppierung[],2,FALSE)</f>
        <v>A   Sächlicher Verwaltungs- und Betriebsaufwand</v>
      </c>
      <c r="K6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1300-562000    Aus- und Fortbildung, Umschulung  </v>
      </c>
      <c r="L679" s="17">
        <f>IF(OR(tabDaten[[#This Row],[art]]="00",tabDaten[[#This Row],[art]]="10"),tabDaten[[#This Row],[Plan]],tabDaten[[#This Row],[Plan]]*-1)</f>
        <v>-47000</v>
      </c>
      <c r="M679" s="18">
        <f>IF(OR(tabDaten[[#This Row],[art]]="00",tabDaten[[#This Row],[art]]="10",tabDaten[[#This Row],[art]]="60",tabDaten[[#This Row],[art]]="70"),tabDaten[[#This Row],[Rechnung]],tabDaten[[#This Row],[Rechnung]]*-1)</f>
        <v>-35824.660000000003</v>
      </c>
      <c r="N679" s="44">
        <v>1</v>
      </c>
      <c r="O679" s="45" t="s">
        <v>997</v>
      </c>
      <c r="P679" s="45" t="s">
        <v>1041</v>
      </c>
      <c r="Q679" s="45" t="s">
        <v>1727</v>
      </c>
      <c r="R679" s="45" t="s">
        <v>995</v>
      </c>
      <c r="S679" s="45" t="s">
        <v>1546</v>
      </c>
      <c r="T679" s="44" t="s">
        <v>129</v>
      </c>
      <c r="U679" s="46">
        <v>47000</v>
      </c>
      <c r="V679" s="46">
        <v>35824.660000000003</v>
      </c>
    </row>
    <row r="680" spans="2:22" x14ac:dyDescent="0.2">
      <c r="B680" s="14" t="str">
        <f>IF(tabDaten[[#This Row],[MandNr]]="","Fehler",IF(tabDaten[[#This Row],[MandNr]]=1,"1 Stadt Bad Rappenau","2 Eigenbetrieb Stadtenwässerung"))</f>
        <v>1 Stadt Bad Rappenau</v>
      </c>
      <c r="C680" s="14" t="str">
        <f>IF(OR(tabDaten[[#This Row],[art]]="00",tabDaten[[#This Row],[art]]="01",tabDaten[[#This Row],[art]]="60",tabDaten[[#This Row],[art]]="61"),"0 Verwaltungshaushalt","1 Vermögenshaushalt")</f>
        <v>0 Verwaltungshaushalt</v>
      </c>
      <c r="D680" s="14" t="str">
        <f>VLOOKUP(tabDaten[[#This Row],[art]],tabKontenart[],2,FALSE)</f>
        <v>01 Ausgaben VerwaltungsHH</v>
      </c>
      <c r="E680" s="14" t="str">
        <f>LEFT(tabDaten[[#This Row],[Gld]],1) &amp; "    " &amp;VLOOKUP((tabDaten[[#This Row],[MandNr]]&amp;"x"&amp;LEFT(tabDaten[[#This Row],[Gld]],1)),tabGliederung[],2,FALSE)</f>
        <v xml:space="preserve">1    öffentliche Ordnung </v>
      </c>
      <c r="F680" s="14" t="str">
        <f>LEFT(tabDaten[[#This Row],[Gld]],2) &amp; "    " &amp;VLOOKUP((tabDaten[[#This Row],[MandNr]]&amp;"x"&amp;LEFT(tabDaten[[#This Row],[Gld]],2)),tabGliederung[],2,FALSE)</f>
        <v xml:space="preserve">13    Feuerschutz </v>
      </c>
      <c r="G6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0" s="14" t="str">
        <f>LEFT(tabDaten[[#This Row],[Gld]],4) &amp; "    " &amp;VLOOKUP((tabDaten[[#This Row],[MandNr]]&amp;"x"&amp;LEFT(tabDaten[[#This Row],[Gld]],4)),tabGliederung[],2,FALSE)</f>
        <v xml:space="preserve">1300    Feuerwehr Bad Rappenau </v>
      </c>
      <c r="I680" s="14" t="str">
        <f>IF(OR(LEFT(tabDaten[[#This Row],[Grp]],1)*1=3,LEFT(tabDaten[[#This Row],[Grp]],1)*1=9),LEFT(tabDaten[[#This Row],[Grp]],2),LEFT(tabDaten[[#This Row],[Grp]],1))</f>
        <v>5</v>
      </c>
      <c r="J680" s="14" t="str">
        <f>VLOOKUP(tabDaten[[#This Row],[GrpKurz]],tabGruppierung[],2,FALSE)</f>
        <v>A   Sächlicher Verwaltungs- und Betriebsaufwand</v>
      </c>
      <c r="K6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1300-583000    Ehrungen, Jubiläen und dgl.  </v>
      </c>
      <c r="L680" s="17">
        <f>IF(OR(tabDaten[[#This Row],[art]]="00",tabDaten[[#This Row],[art]]="10"),tabDaten[[#This Row],[Plan]],tabDaten[[#This Row],[Plan]]*-1)</f>
        <v>-2000</v>
      </c>
      <c r="M680" s="18">
        <f>IF(OR(tabDaten[[#This Row],[art]]="00",tabDaten[[#This Row],[art]]="10",tabDaten[[#This Row],[art]]="60",tabDaten[[#This Row],[art]]="70"),tabDaten[[#This Row],[Rechnung]],tabDaten[[#This Row],[Rechnung]]*-1)</f>
        <v>-6692.59</v>
      </c>
      <c r="N680" s="44">
        <v>1</v>
      </c>
      <c r="O680" s="45" t="s">
        <v>997</v>
      </c>
      <c r="P680" s="45" t="s">
        <v>1041</v>
      </c>
      <c r="Q680" s="45" t="s">
        <v>1719</v>
      </c>
      <c r="R680" s="45" t="s">
        <v>995</v>
      </c>
      <c r="S680" s="45" t="s">
        <v>1546</v>
      </c>
      <c r="T680" s="44" t="s">
        <v>114</v>
      </c>
      <c r="U680" s="46">
        <v>2000</v>
      </c>
      <c r="V680" s="46">
        <v>6692.59</v>
      </c>
    </row>
    <row r="681" spans="2:22" x14ac:dyDescent="0.2">
      <c r="B681" s="14" t="str">
        <f>IF(tabDaten[[#This Row],[MandNr]]="","Fehler",IF(tabDaten[[#This Row],[MandNr]]=1,"1 Stadt Bad Rappenau","2 Eigenbetrieb Stadtenwässerung"))</f>
        <v>1 Stadt Bad Rappenau</v>
      </c>
      <c r="C681" s="14" t="str">
        <f>IF(OR(tabDaten[[#This Row],[art]]="00",tabDaten[[#This Row],[art]]="01",tabDaten[[#This Row],[art]]="60",tabDaten[[#This Row],[art]]="61"),"0 Verwaltungshaushalt","1 Vermögenshaushalt")</f>
        <v>0 Verwaltungshaushalt</v>
      </c>
      <c r="D681" s="14" t="str">
        <f>VLOOKUP(tabDaten[[#This Row],[art]],tabKontenart[],2,FALSE)</f>
        <v>01 Ausgaben VerwaltungsHH</v>
      </c>
      <c r="E681" s="14" t="str">
        <f>LEFT(tabDaten[[#This Row],[Gld]],1) &amp; "    " &amp;VLOOKUP((tabDaten[[#This Row],[MandNr]]&amp;"x"&amp;LEFT(tabDaten[[#This Row],[Gld]],1)),tabGliederung[],2,FALSE)</f>
        <v xml:space="preserve">1    öffentliche Ordnung </v>
      </c>
      <c r="F681" s="14" t="str">
        <f>LEFT(tabDaten[[#This Row],[Gld]],2) &amp; "    " &amp;VLOOKUP((tabDaten[[#This Row],[MandNr]]&amp;"x"&amp;LEFT(tabDaten[[#This Row],[Gld]],2)),tabGliederung[],2,FALSE)</f>
        <v xml:space="preserve">13    Feuerschutz </v>
      </c>
      <c r="G6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1" s="14" t="str">
        <f>LEFT(tabDaten[[#This Row],[Gld]],4) &amp; "    " &amp;VLOOKUP((tabDaten[[#This Row],[MandNr]]&amp;"x"&amp;LEFT(tabDaten[[#This Row],[Gld]],4)),tabGliederung[],2,FALSE)</f>
        <v xml:space="preserve">1300    Feuerwehr Bad Rappenau </v>
      </c>
      <c r="I681" s="14" t="str">
        <f>IF(OR(LEFT(tabDaten[[#This Row],[Grp]],1)*1=3,LEFT(tabDaten[[#This Row],[Grp]],1)*1=9),LEFT(tabDaten[[#This Row],[Grp]],2),LEFT(tabDaten[[#This Row],[Grp]],1))</f>
        <v>6</v>
      </c>
      <c r="J681" s="14" t="str">
        <f>VLOOKUP(tabDaten[[#This Row],[GrpKurz]],tabGruppierung[],2,FALSE)</f>
        <v>A   Sächlicher Verwaltungs- und Betriebsaufwand</v>
      </c>
      <c r="K6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1300-605000    Brandfälle, Einsätze   </v>
      </c>
      <c r="L681" s="17">
        <f>IF(OR(tabDaten[[#This Row],[art]]="00",tabDaten[[#This Row],[art]]="10"),tabDaten[[#This Row],[Plan]],tabDaten[[#This Row],[Plan]]*-1)</f>
        <v>-40000</v>
      </c>
      <c r="M681" s="18">
        <f>IF(OR(tabDaten[[#This Row],[art]]="00",tabDaten[[#This Row],[art]]="10",tabDaten[[#This Row],[art]]="60",tabDaten[[#This Row],[art]]="70"),tabDaten[[#This Row],[Rechnung]],tabDaten[[#This Row],[Rechnung]]*-1)</f>
        <v>-38586.879999999997</v>
      </c>
      <c r="N681" s="44">
        <v>1</v>
      </c>
      <c r="O681" s="45" t="s">
        <v>997</v>
      </c>
      <c r="P681" s="45" t="s">
        <v>1041</v>
      </c>
      <c r="Q681" s="45" t="s">
        <v>1751</v>
      </c>
      <c r="R681" s="45" t="s">
        <v>995</v>
      </c>
      <c r="S681" s="45" t="s">
        <v>1546</v>
      </c>
      <c r="T681" s="44" t="s">
        <v>160</v>
      </c>
      <c r="U681" s="46">
        <v>40000</v>
      </c>
      <c r="V681" s="46">
        <v>38586.879999999997</v>
      </c>
    </row>
    <row r="682" spans="2:22" x14ac:dyDescent="0.2">
      <c r="B682" s="14" t="str">
        <f>IF(tabDaten[[#This Row],[MandNr]]="","Fehler",IF(tabDaten[[#This Row],[MandNr]]=1,"1 Stadt Bad Rappenau","2 Eigenbetrieb Stadtenwässerung"))</f>
        <v>1 Stadt Bad Rappenau</v>
      </c>
      <c r="C682" s="14" t="str">
        <f>IF(OR(tabDaten[[#This Row],[art]]="00",tabDaten[[#This Row],[art]]="01",tabDaten[[#This Row],[art]]="60",tabDaten[[#This Row],[art]]="61"),"0 Verwaltungshaushalt","1 Vermögenshaushalt")</f>
        <v>0 Verwaltungshaushalt</v>
      </c>
      <c r="D682" s="14" t="str">
        <f>VLOOKUP(tabDaten[[#This Row],[art]],tabKontenart[],2,FALSE)</f>
        <v>01 Ausgaben VerwaltungsHH</v>
      </c>
      <c r="E682" s="14" t="str">
        <f>LEFT(tabDaten[[#This Row],[Gld]],1) &amp; "    " &amp;VLOOKUP((tabDaten[[#This Row],[MandNr]]&amp;"x"&amp;LEFT(tabDaten[[#This Row],[Gld]],1)),tabGliederung[],2,FALSE)</f>
        <v xml:space="preserve">1    öffentliche Ordnung </v>
      </c>
      <c r="F682" s="14" t="str">
        <f>LEFT(tabDaten[[#This Row],[Gld]],2) &amp; "    " &amp;VLOOKUP((tabDaten[[#This Row],[MandNr]]&amp;"x"&amp;LEFT(tabDaten[[#This Row],[Gld]],2)),tabGliederung[],2,FALSE)</f>
        <v xml:space="preserve">13    Feuerschutz </v>
      </c>
      <c r="G6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2" s="14" t="str">
        <f>LEFT(tabDaten[[#This Row],[Gld]],4) &amp; "    " &amp;VLOOKUP((tabDaten[[#This Row],[MandNr]]&amp;"x"&amp;LEFT(tabDaten[[#This Row],[Gld]],4)),tabGliederung[],2,FALSE)</f>
        <v xml:space="preserve">1300    Feuerwehr Bad Rappenau </v>
      </c>
      <c r="I682" s="14" t="str">
        <f>IF(OR(LEFT(tabDaten[[#This Row],[Grp]],1)*1=3,LEFT(tabDaten[[#This Row],[Grp]],1)*1=9),LEFT(tabDaten[[#This Row],[Grp]],2),LEFT(tabDaten[[#This Row],[Grp]],1))</f>
        <v>6</v>
      </c>
      <c r="J682" s="14" t="str">
        <f>VLOOKUP(tabDaten[[#This Row],[GrpKurz]],tabGruppierung[],2,FALSE)</f>
        <v>A   Sächlicher Verwaltungs- und Betriebsaufwand</v>
      </c>
      <c r="K6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1300-638000    EDV-Kosten   </v>
      </c>
      <c r="L682" s="17">
        <f>IF(OR(tabDaten[[#This Row],[art]]="00",tabDaten[[#This Row],[art]]="10"),tabDaten[[#This Row],[Plan]],tabDaten[[#This Row],[Plan]]*-1)</f>
        <v>-20000</v>
      </c>
      <c r="M682" s="18">
        <f>IF(OR(tabDaten[[#This Row],[art]]="00",tabDaten[[#This Row],[art]]="10",tabDaten[[#This Row],[art]]="60",tabDaten[[#This Row],[art]]="70"),tabDaten[[#This Row],[Rechnung]],tabDaten[[#This Row],[Rechnung]]*-1)</f>
        <v>-19354</v>
      </c>
      <c r="N682" s="44">
        <v>1</v>
      </c>
      <c r="O682" s="45" t="s">
        <v>997</v>
      </c>
      <c r="P682" s="45" t="s">
        <v>1041</v>
      </c>
      <c r="Q682" s="45" t="s">
        <v>1722</v>
      </c>
      <c r="R682" s="45" t="s">
        <v>995</v>
      </c>
      <c r="S682" s="45" t="s">
        <v>1546</v>
      </c>
      <c r="T682" s="44" t="s">
        <v>117</v>
      </c>
      <c r="U682" s="46">
        <v>20000</v>
      </c>
      <c r="V682" s="46">
        <v>19354</v>
      </c>
    </row>
    <row r="683" spans="2:22" x14ac:dyDescent="0.2">
      <c r="B683" s="14" t="str">
        <f>IF(tabDaten[[#This Row],[MandNr]]="","Fehler",IF(tabDaten[[#This Row],[MandNr]]=1,"1 Stadt Bad Rappenau","2 Eigenbetrieb Stadtenwässerung"))</f>
        <v>1 Stadt Bad Rappenau</v>
      </c>
      <c r="C683" s="14" t="str">
        <f>IF(OR(tabDaten[[#This Row],[art]]="00",tabDaten[[#This Row],[art]]="01",tabDaten[[#This Row],[art]]="60",tabDaten[[#This Row],[art]]="61"),"0 Verwaltungshaushalt","1 Vermögenshaushalt")</f>
        <v>0 Verwaltungshaushalt</v>
      </c>
      <c r="D683" s="14" t="str">
        <f>VLOOKUP(tabDaten[[#This Row],[art]],tabKontenart[],2,FALSE)</f>
        <v>01 Ausgaben VerwaltungsHH</v>
      </c>
      <c r="E683" s="14" t="str">
        <f>LEFT(tabDaten[[#This Row],[Gld]],1) &amp; "    " &amp;VLOOKUP((tabDaten[[#This Row],[MandNr]]&amp;"x"&amp;LEFT(tabDaten[[#This Row],[Gld]],1)),tabGliederung[],2,FALSE)</f>
        <v xml:space="preserve">1    öffentliche Ordnung </v>
      </c>
      <c r="F683" s="14" t="str">
        <f>LEFT(tabDaten[[#This Row],[Gld]],2) &amp; "    " &amp;VLOOKUP((tabDaten[[#This Row],[MandNr]]&amp;"x"&amp;LEFT(tabDaten[[#This Row],[Gld]],2)),tabGliederung[],2,FALSE)</f>
        <v xml:space="preserve">13    Feuerschutz </v>
      </c>
      <c r="G6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3" s="14" t="str">
        <f>LEFT(tabDaten[[#This Row],[Gld]],4) &amp; "    " &amp;VLOOKUP((tabDaten[[#This Row],[MandNr]]&amp;"x"&amp;LEFT(tabDaten[[#This Row],[Gld]],4)),tabGliederung[],2,FALSE)</f>
        <v xml:space="preserve">1300    Feuerwehr Bad Rappenau </v>
      </c>
      <c r="I683" s="14" t="str">
        <f>IF(OR(LEFT(tabDaten[[#This Row],[Grp]],1)*1=3,LEFT(tabDaten[[#This Row],[Grp]],1)*1=9),LEFT(tabDaten[[#This Row],[Grp]],2),LEFT(tabDaten[[#This Row],[Grp]],1))</f>
        <v>6</v>
      </c>
      <c r="J683" s="14" t="str">
        <f>VLOOKUP(tabDaten[[#This Row],[GrpKurz]],tabGruppierung[],2,FALSE)</f>
        <v>A   Sächlicher Verwaltungs- und Betriebsaufwand</v>
      </c>
      <c r="K6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1300-640000    Steuern, Versicherung. , Schadensfälle, Sonderabgaben  </v>
      </c>
      <c r="L683" s="17">
        <f>IF(OR(tabDaten[[#This Row],[art]]="00",tabDaten[[#This Row],[art]]="10"),tabDaten[[#This Row],[Plan]],tabDaten[[#This Row],[Plan]]*-1)</f>
        <v>-6000</v>
      </c>
      <c r="M683" s="18">
        <f>IF(OR(tabDaten[[#This Row],[art]]="00",tabDaten[[#This Row],[art]]="10",tabDaten[[#This Row],[art]]="60",tabDaten[[#This Row],[art]]="70"),tabDaten[[#This Row],[Rechnung]],tabDaten[[#This Row],[Rechnung]]*-1)</f>
        <v>-5050.43</v>
      </c>
      <c r="N683" s="44">
        <v>1</v>
      </c>
      <c r="O683" s="45" t="s">
        <v>997</v>
      </c>
      <c r="P683" s="45" t="s">
        <v>1041</v>
      </c>
      <c r="Q683" s="45" t="s">
        <v>1723</v>
      </c>
      <c r="R683" s="45" t="s">
        <v>995</v>
      </c>
      <c r="S683" s="45" t="s">
        <v>1546</v>
      </c>
      <c r="T683" s="44" t="s">
        <v>144</v>
      </c>
      <c r="U683" s="46">
        <v>6000</v>
      </c>
      <c r="V683" s="46">
        <v>5050.43</v>
      </c>
    </row>
    <row r="684" spans="2:22" x14ac:dyDescent="0.2">
      <c r="B684" s="14" t="str">
        <f>IF(tabDaten[[#This Row],[MandNr]]="","Fehler",IF(tabDaten[[#This Row],[MandNr]]=1,"1 Stadt Bad Rappenau","2 Eigenbetrieb Stadtenwässerung"))</f>
        <v>1 Stadt Bad Rappenau</v>
      </c>
      <c r="C684" s="14" t="str">
        <f>IF(OR(tabDaten[[#This Row],[art]]="00",tabDaten[[#This Row],[art]]="01",tabDaten[[#This Row],[art]]="60",tabDaten[[#This Row],[art]]="61"),"0 Verwaltungshaushalt","1 Vermögenshaushalt")</f>
        <v>0 Verwaltungshaushalt</v>
      </c>
      <c r="D684" s="14" t="str">
        <f>VLOOKUP(tabDaten[[#This Row],[art]],tabKontenart[],2,FALSE)</f>
        <v>01 Ausgaben VerwaltungsHH</v>
      </c>
      <c r="E684" s="14" t="str">
        <f>LEFT(tabDaten[[#This Row],[Gld]],1) &amp; "    " &amp;VLOOKUP((tabDaten[[#This Row],[MandNr]]&amp;"x"&amp;LEFT(tabDaten[[#This Row],[Gld]],1)),tabGliederung[],2,FALSE)</f>
        <v xml:space="preserve">1    öffentliche Ordnung </v>
      </c>
      <c r="F684" s="14" t="str">
        <f>LEFT(tabDaten[[#This Row],[Gld]],2) &amp; "    " &amp;VLOOKUP((tabDaten[[#This Row],[MandNr]]&amp;"x"&amp;LEFT(tabDaten[[#This Row],[Gld]],2)),tabGliederung[],2,FALSE)</f>
        <v xml:space="preserve">13    Feuerschutz </v>
      </c>
      <c r="G6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4" s="14" t="str">
        <f>LEFT(tabDaten[[#This Row],[Gld]],4) &amp; "    " &amp;VLOOKUP((tabDaten[[#This Row],[MandNr]]&amp;"x"&amp;LEFT(tabDaten[[#This Row],[Gld]],4)),tabGliederung[],2,FALSE)</f>
        <v xml:space="preserve">1300    Feuerwehr Bad Rappenau </v>
      </c>
      <c r="I684" s="14" t="str">
        <f>IF(OR(LEFT(tabDaten[[#This Row],[Grp]],1)*1=3,LEFT(tabDaten[[#This Row],[Grp]],1)*1=9),LEFT(tabDaten[[#This Row],[Grp]],2),LEFT(tabDaten[[#This Row],[Grp]],1))</f>
        <v>6</v>
      </c>
      <c r="J684" s="14" t="str">
        <f>VLOOKUP(tabDaten[[#This Row],[GrpKurz]],tabGruppierung[],2,FALSE)</f>
        <v>A   Sächlicher Verwaltungs- und Betriebsaufwand</v>
      </c>
      <c r="K6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1300-650000    Bürobedarf   </v>
      </c>
      <c r="L684" s="17">
        <f>IF(OR(tabDaten[[#This Row],[art]]="00",tabDaten[[#This Row],[art]]="10"),tabDaten[[#This Row],[Plan]],tabDaten[[#This Row],[Plan]]*-1)</f>
        <v>-10000</v>
      </c>
      <c r="M684" s="18">
        <f>IF(OR(tabDaten[[#This Row],[art]]="00",tabDaten[[#This Row],[art]]="10",tabDaten[[#This Row],[art]]="60",tabDaten[[#This Row],[art]]="70"),tabDaten[[#This Row],[Rechnung]],tabDaten[[#This Row],[Rechnung]]*-1)</f>
        <v>-1344.15</v>
      </c>
      <c r="N684" s="44">
        <v>1</v>
      </c>
      <c r="O684" s="45" t="s">
        <v>997</v>
      </c>
      <c r="P684" s="45" t="s">
        <v>1041</v>
      </c>
      <c r="Q684" s="45" t="s">
        <v>1724</v>
      </c>
      <c r="R684" s="45" t="s">
        <v>995</v>
      </c>
      <c r="S684" s="45" t="s">
        <v>1546</v>
      </c>
      <c r="T684" s="44" t="s">
        <v>119</v>
      </c>
      <c r="U684" s="46">
        <v>10000</v>
      </c>
      <c r="V684" s="46">
        <v>1344.15</v>
      </c>
    </row>
    <row r="685" spans="2:22" x14ac:dyDescent="0.2">
      <c r="B685" s="14" t="str">
        <f>IF(tabDaten[[#This Row],[MandNr]]="","Fehler",IF(tabDaten[[#This Row],[MandNr]]=1,"1 Stadt Bad Rappenau","2 Eigenbetrieb Stadtenwässerung"))</f>
        <v>1 Stadt Bad Rappenau</v>
      </c>
      <c r="C685" s="14" t="str">
        <f>IF(OR(tabDaten[[#This Row],[art]]="00",tabDaten[[#This Row],[art]]="01",tabDaten[[#This Row],[art]]="60",tabDaten[[#This Row],[art]]="61"),"0 Verwaltungshaushalt","1 Vermögenshaushalt")</f>
        <v>0 Verwaltungshaushalt</v>
      </c>
      <c r="D685" s="14" t="str">
        <f>VLOOKUP(tabDaten[[#This Row],[art]],tabKontenart[],2,FALSE)</f>
        <v>01 Ausgaben VerwaltungsHH</v>
      </c>
      <c r="E685" s="14" t="str">
        <f>LEFT(tabDaten[[#This Row],[Gld]],1) &amp; "    " &amp;VLOOKUP((tabDaten[[#This Row],[MandNr]]&amp;"x"&amp;LEFT(tabDaten[[#This Row],[Gld]],1)),tabGliederung[],2,FALSE)</f>
        <v xml:space="preserve">1    öffentliche Ordnung </v>
      </c>
      <c r="F685" s="14" t="str">
        <f>LEFT(tabDaten[[#This Row],[Gld]],2) &amp; "    " &amp;VLOOKUP((tabDaten[[#This Row],[MandNr]]&amp;"x"&amp;LEFT(tabDaten[[#This Row],[Gld]],2)),tabGliederung[],2,FALSE)</f>
        <v xml:space="preserve">13    Feuerschutz </v>
      </c>
      <c r="G6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5" s="14" t="str">
        <f>LEFT(tabDaten[[#This Row],[Gld]],4) &amp; "    " &amp;VLOOKUP((tabDaten[[#This Row],[MandNr]]&amp;"x"&amp;LEFT(tabDaten[[#This Row],[Gld]],4)),tabGliederung[],2,FALSE)</f>
        <v xml:space="preserve">1300    Feuerwehr Bad Rappenau </v>
      </c>
      <c r="I685" s="14" t="str">
        <f>IF(OR(LEFT(tabDaten[[#This Row],[Grp]],1)*1=3,LEFT(tabDaten[[#This Row],[Grp]],1)*1=9),LEFT(tabDaten[[#This Row],[Grp]],2),LEFT(tabDaten[[#This Row],[Grp]],1))</f>
        <v>6</v>
      </c>
      <c r="J685" s="14" t="str">
        <f>VLOOKUP(tabDaten[[#This Row],[GrpKurz]],tabGruppierung[],2,FALSE)</f>
        <v>A   Sächlicher Verwaltungs- und Betriebsaufwand</v>
      </c>
      <c r="K6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1300-655000    Feuerwehrbedarfsplan   </v>
      </c>
      <c r="L685" s="17">
        <f>IF(OR(tabDaten[[#This Row],[art]]="00",tabDaten[[#This Row],[art]]="10"),tabDaten[[#This Row],[Plan]],tabDaten[[#This Row],[Plan]]*-1)</f>
        <v>0</v>
      </c>
      <c r="M685" s="18">
        <f>IF(OR(tabDaten[[#This Row],[art]]="00",tabDaten[[#This Row],[art]]="10",tabDaten[[#This Row],[art]]="60",tabDaten[[#This Row],[art]]="70"),tabDaten[[#This Row],[Rechnung]],tabDaten[[#This Row],[Rechnung]]*-1)</f>
        <v>0</v>
      </c>
      <c r="N685" s="44">
        <v>1</v>
      </c>
      <c r="O685" s="45" t="s">
        <v>997</v>
      </c>
      <c r="P685" s="45" t="s">
        <v>1041</v>
      </c>
      <c r="Q685" s="45" t="s">
        <v>1729</v>
      </c>
      <c r="R685" s="45" t="s">
        <v>995</v>
      </c>
      <c r="S685" s="45" t="s">
        <v>1546</v>
      </c>
      <c r="T685" s="44" t="s">
        <v>2205</v>
      </c>
      <c r="U685" s="46">
        <v>0</v>
      </c>
      <c r="V685" s="46">
        <v>0</v>
      </c>
    </row>
    <row r="686" spans="2:22" x14ac:dyDescent="0.2">
      <c r="B686" s="14" t="str">
        <f>IF(tabDaten[[#This Row],[MandNr]]="","Fehler",IF(tabDaten[[#This Row],[MandNr]]=1,"1 Stadt Bad Rappenau","2 Eigenbetrieb Stadtenwässerung"))</f>
        <v>1 Stadt Bad Rappenau</v>
      </c>
      <c r="C686" s="14" t="str">
        <f>IF(OR(tabDaten[[#This Row],[art]]="00",tabDaten[[#This Row],[art]]="01",tabDaten[[#This Row],[art]]="60",tabDaten[[#This Row],[art]]="61"),"0 Verwaltungshaushalt","1 Vermögenshaushalt")</f>
        <v>0 Verwaltungshaushalt</v>
      </c>
      <c r="D686" s="14" t="str">
        <f>VLOOKUP(tabDaten[[#This Row],[art]],tabKontenart[],2,FALSE)</f>
        <v>01 Ausgaben VerwaltungsHH</v>
      </c>
      <c r="E686" s="14" t="str">
        <f>LEFT(tabDaten[[#This Row],[Gld]],1) &amp; "    " &amp;VLOOKUP((tabDaten[[#This Row],[MandNr]]&amp;"x"&amp;LEFT(tabDaten[[#This Row],[Gld]],1)),tabGliederung[],2,FALSE)</f>
        <v xml:space="preserve">1    öffentliche Ordnung </v>
      </c>
      <c r="F686" s="14" t="str">
        <f>LEFT(tabDaten[[#This Row],[Gld]],2) &amp; "    " &amp;VLOOKUP((tabDaten[[#This Row],[MandNr]]&amp;"x"&amp;LEFT(tabDaten[[#This Row],[Gld]],2)),tabGliederung[],2,FALSE)</f>
        <v xml:space="preserve">13    Feuerschutz </v>
      </c>
      <c r="G6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6" s="14" t="str">
        <f>LEFT(tabDaten[[#This Row],[Gld]],4) &amp; "    " &amp;VLOOKUP((tabDaten[[#This Row],[MandNr]]&amp;"x"&amp;LEFT(tabDaten[[#This Row],[Gld]],4)),tabGliederung[],2,FALSE)</f>
        <v xml:space="preserve">1300    Feuerwehr Bad Rappenau </v>
      </c>
      <c r="I686" s="14" t="str">
        <f>IF(OR(LEFT(tabDaten[[#This Row],[Grp]],1)*1=3,LEFT(tabDaten[[#This Row],[Grp]],1)*1=9),LEFT(tabDaten[[#This Row],[Grp]],2),LEFT(tabDaten[[#This Row],[Grp]],1))</f>
        <v>6</v>
      </c>
      <c r="J686" s="14" t="str">
        <f>VLOOKUP(tabDaten[[#This Row],[GrpKurz]],tabGruppierung[],2,FALSE)</f>
        <v>A   Sächlicher Verwaltungs- und Betriebsaufwand</v>
      </c>
      <c r="K6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1300-661000    Mitgliedsbeiträge an Verbände und Vereine  </v>
      </c>
      <c r="L686" s="17">
        <f>IF(OR(tabDaten[[#This Row],[art]]="00",tabDaten[[#This Row],[art]]="10"),tabDaten[[#This Row],[Plan]],tabDaten[[#This Row],[Plan]]*-1)</f>
        <v>-400</v>
      </c>
      <c r="M686" s="18">
        <f>IF(OR(tabDaten[[#This Row],[art]]="00",tabDaten[[#This Row],[art]]="10",tabDaten[[#This Row],[art]]="60",tabDaten[[#This Row],[art]]="70"),tabDaten[[#This Row],[Rechnung]],tabDaten[[#This Row],[Rechnung]]*-1)</f>
        <v>-306.5</v>
      </c>
      <c r="N686" s="44">
        <v>1</v>
      </c>
      <c r="O686" s="45" t="s">
        <v>997</v>
      </c>
      <c r="P686" s="45" t="s">
        <v>1041</v>
      </c>
      <c r="Q686" s="45" t="s">
        <v>1741</v>
      </c>
      <c r="R686" s="45" t="s">
        <v>995</v>
      </c>
      <c r="S686" s="45" t="s">
        <v>1546</v>
      </c>
      <c r="T686" s="44" t="s">
        <v>145</v>
      </c>
      <c r="U686" s="46">
        <v>400</v>
      </c>
      <c r="V686" s="46">
        <v>306.5</v>
      </c>
    </row>
    <row r="687" spans="2:22" x14ac:dyDescent="0.2">
      <c r="B687" s="14" t="str">
        <f>IF(tabDaten[[#This Row],[MandNr]]="","Fehler",IF(tabDaten[[#This Row],[MandNr]]=1,"1 Stadt Bad Rappenau","2 Eigenbetrieb Stadtenwässerung"))</f>
        <v>1 Stadt Bad Rappenau</v>
      </c>
      <c r="C687" s="14" t="str">
        <f>IF(OR(tabDaten[[#This Row],[art]]="00",tabDaten[[#This Row],[art]]="01",tabDaten[[#This Row],[art]]="60",tabDaten[[#This Row],[art]]="61"),"0 Verwaltungshaushalt","1 Vermögenshaushalt")</f>
        <v>0 Verwaltungshaushalt</v>
      </c>
      <c r="D687" s="14" t="str">
        <f>VLOOKUP(tabDaten[[#This Row],[art]],tabKontenart[],2,FALSE)</f>
        <v>01 Ausgaben VerwaltungsHH</v>
      </c>
      <c r="E687" s="14" t="str">
        <f>LEFT(tabDaten[[#This Row],[Gld]],1) &amp; "    " &amp;VLOOKUP((tabDaten[[#This Row],[MandNr]]&amp;"x"&amp;LEFT(tabDaten[[#This Row],[Gld]],1)),tabGliederung[],2,FALSE)</f>
        <v xml:space="preserve">1    öffentliche Ordnung </v>
      </c>
      <c r="F687" s="14" t="str">
        <f>LEFT(tabDaten[[#This Row],[Gld]],2) &amp; "    " &amp;VLOOKUP((tabDaten[[#This Row],[MandNr]]&amp;"x"&amp;LEFT(tabDaten[[#This Row],[Gld]],2)),tabGliederung[],2,FALSE)</f>
        <v xml:space="preserve">13    Feuerschutz </v>
      </c>
      <c r="G6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7" s="14" t="str">
        <f>LEFT(tabDaten[[#This Row],[Gld]],4) &amp; "    " &amp;VLOOKUP((tabDaten[[#This Row],[MandNr]]&amp;"x"&amp;LEFT(tabDaten[[#This Row],[Gld]],4)),tabGliederung[],2,FALSE)</f>
        <v xml:space="preserve">1300    Feuerwehr Bad Rappenau </v>
      </c>
      <c r="I687" s="14" t="str">
        <f>IF(OR(LEFT(tabDaten[[#This Row],[Grp]],1)*1=3,LEFT(tabDaten[[#This Row],[Grp]],1)*1=9),LEFT(tabDaten[[#This Row],[Grp]],2),LEFT(tabDaten[[#This Row],[Grp]],1))</f>
        <v>6</v>
      </c>
      <c r="J687" s="14" t="str">
        <f>VLOOKUP(tabDaten[[#This Row],[GrpKurz]],tabGruppierung[],2,FALSE)</f>
        <v>A   Sächlicher Verwaltungs- und Betriebsaufwand</v>
      </c>
      <c r="K6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1300-668000    Vermischte Ausgaben   </v>
      </c>
      <c r="L687" s="17">
        <f>IF(OR(tabDaten[[#This Row],[art]]="00",tabDaten[[#This Row],[art]]="10"),tabDaten[[#This Row],[Plan]],tabDaten[[#This Row],[Plan]]*-1)</f>
        <v>-1000</v>
      </c>
      <c r="M687" s="18">
        <f>IF(OR(tabDaten[[#This Row],[art]]="00",tabDaten[[#This Row],[art]]="10",tabDaten[[#This Row],[art]]="60",tabDaten[[#This Row],[art]]="70"),tabDaten[[#This Row],[Rechnung]],tabDaten[[#This Row],[Rechnung]]*-1)</f>
        <v>-186.44</v>
      </c>
      <c r="N687" s="44">
        <v>1</v>
      </c>
      <c r="O687" s="45" t="s">
        <v>997</v>
      </c>
      <c r="P687" s="45" t="s">
        <v>1041</v>
      </c>
      <c r="Q687" s="45" t="s">
        <v>1726</v>
      </c>
      <c r="R687" s="45" t="s">
        <v>995</v>
      </c>
      <c r="S687" s="45" t="s">
        <v>1546</v>
      </c>
      <c r="T687" s="44" t="s">
        <v>121</v>
      </c>
      <c r="U687" s="46">
        <v>1000</v>
      </c>
      <c r="V687" s="46">
        <v>186.44</v>
      </c>
    </row>
    <row r="688" spans="2:22" x14ac:dyDescent="0.2">
      <c r="B688" s="14" t="str">
        <f>IF(tabDaten[[#This Row],[MandNr]]="","Fehler",IF(tabDaten[[#This Row],[MandNr]]=1,"1 Stadt Bad Rappenau","2 Eigenbetrieb Stadtenwässerung"))</f>
        <v>1 Stadt Bad Rappenau</v>
      </c>
      <c r="C688" s="14" t="str">
        <f>IF(OR(tabDaten[[#This Row],[art]]="00",tabDaten[[#This Row],[art]]="01",tabDaten[[#This Row],[art]]="60",tabDaten[[#This Row],[art]]="61"),"0 Verwaltungshaushalt","1 Vermögenshaushalt")</f>
        <v>0 Verwaltungshaushalt</v>
      </c>
      <c r="D688" s="14" t="str">
        <f>VLOOKUP(tabDaten[[#This Row],[art]],tabKontenart[],2,FALSE)</f>
        <v>01 Ausgaben VerwaltungsHH</v>
      </c>
      <c r="E688" s="14" t="str">
        <f>LEFT(tabDaten[[#This Row],[Gld]],1) &amp; "    " &amp;VLOOKUP((tabDaten[[#This Row],[MandNr]]&amp;"x"&amp;LEFT(tabDaten[[#This Row],[Gld]],1)),tabGliederung[],2,FALSE)</f>
        <v xml:space="preserve">1    öffentliche Ordnung </v>
      </c>
      <c r="F688" s="14" t="str">
        <f>LEFT(tabDaten[[#This Row],[Gld]],2) &amp; "    " &amp;VLOOKUP((tabDaten[[#This Row],[MandNr]]&amp;"x"&amp;LEFT(tabDaten[[#This Row],[Gld]],2)),tabGliederung[],2,FALSE)</f>
        <v xml:space="preserve">13    Feuerschutz </v>
      </c>
      <c r="G6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8" s="14" t="str">
        <f>LEFT(tabDaten[[#This Row],[Gld]],4) &amp; "    " &amp;VLOOKUP((tabDaten[[#This Row],[MandNr]]&amp;"x"&amp;LEFT(tabDaten[[#This Row],[Gld]],4)),tabGliederung[],2,FALSE)</f>
        <v xml:space="preserve">1300    Feuerwehr Bad Rappenau </v>
      </c>
      <c r="I688" s="14" t="str">
        <f>IF(OR(LEFT(tabDaten[[#This Row],[Grp]],1)*1=3,LEFT(tabDaten[[#This Row],[Grp]],1)*1=9),LEFT(tabDaten[[#This Row],[Grp]],2),LEFT(tabDaten[[#This Row],[Grp]],1))</f>
        <v>6</v>
      </c>
      <c r="J688" s="14" t="str">
        <f>VLOOKUP(tabDaten[[#This Row],[GrpKurz]],tabGruppierung[],2,FALSE)</f>
        <v>A   Sächlicher Verwaltungs- und Betriebsaufwand</v>
      </c>
      <c r="K6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1300-679000    Innere Verrechnungen   </v>
      </c>
      <c r="L688" s="17">
        <f>IF(OR(tabDaten[[#This Row],[art]]="00",tabDaten[[#This Row],[art]]="10"),tabDaten[[#This Row],[Plan]],tabDaten[[#This Row],[Plan]]*-1)</f>
        <v>-29500</v>
      </c>
      <c r="M688" s="18">
        <f>IF(OR(tabDaten[[#This Row],[art]]="00",tabDaten[[#This Row],[art]]="10",tabDaten[[#This Row],[art]]="60",tabDaten[[#This Row],[art]]="70"),tabDaten[[#This Row],[Rechnung]],tabDaten[[#This Row],[Rechnung]]*-1)</f>
        <v>0</v>
      </c>
      <c r="N688" s="44">
        <v>1</v>
      </c>
      <c r="O688" s="45" t="s">
        <v>997</v>
      </c>
      <c r="P688" s="45" t="s">
        <v>1041</v>
      </c>
      <c r="Q688" s="45" t="s">
        <v>1728</v>
      </c>
      <c r="R688" s="45" t="s">
        <v>995</v>
      </c>
      <c r="S688" s="45" t="s">
        <v>1546</v>
      </c>
      <c r="T688" s="44" t="s">
        <v>11</v>
      </c>
      <c r="U688" s="46">
        <v>29500</v>
      </c>
      <c r="V688" s="46">
        <v>0</v>
      </c>
    </row>
    <row r="689" spans="2:22" x14ac:dyDescent="0.2">
      <c r="B689" s="14" t="str">
        <f>IF(tabDaten[[#This Row],[MandNr]]="","Fehler",IF(tabDaten[[#This Row],[MandNr]]=1,"1 Stadt Bad Rappenau","2 Eigenbetrieb Stadtenwässerung"))</f>
        <v>1 Stadt Bad Rappenau</v>
      </c>
      <c r="C689" s="14" t="str">
        <f>IF(OR(tabDaten[[#This Row],[art]]="00",tabDaten[[#This Row],[art]]="01",tabDaten[[#This Row],[art]]="60",tabDaten[[#This Row],[art]]="61"),"0 Verwaltungshaushalt","1 Vermögenshaushalt")</f>
        <v>0 Verwaltungshaushalt</v>
      </c>
      <c r="D689" s="14" t="str">
        <f>VLOOKUP(tabDaten[[#This Row],[art]],tabKontenart[],2,FALSE)</f>
        <v>01 Ausgaben VerwaltungsHH</v>
      </c>
      <c r="E689" s="14" t="str">
        <f>LEFT(tabDaten[[#This Row],[Gld]],1) &amp; "    " &amp;VLOOKUP((tabDaten[[#This Row],[MandNr]]&amp;"x"&amp;LEFT(tabDaten[[#This Row],[Gld]],1)),tabGliederung[],2,FALSE)</f>
        <v xml:space="preserve">1    öffentliche Ordnung </v>
      </c>
      <c r="F689" s="14" t="str">
        <f>LEFT(tabDaten[[#This Row],[Gld]],2) &amp; "    " &amp;VLOOKUP((tabDaten[[#This Row],[MandNr]]&amp;"x"&amp;LEFT(tabDaten[[#This Row],[Gld]],2)),tabGliederung[],2,FALSE)</f>
        <v xml:space="preserve">13    Feuerschutz </v>
      </c>
      <c r="G6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89" s="14" t="str">
        <f>LEFT(tabDaten[[#This Row],[Gld]],4) &amp; "    " &amp;VLOOKUP((tabDaten[[#This Row],[MandNr]]&amp;"x"&amp;LEFT(tabDaten[[#This Row],[Gld]],4)),tabGliederung[],2,FALSE)</f>
        <v xml:space="preserve">1300    Feuerwehr Bad Rappenau </v>
      </c>
      <c r="I689" s="14" t="str">
        <f>IF(OR(LEFT(tabDaten[[#This Row],[Grp]],1)*1=3,LEFT(tabDaten[[#This Row],[Grp]],1)*1=9),LEFT(tabDaten[[#This Row],[Grp]],2),LEFT(tabDaten[[#This Row],[Grp]],1))</f>
        <v>6</v>
      </c>
      <c r="J689" s="14" t="str">
        <f>VLOOKUP(tabDaten[[#This Row],[GrpKurz]],tabGruppierung[],2,FALSE)</f>
        <v>A   Sächlicher Verwaltungs- und Betriebsaufwand</v>
      </c>
      <c r="K6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1300-680000    Abschreibungen   </v>
      </c>
      <c r="L689" s="17">
        <f>IF(OR(tabDaten[[#This Row],[art]]="00",tabDaten[[#This Row],[art]]="10"),tabDaten[[#This Row],[Plan]],tabDaten[[#This Row],[Plan]]*-1)</f>
        <v>-221200</v>
      </c>
      <c r="M689" s="18">
        <f>IF(OR(tabDaten[[#This Row],[art]]="00",tabDaten[[#This Row],[art]]="10",tabDaten[[#This Row],[art]]="60",tabDaten[[#This Row],[art]]="70"),tabDaten[[#This Row],[Rechnung]],tabDaten[[#This Row],[Rechnung]]*-1)</f>
        <v>-196902.34</v>
      </c>
      <c r="N689" s="44">
        <v>1</v>
      </c>
      <c r="O689" s="45" t="s">
        <v>997</v>
      </c>
      <c r="P689" s="45" t="s">
        <v>1041</v>
      </c>
      <c r="Q689" s="45" t="s">
        <v>1752</v>
      </c>
      <c r="R689" s="45" t="s">
        <v>995</v>
      </c>
      <c r="S689" s="45" t="s">
        <v>1546</v>
      </c>
      <c r="T689" s="44" t="s">
        <v>98</v>
      </c>
      <c r="U689" s="46">
        <v>221200</v>
      </c>
      <c r="V689" s="46">
        <v>196902.34</v>
      </c>
    </row>
    <row r="690" spans="2:22" x14ac:dyDescent="0.2">
      <c r="B690" s="14" t="str">
        <f>IF(tabDaten[[#This Row],[MandNr]]="","Fehler",IF(tabDaten[[#This Row],[MandNr]]=1,"1 Stadt Bad Rappenau","2 Eigenbetrieb Stadtenwässerung"))</f>
        <v>1 Stadt Bad Rappenau</v>
      </c>
      <c r="C690" s="14" t="str">
        <f>IF(OR(tabDaten[[#This Row],[art]]="00",tabDaten[[#This Row],[art]]="01",tabDaten[[#This Row],[art]]="60",tabDaten[[#This Row],[art]]="61"),"0 Verwaltungshaushalt","1 Vermögenshaushalt")</f>
        <v>0 Verwaltungshaushalt</v>
      </c>
      <c r="D690" s="14" t="str">
        <f>VLOOKUP(tabDaten[[#This Row],[art]],tabKontenart[],2,FALSE)</f>
        <v>01 Ausgaben VerwaltungsHH</v>
      </c>
      <c r="E690" s="14" t="str">
        <f>LEFT(tabDaten[[#This Row],[Gld]],1) &amp; "    " &amp;VLOOKUP((tabDaten[[#This Row],[MandNr]]&amp;"x"&amp;LEFT(tabDaten[[#This Row],[Gld]],1)),tabGliederung[],2,FALSE)</f>
        <v xml:space="preserve">1    öffentliche Ordnung </v>
      </c>
      <c r="F690" s="14" t="str">
        <f>LEFT(tabDaten[[#This Row],[Gld]],2) &amp; "    " &amp;VLOOKUP((tabDaten[[#This Row],[MandNr]]&amp;"x"&amp;LEFT(tabDaten[[#This Row],[Gld]],2)),tabGliederung[],2,FALSE)</f>
        <v xml:space="preserve">13    Feuerschutz </v>
      </c>
      <c r="G6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0" s="14" t="str">
        <f>LEFT(tabDaten[[#This Row],[Gld]],4) &amp; "    " &amp;VLOOKUP((tabDaten[[#This Row],[MandNr]]&amp;"x"&amp;LEFT(tabDaten[[#This Row],[Gld]],4)),tabGliederung[],2,FALSE)</f>
        <v xml:space="preserve">1300    Feuerwehr Bad Rappenau </v>
      </c>
      <c r="I690" s="14" t="str">
        <f>IF(OR(LEFT(tabDaten[[#This Row],[Grp]],1)*1=3,LEFT(tabDaten[[#This Row],[Grp]],1)*1=9),LEFT(tabDaten[[#This Row],[Grp]],2),LEFT(tabDaten[[#This Row],[Grp]],1))</f>
        <v>6</v>
      </c>
      <c r="J690" s="14" t="str">
        <f>VLOOKUP(tabDaten[[#This Row],[GrpKurz]],tabGruppierung[],2,FALSE)</f>
        <v>A   Sächlicher Verwaltungs- und Betriebsaufwand</v>
      </c>
      <c r="K6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1300-685000    Verzinsung des Anlagekapitals  </v>
      </c>
      <c r="L690" s="17">
        <f>IF(OR(tabDaten[[#This Row],[art]]="00",tabDaten[[#This Row],[art]]="10"),tabDaten[[#This Row],[Plan]],tabDaten[[#This Row],[Plan]]*-1)</f>
        <v>-84400</v>
      </c>
      <c r="M690" s="18">
        <f>IF(OR(tabDaten[[#This Row],[art]]="00",tabDaten[[#This Row],[art]]="10",tabDaten[[#This Row],[art]]="60",tabDaten[[#This Row],[art]]="70"),tabDaten[[#This Row],[Rechnung]],tabDaten[[#This Row],[Rechnung]]*-1)</f>
        <v>-63365.29</v>
      </c>
      <c r="N690" s="44">
        <v>1</v>
      </c>
      <c r="O690" s="45" t="s">
        <v>997</v>
      </c>
      <c r="P690" s="45" t="s">
        <v>1041</v>
      </c>
      <c r="Q690" s="45" t="s">
        <v>1753</v>
      </c>
      <c r="R690" s="45" t="s">
        <v>995</v>
      </c>
      <c r="S690" s="45" t="s">
        <v>1546</v>
      </c>
      <c r="T690" s="44" t="s">
        <v>99</v>
      </c>
      <c r="U690" s="46">
        <v>84400</v>
      </c>
      <c r="V690" s="46">
        <v>63365.29</v>
      </c>
    </row>
    <row r="691" spans="2:22" x14ac:dyDescent="0.2">
      <c r="B691" s="14" t="str">
        <f>IF(tabDaten[[#This Row],[MandNr]]="","Fehler",IF(tabDaten[[#This Row],[MandNr]]=1,"1 Stadt Bad Rappenau","2 Eigenbetrieb Stadtenwässerung"))</f>
        <v>1 Stadt Bad Rappenau</v>
      </c>
      <c r="C691" s="14" t="str">
        <f>IF(OR(tabDaten[[#This Row],[art]]="00",tabDaten[[#This Row],[art]]="01",tabDaten[[#This Row],[art]]="60",tabDaten[[#This Row],[art]]="61"),"0 Verwaltungshaushalt","1 Vermögenshaushalt")</f>
        <v>0 Verwaltungshaushalt</v>
      </c>
      <c r="D691" s="14" t="str">
        <f>VLOOKUP(tabDaten[[#This Row],[art]],tabKontenart[],2,FALSE)</f>
        <v>01 Ausgaben VerwaltungsHH</v>
      </c>
      <c r="E691" s="14" t="str">
        <f>LEFT(tabDaten[[#This Row],[Gld]],1) &amp; "    " &amp;VLOOKUP((tabDaten[[#This Row],[MandNr]]&amp;"x"&amp;LEFT(tabDaten[[#This Row],[Gld]],1)),tabGliederung[],2,FALSE)</f>
        <v xml:space="preserve">1    öffentliche Ordnung </v>
      </c>
      <c r="F691" s="14" t="str">
        <f>LEFT(tabDaten[[#This Row],[Gld]],2) &amp; "    " &amp;VLOOKUP((tabDaten[[#This Row],[MandNr]]&amp;"x"&amp;LEFT(tabDaten[[#This Row],[Gld]],2)),tabGliederung[],2,FALSE)</f>
        <v xml:space="preserve">13    Feuerschutz </v>
      </c>
      <c r="G6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1" s="14" t="str">
        <f>LEFT(tabDaten[[#This Row],[Gld]],4) &amp; "    " &amp;VLOOKUP((tabDaten[[#This Row],[MandNr]]&amp;"x"&amp;LEFT(tabDaten[[#This Row],[Gld]],4)),tabGliederung[],2,FALSE)</f>
        <v xml:space="preserve">1300    Feuerwehr Bad Rappenau </v>
      </c>
      <c r="I691" s="14" t="str">
        <f>IF(OR(LEFT(tabDaten[[#This Row],[Grp]],1)*1=3,LEFT(tabDaten[[#This Row],[Grp]],1)*1=9),LEFT(tabDaten[[#This Row],[Grp]],2),LEFT(tabDaten[[#This Row],[Grp]],1))</f>
        <v>7</v>
      </c>
      <c r="J691" s="14" t="str">
        <f>VLOOKUP(tabDaten[[#This Row],[GrpKurz]],tabGruppierung[],2,FALSE)</f>
        <v>A   Zuweisungen und Zuschüsse (nicht für Investitionen)</v>
      </c>
      <c r="K6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1300-715000    Zuschuss Kameradschaftskasse   </v>
      </c>
      <c r="L691" s="17">
        <f>IF(OR(tabDaten[[#This Row],[art]]="00",tabDaten[[#This Row],[art]]="10"),tabDaten[[#This Row],[Plan]],tabDaten[[#This Row],[Plan]]*-1)</f>
        <v>-4500</v>
      </c>
      <c r="M691" s="18">
        <f>IF(OR(tabDaten[[#This Row],[art]]="00",tabDaten[[#This Row],[art]]="10",tabDaten[[#This Row],[art]]="60",tabDaten[[#This Row],[art]]="70"),tabDaten[[#This Row],[Rechnung]],tabDaten[[#This Row],[Rechnung]]*-1)</f>
        <v>-3821</v>
      </c>
      <c r="N691" s="44">
        <v>1</v>
      </c>
      <c r="O691" s="45" t="s">
        <v>997</v>
      </c>
      <c r="P691" s="45" t="s">
        <v>1041</v>
      </c>
      <c r="Q691" s="45" t="s">
        <v>1754</v>
      </c>
      <c r="R691" s="45" t="s">
        <v>995</v>
      </c>
      <c r="S691" s="45" t="s">
        <v>1546</v>
      </c>
      <c r="T691" s="44" t="s">
        <v>161</v>
      </c>
      <c r="U691" s="46">
        <v>4500</v>
      </c>
      <c r="V691" s="46">
        <v>3821</v>
      </c>
    </row>
    <row r="692" spans="2:22" x14ac:dyDescent="0.2">
      <c r="B692" s="14" t="str">
        <f>IF(tabDaten[[#This Row],[MandNr]]="","Fehler",IF(tabDaten[[#This Row],[MandNr]]=1,"1 Stadt Bad Rappenau","2 Eigenbetrieb Stadtenwässerung"))</f>
        <v>1 Stadt Bad Rappenau</v>
      </c>
      <c r="C692" s="14" t="str">
        <f>IF(OR(tabDaten[[#This Row],[art]]="00",tabDaten[[#This Row],[art]]="01",tabDaten[[#This Row],[art]]="60",tabDaten[[#This Row],[art]]="61"),"0 Verwaltungshaushalt","1 Vermögenshaushalt")</f>
        <v>0 Verwaltungshaushalt</v>
      </c>
      <c r="D692" s="14" t="str">
        <f>VLOOKUP(tabDaten[[#This Row],[art]],tabKontenart[],2,FALSE)</f>
        <v>01 Ausgaben VerwaltungsHH</v>
      </c>
      <c r="E692" s="14" t="str">
        <f>LEFT(tabDaten[[#This Row],[Gld]],1) &amp; "    " &amp;VLOOKUP((tabDaten[[#This Row],[MandNr]]&amp;"x"&amp;LEFT(tabDaten[[#This Row],[Gld]],1)),tabGliederung[],2,FALSE)</f>
        <v xml:space="preserve">1    öffentliche Ordnung </v>
      </c>
      <c r="F692" s="14" t="str">
        <f>LEFT(tabDaten[[#This Row],[Gld]],2) &amp; "    " &amp;VLOOKUP((tabDaten[[#This Row],[MandNr]]&amp;"x"&amp;LEFT(tabDaten[[#This Row],[Gld]],2)),tabGliederung[],2,FALSE)</f>
        <v xml:space="preserve">13    Feuerschutz </v>
      </c>
      <c r="G6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2" s="14" t="str">
        <f>LEFT(tabDaten[[#This Row],[Gld]],4) &amp; "    " &amp;VLOOKUP((tabDaten[[#This Row],[MandNr]]&amp;"x"&amp;LEFT(tabDaten[[#This Row],[Gld]],4)),tabGliederung[],2,FALSE)</f>
        <v xml:space="preserve">1301    Abteilung Babstadt </v>
      </c>
      <c r="I692" s="14" t="str">
        <f>IF(OR(LEFT(tabDaten[[#This Row],[Grp]],1)*1=3,LEFT(tabDaten[[#This Row],[Grp]],1)*1=9),LEFT(tabDaten[[#This Row],[Grp]],2),LEFT(tabDaten[[#This Row],[Grp]],1))</f>
        <v>4</v>
      </c>
      <c r="J692" s="14" t="str">
        <f>VLOOKUP(tabDaten[[#This Row],[GrpKurz]],tabGruppierung[],2,FALSE)</f>
        <v>A   Personalausgaben</v>
      </c>
      <c r="K6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1301-416000    Beschäftigungsentgelte u. dgl.  </v>
      </c>
      <c r="L692" s="17">
        <f>IF(OR(tabDaten[[#This Row],[art]]="00",tabDaten[[#This Row],[art]]="10"),tabDaten[[#This Row],[Plan]],tabDaten[[#This Row],[Plan]]*-1)</f>
        <v>-700</v>
      </c>
      <c r="M692" s="18">
        <f>IF(OR(tabDaten[[#This Row],[art]]="00",tabDaten[[#This Row],[art]]="10",tabDaten[[#This Row],[art]]="60",tabDaten[[#This Row],[art]]="70"),tabDaten[[#This Row],[Rechnung]],tabDaten[[#This Row],[Rechnung]]*-1)</f>
        <v>-672</v>
      </c>
      <c r="N692" s="44">
        <v>1</v>
      </c>
      <c r="O692" s="45" t="s">
        <v>997</v>
      </c>
      <c r="P692" s="45" t="s">
        <v>1042</v>
      </c>
      <c r="Q692" s="45" t="s">
        <v>1749</v>
      </c>
      <c r="R692" s="45" t="s">
        <v>995</v>
      </c>
      <c r="S692" s="45" t="s">
        <v>1546</v>
      </c>
      <c r="T692" s="44" t="s">
        <v>163</v>
      </c>
      <c r="U692" s="46">
        <v>700</v>
      </c>
      <c r="V692" s="46">
        <v>672</v>
      </c>
    </row>
    <row r="693" spans="2:22" x14ac:dyDescent="0.2">
      <c r="B693" s="14" t="str">
        <f>IF(tabDaten[[#This Row],[MandNr]]="","Fehler",IF(tabDaten[[#This Row],[MandNr]]=1,"1 Stadt Bad Rappenau","2 Eigenbetrieb Stadtenwässerung"))</f>
        <v>1 Stadt Bad Rappenau</v>
      </c>
      <c r="C693" s="14" t="str">
        <f>IF(OR(tabDaten[[#This Row],[art]]="00",tabDaten[[#This Row],[art]]="01",tabDaten[[#This Row],[art]]="60",tabDaten[[#This Row],[art]]="61"),"0 Verwaltungshaushalt","1 Vermögenshaushalt")</f>
        <v>0 Verwaltungshaushalt</v>
      </c>
      <c r="D693" s="14" t="str">
        <f>VLOOKUP(tabDaten[[#This Row],[art]],tabKontenart[],2,FALSE)</f>
        <v>01 Ausgaben VerwaltungsHH</v>
      </c>
      <c r="E693" s="14" t="str">
        <f>LEFT(tabDaten[[#This Row],[Gld]],1) &amp; "    " &amp;VLOOKUP((tabDaten[[#This Row],[MandNr]]&amp;"x"&amp;LEFT(tabDaten[[#This Row],[Gld]],1)),tabGliederung[],2,FALSE)</f>
        <v xml:space="preserve">1    öffentliche Ordnung </v>
      </c>
      <c r="F693" s="14" t="str">
        <f>LEFT(tabDaten[[#This Row],[Gld]],2) &amp; "    " &amp;VLOOKUP((tabDaten[[#This Row],[MandNr]]&amp;"x"&amp;LEFT(tabDaten[[#This Row],[Gld]],2)),tabGliederung[],2,FALSE)</f>
        <v xml:space="preserve">13    Feuerschutz </v>
      </c>
      <c r="G6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3" s="14" t="str">
        <f>LEFT(tabDaten[[#This Row],[Gld]],4) &amp; "    " &amp;VLOOKUP((tabDaten[[#This Row],[MandNr]]&amp;"x"&amp;LEFT(tabDaten[[#This Row],[Gld]],4)),tabGliederung[],2,FALSE)</f>
        <v xml:space="preserve">1301    Abteilung Babstadt </v>
      </c>
      <c r="I693" s="14" t="str">
        <f>IF(OR(LEFT(tabDaten[[#This Row],[Grp]],1)*1=3,LEFT(tabDaten[[#This Row],[Grp]],1)*1=9),LEFT(tabDaten[[#This Row],[Grp]],2),LEFT(tabDaten[[#This Row],[Grp]],1))</f>
        <v>5</v>
      </c>
      <c r="J693" s="14" t="str">
        <f>VLOOKUP(tabDaten[[#This Row],[GrpKurz]],tabGruppierung[],2,FALSE)</f>
        <v>A   Sächlicher Verwaltungs- und Betriebsaufwand</v>
      </c>
      <c r="K6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1301-501000    Gebäudeunterhaltung   </v>
      </c>
      <c r="L693" s="17">
        <f>IF(OR(tabDaten[[#This Row],[art]]="00",tabDaten[[#This Row],[art]]="10"),tabDaten[[#This Row],[Plan]],tabDaten[[#This Row],[Plan]]*-1)</f>
        <v>-1000</v>
      </c>
      <c r="M693" s="18">
        <f>IF(OR(tabDaten[[#This Row],[art]]="00",tabDaten[[#This Row],[art]]="10",tabDaten[[#This Row],[art]]="60",tabDaten[[#This Row],[art]]="70"),tabDaten[[#This Row],[Rechnung]],tabDaten[[#This Row],[Rechnung]]*-1)</f>
        <v>-305.63</v>
      </c>
      <c r="N693" s="44">
        <v>1</v>
      </c>
      <c r="O693" s="45" t="s">
        <v>997</v>
      </c>
      <c r="P693" s="45" t="s">
        <v>1042</v>
      </c>
      <c r="Q693" s="45" t="s">
        <v>1730</v>
      </c>
      <c r="R693" s="45" t="s">
        <v>995</v>
      </c>
      <c r="S693" s="45" t="s">
        <v>1546</v>
      </c>
      <c r="T693" s="44" t="s">
        <v>133</v>
      </c>
      <c r="U693" s="46">
        <v>1000</v>
      </c>
      <c r="V693" s="46">
        <v>305.63</v>
      </c>
    </row>
    <row r="694" spans="2:22" x14ac:dyDescent="0.2">
      <c r="B694" s="14" t="str">
        <f>IF(tabDaten[[#This Row],[MandNr]]="","Fehler",IF(tabDaten[[#This Row],[MandNr]]=1,"1 Stadt Bad Rappenau","2 Eigenbetrieb Stadtenwässerung"))</f>
        <v>1 Stadt Bad Rappenau</v>
      </c>
      <c r="C694" s="14" t="str">
        <f>IF(OR(tabDaten[[#This Row],[art]]="00",tabDaten[[#This Row],[art]]="01",tabDaten[[#This Row],[art]]="60",tabDaten[[#This Row],[art]]="61"),"0 Verwaltungshaushalt","1 Vermögenshaushalt")</f>
        <v>0 Verwaltungshaushalt</v>
      </c>
      <c r="D694" s="14" t="str">
        <f>VLOOKUP(tabDaten[[#This Row],[art]],tabKontenart[],2,FALSE)</f>
        <v>01 Ausgaben VerwaltungsHH</v>
      </c>
      <c r="E694" s="14" t="str">
        <f>LEFT(tabDaten[[#This Row],[Gld]],1) &amp; "    " &amp;VLOOKUP((tabDaten[[#This Row],[MandNr]]&amp;"x"&amp;LEFT(tabDaten[[#This Row],[Gld]],1)),tabGliederung[],2,FALSE)</f>
        <v xml:space="preserve">1    öffentliche Ordnung </v>
      </c>
      <c r="F694" s="14" t="str">
        <f>LEFT(tabDaten[[#This Row],[Gld]],2) &amp; "    " &amp;VLOOKUP((tabDaten[[#This Row],[MandNr]]&amp;"x"&amp;LEFT(tabDaten[[#This Row],[Gld]],2)),tabGliederung[],2,FALSE)</f>
        <v xml:space="preserve">13    Feuerschutz </v>
      </c>
      <c r="G6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4" s="14" t="str">
        <f>LEFT(tabDaten[[#This Row],[Gld]],4) &amp; "    " &amp;VLOOKUP((tabDaten[[#This Row],[MandNr]]&amp;"x"&amp;LEFT(tabDaten[[#This Row],[Gld]],4)),tabGliederung[],2,FALSE)</f>
        <v xml:space="preserve">1301    Abteilung Babstadt </v>
      </c>
      <c r="I694" s="14" t="str">
        <f>IF(OR(LEFT(tabDaten[[#This Row],[Grp]],1)*1=3,LEFT(tabDaten[[#This Row],[Grp]],1)*1=9),LEFT(tabDaten[[#This Row],[Grp]],2),LEFT(tabDaten[[#This Row],[Grp]],1))</f>
        <v>5</v>
      </c>
      <c r="J694" s="14" t="str">
        <f>VLOOKUP(tabDaten[[#This Row],[GrpKurz]],tabGruppierung[],2,FALSE)</f>
        <v>A   Sächlicher Verwaltungs- und Betriebsaufwand</v>
      </c>
      <c r="K6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1301-521000    Geräte und Ausstattungen (Fachamt)   </v>
      </c>
      <c r="L694" s="17">
        <f>IF(OR(tabDaten[[#This Row],[art]]="00",tabDaten[[#This Row],[art]]="10"),tabDaten[[#This Row],[Plan]],tabDaten[[#This Row],[Plan]]*-1)</f>
        <v>-1000</v>
      </c>
      <c r="M694" s="18">
        <f>IF(OR(tabDaten[[#This Row],[art]]="00",tabDaten[[#This Row],[art]]="10",tabDaten[[#This Row],[art]]="60",tabDaten[[#This Row],[art]]="70"),tabDaten[[#This Row],[Rechnung]],tabDaten[[#This Row],[Rechnung]]*-1)</f>
        <v>-758.67</v>
      </c>
      <c r="N694" s="44">
        <v>1</v>
      </c>
      <c r="O694" s="45" t="s">
        <v>997</v>
      </c>
      <c r="P694" s="45" t="s">
        <v>1042</v>
      </c>
      <c r="Q694" s="45" t="s">
        <v>1750</v>
      </c>
      <c r="R694" s="45" t="s">
        <v>995</v>
      </c>
      <c r="S694" s="45" t="s">
        <v>1546</v>
      </c>
      <c r="T694" s="44" t="s">
        <v>164</v>
      </c>
      <c r="U694" s="46">
        <v>1000</v>
      </c>
      <c r="V694" s="46">
        <v>758.67</v>
      </c>
    </row>
    <row r="695" spans="2:22" x14ac:dyDescent="0.2">
      <c r="B695" s="14" t="str">
        <f>IF(tabDaten[[#This Row],[MandNr]]="","Fehler",IF(tabDaten[[#This Row],[MandNr]]=1,"1 Stadt Bad Rappenau","2 Eigenbetrieb Stadtenwässerung"))</f>
        <v>1 Stadt Bad Rappenau</v>
      </c>
      <c r="C695" s="14" t="str">
        <f>IF(OR(tabDaten[[#This Row],[art]]="00",tabDaten[[#This Row],[art]]="01",tabDaten[[#This Row],[art]]="60",tabDaten[[#This Row],[art]]="61"),"0 Verwaltungshaushalt","1 Vermögenshaushalt")</f>
        <v>0 Verwaltungshaushalt</v>
      </c>
      <c r="D695" s="14" t="str">
        <f>VLOOKUP(tabDaten[[#This Row],[art]],tabKontenart[],2,FALSE)</f>
        <v>01 Ausgaben VerwaltungsHH</v>
      </c>
      <c r="E695" s="14" t="str">
        <f>LEFT(tabDaten[[#This Row],[Gld]],1) &amp; "    " &amp;VLOOKUP((tabDaten[[#This Row],[MandNr]]&amp;"x"&amp;LEFT(tabDaten[[#This Row],[Gld]],1)),tabGliederung[],2,FALSE)</f>
        <v xml:space="preserve">1    öffentliche Ordnung </v>
      </c>
      <c r="F695" s="14" t="str">
        <f>LEFT(tabDaten[[#This Row],[Gld]],2) &amp; "    " &amp;VLOOKUP((tabDaten[[#This Row],[MandNr]]&amp;"x"&amp;LEFT(tabDaten[[#This Row],[Gld]],2)),tabGliederung[],2,FALSE)</f>
        <v xml:space="preserve">13    Feuerschutz </v>
      </c>
      <c r="G6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5" s="14" t="str">
        <f>LEFT(tabDaten[[#This Row],[Gld]],4) &amp; "    " &amp;VLOOKUP((tabDaten[[#This Row],[MandNr]]&amp;"x"&amp;LEFT(tabDaten[[#This Row],[Gld]],4)),tabGliederung[],2,FALSE)</f>
        <v xml:space="preserve">1301    Abteilung Babstadt </v>
      </c>
      <c r="I695" s="14" t="str">
        <f>IF(OR(LEFT(tabDaten[[#This Row],[Grp]],1)*1=3,LEFT(tabDaten[[#This Row],[Grp]],1)*1=9),LEFT(tabDaten[[#This Row],[Grp]],2),LEFT(tabDaten[[#This Row],[Grp]],1))</f>
        <v>5</v>
      </c>
      <c r="J695" s="14" t="str">
        <f>VLOOKUP(tabDaten[[#This Row],[GrpKurz]],tabGruppierung[],2,FALSE)</f>
        <v>A   Sächlicher Verwaltungs- und Betriebsaufwand</v>
      </c>
      <c r="K6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1301-522000    Druck- und Kopierkosten   </v>
      </c>
      <c r="L695" s="17">
        <f>IF(OR(tabDaten[[#This Row],[art]]="00",tabDaten[[#This Row],[art]]="10"),tabDaten[[#This Row],[Plan]],tabDaten[[#This Row],[Plan]]*-1)</f>
        <v>-400</v>
      </c>
      <c r="M695" s="18">
        <f>IF(OR(tabDaten[[#This Row],[art]]="00",tabDaten[[#This Row],[art]]="10",tabDaten[[#This Row],[art]]="60",tabDaten[[#This Row],[art]]="70"),tabDaten[[#This Row],[Rechnung]],tabDaten[[#This Row],[Rechnung]]*-1)</f>
        <v>-166.87</v>
      </c>
      <c r="N695" s="44">
        <v>1</v>
      </c>
      <c r="O695" s="45" t="s">
        <v>997</v>
      </c>
      <c r="P695" s="45" t="s">
        <v>1042</v>
      </c>
      <c r="Q695" s="45" t="s">
        <v>1715</v>
      </c>
      <c r="R695" s="45" t="s">
        <v>995</v>
      </c>
      <c r="S695" s="45" t="s">
        <v>1546</v>
      </c>
      <c r="T695" s="44" t="s">
        <v>110</v>
      </c>
      <c r="U695" s="46">
        <v>400</v>
      </c>
      <c r="V695" s="46">
        <v>166.87</v>
      </c>
    </row>
    <row r="696" spans="2:22" x14ac:dyDescent="0.2">
      <c r="B696" s="14" t="str">
        <f>IF(tabDaten[[#This Row],[MandNr]]="","Fehler",IF(tabDaten[[#This Row],[MandNr]]=1,"1 Stadt Bad Rappenau","2 Eigenbetrieb Stadtenwässerung"))</f>
        <v>1 Stadt Bad Rappenau</v>
      </c>
      <c r="C696" s="14" t="str">
        <f>IF(OR(tabDaten[[#This Row],[art]]="00",tabDaten[[#This Row],[art]]="01",tabDaten[[#This Row],[art]]="60",tabDaten[[#This Row],[art]]="61"),"0 Verwaltungshaushalt","1 Vermögenshaushalt")</f>
        <v>0 Verwaltungshaushalt</v>
      </c>
      <c r="D696" s="14" t="str">
        <f>VLOOKUP(tabDaten[[#This Row],[art]],tabKontenart[],2,FALSE)</f>
        <v>01 Ausgaben VerwaltungsHH</v>
      </c>
      <c r="E696" s="14" t="str">
        <f>LEFT(tabDaten[[#This Row],[Gld]],1) &amp; "    " &amp;VLOOKUP((tabDaten[[#This Row],[MandNr]]&amp;"x"&amp;LEFT(tabDaten[[#This Row],[Gld]],1)),tabGliederung[],2,FALSE)</f>
        <v xml:space="preserve">1    öffentliche Ordnung </v>
      </c>
      <c r="F696" s="14" t="str">
        <f>LEFT(tabDaten[[#This Row],[Gld]],2) &amp; "    " &amp;VLOOKUP((tabDaten[[#This Row],[MandNr]]&amp;"x"&amp;LEFT(tabDaten[[#This Row],[Gld]],2)),tabGliederung[],2,FALSE)</f>
        <v xml:space="preserve">13    Feuerschutz </v>
      </c>
      <c r="G6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6" s="14" t="str">
        <f>LEFT(tabDaten[[#This Row],[Gld]],4) &amp; "    " &amp;VLOOKUP((tabDaten[[#This Row],[MandNr]]&amp;"x"&amp;LEFT(tabDaten[[#This Row],[Gld]],4)),tabGliederung[],2,FALSE)</f>
        <v xml:space="preserve">1301    Abteilung Babstadt </v>
      </c>
      <c r="I696" s="14" t="str">
        <f>IF(OR(LEFT(tabDaten[[#This Row],[Grp]],1)*1=3,LEFT(tabDaten[[#This Row],[Grp]],1)*1=9),LEFT(tabDaten[[#This Row],[Grp]],2),LEFT(tabDaten[[#This Row],[Grp]],1))</f>
        <v>5</v>
      </c>
      <c r="J696" s="14" t="str">
        <f>VLOOKUP(tabDaten[[#This Row],[GrpKurz]],tabGruppierung[],2,FALSE)</f>
        <v>A   Sächlicher Verwaltungs- und Betriebsaufwand</v>
      </c>
      <c r="K6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1301-541000    Strom   </v>
      </c>
      <c r="L696" s="17">
        <f>IF(OR(tabDaten[[#This Row],[art]]="00",tabDaten[[#This Row],[art]]="10"),tabDaten[[#This Row],[Plan]],tabDaten[[#This Row],[Plan]]*-1)</f>
        <v>-400</v>
      </c>
      <c r="M696" s="18">
        <f>IF(OR(tabDaten[[#This Row],[art]]="00",tabDaten[[#This Row],[art]]="10",tabDaten[[#This Row],[art]]="60",tabDaten[[#This Row],[art]]="70"),tabDaten[[#This Row],[Rechnung]],tabDaten[[#This Row],[Rechnung]]*-1)</f>
        <v>-297.54000000000002</v>
      </c>
      <c r="N696" s="44">
        <v>1</v>
      </c>
      <c r="O696" s="45" t="s">
        <v>997</v>
      </c>
      <c r="P696" s="45" t="s">
        <v>1042</v>
      </c>
      <c r="Q696" s="45" t="s">
        <v>1732</v>
      </c>
      <c r="R696" s="45" t="s">
        <v>995</v>
      </c>
      <c r="S696" s="45" t="s">
        <v>1546</v>
      </c>
      <c r="T696" s="44" t="s">
        <v>135</v>
      </c>
      <c r="U696" s="46">
        <v>400</v>
      </c>
      <c r="V696" s="46">
        <v>297.54000000000002</v>
      </c>
    </row>
    <row r="697" spans="2:22" x14ac:dyDescent="0.2">
      <c r="B697" s="14" t="str">
        <f>IF(tabDaten[[#This Row],[MandNr]]="","Fehler",IF(tabDaten[[#This Row],[MandNr]]=1,"1 Stadt Bad Rappenau","2 Eigenbetrieb Stadtenwässerung"))</f>
        <v>1 Stadt Bad Rappenau</v>
      </c>
      <c r="C697" s="14" t="str">
        <f>IF(OR(tabDaten[[#This Row],[art]]="00",tabDaten[[#This Row],[art]]="01",tabDaten[[#This Row],[art]]="60",tabDaten[[#This Row],[art]]="61"),"0 Verwaltungshaushalt","1 Vermögenshaushalt")</f>
        <v>0 Verwaltungshaushalt</v>
      </c>
      <c r="D697" s="14" t="str">
        <f>VLOOKUP(tabDaten[[#This Row],[art]],tabKontenart[],2,FALSE)</f>
        <v>01 Ausgaben VerwaltungsHH</v>
      </c>
      <c r="E697" s="14" t="str">
        <f>LEFT(tabDaten[[#This Row],[Gld]],1) &amp; "    " &amp;VLOOKUP((tabDaten[[#This Row],[MandNr]]&amp;"x"&amp;LEFT(tabDaten[[#This Row],[Gld]],1)),tabGliederung[],2,FALSE)</f>
        <v xml:space="preserve">1    öffentliche Ordnung </v>
      </c>
      <c r="F697" s="14" t="str">
        <f>LEFT(tabDaten[[#This Row],[Gld]],2) &amp; "    " &amp;VLOOKUP((tabDaten[[#This Row],[MandNr]]&amp;"x"&amp;LEFT(tabDaten[[#This Row],[Gld]],2)),tabGliederung[],2,FALSE)</f>
        <v xml:space="preserve">13    Feuerschutz </v>
      </c>
      <c r="G6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7" s="14" t="str">
        <f>LEFT(tabDaten[[#This Row],[Gld]],4) &amp; "    " &amp;VLOOKUP((tabDaten[[#This Row],[MandNr]]&amp;"x"&amp;LEFT(tabDaten[[#This Row],[Gld]],4)),tabGliederung[],2,FALSE)</f>
        <v xml:space="preserve">1301    Abteilung Babstadt </v>
      </c>
      <c r="I697" s="14" t="str">
        <f>IF(OR(LEFT(tabDaten[[#This Row],[Grp]],1)*1=3,LEFT(tabDaten[[#This Row],[Grp]],1)*1=9),LEFT(tabDaten[[#This Row],[Grp]],2),LEFT(tabDaten[[#This Row],[Grp]],1))</f>
        <v>5</v>
      </c>
      <c r="J697" s="14" t="str">
        <f>VLOOKUP(tabDaten[[#This Row],[GrpKurz]],tabGruppierung[],2,FALSE)</f>
        <v>A   Sächlicher Verwaltungs- und Betriebsaufwand</v>
      </c>
      <c r="K6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1301-542000    Wasser / Abwasser   </v>
      </c>
      <c r="L697" s="17">
        <f>IF(OR(tabDaten[[#This Row],[art]]="00",tabDaten[[#This Row],[art]]="10"),tabDaten[[#This Row],[Plan]],tabDaten[[#This Row],[Plan]]*-1)</f>
        <v>-500</v>
      </c>
      <c r="M697" s="18">
        <f>IF(OR(tabDaten[[#This Row],[art]]="00",tabDaten[[#This Row],[art]]="10",tabDaten[[#This Row],[art]]="60",tabDaten[[#This Row],[art]]="70"),tabDaten[[#This Row],[Rechnung]],tabDaten[[#This Row],[Rechnung]]*-1)</f>
        <v>-147.84</v>
      </c>
      <c r="N697" s="44">
        <v>1</v>
      </c>
      <c r="O697" s="45" t="s">
        <v>997</v>
      </c>
      <c r="P697" s="45" t="s">
        <v>1042</v>
      </c>
      <c r="Q697" s="45" t="s">
        <v>1733</v>
      </c>
      <c r="R697" s="45" t="s">
        <v>995</v>
      </c>
      <c r="S697" s="45" t="s">
        <v>1546</v>
      </c>
      <c r="T697" s="44" t="s">
        <v>136</v>
      </c>
      <c r="U697" s="46">
        <v>500</v>
      </c>
      <c r="V697" s="46">
        <v>147.84</v>
      </c>
    </row>
    <row r="698" spans="2:22" x14ac:dyDescent="0.2">
      <c r="B698" s="14" t="str">
        <f>IF(tabDaten[[#This Row],[MandNr]]="","Fehler",IF(tabDaten[[#This Row],[MandNr]]=1,"1 Stadt Bad Rappenau","2 Eigenbetrieb Stadtenwässerung"))</f>
        <v>1 Stadt Bad Rappenau</v>
      </c>
      <c r="C698" s="14" t="str">
        <f>IF(OR(tabDaten[[#This Row],[art]]="00",tabDaten[[#This Row],[art]]="01",tabDaten[[#This Row],[art]]="60",tabDaten[[#This Row],[art]]="61"),"0 Verwaltungshaushalt","1 Vermögenshaushalt")</f>
        <v>0 Verwaltungshaushalt</v>
      </c>
      <c r="D698" s="14" t="str">
        <f>VLOOKUP(tabDaten[[#This Row],[art]],tabKontenart[],2,FALSE)</f>
        <v>01 Ausgaben VerwaltungsHH</v>
      </c>
      <c r="E698" s="14" t="str">
        <f>LEFT(tabDaten[[#This Row],[Gld]],1) &amp; "    " &amp;VLOOKUP((tabDaten[[#This Row],[MandNr]]&amp;"x"&amp;LEFT(tabDaten[[#This Row],[Gld]],1)),tabGliederung[],2,FALSE)</f>
        <v xml:space="preserve">1    öffentliche Ordnung </v>
      </c>
      <c r="F698" s="14" t="str">
        <f>LEFT(tabDaten[[#This Row],[Gld]],2) &amp; "    " &amp;VLOOKUP((tabDaten[[#This Row],[MandNr]]&amp;"x"&amp;LEFT(tabDaten[[#This Row],[Gld]],2)),tabGliederung[],2,FALSE)</f>
        <v xml:space="preserve">13    Feuerschutz </v>
      </c>
      <c r="G6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8" s="14" t="str">
        <f>LEFT(tabDaten[[#This Row],[Gld]],4) &amp; "    " &amp;VLOOKUP((tabDaten[[#This Row],[MandNr]]&amp;"x"&amp;LEFT(tabDaten[[#This Row],[Gld]],4)),tabGliederung[],2,FALSE)</f>
        <v xml:space="preserve">1301    Abteilung Babstadt </v>
      </c>
      <c r="I698" s="14" t="str">
        <f>IF(OR(LEFT(tabDaten[[#This Row],[Grp]],1)*1=3,LEFT(tabDaten[[#This Row],[Grp]],1)*1=9),LEFT(tabDaten[[#This Row],[Grp]],2),LEFT(tabDaten[[#This Row],[Grp]],1))</f>
        <v>5</v>
      </c>
      <c r="J698" s="14" t="str">
        <f>VLOOKUP(tabDaten[[#This Row],[GrpKurz]],tabGruppierung[],2,FALSE)</f>
        <v>A   Sächlicher Verwaltungs- und Betriebsaufwand</v>
      </c>
      <c r="K6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1301-543000    Heizungskosten   </v>
      </c>
      <c r="L698" s="17">
        <f>IF(OR(tabDaten[[#This Row],[art]]="00",tabDaten[[#This Row],[art]]="10"),tabDaten[[#This Row],[Plan]],tabDaten[[#This Row],[Plan]]*-1)</f>
        <v>-1900</v>
      </c>
      <c r="M698" s="18">
        <f>IF(OR(tabDaten[[#This Row],[art]]="00",tabDaten[[#This Row],[art]]="10",tabDaten[[#This Row],[art]]="60",tabDaten[[#This Row],[art]]="70"),tabDaten[[#This Row],[Rechnung]],tabDaten[[#This Row],[Rechnung]]*-1)</f>
        <v>-1302.3800000000001</v>
      </c>
      <c r="N698" s="44">
        <v>1</v>
      </c>
      <c r="O698" s="45" t="s">
        <v>997</v>
      </c>
      <c r="P698" s="45" t="s">
        <v>1042</v>
      </c>
      <c r="Q698" s="45" t="s">
        <v>1734</v>
      </c>
      <c r="R698" s="45" t="s">
        <v>995</v>
      </c>
      <c r="S698" s="45" t="s">
        <v>1546</v>
      </c>
      <c r="T698" s="44" t="s">
        <v>137</v>
      </c>
      <c r="U698" s="46">
        <v>1900</v>
      </c>
      <c r="V698" s="46">
        <v>1302.3800000000001</v>
      </c>
    </row>
    <row r="699" spans="2:22" x14ac:dyDescent="0.2">
      <c r="B699" s="14" t="str">
        <f>IF(tabDaten[[#This Row],[MandNr]]="","Fehler",IF(tabDaten[[#This Row],[MandNr]]=1,"1 Stadt Bad Rappenau","2 Eigenbetrieb Stadtenwässerung"))</f>
        <v>1 Stadt Bad Rappenau</v>
      </c>
      <c r="C699" s="14" t="str">
        <f>IF(OR(tabDaten[[#This Row],[art]]="00",tabDaten[[#This Row],[art]]="01",tabDaten[[#This Row],[art]]="60",tabDaten[[#This Row],[art]]="61"),"0 Verwaltungshaushalt","1 Vermögenshaushalt")</f>
        <v>0 Verwaltungshaushalt</v>
      </c>
      <c r="D699" s="14" t="str">
        <f>VLOOKUP(tabDaten[[#This Row],[art]],tabKontenart[],2,FALSE)</f>
        <v>01 Ausgaben VerwaltungsHH</v>
      </c>
      <c r="E699" s="14" t="str">
        <f>LEFT(tabDaten[[#This Row],[Gld]],1) &amp; "    " &amp;VLOOKUP((tabDaten[[#This Row],[MandNr]]&amp;"x"&amp;LEFT(tabDaten[[#This Row],[Gld]],1)),tabGliederung[],2,FALSE)</f>
        <v xml:space="preserve">1    öffentliche Ordnung </v>
      </c>
      <c r="F699" s="14" t="str">
        <f>LEFT(tabDaten[[#This Row],[Gld]],2) &amp; "    " &amp;VLOOKUP((tabDaten[[#This Row],[MandNr]]&amp;"x"&amp;LEFT(tabDaten[[#This Row],[Gld]],2)),tabGliederung[],2,FALSE)</f>
        <v xml:space="preserve">13    Feuerschutz </v>
      </c>
      <c r="G6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699" s="14" t="str">
        <f>LEFT(tabDaten[[#This Row],[Gld]],4) &amp; "    " &amp;VLOOKUP((tabDaten[[#This Row],[MandNr]]&amp;"x"&amp;LEFT(tabDaten[[#This Row],[Gld]],4)),tabGliederung[],2,FALSE)</f>
        <v xml:space="preserve">1301    Abteilung Babstadt </v>
      </c>
      <c r="I699" s="14" t="str">
        <f>IF(OR(LEFT(tabDaten[[#This Row],[Grp]],1)*1=3,LEFT(tabDaten[[#This Row],[Grp]],1)*1=9),LEFT(tabDaten[[#This Row],[Grp]],2),LEFT(tabDaten[[#This Row],[Grp]],1))</f>
        <v>5</v>
      </c>
      <c r="J699" s="14" t="str">
        <f>VLOOKUP(tabDaten[[#This Row],[GrpKurz]],tabGruppierung[],2,FALSE)</f>
        <v>A   Sächlicher Verwaltungs- und Betriebsaufwand</v>
      </c>
      <c r="K6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1301-545000    Reinigungskosten   </v>
      </c>
      <c r="L699" s="17">
        <f>IF(OR(tabDaten[[#This Row],[art]]="00",tabDaten[[#This Row],[art]]="10"),tabDaten[[#This Row],[Plan]],tabDaten[[#This Row],[Plan]]*-1)</f>
        <v>-500</v>
      </c>
      <c r="M699" s="18">
        <f>IF(OR(tabDaten[[#This Row],[art]]="00",tabDaten[[#This Row],[art]]="10",tabDaten[[#This Row],[art]]="60",tabDaten[[#This Row],[art]]="70"),tabDaten[[#This Row],[Rechnung]],tabDaten[[#This Row],[Rechnung]]*-1)</f>
        <v>-289.10000000000002</v>
      </c>
      <c r="N699" s="44">
        <v>1</v>
      </c>
      <c r="O699" s="45" t="s">
        <v>997</v>
      </c>
      <c r="P699" s="45" t="s">
        <v>1042</v>
      </c>
      <c r="Q699" s="45" t="s">
        <v>1736</v>
      </c>
      <c r="R699" s="45" t="s">
        <v>995</v>
      </c>
      <c r="S699" s="45" t="s">
        <v>1546</v>
      </c>
      <c r="T699" s="44" t="s">
        <v>139</v>
      </c>
      <c r="U699" s="46">
        <v>500</v>
      </c>
      <c r="V699" s="46">
        <v>289.10000000000002</v>
      </c>
    </row>
    <row r="700" spans="2:22" x14ac:dyDescent="0.2">
      <c r="B700" s="14" t="str">
        <f>IF(tabDaten[[#This Row],[MandNr]]="","Fehler",IF(tabDaten[[#This Row],[MandNr]]=1,"1 Stadt Bad Rappenau","2 Eigenbetrieb Stadtenwässerung"))</f>
        <v>1 Stadt Bad Rappenau</v>
      </c>
      <c r="C700" s="14" t="str">
        <f>IF(OR(tabDaten[[#This Row],[art]]="00",tabDaten[[#This Row],[art]]="01",tabDaten[[#This Row],[art]]="60",tabDaten[[#This Row],[art]]="61"),"0 Verwaltungshaushalt","1 Vermögenshaushalt")</f>
        <v>0 Verwaltungshaushalt</v>
      </c>
      <c r="D700" s="14" t="str">
        <f>VLOOKUP(tabDaten[[#This Row],[art]],tabKontenart[],2,FALSE)</f>
        <v>01 Ausgaben VerwaltungsHH</v>
      </c>
      <c r="E700" s="14" t="str">
        <f>LEFT(tabDaten[[#This Row],[Gld]],1) &amp; "    " &amp;VLOOKUP((tabDaten[[#This Row],[MandNr]]&amp;"x"&amp;LEFT(tabDaten[[#This Row],[Gld]],1)),tabGliederung[],2,FALSE)</f>
        <v xml:space="preserve">1    öffentliche Ordnung </v>
      </c>
      <c r="F700" s="14" t="str">
        <f>LEFT(tabDaten[[#This Row],[Gld]],2) &amp; "    " &amp;VLOOKUP((tabDaten[[#This Row],[MandNr]]&amp;"x"&amp;LEFT(tabDaten[[#This Row],[Gld]],2)),tabGliederung[],2,FALSE)</f>
        <v xml:space="preserve">13    Feuerschutz </v>
      </c>
      <c r="G7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0" s="14" t="str">
        <f>LEFT(tabDaten[[#This Row],[Gld]],4) &amp; "    " &amp;VLOOKUP((tabDaten[[#This Row],[MandNr]]&amp;"x"&amp;LEFT(tabDaten[[#This Row],[Gld]],4)),tabGliederung[],2,FALSE)</f>
        <v xml:space="preserve">1301    Abteilung Babstadt </v>
      </c>
      <c r="I700" s="14" t="str">
        <f>IF(OR(LEFT(tabDaten[[#This Row],[Grp]],1)*1=3,LEFT(tabDaten[[#This Row],[Grp]],1)*1=9),LEFT(tabDaten[[#This Row],[Grp]],2),LEFT(tabDaten[[#This Row],[Grp]],1))</f>
        <v>5</v>
      </c>
      <c r="J700" s="14" t="str">
        <f>VLOOKUP(tabDaten[[#This Row],[GrpKurz]],tabGruppierung[],2,FALSE)</f>
        <v>A   Sächlicher Verwaltungs- und Betriebsaufwand</v>
      </c>
      <c r="K7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1301-546000    Steuern und Gebäudeversicherungen   </v>
      </c>
      <c r="L700" s="17">
        <f>IF(OR(tabDaten[[#This Row],[art]]="00",tabDaten[[#This Row],[art]]="10"),tabDaten[[#This Row],[Plan]],tabDaten[[#This Row],[Plan]]*-1)</f>
        <v>-500</v>
      </c>
      <c r="M700" s="18">
        <f>IF(OR(tabDaten[[#This Row],[art]]="00",tabDaten[[#This Row],[art]]="10",tabDaten[[#This Row],[art]]="60",tabDaten[[#This Row],[art]]="70"),tabDaten[[#This Row],[Rechnung]],tabDaten[[#This Row],[Rechnung]]*-1)</f>
        <v>-437.86</v>
      </c>
      <c r="N700" s="44">
        <v>1</v>
      </c>
      <c r="O700" s="45" t="s">
        <v>997</v>
      </c>
      <c r="P700" s="45" t="s">
        <v>1042</v>
      </c>
      <c r="Q700" s="45" t="s">
        <v>1737</v>
      </c>
      <c r="R700" s="45" t="s">
        <v>995</v>
      </c>
      <c r="S700" s="45" t="s">
        <v>1546</v>
      </c>
      <c r="T700" s="44" t="s">
        <v>140</v>
      </c>
      <c r="U700" s="46">
        <v>500</v>
      </c>
      <c r="V700" s="46">
        <v>437.86</v>
      </c>
    </row>
    <row r="701" spans="2:22" x14ac:dyDescent="0.2">
      <c r="B701" s="14" t="str">
        <f>IF(tabDaten[[#This Row],[MandNr]]="","Fehler",IF(tabDaten[[#This Row],[MandNr]]=1,"1 Stadt Bad Rappenau","2 Eigenbetrieb Stadtenwässerung"))</f>
        <v>1 Stadt Bad Rappenau</v>
      </c>
      <c r="C701" s="14" t="str">
        <f>IF(OR(tabDaten[[#This Row],[art]]="00",tabDaten[[#This Row],[art]]="01",tabDaten[[#This Row],[art]]="60",tabDaten[[#This Row],[art]]="61"),"0 Verwaltungshaushalt","1 Vermögenshaushalt")</f>
        <v>0 Verwaltungshaushalt</v>
      </c>
      <c r="D701" s="14" t="str">
        <f>VLOOKUP(tabDaten[[#This Row],[art]],tabKontenart[],2,FALSE)</f>
        <v>01 Ausgaben VerwaltungsHH</v>
      </c>
      <c r="E701" s="14" t="str">
        <f>LEFT(tabDaten[[#This Row],[Gld]],1) &amp; "    " &amp;VLOOKUP((tabDaten[[#This Row],[MandNr]]&amp;"x"&amp;LEFT(tabDaten[[#This Row],[Gld]],1)),tabGliederung[],2,FALSE)</f>
        <v xml:space="preserve">1    öffentliche Ordnung </v>
      </c>
      <c r="F701" s="14" t="str">
        <f>LEFT(tabDaten[[#This Row],[Gld]],2) &amp; "    " &amp;VLOOKUP((tabDaten[[#This Row],[MandNr]]&amp;"x"&amp;LEFT(tabDaten[[#This Row],[Gld]],2)),tabGliederung[],2,FALSE)</f>
        <v xml:space="preserve">13    Feuerschutz </v>
      </c>
      <c r="G7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1" s="14" t="str">
        <f>LEFT(tabDaten[[#This Row],[Gld]],4) &amp; "    " &amp;VLOOKUP((tabDaten[[#This Row],[MandNr]]&amp;"x"&amp;LEFT(tabDaten[[#This Row],[Gld]],4)),tabGliederung[],2,FALSE)</f>
        <v xml:space="preserve">1301    Abteilung Babstadt </v>
      </c>
      <c r="I701" s="14" t="str">
        <f>IF(OR(LEFT(tabDaten[[#This Row],[Grp]],1)*1=3,LEFT(tabDaten[[#This Row],[Grp]],1)*1=9),LEFT(tabDaten[[#This Row],[Grp]],2),LEFT(tabDaten[[#This Row],[Grp]],1))</f>
        <v>5</v>
      </c>
      <c r="J701" s="14" t="str">
        <f>VLOOKUP(tabDaten[[#This Row],[GrpKurz]],tabGruppierung[],2,FALSE)</f>
        <v>A   Sächlicher Verwaltungs- und Betriebsaufwand</v>
      </c>
      <c r="K7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1301-549000    sonstige Bewirtschaftungskosten (z.B. Schornsteinfeger, Feuerlöschgeräte) </v>
      </c>
      <c r="L701" s="17">
        <f>IF(OR(tabDaten[[#This Row],[art]]="00",tabDaten[[#This Row],[art]]="10"),tabDaten[[#This Row],[Plan]],tabDaten[[#This Row],[Plan]]*-1)</f>
        <v>-300</v>
      </c>
      <c r="M701" s="18">
        <f>IF(OR(tabDaten[[#This Row],[art]]="00",tabDaten[[#This Row],[art]]="10",tabDaten[[#This Row],[art]]="60",tabDaten[[#This Row],[art]]="70"),tabDaten[[#This Row],[Rechnung]],tabDaten[[#This Row],[Rechnung]]*-1)</f>
        <v>-514.04999999999995</v>
      </c>
      <c r="N701" s="44">
        <v>1</v>
      </c>
      <c r="O701" s="45" t="s">
        <v>997</v>
      </c>
      <c r="P701" s="45" t="s">
        <v>1042</v>
      </c>
      <c r="Q701" s="45" t="s">
        <v>1738</v>
      </c>
      <c r="R701" s="45" t="s">
        <v>995</v>
      </c>
      <c r="S701" s="45" t="s">
        <v>1546</v>
      </c>
      <c r="T701" s="44" t="s">
        <v>141</v>
      </c>
      <c r="U701" s="46">
        <v>300</v>
      </c>
      <c r="V701" s="46">
        <v>514.04999999999995</v>
      </c>
    </row>
    <row r="702" spans="2:22" x14ac:dyDescent="0.2">
      <c r="B702" s="14" t="str">
        <f>IF(tabDaten[[#This Row],[MandNr]]="","Fehler",IF(tabDaten[[#This Row],[MandNr]]=1,"1 Stadt Bad Rappenau","2 Eigenbetrieb Stadtenwässerung"))</f>
        <v>1 Stadt Bad Rappenau</v>
      </c>
      <c r="C702" s="14" t="str">
        <f>IF(OR(tabDaten[[#This Row],[art]]="00",tabDaten[[#This Row],[art]]="01",tabDaten[[#This Row],[art]]="60",tabDaten[[#This Row],[art]]="61"),"0 Verwaltungshaushalt","1 Vermögenshaushalt")</f>
        <v>0 Verwaltungshaushalt</v>
      </c>
      <c r="D702" s="14" t="str">
        <f>VLOOKUP(tabDaten[[#This Row],[art]],tabKontenart[],2,FALSE)</f>
        <v>01 Ausgaben VerwaltungsHH</v>
      </c>
      <c r="E702" s="14" t="str">
        <f>LEFT(tabDaten[[#This Row],[Gld]],1) &amp; "    " &amp;VLOOKUP((tabDaten[[#This Row],[MandNr]]&amp;"x"&amp;LEFT(tabDaten[[#This Row],[Gld]],1)),tabGliederung[],2,FALSE)</f>
        <v xml:space="preserve">1    öffentliche Ordnung </v>
      </c>
      <c r="F702" s="14" t="str">
        <f>LEFT(tabDaten[[#This Row],[Gld]],2) &amp; "    " &amp;VLOOKUP((tabDaten[[#This Row],[MandNr]]&amp;"x"&amp;LEFT(tabDaten[[#This Row],[Gld]],2)),tabGliederung[],2,FALSE)</f>
        <v xml:space="preserve">13    Feuerschutz </v>
      </c>
      <c r="G7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2" s="14" t="str">
        <f>LEFT(tabDaten[[#This Row],[Gld]],4) &amp; "    " &amp;VLOOKUP((tabDaten[[#This Row],[MandNr]]&amp;"x"&amp;LEFT(tabDaten[[#This Row],[Gld]],4)),tabGliederung[],2,FALSE)</f>
        <v xml:space="preserve">1301    Abteilung Babstadt </v>
      </c>
      <c r="I702" s="14" t="str">
        <f>IF(OR(LEFT(tabDaten[[#This Row],[Grp]],1)*1=3,LEFT(tabDaten[[#This Row],[Grp]],1)*1=9),LEFT(tabDaten[[#This Row],[Grp]],2),LEFT(tabDaten[[#This Row],[Grp]],1))</f>
        <v>5</v>
      </c>
      <c r="J702" s="14" t="str">
        <f>VLOOKUP(tabDaten[[#This Row],[GrpKurz]],tabGruppierung[],2,FALSE)</f>
        <v>A   Sächlicher Verwaltungs- und Betriebsaufwand</v>
      </c>
      <c r="K7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1301-550000    Haltung von Fahrzeugen  </v>
      </c>
      <c r="L702" s="17">
        <f>IF(OR(tabDaten[[#This Row],[art]]="00",tabDaten[[#This Row],[art]]="10"),tabDaten[[#This Row],[Plan]],tabDaten[[#This Row],[Plan]]*-1)</f>
        <v>-2000</v>
      </c>
      <c r="M702" s="18">
        <f>IF(OR(tabDaten[[#This Row],[art]]="00",tabDaten[[#This Row],[art]]="10",tabDaten[[#This Row],[art]]="60",tabDaten[[#This Row],[art]]="70"),tabDaten[[#This Row],[Rechnung]],tabDaten[[#This Row],[Rechnung]]*-1)</f>
        <v>0</v>
      </c>
      <c r="N702" s="44">
        <v>1</v>
      </c>
      <c r="O702" s="45" t="s">
        <v>997</v>
      </c>
      <c r="P702" s="45" t="s">
        <v>1042</v>
      </c>
      <c r="Q702" s="45" t="s">
        <v>1716</v>
      </c>
      <c r="R702" s="45" t="s">
        <v>995</v>
      </c>
      <c r="S702" s="45" t="s">
        <v>1546</v>
      </c>
      <c r="T702" s="44" t="s">
        <v>111</v>
      </c>
      <c r="U702" s="46">
        <v>2000</v>
      </c>
      <c r="V702" s="46">
        <v>0</v>
      </c>
    </row>
    <row r="703" spans="2:22" x14ac:dyDescent="0.2">
      <c r="B703" s="14" t="str">
        <f>IF(tabDaten[[#This Row],[MandNr]]="","Fehler",IF(tabDaten[[#This Row],[MandNr]]=1,"1 Stadt Bad Rappenau","2 Eigenbetrieb Stadtenwässerung"))</f>
        <v>1 Stadt Bad Rappenau</v>
      </c>
      <c r="C703" s="14" t="str">
        <f>IF(OR(tabDaten[[#This Row],[art]]="00",tabDaten[[#This Row],[art]]="01",tabDaten[[#This Row],[art]]="60",tabDaten[[#This Row],[art]]="61"),"0 Verwaltungshaushalt","1 Vermögenshaushalt")</f>
        <v>0 Verwaltungshaushalt</v>
      </c>
      <c r="D703" s="14" t="str">
        <f>VLOOKUP(tabDaten[[#This Row],[art]],tabKontenart[],2,FALSE)</f>
        <v>01 Ausgaben VerwaltungsHH</v>
      </c>
      <c r="E703" s="14" t="str">
        <f>LEFT(tabDaten[[#This Row],[Gld]],1) &amp; "    " &amp;VLOOKUP((tabDaten[[#This Row],[MandNr]]&amp;"x"&amp;LEFT(tabDaten[[#This Row],[Gld]],1)),tabGliederung[],2,FALSE)</f>
        <v xml:space="preserve">1    öffentliche Ordnung </v>
      </c>
      <c r="F703" s="14" t="str">
        <f>LEFT(tabDaten[[#This Row],[Gld]],2) &amp; "    " &amp;VLOOKUP((tabDaten[[#This Row],[MandNr]]&amp;"x"&amp;LEFT(tabDaten[[#This Row],[Gld]],2)),tabGliederung[],2,FALSE)</f>
        <v xml:space="preserve">13    Feuerschutz </v>
      </c>
      <c r="G7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3" s="14" t="str">
        <f>LEFT(tabDaten[[#This Row],[Gld]],4) &amp; "    " &amp;VLOOKUP((tabDaten[[#This Row],[MandNr]]&amp;"x"&amp;LEFT(tabDaten[[#This Row],[Gld]],4)),tabGliederung[],2,FALSE)</f>
        <v xml:space="preserve">1301    Abteilung Babstadt </v>
      </c>
      <c r="I703" s="14" t="str">
        <f>IF(OR(LEFT(tabDaten[[#This Row],[Grp]],1)*1=3,LEFT(tabDaten[[#This Row],[Grp]],1)*1=9),LEFT(tabDaten[[#This Row],[Grp]],2),LEFT(tabDaten[[#This Row],[Grp]],1))</f>
        <v>5</v>
      </c>
      <c r="J703" s="14" t="str">
        <f>VLOOKUP(tabDaten[[#This Row],[GrpKurz]],tabGruppierung[],2,FALSE)</f>
        <v>A   Sächlicher Verwaltungs- und Betriebsaufwand</v>
      </c>
      <c r="K7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1301-560000    Dienst- und Schutzkleidung  </v>
      </c>
      <c r="L703" s="17">
        <f>IF(OR(tabDaten[[#This Row],[art]]="00",tabDaten[[#This Row],[art]]="10"),tabDaten[[#This Row],[Plan]],tabDaten[[#This Row],[Plan]]*-1)</f>
        <v>-1000</v>
      </c>
      <c r="M703" s="18">
        <f>IF(OR(tabDaten[[#This Row],[art]]="00",tabDaten[[#This Row],[art]]="10",tabDaten[[#This Row],[art]]="60",tabDaten[[#This Row],[art]]="70"),tabDaten[[#This Row],[Rechnung]],tabDaten[[#This Row],[Rechnung]]*-1)</f>
        <v>-1411.51</v>
      </c>
      <c r="N703" s="44">
        <v>1</v>
      </c>
      <c r="O703" s="45" t="s">
        <v>997</v>
      </c>
      <c r="P703" s="45" t="s">
        <v>1042</v>
      </c>
      <c r="Q703" s="45" t="s">
        <v>1742</v>
      </c>
      <c r="R703" s="45" t="s">
        <v>995</v>
      </c>
      <c r="S703" s="45" t="s">
        <v>1546</v>
      </c>
      <c r="T703" s="44" t="s">
        <v>146</v>
      </c>
      <c r="U703" s="46">
        <v>1000</v>
      </c>
      <c r="V703" s="46">
        <v>1411.51</v>
      </c>
    </row>
    <row r="704" spans="2:22" x14ac:dyDescent="0.2">
      <c r="B704" s="14" t="str">
        <f>IF(tabDaten[[#This Row],[MandNr]]="","Fehler",IF(tabDaten[[#This Row],[MandNr]]=1,"1 Stadt Bad Rappenau","2 Eigenbetrieb Stadtenwässerung"))</f>
        <v>1 Stadt Bad Rappenau</v>
      </c>
      <c r="C704" s="14" t="str">
        <f>IF(OR(tabDaten[[#This Row],[art]]="00",tabDaten[[#This Row],[art]]="01",tabDaten[[#This Row],[art]]="60",tabDaten[[#This Row],[art]]="61"),"0 Verwaltungshaushalt","1 Vermögenshaushalt")</f>
        <v>0 Verwaltungshaushalt</v>
      </c>
      <c r="D704" s="14" t="str">
        <f>VLOOKUP(tabDaten[[#This Row],[art]],tabKontenart[],2,FALSE)</f>
        <v>01 Ausgaben VerwaltungsHH</v>
      </c>
      <c r="E704" s="14" t="str">
        <f>LEFT(tabDaten[[#This Row],[Gld]],1) &amp; "    " &amp;VLOOKUP((tabDaten[[#This Row],[MandNr]]&amp;"x"&amp;LEFT(tabDaten[[#This Row],[Gld]],1)),tabGliederung[],2,FALSE)</f>
        <v xml:space="preserve">1    öffentliche Ordnung </v>
      </c>
      <c r="F704" s="14" t="str">
        <f>LEFT(tabDaten[[#This Row],[Gld]],2) &amp; "    " &amp;VLOOKUP((tabDaten[[#This Row],[MandNr]]&amp;"x"&amp;LEFT(tabDaten[[#This Row],[Gld]],2)),tabGliederung[],2,FALSE)</f>
        <v xml:space="preserve">13    Feuerschutz </v>
      </c>
      <c r="G7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4" s="14" t="str">
        <f>LEFT(tabDaten[[#This Row],[Gld]],4) &amp; "    " &amp;VLOOKUP((tabDaten[[#This Row],[MandNr]]&amp;"x"&amp;LEFT(tabDaten[[#This Row],[Gld]],4)),tabGliederung[],2,FALSE)</f>
        <v xml:space="preserve">1301    Abteilung Babstadt </v>
      </c>
      <c r="I704" s="14" t="str">
        <f>IF(OR(LEFT(tabDaten[[#This Row],[Grp]],1)*1=3,LEFT(tabDaten[[#This Row],[Grp]],1)*1=9),LEFT(tabDaten[[#This Row],[Grp]],2),LEFT(tabDaten[[#This Row],[Grp]],1))</f>
        <v>5</v>
      </c>
      <c r="J704" s="14" t="str">
        <f>VLOOKUP(tabDaten[[#This Row],[GrpKurz]],tabGruppierung[],2,FALSE)</f>
        <v>A   Sächlicher Verwaltungs- und Betriebsaufwand</v>
      </c>
      <c r="K7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1301-562000    Aus- und Fortbildung, Umschulung  </v>
      </c>
      <c r="L704" s="17">
        <f>IF(OR(tabDaten[[#This Row],[art]]="00",tabDaten[[#This Row],[art]]="10"),tabDaten[[#This Row],[Plan]],tabDaten[[#This Row],[Plan]]*-1)</f>
        <v>-1000</v>
      </c>
      <c r="M704" s="18">
        <f>IF(OR(tabDaten[[#This Row],[art]]="00",tabDaten[[#This Row],[art]]="10",tabDaten[[#This Row],[art]]="60",tabDaten[[#This Row],[art]]="70"),tabDaten[[#This Row],[Rechnung]],tabDaten[[#This Row],[Rechnung]]*-1)</f>
        <v>-6093</v>
      </c>
      <c r="N704" s="44">
        <v>1</v>
      </c>
      <c r="O704" s="45" t="s">
        <v>997</v>
      </c>
      <c r="P704" s="45" t="s">
        <v>1042</v>
      </c>
      <c r="Q704" s="45" t="s">
        <v>1727</v>
      </c>
      <c r="R704" s="45" t="s">
        <v>995</v>
      </c>
      <c r="S704" s="45" t="s">
        <v>1546</v>
      </c>
      <c r="T704" s="44" t="s">
        <v>129</v>
      </c>
      <c r="U704" s="46">
        <v>1000</v>
      </c>
      <c r="V704" s="46">
        <v>6093</v>
      </c>
    </row>
    <row r="705" spans="2:22" x14ac:dyDescent="0.2">
      <c r="B705" s="14" t="str">
        <f>IF(tabDaten[[#This Row],[MandNr]]="","Fehler",IF(tabDaten[[#This Row],[MandNr]]=1,"1 Stadt Bad Rappenau","2 Eigenbetrieb Stadtenwässerung"))</f>
        <v>1 Stadt Bad Rappenau</v>
      </c>
      <c r="C705" s="14" t="str">
        <f>IF(OR(tabDaten[[#This Row],[art]]="00",tabDaten[[#This Row],[art]]="01",tabDaten[[#This Row],[art]]="60",tabDaten[[#This Row],[art]]="61"),"0 Verwaltungshaushalt","1 Vermögenshaushalt")</f>
        <v>0 Verwaltungshaushalt</v>
      </c>
      <c r="D705" s="14" t="str">
        <f>VLOOKUP(tabDaten[[#This Row],[art]],tabKontenart[],2,FALSE)</f>
        <v>01 Ausgaben VerwaltungsHH</v>
      </c>
      <c r="E705" s="14" t="str">
        <f>LEFT(tabDaten[[#This Row],[Gld]],1) &amp; "    " &amp;VLOOKUP((tabDaten[[#This Row],[MandNr]]&amp;"x"&amp;LEFT(tabDaten[[#This Row],[Gld]],1)),tabGliederung[],2,FALSE)</f>
        <v xml:space="preserve">1    öffentliche Ordnung </v>
      </c>
      <c r="F705" s="14" t="str">
        <f>LEFT(tabDaten[[#This Row],[Gld]],2) &amp; "    " &amp;VLOOKUP((tabDaten[[#This Row],[MandNr]]&amp;"x"&amp;LEFT(tabDaten[[#This Row],[Gld]],2)),tabGliederung[],2,FALSE)</f>
        <v xml:space="preserve">13    Feuerschutz </v>
      </c>
      <c r="G7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5" s="14" t="str">
        <f>LEFT(tabDaten[[#This Row],[Gld]],4) &amp; "    " &amp;VLOOKUP((tabDaten[[#This Row],[MandNr]]&amp;"x"&amp;LEFT(tabDaten[[#This Row],[Gld]],4)),tabGliederung[],2,FALSE)</f>
        <v xml:space="preserve">1301    Abteilung Babstadt </v>
      </c>
      <c r="I705" s="14" t="str">
        <f>IF(OR(LEFT(tabDaten[[#This Row],[Grp]],1)*1=3,LEFT(tabDaten[[#This Row],[Grp]],1)*1=9),LEFT(tabDaten[[#This Row],[Grp]],2),LEFT(tabDaten[[#This Row],[Grp]],1))</f>
        <v>5</v>
      </c>
      <c r="J705" s="14" t="str">
        <f>VLOOKUP(tabDaten[[#This Row],[GrpKurz]],tabGruppierung[],2,FALSE)</f>
        <v>A   Sächlicher Verwaltungs- und Betriebsaufwand</v>
      </c>
      <c r="K7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1301-583000    Ehrungen, Jubiläen und dgl.  </v>
      </c>
      <c r="L705" s="17">
        <f>IF(OR(tabDaten[[#This Row],[art]]="00",tabDaten[[#This Row],[art]]="10"),tabDaten[[#This Row],[Plan]],tabDaten[[#This Row],[Plan]]*-1)</f>
        <v>-800</v>
      </c>
      <c r="M705" s="18">
        <f>IF(OR(tabDaten[[#This Row],[art]]="00",tabDaten[[#This Row],[art]]="10",tabDaten[[#This Row],[art]]="60",tabDaten[[#This Row],[art]]="70"),tabDaten[[#This Row],[Rechnung]],tabDaten[[#This Row],[Rechnung]]*-1)</f>
        <v>-84</v>
      </c>
      <c r="N705" s="44">
        <v>1</v>
      </c>
      <c r="O705" s="45" t="s">
        <v>997</v>
      </c>
      <c r="P705" s="45" t="s">
        <v>1042</v>
      </c>
      <c r="Q705" s="45" t="s">
        <v>1719</v>
      </c>
      <c r="R705" s="45" t="s">
        <v>995</v>
      </c>
      <c r="S705" s="45" t="s">
        <v>1546</v>
      </c>
      <c r="T705" s="44" t="s">
        <v>114</v>
      </c>
      <c r="U705" s="46">
        <v>800</v>
      </c>
      <c r="V705" s="46">
        <v>84</v>
      </c>
    </row>
    <row r="706" spans="2:22" x14ac:dyDescent="0.2">
      <c r="B706" s="14" t="str">
        <f>IF(tabDaten[[#This Row],[MandNr]]="","Fehler",IF(tabDaten[[#This Row],[MandNr]]=1,"1 Stadt Bad Rappenau","2 Eigenbetrieb Stadtenwässerung"))</f>
        <v>1 Stadt Bad Rappenau</v>
      </c>
      <c r="C706" s="14" t="str">
        <f>IF(OR(tabDaten[[#This Row],[art]]="00",tabDaten[[#This Row],[art]]="01",tabDaten[[#This Row],[art]]="60",tabDaten[[#This Row],[art]]="61"),"0 Verwaltungshaushalt","1 Vermögenshaushalt")</f>
        <v>0 Verwaltungshaushalt</v>
      </c>
      <c r="D706" s="14" t="str">
        <f>VLOOKUP(tabDaten[[#This Row],[art]],tabKontenart[],2,FALSE)</f>
        <v>01 Ausgaben VerwaltungsHH</v>
      </c>
      <c r="E706" s="14" t="str">
        <f>LEFT(tabDaten[[#This Row],[Gld]],1) &amp; "    " &amp;VLOOKUP((tabDaten[[#This Row],[MandNr]]&amp;"x"&amp;LEFT(tabDaten[[#This Row],[Gld]],1)),tabGliederung[],2,FALSE)</f>
        <v xml:space="preserve">1    öffentliche Ordnung </v>
      </c>
      <c r="F706" s="14" t="str">
        <f>LEFT(tabDaten[[#This Row],[Gld]],2) &amp; "    " &amp;VLOOKUP((tabDaten[[#This Row],[MandNr]]&amp;"x"&amp;LEFT(tabDaten[[#This Row],[Gld]],2)),tabGliederung[],2,FALSE)</f>
        <v xml:space="preserve">13    Feuerschutz </v>
      </c>
      <c r="G7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6" s="14" t="str">
        <f>LEFT(tabDaten[[#This Row],[Gld]],4) &amp; "    " &amp;VLOOKUP((tabDaten[[#This Row],[MandNr]]&amp;"x"&amp;LEFT(tabDaten[[#This Row],[Gld]],4)),tabGliederung[],2,FALSE)</f>
        <v xml:space="preserve">1301    Abteilung Babstadt </v>
      </c>
      <c r="I706" s="14" t="str">
        <f>IF(OR(LEFT(tabDaten[[#This Row],[Grp]],1)*1=3,LEFT(tabDaten[[#This Row],[Grp]],1)*1=9),LEFT(tabDaten[[#This Row],[Grp]],2),LEFT(tabDaten[[#This Row],[Grp]],1))</f>
        <v>6</v>
      </c>
      <c r="J706" s="14" t="str">
        <f>VLOOKUP(tabDaten[[#This Row],[GrpKurz]],tabGruppierung[],2,FALSE)</f>
        <v>A   Sächlicher Verwaltungs- und Betriebsaufwand</v>
      </c>
      <c r="K7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1301-605000    Brandfälle, Einsätze   </v>
      </c>
      <c r="L706" s="17">
        <f>IF(OR(tabDaten[[#This Row],[art]]="00",tabDaten[[#This Row],[art]]="10"),tabDaten[[#This Row],[Plan]],tabDaten[[#This Row],[Plan]]*-1)</f>
        <v>-4500</v>
      </c>
      <c r="M706" s="18">
        <f>IF(OR(tabDaten[[#This Row],[art]]="00",tabDaten[[#This Row],[art]]="10",tabDaten[[#This Row],[art]]="60",tabDaten[[#This Row],[art]]="70"),tabDaten[[#This Row],[Rechnung]],tabDaten[[#This Row],[Rechnung]]*-1)</f>
        <v>-3388</v>
      </c>
      <c r="N706" s="44">
        <v>1</v>
      </c>
      <c r="O706" s="45" t="s">
        <v>997</v>
      </c>
      <c r="P706" s="45" t="s">
        <v>1042</v>
      </c>
      <c r="Q706" s="45" t="s">
        <v>1751</v>
      </c>
      <c r="R706" s="45" t="s">
        <v>995</v>
      </c>
      <c r="S706" s="45" t="s">
        <v>1546</v>
      </c>
      <c r="T706" s="44" t="s">
        <v>160</v>
      </c>
      <c r="U706" s="46">
        <v>4500</v>
      </c>
      <c r="V706" s="46">
        <v>3388</v>
      </c>
    </row>
    <row r="707" spans="2:22" x14ac:dyDescent="0.2">
      <c r="B707" s="14" t="str">
        <f>IF(tabDaten[[#This Row],[MandNr]]="","Fehler",IF(tabDaten[[#This Row],[MandNr]]=1,"1 Stadt Bad Rappenau","2 Eigenbetrieb Stadtenwässerung"))</f>
        <v>1 Stadt Bad Rappenau</v>
      </c>
      <c r="C707" s="14" t="str">
        <f>IF(OR(tabDaten[[#This Row],[art]]="00",tabDaten[[#This Row],[art]]="01",tabDaten[[#This Row],[art]]="60",tabDaten[[#This Row],[art]]="61"),"0 Verwaltungshaushalt","1 Vermögenshaushalt")</f>
        <v>0 Verwaltungshaushalt</v>
      </c>
      <c r="D707" s="14" t="str">
        <f>VLOOKUP(tabDaten[[#This Row],[art]],tabKontenart[],2,FALSE)</f>
        <v>01 Ausgaben VerwaltungsHH</v>
      </c>
      <c r="E707" s="14" t="str">
        <f>LEFT(tabDaten[[#This Row],[Gld]],1) &amp; "    " &amp;VLOOKUP((tabDaten[[#This Row],[MandNr]]&amp;"x"&amp;LEFT(tabDaten[[#This Row],[Gld]],1)),tabGliederung[],2,FALSE)</f>
        <v xml:space="preserve">1    öffentliche Ordnung </v>
      </c>
      <c r="F707" s="14" t="str">
        <f>LEFT(tabDaten[[#This Row],[Gld]],2) &amp; "    " &amp;VLOOKUP((tabDaten[[#This Row],[MandNr]]&amp;"x"&amp;LEFT(tabDaten[[#This Row],[Gld]],2)),tabGliederung[],2,FALSE)</f>
        <v xml:space="preserve">13    Feuerschutz </v>
      </c>
      <c r="G7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7" s="14" t="str">
        <f>LEFT(tabDaten[[#This Row],[Gld]],4) &amp; "    " &amp;VLOOKUP((tabDaten[[#This Row],[MandNr]]&amp;"x"&amp;LEFT(tabDaten[[#This Row],[Gld]],4)),tabGliederung[],2,FALSE)</f>
        <v xml:space="preserve">1301    Abteilung Babstadt </v>
      </c>
      <c r="I707" s="14" t="str">
        <f>IF(OR(LEFT(tabDaten[[#This Row],[Grp]],1)*1=3,LEFT(tabDaten[[#This Row],[Grp]],1)*1=9),LEFT(tabDaten[[#This Row],[Grp]],2),LEFT(tabDaten[[#This Row],[Grp]],1))</f>
        <v>6</v>
      </c>
      <c r="J707" s="14" t="str">
        <f>VLOOKUP(tabDaten[[#This Row],[GrpKurz]],tabGruppierung[],2,FALSE)</f>
        <v>A   Sächlicher Verwaltungs- und Betriebsaufwand</v>
      </c>
      <c r="K7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1301-640000    Steuern, Versicherung. , Schadensfälle, Sonderabgaben  </v>
      </c>
      <c r="L707" s="17">
        <f>IF(OR(tabDaten[[#This Row],[art]]="00",tabDaten[[#This Row],[art]]="10"),tabDaten[[#This Row],[Plan]],tabDaten[[#This Row],[Plan]]*-1)</f>
        <v>-2700</v>
      </c>
      <c r="M707" s="18">
        <f>IF(OR(tabDaten[[#This Row],[art]]="00",tabDaten[[#This Row],[art]]="10",tabDaten[[#This Row],[art]]="60",tabDaten[[#This Row],[art]]="70"),tabDaten[[#This Row],[Rechnung]],tabDaten[[#This Row],[Rechnung]]*-1)</f>
        <v>-2027.63</v>
      </c>
      <c r="N707" s="44">
        <v>1</v>
      </c>
      <c r="O707" s="45" t="s">
        <v>997</v>
      </c>
      <c r="P707" s="45" t="s">
        <v>1042</v>
      </c>
      <c r="Q707" s="45" t="s">
        <v>1723</v>
      </c>
      <c r="R707" s="45" t="s">
        <v>995</v>
      </c>
      <c r="S707" s="45" t="s">
        <v>1546</v>
      </c>
      <c r="T707" s="44" t="s">
        <v>144</v>
      </c>
      <c r="U707" s="46">
        <v>2700</v>
      </c>
      <c r="V707" s="46">
        <v>2027.63</v>
      </c>
    </row>
    <row r="708" spans="2:22" x14ac:dyDescent="0.2">
      <c r="B708" s="14" t="str">
        <f>IF(tabDaten[[#This Row],[MandNr]]="","Fehler",IF(tabDaten[[#This Row],[MandNr]]=1,"1 Stadt Bad Rappenau","2 Eigenbetrieb Stadtenwässerung"))</f>
        <v>1 Stadt Bad Rappenau</v>
      </c>
      <c r="C708" s="14" t="str">
        <f>IF(OR(tabDaten[[#This Row],[art]]="00",tabDaten[[#This Row],[art]]="01",tabDaten[[#This Row],[art]]="60",tabDaten[[#This Row],[art]]="61"),"0 Verwaltungshaushalt","1 Vermögenshaushalt")</f>
        <v>0 Verwaltungshaushalt</v>
      </c>
      <c r="D708" s="14" t="str">
        <f>VLOOKUP(tabDaten[[#This Row],[art]],tabKontenart[],2,FALSE)</f>
        <v>01 Ausgaben VerwaltungsHH</v>
      </c>
      <c r="E708" s="14" t="str">
        <f>LEFT(tabDaten[[#This Row],[Gld]],1) &amp; "    " &amp;VLOOKUP((tabDaten[[#This Row],[MandNr]]&amp;"x"&amp;LEFT(tabDaten[[#This Row],[Gld]],1)),tabGliederung[],2,FALSE)</f>
        <v xml:space="preserve">1    öffentliche Ordnung </v>
      </c>
      <c r="F708" s="14" t="str">
        <f>LEFT(tabDaten[[#This Row],[Gld]],2) &amp; "    " &amp;VLOOKUP((tabDaten[[#This Row],[MandNr]]&amp;"x"&amp;LEFT(tabDaten[[#This Row],[Gld]],2)),tabGliederung[],2,FALSE)</f>
        <v xml:space="preserve">13    Feuerschutz </v>
      </c>
      <c r="G7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8" s="14" t="str">
        <f>LEFT(tabDaten[[#This Row],[Gld]],4) &amp; "    " &amp;VLOOKUP((tabDaten[[#This Row],[MandNr]]&amp;"x"&amp;LEFT(tabDaten[[#This Row],[Gld]],4)),tabGliederung[],2,FALSE)</f>
        <v xml:space="preserve">1301    Abteilung Babstadt </v>
      </c>
      <c r="I708" s="14" t="str">
        <f>IF(OR(LEFT(tabDaten[[#This Row],[Grp]],1)*1=3,LEFT(tabDaten[[#This Row],[Grp]],1)*1=9),LEFT(tabDaten[[#This Row],[Grp]],2),LEFT(tabDaten[[#This Row],[Grp]],1))</f>
        <v>6</v>
      </c>
      <c r="J708" s="14" t="str">
        <f>VLOOKUP(tabDaten[[#This Row],[GrpKurz]],tabGruppierung[],2,FALSE)</f>
        <v>A   Sächlicher Verwaltungs- und Betriebsaufwand</v>
      </c>
      <c r="K7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1301-650000    Bürobedarf   </v>
      </c>
      <c r="L708" s="17">
        <f>IF(OR(tabDaten[[#This Row],[art]]="00",tabDaten[[#This Row],[art]]="10"),tabDaten[[#This Row],[Plan]],tabDaten[[#This Row],[Plan]]*-1)</f>
        <v>-800</v>
      </c>
      <c r="M708" s="18">
        <f>IF(OR(tabDaten[[#This Row],[art]]="00",tabDaten[[#This Row],[art]]="10",tabDaten[[#This Row],[art]]="60",tabDaten[[#This Row],[art]]="70"),tabDaten[[#This Row],[Rechnung]],tabDaten[[#This Row],[Rechnung]]*-1)</f>
        <v>0</v>
      </c>
      <c r="N708" s="44">
        <v>1</v>
      </c>
      <c r="O708" s="45" t="s">
        <v>997</v>
      </c>
      <c r="P708" s="45" t="s">
        <v>1042</v>
      </c>
      <c r="Q708" s="45" t="s">
        <v>1724</v>
      </c>
      <c r="R708" s="45" t="s">
        <v>995</v>
      </c>
      <c r="S708" s="45" t="s">
        <v>1546</v>
      </c>
      <c r="T708" s="44" t="s">
        <v>119</v>
      </c>
      <c r="U708" s="46">
        <v>800</v>
      </c>
      <c r="V708" s="46">
        <v>0</v>
      </c>
    </row>
    <row r="709" spans="2:22" x14ac:dyDescent="0.2">
      <c r="B709" s="14" t="str">
        <f>IF(tabDaten[[#This Row],[MandNr]]="","Fehler",IF(tabDaten[[#This Row],[MandNr]]=1,"1 Stadt Bad Rappenau","2 Eigenbetrieb Stadtenwässerung"))</f>
        <v>1 Stadt Bad Rappenau</v>
      </c>
      <c r="C709" s="14" t="str">
        <f>IF(OR(tabDaten[[#This Row],[art]]="00",tabDaten[[#This Row],[art]]="01",tabDaten[[#This Row],[art]]="60",tabDaten[[#This Row],[art]]="61"),"0 Verwaltungshaushalt","1 Vermögenshaushalt")</f>
        <v>0 Verwaltungshaushalt</v>
      </c>
      <c r="D709" s="14" t="str">
        <f>VLOOKUP(tabDaten[[#This Row],[art]],tabKontenart[],2,FALSE)</f>
        <v>01 Ausgaben VerwaltungsHH</v>
      </c>
      <c r="E709" s="14" t="str">
        <f>LEFT(tabDaten[[#This Row],[Gld]],1) &amp; "    " &amp;VLOOKUP((tabDaten[[#This Row],[MandNr]]&amp;"x"&amp;LEFT(tabDaten[[#This Row],[Gld]],1)),tabGliederung[],2,FALSE)</f>
        <v xml:space="preserve">1    öffentliche Ordnung </v>
      </c>
      <c r="F709" s="14" t="str">
        <f>LEFT(tabDaten[[#This Row],[Gld]],2) &amp; "    " &amp;VLOOKUP((tabDaten[[#This Row],[MandNr]]&amp;"x"&amp;LEFT(tabDaten[[#This Row],[Gld]],2)),tabGliederung[],2,FALSE)</f>
        <v xml:space="preserve">13    Feuerschutz </v>
      </c>
      <c r="G7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09" s="14" t="str">
        <f>LEFT(tabDaten[[#This Row],[Gld]],4) &amp; "    " &amp;VLOOKUP((tabDaten[[#This Row],[MandNr]]&amp;"x"&amp;LEFT(tabDaten[[#This Row],[Gld]],4)),tabGliederung[],2,FALSE)</f>
        <v xml:space="preserve">1301    Abteilung Babstadt </v>
      </c>
      <c r="I709" s="14" t="str">
        <f>IF(OR(LEFT(tabDaten[[#This Row],[Grp]],1)*1=3,LEFT(tabDaten[[#This Row],[Grp]],1)*1=9),LEFT(tabDaten[[#This Row],[Grp]],2),LEFT(tabDaten[[#This Row],[Grp]],1))</f>
        <v>6</v>
      </c>
      <c r="J709" s="14" t="str">
        <f>VLOOKUP(tabDaten[[#This Row],[GrpKurz]],tabGruppierung[],2,FALSE)</f>
        <v>A   Sächlicher Verwaltungs- und Betriebsaufwand</v>
      </c>
      <c r="K7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1301-661000    Mitgliedsbeiträge an Verbände und Vereine  </v>
      </c>
      <c r="L709" s="17">
        <f>IF(OR(tabDaten[[#This Row],[art]]="00",tabDaten[[#This Row],[art]]="10"),tabDaten[[#This Row],[Plan]],tabDaten[[#This Row],[Plan]]*-1)</f>
        <v>-200</v>
      </c>
      <c r="M709" s="18">
        <f>IF(OR(tabDaten[[#This Row],[art]]="00",tabDaten[[#This Row],[art]]="10",tabDaten[[#This Row],[art]]="60",tabDaten[[#This Row],[art]]="70"),tabDaten[[#This Row],[Rechnung]],tabDaten[[#This Row],[Rechnung]]*-1)</f>
        <v>-124.68</v>
      </c>
      <c r="N709" s="44">
        <v>1</v>
      </c>
      <c r="O709" s="45" t="s">
        <v>997</v>
      </c>
      <c r="P709" s="45" t="s">
        <v>1042</v>
      </c>
      <c r="Q709" s="45" t="s">
        <v>1741</v>
      </c>
      <c r="R709" s="45" t="s">
        <v>995</v>
      </c>
      <c r="S709" s="45" t="s">
        <v>1546</v>
      </c>
      <c r="T709" s="44" t="s">
        <v>145</v>
      </c>
      <c r="U709" s="46">
        <v>200</v>
      </c>
      <c r="V709" s="46">
        <v>124.68</v>
      </c>
    </row>
    <row r="710" spans="2:22" x14ac:dyDescent="0.2">
      <c r="B710" s="14" t="str">
        <f>IF(tabDaten[[#This Row],[MandNr]]="","Fehler",IF(tabDaten[[#This Row],[MandNr]]=1,"1 Stadt Bad Rappenau","2 Eigenbetrieb Stadtenwässerung"))</f>
        <v>1 Stadt Bad Rappenau</v>
      </c>
      <c r="C710" s="14" t="str">
        <f>IF(OR(tabDaten[[#This Row],[art]]="00",tabDaten[[#This Row],[art]]="01",tabDaten[[#This Row],[art]]="60",tabDaten[[#This Row],[art]]="61"),"0 Verwaltungshaushalt","1 Vermögenshaushalt")</f>
        <v>0 Verwaltungshaushalt</v>
      </c>
      <c r="D710" s="14" t="str">
        <f>VLOOKUP(tabDaten[[#This Row],[art]],tabKontenart[],2,FALSE)</f>
        <v>01 Ausgaben VerwaltungsHH</v>
      </c>
      <c r="E710" s="14" t="str">
        <f>LEFT(tabDaten[[#This Row],[Gld]],1) &amp; "    " &amp;VLOOKUP((tabDaten[[#This Row],[MandNr]]&amp;"x"&amp;LEFT(tabDaten[[#This Row],[Gld]],1)),tabGliederung[],2,FALSE)</f>
        <v xml:space="preserve">1    öffentliche Ordnung </v>
      </c>
      <c r="F710" s="14" t="str">
        <f>LEFT(tabDaten[[#This Row],[Gld]],2) &amp; "    " &amp;VLOOKUP((tabDaten[[#This Row],[MandNr]]&amp;"x"&amp;LEFT(tabDaten[[#This Row],[Gld]],2)),tabGliederung[],2,FALSE)</f>
        <v xml:space="preserve">13    Feuerschutz </v>
      </c>
      <c r="G7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0" s="14" t="str">
        <f>LEFT(tabDaten[[#This Row],[Gld]],4) &amp; "    " &amp;VLOOKUP((tabDaten[[#This Row],[MandNr]]&amp;"x"&amp;LEFT(tabDaten[[#This Row],[Gld]],4)),tabGliederung[],2,FALSE)</f>
        <v xml:space="preserve">1301    Abteilung Babstadt </v>
      </c>
      <c r="I710" s="14" t="str">
        <f>IF(OR(LEFT(tabDaten[[#This Row],[Grp]],1)*1=3,LEFT(tabDaten[[#This Row],[Grp]],1)*1=9),LEFT(tabDaten[[#This Row],[Grp]],2),LEFT(tabDaten[[#This Row],[Grp]],1))</f>
        <v>6</v>
      </c>
      <c r="J710" s="14" t="str">
        <f>VLOOKUP(tabDaten[[#This Row],[GrpKurz]],tabGruppierung[],2,FALSE)</f>
        <v>A   Sächlicher Verwaltungs- und Betriebsaufwand</v>
      </c>
      <c r="K7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1301-668000    Vermischte Ausgaben   </v>
      </c>
      <c r="L710" s="17">
        <f>IF(OR(tabDaten[[#This Row],[art]]="00",tabDaten[[#This Row],[art]]="10"),tabDaten[[#This Row],[Plan]],tabDaten[[#This Row],[Plan]]*-1)</f>
        <v>-500</v>
      </c>
      <c r="M710" s="18">
        <f>IF(OR(tabDaten[[#This Row],[art]]="00",tabDaten[[#This Row],[art]]="10",tabDaten[[#This Row],[art]]="60",tabDaten[[#This Row],[art]]="70"),tabDaten[[#This Row],[Rechnung]],tabDaten[[#This Row],[Rechnung]]*-1)</f>
        <v>0</v>
      </c>
      <c r="N710" s="44">
        <v>1</v>
      </c>
      <c r="O710" s="45" t="s">
        <v>997</v>
      </c>
      <c r="P710" s="45" t="s">
        <v>1042</v>
      </c>
      <c r="Q710" s="45" t="s">
        <v>1726</v>
      </c>
      <c r="R710" s="45" t="s">
        <v>995</v>
      </c>
      <c r="S710" s="45" t="s">
        <v>1546</v>
      </c>
      <c r="T710" s="44" t="s">
        <v>121</v>
      </c>
      <c r="U710" s="46">
        <v>500</v>
      </c>
      <c r="V710" s="46">
        <v>0</v>
      </c>
    </row>
    <row r="711" spans="2:22" x14ac:dyDescent="0.2">
      <c r="B711" s="14" t="str">
        <f>IF(tabDaten[[#This Row],[MandNr]]="","Fehler",IF(tabDaten[[#This Row],[MandNr]]=1,"1 Stadt Bad Rappenau","2 Eigenbetrieb Stadtenwässerung"))</f>
        <v>1 Stadt Bad Rappenau</v>
      </c>
      <c r="C711" s="14" t="str">
        <f>IF(OR(tabDaten[[#This Row],[art]]="00",tabDaten[[#This Row],[art]]="01",tabDaten[[#This Row],[art]]="60",tabDaten[[#This Row],[art]]="61"),"0 Verwaltungshaushalt","1 Vermögenshaushalt")</f>
        <v>0 Verwaltungshaushalt</v>
      </c>
      <c r="D711" s="14" t="str">
        <f>VLOOKUP(tabDaten[[#This Row],[art]],tabKontenart[],2,FALSE)</f>
        <v>01 Ausgaben VerwaltungsHH</v>
      </c>
      <c r="E711" s="14" t="str">
        <f>LEFT(tabDaten[[#This Row],[Gld]],1) &amp; "    " &amp;VLOOKUP((tabDaten[[#This Row],[MandNr]]&amp;"x"&amp;LEFT(tabDaten[[#This Row],[Gld]],1)),tabGliederung[],2,FALSE)</f>
        <v xml:space="preserve">1    öffentliche Ordnung </v>
      </c>
      <c r="F711" s="14" t="str">
        <f>LEFT(tabDaten[[#This Row],[Gld]],2) &amp; "    " &amp;VLOOKUP((tabDaten[[#This Row],[MandNr]]&amp;"x"&amp;LEFT(tabDaten[[#This Row],[Gld]],2)),tabGliederung[],2,FALSE)</f>
        <v xml:space="preserve">13    Feuerschutz </v>
      </c>
      <c r="G7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1" s="14" t="str">
        <f>LEFT(tabDaten[[#This Row],[Gld]],4) &amp; "    " &amp;VLOOKUP((tabDaten[[#This Row],[MandNr]]&amp;"x"&amp;LEFT(tabDaten[[#This Row],[Gld]],4)),tabGliederung[],2,FALSE)</f>
        <v xml:space="preserve">1301    Abteilung Babstadt </v>
      </c>
      <c r="I711" s="14" t="str">
        <f>IF(OR(LEFT(tabDaten[[#This Row],[Grp]],1)*1=3,LEFT(tabDaten[[#This Row],[Grp]],1)*1=9),LEFT(tabDaten[[#This Row],[Grp]],2),LEFT(tabDaten[[#This Row],[Grp]],1))</f>
        <v>6</v>
      </c>
      <c r="J711" s="14" t="str">
        <f>VLOOKUP(tabDaten[[#This Row],[GrpKurz]],tabGruppierung[],2,FALSE)</f>
        <v>A   Sächlicher Verwaltungs- und Betriebsaufwand</v>
      </c>
      <c r="K7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1301-679000    Innere Verrechnungen   </v>
      </c>
      <c r="L711" s="17">
        <f>IF(OR(tabDaten[[#This Row],[art]]="00",tabDaten[[#This Row],[art]]="10"),tabDaten[[#This Row],[Plan]],tabDaten[[#This Row],[Plan]]*-1)</f>
        <v>-600</v>
      </c>
      <c r="M711" s="18">
        <f>IF(OR(tabDaten[[#This Row],[art]]="00",tabDaten[[#This Row],[art]]="10",tabDaten[[#This Row],[art]]="60",tabDaten[[#This Row],[art]]="70"),tabDaten[[#This Row],[Rechnung]],tabDaten[[#This Row],[Rechnung]]*-1)</f>
        <v>0</v>
      </c>
      <c r="N711" s="44">
        <v>1</v>
      </c>
      <c r="O711" s="45" t="s">
        <v>997</v>
      </c>
      <c r="P711" s="45" t="s">
        <v>1042</v>
      </c>
      <c r="Q711" s="45" t="s">
        <v>1728</v>
      </c>
      <c r="R711" s="45" t="s">
        <v>995</v>
      </c>
      <c r="S711" s="45" t="s">
        <v>1546</v>
      </c>
      <c r="T711" s="44" t="s">
        <v>11</v>
      </c>
      <c r="U711" s="46">
        <v>600</v>
      </c>
      <c r="V711" s="46">
        <v>0</v>
      </c>
    </row>
    <row r="712" spans="2:22" x14ac:dyDescent="0.2">
      <c r="B712" s="14" t="str">
        <f>IF(tabDaten[[#This Row],[MandNr]]="","Fehler",IF(tabDaten[[#This Row],[MandNr]]=1,"1 Stadt Bad Rappenau","2 Eigenbetrieb Stadtenwässerung"))</f>
        <v>1 Stadt Bad Rappenau</v>
      </c>
      <c r="C712" s="14" t="str">
        <f>IF(OR(tabDaten[[#This Row],[art]]="00",tabDaten[[#This Row],[art]]="01",tabDaten[[#This Row],[art]]="60",tabDaten[[#This Row],[art]]="61"),"0 Verwaltungshaushalt","1 Vermögenshaushalt")</f>
        <v>0 Verwaltungshaushalt</v>
      </c>
      <c r="D712" s="14" t="str">
        <f>VLOOKUP(tabDaten[[#This Row],[art]],tabKontenart[],2,FALSE)</f>
        <v>01 Ausgaben VerwaltungsHH</v>
      </c>
      <c r="E712" s="14" t="str">
        <f>LEFT(tabDaten[[#This Row],[Gld]],1) &amp; "    " &amp;VLOOKUP((tabDaten[[#This Row],[MandNr]]&amp;"x"&amp;LEFT(tabDaten[[#This Row],[Gld]],1)),tabGliederung[],2,FALSE)</f>
        <v xml:space="preserve">1    öffentliche Ordnung </v>
      </c>
      <c r="F712" s="14" t="str">
        <f>LEFT(tabDaten[[#This Row],[Gld]],2) &amp; "    " &amp;VLOOKUP((tabDaten[[#This Row],[MandNr]]&amp;"x"&amp;LEFT(tabDaten[[#This Row],[Gld]],2)),tabGliederung[],2,FALSE)</f>
        <v xml:space="preserve">13    Feuerschutz </v>
      </c>
      <c r="G7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2" s="14" t="str">
        <f>LEFT(tabDaten[[#This Row],[Gld]],4) &amp; "    " &amp;VLOOKUP((tabDaten[[#This Row],[MandNr]]&amp;"x"&amp;LEFT(tabDaten[[#This Row],[Gld]],4)),tabGliederung[],2,FALSE)</f>
        <v xml:space="preserve">1301    Abteilung Babstadt </v>
      </c>
      <c r="I712" s="14" t="str">
        <f>IF(OR(LEFT(tabDaten[[#This Row],[Grp]],1)*1=3,LEFT(tabDaten[[#This Row],[Grp]],1)*1=9),LEFT(tabDaten[[#This Row],[Grp]],2),LEFT(tabDaten[[#This Row],[Grp]],1))</f>
        <v>6</v>
      </c>
      <c r="J712" s="14" t="str">
        <f>VLOOKUP(tabDaten[[#This Row],[GrpKurz]],tabGruppierung[],2,FALSE)</f>
        <v>A   Sächlicher Verwaltungs- und Betriebsaufwand</v>
      </c>
      <c r="K7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1301-680000    Abschreibungen   </v>
      </c>
      <c r="L712" s="17">
        <f>IF(OR(tabDaten[[#This Row],[art]]="00",tabDaten[[#This Row],[art]]="10"),tabDaten[[#This Row],[Plan]],tabDaten[[#This Row],[Plan]]*-1)</f>
        <v>-4900</v>
      </c>
      <c r="M712" s="18">
        <f>IF(OR(tabDaten[[#This Row],[art]]="00",tabDaten[[#This Row],[art]]="10",tabDaten[[#This Row],[art]]="60",tabDaten[[#This Row],[art]]="70"),tabDaten[[#This Row],[Rechnung]],tabDaten[[#This Row],[Rechnung]]*-1)</f>
        <v>-5583.54</v>
      </c>
      <c r="N712" s="44">
        <v>1</v>
      </c>
      <c r="O712" s="45" t="s">
        <v>997</v>
      </c>
      <c r="P712" s="45" t="s">
        <v>1042</v>
      </c>
      <c r="Q712" s="45" t="s">
        <v>1752</v>
      </c>
      <c r="R712" s="45" t="s">
        <v>995</v>
      </c>
      <c r="S712" s="45" t="s">
        <v>1546</v>
      </c>
      <c r="T712" s="44" t="s">
        <v>98</v>
      </c>
      <c r="U712" s="46">
        <v>4900</v>
      </c>
      <c r="V712" s="46">
        <v>5583.54</v>
      </c>
    </row>
    <row r="713" spans="2:22" x14ac:dyDescent="0.2">
      <c r="B713" s="14" t="str">
        <f>IF(tabDaten[[#This Row],[MandNr]]="","Fehler",IF(tabDaten[[#This Row],[MandNr]]=1,"1 Stadt Bad Rappenau","2 Eigenbetrieb Stadtenwässerung"))</f>
        <v>1 Stadt Bad Rappenau</v>
      </c>
      <c r="C713" s="14" t="str">
        <f>IF(OR(tabDaten[[#This Row],[art]]="00",tabDaten[[#This Row],[art]]="01",tabDaten[[#This Row],[art]]="60",tabDaten[[#This Row],[art]]="61"),"0 Verwaltungshaushalt","1 Vermögenshaushalt")</f>
        <v>0 Verwaltungshaushalt</v>
      </c>
      <c r="D713" s="14" t="str">
        <f>VLOOKUP(tabDaten[[#This Row],[art]],tabKontenart[],2,FALSE)</f>
        <v>01 Ausgaben VerwaltungsHH</v>
      </c>
      <c r="E713" s="14" t="str">
        <f>LEFT(tabDaten[[#This Row],[Gld]],1) &amp; "    " &amp;VLOOKUP((tabDaten[[#This Row],[MandNr]]&amp;"x"&amp;LEFT(tabDaten[[#This Row],[Gld]],1)),tabGliederung[],2,FALSE)</f>
        <v xml:space="preserve">1    öffentliche Ordnung </v>
      </c>
      <c r="F713" s="14" t="str">
        <f>LEFT(tabDaten[[#This Row],[Gld]],2) &amp; "    " &amp;VLOOKUP((tabDaten[[#This Row],[MandNr]]&amp;"x"&amp;LEFT(tabDaten[[#This Row],[Gld]],2)),tabGliederung[],2,FALSE)</f>
        <v xml:space="preserve">13    Feuerschutz </v>
      </c>
      <c r="G7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3" s="14" t="str">
        <f>LEFT(tabDaten[[#This Row],[Gld]],4) &amp; "    " &amp;VLOOKUP((tabDaten[[#This Row],[MandNr]]&amp;"x"&amp;LEFT(tabDaten[[#This Row],[Gld]],4)),tabGliederung[],2,FALSE)</f>
        <v xml:space="preserve">1301    Abteilung Babstadt </v>
      </c>
      <c r="I713" s="14" t="str">
        <f>IF(OR(LEFT(tabDaten[[#This Row],[Grp]],1)*1=3,LEFT(tabDaten[[#This Row],[Grp]],1)*1=9),LEFT(tabDaten[[#This Row],[Grp]],2),LEFT(tabDaten[[#This Row],[Grp]],1))</f>
        <v>6</v>
      </c>
      <c r="J713" s="14" t="str">
        <f>VLOOKUP(tabDaten[[#This Row],[GrpKurz]],tabGruppierung[],2,FALSE)</f>
        <v>A   Sächlicher Verwaltungs- und Betriebsaufwand</v>
      </c>
      <c r="K7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1301-685000    Verzinsung des Anlagekapitals   </v>
      </c>
      <c r="L713" s="17">
        <f>IF(OR(tabDaten[[#This Row],[art]]="00",tabDaten[[#This Row],[art]]="10"),tabDaten[[#This Row],[Plan]],tabDaten[[#This Row],[Plan]]*-1)</f>
        <v>-4900</v>
      </c>
      <c r="M713" s="18">
        <f>IF(OR(tabDaten[[#This Row],[art]]="00",tabDaten[[#This Row],[art]]="10",tabDaten[[#This Row],[art]]="60",tabDaten[[#This Row],[art]]="70"),tabDaten[[#This Row],[Rechnung]],tabDaten[[#This Row],[Rechnung]]*-1)</f>
        <v>-5504.95</v>
      </c>
      <c r="N713" s="44">
        <v>1</v>
      </c>
      <c r="O713" s="45" t="s">
        <v>997</v>
      </c>
      <c r="P713" s="45" t="s">
        <v>1042</v>
      </c>
      <c r="Q713" s="45" t="s">
        <v>1753</v>
      </c>
      <c r="R713" s="45" t="s">
        <v>995</v>
      </c>
      <c r="S713" s="45" t="s">
        <v>1546</v>
      </c>
      <c r="T713" s="44" t="s">
        <v>165</v>
      </c>
      <c r="U713" s="46">
        <v>4900</v>
      </c>
      <c r="V713" s="46">
        <v>5504.95</v>
      </c>
    </row>
    <row r="714" spans="2:22" x14ac:dyDescent="0.2">
      <c r="B714" s="14" t="str">
        <f>IF(tabDaten[[#This Row],[MandNr]]="","Fehler",IF(tabDaten[[#This Row],[MandNr]]=1,"1 Stadt Bad Rappenau","2 Eigenbetrieb Stadtenwässerung"))</f>
        <v>1 Stadt Bad Rappenau</v>
      </c>
      <c r="C714" s="14" t="str">
        <f>IF(OR(tabDaten[[#This Row],[art]]="00",tabDaten[[#This Row],[art]]="01",tabDaten[[#This Row],[art]]="60",tabDaten[[#This Row],[art]]="61"),"0 Verwaltungshaushalt","1 Vermögenshaushalt")</f>
        <v>0 Verwaltungshaushalt</v>
      </c>
      <c r="D714" s="14" t="str">
        <f>VLOOKUP(tabDaten[[#This Row],[art]],tabKontenart[],2,FALSE)</f>
        <v>01 Ausgaben VerwaltungsHH</v>
      </c>
      <c r="E714" s="14" t="str">
        <f>LEFT(tabDaten[[#This Row],[Gld]],1) &amp; "    " &amp;VLOOKUP((tabDaten[[#This Row],[MandNr]]&amp;"x"&amp;LEFT(tabDaten[[#This Row],[Gld]],1)),tabGliederung[],2,FALSE)</f>
        <v xml:space="preserve">1    öffentliche Ordnung </v>
      </c>
      <c r="F714" s="14" t="str">
        <f>LEFT(tabDaten[[#This Row],[Gld]],2) &amp; "    " &amp;VLOOKUP((tabDaten[[#This Row],[MandNr]]&amp;"x"&amp;LEFT(tabDaten[[#This Row],[Gld]],2)),tabGliederung[],2,FALSE)</f>
        <v xml:space="preserve">13    Feuerschutz </v>
      </c>
      <c r="G7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4" s="14" t="str">
        <f>LEFT(tabDaten[[#This Row],[Gld]],4) &amp; "    " &amp;VLOOKUP((tabDaten[[#This Row],[MandNr]]&amp;"x"&amp;LEFT(tabDaten[[#This Row],[Gld]],4)),tabGliederung[],2,FALSE)</f>
        <v xml:space="preserve">1301    Abteilung Babstadt </v>
      </c>
      <c r="I714" s="14" t="str">
        <f>IF(OR(LEFT(tabDaten[[#This Row],[Grp]],1)*1=3,LEFT(tabDaten[[#This Row],[Grp]],1)*1=9),LEFT(tabDaten[[#This Row],[Grp]],2),LEFT(tabDaten[[#This Row],[Grp]],1))</f>
        <v>7</v>
      </c>
      <c r="J714" s="14" t="str">
        <f>VLOOKUP(tabDaten[[#This Row],[GrpKurz]],tabGruppierung[],2,FALSE)</f>
        <v>A   Zuweisungen und Zuschüsse (nicht für Investitionen)</v>
      </c>
      <c r="K7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1301-715000    Zuschuss Kameradschaftskasse   </v>
      </c>
      <c r="L714" s="17">
        <f>IF(OR(tabDaten[[#This Row],[art]]="00",tabDaten[[#This Row],[art]]="10"),tabDaten[[#This Row],[Plan]],tabDaten[[#This Row],[Plan]]*-1)</f>
        <v>-500</v>
      </c>
      <c r="M714" s="18">
        <f>IF(OR(tabDaten[[#This Row],[art]]="00",tabDaten[[#This Row],[art]]="10",tabDaten[[#This Row],[art]]="60",tabDaten[[#This Row],[art]]="70"),tabDaten[[#This Row],[Rechnung]],tabDaten[[#This Row],[Rechnung]]*-1)</f>
        <v>-360</v>
      </c>
      <c r="N714" s="44">
        <v>1</v>
      </c>
      <c r="O714" s="45" t="s">
        <v>997</v>
      </c>
      <c r="P714" s="45" t="s">
        <v>1042</v>
      </c>
      <c r="Q714" s="45" t="s">
        <v>1754</v>
      </c>
      <c r="R714" s="45" t="s">
        <v>995</v>
      </c>
      <c r="S714" s="45" t="s">
        <v>1546</v>
      </c>
      <c r="T714" s="44" t="s">
        <v>161</v>
      </c>
      <c r="U714" s="46">
        <v>500</v>
      </c>
      <c r="V714" s="46">
        <v>360</v>
      </c>
    </row>
    <row r="715" spans="2:22" x14ac:dyDescent="0.2">
      <c r="B715" s="14" t="str">
        <f>IF(tabDaten[[#This Row],[MandNr]]="","Fehler",IF(tabDaten[[#This Row],[MandNr]]=1,"1 Stadt Bad Rappenau","2 Eigenbetrieb Stadtenwässerung"))</f>
        <v>1 Stadt Bad Rappenau</v>
      </c>
      <c r="C715" s="14" t="str">
        <f>IF(OR(tabDaten[[#This Row],[art]]="00",tabDaten[[#This Row],[art]]="01",tabDaten[[#This Row],[art]]="60",tabDaten[[#This Row],[art]]="61"),"0 Verwaltungshaushalt","1 Vermögenshaushalt")</f>
        <v>0 Verwaltungshaushalt</v>
      </c>
      <c r="D715" s="14" t="str">
        <f>VLOOKUP(tabDaten[[#This Row],[art]],tabKontenart[],2,FALSE)</f>
        <v>01 Ausgaben VerwaltungsHH</v>
      </c>
      <c r="E715" s="14" t="str">
        <f>LEFT(tabDaten[[#This Row],[Gld]],1) &amp; "    " &amp;VLOOKUP((tabDaten[[#This Row],[MandNr]]&amp;"x"&amp;LEFT(tabDaten[[#This Row],[Gld]],1)),tabGliederung[],2,FALSE)</f>
        <v xml:space="preserve">1    öffentliche Ordnung </v>
      </c>
      <c r="F715" s="14" t="str">
        <f>LEFT(tabDaten[[#This Row],[Gld]],2) &amp; "    " &amp;VLOOKUP((tabDaten[[#This Row],[MandNr]]&amp;"x"&amp;LEFT(tabDaten[[#This Row],[Gld]],2)),tabGliederung[],2,FALSE)</f>
        <v xml:space="preserve">13    Feuerschutz </v>
      </c>
      <c r="G7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5" s="14" t="str">
        <f>LEFT(tabDaten[[#This Row],[Gld]],4) &amp; "    " &amp;VLOOKUP((tabDaten[[#This Row],[MandNr]]&amp;"x"&amp;LEFT(tabDaten[[#This Row],[Gld]],4)),tabGliederung[],2,FALSE)</f>
        <v xml:space="preserve">1302    Abteilung Bonfeld </v>
      </c>
      <c r="I715" s="14" t="str">
        <f>IF(OR(LEFT(tabDaten[[#This Row],[Grp]],1)*1=3,LEFT(tabDaten[[#This Row],[Grp]],1)*1=9),LEFT(tabDaten[[#This Row],[Grp]],2),LEFT(tabDaten[[#This Row],[Grp]],1))</f>
        <v>4</v>
      </c>
      <c r="J715" s="14" t="str">
        <f>VLOOKUP(tabDaten[[#This Row],[GrpKurz]],tabGruppierung[],2,FALSE)</f>
        <v>A   Personalausgaben</v>
      </c>
      <c r="K7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1302-416000    Beschäftigungsentgelte u. dgl.  </v>
      </c>
      <c r="L715" s="17">
        <f>IF(OR(tabDaten[[#This Row],[art]]="00",tabDaten[[#This Row],[art]]="10"),tabDaten[[#This Row],[Plan]],tabDaten[[#This Row],[Plan]]*-1)</f>
        <v>-700</v>
      </c>
      <c r="M715" s="18">
        <f>IF(OR(tabDaten[[#This Row],[art]]="00",tabDaten[[#This Row],[art]]="10",tabDaten[[#This Row],[art]]="60",tabDaten[[#This Row],[art]]="70"),tabDaten[[#This Row],[Rechnung]],tabDaten[[#This Row],[Rechnung]]*-1)</f>
        <v>-1152</v>
      </c>
      <c r="N715" s="44">
        <v>1</v>
      </c>
      <c r="O715" s="45" t="s">
        <v>997</v>
      </c>
      <c r="P715" s="45" t="s">
        <v>1043</v>
      </c>
      <c r="Q715" s="45" t="s">
        <v>1749</v>
      </c>
      <c r="R715" s="45" t="s">
        <v>995</v>
      </c>
      <c r="S715" s="45" t="s">
        <v>1546</v>
      </c>
      <c r="T715" s="44" t="s">
        <v>163</v>
      </c>
      <c r="U715" s="46">
        <v>700</v>
      </c>
      <c r="V715" s="46">
        <v>1152</v>
      </c>
    </row>
    <row r="716" spans="2:22" x14ac:dyDescent="0.2">
      <c r="B716" s="14" t="str">
        <f>IF(tabDaten[[#This Row],[MandNr]]="","Fehler",IF(tabDaten[[#This Row],[MandNr]]=1,"1 Stadt Bad Rappenau","2 Eigenbetrieb Stadtenwässerung"))</f>
        <v>1 Stadt Bad Rappenau</v>
      </c>
      <c r="C716" s="14" t="str">
        <f>IF(OR(tabDaten[[#This Row],[art]]="00",tabDaten[[#This Row],[art]]="01",tabDaten[[#This Row],[art]]="60",tabDaten[[#This Row],[art]]="61"),"0 Verwaltungshaushalt","1 Vermögenshaushalt")</f>
        <v>0 Verwaltungshaushalt</v>
      </c>
      <c r="D716" s="14" t="str">
        <f>VLOOKUP(tabDaten[[#This Row],[art]],tabKontenart[],2,FALSE)</f>
        <v>01 Ausgaben VerwaltungsHH</v>
      </c>
      <c r="E716" s="14" t="str">
        <f>LEFT(tabDaten[[#This Row],[Gld]],1) &amp; "    " &amp;VLOOKUP((tabDaten[[#This Row],[MandNr]]&amp;"x"&amp;LEFT(tabDaten[[#This Row],[Gld]],1)),tabGliederung[],2,FALSE)</f>
        <v xml:space="preserve">1    öffentliche Ordnung </v>
      </c>
      <c r="F716" s="14" t="str">
        <f>LEFT(tabDaten[[#This Row],[Gld]],2) &amp; "    " &amp;VLOOKUP((tabDaten[[#This Row],[MandNr]]&amp;"x"&amp;LEFT(tabDaten[[#This Row],[Gld]],2)),tabGliederung[],2,FALSE)</f>
        <v xml:space="preserve">13    Feuerschutz </v>
      </c>
      <c r="G7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6" s="14" t="str">
        <f>LEFT(tabDaten[[#This Row],[Gld]],4) &amp; "    " &amp;VLOOKUP((tabDaten[[#This Row],[MandNr]]&amp;"x"&amp;LEFT(tabDaten[[#This Row],[Gld]],4)),tabGliederung[],2,FALSE)</f>
        <v xml:space="preserve">1302    Abteilung Bonfeld </v>
      </c>
      <c r="I716" s="14" t="str">
        <f>IF(OR(LEFT(tabDaten[[#This Row],[Grp]],1)*1=3,LEFT(tabDaten[[#This Row],[Grp]],1)*1=9),LEFT(tabDaten[[#This Row],[Grp]],2),LEFT(tabDaten[[#This Row],[Grp]],1))</f>
        <v>5</v>
      </c>
      <c r="J716" s="14" t="str">
        <f>VLOOKUP(tabDaten[[#This Row],[GrpKurz]],tabGruppierung[],2,FALSE)</f>
        <v>A   Sächlicher Verwaltungs- und Betriebsaufwand</v>
      </c>
      <c r="K7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1302-501000    Gebäudeunterhaltung   </v>
      </c>
      <c r="L716" s="17">
        <f>IF(OR(tabDaten[[#This Row],[art]]="00",tabDaten[[#This Row],[art]]="10"),tabDaten[[#This Row],[Plan]],tabDaten[[#This Row],[Plan]]*-1)</f>
        <v>-2500</v>
      </c>
      <c r="M716" s="18">
        <f>IF(OR(tabDaten[[#This Row],[art]]="00",tabDaten[[#This Row],[art]]="10",tabDaten[[#This Row],[art]]="60",tabDaten[[#This Row],[art]]="70"),tabDaten[[#This Row],[Rechnung]],tabDaten[[#This Row],[Rechnung]]*-1)</f>
        <v>-177.31</v>
      </c>
      <c r="N716" s="44">
        <v>1</v>
      </c>
      <c r="O716" s="45" t="s">
        <v>997</v>
      </c>
      <c r="P716" s="45" t="s">
        <v>1043</v>
      </c>
      <c r="Q716" s="45" t="s">
        <v>1730</v>
      </c>
      <c r="R716" s="45" t="s">
        <v>995</v>
      </c>
      <c r="S716" s="45" t="s">
        <v>1546</v>
      </c>
      <c r="T716" s="44" t="s">
        <v>133</v>
      </c>
      <c r="U716" s="46">
        <v>2500</v>
      </c>
      <c r="V716" s="46">
        <v>177.31</v>
      </c>
    </row>
    <row r="717" spans="2:22" x14ac:dyDescent="0.2">
      <c r="B717" s="14" t="str">
        <f>IF(tabDaten[[#This Row],[MandNr]]="","Fehler",IF(tabDaten[[#This Row],[MandNr]]=1,"1 Stadt Bad Rappenau","2 Eigenbetrieb Stadtenwässerung"))</f>
        <v>1 Stadt Bad Rappenau</v>
      </c>
      <c r="C717" s="14" t="str">
        <f>IF(OR(tabDaten[[#This Row],[art]]="00",tabDaten[[#This Row],[art]]="01",tabDaten[[#This Row],[art]]="60",tabDaten[[#This Row],[art]]="61"),"0 Verwaltungshaushalt","1 Vermögenshaushalt")</f>
        <v>0 Verwaltungshaushalt</v>
      </c>
      <c r="D717" s="14" t="str">
        <f>VLOOKUP(tabDaten[[#This Row],[art]],tabKontenart[],2,FALSE)</f>
        <v>01 Ausgaben VerwaltungsHH</v>
      </c>
      <c r="E717" s="14" t="str">
        <f>LEFT(tabDaten[[#This Row],[Gld]],1) &amp; "    " &amp;VLOOKUP((tabDaten[[#This Row],[MandNr]]&amp;"x"&amp;LEFT(tabDaten[[#This Row],[Gld]],1)),tabGliederung[],2,FALSE)</f>
        <v xml:space="preserve">1    öffentliche Ordnung </v>
      </c>
      <c r="F717" s="14" t="str">
        <f>LEFT(tabDaten[[#This Row],[Gld]],2) &amp; "    " &amp;VLOOKUP((tabDaten[[#This Row],[MandNr]]&amp;"x"&amp;LEFT(tabDaten[[#This Row],[Gld]],2)),tabGliederung[],2,FALSE)</f>
        <v xml:space="preserve">13    Feuerschutz </v>
      </c>
      <c r="G7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7" s="14" t="str">
        <f>LEFT(tabDaten[[#This Row],[Gld]],4) &amp; "    " &amp;VLOOKUP((tabDaten[[#This Row],[MandNr]]&amp;"x"&amp;LEFT(tabDaten[[#This Row],[Gld]],4)),tabGliederung[],2,FALSE)</f>
        <v xml:space="preserve">1302    Abteilung Bonfeld </v>
      </c>
      <c r="I717" s="14" t="str">
        <f>IF(OR(LEFT(tabDaten[[#This Row],[Grp]],1)*1=3,LEFT(tabDaten[[#This Row],[Grp]],1)*1=9),LEFT(tabDaten[[#This Row],[Grp]],2),LEFT(tabDaten[[#This Row],[Grp]],1))</f>
        <v>5</v>
      </c>
      <c r="J717" s="14" t="str">
        <f>VLOOKUP(tabDaten[[#This Row],[GrpKurz]],tabGruppierung[],2,FALSE)</f>
        <v>A   Sächlicher Verwaltungs- und Betriebsaufwand</v>
      </c>
      <c r="K7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1302-521000    Geräte und Ausstattungen (Fachamt)   </v>
      </c>
      <c r="L717" s="17">
        <f>IF(OR(tabDaten[[#This Row],[art]]="00",tabDaten[[#This Row],[art]]="10"),tabDaten[[#This Row],[Plan]],tabDaten[[#This Row],[Plan]]*-1)</f>
        <v>-1000</v>
      </c>
      <c r="M717" s="18">
        <f>IF(OR(tabDaten[[#This Row],[art]]="00",tabDaten[[#This Row],[art]]="10",tabDaten[[#This Row],[art]]="60",tabDaten[[#This Row],[art]]="70"),tabDaten[[#This Row],[Rechnung]],tabDaten[[#This Row],[Rechnung]]*-1)</f>
        <v>-31024.92</v>
      </c>
      <c r="N717" s="44">
        <v>1</v>
      </c>
      <c r="O717" s="45" t="s">
        <v>997</v>
      </c>
      <c r="P717" s="45" t="s">
        <v>1043</v>
      </c>
      <c r="Q717" s="45" t="s">
        <v>1750</v>
      </c>
      <c r="R717" s="45" t="s">
        <v>995</v>
      </c>
      <c r="S717" s="45" t="s">
        <v>1546</v>
      </c>
      <c r="T717" s="44" t="s">
        <v>164</v>
      </c>
      <c r="U717" s="46">
        <v>1000</v>
      </c>
      <c r="V717" s="46">
        <v>31024.92</v>
      </c>
    </row>
    <row r="718" spans="2:22" x14ac:dyDescent="0.2">
      <c r="B718" s="14" t="str">
        <f>IF(tabDaten[[#This Row],[MandNr]]="","Fehler",IF(tabDaten[[#This Row],[MandNr]]=1,"1 Stadt Bad Rappenau","2 Eigenbetrieb Stadtenwässerung"))</f>
        <v>1 Stadt Bad Rappenau</v>
      </c>
      <c r="C718" s="14" t="str">
        <f>IF(OR(tabDaten[[#This Row],[art]]="00",tabDaten[[#This Row],[art]]="01",tabDaten[[#This Row],[art]]="60",tabDaten[[#This Row],[art]]="61"),"0 Verwaltungshaushalt","1 Vermögenshaushalt")</f>
        <v>0 Verwaltungshaushalt</v>
      </c>
      <c r="D718" s="14" t="str">
        <f>VLOOKUP(tabDaten[[#This Row],[art]],tabKontenart[],2,FALSE)</f>
        <v>01 Ausgaben VerwaltungsHH</v>
      </c>
      <c r="E718" s="14" t="str">
        <f>LEFT(tabDaten[[#This Row],[Gld]],1) &amp; "    " &amp;VLOOKUP((tabDaten[[#This Row],[MandNr]]&amp;"x"&amp;LEFT(tabDaten[[#This Row],[Gld]],1)),tabGliederung[],2,FALSE)</f>
        <v xml:space="preserve">1    öffentliche Ordnung </v>
      </c>
      <c r="F718" s="14" t="str">
        <f>LEFT(tabDaten[[#This Row],[Gld]],2) &amp; "    " &amp;VLOOKUP((tabDaten[[#This Row],[MandNr]]&amp;"x"&amp;LEFT(tabDaten[[#This Row],[Gld]],2)),tabGliederung[],2,FALSE)</f>
        <v xml:space="preserve">13    Feuerschutz </v>
      </c>
      <c r="G7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8" s="14" t="str">
        <f>LEFT(tabDaten[[#This Row],[Gld]],4) &amp; "    " &amp;VLOOKUP((tabDaten[[#This Row],[MandNr]]&amp;"x"&amp;LEFT(tabDaten[[#This Row],[Gld]],4)),tabGliederung[],2,FALSE)</f>
        <v xml:space="preserve">1302    Abteilung Bonfeld </v>
      </c>
      <c r="I718" s="14" t="str">
        <f>IF(OR(LEFT(tabDaten[[#This Row],[Grp]],1)*1=3,LEFT(tabDaten[[#This Row],[Grp]],1)*1=9),LEFT(tabDaten[[#This Row],[Grp]],2),LEFT(tabDaten[[#This Row],[Grp]],1))</f>
        <v>5</v>
      </c>
      <c r="J718" s="14" t="str">
        <f>VLOOKUP(tabDaten[[#This Row],[GrpKurz]],tabGruppierung[],2,FALSE)</f>
        <v>A   Sächlicher Verwaltungs- und Betriebsaufwand</v>
      </c>
      <c r="K7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1302-522000    Druck- und Kopierkosten   </v>
      </c>
      <c r="L718" s="17">
        <f>IF(OR(tabDaten[[#This Row],[art]]="00",tabDaten[[#This Row],[art]]="10"),tabDaten[[#This Row],[Plan]],tabDaten[[#This Row],[Plan]]*-1)</f>
        <v>-400</v>
      </c>
      <c r="M718" s="18">
        <f>IF(OR(tabDaten[[#This Row],[art]]="00",tabDaten[[#This Row],[art]]="10",tabDaten[[#This Row],[art]]="60",tabDaten[[#This Row],[art]]="70"),tabDaten[[#This Row],[Rechnung]],tabDaten[[#This Row],[Rechnung]]*-1)</f>
        <v>-164.84</v>
      </c>
      <c r="N718" s="44">
        <v>1</v>
      </c>
      <c r="O718" s="45" t="s">
        <v>997</v>
      </c>
      <c r="P718" s="45" t="s">
        <v>1043</v>
      </c>
      <c r="Q718" s="45" t="s">
        <v>1715</v>
      </c>
      <c r="R718" s="45" t="s">
        <v>995</v>
      </c>
      <c r="S718" s="45" t="s">
        <v>1546</v>
      </c>
      <c r="T718" s="44" t="s">
        <v>110</v>
      </c>
      <c r="U718" s="46">
        <v>400</v>
      </c>
      <c r="V718" s="46">
        <v>164.84</v>
      </c>
    </row>
    <row r="719" spans="2:22" x14ac:dyDescent="0.2">
      <c r="B719" s="14" t="str">
        <f>IF(tabDaten[[#This Row],[MandNr]]="","Fehler",IF(tabDaten[[#This Row],[MandNr]]=1,"1 Stadt Bad Rappenau","2 Eigenbetrieb Stadtenwässerung"))</f>
        <v>1 Stadt Bad Rappenau</v>
      </c>
      <c r="C719" s="14" t="str">
        <f>IF(OR(tabDaten[[#This Row],[art]]="00",tabDaten[[#This Row],[art]]="01",tabDaten[[#This Row],[art]]="60",tabDaten[[#This Row],[art]]="61"),"0 Verwaltungshaushalt","1 Vermögenshaushalt")</f>
        <v>0 Verwaltungshaushalt</v>
      </c>
      <c r="D719" s="14" t="str">
        <f>VLOOKUP(tabDaten[[#This Row],[art]],tabKontenart[],2,FALSE)</f>
        <v>01 Ausgaben VerwaltungsHH</v>
      </c>
      <c r="E719" s="14" t="str">
        <f>LEFT(tabDaten[[#This Row],[Gld]],1) &amp; "    " &amp;VLOOKUP((tabDaten[[#This Row],[MandNr]]&amp;"x"&amp;LEFT(tabDaten[[#This Row],[Gld]],1)),tabGliederung[],2,FALSE)</f>
        <v xml:space="preserve">1    öffentliche Ordnung </v>
      </c>
      <c r="F719" s="14" t="str">
        <f>LEFT(tabDaten[[#This Row],[Gld]],2) &amp; "    " &amp;VLOOKUP((tabDaten[[#This Row],[MandNr]]&amp;"x"&amp;LEFT(tabDaten[[#This Row],[Gld]],2)),tabGliederung[],2,FALSE)</f>
        <v xml:space="preserve">13    Feuerschutz </v>
      </c>
      <c r="G7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19" s="14" t="str">
        <f>LEFT(tabDaten[[#This Row],[Gld]],4) &amp; "    " &amp;VLOOKUP((tabDaten[[#This Row],[MandNr]]&amp;"x"&amp;LEFT(tabDaten[[#This Row],[Gld]],4)),tabGliederung[],2,FALSE)</f>
        <v xml:space="preserve">1302    Abteilung Bonfeld </v>
      </c>
      <c r="I719" s="14" t="str">
        <f>IF(OR(LEFT(tabDaten[[#This Row],[Grp]],1)*1=3,LEFT(tabDaten[[#This Row],[Grp]],1)*1=9),LEFT(tabDaten[[#This Row],[Grp]],2),LEFT(tabDaten[[#This Row],[Grp]],1))</f>
        <v>5</v>
      </c>
      <c r="J719" s="14" t="str">
        <f>VLOOKUP(tabDaten[[#This Row],[GrpKurz]],tabGruppierung[],2,FALSE)</f>
        <v>A   Sächlicher Verwaltungs- und Betriebsaufwand</v>
      </c>
      <c r="K7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1302-541000    Strom   </v>
      </c>
      <c r="L719" s="17">
        <f>IF(OR(tabDaten[[#This Row],[art]]="00",tabDaten[[#This Row],[art]]="10"),tabDaten[[#This Row],[Plan]],tabDaten[[#This Row],[Plan]]*-1)</f>
        <v>-700</v>
      </c>
      <c r="M719" s="18">
        <f>IF(OR(tabDaten[[#This Row],[art]]="00",tabDaten[[#This Row],[art]]="10",tabDaten[[#This Row],[art]]="60",tabDaten[[#This Row],[art]]="70"),tabDaten[[#This Row],[Rechnung]],tabDaten[[#This Row],[Rechnung]]*-1)</f>
        <v>-824.85</v>
      </c>
      <c r="N719" s="44">
        <v>1</v>
      </c>
      <c r="O719" s="45" t="s">
        <v>997</v>
      </c>
      <c r="P719" s="45" t="s">
        <v>1043</v>
      </c>
      <c r="Q719" s="45" t="s">
        <v>1732</v>
      </c>
      <c r="R719" s="45" t="s">
        <v>995</v>
      </c>
      <c r="S719" s="45" t="s">
        <v>1546</v>
      </c>
      <c r="T719" s="44" t="s">
        <v>135</v>
      </c>
      <c r="U719" s="46">
        <v>700</v>
      </c>
      <c r="V719" s="46">
        <v>824.85</v>
      </c>
    </row>
    <row r="720" spans="2:22" x14ac:dyDescent="0.2">
      <c r="B720" s="14" t="str">
        <f>IF(tabDaten[[#This Row],[MandNr]]="","Fehler",IF(tabDaten[[#This Row],[MandNr]]=1,"1 Stadt Bad Rappenau","2 Eigenbetrieb Stadtenwässerung"))</f>
        <v>1 Stadt Bad Rappenau</v>
      </c>
      <c r="C720" s="14" t="str">
        <f>IF(OR(tabDaten[[#This Row],[art]]="00",tabDaten[[#This Row],[art]]="01",tabDaten[[#This Row],[art]]="60",tabDaten[[#This Row],[art]]="61"),"0 Verwaltungshaushalt","1 Vermögenshaushalt")</f>
        <v>0 Verwaltungshaushalt</v>
      </c>
      <c r="D720" s="14" t="str">
        <f>VLOOKUP(tabDaten[[#This Row],[art]],tabKontenart[],2,FALSE)</f>
        <v>01 Ausgaben VerwaltungsHH</v>
      </c>
      <c r="E720" s="14" t="str">
        <f>LEFT(tabDaten[[#This Row],[Gld]],1) &amp; "    " &amp;VLOOKUP((tabDaten[[#This Row],[MandNr]]&amp;"x"&amp;LEFT(tabDaten[[#This Row],[Gld]],1)),tabGliederung[],2,FALSE)</f>
        <v xml:space="preserve">1    öffentliche Ordnung </v>
      </c>
      <c r="F720" s="14" t="str">
        <f>LEFT(tabDaten[[#This Row],[Gld]],2) &amp; "    " &amp;VLOOKUP((tabDaten[[#This Row],[MandNr]]&amp;"x"&amp;LEFT(tabDaten[[#This Row],[Gld]],2)),tabGliederung[],2,FALSE)</f>
        <v xml:space="preserve">13    Feuerschutz </v>
      </c>
      <c r="G7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0" s="14" t="str">
        <f>LEFT(tabDaten[[#This Row],[Gld]],4) &amp; "    " &amp;VLOOKUP((tabDaten[[#This Row],[MandNr]]&amp;"x"&amp;LEFT(tabDaten[[#This Row],[Gld]],4)),tabGliederung[],2,FALSE)</f>
        <v xml:space="preserve">1302    Abteilung Bonfeld </v>
      </c>
      <c r="I720" s="14" t="str">
        <f>IF(OR(LEFT(tabDaten[[#This Row],[Grp]],1)*1=3,LEFT(tabDaten[[#This Row],[Grp]],1)*1=9),LEFT(tabDaten[[#This Row],[Grp]],2),LEFT(tabDaten[[#This Row],[Grp]],1))</f>
        <v>5</v>
      </c>
      <c r="J720" s="14" t="str">
        <f>VLOOKUP(tabDaten[[#This Row],[GrpKurz]],tabGruppierung[],2,FALSE)</f>
        <v>A   Sächlicher Verwaltungs- und Betriebsaufwand</v>
      </c>
      <c r="K7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1302-542000    Wasser / Abwasser   </v>
      </c>
      <c r="L720" s="17">
        <f>IF(OR(tabDaten[[#This Row],[art]]="00",tabDaten[[#This Row],[art]]="10"),tabDaten[[#This Row],[Plan]],tabDaten[[#This Row],[Plan]]*-1)</f>
        <v>-200</v>
      </c>
      <c r="M720" s="18">
        <f>IF(OR(tabDaten[[#This Row],[art]]="00",tabDaten[[#This Row],[art]]="10",tabDaten[[#This Row],[art]]="60",tabDaten[[#This Row],[art]]="70"),tabDaten[[#This Row],[Rechnung]],tabDaten[[#This Row],[Rechnung]]*-1)</f>
        <v>-2379.4699999999998</v>
      </c>
      <c r="N720" s="44">
        <v>1</v>
      </c>
      <c r="O720" s="45" t="s">
        <v>997</v>
      </c>
      <c r="P720" s="45" t="s">
        <v>1043</v>
      </c>
      <c r="Q720" s="45" t="s">
        <v>1733</v>
      </c>
      <c r="R720" s="45" t="s">
        <v>995</v>
      </c>
      <c r="S720" s="45" t="s">
        <v>1546</v>
      </c>
      <c r="T720" s="44" t="s">
        <v>136</v>
      </c>
      <c r="U720" s="46">
        <v>200</v>
      </c>
      <c r="V720" s="46">
        <v>2379.4699999999998</v>
      </c>
    </row>
    <row r="721" spans="2:22" x14ac:dyDescent="0.2">
      <c r="B721" s="14" t="str">
        <f>IF(tabDaten[[#This Row],[MandNr]]="","Fehler",IF(tabDaten[[#This Row],[MandNr]]=1,"1 Stadt Bad Rappenau","2 Eigenbetrieb Stadtenwässerung"))</f>
        <v>1 Stadt Bad Rappenau</v>
      </c>
      <c r="C721" s="14" t="str">
        <f>IF(OR(tabDaten[[#This Row],[art]]="00",tabDaten[[#This Row],[art]]="01",tabDaten[[#This Row],[art]]="60",tabDaten[[#This Row],[art]]="61"),"0 Verwaltungshaushalt","1 Vermögenshaushalt")</f>
        <v>0 Verwaltungshaushalt</v>
      </c>
      <c r="D721" s="14" t="str">
        <f>VLOOKUP(tabDaten[[#This Row],[art]],tabKontenart[],2,FALSE)</f>
        <v>01 Ausgaben VerwaltungsHH</v>
      </c>
      <c r="E721" s="14" t="str">
        <f>LEFT(tabDaten[[#This Row],[Gld]],1) &amp; "    " &amp;VLOOKUP((tabDaten[[#This Row],[MandNr]]&amp;"x"&amp;LEFT(tabDaten[[#This Row],[Gld]],1)),tabGliederung[],2,FALSE)</f>
        <v xml:space="preserve">1    öffentliche Ordnung </v>
      </c>
      <c r="F721" s="14" t="str">
        <f>LEFT(tabDaten[[#This Row],[Gld]],2) &amp; "    " &amp;VLOOKUP((tabDaten[[#This Row],[MandNr]]&amp;"x"&amp;LEFT(tabDaten[[#This Row],[Gld]],2)),tabGliederung[],2,FALSE)</f>
        <v xml:space="preserve">13    Feuerschutz </v>
      </c>
      <c r="G7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1" s="14" t="str">
        <f>LEFT(tabDaten[[#This Row],[Gld]],4) &amp; "    " &amp;VLOOKUP((tabDaten[[#This Row],[MandNr]]&amp;"x"&amp;LEFT(tabDaten[[#This Row],[Gld]],4)),tabGliederung[],2,FALSE)</f>
        <v xml:space="preserve">1302    Abteilung Bonfeld </v>
      </c>
      <c r="I721" s="14" t="str">
        <f>IF(OR(LEFT(tabDaten[[#This Row],[Grp]],1)*1=3,LEFT(tabDaten[[#This Row],[Grp]],1)*1=9),LEFT(tabDaten[[#This Row],[Grp]],2),LEFT(tabDaten[[#This Row],[Grp]],1))</f>
        <v>5</v>
      </c>
      <c r="J721" s="14" t="str">
        <f>VLOOKUP(tabDaten[[#This Row],[GrpKurz]],tabGruppierung[],2,FALSE)</f>
        <v>A   Sächlicher Verwaltungs- und Betriebsaufwand</v>
      </c>
      <c r="K7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1302-543000    Heizungskosten   </v>
      </c>
      <c r="L721" s="17">
        <f>IF(OR(tabDaten[[#This Row],[art]]="00",tabDaten[[#This Row],[art]]="10"),tabDaten[[#This Row],[Plan]],tabDaten[[#This Row],[Plan]]*-1)</f>
        <v>-700</v>
      </c>
      <c r="M721" s="18">
        <f>IF(OR(tabDaten[[#This Row],[art]]="00",tabDaten[[#This Row],[art]]="10",tabDaten[[#This Row],[art]]="60",tabDaten[[#This Row],[art]]="70"),tabDaten[[#This Row],[Rechnung]],tabDaten[[#This Row],[Rechnung]]*-1)</f>
        <v>-1393.54</v>
      </c>
      <c r="N721" s="44">
        <v>1</v>
      </c>
      <c r="O721" s="45" t="s">
        <v>997</v>
      </c>
      <c r="P721" s="45" t="s">
        <v>1043</v>
      </c>
      <c r="Q721" s="45" t="s">
        <v>1734</v>
      </c>
      <c r="R721" s="45" t="s">
        <v>995</v>
      </c>
      <c r="S721" s="45" t="s">
        <v>1546</v>
      </c>
      <c r="T721" s="44" t="s">
        <v>137</v>
      </c>
      <c r="U721" s="46">
        <v>700</v>
      </c>
      <c r="V721" s="46">
        <v>1393.54</v>
      </c>
    </row>
    <row r="722" spans="2:22" x14ac:dyDescent="0.2">
      <c r="B722" s="14" t="str">
        <f>IF(tabDaten[[#This Row],[MandNr]]="","Fehler",IF(tabDaten[[#This Row],[MandNr]]=1,"1 Stadt Bad Rappenau","2 Eigenbetrieb Stadtenwässerung"))</f>
        <v>1 Stadt Bad Rappenau</v>
      </c>
      <c r="C722" s="14" t="str">
        <f>IF(OR(tabDaten[[#This Row],[art]]="00",tabDaten[[#This Row],[art]]="01",tabDaten[[#This Row],[art]]="60",tabDaten[[#This Row],[art]]="61"),"0 Verwaltungshaushalt","1 Vermögenshaushalt")</f>
        <v>0 Verwaltungshaushalt</v>
      </c>
      <c r="D722" s="14" t="str">
        <f>VLOOKUP(tabDaten[[#This Row],[art]],tabKontenart[],2,FALSE)</f>
        <v>01 Ausgaben VerwaltungsHH</v>
      </c>
      <c r="E722" s="14" t="str">
        <f>LEFT(tabDaten[[#This Row],[Gld]],1) &amp; "    " &amp;VLOOKUP((tabDaten[[#This Row],[MandNr]]&amp;"x"&amp;LEFT(tabDaten[[#This Row],[Gld]],1)),tabGliederung[],2,FALSE)</f>
        <v xml:space="preserve">1    öffentliche Ordnung </v>
      </c>
      <c r="F722" s="14" t="str">
        <f>LEFT(tabDaten[[#This Row],[Gld]],2) &amp; "    " &amp;VLOOKUP((tabDaten[[#This Row],[MandNr]]&amp;"x"&amp;LEFT(tabDaten[[#This Row],[Gld]],2)),tabGliederung[],2,FALSE)</f>
        <v xml:space="preserve">13    Feuerschutz </v>
      </c>
      <c r="G7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2" s="14" t="str">
        <f>LEFT(tabDaten[[#This Row],[Gld]],4) &amp; "    " &amp;VLOOKUP((tabDaten[[#This Row],[MandNr]]&amp;"x"&amp;LEFT(tabDaten[[#This Row],[Gld]],4)),tabGliederung[],2,FALSE)</f>
        <v xml:space="preserve">1302    Abteilung Bonfeld </v>
      </c>
      <c r="I722" s="14" t="str">
        <f>IF(OR(LEFT(tabDaten[[#This Row],[Grp]],1)*1=3,LEFT(tabDaten[[#This Row],[Grp]],1)*1=9),LEFT(tabDaten[[#This Row],[Grp]],2),LEFT(tabDaten[[#This Row],[Grp]],1))</f>
        <v>5</v>
      </c>
      <c r="J722" s="14" t="str">
        <f>VLOOKUP(tabDaten[[#This Row],[GrpKurz]],tabGruppierung[],2,FALSE)</f>
        <v>A   Sächlicher Verwaltungs- und Betriebsaufwand</v>
      </c>
      <c r="K7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1302-544000    Abfallgebühren   </v>
      </c>
      <c r="L722" s="17">
        <f>IF(OR(tabDaten[[#This Row],[art]]="00",tabDaten[[#This Row],[art]]="10"),tabDaten[[#This Row],[Plan]],tabDaten[[#This Row],[Plan]]*-1)</f>
        <v>-100</v>
      </c>
      <c r="M722" s="18">
        <f>IF(OR(tabDaten[[#This Row],[art]]="00",tabDaten[[#This Row],[art]]="10",tabDaten[[#This Row],[art]]="60",tabDaten[[#This Row],[art]]="70"),tabDaten[[#This Row],[Rechnung]],tabDaten[[#This Row],[Rechnung]]*-1)</f>
        <v>-40</v>
      </c>
      <c r="N722" s="44">
        <v>1</v>
      </c>
      <c r="O722" s="45" t="s">
        <v>997</v>
      </c>
      <c r="P722" s="45" t="s">
        <v>1043</v>
      </c>
      <c r="Q722" s="45" t="s">
        <v>1735</v>
      </c>
      <c r="R722" s="45" t="s">
        <v>995</v>
      </c>
      <c r="S722" s="45" t="s">
        <v>1546</v>
      </c>
      <c r="T722" s="44" t="s">
        <v>138</v>
      </c>
      <c r="U722" s="46">
        <v>100</v>
      </c>
      <c r="V722" s="46">
        <v>40</v>
      </c>
    </row>
    <row r="723" spans="2:22" x14ac:dyDescent="0.2">
      <c r="B723" s="14" t="str">
        <f>IF(tabDaten[[#This Row],[MandNr]]="","Fehler",IF(tabDaten[[#This Row],[MandNr]]=1,"1 Stadt Bad Rappenau","2 Eigenbetrieb Stadtenwässerung"))</f>
        <v>1 Stadt Bad Rappenau</v>
      </c>
      <c r="C723" s="14" t="str">
        <f>IF(OR(tabDaten[[#This Row],[art]]="00",tabDaten[[#This Row],[art]]="01",tabDaten[[#This Row],[art]]="60",tabDaten[[#This Row],[art]]="61"),"0 Verwaltungshaushalt","1 Vermögenshaushalt")</f>
        <v>0 Verwaltungshaushalt</v>
      </c>
      <c r="D723" s="14" t="str">
        <f>VLOOKUP(tabDaten[[#This Row],[art]],tabKontenart[],2,FALSE)</f>
        <v>01 Ausgaben VerwaltungsHH</v>
      </c>
      <c r="E723" s="14" t="str">
        <f>LEFT(tabDaten[[#This Row],[Gld]],1) &amp; "    " &amp;VLOOKUP((tabDaten[[#This Row],[MandNr]]&amp;"x"&amp;LEFT(tabDaten[[#This Row],[Gld]],1)),tabGliederung[],2,FALSE)</f>
        <v xml:space="preserve">1    öffentliche Ordnung </v>
      </c>
      <c r="F723" s="14" t="str">
        <f>LEFT(tabDaten[[#This Row],[Gld]],2) &amp; "    " &amp;VLOOKUP((tabDaten[[#This Row],[MandNr]]&amp;"x"&amp;LEFT(tabDaten[[#This Row],[Gld]],2)),tabGliederung[],2,FALSE)</f>
        <v xml:space="preserve">13    Feuerschutz </v>
      </c>
      <c r="G7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3" s="14" t="str">
        <f>LEFT(tabDaten[[#This Row],[Gld]],4) &amp; "    " &amp;VLOOKUP((tabDaten[[#This Row],[MandNr]]&amp;"x"&amp;LEFT(tabDaten[[#This Row],[Gld]],4)),tabGliederung[],2,FALSE)</f>
        <v xml:space="preserve">1302    Abteilung Bonfeld </v>
      </c>
      <c r="I723" s="14" t="str">
        <f>IF(OR(LEFT(tabDaten[[#This Row],[Grp]],1)*1=3,LEFT(tabDaten[[#This Row],[Grp]],1)*1=9),LEFT(tabDaten[[#This Row],[Grp]],2),LEFT(tabDaten[[#This Row],[Grp]],1))</f>
        <v>5</v>
      </c>
      <c r="J723" s="14" t="str">
        <f>VLOOKUP(tabDaten[[#This Row],[GrpKurz]],tabGruppierung[],2,FALSE)</f>
        <v>A   Sächlicher Verwaltungs- und Betriebsaufwand</v>
      </c>
      <c r="K7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1302-545000    Reinigungskosten   </v>
      </c>
      <c r="L723" s="17">
        <f>IF(OR(tabDaten[[#This Row],[art]]="00",tabDaten[[#This Row],[art]]="10"),tabDaten[[#This Row],[Plan]],tabDaten[[#This Row],[Plan]]*-1)</f>
        <v>-600</v>
      </c>
      <c r="M723" s="18">
        <f>IF(OR(tabDaten[[#This Row],[art]]="00",tabDaten[[#This Row],[art]]="10",tabDaten[[#This Row],[art]]="60",tabDaten[[#This Row],[art]]="70"),tabDaten[[#This Row],[Rechnung]],tabDaten[[#This Row],[Rechnung]]*-1)</f>
        <v>-361.34</v>
      </c>
      <c r="N723" s="44">
        <v>1</v>
      </c>
      <c r="O723" s="45" t="s">
        <v>997</v>
      </c>
      <c r="P723" s="45" t="s">
        <v>1043</v>
      </c>
      <c r="Q723" s="45" t="s">
        <v>1736</v>
      </c>
      <c r="R723" s="45" t="s">
        <v>995</v>
      </c>
      <c r="S723" s="45" t="s">
        <v>1546</v>
      </c>
      <c r="T723" s="44" t="s">
        <v>139</v>
      </c>
      <c r="U723" s="46">
        <v>600</v>
      </c>
      <c r="V723" s="46">
        <v>361.34</v>
      </c>
    </row>
    <row r="724" spans="2:22" x14ac:dyDescent="0.2">
      <c r="B724" s="14" t="str">
        <f>IF(tabDaten[[#This Row],[MandNr]]="","Fehler",IF(tabDaten[[#This Row],[MandNr]]=1,"1 Stadt Bad Rappenau","2 Eigenbetrieb Stadtenwässerung"))</f>
        <v>1 Stadt Bad Rappenau</v>
      </c>
      <c r="C724" s="14" t="str">
        <f>IF(OR(tabDaten[[#This Row],[art]]="00",tabDaten[[#This Row],[art]]="01",tabDaten[[#This Row],[art]]="60",tabDaten[[#This Row],[art]]="61"),"0 Verwaltungshaushalt","1 Vermögenshaushalt")</f>
        <v>0 Verwaltungshaushalt</v>
      </c>
      <c r="D724" s="14" t="str">
        <f>VLOOKUP(tabDaten[[#This Row],[art]],tabKontenart[],2,FALSE)</f>
        <v>01 Ausgaben VerwaltungsHH</v>
      </c>
      <c r="E724" s="14" t="str">
        <f>LEFT(tabDaten[[#This Row],[Gld]],1) &amp; "    " &amp;VLOOKUP((tabDaten[[#This Row],[MandNr]]&amp;"x"&amp;LEFT(tabDaten[[#This Row],[Gld]],1)),tabGliederung[],2,FALSE)</f>
        <v xml:space="preserve">1    öffentliche Ordnung </v>
      </c>
      <c r="F724" s="14" t="str">
        <f>LEFT(tabDaten[[#This Row],[Gld]],2) &amp; "    " &amp;VLOOKUP((tabDaten[[#This Row],[MandNr]]&amp;"x"&amp;LEFT(tabDaten[[#This Row],[Gld]],2)),tabGliederung[],2,FALSE)</f>
        <v xml:space="preserve">13    Feuerschutz </v>
      </c>
      <c r="G7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4" s="14" t="str">
        <f>LEFT(tabDaten[[#This Row],[Gld]],4) &amp; "    " &amp;VLOOKUP((tabDaten[[#This Row],[MandNr]]&amp;"x"&amp;LEFT(tabDaten[[#This Row],[Gld]],4)),tabGliederung[],2,FALSE)</f>
        <v xml:space="preserve">1302    Abteilung Bonfeld </v>
      </c>
      <c r="I724" s="14" t="str">
        <f>IF(OR(LEFT(tabDaten[[#This Row],[Grp]],1)*1=3,LEFT(tabDaten[[#This Row],[Grp]],1)*1=9),LEFT(tabDaten[[#This Row],[Grp]],2),LEFT(tabDaten[[#This Row],[Grp]],1))</f>
        <v>5</v>
      </c>
      <c r="J724" s="14" t="str">
        <f>VLOOKUP(tabDaten[[#This Row],[GrpKurz]],tabGruppierung[],2,FALSE)</f>
        <v>A   Sächlicher Verwaltungs- und Betriebsaufwand</v>
      </c>
      <c r="K7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1302-546000    Steuern und Gebäudeversicherungen   </v>
      </c>
      <c r="L724" s="17">
        <f>IF(OR(tabDaten[[#This Row],[art]]="00",tabDaten[[#This Row],[art]]="10"),tabDaten[[#This Row],[Plan]],tabDaten[[#This Row],[Plan]]*-1)</f>
        <v>-800</v>
      </c>
      <c r="M724" s="18">
        <f>IF(OR(tabDaten[[#This Row],[art]]="00",tabDaten[[#This Row],[art]]="10",tabDaten[[#This Row],[art]]="60",tabDaten[[#This Row],[art]]="70"),tabDaten[[#This Row],[Rechnung]],tabDaten[[#This Row],[Rechnung]]*-1)</f>
        <v>-1019.63</v>
      </c>
      <c r="N724" s="44">
        <v>1</v>
      </c>
      <c r="O724" s="45" t="s">
        <v>997</v>
      </c>
      <c r="P724" s="45" t="s">
        <v>1043</v>
      </c>
      <c r="Q724" s="45" t="s">
        <v>1737</v>
      </c>
      <c r="R724" s="45" t="s">
        <v>995</v>
      </c>
      <c r="S724" s="45" t="s">
        <v>1546</v>
      </c>
      <c r="T724" s="44" t="s">
        <v>140</v>
      </c>
      <c r="U724" s="46">
        <v>800</v>
      </c>
      <c r="V724" s="46">
        <v>1019.63</v>
      </c>
    </row>
    <row r="725" spans="2:22" x14ac:dyDescent="0.2">
      <c r="B725" s="14" t="str">
        <f>IF(tabDaten[[#This Row],[MandNr]]="","Fehler",IF(tabDaten[[#This Row],[MandNr]]=1,"1 Stadt Bad Rappenau","2 Eigenbetrieb Stadtenwässerung"))</f>
        <v>1 Stadt Bad Rappenau</v>
      </c>
      <c r="C725" s="14" t="str">
        <f>IF(OR(tabDaten[[#This Row],[art]]="00",tabDaten[[#This Row],[art]]="01",tabDaten[[#This Row],[art]]="60",tabDaten[[#This Row],[art]]="61"),"0 Verwaltungshaushalt","1 Vermögenshaushalt")</f>
        <v>0 Verwaltungshaushalt</v>
      </c>
      <c r="D725" s="14" t="str">
        <f>VLOOKUP(tabDaten[[#This Row],[art]],tabKontenart[],2,FALSE)</f>
        <v>01 Ausgaben VerwaltungsHH</v>
      </c>
      <c r="E725" s="14" t="str">
        <f>LEFT(tabDaten[[#This Row],[Gld]],1) &amp; "    " &amp;VLOOKUP((tabDaten[[#This Row],[MandNr]]&amp;"x"&amp;LEFT(tabDaten[[#This Row],[Gld]],1)),tabGliederung[],2,FALSE)</f>
        <v xml:space="preserve">1    öffentliche Ordnung </v>
      </c>
      <c r="F725" s="14" t="str">
        <f>LEFT(tabDaten[[#This Row],[Gld]],2) &amp; "    " &amp;VLOOKUP((tabDaten[[#This Row],[MandNr]]&amp;"x"&amp;LEFT(tabDaten[[#This Row],[Gld]],2)),tabGliederung[],2,FALSE)</f>
        <v xml:space="preserve">13    Feuerschutz </v>
      </c>
      <c r="G7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5" s="14" t="str">
        <f>LEFT(tabDaten[[#This Row],[Gld]],4) &amp; "    " &amp;VLOOKUP((tabDaten[[#This Row],[MandNr]]&amp;"x"&amp;LEFT(tabDaten[[#This Row],[Gld]],4)),tabGliederung[],2,FALSE)</f>
        <v xml:space="preserve">1302    Abteilung Bonfeld </v>
      </c>
      <c r="I725" s="14" t="str">
        <f>IF(OR(LEFT(tabDaten[[#This Row],[Grp]],1)*1=3,LEFT(tabDaten[[#This Row],[Grp]],1)*1=9),LEFT(tabDaten[[#This Row],[Grp]],2),LEFT(tabDaten[[#This Row],[Grp]],1))</f>
        <v>5</v>
      </c>
      <c r="J725" s="14" t="str">
        <f>VLOOKUP(tabDaten[[#This Row],[GrpKurz]],tabGruppierung[],2,FALSE)</f>
        <v>A   Sächlicher Verwaltungs- und Betriebsaufwand</v>
      </c>
      <c r="K7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1302-549000    sonstige Bewirtschaftungskosten (z.B. Schornsteinfeger, Feuerlöschgeräte) </v>
      </c>
      <c r="L725" s="17">
        <f>IF(OR(tabDaten[[#This Row],[art]]="00",tabDaten[[#This Row],[art]]="10"),tabDaten[[#This Row],[Plan]],tabDaten[[#This Row],[Plan]]*-1)</f>
        <v>-400</v>
      </c>
      <c r="M725" s="18">
        <f>IF(OR(tabDaten[[#This Row],[art]]="00",tabDaten[[#This Row],[art]]="10",tabDaten[[#This Row],[art]]="60",tabDaten[[#This Row],[art]]="70"),tabDaten[[#This Row],[Rechnung]],tabDaten[[#This Row],[Rechnung]]*-1)</f>
        <v>-850.26</v>
      </c>
      <c r="N725" s="44">
        <v>1</v>
      </c>
      <c r="O725" s="45" t="s">
        <v>997</v>
      </c>
      <c r="P725" s="45" t="s">
        <v>1043</v>
      </c>
      <c r="Q725" s="45" t="s">
        <v>1738</v>
      </c>
      <c r="R725" s="45" t="s">
        <v>995</v>
      </c>
      <c r="S725" s="45" t="s">
        <v>1546</v>
      </c>
      <c r="T725" s="44" t="s">
        <v>141</v>
      </c>
      <c r="U725" s="46">
        <v>400</v>
      </c>
      <c r="V725" s="46">
        <v>850.26</v>
      </c>
    </row>
    <row r="726" spans="2:22" x14ac:dyDescent="0.2">
      <c r="B726" s="14" t="str">
        <f>IF(tabDaten[[#This Row],[MandNr]]="","Fehler",IF(tabDaten[[#This Row],[MandNr]]=1,"1 Stadt Bad Rappenau","2 Eigenbetrieb Stadtenwässerung"))</f>
        <v>1 Stadt Bad Rappenau</v>
      </c>
      <c r="C726" s="14" t="str">
        <f>IF(OR(tabDaten[[#This Row],[art]]="00",tabDaten[[#This Row],[art]]="01",tabDaten[[#This Row],[art]]="60",tabDaten[[#This Row],[art]]="61"),"0 Verwaltungshaushalt","1 Vermögenshaushalt")</f>
        <v>0 Verwaltungshaushalt</v>
      </c>
      <c r="D726" s="14" t="str">
        <f>VLOOKUP(tabDaten[[#This Row],[art]],tabKontenart[],2,FALSE)</f>
        <v>01 Ausgaben VerwaltungsHH</v>
      </c>
      <c r="E726" s="14" t="str">
        <f>LEFT(tabDaten[[#This Row],[Gld]],1) &amp; "    " &amp;VLOOKUP((tabDaten[[#This Row],[MandNr]]&amp;"x"&amp;LEFT(tabDaten[[#This Row],[Gld]],1)),tabGliederung[],2,FALSE)</f>
        <v xml:space="preserve">1    öffentliche Ordnung </v>
      </c>
      <c r="F726" s="14" t="str">
        <f>LEFT(tabDaten[[#This Row],[Gld]],2) &amp; "    " &amp;VLOOKUP((tabDaten[[#This Row],[MandNr]]&amp;"x"&amp;LEFT(tabDaten[[#This Row],[Gld]],2)),tabGliederung[],2,FALSE)</f>
        <v xml:space="preserve">13    Feuerschutz </v>
      </c>
      <c r="G7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6" s="14" t="str">
        <f>LEFT(tabDaten[[#This Row],[Gld]],4) &amp; "    " &amp;VLOOKUP((tabDaten[[#This Row],[MandNr]]&amp;"x"&amp;LEFT(tabDaten[[#This Row],[Gld]],4)),tabGliederung[],2,FALSE)</f>
        <v xml:space="preserve">1302    Abteilung Bonfeld </v>
      </c>
      <c r="I726" s="14" t="str">
        <f>IF(OR(LEFT(tabDaten[[#This Row],[Grp]],1)*1=3,LEFT(tabDaten[[#This Row],[Grp]],1)*1=9),LEFT(tabDaten[[#This Row],[Grp]],2),LEFT(tabDaten[[#This Row],[Grp]],1))</f>
        <v>5</v>
      </c>
      <c r="J726" s="14" t="str">
        <f>VLOOKUP(tabDaten[[#This Row],[GrpKurz]],tabGruppierung[],2,FALSE)</f>
        <v>A   Sächlicher Verwaltungs- und Betriebsaufwand</v>
      </c>
      <c r="K7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1302-550000    Haltung von Fahrzeugen  </v>
      </c>
      <c r="L726" s="17">
        <f>IF(OR(tabDaten[[#This Row],[art]]="00",tabDaten[[#This Row],[art]]="10"),tabDaten[[#This Row],[Plan]],tabDaten[[#This Row],[Plan]]*-1)</f>
        <v>-2000</v>
      </c>
      <c r="M726" s="18">
        <f>IF(OR(tabDaten[[#This Row],[art]]="00",tabDaten[[#This Row],[art]]="10",tabDaten[[#This Row],[art]]="60",tabDaten[[#This Row],[art]]="70"),tabDaten[[#This Row],[Rechnung]],tabDaten[[#This Row],[Rechnung]]*-1)</f>
        <v>0</v>
      </c>
      <c r="N726" s="44">
        <v>1</v>
      </c>
      <c r="O726" s="45" t="s">
        <v>997</v>
      </c>
      <c r="P726" s="45" t="s">
        <v>1043</v>
      </c>
      <c r="Q726" s="45" t="s">
        <v>1716</v>
      </c>
      <c r="R726" s="45" t="s">
        <v>995</v>
      </c>
      <c r="S726" s="45" t="s">
        <v>1546</v>
      </c>
      <c r="T726" s="44" t="s">
        <v>111</v>
      </c>
      <c r="U726" s="46">
        <v>2000</v>
      </c>
      <c r="V726" s="46">
        <v>0</v>
      </c>
    </row>
    <row r="727" spans="2:22" x14ac:dyDescent="0.2">
      <c r="B727" s="14" t="str">
        <f>IF(tabDaten[[#This Row],[MandNr]]="","Fehler",IF(tabDaten[[#This Row],[MandNr]]=1,"1 Stadt Bad Rappenau","2 Eigenbetrieb Stadtenwässerung"))</f>
        <v>1 Stadt Bad Rappenau</v>
      </c>
      <c r="C727" s="14" t="str">
        <f>IF(OR(tabDaten[[#This Row],[art]]="00",tabDaten[[#This Row],[art]]="01",tabDaten[[#This Row],[art]]="60",tabDaten[[#This Row],[art]]="61"),"0 Verwaltungshaushalt","1 Vermögenshaushalt")</f>
        <v>0 Verwaltungshaushalt</v>
      </c>
      <c r="D727" s="14" t="str">
        <f>VLOOKUP(tabDaten[[#This Row],[art]],tabKontenart[],2,FALSE)</f>
        <v>01 Ausgaben VerwaltungsHH</v>
      </c>
      <c r="E727" s="14" t="str">
        <f>LEFT(tabDaten[[#This Row],[Gld]],1) &amp; "    " &amp;VLOOKUP((tabDaten[[#This Row],[MandNr]]&amp;"x"&amp;LEFT(tabDaten[[#This Row],[Gld]],1)),tabGliederung[],2,FALSE)</f>
        <v xml:space="preserve">1    öffentliche Ordnung </v>
      </c>
      <c r="F727" s="14" t="str">
        <f>LEFT(tabDaten[[#This Row],[Gld]],2) &amp; "    " &amp;VLOOKUP((tabDaten[[#This Row],[MandNr]]&amp;"x"&amp;LEFT(tabDaten[[#This Row],[Gld]],2)),tabGliederung[],2,FALSE)</f>
        <v xml:space="preserve">13    Feuerschutz </v>
      </c>
      <c r="G7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7" s="14" t="str">
        <f>LEFT(tabDaten[[#This Row],[Gld]],4) &amp; "    " &amp;VLOOKUP((tabDaten[[#This Row],[MandNr]]&amp;"x"&amp;LEFT(tabDaten[[#This Row],[Gld]],4)),tabGliederung[],2,FALSE)</f>
        <v xml:space="preserve">1302    Abteilung Bonfeld </v>
      </c>
      <c r="I727" s="14" t="str">
        <f>IF(OR(LEFT(tabDaten[[#This Row],[Grp]],1)*1=3,LEFT(tabDaten[[#This Row],[Grp]],1)*1=9),LEFT(tabDaten[[#This Row],[Grp]],2),LEFT(tabDaten[[#This Row],[Grp]],1))</f>
        <v>5</v>
      </c>
      <c r="J727" s="14" t="str">
        <f>VLOOKUP(tabDaten[[#This Row],[GrpKurz]],tabGruppierung[],2,FALSE)</f>
        <v>A   Sächlicher Verwaltungs- und Betriebsaufwand</v>
      </c>
      <c r="K7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1302-560000    Dienst- und Schutzkleidung  </v>
      </c>
      <c r="L727" s="17">
        <f>IF(OR(tabDaten[[#This Row],[art]]="00",tabDaten[[#This Row],[art]]="10"),tabDaten[[#This Row],[Plan]],tabDaten[[#This Row],[Plan]]*-1)</f>
        <v>-1000</v>
      </c>
      <c r="M727" s="18">
        <f>IF(OR(tabDaten[[#This Row],[art]]="00",tabDaten[[#This Row],[art]]="10",tabDaten[[#This Row],[art]]="60",tabDaten[[#This Row],[art]]="70"),tabDaten[[#This Row],[Rechnung]],tabDaten[[#This Row],[Rechnung]]*-1)</f>
        <v>-8621.85</v>
      </c>
      <c r="N727" s="44">
        <v>1</v>
      </c>
      <c r="O727" s="45" t="s">
        <v>997</v>
      </c>
      <c r="P727" s="45" t="s">
        <v>1043</v>
      </c>
      <c r="Q727" s="45" t="s">
        <v>1742</v>
      </c>
      <c r="R727" s="45" t="s">
        <v>995</v>
      </c>
      <c r="S727" s="45" t="s">
        <v>1546</v>
      </c>
      <c r="T727" s="44" t="s">
        <v>146</v>
      </c>
      <c r="U727" s="46">
        <v>1000</v>
      </c>
      <c r="V727" s="46">
        <v>8621.85</v>
      </c>
    </row>
    <row r="728" spans="2:22" x14ac:dyDescent="0.2">
      <c r="B728" s="14" t="str">
        <f>IF(tabDaten[[#This Row],[MandNr]]="","Fehler",IF(tabDaten[[#This Row],[MandNr]]=1,"1 Stadt Bad Rappenau","2 Eigenbetrieb Stadtenwässerung"))</f>
        <v>1 Stadt Bad Rappenau</v>
      </c>
      <c r="C728" s="14" t="str">
        <f>IF(OR(tabDaten[[#This Row],[art]]="00",tabDaten[[#This Row],[art]]="01",tabDaten[[#This Row],[art]]="60",tabDaten[[#This Row],[art]]="61"),"0 Verwaltungshaushalt","1 Vermögenshaushalt")</f>
        <v>0 Verwaltungshaushalt</v>
      </c>
      <c r="D728" s="14" t="str">
        <f>VLOOKUP(tabDaten[[#This Row],[art]],tabKontenart[],2,FALSE)</f>
        <v>01 Ausgaben VerwaltungsHH</v>
      </c>
      <c r="E728" s="14" t="str">
        <f>LEFT(tabDaten[[#This Row],[Gld]],1) &amp; "    " &amp;VLOOKUP((tabDaten[[#This Row],[MandNr]]&amp;"x"&amp;LEFT(tabDaten[[#This Row],[Gld]],1)),tabGliederung[],2,FALSE)</f>
        <v xml:space="preserve">1    öffentliche Ordnung </v>
      </c>
      <c r="F728" s="14" t="str">
        <f>LEFT(tabDaten[[#This Row],[Gld]],2) &amp; "    " &amp;VLOOKUP((tabDaten[[#This Row],[MandNr]]&amp;"x"&amp;LEFT(tabDaten[[#This Row],[Gld]],2)),tabGliederung[],2,FALSE)</f>
        <v xml:space="preserve">13    Feuerschutz </v>
      </c>
      <c r="G7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8" s="14" t="str">
        <f>LEFT(tabDaten[[#This Row],[Gld]],4) &amp; "    " &amp;VLOOKUP((tabDaten[[#This Row],[MandNr]]&amp;"x"&amp;LEFT(tabDaten[[#This Row],[Gld]],4)),tabGliederung[],2,FALSE)</f>
        <v xml:space="preserve">1302    Abteilung Bonfeld </v>
      </c>
      <c r="I728" s="14" t="str">
        <f>IF(OR(LEFT(tabDaten[[#This Row],[Grp]],1)*1=3,LEFT(tabDaten[[#This Row],[Grp]],1)*1=9),LEFT(tabDaten[[#This Row],[Grp]],2),LEFT(tabDaten[[#This Row],[Grp]],1))</f>
        <v>5</v>
      </c>
      <c r="J728" s="14" t="str">
        <f>VLOOKUP(tabDaten[[#This Row],[GrpKurz]],tabGruppierung[],2,FALSE)</f>
        <v>A   Sächlicher Verwaltungs- und Betriebsaufwand</v>
      </c>
      <c r="K7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1302-562000    Aus- und Fortbildung Umschulung  </v>
      </c>
      <c r="L728" s="17">
        <f>IF(OR(tabDaten[[#This Row],[art]]="00",tabDaten[[#This Row],[art]]="10"),tabDaten[[#This Row],[Plan]],tabDaten[[#This Row],[Plan]]*-1)</f>
        <v>-1000</v>
      </c>
      <c r="M728" s="18">
        <f>IF(OR(tabDaten[[#This Row],[art]]="00",tabDaten[[#This Row],[art]]="10",tabDaten[[#This Row],[art]]="60",tabDaten[[#This Row],[art]]="70"),tabDaten[[#This Row],[Rechnung]],tabDaten[[#This Row],[Rechnung]]*-1)</f>
        <v>-3404</v>
      </c>
      <c r="N728" s="44">
        <v>1</v>
      </c>
      <c r="O728" s="45" t="s">
        <v>997</v>
      </c>
      <c r="P728" s="45" t="s">
        <v>1043</v>
      </c>
      <c r="Q728" s="45" t="s">
        <v>1727</v>
      </c>
      <c r="R728" s="45" t="s">
        <v>995</v>
      </c>
      <c r="S728" s="45" t="s">
        <v>1546</v>
      </c>
      <c r="T728" s="44" t="s">
        <v>131</v>
      </c>
      <c r="U728" s="46">
        <v>1000</v>
      </c>
      <c r="V728" s="46">
        <v>3404</v>
      </c>
    </row>
    <row r="729" spans="2:22" x14ac:dyDescent="0.2">
      <c r="B729" s="14" t="str">
        <f>IF(tabDaten[[#This Row],[MandNr]]="","Fehler",IF(tabDaten[[#This Row],[MandNr]]=1,"1 Stadt Bad Rappenau","2 Eigenbetrieb Stadtenwässerung"))</f>
        <v>1 Stadt Bad Rappenau</v>
      </c>
      <c r="C729" s="14" t="str">
        <f>IF(OR(tabDaten[[#This Row],[art]]="00",tabDaten[[#This Row],[art]]="01",tabDaten[[#This Row],[art]]="60",tabDaten[[#This Row],[art]]="61"),"0 Verwaltungshaushalt","1 Vermögenshaushalt")</f>
        <v>0 Verwaltungshaushalt</v>
      </c>
      <c r="D729" s="14" t="str">
        <f>VLOOKUP(tabDaten[[#This Row],[art]],tabKontenart[],2,FALSE)</f>
        <v>01 Ausgaben VerwaltungsHH</v>
      </c>
      <c r="E729" s="14" t="str">
        <f>LEFT(tabDaten[[#This Row],[Gld]],1) &amp; "    " &amp;VLOOKUP((tabDaten[[#This Row],[MandNr]]&amp;"x"&amp;LEFT(tabDaten[[#This Row],[Gld]],1)),tabGliederung[],2,FALSE)</f>
        <v xml:space="preserve">1    öffentliche Ordnung </v>
      </c>
      <c r="F729" s="14" t="str">
        <f>LEFT(tabDaten[[#This Row],[Gld]],2) &amp; "    " &amp;VLOOKUP((tabDaten[[#This Row],[MandNr]]&amp;"x"&amp;LEFT(tabDaten[[#This Row],[Gld]],2)),tabGliederung[],2,FALSE)</f>
        <v xml:space="preserve">13    Feuerschutz </v>
      </c>
      <c r="G7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29" s="14" t="str">
        <f>LEFT(tabDaten[[#This Row],[Gld]],4) &amp; "    " &amp;VLOOKUP((tabDaten[[#This Row],[MandNr]]&amp;"x"&amp;LEFT(tabDaten[[#This Row],[Gld]],4)),tabGliederung[],2,FALSE)</f>
        <v xml:space="preserve">1302    Abteilung Bonfeld </v>
      </c>
      <c r="I729" s="14" t="str">
        <f>IF(OR(LEFT(tabDaten[[#This Row],[Grp]],1)*1=3,LEFT(tabDaten[[#This Row],[Grp]],1)*1=9),LEFT(tabDaten[[#This Row],[Grp]],2),LEFT(tabDaten[[#This Row],[Grp]],1))</f>
        <v>5</v>
      </c>
      <c r="J729" s="14" t="str">
        <f>VLOOKUP(tabDaten[[#This Row],[GrpKurz]],tabGruppierung[],2,FALSE)</f>
        <v>A   Sächlicher Verwaltungs- und Betriebsaufwand</v>
      </c>
      <c r="K7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1302-583000    Ehrungen, Jubiläen und dgl.  </v>
      </c>
      <c r="L729" s="17">
        <f>IF(OR(tabDaten[[#This Row],[art]]="00",tabDaten[[#This Row],[art]]="10"),tabDaten[[#This Row],[Plan]],tabDaten[[#This Row],[Plan]]*-1)</f>
        <v>-800</v>
      </c>
      <c r="M729" s="18">
        <f>IF(OR(tabDaten[[#This Row],[art]]="00",tabDaten[[#This Row],[art]]="10",tabDaten[[#This Row],[art]]="60",tabDaten[[#This Row],[art]]="70"),tabDaten[[#This Row],[Rechnung]],tabDaten[[#This Row],[Rechnung]]*-1)</f>
        <v>-764.4</v>
      </c>
      <c r="N729" s="44">
        <v>1</v>
      </c>
      <c r="O729" s="45" t="s">
        <v>997</v>
      </c>
      <c r="P729" s="45" t="s">
        <v>1043</v>
      </c>
      <c r="Q729" s="45" t="s">
        <v>1719</v>
      </c>
      <c r="R729" s="45" t="s">
        <v>995</v>
      </c>
      <c r="S729" s="45" t="s">
        <v>1546</v>
      </c>
      <c r="T729" s="44" t="s">
        <v>114</v>
      </c>
      <c r="U729" s="46">
        <v>800</v>
      </c>
      <c r="V729" s="46">
        <v>764.4</v>
      </c>
    </row>
    <row r="730" spans="2:22" x14ac:dyDescent="0.2">
      <c r="B730" s="14" t="str">
        <f>IF(tabDaten[[#This Row],[MandNr]]="","Fehler",IF(tabDaten[[#This Row],[MandNr]]=1,"1 Stadt Bad Rappenau","2 Eigenbetrieb Stadtenwässerung"))</f>
        <v>1 Stadt Bad Rappenau</v>
      </c>
      <c r="C730" s="14" t="str">
        <f>IF(OR(tabDaten[[#This Row],[art]]="00",tabDaten[[#This Row],[art]]="01",tabDaten[[#This Row],[art]]="60",tabDaten[[#This Row],[art]]="61"),"0 Verwaltungshaushalt","1 Vermögenshaushalt")</f>
        <v>0 Verwaltungshaushalt</v>
      </c>
      <c r="D730" s="14" t="str">
        <f>VLOOKUP(tabDaten[[#This Row],[art]],tabKontenart[],2,FALSE)</f>
        <v>01 Ausgaben VerwaltungsHH</v>
      </c>
      <c r="E730" s="14" t="str">
        <f>LEFT(tabDaten[[#This Row],[Gld]],1) &amp; "    " &amp;VLOOKUP((tabDaten[[#This Row],[MandNr]]&amp;"x"&amp;LEFT(tabDaten[[#This Row],[Gld]],1)),tabGliederung[],2,FALSE)</f>
        <v xml:space="preserve">1    öffentliche Ordnung </v>
      </c>
      <c r="F730" s="14" t="str">
        <f>LEFT(tabDaten[[#This Row],[Gld]],2) &amp; "    " &amp;VLOOKUP((tabDaten[[#This Row],[MandNr]]&amp;"x"&amp;LEFT(tabDaten[[#This Row],[Gld]],2)),tabGliederung[],2,FALSE)</f>
        <v xml:space="preserve">13    Feuerschutz </v>
      </c>
      <c r="G7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0" s="14" t="str">
        <f>LEFT(tabDaten[[#This Row],[Gld]],4) &amp; "    " &amp;VLOOKUP((tabDaten[[#This Row],[MandNr]]&amp;"x"&amp;LEFT(tabDaten[[#This Row],[Gld]],4)),tabGliederung[],2,FALSE)</f>
        <v xml:space="preserve">1302    Abteilung Bonfeld </v>
      </c>
      <c r="I730" s="14" t="str">
        <f>IF(OR(LEFT(tabDaten[[#This Row],[Grp]],1)*1=3,LEFT(tabDaten[[#This Row],[Grp]],1)*1=9),LEFT(tabDaten[[#This Row],[Grp]],2),LEFT(tabDaten[[#This Row],[Grp]],1))</f>
        <v>6</v>
      </c>
      <c r="J730" s="14" t="str">
        <f>VLOOKUP(tabDaten[[#This Row],[GrpKurz]],tabGruppierung[],2,FALSE)</f>
        <v>A   Sächlicher Verwaltungs- und Betriebsaufwand</v>
      </c>
      <c r="K7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1302-605000    Brandfälle, Einsätze   </v>
      </c>
      <c r="L730" s="17">
        <f>IF(OR(tabDaten[[#This Row],[art]]="00",tabDaten[[#This Row],[art]]="10"),tabDaten[[#This Row],[Plan]],tabDaten[[#This Row],[Plan]]*-1)</f>
        <v>-11000</v>
      </c>
      <c r="M730" s="18">
        <f>IF(OR(tabDaten[[#This Row],[art]]="00",tabDaten[[#This Row],[art]]="10",tabDaten[[#This Row],[art]]="60",tabDaten[[#This Row],[art]]="70"),tabDaten[[#This Row],[Rechnung]],tabDaten[[#This Row],[Rechnung]]*-1)</f>
        <v>-5500</v>
      </c>
      <c r="N730" s="44">
        <v>1</v>
      </c>
      <c r="O730" s="45" t="s">
        <v>997</v>
      </c>
      <c r="P730" s="45" t="s">
        <v>1043</v>
      </c>
      <c r="Q730" s="45" t="s">
        <v>1751</v>
      </c>
      <c r="R730" s="45" t="s">
        <v>995</v>
      </c>
      <c r="S730" s="45" t="s">
        <v>1546</v>
      </c>
      <c r="T730" s="44" t="s">
        <v>160</v>
      </c>
      <c r="U730" s="46">
        <v>11000</v>
      </c>
      <c r="V730" s="46">
        <v>5500</v>
      </c>
    </row>
    <row r="731" spans="2:22" x14ac:dyDescent="0.2">
      <c r="B731" s="14" t="str">
        <f>IF(tabDaten[[#This Row],[MandNr]]="","Fehler",IF(tabDaten[[#This Row],[MandNr]]=1,"1 Stadt Bad Rappenau","2 Eigenbetrieb Stadtenwässerung"))</f>
        <v>1 Stadt Bad Rappenau</v>
      </c>
      <c r="C731" s="14" t="str">
        <f>IF(OR(tabDaten[[#This Row],[art]]="00",tabDaten[[#This Row],[art]]="01",tabDaten[[#This Row],[art]]="60",tabDaten[[#This Row],[art]]="61"),"0 Verwaltungshaushalt","1 Vermögenshaushalt")</f>
        <v>0 Verwaltungshaushalt</v>
      </c>
      <c r="D731" s="14" t="str">
        <f>VLOOKUP(tabDaten[[#This Row],[art]],tabKontenart[],2,FALSE)</f>
        <v>01 Ausgaben VerwaltungsHH</v>
      </c>
      <c r="E731" s="14" t="str">
        <f>LEFT(tabDaten[[#This Row],[Gld]],1) &amp; "    " &amp;VLOOKUP((tabDaten[[#This Row],[MandNr]]&amp;"x"&amp;LEFT(tabDaten[[#This Row],[Gld]],1)),tabGliederung[],2,FALSE)</f>
        <v xml:space="preserve">1    öffentliche Ordnung </v>
      </c>
      <c r="F731" s="14" t="str">
        <f>LEFT(tabDaten[[#This Row],[Gld]],2) &amp; "    " &amp;VLOOKUP((tabDaten[[#This Row],[MandNr]]&amp;"x"&amp;LEFT(tabDaten[[#This Row],[Gld]],2)),tabGliederung[],2,FALSE)</f>
        <v xml:space="preserve">13    Feuerschutz </v>
      </c>
      <c r="G7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1" s="14" t="str">
        <f>LEFT(tabDaten[[#This Row],[Gld]],4) &amp; "    " &amp;VLOOKUP((tabDaten[[#This Row],[MandNr]]&amp;"x"&amp;LEFT(tabDaten[[#This Row],[Gld]],4)),tabGliederung[],2,FALSE)</f>
        <v xml:space="preserve">1302    Abteilung Bonfeld </v>
      </c>
      <c r="I731" s="14" t="str">
        <f>IF(OR(LEFT(tabDaten[[#This Row],[Grp]],1)*1=3,LEFT(tabDaten[[#This Row],[Grp]],1)*1=9),LEFT(tabDaten[[#This Row],[Grp]],2),LEFT(tabDaten[[#This Row],[Grp]],1))</f>
        <v>6</v>
      </c>
      <c r="J731" s="14" t="str">
        <f>VLOOKUP(tabDaten[[#This Row],[GrpKurz]],tabGruppierung[],2,FALSE)</f>
        <v>A   Sächlicher Verwaltungs- und Betriebsaufwand</v>
      </c>
      <c r="K7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1302-638000    EDV-Kosten   </v>
      </c>
      <c r="L731" s="17">
        <f>IF(OR(tabDaten[[#This Row],[art]]="00",tabDaten[[#This Row],[art]]="10"),tabDaten[[#This Row],[Plan]],tabDaten[[#This Row],[Plan]]*-1)</f>
        <v>0</v>
      </c>
      <c r="M731" s="18">
        <f>IF(OR(tabDaten[[#This Row],[art]]="00",tabDaten[[#This Row],[art]]="10",tabDaten[[#This Row],[art]]="60",tabDaten[[#This Row],[art]]="70"),tabDaten[[#This Row],[Rechnung]],tabDaten[[#This Row],[Rechnung]]*-1)</f>
        <v>-2241.96</v>
      </c>
      <c r="N731" s="44">
        <v>1</v>
      </c>
      <c r="O731" s="45" t="s">
        <v>997</v>
      </c>
      <c r="P731" s="45" t="s">
        <v>1043</v>
      </c>
      <c r="Q731" s="45" t="s">
        <v>1722</v>
      </c>
      <c r="R731" s="45" t="s">
        <v>995</v>
      </c>
      <c r="S731" s="45" t="s">
        <v>1546</v>
      </c>
      <c r="T731" s="44" t="s">
        <v>117</v>
      </c>
      <c r="U731" s="46">
        <v>0</v>
      </c>
      <c r="V731" s="46">
        <v>2241.96</v>
      </c>
    </row>
    <row r="732" spans="2:22" x14ac:dyDescent="0.2">
      <c r="B732" s="14" t="str">
        <f>IF(tabDaten[[#This Row],[MandNr]]="","Fehler",IF(tabDaten[[#This Row],[MandNr]]=1,"1 Stadt Bad Rappenau","2 Eigenbetrieb Stadtenwässerung"))</f>
        <v>1 Stadt Bad Rappenau</v>
      </c>
      <c r="C732" s="14" t="str">
        <f>IF(OR(tabDaten[[#This Row],[art]]="00",tabDaten[[#This Row],[art]]="01",tabDaten[[#This Row],[art]]="60",tabDaten[[#This Row],[art]]="61"),"0 Verwaltungshaushalt","1 Vermögenshaushalt")</f>
        <v>0 Verwaltungshaushalt</v>
      </c>
      <c r="D732" s="14" t="str">
        <f>VLOOKUP(tabDaten[[#This Row],[art]],tabKontenart[],2,FALSE)</f>
        <v>01 Ausgaben VerwaltungsHH</v>
      </c>
      <c r="E732" s="14" t="str">
        <f>LEFT(tabDaten[[#This Row],[Gld]],1) &amp; "    " &amp;VLOOKUP((tabDaten[[#This Row],[MandNr]]&amp;"x"&amp;LEFT(tabDaten[[#This Row],[Gld]],1)),tabGliederung[],2,FALSE)</f>
        <v xml:space="preserve">1    öffentliche Ordnung </v>
      </c>
      <c r="F732" s="14" t="str">
        <f>LEFT(tabDaten[[#This Row],[Gld]],2) &amp; "    " &amp;VLOOKUP((tabDaten[[#This Row],[MandNr]]&amp;"x"&amp;LEFT(tabDaten[[#This Row],[Gld]],2)),tabGliederung[],2,FALSE)</f>
        <v xml:space="preserve">13    Feuerschutz </v>
      </c>
      <c r="G7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2" s="14" t="str">
        <f>LEFT(tabDaten[[#This Row],[Gld]],4) &amp; "    " &amp;VLOOKUP((tabDaten[[#This Row],[MandNr]]&amp;"x"&amp;LEFT(tabDaten[[#This Row],[Gld]],4)),tabGliederung[],2,FALSE)</f>
        <v xml:space="preserve">1302    Abteilung Bonfeld </v>
      </c>
      <c r="I732" s="14" t="str">
        <f>IF(OR(LEFT(tabDaten[[#This Row],[Grp]],1)*1=3,LEFT(tabDaten[[#This Row],[Grp]],1)*1=9),LEFT(tabDaten[[#This Row],[Grp]],2),LEFT(tabDaten[[#This Row],[Grp]],1))</f>
        <v>6</v>
      </c>
      <c r="J732" s="14" t="str">
        <f>VLOOKUP(tabDaten[[#This Row],[GrpKurz]],tabGruppierung[],2,FALSE)</f>
        <v>A   Sächlicher Verwaltungs- und Betriebsaufwand</v>
      </c>
      <c r="K7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1302-640000    Steuern, Versicherung. , Schadensfälle, Sonderabgaben  </v>
      </c>
      <c r="L732" s="17">
        <f>IF(OR(tabDaten[[#This Row],[art]]="00",tabDaten[[#This Row],[art]]="10"),tabDaten[[#This Row],[Plan]],tabDaten[[#This Row],[Plan]]*-1)</f>
        <v>-3200</v>
      </c>
      <c r="M732" s="18">
        <f>IF(OR(tabDaten[[#This Row],[art]]="00",tabDaten[[#This Row],[art]]="10",tabDaten[[#This Row],[art]]="60",tabDaten[[#This Row],[art]]="70"),tabDaten[[#This Row],[Rechnung]],tabDaten[[#This Row],[Rechnung]]*-1)</f>
        <v>-2723</v>
      </c>
      <c r="N732" s="44">
        <v>1</v>
      </c>
      <c r="O732" s="45" t="s">
        <v>997</v>
      </c>
      <c r="P732" s="45" t="s">
        <v>1043</v>
      </c>
      <c r="Q732" s="45" t="s">
        <v>1723</v>
      </c>
      <c r="R732" s="45" t="s">
        <v>995</v>
      </c>
      <c r="S732" s="45" t="s">
        <v>1546</v>
      </c>
      <c r="T732" s="44" t="s">
        <v>144</v>
      </c>
      <c r="U732" s="46">
        <v>3200</v>
      </c>
      <c r="V732" s="46">
        <v>2723</v>
      </c>
    </row>
    <row r="733" spans="2:22" x14ac:dyDescent="0.2">
      <c r="B733" s="14" t="str">
        <f>IF(tabDaten[[#This Row],[MandNr]]="","Fehler",IF(tabDaten[[#This Row],[MandNr]]=1,"1 Stadt Bad Rappenau","2 Eigenbetrieb Stadtenwässerung"))</f>
        <v>1 Stadt Bad Rappenau</v>
      </c>
      <c r="C733" s="14" t="str">
        <f>IF(OR(tabDaten[[#This Row],[art]]="00",tabDaten[[#This Row],[art]]="01",tabDaten[[#This Row],[art]]="60",tabDaten[[#This Row],[art]]="61"),"0 Verwaltungshaushalt","1 Vermögenshaushalt")</f>
        <v>0 Verwaltungshaushalt</v>
      </c>
      <c r="D733" s="14" t="str">
        <f>VLOOKUP(tabDaten[[#This Row],[art]],tabKontenart[],2,FALSE)</f>
        <v>01 Ausgaben VerwaltungsHH</v>
      </c>
      <c r="E733" s="14" t="str">
        <f>LEFT(tabDaten[[#This Row],[Gld]],1) &amp; "    " &amp;VLOOKUP((tabDaten[[#This Row],[MandNr]]&amp;"x"&amp;LEFT(tabDaten[[#This Row],[Gld]],1)),tabGliederung[],2,FALSE)</f>
        <v xml:space="preserve">1    öffentliche Ordnung </v>
      </c>
      <c r="F733" s="14" t="str">
        <f>LEFT(tabDaten[[#This Row],[Gld]],2) &amp; "    " &amp;VLOOKUP((tabDaten[[#This Row],[MandNr]]&amp;"x"&amp;LEFT(tabDaten[[#This Row],[Gld]],2)),tabGliederung[],2,FALSE)</f>
        <v xml:space="preserve">13    Feuerschutz </v>
      </c>
      <c r="G7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3" s="14" t="str">
        <f>LEFT(tabDaten[[#This Row],[Gld]],4) &amp; "    " &amp;VLOOKUP((tabDaten[[#This Row],[MandNr]]&amp;"x"&amp;LEFT(tabDaten[[#This Row],[Gld]],4)),tabGliederung[],2,FALSE)</f>
        <v xml:space="preserve">1302    Abteilung Bonfeld </v>
      </c>
      <c r="I733" s="14" t="str">
        <f>IF(OR(LEFT(tabDaten[[#This Row],[Grp]],1)*1=3,LEFT(tabDaten[[#This Row],[Grp]],1)*1=9),LEFT(tabDaten[[#This Row],[Grp]],2),LEFT(tabDaten[[#This Row],[Grp]],1))</f>
        <v>6</v>
      </c>
      <c r="J733" s="14" t="str">
        <f>VLOOKUP(tabDaten[[#This Row],[GrpKurz]],tabGruppierung[],2,FALSE)</f>
        <v>A   Sächlicher Verwaltungs- und Betriebsaufwand</v>
      </c>
      <c r="K7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1302-650000    Bürobedarf   </v>
      </c>
      <c r="L733" s="17">
        <f>IF(OR(tabDaten[[#This Row],[art]]="00",tabDaten[[#This Row],[art]]="10"),tabDaten[[#This Row],[Plan]],tabDaten[[#This Row],[Plan]]*-1)</f>
        <v>-800</v>
      </c>
      <c r="M733" s="18">
        <f>IF(OR(tabDaten[[#This Row],[art]]="00",tabDaten[[#This Row],[art]]="10",tabDaten[[#This Row],[art]]="60",tabDaten[[#This Row],[art]]="70"),tabDaten[[#This Row],[Rechnung]],tabDaten[[#This Row],[Rechnung]]*-1)</f>
        <v>0</v>
      </c>
      <c r="N733" s="44">
        <v>1</v>
      </c>
      <c r="O733" s="45" t="s">
        <v>997</v>
      </c>
      <c r="P733" s="45" t="s">
        <v>1043</v>
      </c>
      <c r="Q733" s="45" t="s">
        <v>1724</v>
      </c>
      <c r="R733" s="45" t="s">
        <v>995</v>
      </c>
      <c r="S733" s="45" t="s">
        <v>1546</v>
      </c>
      <c r="T733" s="44" t="s">
        <v>119</v>
      </c>
      <c r="U733" s="46">
        <v>800</v>
      </c>
      <c r="V733" s="46">
        <v>0</v>
      </c>
    </row>
    <row r="734" spans="2:22" x14ac:dyDescent="0.2">
      <c r="B734" s="14" t="str">
        <f>IF(tabDaten[[#This Row],[MandNr]]="","Fehler",IF(tabDaten[[#This Row],[MandNr]]=1,"1 Stadt Bad Rappenau","2 Eigenbetrieb Stadtenwässerung"))</f>
        <v>1 Stadt Bad Rappenau</v>
      </c>
      <c r="C734" s="14" t="str">
        <f>IF(OR(tabDaten[[#This Row],[art]]="00",tabDaten[[#This Row],[art]]="01",tabDaten[[#This Row],[art]]="60",tabDaten[[#This Row],[art]]="61"),"0 Verwaltungshaushalt","1 Vermögenshaushalt")</f>
        <v>0 Verwaltungshaushalt</v>
      </c>
      <c r="D734" s="14" t="str">
        <f>VLOOKUP(tabDaten[[#This Row],[art]],tabKontenart[],2,FALSE)</f>
        <v>01 Ausgaben VerwaltungsHH</v>
      </c>
      <c r="E734" s="14" t="str">
        <f>LEFT(tabDaten[[#This Row],[Gld]],1) &amp; "    " &amp;VLOOKUP((tabDaten[[#This Row],[MandNr]]&amp;"x"&amp;LEFT(tabDaten[[#This Row],[Gld]],1)),tabGliederung[],2,FALSE)</f>
        <v xml:space="preserve">1    öffentliche Ordnung </v>
      </c>
      <c r="F734" s="14" t="str">
        <f>LEFT(tabDaten[[#This Row],[Gld]],2) &amp; "    " &amp;VLOOKUP((tabDaten[[#This Row],[MandNr]]&amp;"x"&amp;LEFT(tabDaten[[#This Row],[Gld]],2)),tabGliederung[],2,FALSE)</f>
        <v xml:space="preserve">13    Feuerschutz </v>
      </c>
      <c r="G7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4" s="14" t="str">
        <f>LEFT(tabDaten[[#This Row],[Gld]],4) &amp; "    " &amp;VLOOKUP((tabDaten[[#This Row],[MandNr]]&amp;"x"&amp;LEFT(tabDaten[[#This Row],[Gld]],4)),tabGliederung[],2,FALSE)</f>
        <v xml:space="preserve">1302    Abteilung Bonfeld </v>
      </c>
      <c r="I734" s="14" t="str">
        <f>IF(OR(LEFT(tabDaten[[#This Row],[Grp]],1)*1=3,LEFT(tabDaten[[#This Row],[Grp]],1)*1=9),LEFT(tabDaten[[#This Row],[Grp]],2),LEFT(tabDaten[[#This Row],[Grp]],1))</f>
        <v>6</v>
      </c>
      <c r="J734" s="14" t="str">
        <f>VLOOKUP(tabDaten[[#This Row],[GrpKurz]],tabGruppierung[],2,FALSE)</f>
        <v>A   Sächlicher Verwaltungs- und Betriebsaufwand</v>
      </c>
      <c r="K7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1302-661000    Mitgliedsbeiträge an Verbände und Vereine  </v>
      </c>
      <c r="L734" s="17">
        <f>IF(OR(tabDaten[[#This Row],[art]]="00",tabDaten[[#This Row],[art]]="10"),tabDaten[[#This Row],[Plan]],tabDaten[[#This Row],[Plan]]*-1)</f>
        <v>-200</v>
      </c>
      <c r="M734" s="18">
        <f>IF(OR(tabDaten[[#This Row],[art]]="00",tabDaten[[#This Row],[art]]="10",tabDaten[[#This Row],[art]]="60",tabDaten[[#This Row],[art]]="70"),tabDaten[[#This Row],[Rechnung]],tabDaten[[#This Row],[Rechnung]]*-1)</f>
        <v>-187.01</v>
      </c>
      <c r="N734" s="44">
        <v>1</v>
      </c>
      <c r="O734" s="45" t="s">
        <v>997</v>
      </c>
      <c r="P734" s="45" t="s">
        <v>1043</v>
      </c>
      <c r="Q734" s="45" t="s">
        <v>1741</v>
      </c>
      <c r="R734" s="45" t="s">
        <v>995</v>
      </c>
      <c r="S734" s="45" t="s">
        <v>1546</v>
      </c>
      <c r="T734" s="44" t="s">
        <v>145</v>
      </c>
      <c r="U734" s="46">
        <v>200</v>
      </c>
      <c r="V734" s="46">
        <v>187.01</v>
      </c>
    </row>
    <row r="735" spans="2:22" x14ac:dyDescent="0.2">
      <c r="B735" s="14" t="str">
        <f>IF(tabDaten[[#This Row],[MandNr]]="","Fehler",IF(tabDaten[[#This Row],[MandNr]]=1,"1 Stadt Bad Rappenau","2 Eigenbetrieb Stadtenwässerung"))</f>
        <v>1 Stadt Bad Rappenau</v>
      </c>
      <c r="C735" s="14" t="str">
        <f>IF(OR(tabDaten[[#This Row],[art]]="00",tabDaten[[#This Row],[art]]="01",tabDaten[[#This Row],[art]]="60",tabDaten[[#This Row],[art]]="61"),"0 Verwaltungshaushalt","1 Vermögenshaushalt")</f>
        <v>0 Verwaltungshaushalt</v>
      </c>
      <c r="D735" s="14" t="str">
        <f>VLOOKUP(tabDaten[[#This Row],[art]],tabKontenart[],2,FALSE)</f>
        <v>01 Ausgaben VerwaltungsHH</v>
      </c>
      <c r="E735" s="14" t="str">
        <f>LEFT(tabDaten[[#This Row],[Gld]],1) &amp; "    " &amp;VLOOKUP((tabDaten[[#This Row],[MandNr]]&amp;"x"&amp;LEFT(tabDaten[[#This Row],[Gld]],1)),tabGliederung[],2,FALSE)</f>
        <v xml:space="preserve">1    öffentliche Ordnung </v>
      </c>
      <c r="F735" s="14" t="str">
        <f>LEFT(tabDaten[[#This Row],[Gld]],2) &amp; "    " &amp;VLOOKUP((tabDaten[[#This Row],[MandNr]]&amp;"x"&amp;LEFT(tabDaten[[#This Row],[Gld]],2)),tabGliederung[],2,FALSE)</f>
        <v xml:space="preserve">13    Feuerschutz </v>
      </c>
      <c r="G7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5" s="14" t="str">
        <f>LEFT(tabDaten[[#This Row],[Gld]],4) &amp; "    " &amp;VLOOKUP((tabDaten[[#This Row],[MandNr]]&amp;"x"&amp;LEFT(tabDaten[[#This Row],[Gld]],4)),tabGliederung[],2,FALSE)</f>
        <v xml:space="preserve">1302    Abteilung Bonfeld </v>
      </c>
      <c r="I735" s="14" t="str">
        <f>IF(OR(LEFT(tabDaten[[#This Row],[Grp]],1)*1=3,LEFT(tabDaten[[#This Row],[Grp]],1)*1=9),LEFT(tabDaten[[#This Row],[Grp]],2),LEFT(tabDaten[[#This Row],[Grp]],1))</f>
        <v>6</v>
      </c>
      <c r="J735" s="14" t="str">
        <f>VLOOKUP(tabDaten[[#This Row],[GrpKurz]],tabGruppierung[],2,FALSE)</f>
        <v>A   Sächlicher Verwaltungs- und Betriebsaufwand</v>
      </c>
      <c r="K7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1302-668000    Vermischte Ausgaben   </v>
      </c>
      <c r="L735" s="17">
        <f>IF(OR(tabDaten[[#This Row],[art]]="00",tabDaten[[#This Row],[art]]="10"),tabDaten[[#This Row],[Plan]],tabDaten[[#This Row],[Plan]]*-1)</f>
        <v>-500</v>
      </c>
      <c r="M735" s="18">
        <f>IF(OR(tabDaten[[#This Row],[art]]="00",tabDaten[[#This Row],[art]]="10",tabDaten[[#This Row],[art]]="60",tabDaten[[#This Row],[art]]="70"),tabDaten[[#This Row],[Rechnung]],tabDaten[[#This Row],[Rechnung]]*-1)</f>
        <v>0</v>
      </c>
      <c r="N735" s="44">
        <v>1</v>
      </c>
      <c r="O735" s="45" t="s">
        <v>997</v>
      </c>
      <c r="P735" s="45" t="s">
        <v>1043</v>
      </c>
      <c r="Q735" s="45" t="s">
        <v>1726</v>
      </c>
      <c r="R735" s="45" t="s">
        <v>995</v>
      </c>
      <c r="S735" s="45" t="s">
        <v>1546</v>
      </c>
      <c r="T735" s="44" t="s">
        <v>121</v>
      </c>
      <c r="U735" s="46">
        <v>500</v>
      </c>
      <c r="V735" s="46">
        <v>0</v>
      </c>
    </row>
    <row r="736" spans="2:22" x14ac:dyDescent="0.2">
      <c r="B736" s="14" t="str">
        <f>IF(tabDaten[[#This Row],[MandNr]]="","Fehler",IF(tabDaten[[#This Row],[MandNr]]=1,"1 Stadt Bad Rappenau","2 Eigenbetrieb Stadtenwässerung"))</f>
        <v>1 Stadt Bad Rappenau</v>
      </c>
      <c r="C736" s="14" t="str">
        <f>IF(OR(tabDaten[[#This Row],[art]]="00",tabDaten[[#This Row],[art]]="01",tabDaten[[#This Row],[art]]="60",tabDaten[[#This Row],[art]]="61"),"0 Verwaltungshaushalt","1 Vermögenshaushalt")</f>
        <v>0 Verwaltungshaushalt</v>
      </c>
      <c r="D736" s="14" t="str">
        <f>VLOOKUP(tabDaten[[#This Row],[art]],tabKontenart[],2,FALSE)</f>
        <v>01 Ausgaben VerwaltungsHH</v>
      </c>
      <c r="E736" s="14" t="str">
        <f>LEFT(tabDaten[[#This Row],[Gld]],1) &amp; "    " &amp;VLOOKUP((tabDaten[[#This Row],[MandNr]]&amp;"x"&amp;LEFT(tabDaten[[#This Row],[Gld]],1)),tabGliederung[],2,FALSE)</f>
        <v xml:space="preserve">1    öffentliche Ordnung </v>
      </c>
      <c r="F736" s="14" t="str">
        <f>LEFT(tabDaten[[#This Row],[Gld]],2) &amp; "    " &amp;VLOOKUP((tabDaten[[#This Row],[MandNr]]&amp;"x"&amp;LEFT(tabDaten[[#This Row],[Gld]],2)),tabGliederung[],2,FALSE)</f>
        <v xml:space="preserve">13    Feuerschutz </v>
      </c>
      <c r="G7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6" s="14" t="str">
        <f>LEFT(tabDaten[[#This Row],[Gld]],4) &amp; "    " &amp;VLOOKUP((tabDaten[[#This Row],[MandNr]]&amp;"x"&amp;LEFT(tabDaten[[#This Row],[Gld]],4)),tabGliederung[],2,FALSE)</f>
        <v xml:space="preserve">1302    Abteilung Bonfeld </v>
      </c>
      <c r="I736" s="14" t="str">
        <f>IF(OR(LEFT(tabDaten[[#This Row],[Grp]],1)*1=3,LEFT(tabDaten[[#This Row],[Grp]],1)*1=9),LEFT(tabDaten[[#This Row],[Grp]],2),LEFT(tabDaten[[#This Row],[Grp]],1))</f>
        <v>6</v>
      </c>
      <c r="J736" s="14" t="str">
        <f>VLOOKUP(tabDaten[[#This Row],[GrpKurz]],tabGruppierung[],2,FALSE)</f>
        <v>A   Sächlicher Verwaltungs- und Betriebsaufwand</v>
      </c>
      <c r="K7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1302-679000    Innere Verrechnungen   </v>
      </c>
      <c r="L736" s="17">
        <f>IF(OR(tabDaten[[#This Row],[art]]="00",tabDaten[[#This Row],[art]]="10"),tabDaten[[#This Row],[Plan]],tabDaten[[#This Row],[Plan]]*-1)</f>
        <v>-1200</v>
      </c>
      <c r="M736" s="18">
        <f>IF(OR(tabDaten[[#This Row],[art]]="00",tabDaten[[#This Row],[art]]="10",tabDaten[[#This Row],[art]]="60",tabDaten[[#This Row],[art]]="70"),tabDaten[[#This Row],[Rechnung]],tabDaten[[#This Row],[Rechnung]]*-1)</f>
        <v>0</v>
      </c>
      <c r="N736" s="44">
        <v>1</v>
      </c>
      <c r="O736" s="45" t="s">
        <v>997</v>
      </c>
      <c r="P736" s="45" t="s">
        <v>1043</v>
      </c>
      <c r="Q736" s="45" t="s">
        <v>1728</v>
      </c>
      <c r="R736" s="45" t="s">
        <v>995</v>
      </c>
      <c r="S736" s="45" t="s">
        <v>1546</v>
      </c>
      <c r="T736" s="44" t="s">
        <v>11</v>
      </c>
      <c r="U736" s="46">
        <v>1200</v>
      </c>
      <c r="V736" s="46">
        <v>0</v>
      </c>
    </row>
    <row r="737" spans="2:22" x14ac:dyDescent="0.2">
      <c r="B737" s="14" t="str">
        <f>IF(tabDaten[[#This Row],[MandNr]]="","Fehler",IF(tabDaten[[#This Row],[MandNr]]=1,"1 Stadt Bad Rappenau","2 Eigenbetrieb Stadtenwässerung"))</f>
        <v>1 Stadt Bad Rappenau</v>
      </c>
      <c r="C737" s="14" t="str">
        <f>IF(OR(tabDaten[[#This Row],[art]]="00",tabDaten[[#This Row],[art]]="01",tabDaten[[#This Row],[art]]="60",tabDaten[[#This Row],[art]]="61"),"0 Verwaltungshaushalt","1 Vermögenshaushalt")</f>
        <v>0 Verwaltungshaushalt</v>
      </c>
      <c r="D737" s="14" t="str">
        <f>VLOOKUP(tabDaten[[#This Row],[art]],tabKontenart[],2,FALSE)</f>
        <v>01 Ausgaben VerwaltungsHH</v>
      </c>
      <c r="E737" s="14" t="str">
        <f>LEFT(tabDaten[[#This Row],[Gld]],1) &amp; "    " &amp;VLOOKUP((tabDaten[[#This Row],[MandNr]]&amp;"x"&amp;LEFT(tabDaten[[#This Row],[Gld]],1)),tabGliederung[],2,FALSE)</f>
        <v xml:space="preserve">1    öffentliche Ordnung </v>
      </c>
      <c r="F737" s="14" t="str">
        <f>LEFT(tabDaten[[#This Row],[Gld]],2) &amp; "    " &amp;VLOOKUP((tabDaten[[#This Row],[MandNr]]&amp;"x"&amp;LEFT(tabDaten[[#This Row],[Gld]],2)),tabGliederung[],2,FALSE)</f>
        <v xml:space="preserve">13    Feuerschutz </v>
      </c>
      <c r="G7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7" s="14" t="str">
        <f>LEFT(tabDaten[[#This Row],[Gld]],4) &amp; "    " &amp;VLOOKUP((tabDaten[[#This Row],[MandNr]]&amp;"x"&amp;LEFT(tabDaten[[#This Row],[Gld]],4)),tabGliederung[],2,FALSE)</f>
        <v xml:space="preserve">1302    Abteilung Bonfeld </v>
      </c>
      <c r="I737" s="14" t="str">
        <f>IF(OR(LEFT(tabDaten[[#This Row],[Grp]],1)*1=3,LEFT(tabDaten[[#This Row],[Grp]],1)*1=9),LEFT(tabDaten[[#This Row],[Grp]],2),LEFT(tabDaten[[#This Row],[Grp]],1))</f>
        <v>6</v>
      </c>
      <c r="J737" s="14" t="str">
        <f>VLOOKUP(tabDaten[[#This Row],[GrpKurz]],tabGruppierung[],2,FALSE)</f>
        <v>A   Sächlicher Verwaltungs- und Betriebsaufwand</v>
      </c>
      <c r="K7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1302-680000    Abschreibungen   </v>
      </c>
      <c r="L737" s="17">
        <f>IF(OR(tabDaten[[#This Row],[art]]="00",tabDaten[[#This Row],[art]]="10"),tabDaten[[#This Row],[Plan]],tabDaten[[#This Row],[Plan]]*-1)</f>
        <v>-8500</v>
      </c>
      <c r="M737" s="18">
        <f>IF(OR(tabDaten[[#This Row],[art]]="00",tabDaten[[#This Row],[art]]="10",tabDaten[[#This Row],[art]]="60",tabDaten[[#This Row],[art]]="70"),tabDaten[[#This Row],[Rechnung]],tabDaten[[#This Row],[Rechnung]]*-1)</f>
        <v>-93505.17</v>
      </c>
      <c r="N737" s="44">
        <v>1</v>
      </c>
      <c r="O737" s="45" t="s">
        <v>997</v>
      </c>
      <c r="P737" s="45" t="s">
        <v>1043</v>
      </c>
      <c r="Q737" s="45" t="s">
        <v>1752</v>
      </c>
      <c r="R737" s="45" t="s">
        <v>995</v>
      </c>
      <c r="S737" s="45" t="s">
        <v>1546</v>
      </c>
      <c r="T737" s="44" t="s">
        <v>98</v>
      </c>
      <c r="U737" s="46">
        <v>8500</v>
      </c>
      <c r="V737" s="46">
        <v>93505.17</v>
      </c>
    </row>
    <row r="738" spans="2:22" x14ac:dyDescent="0.2">
      <c r="B738" s="14" t="str">
        <f>IF(tabDaten[[#This Row],[MandNr]]="","Fehler",IF(tabDaten[[#This Row],[MandNr]]=1,"1 Stadt Bad Rappenau","2 Eigenbetrieb Stadtenwässerung"))</f>
        <v>1 Stadt Bad Rappenau</v>
      </c>
      <c r="C738" s="14" t="str">
        <f>IF(OR(tabDaten[[#This Row],[art]]="00",tabDaten[[#This Row],[art]]="01",tabDaten[[#This Row],[art]]="60",tabDaten[[#This Row],[art]]="61"),"0 Verwaltungshaushalt","1 Vermögenshaushalt")</f>
        <v>0 Verwaltungshaushalt</v>
      </c>
      <c r="D738" s="14" t="str">
        <f>VLOOKUP(tabDaten[[#This Row],[art]],tabKontenart[],2,FALSE)</f>
        <v>01 Ausgaben VerwaltungsHH</v>
      </c>
      <c r="E738" s="14" t="str">
        <f>LEFT(tabDaten[[#This Row],[Gld]],1) &amp; "    " &amp;VLOOKUP((tabDaten[[#This Row],[MandNr]]&amp;"x"&amp;LEFT(tabDaten[[#This Row],[Gld]],1)),tabGliederung[],2,FALSE)</f>
        <v xml:space="preserve">1    öffentliche Ordnung </v>
      </c>
      <c r="F738" s="14" t="str">
        <f>LEFT(tabDaten[[#This Row],[Gld]],2) &amp; "    " &amp;VLOOKUP((tabDaten[[#This Row],[MandNr]]&amp;"x"&amp;LEFT(tabDaten[[#This Row],[Gld]],2)),tabGliederung[],2,FALSE)</f>
        <v xml:space="preserve">13    Feuerschutz </v>
      </c>
      <c r="G7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8" s="14" t="str">
        <f>LEFT(tabDaten[[#This Row],[Gld]],4) &amp; "    " &amp;VLOOKUP((tabDaten[[#This Row],[MandNr]]&amp;"x"&amp;LEFT(tabDaten[[#This Row],[Gld]],4)),tabGliederung[],2,FALSE)</f>
        <v xml:space="preserve">1302    Abteilung Bonfeld </v>
      </c>
      <c r="I738" s="14" t="str">
        <f>IF(OR(LEFT(tabDaten[[#This Row],[Grp]],1)*1=3,LEFT(tabDaten[[#This Row],[Grp]],1)*1=9),LEFT(tabDaten[[#This Row],[Grp]],2),LEFT(tabDaten[[#This Row],[Grp]],1))</f>
        <v>6</v>
      </c>
      <c r="J738" s="14" t="str">
        <f>VLOOKUP(tabDaten[[#This Row],[GrpKurz]],tabGruppierung[],2,FALSE)</f>
        <v>A   Sächlicher Verwaltungs- und Betriebsaufwand</v>
      </c>
      <c r="K7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1302-685000    Verzinsung des Anlagekapitals   </v>
      </c>
      <c r="L738" s="17">
        <f>IF(OR(tabDaten[[#This Row],[art]]="00",tabDaten[[#This Row],[art]]="10"),tabDaten[[#This Row],[Plan]],tabDaten[[#This Row],[Plan]]*-1)</f>
        <v>-206100</v>
      </c>
      <c r="M738" s="18">
        <f>IF(OR(tabDaten[[#This Row],[art]]="00",tabDaten[[#This Row],[art]]="10",tabDaten[[#This Row],[art]]="60",tabDaten[[#This Row],[art]]="70"),tabDaten[[#This Row],[Rechnung]],tabDaten[[#This Row],[Rechnung]]*-1)</f>
        <v>-178174.67</v>
      </c>
      <c r="N738" s="44">
        <v>1</v>
      </c>
      <c r="O738" s="45" t="s">
        <v>997</v>
      </c>
      <c r="P738" s="45" t="s">
        <v>1043</v>
      </c>
      <c r="Q738" s="45" t="s">
        <v>1753</v>
      </c>
      <c r="R738" s="45" t="s">
        <v>995</v>
      </c>
      <c r="S738" s="45" t="s">
        <v>1546</v>
      </c>
      <c r="T738" s="44" t="s">
        <v>165</v>
      </c>
      <c r="U738" s="46">
        <v>206100</v>
      </c>
      <c r="V738" s="46">
        <v>178174.67</v>
      </c>
    </row>
    <row r="739" spans="2:22" x14ac:dyDescent="0.2">
      <c r="B739" s="14" t="str">
        <f>IF(tabDaten[[#This Row],[MandNr]]="","Fehler",IF(tabDaten[[#This Row],[MandNr]]=1,"1 Stadt Bad Rappenau","2 Eigenbetrieb Stadtenwässerung"))</f>
        <v>1 Stadt Bad Rappenau</v>
      </c>
      <c r="C739" s="14" t="str">
        <f>IF(OR(tabDaten[[#This Row],[art]]="00",tabDaten[[#This Row],[art]]="01",tabDaten[[#This Row],[art]]="60",tabDaten[[#This Row],[art]]="61"),"0 Verwaltungshaushalt","1 Vermögenshaushalt")</f>
        <v>0 Verwaltungshaushalt</v>
      </c>
      <c r="D739" s="14" t="str">
        <f>VLOOKUP(tabDaten[[#This Row],[art]],tabKontenart[],2,FALSE)</f>
        <v>01 Ausgaben VerwaltungsHH</v>
      </c>
      <c r="E739" s="14" t="str">
        <f>LEFT(tabDaten[[#This Row],[Gld]],1) &amp; "    " &amp;VLOOKUP((tabDaten[[#This Row],[MandNr]]&amp;"x"&amp;LEFT(tabDaten[[#This Row],[Gld]],1)),tabGliederung[],2,FALSE)</f>
        <v xml:space="preserve">1    öffentliche Ordnung </v>
      </c>
      <c r="F739" s="14" t="str">
        <f>LEFT(tabDaten[[#This Row],[Gld]],2) &amp; "    " &amp;VLOOKUP((tabDaten[[#This Row],[MandNr]]&amp;"x"&amp;LEFT(tabDaten[[#This Row],[Gld]],2)),tabGliederung[],2,FALSE)</f>
        <v xml:space="preserve">13    Feuerschutz </v>
      </c>
      <c r="G7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39" s="14" t="str">
        <f>LEFT(tabDaten[[#This Row],[Gld]],4) &amp; "    " &amp;VLOOKUP((tabDaten[[#This Row],[MandNr]]&amp;"x"&amp;LEFT(tabDaten[[#This Row],[Gld]],4)),tabGliederung[],2,FALSE)</f>
        <v xml:space="preserve">1302    Abteilung Bonfeld </v>
      </c>
      <c r="I739" s="14" t="str">
        <f>IF(OR(LEFT(tabDaten[[#This Row],[Grp]],1)*1=3,LEFT(tabDaten[[#This Row],[Grp]],1)*1=9),LEFT(tabDaten[[#This Row],[Grp]],2),LEFT(tabDaten[[#This Row],[Grp]],1))</f>
        <v>7</v>
      </c>
      <c r="J739" s="14" t="str">
        <f>VLOOKUP(tabDaten[[#This Row],[GrpKurz]],tabGruppierung[],2,FALSE)</f>
        <v>A   Zuweisungen und Zuschüsse (nicht für Investitionen)</v>
      </c>
      <c r="K7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1302-715000    Zuweisungen Kameradschaftskasse   </v>
      </c>
      <c r="L739" s="17">
        <f>IF(OR(tabDaten[[#This Row],[art]]="00",tabDaten[[#This Row],[art]]="10"),tabDaten[[#This Row],[Plan]],tabDaten[[#This Row],[Plan]]*-1)</f>
        <v>-500</v>
      </c>
      <c r="M739" s="18">
        <f>IF(OR(tabDaten[[#This Row],[art]]="00",tabDaten[[#This Row],[art]]="10",tabDaten[[#This Row],[art]]="60",tabDaten[[#This Row],[art]]="70"),tabDaten[[#This Row],[Rechnung]],tabDaten[[#This Row],[Rechnung]]*-1)</f>
        <v>-540</v>
      </c>
      <c r="N739" s="44">
        <v>1</v>
      </c>
      <c r="O739" s="45" t="s">
        <v>997</v>
      </c>
      <c r="P739" s="45" t="s">
        <v>1043</v>
      </c>
      <c r="Q739" s="45" t="s">
        <v>1754</v>
      </c>
      <c r="R739" s="45" t="s">
        <v>995</v>
      </c>
      <c r="S739" s="45" t="s">
        <v>1546</v>
      </c>
      <c r="T739" s="44" t="s">
        <v>166</v>
      </c>
      <c r="U739" s="46">
        <v>500</v>
      </c>
      <c r="V739" s="46">
        <v>540</v>
      </c>
    </row>
    <row r="740" spans="2:22" x14ac:dyDescent="0.2">
      <c r="B740" s="14" t="str">
        <f>IF(tabDaten[[#This Row],[MandNr]]="","Fehler",IF(tabDaten[[#This Row],[MandNr]]=1,"1 Stadt Bad Rappenau","2 Eigenbetrieb Stadtenwässerung"))</f>
        <v>1 Stadt Bad Rappenau</v>
      </c>
      <c r="C740" s="14" t="str">
        <f>IF(OR(tabDaten[[#This Row],[art]]="00",tabDaten[[#This Row],[art]]="01",tabDaten[[#This Row],[art]]="60",tabDaten[[#This Row],[art]]="61"),"0 Verwaltungshaushalt","1 Vermögenshaushalt")</f>
        <v>0 Verwaltungshaushalt</v>
      </c>
      <c r="D740" s="14" t="str">
        <f>VLOOKUP(tabDaten[[#This Row],[art]],tabKontenart[],2,FALSE)</f>
        <v>01 Ausgaben VerwaltungsHH</v>
      </c>
      <c r="E740" s="14" t="str">
        <f>LEFT(tabDaten[[#This Row],[Gld]],1) &amp; "    " &amp;VLOOKUP((tabDaten[[#This Row],[MandNr]]&amp;"x"&amp;LEFT(tabDaten[[#This Row],[Gld]],1)),tabGliederung[],2,FALSE)</f>
        <v xml:space="preserve">1    öffentliche Ordnung </v>
      </c>
      <c r="F740" s="14" t="str">
        <f>LEFT(tabDaten[[#This Row],[Gld]],2) &amp; "    " &amp;VLOOKUP((tabDaten[[#This Row],[MandNr]]&amp;"x"&amp;LEFT(tabDaten[[#This Row],[Gld]],2)),tabGliederung[],2,FALSE)</f>
        <v xml:space="preserve">13    Feuerschutz </v>
      </c>
      <c r="G7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0" s="14" t="str">
        <f>LEFT(tabDaten[[#This Row],[Gld]],4) &amp; "    " &amp;VLOOKUP((tabDaten[[#This Row],[MandNr]]&amp;"x"&amp;LEFT(tabDaten[[#This Row],[Gld]],4)),tabGliederung[],2,FALSE)</f>
        <v xml:space="preserve">1303    Abteilung Fürfeld </v>
      </c>
      <c r="I740" s="14" t="str">
        <f>IF(OR(LEFT(tabDaten[[#This Row],[Grp]],1)*1=3,LEFT(tabDaten[[#This Row],[Grp]],1)*1=9),LEFT(tabDaten[[#This Row],[Grp]],2),LEFT(tabDaten[[#This Row],[Grp]],1))</f>
        <v>4</v>
      </c>
      <c r="J740" s="14" t="str">
        <f>VLOOKUP(tabDaten[[#This Row],[GrpKurz]],tabGruppierung[],2,FALSE)</f>
        <v>A   Personalausgaben</v>
      </c>
      <c r="K7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1303-416000    Beschäftigungsentgelte u. dgl.  </v>
      </c>
      <c r="L740" s="17">
        <f>IF(OR(tabDaten[[#This Row],[art]]="00",tabDaten[[#This Row],[art]]="10"),tabDaten[[#This Row],[Plan]],tabDaten[[#This Row],[Plan]]*-1)</f>
        <v>-700</v>
      </c>
      <c r="M740" s="18">
        <f>IF(OR(tabDaten[[#This Row],[art]]="00",tabDaten[[#This Row],[art]]="10",tabDaten[[#This Row],[art]]="60",tabDaten[[#This Row],[art]]="70"),tabDaten[[#This Row],[Rechnung]],tabDaten[[#This Row],[Rechnung]]*-1)</f>
        <v>-762</v>
      </c>
      <c r="N740" s="44">
        <v>1</v>
      </c>
      <c r="O740" s="45" t="s">
        <v>997</v>
      </c>
      <c r="P740" s="45" t="s">
        <v>1044</v>
      </c>
      <c r="Q740" s="45" t="s">
        <v>1749</v>
      </c>
      <c r="R740" s="45" t="s">
        <v>995</v>
      </c>
      <c r="S740" s="45" t="s">
        <v>1546</v>
      </c>
      <c r="T740" s="44" t="s">
        <v>163</v>
      </c>
      <c r="U740" s="46">
        <v>700</v>
      </c>
      <c r="V740" s="46">
        <v>762</v>
      </c>
    </row>
    <row r="741" spans="2:22" x14ac:dyDescent="0.2">
      <c r="B741" s="14" t="str">
        <f>IF(tabDaten[[#This Row],[MandNr]]="","Fehler",IF(tabDaten[[#This Row],[MandNr]]=1,"1 Stadt Bad Rappenau","2 Eigenbetrieb Stadtenwässerung"))</f>
        <v>1 Stadt Bad Rappenau</v>
      </c>
      <c r="C741" s="14" t="str">
        <f>IF(OR(tabDaten[[#This Row],[art]]="00",tabDaten[[#This Row],[art]]="01",tabDaten[[#This Row],[art]]="60",tabDaten[[#This Row],[art]]="61"),"0 Verwaltungshaushalt","1 Vermögenshaushalt")</f>
        <v>0 Verwaltungshaushalt</v>
      </c>
      <c r="D741" s="14" t="str">
        <f>VLOOKUP(tabDaten[[#This Row],[art]],tabKontenart[],2,FALSE)</f>
        <v>01 Ausgaben VerwaltungsHH</v>
      </c>
      <c r="E741" s="14" t="str">
        <f>LEFT(tabDaten[[#This Row],[Gld]],1) &amp; "    " &amp;VLOOKUP((tabDaten[[#This Row],[MandNr]]&amp;"x"&amp;LEFT(tabDaten[[#This Row],[Gld]],1)),tabGliederung[],2,FALSE)</f>
        <v xml:space="preserve">1    öffentliche Ordnung </v>
      </c>
      <c r="F741" s="14" t="str">
        <f>LEFT(tabDaten[[#This Row],[Gld]],2) &amp; "    " &amp;VLOOKUP((tabDaten[[#This Row],[MandNr]]&amp;"x"&amp;LEFT(tabDaten[[#This Row],[Gld]],2)),tabGliederung[],2,FALSE)</f>
        <v xml:space="preserve">13    Feuerschutz </v>
      </c>
      <c r="G7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1" s="14" t="str">
        <f>LEFT(tabDaten[[#This Row],[Gld]],4) &amp; "    " &amp;VLOOKUP((tabDaten[[#This Row],[MandNr]]&amp;"x"&amp;LEFT(tabDaten[[#This Row],[Gld]],4)),tabGliederung[],2,FALSE)</f>
        <v xml:space="preserve">1303    Abteilung Fürfeld </v>
      </c>
      <c r="I741" s="14" t="str">
        <f>IF(OR(LEFT(tabDaten[[#This Row],[Grp]],1)*1=3,LEFT(tabDaten[[#This Row],[Grp]],1)*1=9),LEFT(tabDaten[[#This Row],[Grp]],2),LEFT(tabDaten[[#This Row],[Grp]],1))</f>
        <v>5</v>
      </c>
      <c r="J741" s="14" t="str">
        <f>VLOOKUP(tabDaten[[#This Row],[GrpKurz]],tabGruppierung[],2,FALSE)</f>
        <v>A   Sächlicher Verwaltungs- und Betriebsaufwand</v>
      </c>
      <c r="K7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1303-501000    Gebäudeunterhaltung   </v>
      </c>
      <c r="L741" s="17">
        <f>IF(OR(tabDaten[[#This Row],[art]]="00",tabDaten[[#This Row],[art]]="10"),tabDaten[[#This Row],[Plan]],tabDaten[[#This Row],[Plan]]*-1)</f>
        <v>-2500</v>
      </c>
      <c r="M741" s="18">
        <f>IF(OR(tabDaten[[#This Row],[art]]="00",tabDaten[[#This Row],[art]]="10",tabDaten[[#This Row],[art]]="60",tabDaten[[#This Row],[art]]="70"),tabDaten[[#This Row],[Rechnung]],tabDaten[[#This Row],[Rechnung]]*-1)</f>
        <v>-310.45</v>
      </c>
      <c r="N741" s="44">
        <v>1</v>
      </c>
      <c r="O741" s="45" t="s">
        <v>997</v>
      </c>
      <c r="P741" s="45" t="s">
        <v>1044</v>
      </c>
      <c r="Q741" s="45" t="s">
        <v>1730</v>
      </c>
      <c r="R741" s="45" t="s">
        <v>995</v>
      </c>
      <c r="S741" s="45" t="s">
        <v>1546</v>
      </c>
      <c r="T741" s="44" t="s">
        <v>133</v>
      </c>
      <c r="U741" s="46">
        <v>2500</v>
      </c>
      <c r="V741" s="46">
        <v>310.45</v>
      </c>
    </row>
    <row r="742" spans="2:22" x14ac:dyDescent="0.2">
      <c r="B742" s="14" t="str">
        <f>IF(tabDaten[[#This Row],[MandNr]]="","Fehler",IF(tabDaten[[#This Row],[MandNr]]=1,"1 Stadt Bad Rappenau","2 Eigenbetrieb Stadtenwässerung"))</f>
        <v>1 Stadt Bad Rappenau</v>
      </c>
      <c r="C742" s="14" t="str">
        <f>IF(OR(tabDaten[[#This Row],[art]]="00",tabDaten[[#This Row],[art]]="01",tabDaten[[#This Row],[art]]="60",tabDaten[[#This Row],[art]]="61"),"0 Verwaltungshaushalt","1 Vermögenshaushalt")</f>
        <v>0 Verwaltungshaushalt</v>
      </c>
      <c r="D742" s="14" t="str">
        <f>VLOOKUP(tabDaten[[#This Row],[art]],tabKontenart[],2,FALSE)</f>
        <v>01 Ausgaben VerwaltungsHH</v>
      </c>
      <c r="E742" s="14" t="str">
        <f>LEFT(tabDaten[[#This Row],[Gld]],1) &amp; "    " &amp;VLOOKUP((tabDaten[[#This Row],[MandNr]]&amp;"x"&amp;LEFT(tabDaten[[#This Row],[Gld]],1)),tabGliederung[],2,FALSE)</f>
        <v xml:space="preserve">1    öffentliche Ordnung </v>
      </c>
      <c r="F742" s="14" t="str">
        <f>LEFT(tabDaten[[#This Row],[Gld]],2) &amp; "    " &amp;VLOOKUP((tabDaten[[#This Row],[MandNr]]&amp;"x"&amp;LEFT(tabDaten[[#This Row],[Gld]],2)),tabGliederung[],2,FALSE)</f>
        <v xml:space="preserve">13    Feuerschutz </v>
      </c>
      <c r="G7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2" s="14" t="str">
        <f>LEFT(tabDaten[[#This Row],[Gld]],4) &amp; "    " &amp;VLOOKUP((tabDaten[[#This Row],[MandNr]]&amp;"x"&amp;LEFT(tabDaten[[#This Row],[Gld]],4)),tabGliederung[],2,FALSE)</f>
        <v xml:space="preserve">1303    Abteilung Fürfeld </v>
      </c>
      <c r="I742" s="14" t="str">
        <f>IF(OR(LEFT(tabDaten[[#This Row],[Grp]],1)*1=3,LEFT(tabDaten[[#This Row],[Grp]],1)*1=9),LEFT(tabDaten[[#This Row],[Grp]],2),LEFT(tabDaten[[#This Row],[Grp]],1))</f>
        <v>5</v>
      </c>
      <c r="J742" s="14" t="str">
        <f>VLOOKUP(tabDaten[[#This Row],[GrpKurz]],tabGruppierung[],2,FALSE)</f>
        <v>A   Sächlicher Verwaltungs- und Betriebsaufwand</v>
      </c>
      <c r="K7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1303-521000    Geräte und Ausstattungen (Fachamt)   </v>
      </c>
      <c r="L742" s="17">
        <f>IF(OR(tabDaten[[#This Row],[art]]="00",tabDaten[[#This Row],[art]]="10"),tabDaten[[#This Row],[Plan]],tabDaten[[#This Row],[Plan]]*-1)</f>
        <v>-1000</v>
      </c>
      <c r="M742" s="18">
        <f>IF(OR(tabDaten[[#This Row],[art]]="00",tabDaten[[#This Row],[art]]="10",tabDaten[[#This Row],[art]]="60",tabDaten[[#This Row],[art]]="70"),tabDaten[[#This Row],[Rechnung]],tabDaten[[#This Row],[Rechnung]]*-1)</f>
        <v>-322.57</v>
      </c>
      <c r="N742" s="44">
        <v>1</v>
      </c>
      <c r="O742" s="45" t="s">
        <v>997</v>
      </c>
      <c r="P742" s="45" t="s">
        <v>1044</v>
      </c>
      <c r="Q742" s="45" t="s">
        <v>1750</v>
      </c>
      <c r="R742" s="45" t="s">
        <v>995</v>
      </c>
      <c r="S742" s="45" t="s">
        <v>1546</v>
      </c>
      <c r="T742" s="44" t="s">
        <v>164</v>
      </c>
      <c r="U742" s="46">
        <v>1000</v>
      </c>
      <c r="V742" s="46">
        <v>322.57</v>
      </c>
    </row>
    <row r="743" spans="2:22" x14ac:dyDescent="0.2">
      <c r="B743" s="14" t="str">
        <f>IF(tabDaten[[#This Row],[MandNr]]="","Fehler",IF(tabDaten[[#This Row],[MandNr]]=1,"1 Stadt Bad Rappenau","2 Eigenbetrieb Stadtenwässerung"))</f>
        <v>1 Stadt Bad Rappenau</v>
      </c>
      <c r="C743" s="14" t="str">
        <f>IF(OR(tabDaten[[#This Row],[art]]="00",tabDaten[[#This Row],[art]]="01",tabDaten[[#This Row],[art]]="60",tabDaten[[#This Row],[art]]="61"),"0 Verwaltungshaushalt","1 Vermögenshaushalt")</f>
        <v>0 Verwaltungshaushalt</v>
      </c>
      <c r="D743" s="14" t="str">
        <f>VLOOKUP(tabDaten[[#This Row],[art]],tabKontenart[],2,FALSE)</f>
        <v>01 Ausgaben VerwaltungsHH</v>
      </c>
      <c r="E743" s="14" t="str">
        <f>LEFT(tabDaten[[#This Row],[Gld]],1) &amp; "    " &amp;VLOOKUP((tabDaten[[#This Row],[MandNr]]&amp;"x"&amp;LEFT(tabDaten[[#This Row],[Gld]],1)),tabGliederung[],2,FALSE)</f>
        <v xml:space="preserve">1    öffentliche Ordnung </v>
      </c>
      <c r="F743" s="14" t="str">
        <f>LEFT(tabDaten[[#This Row],[Gld]],2) &amp; "    " &amp;VLOOKUP((tabDaten[[#This Row],[MandNr]]&amp;"x"&amp;LEFT(tabDaten[[#This Row],[Gld]],2)),tabGliederung[],2,FALSE)</f>
        <v xml:space="preserve">13    Feuerschutz </v>
      </c>
      <c r="G7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3" s="14" t="str">
        <f>LEFT(tabDaten[[#This Row],[Gld]],4) &amp; "    " &amp;VLOOKUP((tabDaten[[#This Row],[MandNr]]&amp;"x"&amp;LEFT(tabDaten[[#This Row],[Gld]],4)),tabGliederung[],2,FALSE)</f>
        <v xml:space="preserve">1303    Abteilung Fürfeld </v>
      </c>
      <c r="I743" s="14" t="str">
        <f>IF(OR(LEFT(tabDaten[[#This Row],[Grp]],1)*1=3,LEFT(tabDaten[[#This Row],[Grp]],1)*1=9),LEFT(tabDaten[[#This Row],[Grp]],2),LEFT(tabDaten[[#This Row],[Grp]],1))</f>
        <v>5</v>
      </c>
      <c r="J743" s="14" t="str">
        <f>VLOOKUP(tabDaten[[#This Row],[GrpKurz]],tabGruppierung[],2,FALSE)</f>
        <v>A   Sächlicher Verwaltungs- und Betriebsaufwand</v>
      </c>
      <c r="K7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1303-522000    Druck- und Kopierkosten   </v>
      </c>
      <c r="L743" s="17">
        <f>IF(OR(tabDaten[[#This Row],[art]]="00",tabDaten[[#This Row],[art]]="10"),tabDaten[[#This Row],[Plan]],tabDaten[[#This Row],[Plan]]*-1)</f>
        <v>-400</v>
      </c>
      <c r="M743" s="18">
        <f>IF(OR(tabDaten[[#This Row],[art]]="00",tabDaten[[#This Row],[art]]="10",tabDaten[[#This Row],[art]]="60",tabDaten[[#This Row],[art]]="70"),tabDaten[[#This Row],[Rechnung]],tabDaten[[#This Row],[Rechnung]]*-1)</f>
        <v>-166.66</v>
      </c>
      <c r="N743" s="44">
        <v>1</v>
      </c>
      <c r="O743" s="45" t="s">
        <v>997</v>
      </c>
      <c r="P743" s="45" t="s">
        <v>1044</v>
      </c>
      <c r="Q743" s="45" t="s">
        <v>1715</v>
      </c>
      <c r="R743" s="45" t="s">
        <v>995</v>
      </c>
      <c r="S743" s="45" t="s">
        <v>1546</v>
      </c>
      <c r="T743" s="44" t="s">
        <v>110</v>
      </c>
      <c r="U743" s="46">
        <v>400</v>
      </c>
      <c r="V743" s="46">
        <v>166.66</v>
      </c>
    </row>
    <row r="744" spans="2:22" x14ac:dyDescent="0.2">
      <c r="B744" s="14" t="str">
        <f>IF(tabDaten[[#This Row],[MandNr]]="","Fehler",IF(tabDaten[[#This Row],[MandNr]]=1,"1 Stadt Bad Rappenau","2 Eigenbetrieb Stadtenwässerung"))</f>
        <v>1 Stadt Bad Rappenau</v>
      </c>
      <c r="C744" s="14" t="str">
        <f>IF(OR(tabDaten[[#This Row],[art]]="00",tabDaten[[#This Row],[art]]="01",tabDaten[[#This Row],[art]]="60",tabDaten[[#This Row],[art]]="61"),"0 Verwaltungshaushalt","1 Vermögenshaushalt")</f>
        <v>0 Verwaltungshaushalt</v>
      </c>
      <c r="D744" s="14" t="str">
        <f>VLOOKUP(tabDaten[[#This Row],[art]],tabKontenart[],2,FALSE)</f>
        <v>01 Ausgaben VerwaltungsHH</v>
      </c>
      <c r="E744" s="14" t="str">
        <f>LEFT(tabDaten[[#This Row],[Gld]],1) &amp; "    " &amp;VLOOKUP((tabDaten[[#This Row],[MandNr]]&amp;"x"&amp;LEFT(tabDaten[[#This Row],[Gld]],1)),tabGliederung[],2,FALSE)</f>
        <v xml:space="preserve">1    öffentliche Ordnung </v>
      </c>
      <c r="F744" s="14" t="str">
        <f>LEFT(tabDaten[[#This Row],[Gld]],2) &amp; "    " &amp;VLOOKUP((tabDaten[[#This Row],[MandNr]]&amp;"x"&amp;LEFT(tabDaten[[#This Row],[Gld]],2)),tabGliederung[],2,FALSE)</f>
        <v xml:space="preserve">13    Feuerschutz </v>
      </c>
      <c r="G7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4" s="14" t="str">
        <f>LEFT(tabDaten[[#This Row],[Gld]],4) &amp; "    " &amp;VLOOKUP((tabDaten[[#This Row],[MandNr]]&amp;"x"&amp;LEFT(tabDaten[[#This Row],[Gld]],4)),tabGliederung[],2,FALSE)</f>
        <v xml:space="preserve">1303    Abteilung Fürfeld </v>
      </c>
      <c r="I744" s="14" t="str">
        <f>IF(OR(LEFT(tabDaten[[#This Row],[Grp]],1)*1=3,LEFT(tabDaten[[#This Row],[Grp]],1)*1=9),LEFT(tabDaten[[#This Row],[Grp]],2),LEFT(tabDaten[[#This Row],[Grp]],1))</f>
        <v>5</v>
      </c>
      <c r="J744" s="14" t="str">
        <f>VLOOKUP(tabDaten[[#This Row],[GrpKurz]],tabGruppierung[],2,FALSE)</f>
        <v>A   Sächlicher Verwaltungs- und Betriebsaufwand</v>
      </c>
      <c r="K7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1303-541000    Strom   </v>
      </c>
      <c r="L744" s="17">
        <f>IF(OR(tabDaten[[#This Row],[art]]="00",tabDaten[[#This Row],[art]]="10"),tabDaten[[#This Row],[Plan]],tabDaten[[#This Row],[Plan]]*-1)</f>
        <v>-700</v>
      </c>
      <c r="M744" s="18">
        <f>IF(OR(tabDaten[[#This Row],[art]]="00",tabDaten[[#This Row],[art]]="10",tabDaten[[#This Row],[art]]="60",tabDaten[[#This Row],[art]]="70"),tabDaten[[#This Row],[Rechnung]],tabDaten[[#This Row],[Rechnung]]*-1)</f>
        <v>-623.35</v>
      </c>
      <c r="N744" s="44">
        <v>1</v>
      </c>
      <c r="O744" s="45" t="s">
        <v>997</v>
      </c>
      <c r="P744" s="45" t="s">
        <v>1044</v>
      </c>
      <c r="Q744" s="45" t="s">
        <v>1732</v>
      </c>
      <c r="R744" s="45" t="s">
        <v>995</v>
      </c>
      <c r="S744" s="45" t="s">
        <v>1546</v>
      </c>
      <c r="T744" s="44" t="s">
        <v>135</v>
      </c>
      <c r="U744" s="46">
        <v>700</v>
      </c>
      <c r="V744" s="46">
        <v>623.35</v>
      </c>
    </row>
    <row r="745" spans="2:22" x14ac:dyDescent="0.2">
      <c r="B745" s="14" t="str">
        <f>IF(tabDaten[[#This Row],[MandNr]]="","Fehler",IF(tabDaten[[#This Row],[MandNr]]=1,"1 Stadt Bad Rappenau","2 Eigenbetrieb Stadtenwässerung"))</f>
        <v>1 Stadt Bad Rappenau</v>
      </c>
      <c r="C745" s="14" t="str">
        <f>IF(OR(tabDaten[[#This Row],[art]]="00",tabDaten[[#This Row],[art]]="01",tabDaten[[#This Row],[art]]="60",tabDaten[[#This Row],[art]]="61"),"0 Verwaltungshaushalt","1 Vermögenshaushalt")</f>
        <v>0 Verwaltungshaushalt</v>
      </c>
      <c r="D745" s="14" t="str">
        <f>VLOOKUP(tabDaten[[#This Row],[art]],tabKontenart[],2,FALSE)</f>
        <v>01 Ausgaben VerwaltungsHH</v>
      </c>
      <c r="E745" s="14" t="str">
        <f>LEFT(tabDaten[[#This Row],[Gld]],1) &amp; "    " &amp;VLOOKUP((tabDaten[[#This Row],[MandNr]]&amp;"x"&amp;LEFT(tabDaten[[#This Row],[Gld]],1)),tabGliederung[],2,FALSE)</f>
        <v xml:space="preserve">1    öffentliche Ordnung </v>
      </c>
      <c r="F745" s="14" t="str">
        <f>LEFT(tabDaten[[#This Row],[Gld]],2) &amp; "    " &amp;VLOOKUP((tabDaten[[#This Row],[MandNr]]&amp;"x"&amp;LEFT(tabDaten[[#This Row],[Gld]],2)),tabGliederung[],2,FALSE)</f>
        <v xml:space="preserve">13    Feuerschutz </v>
      </c>
      <c r="G7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5" s="14" t="str">
        <f>LEFT(tabDaten[[#This Row],[Gld]],4) &amp; "    " &amp;VLOOKUP((tabDaten[[#This Row],[MandNr]]&amp;"x"&amp;LEFT(tabDaten[[#This Row],[Gld]],4)),tabGliederung[],2,FALSE)</f>
        <v xml:space="preserve">1303    Abteilung Fürfeld </v>
      </c>
      <c r="I745" s="14" t="str">
        <f>IF(OR(LEFT(tabDaten[[#This Row],[Grp]],1)*1=3,LEFT(tabDaten[[#This Row],[Grp]],1)*1=9),LEFT(tabDaten[[#This Row],[Grp]],2),LEFT(tabDaten[[#This Row],[Grp]],1))</f>
        <v>5</v>
      </c>
      <c r="J745" s="14" t="str">
        <f>VLOOKUP(tabDaten[[#This Row],[GrpKurz]],tabGruppierung[],2,FALSE)</f>
        <v>A   Sächlicher Verwaltungs- und Betriebsaufwand</v>
      </c>
      <c r="K7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1303-542000    Wasser / Abwasser   </v>
      </c>
      <c r="L745" s="17">
        <f>IF(OR(tabDaten[[#This Row],[art]]="00",tabDaten[[#This Row],[art]]="10"),tabDaten[[#This Row],[Plan]],tabDaten[[#This Row],[Plan]]*-1)</f>
        <v>-200</v>
      </c>
      <c r="M745" s="18">
        <f>IF(OR(tabDaten[[#This Row],[art]]="00",tabDaten[[#This Row],[art]]="10",tabDaten[[#This Row],[art]]="60",tabDaten[[#This Row],[art]]="70"),tabDaten[[#This Row],[Rechnung]],tabDaten[[#This Row],[Rechnung]]*-1)</f>
        <v>-571.54</v>
      </c>
      <c r="N745" s="44">
        <v>1</v>
      </c>
      <c r="O745" s="45" t="s">
        <v>997</v>
      </c>
      <c r="P745" s="45" t="s">
        <v>1044</v>
      </c>
      <c r="Q745" s="45" t="s">
        <v>1733</v>
      </c>
      <c r="R745" s="45" t="s">
        <v>995</v>
      </c>
      <c r="S745" s="45" t="s">
        <v>1546</v>
      </c>
      <c r="T745" s="44" t="s">
        <v>136</v>
      </c>
      <c r="U745" s="46">
        <v>200</v>
      </c>
      <c r="V745" s="46">
        <v>571.54</v>
      </c>
    </row>
    <row r="746" spans="2:22" x14ac:dyDescent="0.2">
      <c r="B746" s="14" t="str">
        <f>IF(tabDaten[[#This Row],[MandNr]]="","Fehler",IF(tabDaten[[#This Row],[MandNr]]=1,"1 Stadt Bad Rappenau","2 Eigenbetrieb Stadtenwässerung"))</f>
        <v>1 Stadt Bad Rappenau</v>
      </c>
      <c r="C746" s="14" t="str">
        <f>IF(OR(tabDaten[[#This Row],[art]]="00",tabDaten[[#This Row],[art]]="01",tabDaten[[#This Row],[art]]="60",tabDaten[[#This Row],[art]]="61"),"0 Verwaltungshaushalt","1 Vermögenshaushalt")</f>
        <v>0 Verwaltungshaushalt</v>
      </c>
      <c r="D746" s="14" t="str">
        <f>VLOOKUP(tabDaten[[#This Row],[art]],tabKontenart[],2,FALSE)</f>
        <v>01 Ausgaben VerwaltungsHH</v>
      </c>
      <c r="E746" s="14" t="str">
        <f>LEFT(tabDaten[[#This Row],[Gld]],1) &amp; "    " &amp;VLOOKUP((tabDaten[[#This Row],[MandNr]]&amp;"x"&amp;LEFT(tabDaten[[#This Row],[Gld]],1)),tabGliederung[],2,FALSE)</f>
        <v xml:space="preserve">1    öffentliche Ordnung </v>
      </c>
      <c r="F746" s="14" t="str">
        <f>LEFT(tabDaten[[#This Row],[Gld]],2) &amp; "    " &amp;VLOOKUP((tabDaten[[#This Row],[MandNr]]&amp;"x"&amp;LEFT(tabDaten[[#This Row],[Gld]],2)),tabGliederung[],2,FALSE)</f>
        <v xml:space="preserve">13    Feuerschutz </v>
      </c>
      <c r="G7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6" s="14" t="str">
        <f>LEFT(tabDaten[[#This Row],[Gld]],4) &amp; "    " &amp;VLOOKUP((tabDaten[[#This Row],[MandNr]]&amp;"x"&amp;LEFT(tabDaten[[#This Row],[Gld]],4)),tabGliederung[],2,FALSE)</f>
        <v xml:space="preserve">1303    Abteilung Fürfeld </v>
      </c>
      <c r="I746" s="14" t="str">
        <f>IF(OR(LEFT(tabDaten[[#This Row],[Grp]],1)*1=3,LEFT(tabDaten[[#This Row],[Grp]],1)*1=9),LEFT(tabDaten[[#This Row],[Grp]],2),LEFT(tabDaten[[#This Row],[Grp]],1))</f>
        <v>5</v>
      </c>
      <c r="J746" s="14" t="str">
        <f>VLOOKUP(tabDaten[[#This Row],[GrpKurz]],tabGruppierung[],2,FALSE)</f>
        <v>A   Sächlicher Verwaltungs- und Betriebsaufwand</v>
      </c>
      <c r="K7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1303-543000    Heizungskosten   </v>
      </c>
      <c r="L746" s="17">
        <f>IF(OR(tabDaten[[#This Row],[art]]="00",tabDaten[[#This Row],[art]]="10"),tabDaten[[#This Row],[Plan]],tabDaten[[#This Row],[Plan]]*-1)</f>
        <v>-400</v>
      </c>
      <c r="M746" s="18">
        <f>IF(OR(tabDaten[[#This Row],[art]]="00",tabDaten[[#This Row],[art]]="10",tabDaten[[#This Row],[art]]="60",tabDaten[[#This Row],[art]]="70"),tabDaten[[#This Row],[Rechnung]],tabDaten[[#This Row],[Rechnung]]*-1)</f>
        <v>-626.41999999999996</v>
      </c>
      <c r="N746" s="44">
        <v>1</v>
      </c>
      <c r="O746" s="45" t="s">
        <v>997</v>
      </c>
      <c r="P746" s="45" t="s">
        <v>1044</v>
      </c>
      <c r="Q746" s="45" t="s">
        <v>1734</v>
      </c>
      <c r="R746" s="45" t="s">
        <v>995</v>
      </c>
      <c r="S746" s="45" t="s">
        <v>1546</v>
      </c>
      <c r="T746" s="44" t="s">
        <v>137</v>
      </c>
      <c r="U746" s="46">
        <v>400</v>
      </c>
      <c r="V746" s="46">
        <v>626.41999999999996</v>
      </c>
    </row>
    <row r="747" spans="2:22" x14ac:dyDescent="0.2">
      <c r="B747" s="14" t="str">
        <f>IF(tabDaten[[#This Row],[MandNr]]="","Fehler",IF(tabDaten[[#This Row],[MandNr]]=1,"1 Stadt Bad Rappenau","2 Eigenbetrieb Stadtenwässerung"))</f>
        <v>1 Stadt Bad Rappenau</v>
      </c>
      <c r="C747" s="14" t="str">
        <f>IF(OR(tabDaten[[#This Row],[art]]="00",tabDaten[[#This Row],[art]]="01",tabDaten[[#This Row],[art]]="60",tabDaten[[#This Row],[art]]="61"),"0 Verwaltungshaushalt","1 Vermögenshaushalt")</f>
        <v>0 Verwaltungshaushalt</v>
      </c>
      <c r="D747" s="14" t="str">
        <f>VLOOKUP(tabDaten[[#This Row],[art]],tabKontenart[],2,FALSE)</f>
        <v>01 Ausgaben VerwaltungsHH</v>
      </c>
      <c r="E747" s="14" t="str">
        <f>LEFT(tabDaten[[#This Row],[Gld]],1) &amp; "    " &amp;VLOOKUP((tabDaten[[#This Row],[MandNr]]&amp;"x"&amp;LEFT(tabDaten[[#This Row],[Gld]],1)),tabGliederung[],2,FALSE)</f>
        <v xml:space="preserve">1    öffentliche Ordnung </v>
      </c>
      <c r="F747" s="14" t="str">
        <f>LEFT(tabDaten[[#This Row],[Gld]],2) &amp; "    " &amp;VLOOKUP((tabDaten[[#This Row],[MandNr]]&amp;"x"&amp;LEFT(tabDaten[[#This Row],[Gld]],2)),tabGliederung[],2,FALSE)</f>
        <v xml:space="preserve">13    Feuerschutz </v>
      </c>
      <c r="G7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7" s="14" t="str">
        <f>LEFT(tabDaten[[#This Row],[Gld]],4) &amp; "    " &amp;VLOOKUP((tabDaten[[#This Row],[MandNr]]&amp;"x"&amp;LEFT(tabDaten[[#This Row],[Gld]],4)),tabGliederung[],2,FALSE)</f>
        <v xml:space="preserve">1303    Abteilung Fürfeld </v>
      </c>
      <c r="I747" s="14" t="str">
        <f>IF(OR(LEFT(tabDaten[[#This Row],[Grp]],1)*1=3,LEFT(tabDaten[[#This Row],[Grp]],1)*1=9),LEFT(tabDaten[[#This Row],[Grp]],2),LEFT(tabDaten[[#This Row],[Grp]],1))</f>
        <v>5</v>
      </c>
      <c r="J747" s="14" t="str">
        <f>VLOOKUP(tabDaten[[#This Row],[GrpKurz]],tabGruppierung[],2,FALSE)</f>
        <v>A   Sächlicher Verwaltungs- und Betriebsaufwand</v>
      </c>
      <c r="K7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1303-545000    Reinigungskosten   </v>
      </c>
      <c r="L747" s="17">
        <f>IF(OR(tabDaten[[#This Row],[art]]="00",tabDaten[[#This Row],[art]]="10"),tabDaten[[#This Row],[Plan]],tabDaten[[#This Row],[Plan]]*-1)</f>
        <v>-500</v>
      </c>
      <c r="M747" s="18">
        <f>IF(OR(tabDaten[[#This Row],[art]]="00",tabDaten[[#This Row],[art]]="10",tabDaten[[#This Row],[art]]="60",tabDaten[[#This Row],[art]]="70"),tabDaten[[#This Row],[Rechnung]],tabDaten[[#This Row],[Rechnung]]*-1)</f>
        <v>-309.26</v>
      </c>
      <c r="N747" s="44">
        <v>1</v>
      </c>
      <c r="O747" s="45" t="s">
        <v>997</v>
      </c>
      <c r="P747" s="45" t="s">
        <v>1044</v>
      </c>
      <c r="Q747" s="45" t="s">
        <v>1736</v>
      </c>
      <c r="R747" s="45" t="s">
        <v>995</v>
      </c>
      <c r="S747" s="45" t="s">
        <v>1546</v>
      </c>
      <c r="T747" s="44" t="s">
        <v>139</v>
      </c>
      <c r="U747" s="46">
        <v>500</v>
      </c>
      <c r="V747" s="46">
        <v>309.26</v>
      </c>
    </row>
    <row r="748" spans="2:22" x14ac:dyDescent="0.2">
      <c r="B748" s="14" t="str">
        <f>IF(tabDaten[[#This Row],[MandNr]]="","Fehler",IF(tabDaten[[#This Row],[MandNr]]=1,"1 Stadt Bad Rappenau","2 Eigenbetrieb Stadtenwässerung"))</f>
        <v>1 Stadt Bad Rappenau</v>
      </c>
      <c r="C748" s="14" t="str">
        <f>IF(OR(tabDaten[[#This Row],[art]]="00",tabDaten[[#This Row],[art]]="01",tabDaten[[#This Row],[art]]="60",tabDaten[[#This Row],[art]]="61"),"0 Verwaltungshaushalt","1 Vermögenshaushalt")</f>
        <v>0 Verwaltungshaushalt</v>
      </c>
      <c r="D748" s="14" t="str">
        <f>VLOOKUP(tabDaten[[#This Row],[art]],tabKontenart[],2,FALSE)</f>
        <v>01 Ausgaben VerwaltungsHH</v>
      </c>
      <c r="E748" s="14" t="str">
        <f>LEFT(tabDaten[[#This Row],[Gld]],1) &amp; "    " &amp;VLOOKUP((tabDaten[[#This Row],[MandNr]]&amp;"x"&amp;LEFT(tabDaten[[#This Row],[Gld]],1)),tabGliederung[],2,FALSE)</f>
        <v xml:space="preserve">1    öffentliche Ordnung </v>
      </c>
      <c r="F748" s="14" t="str">
        <f>LEFT(tabDaten[[#This Row],[Gld]],2) &amp; "    " &amp;VLOOKUP((tabDaten[[#This Row],[MandNr]]&amp;"x"&amp;LEFT(tabDaten[[#This Row],[Gld]],2)),tabGliederung[],2,FALSE)</f>
        <v xml:space="preserve">13    Feuerschutz </v>
      </c>
      <c r="G7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8" s="14" t="str">
        <f>LEFT(tabDaten[[#This Row],[Gld]],4) &amp; "    " &amp;VLOOKUP((tabDaten[[#This Row],[MandNr]]&amp;"x"&amp;LEFT(tabDaten[[#This Row],[Gld]],4)),tabGliederung[],2,FALSE)</f>
        <v xml:space="preserve">1303    Abteilung Fürfeld </v>
      </c>
      <c r="I748" s="14" t="str">
        <f>IF(OR(LEFT(tabDaten[[#This Row],[Grp]],1)*1=3,LEFT(tabDaten[[#This Row],[Grp]],1)*1=9),LEFT(tabDaten[[#This Row],[Grp]],2),LEFT(tabDaten[[#This Row],[Grp]],1))</f>
        <v>5</v>
      </c>
      <c r="J748" s="14" t="str">
        <f>VLOOKUP(tabDaten[[#This Row],[GrpKurz]],tabGruppierung[],2,FALSE)</f>
        <v>A   Sächlicher Verwaltungs- und Betriebsaufwand</v>
      </c>
      <c r="K7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1303-546000    Steuern und Gebäudeversicherungen   </v>
      </c>
      <c r="L748" s="17">
        <f>IF(OR(tabDaten[[#This Row],[art]]="00",tabDaten[[#This Row],[art]]="10"),tabDaten[[#This Row],[Plan]],tabDaten[[#This Row],[Plan]]*-1)</f>
        <v>-500</v>
      </c>
      <c r="M748" s="18">
        <f>IF(OR(tabDaten[[#This Row],[art]]="00",tabDaten[[#This Row],[art]]="10",tabDaten[[#This Row],[art]]="60",tabDaten[[#This Row],[art]]="70"),tabDaten[[#This Row],[Rechnung]],tabDaten[[#This Row],[Rechnung]]*-1)</f>
        <v>-458.8</v>
      </c>
      <c r="N748" s="44">
        <v>1</v>
      </c>
      <c r="O748" s="45" t="s">
        <v>997</v>
      </c>
      <c r="P748" s="45" t="s">
        <v>1044</v>
      </c>
      <c r="Q748" s="45" t="s">
        <v>1737</v>
      </c>
      <c r="R748" s="45" t="s">
        <v>995</v>
      </c>
      <c r="S748" s="45" t="s">
        <v>1546</v>
      </c>
      <c r="T748" s="44" t="s">
        <v>140</v>
      </c>
      <c r="U748" s="46">
        <v>500</v>
      </c>
      <c r="V748" s="46">
        <v>458.8</v>
      </c>
    </row>
    <row r="749" spans="2:22" x14ac:dyDescent="0.2">
      <c r="B749" s="14" t="str">
        <f>IF(tabDaten[[#This Row],[MandNr]]="","Fehler",IF(tabDaten[[#This Row],[MandNr]]=1,"1 Stadt Bad Rappenau","2 Eigenbetrieb Stadtenwässerung"))</f>
        <v>1 Stadt Bad Rappenau</v>
      </c>
      <c r="C749" s="14" t="str">
        <f>IF(OR(tabDaten[[#This Row],[art]]="00",tabDaten[[#This Row],[art]]="01",tabDaten[[#This Row],[art]]="60",tabDaten[[#This Row],[art]]="61"),"0 Verwaltungshaushalt","1 Vermögenshaushalt")</f>
        <v>0 Verwaltungshaushalt</v>
      </c>
      <c r="D749" s="14" t="str">
        <f>VLOOKUP(tabDaten[[#This Row],[art]],tabKontenart[],2,FALSE)</f>
        <v>01 Ausgaben VerwaltungsHH</v>
      </c>
      <c r="E749" s="14" t="str">
        <f>LEFT(tabDaten[[#This Row],[Gld]],1) &amp; "    " &amp;VLOOKUP((tabDaten[[#This Row],[MandNr]]&amp;"x"&amp;LEFT(tabDaten[[#This Row],[Gld]],1)),tabGliederung[],2,FALSE)</f>
        <v xml:space="preserve">1    öffentliche Ordnung </v>
      </c>
      <c r="F749" s="14" t="str">
        <f>LEFT(tabDaten[[#This Row],[Gld]],2) &amp; "    " &amp;VLOOKUP((tabDaten[[#This Row],[MandNr]]&amp;"x"&amp;LEFT(tabDaten[[#This Row],[Gld]],2)),tabGliederung[],2,FALSE)</f>
        <v xml:space="preserve">13    Feuerschutz </v>
      </c>
      <c r="G7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49" s="14" t="str">
        <f>LEFT(tabDaten[[#This Row],[Gld]],4) &amp; "    " &amp;VLOOKUP((tabDaten[[#This Row],[MandNr]]&amp;"x"&amp;LEFT(tabDaten[[#This Row],[Gld]],4)),tabGliederung[],2,FALSE)</f>
        <v xml:space="preserve">1303    Abteilung Fürfeld </v>
      </c>
      <c r="I749" s="14" t="str">
        <f>IF(OR(LEFT(tabDaten[[#This Row],[Grp]],1)*1=3,LEFT(tabDaten[[#This Row],[Grp]],1)*1=9),LEFT(tabDaten[[#This Row],[Grp]],2),LEFT(tabDaten[[#This Row],[Grp]],1))</f>
        <v>5</v>
      </c>
      <c r="J749" s="14" t="str">
        <f>VLOOKUP(tabDaten[[#This Row],[GrpKurz]],tabGruppierung[],2,FALSE)</f>
        <v>A   Sächlicher Verwaltungs- und Betriebsaufwand</v>
      </c>
      <c r="K7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1303-549000    sonstige Bewirtschaftungskosten (z.B. Schornsteinfeger, Feuerlöschgeräte) </v>
      </c>
      <c r="L749" s="17">
        <f>IF(OR(tabDaten[[#This Row],[art]]="00",tabDaten[[#This Row],[art]]="10"),tabDaten[[#This Row],[Plan]],tabDaten[[#This Row],[Plan]]*-1)</f>
        <v>-500</v>
      </c>
      <c r="M749" s="18">
        <f>IF(OR(tabDaten[[#This Row],[art]]="00",tabDaten[[#This Row],[art]]="10",tabDaten[[#This Row],[art]]="60",tabDaten[[#This Row],[art]]="70"),tabDaten[[#This Row],[Rechnung]],tabDaten[[#This Row],[Rechnung]]*-1)</f>
        <v>-383.9</v>
      </c>
      <c r="N749" s="44">
        <v>1</v>
      </c>
      <c r="O749" s="45" t="s">
        <v>997</v>
      </c>
      <c r="P749" s="45" t="s">
        <v>1044</v>
      </c>
      <c r="Q749" s="45" t="s">
        <v>1738</v>
      </c>
      <c r="R749" s="45" t="s">
        <v>995</v>
      </c>
      <c r="S749" s="45" t="s">
        <v>1546</v>
      </c>
      <c r="T749" s="44" t="s">
        <v>141</v>
      </c>
      <c r="U749" s="46">
        <v>500</v>
      </c>
      <c r="V749" s="46">
        <v>383.9</v>
      </c>
    </row>
    <row r="750" spans="2:22" x14ac:dyDescent="0.2">
      <c r="B750" s="14" t="str">
        <f>IF(tabDaten[[#This Row],[MandNr]]="","Fehler",IF(tabDaten[[#This Row],[MandNr]]=1,"1 Stadt Bad Rappenau","2 Eigenbetrieb Stadtenwässerung"))</f>
        <v>1 Stadt Bad Rappenau</v>
      </c>
      <c r="C750" s="14" t="str">
        <f>IF(OR(tabDaten[[#This Row],[art]]="00",tabDaten[[#This Row],[art]]="01",tabDaten[[#This Row],[art]]="60",tabDaten[[#This Row],[art]]="61"),"0 Verwaltungshaushalt","1 Vermögenshaushalt")</f>
        <v>0 Verwaltungshaushalt</v>
      </c>
      <c r="D750" s="14" t="str">
        <f>VLOOKUP(tabDaten[[#This Row],[art]],tabKontenart[],2,FALSE)</f>
        <v>01 Ausgaben VerwaltungsHH</v>
      </c>
      <c r="E750" s="14" t="str">
        <f>LEFT(tabDaten[[#This Row],[Gld]],1) &amp; "    " &amp;VLOOKUP((tabDaten[[#This Row],[MandNr]]&amp;"x"&amp;LEFT(tabDaten[[#This Row],[Gld]],1)),tabGliederung[],2,FALSE)</f>
        <v xml:space="preserve">1    öffentliche Ordnung </v>
      </c>
      <c r="F750" s="14" t="str">
        <f>LEFT(tabDaten[[#This Row],[Gld]],2) &amp; "    " &amp;VLOOKUP((tabDaten[[#This Row],[MandNr]]&amp;"x"&amp;LEFT(tabDaten[[#This Row],[Gld]],2)),tabGliederung[],2,FALSE)</f>
        <v xml:space="preserve">13    Feuerschutz </v>
      </c>
      <c r="G7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0" s="14" t="str">
        <f>LEFT(tabDaten[[#This Row],[Gld]],4) &amp; "    " &amp;VLOOKUP((tabDaten[[#This Row],[MandNr]]&amp;"x"&amp;LEFT(tabDaten[[#This Row],[Gld]],4)),tabGliederung[],2,FALSE)</f>
        <v xml:space="preserve">1303    Abteilung Fürfeld </v>
      </c>
      <c r="I750" s="14" t="str">
        <f>IF(OR(LEFT(tabDaten[[#This Row],[Grp]],1)*1=3,LEFT(tabDaten[[#This Row],[Grp]],1)*1=9),LEFT(tabDaten[[#This Row],[Grp]],2),LEFT(tabDaten[[#This Row],[Grp]],1))</f>
        <v>5</v>
      </c>
      <c r="J750" s="14" t="str">
        <f>VLOOKUP(tabDaten[[#This Row],[GrpKurz]],tabGruppierung[],2,FALSE)</f>
        <v>A   Sächlicher Verwaltungs- und Betriebsaufwand</v>
      </c>
      <c r="K7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1303-550000    Haltung von Fahrzeugen  </v>
      </c>
      <c r="L750" s="17">
        <f>IF(OR(tabDaten[[#This Row],[art]]="00",tabDaten[[#This Row],[art]]="10"),tabDaten[[#This Row],[Plan]],tabDaten[[#This Row],[Plan]]*-1)</f>
        <v>-2000</v>
      </c>
      <c r="M750" s="18">
        <f>IF(OR(tabDaten[[#This Row],[art]]="00",tabDaten[[#This Row],[art]]="10",tabDaten[[#This Row],[art]]="60",tabDaten[[#This Row],[art]]="70"),tabDaten[[#This Row],[Rechnung]],tabDaten[[#This Row],[Rechnung]]*-1)</f>
        <v>0</v>
      </c>
      <c r="N750" s="44">
        <v>1</v>
      </c>
      <c r="O750" s="45" t="s">
        <v>997</v>
      </c>
      <c r="P750" s="45" t="s">
        <v>1044</v>
      </c>
      <c r="Q750" s="45" t="s">
        <v>1716</v>
      </c>
      <c r="R750" s="45" t="s">
        <v>995</v>
      </c>
      <c r="S750" s="45" t="s">
        <v>1546</v>
      </c>
      <c r="T750" s="44" t="s">
        <v>111</v>
      </c>
      <c r="U750" s="46">
        <v>2000</v>
      </c>
      <c r="V750" s="46">
        <v>0</v>
      </c>
    </row>
    <row r="751" spans="2:22" x14ac:dyDescent="0.2">
      <c r="B751" s="14" t="str">
        <f>IF(tabDaten[[#This Row],[MandNr]]="","Fehler",IF(tabDaten[[#This Row],[MandNr]]=1,"1 Stadt Bad Rappenau","2 Eigenbetrieb Stadtenwässerung"))</f>
        <v>1 Stadt Bad Rappenau</v>
      </c>
      <c r="C751" s="14" t="str">
        <f>IF(OR(tabDaten[[#This Row],[art]]="00",tabDaten[[#This Row],[art]]="01",tabDaten[[#This Row],[art]]="60",tabDaten[[#This Row],[art]]="61"),"0 Verwaltungshaushalt","1 Vermögenshaushalt")</f>
        <v>0 Verwaltungshaushalt</v>
      </c>
      <c r="D751" s="14" t="str">
        <f>VLOOKUP(tabDaten[[#This Row],[art]],tabKontenart[],2,FALSE)</f>
        <v>01 Ausgaben VerwaltungsHH</v>
      </c>
      <c r="E751" s="14" t="str">
        <f>LEFT(tabDaten[[#This Row],[Gld]],1) &amp; "    " &amp;VLOOKUP((tabDaten[[#This Row],[MandNr]]&amp;"x"&amp;LEFT(tabDaten[[#This Row],[Gld]],1)),tabGliederung[],2,FALSE)</f>
        <v xml:space="preserve">1    öffentliche Ordnung </v>
      </c>
      <c r="F751" s="14" t="str">
        <f>LEFT(tabDaten[[#This Row],[Gld]],2) &amp; "    " &amp;VLOOKUP((tabDaten[[#This Row],[MandNr]]&amp;"x"&amp;LEFT(tabDaten[[#This Row],[Gld]],2)),tabGliederung[],2,FALSE)</f>
        <v xml:space="preserve">13    Feuerschutz </v>
      </c>
      <c r="G7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1" s="14" t="str">
        <f>LEFT(tabDaten[[#This Row],[Gld]],4) &amp; "    " &amp;VLOOKUP((tabDaten[[#This Row],[MandNr]]&amp;"x"&amp;LEFT(tabDaten[[#This Row],[Gld]],4)),tabGliederung[],2,FALSE)</f>
        <v xml:space="preserve">1303    Abteilung Fürfeld </v>
      </c>
      <c r="I751" s="14" t="str">
        <f>IF(OR(LEFT(tabDaten[[#This Row],[Grp]],1)*1=3,LEFT(tabDaten[[#This Row],[Grp]],1)*1=9),LEFT(tabDaten[[#This Row],[Grp]],2),LEFT(tabDaten[[#This Row],[Grp]],1))</f>
        <v>5</v>
      </c>
      <c r="J751" s="14" t="str">
        <f>VLOOKUP(tabDaten[[#This Row],[GrpKurz]],tabGruppierung[],2,FALSE)</f>
        <v>A   Sächlicher Verwaltungs- und Betriebsaufwand</v>
      </c>
      <c r="K7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1303-560000    Dienst- und Schutzkleidung  </v>
      </c>
      <c r="L751" s="17">
        <f>IF(OR(tabDaten[[#This Row],[art]]="00",tabDaten[[#This Row],[art]]="10"),tabDaten[[#This Row],[Plan]],tabDaten[[#This Row],[Plan]]*-1)</f>
        <v>-1000</v>
      </c>
      <c r="M751" s="18">
        <f>IF(OR(tabDaten[[#This Row],[art]]="00",tabDaten[[#This Row],[art]]="10",tabDaten[[#This Row],[art]]="60",tabDaten[[#This Row],[art]]="70"),tabDaten[[#This Row],[Rechnung]],tabDaten[[#This Row],[Rechnung]]*-1)</f>
        <v>-1905.37</v>
      </c>
      <c r="N751" s="44">
        <v>1</v>
      </c>
      <c r="O751" s="45" t="s">
        <v>997</v>
      </c>
      <c r="P751" s="45" t="s">
        <v>1044</v>
      </c>
      <c r="Q751" s="45" t="s">
        <v>1742</v>
      </c>
      <c r="R751" s="45" t="s">
        <v>995</v>
      </c>
      <c r="S751" s="45" t="s">
        <v>1546</v>
      </c>
      <c r="T751" s="44" t="s">
        <v>146</v>
      </c>
      <c r="U751" s="46">
        <v>1000</v>
      </c>
      <c r="V751" s="46">
        <v>1905.37</v>
      </c>
    </row>
    <row r="752" spans="2:22" x14ac:dyDescent="0.2">
      <c r="B752" s="14" t="str">
        <f>IF(tabDaten[[#This Row],[MandNr]]="","Fehler",IF(tabDaten[[#This Row],[MandNr]]=1,"1 Stadt Bad Rappenau","2 Eigenbetrieb Stadtenwässerung"))</f>
        <v>1 Stadt Bad Rappenau</v>
      </c>
      <c r="C752" s="14" t="str">
        <f>IF(OR(tabDaten[[#This Row],[art]]="00",tabDaten[[#This Row],[art]]="01",tabDaten[[#This Row],[art]]="60",tabDaten[[#This Row],[art]]="61"),"0 Verwaltungshaushalt","1 Vermögenshaushalt")</f>
        <v>0 Verwaltungshaushalt</v>
      </c>
      <c r="D752" s="14" t="str">
        <f>VLOOKUP(tabDaten[[#This Row],[art]],tabKontenart[],2,FALSE)</f>
        <v>01 Ausgaben VerwaltungsHH</v>
      </c>
      <c r="E752" s="14" t="str">
        <f>LEFT(tabDaten[[#This Row],[Gld]],1) &amp; "    " &amp;VLOOKUP((tabDaten[[#This Row],[MandNr]]&amp;"x"&amp;LEFT(tabDaten[[#This Row],[Gld]],1)),tabGliederung[],2,FALSE)</f>
        <v xml:space="preserve">1    öffentliche Ordnung </v>
      </c>
      <c r="F752" s="14" t="str">
        <f>LEFT(tabDaten[[#This Row],[Gld]],2) &amp; "    " &amp;VLOOKUP((tabDaten[[#This Row],[MandNr]]&amp;"x"&amp;LEFT(tabDaten[[#This Row],[Gld]],2)),tabGliederung[],2,FALSE)</f>
        <v xml:space="preserve">13    Feuerschutz </v>
      </c>
      <c r="G7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2" s="14" t="str">
        <f>LEFT(tabDaten[[#This Row],[Gld]],4) &amp; "    " &amp;VLOOKUP((tabDaten[[#This Row],[MandNr]]&amp;"x"&amp;LEFT(tabDaten[[#This Row],[Gld]],4)),tabGliederung[],2,FALSE)</f>
        <v xml:space="preserve">1303    Abteilung Fürfeld </v>
      </c>
      <c r="I752" s="14" t="str">
        <f>IF(OR(LEFT(tabDaten[[#This Row],[Grp]],1)*1=3,LEFT(tabDaten[[#This Row],[Grp]],1)*1=9),LEFT(tabDaten[[#This Row],[Grp]],2),LEFT(tabDaten[[#This Row],[Grp]],1))</f>
        <v>5</v>
      </c>
      <c r="J752" s="14" t="str">
        <f>VLOOKUP(tabDaten[[#This Row],[GrpKurz]],tabGruppierung[],2,FALSE)</f>
        <v>A   Sächlicher Verwaltungs- und Betriebsaufwand</v>
      </c>
      <c r="K7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1303-562000    Aus- und Fortbildung Umschulung  </v>
      </c>
      <c r="L752" s="17">
        <f>IF(OR(tabDaten[[#This Row],[art]]="00",tabDaten[[#This Row],[art]]="10"),tabDaten[[#This Row],[Plan]],tabDaten[[#This Row],[Plan]]*-1)</f>
        <v>-1000</v>
      </c>
      <c r="M752" s="18">
        <f>IF(OR(tabDaten[[#This Row],[art]]="00",tabDaten[[#This Row],[art]]="10",tabDaten[[#This Row],[art]]="60",tabDaten[[#This Row],[art]]="70"),tabDaten[[#This Row],[Rechnung]],tabDaten[[#This Row],[Rechnung]]*-1)</f>
        <v>-2059.1</v>
      </c>
      <c r="N752" s="44">
        <v>1</v>
      </c>
      <c r="O752" s="45" t="s">
        <v>997</v>
      </c>
      <c r="P752" s="45" t="s">
        <v>1044</v>
      </c>
      <c r="Q752" s="45" t="s">
        <v>1727</v>
      </c>
      <c r="R752" s="45" t="s">
        <v>995</v>
      </c>
      <c r="S752" s="45" t="s">
        <v>1546</v>
      </c>
      <c r="T752" s="44" t="s">
        <v>131</v>
      </c>
      <c r="U752" s="46">
        <v>1000</v>
      </c>
      <c r="V752" s="46">
        <v>2059.1</v>
      </c>
    </row>
    <row r="753" spans="2:22" x14ac:dyDescent="0.2">
      <c r="B753" s="14" t="str">
        <f>IF(tabDaten[[#This Row],[MandNr]]="","Fehler",IF(tabDaten[[#This Row],[MandNr]]=1,"1 Stadt Bad Rappenau","2 Eigenbetrieb Stadtenwässerung"))</f>
        <v>1 Stadt Bad Rappenau</v>
      </c>
      <c r="C753" s="14" t="str">
        <f>IF(OR(tabDaten[[#This Row],[art]]="00",tabDaten[[#This Row],[art]]="01",tabDaten[[#This Row],[art]]="60",tabDaten[[#This Row],[art]]="61"),"0 Verwaltungshaushalt","1 Vermögenshaushalt")</f>
        <v>0 Verwaltungshaushalt</v>
      </c>
      <c r="D753" s="14" t="str">
        <f>VLOOKUP(tabDaten[[#This Row],[art]],tabKontenart[],2,FALSE)</f>
        <v>01 Ausgaben VerwaltungsHH</v>
      </c>
      <c r="E753" s="14" t="str">
        <f>LEFT(tabDaten[[#This Row],[Gld]],1) &amp; "    " &amp;VLOOKUP((tabDaten[[#This Row],[MandNr]]&amp;"x"&amp;LEFT(tabDaten[[#This Row],[Gld]],1)),tabGliederung[],2,FALSE)</f>
        <v xml:space="preserve">1    öffentliche Ordnung </v>
      </c>
      <c r="F753" s="14" t="str">
        <f>LEFT(tabDaten[[#This Row],[Gld]],2) &amp; "    " &amp;VLOOKUP((tabDaten[[#This Row],[MandNr]]&amp;"x"&amp;LEFT(tabDaten[[#This Row],[Gld]],2)),tabGliederung[],2,FALSE)</f>
        <v xml:space="preserve">13    Feuerschutz </v>
      </c>
      <c r="G7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3" s="14" t="str">
        <f>LEFT(tabDaten[[#This Row],[Gld]],4) &amp; "    " &amp;VLOOKUP((tabDaten[[#This Row],[MandNr]]&amp;"x"&amp;LEFT(tabDaten[[#This Row],[Gld]],4)),tabGliederung[],2,FALSE)</f>
        <v xml:space="preserve">1303    Abteilung Fürfeld </v>
      </c>
      <c r="I753" s="14" t="str">
        <f>IF(OR(LEFT(tabDaten[[#This Row],[Grp]],1)*1=3,LEFT(tabDaten[[#This Row],[Grp]],1)*1=9),LEFT(tabDaten[[#This Row],[Grp]],2),LEFT(tabDaten[[#This Row],[Grp]],1))</f>
        <v>5</v>
      </c>
      <c r="J753" s="14" t="str">
        <f>VLOOKUP(tabDaten[[#This Row],[GrpKurz]],tabGruppierung[],2,FALSE)</f>
        <v>A   Sächlicher Verwaltungs- und Betriebsaufwand</v>
      </c>
      <c r="K7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1303-583000    Ehrungen, Jubiläen und dgl.  </v>
      </c>
      <c r="L753" s="17">
        <f>IF(OR(tabDaten[[#This Row],[art]]="00",tabDaten[[#This Row],[art]]="10"),tabDaten[[#This Row],[Plan]],tabDaten[[#This Row],[Plan]]*-1)</f>
        <v>-800</v>
      </c>
      <c r="M753" s="18">
        <f>IF(OR(tabDaten[[#This Row],[art]]="00",tabDaten[[#This Row],[art]]="10",tabDaten[[#This Row],[art]]="60",tabDaten[[#This Row],[art]]="70"),tabDaten[[#This Row],[Rechnung]],tabDaten[[#This Row],[Rechnung]]*-1)</f>
        <v>-806</v>
      </c>
      <c r="N753" s="44">
        <v>1</v>
      </c>
      <c r="O753" s="45" t="s">
        <v>997</v>
      </c>
      <c r="P753" s="45" t="s">
        <v>1044</v>
      </c>
      <c r="Q753" s="45" t="s">
        <v>1719</v>
      </c>
      <c r="R753" s="45" t="s">
        <v>995</v>
      </c>
      <c r="S753" s="45" t="s">
        <v>1546</v>
      </c>
      <c r="T753" s="44" t="s">
        <v>114</v>
      </c>
      <c r="U753" s="46">
        <v>800</v>
      </c>
      <c r="V753" s="46">
        <v>806</v>
      </c>
    </row>
    <row r="754" spans="2:22" x14ac:dyDescent="0.2">
      <c r="B754" s="14" t="str">
        <f>IF(tabDaten[[#This Row],[MandNr]]="","Fehler",IF(tabDaten[[#This Row],[MandNr]]=1,"1 Stadt Bad Rappenau","2 Eigenbetrieb Stadtenwässerung"))</f>
        <v>1 Stadt Bad Rappenau</v>
      </c>
      <c r="C754" s="14" t="str">
        <f>IF(OR(tabDaten[[#This Row],[art]]="00",tabDaten[[#This Row],[art]]="01",tabDaten[[#This Row],[art]]="60",tabDaten[[#This Row],[art]]="61"),"0 Verwaltungshaushalt","1 Vermögenshaushalt")</f>
        <v>0 Verwaltungshaushalt</v>
      </c>
      <c r="D754" s="14" t="str">
        <f>VLOOKUP(tabDaten[[#This Row],[art]],tabKontenart[],2,FALSE)</f>
        <v>01 Ausgaben VerwaltungsHH</v>
      </c>
      <c r="E754" s="14" t="str">
        <f>LEFT(tabDaten[[#This Row],[Gld]],1) &amp; "    " &amp;VLOOKUP((tabDaten[[#This Row],[MandNr]]&amp;"x"&amp;LEFT(tabDaten[[#This Row],[Gld]],1)),tabGliederung[],2,FALSE)</f>
        <v xml:space="preserve">1    öffentliche Ordnung </v>
      </c>
      <c r="F754" s="14" t="str">
        <f>LEFT(tabDaten[[#This Row],[Gld]],2) &amp; "    " &amp;VLOOKUP((tabDaten[[#This Row],[MandNr]]&amp;"x"&amp;LEFT(tabDaten[[#This Row],[Gld]],2)),tabGliederung[],2,FALSE)</f>
        <v xml:space="preserve">13    Feuerschutz </v>
      </c>
      <c r="G7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4" s="14" t="str">
        <f>LEFT(tabDaten[[#This Row],[Gld]],4) &amp; "    " &amp;VLOOKUP((tabDaten[[#This Row],[MandNr]]&amp;"x"&amp;LEFT(tabDaten[[#This Row],[Gld]],4)),tabGliederung[],2,FALSE)</f>
        <v xml:space="preserve">1303    Abteilung Fürfeld </v>
      </c>
      <c r="I754" s="14" t="str">
        <f>IF(OR(LEFT(tabDaten[[#This Row],[Grp]],1)*1=3,LEFT(tabDaten[[#This Row],[Grp]],1)*1=9),LEFT(tabDaten[[#This Row],[Grp]],2),LEFT(tabDaten[[#This Row],[Grp]],1))</f>
        <v>6</v>
      </c>
      <c r="J754" s="14" t="str">
        <f>VLOOKUP(tabDaten[[#This Row],[GrpKurz]],tabGruppierung[],2,FALSE)</f>
        <v>A   Sächlicher Verwaltungs- und Betriebsaufwand</v>
      </c>
      <c r="K7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1303-605000    Brandfälle, Einsätze   </v>
      </c>
      <c r="L754" s="17">
        <f>IF(OR(tabDaten[[#This Row],[art]]="00",tabDaten[[#This Row],[art]]="10"),tabDaten[[#This Row],[Plan]],tabDaten[[#This Row],[Plan]]*-1)</f>
        <v>-5500</v>
      </c>
      <c r="M754" s="18">
        <f>IF(OR(tabDaten[[#This Row],[art]]="00",tabDaten[[#This Row],[art]]="10",tabDaten[[#This Row],[art]]="60",tabDaten[[#This Row],[art]]="70"),tabDaten[[#This Row],[Rechnung]],tabDaten[[#This Row],[Rechnung]]*-1)</f>
        <v>-4998.5</v>
      </c>
      <c r="N754" s="44">
        <v>1</v>
      </c>
      <c r="O754" s="45" t="s">
        <v>997</v>
      </c>
      <c r="P754" s="45" t="s">
        <v>1044</v>
      </c>
      <c r="Q754" s="45" t="s">
        <v>1751</v>
      </c>
      <c r="R754" s="45" t="s">
        <v>995</v>
      </c>
      <c r="S754" s="45" t="s">
        <v>1546</v>
      </c>
      <c r="T754" s="44" t="s">
        <v>160</v>
      </c>
      <c r="U754" s="46">
        <v>5500</v>
      </c>
      <c r="V754" s="46">
        <v>4998.5</v>
      </c>
    </row>
    <row r="755" spans="2:22" x14ac:dyDescent="0.2">
      <c r="B755" s="14" t="str">
        <f>IF(tabDaten[[#This Row],[MandNr]]="","Fehler",IF(tabDaten[[#This Row],[MandNr]]=1,"1 Stadt Bad Rappenau","2 Eigenbetrieb Stadtenwässerung"))</f>
        <v>1 Stadt Bad Rappenau</v>
      </c>
      <c r="C755" s="14" t="str">
        <f>IF(OR(tabDaten[[#This Row],[art]]="00",tabDaten[[#This Row],[art]]="01",tabDaten[[#This Row],[art]]="60",tabDaten[[#This Row],[art]]="61"),"0 Verwaltungshaushalt","1 Vermögenshaushalt")</f>
        <v>0 Verwaltungshaushalt</v>
      </c>
      <c r="D755" s="14" t="str">
        <f>VLOOKUP(tabDaten[[#This Row],[art]],tabKontenart[],2,FALSE)</f>
        <v>01 Ausgaben VerwaltungsHH</v>
      </c>
      <c r="E755" s="14" t="str">
        <f>LEFT(tabDaten[[#This Row],[Gld]],1) &amp; "    " &amp;VLOOKUP((tabDaten[[#This Row],[MandNr]]&amp;"x"&amp;LEFT(tabDaten[[#This Row],[Gld]],1)),tabGliederung[],2,FALSE)</f>
        <v xml:space="preserve">1    öffentliche Ordnung </v>
      </c>
      <c r="F755" s="14" t="str">
        <f>LEFT(tabDaten[[#This Row],[Gld]],2) &amp; "    " &amp;VLOOKUP((tabDaten[[#This Row],[MandNr]]&amp;"x"&amp;LEFT(tabDaten[[#This Row],[Gld]],2)),tabGliederung[],2,FALSE)</f>
        <v xml:space="preserve">13    Feuerschutz </v>
      </c>
      <c r="G7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5" s="14" t="str">
        <f>LEFT(tabDaten[[#This Row],[Gld]],4) &amp; "    " &amp;VLOOKUP((tabDaten[[#This Row],[MandNr]]&amp;"x"&amp;LEFT(tabDaten[[#This Row],[Gld]],4)),tabGliederung[],2,FALSE)</f>
        <v xml:space="preserve">1303    Abteilung Fürfeld </v>
      </c>
      <c r="I755" s="14" t="str">
        <f>IF(OR(LEFT(tabDaten[[#This Row],[Grp]],1)*1=3,LEFT(tabDaten[[#This Row],[Grp]],1)*1=9),LEFT(tabDaten[[#This Row],[Grp]],2),LEFT(tabDaten[[#This Row],[Grp]],1))</f>
        <v>6</v>
      </c>
      <c r="J755" s="14" t="str">
        <f>VLOOKUP(tabDaten[[#This Row],[GrpKurz]],tabGruppierung[],2,FALSE)</f>
        <v>A   Sächlicher Verwaltungs- und Betriebsaufwand</v>
      </c>
      <c r="K7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1303-640000    Steuern, Versicherung. , Schadensfälle, Sonderabgaben  </v>
      </c>
      <c r="L755" s="17">
        <f>IF(OR(tabDaten[[#This Row],[art]]="00",tabDaten[[#This Row],[art]]="10"),tabDaten[[#This Row],[Plan]],tabDaten[[#This Row],[Plan]]*-1)</f>
        <v>-2200</v>
      </c>
      <c r="M755" s="18">
        <f>IF(OR(tabDaten[[#This Row],[art]]="00",tabDaten[[#This Row],[art]]="10",tabDaten[[#This Row],[art]]="60",tabDaten[[#This Row],[art]]="70"),tabDaten[[#This Row],[Rechnung]],tabDaten[[#This Row],[Rechnung]]*-1)</f>
        <v>-2142.35</v>
      </c>
      <c r="N755" s="44">
        <v>1</v>
      </c>
      <c r="O755" s="45" t="s">
        <v>997</v>
      </c>
      <c r="P755" s="45" t="s">
        <v>1044</v>
      </c>
      <c r="Q755" s="45" t="s">
        <v>1723</v>
      </c>
      <c r="R755" s="45" t="s">
        <v>995</v>
      </c>
      <c r="S755" s="45" t="s">
        <v>1546</v>
      </c>
      <c r="T755" s="44" t="s">
        <v>144</v>
      </c>
      <c r="U755" s="46">
        <v>2200</v>
      </c>
      <c r="V755" s="46">
        <v>2142.35</v>
      </c>
    </row>
    <row r="756" spans="2:22" x14ac:dyDescent="0.2">
      <c r="B756" s="14" t="str">
        <f>IF(tabDaten[[#This Row],[MandNr]]="","Fehler",IF(tabDaten[[#This Row],[MandNr]]=1,"1 Stadt Bad Rappenau","2 Eigenbetrieb Stadtenwässerung"))</f>
        <v>1 Stadt Bad Rappenau</v>
      </c>
      <c r="C756" s="14" t="str">
        <f>IF(OR(tabDaten[[#This Row],[art]]="00",tabDaten[[#This Row],[art]]="01",tabDaten[[#This Row],[art]]="60",tabDaten[[#This Row],[art]]="61"),"0 Verwaltungshaushalt","1 Vermögenshaushalt")</f>
        <v>0 Verwaltungshaushalt</v>
      </c>
      <c r="D756" s="14" t="str">
        <f>VLOOKUP(tabDaten[[#This Row],[art]],tabKontenart[],2,FALSE)</f>
        <v>01 Ausgaben VerwaltungsHH</v>
      </c>
      <c r="E756" s="14" t="str">
        <f>LEFT(tabDaten[[#This Row],[Gld]],1) &amp; "    " &amp;VLOOKUP((tabDaten[[#This Row],[MandNr]]&amp;"x"&amp;LEFT(tabDaten[[#This Row],[Gld]],1)),tabGliederung[],2,FALSE)</f>
        <v xml:space="preserve">1    öffentliche Ordnung </v>
      </c>
      <c r="F756" s="14" t="str">
        <f>LEFT(tabDaten[[#This Row],[Gld]],2) &amp; "    " &amp;VLOOKUP((tabDaten[[#This Row],[MandNr]]&amp;"x"&amp;LEFT(tabDaten[[#This Row],[Gld]],2)),tabGliederung[],2,FALSE)</f>
        <v xml:space="preserve">13    Feuerschutz </v>
      </c>
      <c r="G7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6" s="14" t="str">
        <f>LEFT(tabDaten[[#This Row],[Gld]],4) &amp; "    " &amp;VLOOKUP((tabDaten[[#This Row],[MandNr]]&amp;"x"&amp;LEFT(tabDaten[[#This Row],[Gld]],4)),tabGliederung[],2,FALSE)</f>
        <v xml:space="preserve">1303    Abteilung Fürfeld </v>
      </c>
      <c r="I756" s="14" t="str">
        <f>IF(OR(LEFT(tabDaten[[#This Row],[Grp]],1)*1=3,LEFT(tabDaten[[#This Row],[Grp]],1)*1=9),LEFT(tabDaten[[#This Row],[Grp]],2),LEFT(tabDaten[[#This Row],[Grp]],1))</f>
        <v>6</v>
      </c>
      <c r="J756" s="14" t="str">
        <f>VLOOKUP(tabDaten[[#This Row],[GrpKurz]],tabGruppierung[],2,FALSE)</f>
        <v>A   Sächlicher Verwaltungs- und Betriebsaufwand</v>
      </c>
      <c r="K7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1303-650000    Bürobedarf   </v>
      </c>
      <c r="L756" s="17">
        <f>IF(OR(tabDaten[[#This Row],[art]]="00",tabDaten[[#This Row],[art]]="10"),tabDaten[[#This Row],[Plan]],tabDaten[[#This Row],[Plan]]*-1)</f>
        <v>-700</v>
      </c>
      <c r="M756" s="18">
        <f>IF(OR(tabDaten[[#This Row],[art]]="00",tabDaten[[#This Row],[art]]="10",tabDaten[[#This Row],[art]]="60",tabDaten[[#This Row],[art]]="70"),tabDaten[[#This Row],[Rechnung]],tabDaten[[#This Row],[Rechnung]]*-1)</f>
        <v>0</v>
      </c>
      <c r="N756" s="44">
        <v>1</v>
      </c>
      <c r="O756" s="45" t="s">
        <v>997</v>
      </c>
      <c r="P756" s="45" t="s">
        <v>1044</v>
      </c>
      <c r="Q756" s="45" t="s">
        <v>1724</v>
      </c>
      <c r="R756" s="45" t="s">
        <v>995</v>
      </c>
      <c r="S756" s="45" t="s">
        <v>1546</v>
      </c>
      <c r="T756" s="44" t="s">
        <v>119</v>
      </c>
      <c r="U756" s="46">
        <v>700</v>
      </c>
      <c r="V756" s="46">
        <v>0</v>
      </c>
    </row>
    <row r="757" spans="2:22" x14ac:dyDescent="0.2">
      <c r="B757" s="14" t="str">
        <f>IF(tabDaten[[#This Row],[MandNr]]="","Fehler",IF(tabDaten[[#This Row],[MandNr]]=1,"1 Stadt Bad Rappenau","2 Eigenbetrieb Stadtenwässerung"))</f>
        <v>1 Stadt Bad Rappenau</v>
      </c>
      <c r="C757" s="14" t="str">
        <f>IF(OR(tabDaten[[#This Row],[art]]="00",tabDaten[[#This Row],[art]]="01",tabDaten[[#This Row],[art]]="60",tabDaten[[#This Row],[art]]="61"),"0 Verwaltungshaushalt","1 Vermögenshaushalt")</f>
        <v>0 Verwaltungshaushalt</v>
      </c>
      <c r="D757" s="14" t="str">
        <f>VLOOKUP(tabDaten[[#This Row],[art]],tabKontenart[],2,FALSE)</f>
        <v>01 Ausgaben VerwaltungsHH</v>
      </c>
      <c r="E757" s="14" t="str">
        <f>LEFT(tabDaten[[#This Row],[Gld]],1) &amp; "    " &amp;VLOOKUP((tabDaten[[#This Row],[MandNr]]&amp;"x"&amp;LEFT(tabDaten[[#This Row],[Gld]],1)),tabGliederung[],2,FALSE)</f>
        <v xml:space="preserve">1    öffentliche Ordnung </v>
      </c>
      <c r="F757" s="14" t="str">
        <f>LEFT(tabDaten[[#This Row],[Gld]],2) &amp; "    " &amp;VLOOKUP((tabDaten[[#This Row],[MandNr]]&amp;"x"&amp;LEFT(tabDaten[[#This Row],[Gld]],2)),tabGliederung[],2,FALSE)</f>
        <v xml:space="preserve">13    Feuerschutz </v>
      </c>
      <c r="G7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7" s="14" t="str">
        <f>LEFT(tabDaten[[#This Row],[Gld]],4) &amp; "    " &amp;VLOOKUP((tabDaten[[#This Row],[MandNr]]&amp;"x"&amp;LEFT(tabDaten[[#This Row],[Gld]],4)),tabGliederung[],2,FALSE)</f>
        <v xml:space="preserve">1303    Abteilung Fürfeld </v>
      </c>
      <c r="I757" s="14" t="str">
        <f>IF(OR(LEFT(tabDaten[[#This Row],[Grp]],1)*1=3,LEFT(tabDaten[[#This Row],[Grp]],1)*1=9),LEFT(tabDaten[[#This Row],[Grp]],2),LEFT(tabDaten[[#This Row],[Grp]],1))</f>
        <v>6</v>
      </c>
      <c r="J757" s="14" t="str">
        <f>VLOOKUP(tabDaten[[#This Row],[GrpKurz]],tabGruppierung[],2,FALSE)</f>
        <v>A   Sächlicher Verwaltungs- und Betriebsaufwand</v>
      </c>
      <c r="K7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1303-661000    Mitgliedsbeiträge an Verbände und Vereine  </v>
      </c>
      <c r="L757" s="17">
        <f>IF(OR(tabDaten[[#This Row],[art]]="00",tabDaten[[#This Row],[art]]="10"),tabDaten[[#This Row],[Plan]],tabDaten[[#This Row],[Plan]]*-1)</f>
        <v>-200</v>
      </c>
      <c r="M757" s="18">
        <f>IF(OR(tabDaten[[#This Row],[art]]="00",tabDaten[[#This Row],[art]]="10",tabDaten[[#This Row],[art]]="60",tabDaten[[#This Row],[art]]="70"),tabDaten[[#This Row],[Rechnung]],tabDaten[[#This Row],[Rechnung]]*-1)</f>
        <v>-135.07</v>
      </c>
      <c r="N757" s="44">
        <v>1</v>
      </c>
      <c r="O757" s="45" t="s">
        <v>997</v>
      </c>
      <c r="P757" s="45" t="s">
        <v>1044</v>
      </c>
      <c r="Q757" s="45" t="s">
        <v>1741</v>
      </c>
      <c r="R757" s="45" t="s">
        <v>995</v>
      </c>
      <c r="S757" s="45" t="s">
        <v>1546</v>
      </c>
      <c r="T757" s="44" t="s">
        <v>145</v>
      </c>
      <c r="U757" s="46">
        <v>200</v>
      </c>
      <c r="V757" s="46">
        <v>135.07</v>
      </c>
    </row>
    <row r="758" spans="2:22" x14ac:dyDescent="0.2">
      <c r="B758" s="14" t="str">
        <f>IF(tabDaten[[#This Row],[MandNr]]="","Fehler",IF(tabDaten[[#This Row],[MandNr]]=1,"1 Stadt Bad Rappenau","2 Eigenbetrieb Stadtenwässerung"))</f>
        <v>1 Stadt Bad Rappenau</v>
      </c>
      <c r="C758" s="14" t="str">
        <f>IF(OR(tabDaten[[#This Row],[art]]="00",tabDaten[[#This Row],[art]]="01",tabDaten[[#This Row],[art]]="60",tabDaten[[#This Row],[art]]="61"),"0 Verwaltungshaushalt","1 Vermögenshaushalt")</f>
        <v>0 Verwaltungshaushalt</v>
      </c>
      <c r="D758" s="14" t="str">
        <f>VLOOKUP(tabDaten[[#This Row],[art]],tabKontenart[],2,FALSE)</f>
        <v>01 Ausgaben VerwaltungsHH</v>
      </c>
      <c r="E758" s="14" t="str">
        <f>LEFT(tabDaten[[#This Row],[Gld]],1) &amp; "    " &amp;VLOOKUP((tabDaten[[#This Row],[MandNr]]&amp;"x"&amp;LEFT(tabDaten[[#This Row],[Gld]],1)),tabGliederung[],2,FALSE)</f>
        <v xml:space="preserve">1    öffentliche Ordnung </v>
      </c>
      <c r="F758" s="14" t="str">
        <f>LEFT(tabDaten[[#This Row],[Gld]],2) &amp; "    " &amp;VLOOKUP((tabDaten[[#This Row],[MandNr]]&amp;"x"&amp;LEFT(tabDaten[[#This Row],[Gld]],2)),tabGliederung[],2,FALSE)</f>
        <v xml:space="preserve">13    Feuerschutz </v>
      </c>
      <c r="G7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8" s="14" t="str">
        <f>LEFT(tabDaten[[#This Row],[Gld]],4) &amp; "    " &amp;VLOOKUP((tabDaten[[#This Row],[MandNr]]&amp;"x"&amp;LEFT(tabDaten[[#This Row],[Gld]],4)),tabGliederung[],2,FALSE)</f>
        <v xml:space="preserve">1303    Abteilung Fürfeld </v>
      </c>
      <c r="I758" s="14" t="str">
        <f>IF(OR(LEFT(tabDaten[[#This Row],[Grp]],1)*1=3,LEFT(tabDaten[[#This Row],[Grp]],1)*1=9),LEFT(tabDaten[[#This Row],[Grp]],2),LEFT(tabDaten[[#This Row],[Grp]],1))</f>
        <v>6</v>
      </c>
      <c r="J758" s="14" t="str">
        <f>VLOOKUP(tabDaten[[#This Row],[GrpKurz]],tabGruppierung[],2,FALSE)</f>
        <v>A   Sächlicher Verwaltungs- und Betriebsaufwand</v>
      </c>
      <c r="K7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1303-668000    Vermischte Ausgaben   </v>
      </c>
      <c r="L758" s="17">
        <f>IF(OR(tabDaten[[#This Row],[art]]="00",tabDaten[[#This Row],[art]]="10"),tabDaten[[#This Row],[Plan]],tabDaten[[#This Row],[Plan]]*-1)</f>
        <v>-500</v>
      </c>
      <c r="M758" s="18">
        <f>IF(OR(tabDaten[[#This Row],[art]]="00",tabDaten[[#This Row],[art]]="10",tabDaten[[#This Row],[art]]="60",tabDaten[[#This Row],[art]]="70"),tabDaten[[#This Row],[Rechnung]],tabDaten[[#This Row],[Rechnung]]*-1)</f>
        <v>0</v>
      </c>
      <c r="N758" s="44">
        <v>1</v>
      </c>
      <c r="O758" s="45" t="s">
        <v>997</v>
      </c>
      <c r="P758" s="45" t="s">
        <v>1044</v>
      </c>
      <c r="Q758" s="45" t="s">
        <v>1726</v>
      </c>
      <c r="R758" s="45" t="s">
        <v>995</v>
      </c>
      <c r="S758" s="45" t="s">
        <v>1546</v>
      </c>
      <c r="T758" s="44" t="s">
        <v>121</v>
      </c>
      <c r="U758" s="46">
        <v>500</v>
      </c>
      <c r="V758" s="46">
        <v>0</v>
      </c>
    </row>
    <row r="759" spans="2:22" x14ac:dyDescent="0.2">
      <c r="B759" s="14" t="str">
        <f>IF(tabDaten[[#This Row],[MandNr]]="","Fehler",IF(tabDaten[[#This Row],[MandNr]]=1,"1 Stadt Bad Rappenau","2 Eigenbetrieb Stadtenwässerung"))</f>
        <v>1 Stadt Bad Rappenau</v>
      </c>
      <c r="C759" s="14" t="str">
        <f>IF(OR(tabDaten[[#This Row],[art]]="00",tabDaten[[#This Row],[art]]="01",tabDaten[[#This Row],[art]]="60",tabDaten[[#This Row],[art]]="61"),"0 Verwaltungshaushalt","1 Vermögenshaushalt")</f>
        <v>0 Verwaltungshaushalt</v>
      </c>
      <c r="D759" s="14" t="str">
        <f>VLOOKUP(tabDaten[[#This Row],[art]],tabKontenart[],2,FALSE)</f>
        <v>01 Ausgaben VerwaltungsHH</v>
      </c>
      <c r="E759" s="14" t="str">
        <f>LEFT(tabDaten[[#This Row],[Gld]],1) &amp; "    " &amp;VLOOKUP((tabDaten[[#This Row],[MandNr]]&amp;"x"&amp;LEFT(tabDaten[[#This Row],[Gld]],1)),tabGliederung[],2,FALSE)</f>
        <v xml:space="preserve">1    öffentliche Ordnung </v>
      </c>
      <c r="F759" s="14" t="str">
        <f>LEFT(tabDaten[[#This Row],[Gld]],2) &amp; "    " &amp;VLOOKUP((tabDaten[[#This Row],[MandNr]]&amp;"x"&amp;LEFT(tabDaten[[#This Row],[Gld]],2)),tabGliederung[],2,FALSE)</f>
        <v xml:space="preserve">13    Feuerschutz </v>
      </c>
      <c r="G7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59" s="14" t="str">
        <f>LEFT(tabDaten[[#This Row],[Gld]],4) &amp; "    " &amp;VLOOKUP((tabDaten[[#This Row],[MandNr]]&amp;"x"&amp;LEFT(tabDaten[[#This Row],[Gld]],4)),tabGliederung[],2,FALSE)</f>
        <v xml:space="preserve">1303    Abteilung Fürfeld </v>
      </c>
      <c r="I759" s="14" t="str">
        <f>IF(OR(LEFT(tabDaten[[#This Row],[Grp]],1)*1=3,LEFT(tabDaten[[#This Row],[Grp]],1)*1=9),LEFT(tabDaten[[#This Row],[Grp]],2),LEFT(tabDaten[[#This Row],[Grp]],1))</f>
        <v>6</v>
      </c>
      <c r="J759" s="14" t="str">
        <f>VLOOKUP(tabDaten[[#This Row],[GrpKurz]],tabGruppierung[],2,FALSE)</f>
        <v>A   Sächlicher Verwaltungs- und Betriebsaufwand</v>
      </c>
      <c r="K7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1303-679000    Innere Verrechnungen   </v>
      </c>
      <c r="L759" s="17">
        <f>IF(OR(tabDaten[[#This Row],[art]]="00",tabDaten[[#This Row],[art]]="10"),tabDaten[[#This Row],[Plan]],tabDaten[[#This Row],[Plan]]*-1)</f>
        <v>-1500</v>
      </c>
      <c r="M759" s="18">
        <f>IF(OR(tabDaten[[#This Row],[art]]="00",tabDaten[[#This Row],[art]]="10",tabDaten[[#This Row],[art]]="60",tabDaten[[#This Row],[art]]="70"),tabDaten[[#This Row],[Rechnung]],tabDaten[[#This Row],[Rechnung]]*-1)</f>
        <v>0</v>
      </c>
      <c r="N759" s="44">
        <v>1</v>
      </c>
      <c r="O759" s="45" t="s">
        <v>997</v>
      </c>
      <c r="P759" s="45" t="s">
        <v>1044</v>
      </c>
      <c r="Q759" s="45" t="s">
        <v>1728</v>
      </c>
      <c r="R759" s="45" t="s">
        <v>995</v>
      </c>
      <c r="S759" s="45" t="s">
        <v>1546</v>
      </c>
      <c r="T759" s="44" t="s">
        <v>11</v>
      </c>
      <c r="U759" s="46">
        <v>1500</v>
      </c>
      <c r="V759" s="46">
        <v>0</v>
      </c>
    </row>
    <row r="760" spans="2:22" x14ac:dyDescent="0.2">
      <c r="B760" s="14" t="str">
        <f>IF(tabDaten[[#This Row],[MandNr]]="","Fehler",IF(tabDaten[[#This Row],[MandNr]]=1,"1 Stadt Bad Rappenau","2 Eigenbetrieb Stadtenwässerung"))</f>
        <v>1 Stadt Bad Rappenau</v>
      </c>
      <c r="C760" s="14" t="str">
        <f>IF(OR(tabDaten[[#This Row],[art]]="00",tabDaten[[#This Row],[art]]="01",tabDaten[[#This Row],[art]]="60",tabDaten[[#This Row],[art]]="61"),"0 Verwaltungshaushalt","1 Vermögenshaushalt")</f>
        <v>0 Verwaltungshaushalt</v>
      </c>
      <c r="D760" s="14" t="str">
        <f>VLOOKUP(tabDaten[[#This Row],[art]],tabKontenart[],2,FALSE)</f>
        <v>01 Ausgaben VerwaltungsHH</v>
      </c>
      <c r="E760" s="14" t="str">
        <f>LEFT(tabDaten[[#This Row],[Gld]],1) &amp; "    " &amp;VLOOKUP((tabDaten[[#This Row],[MandNr]]&amp;"x"&amp;LEFT(tabDaten[[#This Row],[Gld]],1)),tabGliederung[],2,FALSE)</f>
        <v xml:space="preserve">1    öffentliche Ordnung </v>
      </c>
      <c r="F760" s="14" t="str">
        <f>LEFT(tabDaten[[#This Row],[Gld]],2) &amp; "    " &amp;VLOOKUP((tabDaten[[#This Row],[MandNr]]&amp;"x"&amp;LEFT(tabDaten[[#This Row],[Gld]],2)),tabGliederung[],2,FALSE)</f>
        <v xml:space="preserve">13    Feuerschutz </v>
      </c>
      <c r="G7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0" s="14" t="str">
        <f>LEFT(tabDaten[[#This Row],[Gld]],4) &amp; "    " &amp;VLOOKUP((tabDaten[[#This Row],[MandNr]]&amp;"x"&amp;LEFT(tabDaten[[#This Row],[Gld]],4)),tabGliederung[],2,FALSE)</f>
        <v xml:space="preserve">1303    Abteilung Fürfeld </v>
      </c>
      <c r="I760" s="14" t="str">
        <f>IF(OR(LEFT(tabDaten[[#This Row],[Grp]],1)*1=3,LEFT(tabDaten[[#This Row],[Grp]],1)*1=9),LEFT(tabDaten[[#This Row],[Grp]],2),LEFT(tabDaten[[#This Row],[Grp]],1))</f>
        <v>6</v>
      </c>
      <c r="J760" s="14" t="str">
        <f>VLOOKUP(tabDaten[[#This Row],[GrpKurz]],tabGruppierung[],2,FALSE)</f>
        <v>A   Sächlicher Verwaltungs- und Betriebsaufwand</v>
      </c>
      <c r="K7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1303-680000    Abschreibungen   </v>
      </c>
      <c r="L760" s="17">
        <f>IF(OR(tabDaten[[#This Row],[art]]="00",tabDaten[[#This Row],[art]]="10"),tabDaten[[#This Row],[Plan]],tabDaten[[#This Row],[Plan]]*-1)</f>
        <v>-1000</v>
      </c>
      <c r="M760" s="18">
        <f>IF(OR(tabDaten[[#This Row],[art]]="00",tabDaten[[#This Row],[art]]="10",tabDaten[[#This Row],[art]]="60",tabDaten[[#This Row],[art]]="70"),tabDaten[[#This Row],[Rechnung]],tabDaten[[#This Row],[Rechnung]]*-1)</f>
        <v>-922.99</v>
      </c>
      <c r="N760" s="44">
        <v>1</v>
      </c>
      <c r="O760" s="45" t="s">
        <v>997</v>
      </c>
      <c r="P760" s="45" t="s">
        <v>1044</v>
      </c>
      <c r="Q760" s="45" t="s">
        <v>1752</v>
      </c>
      <c r="R760" s="45" t="s">
        <v>995</v>
      </c>
      <c r="S760" s="45" t="s">
        <v>1546</v>
      </c>
      <c r="T760" s="44" t="s">
        <v>98</v>
      </c>
      <c r="U760" s="46">
        <v>1000</v>
      </c>
      <c r="V760" s="46">
        <v>922.99</v>
      </c>
    </row>
    <row r="761" spans="2:22" x14ac:dyDescent="0.2">
      <c r="B761" s="14" t="str">
        <f>IF(tabDaten[[#This Row],[MandNr]]="","Fehler",IF(tabDaten[[#This Row],[MandNr]]=1,"1 Stadt Bad Rappenau","2 Eigenbetrieb Stadtenwässerung"))</f>
        <v>1 Stadt Bad Rappenau</v>
      </c>
      <c r="C761" s="14" t="str">
        <f>IF(OR(tabDaten[[#This Row],[art]]="00",tabDaten[[#This Row],[art]]="01",tabDaten[[#This Row],[art]]="60",tabDaten[[#This Row],[art]]="61"),"0 Verwaltungshaushalt","1 Vermögenshaushalt")</f>
        <v>0 Verwaltungshaushalt</v>
      </c>
      <c r="D761" s="14" t="str">
        <f>VLOOKUP(tabDaten[[#This Row],[art]],tabKontenart[],2,FALSE)</f>
        <v>01 Ausgaben VerwaltungsHH</v>
      </c>
      <c r="E761" s="14" t="str">
        <f>LEFT(tabDaten[[#This Row],[Gld]],1) &amp; "    " &amp;VLOOKUP((tabDaten[[#This Row],[MandNr]]&amp;"x"&amp;LEFT(tabDaten[[#This Row],[Gld]],1)),tabGliederung[],2,FALSE)</f>
        <v xml:space="preserve">1    öffentliche Ordnung </v>
      </c>
      <c r="F761" s="14" t="str">
        <f>LEFT(tabDaten[[#This Row],[Gld]],2) &amp; "    " &amp;VLOOKUP((tabDaten[[#This Row],[MandNr]]&amp;"x"&amp;LEFT(tabDaten[[#This Row],[Gld]],2)),tabGliederung[],2,FALSE)</f>
        <v xml:space="preserve">13    Feuerschutz </v>
      </c>
      <c r="G7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1" s="14" t="str">
        <f>LEFT(tabDaten[[#This Row],[Gld]],4) &amp; "    " &amp;VLOOKUP((tabDaten[[#This Row],[MandNr]]&amp;"x"&amp;LEFT(tabDaten[[#This Row],[Gld]],4)),tabGliederung[],2,FALSE)</f>
        <v xml:space="preserve">1303    Abteilung Fürfeld </v>
      </c>
      <c r="I761" s="14" t="str">
        <f>IF(OR(LEFT(tabDaten[[#This Row],[Grp]],1)*1=3,LEFT(tabDaten[[#This Row],[Grp]],1)*1=9),LEFT(tabDaten[[#This Row],[Grp]],2),LEFT(tabDaten[[#This Row],[Grp]],1))</f>
        <v>6</v>
      </c>
      <c r="J761" s="14" t="str">
        <f>VLOOKUP(tabDaten[[#This Row],[GrpKurz]],tabGruppierung[],2,FALSE)</f>
        <v>A   Sächlicher Verwaltungs- und Betriebsaufwand</v>
      </c>
      <c r="K7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1303-685000    Verzinsung des Anlagekapitals   </v>
      </c>
      <c r="L761" s="17">
        <f>IF(OR(tabDaten[[#This Row],[art]]="00",tabDaten[[#This Row],[art]]="10"),tabDaten[[#This Row],[Plan]],tabDaten[[#This Row],[Plan]]*-1)</f>
        <v>-100</v>
      </c>
      <c r="M761" s="18">
        <f>IF(OR(tabDaten[[#This Row],[art]]="00",tabDaten[[#This Row],[art]]="10",tabDaten[[#This Row],[art]]="60",tabDaten[[#This Row],[art]]="70"),tabDaten[[#This Row],[Rechnung]],tabDaten[[#This Row],[Rechnung]]*-1)</f>
        <v>-65.489999999999995</v>
      </c>
      <c r="N761" s="44">
        <v>1</v>
      </c>
      <c r="O761" s="45" t="s">
        <v>997</v>
      </c>
      <c r="P761" s="45" t="s">
        <v>1044</v>
      </c>
      <c r="Q761" s="45" t="s">
        <v>1753</v>
      </c>
      <c r="R761" s="45" t="s">
        <v>995</v>
      </c>
      <c r="S761" s="45" t="s">
        <v>1546</v>
      </c>
      <c r="T761" s="44" t="s">
        <v>165</v>
      </c>
      <c r="U761" s="46">
        <v>100</v>
      </c>
      <c r="V761" s="46">
        <v>65.489999999999995</v>
      </c>
    </row>
    <row r="762" spans="2:22" x14ac:dyDescent="0.2">
      <c r="B762" s="14" t="str">
        <f>IF(tabDaten[[#This Row],[MandNr]]="","Fehler",IF(tabDaten[[#This Row],[MandNr]]=1,"1 Stadt Bad Rappenau","2 Eigenbetrieb Stadtenwässerung"))</f>
        <v>1 Stadt Bad Rappenau</v>
      </c>
      <c r="C762" s="14" t="str">
        <f>IF(OR(tabDaten[[#This Row],[art]]="00",tabDaten[[#This Row],[art]]="01",tabDaten[[#This Row],[art]]="60",tabDaten[[#This Row],[art]]="61"),"0 Verwaltungshaushalt","1 Vermögenshaushalt")</f>
        <v>0 Verwaltungshaushalt</v>
      </c>
      <c r="D762" s="14" t="str">
        <f>VLOOKUP(tabDaten[[#This Row],[art]],tabKontenart[],2,FALSE)</f>
        <v>01 Ausgaben VerwaltungsHH</v>
      </c>
      <c r="E762" s="14" t="str">
        <f>LEFT(tabDaten[[#This Row],[Gld]],1) &amp; "    " &amp;VLOOKUP((tabDaten[[#This Row],[MandNr]]&amp;"x"&amp;LEFT(tabDaten[[#This Row],[Gld]],1)),tabGliederung[],2,FALSE)</f>
        <v xml:space="preserve">1    öffentliche Ordnung </v>
      </c>
      <c r="F762" s="14" t="str">
        <f>LEFT(tabDaten[[#This Row],[Gld]],2) &amp; "    " &amp;VLOOKUP((tabDaten[[#This Row],[MandNr]]&amp;"x"&amp;LEFT(tabDaten[[#This Row],[Gld]],2)),tabGliederung[],2,FALSE)</f>
        <v xml:space="preserve">13    Feuerschutz </v>
      </c>
      <c r="G7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2" s="14" t="str">
        <f>LEFT(tabDaten[[#This Row],[Gld]],4) &amp; "    " &amp;VLOOKUP((tabDaten[[#This Row],[MandNr]]&amp;"x"&amp;LEFT(tabDaten[[#This Row],[Gld]],4)),tabGliederung[],2,FALSE)</f>
        <v xml:space="preserve">1303    Abteilung Fürfeld </v>
      </c>
      <c r="I762" s="14" t="str">
        <f>IF(OR(LEFT(tabDaten[[#This Row],[Grp]],1)*1=3,LEFT(tabDaten[[#This Row],[Grp]],1)*1=9),LEFT(tabDaten[[#This Row],[Grp]],2),LEFT(tabDaten[[#This Row],[Grp]],1))</f>
        <v>7</v>
      </c>
      <c r="J762" s="14" t="str">
        <f>VLOOKUP(tabDaten[[#This Row],[GrpKurz]],tabGruppierung[],2,FALSE)</f>
        <v>A   Zuweisungen und Zuschüsse (nicht für Investitionen)</v>
      </c>
      <c r="K7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1303-715000    Zuweisungen Kameradschaftskasse   </v>
      </c>
      <c r="L762" s="17">
        <f>IF(OR(tabDaten[[#This Row],[art]]="00",tabDaten[[#This Row],[art]]="10"),tabDaten[[#This Row],[Plan]],tabDaten[[#This Row],[Plan]]*-1)</f>
        <v>-500</v>
      </c>
      <c r="M762" s="18">
        <f>IF(OR(tabDaten[[#This Row],[art]]="00",tabDaten[[#This Row],[art]]="10",tabDaten[[#This Row],[art]]="60",tabDaten[[#This Row],[art]]="70"),tabDaten[[#This Row],[Rechnung]],tabDaten[[#This Row],[Rechnung]]*-1)</f>
        <v>-390</v>
      </c>
      <c r="N762" s="44">
        <v>1</v>
      </c>
      <c r="O762" s="45" t="s">
        <v>997</v>
      </c>
      <c r="P762" s="45" t="s">
        <v>1044</v>
      </c>
      <c r="Q762" s="45" t="s">
        <v>1754</v>
      </c>
      <c r="R762" s="45" t="s">
        <v>995</v>
      </c>
      <c r="S762" s="45" t="s">
        <v>1546</v>
      </c>
      <c r="T762" s="44" t="s">
        <v>166</v>
      </c>
      <c r="U762" s="46">
        <v>500</v>
      </c>
      <c r="V762" s="46">
        <v>390</v>
      </c>
    </row>
    <row r="763" spans="2:22" x14ac:dyDescent="0.2">
      <c r="B763" s="14" t="str">
        <f>IF(tabDaten[[#This Row],[MandNr]]="","Fehler",IF(tabDaten[[#This Row],[MandNr]]=1,"1 Stadt Bad Rappenau","2 Eigenbetrieb Stadtenwässerung"))</f>
        <v>1 Stadt Bad Rappenau</v>
      </c>
      <c r="C763" s="14" t="str">
        <f>IF(OR(tabDaten[[#This Row],[art]]="00",tabDaten[[#This Row],[art]]="01",tabDaten[[#This Row],[art]]="60",tabDaten[[#This Row],[art]]="61"),"0 Verwaltungshaushalt","1 Vermögenshaushalt")</f>
        <v>0 Verwaltungshaushalt</v>
      </c>
      <c r="D763" s="14" t="str">
        <f>VLOOKUP(tabDaten[[#This Row],[art]],tabKontenart[],2,FALSE)</f>
        <v>01 Ausgaben VerwaltungsHH</v>
      </c>
      <c r="E763" s="14" t="str">
        <f>LEFT(tabDaten[[#This Row],[Gld]],1) &amp; "    " &amp;VLOOKUP((tabDaten[[#This Row],[MandNr]]&amp;"x"&amp;LEFT(tabDaten[[#This Row],[Gld]],1)),tabGliederung[],2,FALSE)</f>
        <v xml:space="preserve">1    öffentliche Ordnung </v>
      </c>
      <c r="F763" s="14" t="str">
        <f>LEFT(tabDaten[[#This Row],[Gld]],2) &amp; "    " &amp;VLOOKUP((tabDaten[[#This Row],[MandNr]]&amp;"x"&amp;LEFT(tabDaten[[#This Row],[Gld]],2)),tabGliederung[],2,FALSE)</f>
        <v xml:space="preserve">13    Feuerschutz </v>
      </c>
      <c r="G7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3" s="14" t="str">
        <f>LEFT(tabDaten[[#This Row],[Gld]],4) &amp; "    " &amp;VLOOKUP((tabDaten[[#This Row],[MandNr]]&amp;"x"&amp;LEFT(tabDaten[[#This Row],[Gld]],4)),tabGliederung[],2,FALSE)</f>
        <v xml:space="preserve">1304    Abteilung Grombach </v>
      </c>
      <c r="I763" s="14" t="str">
        <f>IF(OR(LEFT(tabDaten[[#This Row],[Grp]],1)*1=3,LEFT(tabDaten[[#This Row],[Grp]],1)*1=9),LEFT(tabDaten[[#This Row],[Grp]],2),LEFT(tabDaten[[#This Row],[Grp]],1))</f>
        <v>4</v>
      </c>
      <c r="J763" s="14" t="str">
        <f>VLOOKUP(tabDaten[[#This Row],[GrpKurz]],tabGruppierung[],2,FALSE)</f>
        <v>A   Personalausgaben</v>
      </c>
      <c r="K7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1304-416000    Beschäftigungsentgelte u. dgl.  </v>
      </c>
      <c r="L763" s="17">
        <f>IF(OR(tabDaten[[#This Row],[art]]="00",tabDaten[[#This Row],[art]]="10"),tabDaten[[#This Row],[Plan]],tabDaten[[#This Row],[Plan]]*-1)</f>
        <v>-700</v>
      </c>
      <c r="M763" s="18">
        <f>IF(OR(tabDaten[[#This Row],[art]]="00",tabDaten[[#This Row],[art]]="10",tabDaten[[#This Row],[art]]="60",tabDaten[[#This Row],[art]]="70"),tabDaten[[#This Row],[Rechnung]],tabDaten[[#This Row],[Rechnung]]*-1)</f>
        <v>-672</v>
      </c>
      <c r="N763" s="44">
        <v>1</v>
      </c>
      <c r="O763" s="45" t="s">
        <v>997</v>
      </c>
      <c r="P763" s="45" t="s">
        <v>1045</v>
      </c>
      <c r="Q763" s="45" t="s">
        <v>1749</v>
      </c>
      <c r="R763" s="45" t="s">
        <v>995</v>
      </c>
      <c r="S763" s="45" t="s">
        <v>1546</v>
      </c>
      <c r="T763" s="44" t="s">
        <v>163</v>
      </c>
      <c r="U763" s="46">
        <v>700</v>
      </c>
      <c r="V763" s="46">
        <v>672</v>
      </c>
    </row>
    <row r="764" spans="2:22" x14ac:dyDescent="0.2">
      <c r="B764" s="14" t="str">
        <f>IF(tabDaten[[#This Row],[MandNr]]="","Fehler",IF(tabDaten[[#This Row],[MandNr]]=1,"1 Stadt Bad Rappenau","2 Eigenbetrieb Stadtenwässerung"))</f>
        <v>1 Stadt Bad Rappenau</v>
      </c>
      <c r="C764" s="14" t="str">
        <f>IF(OR(tabDaten[[#This Row],[art]]="00",tabDaten[[#This Row],[art]]="01",tabDaten[[#This Row],[art]]="60",tabDaten[[#This Row],[art]]="61"),"0 Verwaltungshaushalt","1 Vermögenshaushalt")</f>
        <v>0 Verwaltungshaushalt</v>
      </c>
      <c r="D764" s="14" t="str">
        <f>VLOOKUP(tabDaten[[#This Row],[art]],tabKontenart[],2,FALSE)</f>
        <v>01 Ausgaben VerwaltungsHH</v>
      </c>
      <c r="E764" s="14" t="str">
        <f>LEFT(tabDaten[[#This Row],[Gld]],1) &amp; "    " &amp;VLOOKUP((tabDaten[[#This Row],[MandNr]]&amp;"x"&amp;LEFT(tabDaten[[#This Row],[Gld]],1)),tabGliederung[],2,FALSE)</f>
        <v xml:space="preserve">1    öffentliche Ordnung </v>
      </c>
      <c r="F764" s="14" t="str">
        <f>LEFT(tabDaten[[#This Row],[Gld]],2) &amp; "    " &amp;VLOOKUP((tabDaten[[#This Row],[MandNr]]&amp;"x"&amp;LEFT(tabDaten[[#This Row],[Gld]],2)),tabGliederung[],2,FALSE)</f>
        <v xml:space="preserve">13    Feuerschutz </v>
      </c>
      <c r="G7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4" s="14" t="str">
        <f>LEFT(tabDaten[[#This Row],[Gld]],4) &amp; "    " &amp;VLOOKUP((tabDaten[[#This Row],[MandNr]]&amp;"x"&amp;LEFT(tabDaten[[#This Row],[Gld]],4)),tabGliederung[],2,FALSE)</f>
        <v xml:space="preserve">1304    Abteilung Grombach </v>
      </c>
      <c r="I764" s="14" t="str">
        <f>IF(OR(LEFT(tabDaten[[#This Row],[Grp]],1)*1=3,LEFT(tabDaten[[#This Row],[Grp]],1)*1=9),LEFT(tabDaten[[#This Row],[Grp]],2),LEFT(tabDaten[[#This Row],[Grp]],1))</f>
        <v>5</v>
      </c>
      <c r="J764" s="14" t="str">
        <f>VLOOKUP(tabDaten[[#This Row],[GrpKurz]],tabGruppierung[],2,FALSE)</f>
        <v>A   Sächlicher Verwaltungs- und Betriebsaufwand</v>
      </c>
      <c r="K7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1304-501000    Gebäudeunterhaltung   </v>
      </c>
      <c r="L764" s="17">
        <f>IF(OR(tabDaten[[#This Row],[art]]="00",tabDaten[[#This Row],[art]]="10"),tabDaten[[#This Row],[Plan]],tabDaten[[#This Row],[Plan]]*-1)</f>
        <v>-1000</v>
      </c>
      <c r="M764" s="18">
        <f>IF(OR(tabDaten[[#This Row],[art]]="00",tabDaten[[#This Row],[art]]="10",tabDaten[[#This Row],[art]]="60",tabDaten[[#This Row],[art]]="70"),tabDaten[[#This Row],[Rechnung]],tabDaten[[#This Row],[Rechnung]]*-1)</f>
        <v>-131.72</v>
      </c>
      <c r="N764" s="44">
        <v>1</v>
      </c>
      <c r="O764" s="45" t="s">
        <v>997</v>
      </c>
      <c r="P764" s="45" t="s">
        <v>1045</v>
      </c>
      <c r="Q764" s="45" t="s">
        <v>1730</v>
      </c>
      <c r="R764" s="45" t="s">
        <v>995</v>
      </c>
      <c r="S764" s="45" t="s">
        <v>1546</v>
      </c>
      <c r="T764" s="44" t="s">
        <v>133</v>
      </c>
      <c r="U764" s="46">
        <v>1000</v>
      </c>
      <c r="V764" s="46">
        <v>131.72</v>
      </c>
    </row>
    <row r="765" spans="2:22" x14ac:dyDescent="0.2">
      <c r="B765" s="14" t="str">
        <f>IF(tabDaten[[#This Row],[MandNr]]="","Fehler",IF(tabDaten[[#This Row],[MandNr]]=1,"1 Stadt Bad Rappenau","2 Eigenbetrieb Stadtenwässerung"))</f>
        <v>1 Stadt Bad Rappenau</v>
      </c>
      <c r="C765" s="14" t="str">
        <f>IF(OR(tabDaten[[#This Row],[art]]="00",tabDaten[[#This Row],[art]]="01",tabDaten[[#This Row],[art]]="60",tabDaten[[#This Row],[art]]="61"),"0 Verwaltungshaushalt","1 Vermögenshaushalt")</f>
        <v>0 Verwaltungshaushalt</v>
      </c>
      <c r="D765" s="14" t="str">
        <f>VLOOKUP(tabDaten[[#This Row],[art]],tabKontenart[],2,FALSE)</f>
        <v>01 Ausgaben VerwaltungsHH</v>
      </c>
      <c r="E765" s="14" t="str">
        <f>LEFT(tabDaten[[#This Row],[Gld]],1) &amp; "    " &amp;VLOOKUP((tabDaten[[#This Row],[MandNr]]&amp;"x"&amp;LEFT(tabDaten[[#This Row],[Gld]],1)),tabGliederung[],2,FALSE)</f>
        <v xml:space="preserve">1    öffentliche Ordnung </v>
      </c>
      <c r="F765" s="14" t="str">
        <f>LEFT(tabDaten[[#This Row],[Gld]],2) &amp; "    " &amp;VLOOKUP((tabDaten[[#This Row],[MandNr]]&amp;"x"&amp;LEFT(tabDaten[[#This Row],[Gld]],2)),tabGliederung[],2,FALSE)</f>
        <v xml:space="preserve">13    Feuerschutz </v>
      </c>
      <c r="G7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5" s="14" t="str">
        <f>LEFT(tabDaten[[#This Row],[Gld]],4) &amp; "    " &amp;VLOOKUP((tabDaten[[#This Row],[MandNr]]&amp;"x"&amp;LEFT(tabDaten[[#This Row],[Gld]],4)),tabGliederung[],2,FALSE)</f>
        <v xml:space="preserve">1304    Abteilung Grombach </v>
      </c>
      <c r="I765" s="14" t="str">
        <f>IF(OR(LEFT(tabDaten[[#This Row],[Grp]],1)*1=3,LEFT(tabDaten[[#This Row],[Grp]],1)*1=9),LEFT(tabDaten[[#This Row],[Grp]],2),LEFT(tabDaten[[#This Row],[Grp]],1))</f>
        <v>5</v>
      </c>
      <c r="J765" s="14" t="str">
        <f>VLOOKUP(tabDaten[[#This Row],[GrpKurz]],tabGruppierung[],2,FALSE)</f>
        <v>A   Sächlicher Verwaltungs- und Betriebsaufwand</v>
      </c>
      <c r="K7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1304-521000    Geräte und Ausstattungen (Fachamt)   </v>
      </c>
      <c r="L765" s="17">
        <f>IF(OR(tabDaten[[#This Row],[art]]="00",tabDaten[[#This Row],[art]]="10"),tabDaten[[#This Row],[Plan]],tabDaten[[#This Row],[Plan]]*-1)</f>
        <v>-1000</v>
      </c>
      <c r="M765" s="18">
        <f>IF(OR(tabDaten[[#This Row],[art]]="00",tabDaten[[#This Row],[art]]="10",tabDaten[[#This Row],[art]]="60",tabDaten[[#This Row],[art]]="70"),tabDaten[[#This Row],[Rechnung]],tabDaten[[#This Row],[Rechnung]]*-1)</f>
        <v>-2254.1</v>
      </c>
      <c r="N765" s="44">
        <v>1</v>
      </c>
      <c r="O765" s="45" t="s">
        <v>997</v>
      </c>
      <c r="P765" s="45" t="s">
        <v>1045</v>
      </c>
      <c r="Q765" s="45" t="s">
        <v>1750</v>
      </c>
      <c r="R765" s="45" t="s">
        <v>995</v>
      </c>
      <c r="S765" s="45" t="s">
        <v>1546</v>
      </c>
      <c r="T765" s="44" t="s">
        <v>164</v>
      </c>
      <c r="U765" s="46">
        <v>1000</v>
      </c>
      <c r="V765" s="46">
        <v>2254.1</v>
      </c>
    </row>
    <row r="766" spans="2:22" x14ac:dyDescent="0.2">
      <c r="B766" s="14" t="str">
        <f>IF(tabDaten[[#This Row],[MandNr]]="","Fehler",IF(tabDaten[[#This Row],[MandNr]]=1,"1 Stadt Bad Rappenau","2 Eigenbetrieb Stadtenwässerung"))</f>
        <v>1 Stadt Bad Rappenau</v>
      </c>
      <c r="C766" s="14" t="str">
        <f>IF(OR(tabDaten[[#This Row],[art]]="00",tabDaten[[#This Row],[art]]="01",tabDaten[[#This Row],[art]]="60",tabDaten[[#This Row],[art]]="61"),"0 Verwaltungshaushalt","1 Vermögenshaushalt")</f>
        <v>0 Verwaltungshaushalt</v>
      </c>
      <c r="D766" s="14" t="str">
        <f>VLOOKUP(tabDaten[[#This Row],[art]],tabKontenart[],2,FALSE)</f>
        <v>01 Ausgaben VerwaltungsHH</v>
      </c>
      <c r="E766" s="14" t="str">
        <f>LEFT(tabDaten[[#This Row],[Gld]],1) &amp; "    " &amp;VLOOKUP((tabDaten[[#This Row],[MandNr]]&amp;"x"&amp;LEFT(tabDaten[[#This Row],[Gld]],1)),tabGliederung[],2,FALSE)</f>
        <v xml:space="preserve">1    öffentliche Ordnung </v>
      </c>
      <c r="F766" s="14" t="str">
        <f>LEFT(tabDaten[[#This Row],[Gld]],2) &amp; "    " &amp;VLOOKUP((tabDaten[[#This Row],[MandNr]]&amp;"x"&amp;LEFT(tabDaten[[#This Row],[Gld]],2)),tabGliederung[],2,FALSE)</f>
        <v xml:space="preserve">13    Feuerschutz </v>
      </c>
      <c r="G7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6" s="14" t="str">
        <f>LEFT(tabDaten[[#This Row],[Gld]],4) &amp; "    " &amp;VLOOKUP((tabDaten[[#This Row],[MandNr]]&amp;"x"&amp;LEFT(tabDaten[[#This Row],[Gld]],4)),tabGliederung[],2,FALSE)</f>
        <v xml:space="preserve">1304    Abteilung Grombach </v>
      </c>
      <c r="I766" s="14" t="str">
        <f>IF(OR(LEFT(tabDaten[[#This Row],[Grp]],1)*1=3,LEFT(tabDaten[[#This Row],[Grp]],1)*1=9),LEFT(tabDaten[[#This Row],[Grp]],2),LEFT(tabDaten[[#This Row],[Grp]],1))</f>
        <v>5</v>
      </c>
      <c r="J766" s="14" t="str">
        <f>VLOOKUP(tabDaten[[#This Row],[GrpKurz]],tabGruppierung[],2,FALSE)</f>
        <v>A   Sächlicher Verwaltungs- und Betriebsaufwand</v>
      </c>
      <c r="K7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1304-522000    Druck- und Kopierkosten   </v>
      </c>
      <c r="L766" s="17">
        <f>IF(OR(tabDaten[[#This Row],[art]]="00",tabDaten[[#This Row],[art]]="10"),tabDaten[[#This Row],[Plan]],tabDaten[[#This Row],[Plan]]*-1)</f>
        <v>-400</v>
      </c>
      <c r="M766" s="18">
        <f>IF(OR(tabDaten[[#This Row],[art]]="00",tabDaten[[#This Row],[art]]="10",tabDaten[[#This Row],[art]]="60",tabDaten[[#This Row],[art]]="70"),tabDaten[[#This Row],[Rechnung]],tabDaten[[#This Row],[Rechnung]]*-1)</f>
        <v>-181.05</v>
      </c>
      <c r="N766" s="44">
        <v>1</v>
      </c>
      <c r="O766" s="45" t="s">
        <v>997</v>
      </c>
      <c r="P766" s="45" t="s">
        <v>1045</v>
      </c>
      <c r="Q766" s="45" t="s">
        <v>1715</v>
      </c>
      <c r="R766" s="45" t="s">
        <v>995</v>
      </c>
      <c r="S766" s="45" t="s">
        <v>1546</v>
      </c>
      <c r="T766" s="44" t="s">
        <v>110</v>
      </c>
      <c r="U766" s="46">
        <v>400</v>
      </c>
      <c r="V766" s="46">
        <v>181.05</v>
      </c>
    </row>
    <row r="767" spans="2:22" x14ac:dyDescent="0.2">
      <c r="B767" s="14" t="str">
        <f>IF(tabDaten[[#This Row],[MandNr]]="","Fehler",IF(tabDaten[[#This Row],[MandNr]]=1,"1 Stadt Bad Rappenau","2 Eigenbetrieb Stadtenwässerung"))</f>
        <v>1 Stadt Bad Rappenau</v>
      </c>
      <c r="C767" s="14" t="str">
        <f>IF(OR(tabDaten[[#This Row],[art]]="00",tabDaten[[#This Row],[art]]="01",tabDaten[[#This Row],[art]]="60",tabDaten[[#This Row],[art]]="61"),"0 Verwaltungshaushalt","1 Vermögenshaushalt")</f>
        <v>0 Verwaltungshaushalt</v>
      </c>
      <c r="D767" s="14" t="str">
        <f>VLOOKUP(tabDaten[[#This Row],[art]],tabKontenart[],2,FALSE)</f>
        <v>01 Ausgaben VerwaltungsHH</v>
      </c>
      <c r="E767" s="14" t="str">
        <f>LEFT(tabDaten[[#This Row],[Gld]],1) &amp; "    " &amp;VLOOKUP((tabDaten[[#This Row],[MandNr]]&amp;"x"&amp;LEFT(tabDaten[[#This Row],[Gld]],1)),tabGliederung[],2,FALSE)</f>
        <v xml:space="preserve">1    öffentliche Ordnung </v>
      </c>
      <c r="F767" s="14" t="str">
        <f>LEFT(tabDaten[[#This Row],[Gld]],2) &amp; "    " &amp;VLOOKUP((tabDaten[[#This Row],[MandNr]]&amp;"x"&amp;LEFT(tabDaten[[#This Row],[Gld]],2)),tabGliederung[],2,FALSE)</f>
        <v xml:space="preserve">13    Feuerschutz </v>
      </c>
      <c r="G7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7" s="14" t="str">
        <f>LEFT(tabDaten[[#This Row],[Gld]],4) &amp; "    " &amp;VLOOKUP((tabDaten[[#This Row],[MandNr]]&amp;"x"&amp;LEFT(tabDaten[[#This Row],[Gld]],4)),tabGliederung[],2,FALSE)</f>
        <v xml:space="preserve">1304    Abteilung Grombach </v>
      </c>
      <c r="I767" s="14" t="str">
        <f>IF(OR(LEFT(tabDaten[[#This Row],[Grp]],1)*1=3,LEFT(tabDaten[[#This Row],[Grp]],1)*1=9),LEFT(tabDaten[[#This Row],[Grp]],2),LEFT(tabDaten[[#This Row],[Grp]],1))</f>
        <v>5</v>
      </c>
      <c r="J767" s="14" t="str">
        <f>VLOOKUP(tabDaten[[#This Row],[GrpKurz]],tabGruppierung[],2,FALSE)</f>
        <v>A   Sächlicher Verwaltungs- und Betriebsaufwand</v>
      </c>
      <c r="K7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1304-541000    Strom   </v>
      </c>
      <c r="L767" s="17">
        <f>IF(OR(tabDaten[[#This Row],[art]]="00",tabDaten[[#This Row],[art]]="10"),tabDaten[[#This Row],[Plan]],tabDaten[[#This Row],[Plan]]*-1)</f>
        <v>-800</v>
      </c>
      <c r="M767" s="18">
        <f>IF(OR(tabDaten[[#This Row],[art]]="00",tabDaten[[#This Row],[art]]="10",tabDaten[[#This Row],[art]]="60",tabDaten[[#This Row],[art]]="70"),tabDaten[[#This Row],[Rechnung]],tabDaten[[#This Row],[Rechnung]]*-1)</f>
        <v>-726.62</v>
      </c>
      <c r="N767" s="44">
        <v>1</v>
      </c>
      <c r="O767" s="45" t="s">
        <v>997</v>
      </c>
      <c r="P767" s="45" t="s">
        <v>1045</v>
      </c>
      <c r="Q767" s="45" t="s">
        <v>1732</v>
      </c>
      <c r="R767" s="45" t="s">
        <v>995</v>
      </c>
      <c r="S767" s="45" t="s">
        <v>1546</v>
      </c>
      <c r="T767" s="44" t="s">
        <v>135</v>
      </c>
      <c r="U767" s="46">
        <v>800</v>
      </c>
      <c r="V767" s="46">
        <v>726.62</v>
      </c>
    </row>
    <row r="768" spans="2:22" x14ac:dyDescent="0.2">
      <c r="B768" s="14" t="str">
        <f>IF(tabDaten[[#This Row],[MandNr]]="","Fehler",IF(tabDaten[[#This Row],[MandNr]]=1,"1 Stadt Bad Rappenau","2 Eigenbetrieb Stadtenwässerung"))</f>
        <v>1 Stadt Bad Rappenau</v>
      </c>
      <c r="C768" s="14" t="str">
        <f>IF(OR(tabDaten[[#This Row],[art]]="00",tabDaten[[#This Row],[art]]="01",tabDaten[[#This Row],[art]]="60",tabDaten[[#This Row],[art]]="61"),"0 Verwaltungshaushalt","1 Vermögenshaushalt")</f>
        <v>0 Verwaltungshaushalt</v>
      </c>
      <c r="D768" s="14" t="str">
        <f>VLOOKUP(tabDaten[[#This Row],[art]],tabKontenart[],2,FALSE)</f>
        <v>01 Ausgaben VerwaltungsHH</v>
      </c>
      <c r="E768" s="14" t="str">
        <f>LEFT(tabDaten[[#This Row],[Gld]],1) &amp; "    " &amp;VLOOKUP((tabDaten[[#This Row],[MandNr]]&amp;"x"&amp;LEFT(tabDaten[[#This Row],[Gld]],1)),tabGliederung[],2,FALSE)</f>
        <v xml:space="preserve">1    öffentliche Ordnung </v>
      </c>
      <c r="F768" s="14" t="str">
        <f>LEFT(tabDaten[[#This Row],[Gld]],2) &amp; "    " &amp;VLOOKUP((tabDaten[[#This Row],[MandNr]]&amp;"x"&amp;LEFT(tabDaten[[#This Row],[Gld]],2)),tabGliederung[],2,FALSE)</f>
        <v xml:space="preserve">13    Feuerschutz </v>
      </c>
      <c r="G7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8" s="14" t="str">
        <f>LEFT(tabDaten[[#This Row],[Gld]],4) &amp; "    " &amp;VLOOKUP((tabDaten[[#This Row],[MandNr]]&amp;"x"&amp;LEFT(tabDaten[[#This Row],[Gld]],4)),tabGliederung[],2,FALSE)</f>
        <v xml:space="preserve">1304    Abteilung Grombach </v>
      </c>
      <c r="I768" s="14" t="str">
        <f>IF(OR(LEFT(tabDaten[[#This Row],[Grp]],1)*1=3,LEFT(tabDaten[[#This Row],[Grp]],1)*1=9),LEFT(tabDaten[[#This Row],[Grp]],2),LEFT(tabDaten[[#This Row],[Grp]],1))</f>
        <v>5</v>
      </c>
      <c r="J768" s="14" t="str">
        <f>VLOOKUP(tabDaten[[#This Row],[GrpKurz]],tabGruppierung[],2,FALSE)</f>
        <v>A   Sächlicher Verwaltungs- und Betriebsaufwand</v>
      </c>
      <c r="K7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1304-542000    Wasser / Abwasser   </v>
      </c>
      <c r="L768" s="17">
        <f>IF(OR(tabDaten[[#This Row],[art]]="00",tabDaten[[#This Row],[art]]="10"),tabDaten[[#This Row],[Plan]],tabDaten[[#This Row],[Plan]]*-1)</f>
        <v>-100</v>
      </c>
      <c r="M768" s="18">
        <f>IF(OR(tabDaten[[#This Row],[art]]="00",tabDaten[[#This Row],[art]]="10",tabDaten[[#This Row],[art]]="60",tabDaten[[#This Row],[art]]="70"),tabDaten[[#This Row],[Rechnung]],tabDaten[[#This Row],[Rechnung]]*-1)</f>
        <v>-286.5</v>
      </c>
      <c r="N768" s="44">
        <v>1</v>
      </c>
      <c r="O768" s="45" t="s">
        <v>997</v>
      </c>
      <c r="P768" s="45" t="s">
        <v>1045</v>
      </c>
      <c r="Q768" s="45" t="s">
        <v>1733</v>
      </c>
      <c r="R768" s="45" t="s">
        <v>995</v>
      </c>
      <c r="S768" s="45" t="s">
        <v>1546</v>
      </c>
      <c r="T768" s="44" t="s">
        <v>136</v>
      </c>
      <c r="U768" s="46">
        <v>100</v>
      </c>
      <c r="V768" s="46">
        <v>286.5</v>
      </c>
    </row>
    <row r="769" spans="2:22" x14ac:dyDescent="0.2">
      <c r="B769" s="14" t="str">
        <f>IF(tabDaten[[#This Row],[MandNr]]="","Fehler",IF(tabDaten[[#This Row],[MandNr]]=1,"1 Stadt Bad Rappenau","2 Eigenbetrieb Stadtenwässerung"))</f>
        <v>1 Stadt Bad Rappenau</v>
      </c>
      <c r="C769" s="14" t="str">
        <f>IF(OR(tabDaten[[#This Row],[art]]="00",tabDaten[[#This Row],[art]]="01",tabDaten[[#This Row],[art]]="60",tabDaten[[#This Row],[art]]="61"),"0 Verwaltungshaushalt","1 Vermögenshaushalt")</f>
        <v>0 Verwaltungshaushalt</v>
      </c>
      <c r="D769" s="14" t="str">
        <f>VLOOKUP(tabDaten[[#This Row],[art]],tabKontenart[],2,FALSE)</f>
        <v>01 Ausgaben VerwaltungsHH</v>
      </c>
      <c r="E769" s="14" t="str">
        <f>LEFT(tabDaten[[#This Row],[Gld]],1) &amp; "    " &amp;VLOOKUP((tabDaten[[#This Row],[MandNr]]&amp;"x"&amp;LEFT(tabDaten[[#This Row],[Gld]],1)),tabGliederung[],2,FALSE)</f>
        <v xml:space="preserve">1    öffentliche Ordnung </v>
      </c>
      <c r="F769" s="14" t="str">
        <f>LEFT(tabDaten[[#This Row],[Gld]],2) &amp; "    " &amp;VLOOKUP((tabDaten[[#This Row],[MandNr]]&amp;"x"&amp;LEFT(tabDaten[[#This Row],[Gld]],2)),tabGliederung[],2,FALSE)</f>
        <v xml:space="preserve">13    Feuerschutz </v>
      </c>
      <c r="G7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69" s="14" t="str">
        <f>LEFT(tabDaten[[#This Row],[Gld]],4) &amp; "    " &amp;VLOOKUP((tabDaten[[#This Row],[MandNr]]&amp;"x"&amp;LEFT(tabDaten[[#This Row],[Gld]],4)),tabGliederung[],2,FALSE)</f>
        <v xml:space="preserve">1304    Abteilung Grombach </v>
      </c>
      <c r="I769" s="14" t="str">
        <f>IF(OR(LEFT(tabDaten[[#This Row],[Grp]],1)*1=3,LEFT(tabDaten[[#This Row],[Grp]],1)*1=9),LEFT(tabDaten[[#This Row],[Grp]],2),LEFT(tabDaten[[#This Row],[Grp]],1))</f>
        <v>5</v>
      </c>
      <c r="J769" s="14" t="str">
        <f>VLOOKUP(tabDaten[[#This Row],[GrpKurz]],tabGruppierung[],2,FALSE)</f>
        <v>A   Sächlicher Verwaltungs- und Betriebsaufwand</v>
      </c>
      <c r="K7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1304-543000    Heizungskosten   </v>
      </c>
      <c r="L769" s="17">
        <f>IF(OR(tabDaten[[#This Row],[art]]="00",tabDaten[[#This Row],[art]]="10"),tabDaten[[#This Row],[Plan]],tabDaten[[#This Row],[Plan]]*-1)</f>
        <v>-600</v>
      </c>
      <c r="M769" s="18">
        <f>IF(OR(tabDaten[[#This Row],[art]]="00",tabDaten[[#This Row],[art]]="10",tabDaten[[#This Row],[art]]="60",tabDaten[[#This Row],[art]]="70"),tabDaten[[#This Row],[Rechnung]],tabDaten[[#This Row],[Rechnung]]*-1)</f>
        <v>-2148.4699999999998</v>
      </c>
      <c r="N769" s="44">
        <v>1</v>
      </c>
      <c r="O769" s="45" t="s">
        <v>997</v>
      </c>
      <c r="P769" s="45" t="s">
        <v>1045</v>
      </c>
      <c r="Q769" s="45" t="s">
        <v>1734</v>
      </c>
      <c r="R769" s="45" t="s">
        <v>995</v>
      </c>
      <c r="S769" s="45" t="s">
        <v>1546</v>
      </c>
      <c r="T769" s="44" t="s">
        <v>137</v>
      </c>
      <c r="U769" s="46">
        <v>600</v>
      </c>
      <c r="V769" s="46">
        <v>2148.4699999999998</v>
      </c>
    </row>
    <row r="770" spans="2:22" x14ac:dyDescent="0.2">
      <c r="B770" s="14" t="str">
        <f>IF(tabDaten[[#This Row],[MandNr]]="","Fehler",IF(tabDaten[[#This Row],[MandNr]]=1,"1 Stadt Bad Rappenau","2 Eigenbetrieb Stadtenwässerung"))</f>
        <v>1 Stadt Bad Rappenau</v>
      </c>
      <c r="C770" s="14" t="str">
        <f>IF(OR(tabDaten[[#This Row],[art]]="00",tabDaten[[#This Row],[art]]="01",tabDaten[[#This Row],[art]]="60",tabDaten[[#This Row],[art]]="61"),"0 Verwaltungshaushalt","1 Vermögenshaushalt")</f>
        <v>0 Verwaltungshaushalt</v>
      </c>
      <c r="D770" s="14" t="str">
        <f>VLOOKUP(tabDaten[[#This Row],[art]],tabKontenart[],2,FALSE)</f>
        <v>01 Ausgaben VerwaltungsHH</v>
      </c>
      <c r="E770" s="14" t="str">
        <f>LEFT(tabDaten[[#This Row],[Gld]],1) &amp; "    " &amp;VLOOKUP((tabDaten[[#This Row],[MandNr]]&amp;"x"&amp;LEFT(tabDaten[[#This Row],[Gld]],1)),tabGliederung[],2,FALSE)</f>
        <v xml:space="preserve">1    öffentliche Ordnung </v>
      </c>
      <c r="F770" s="14" t="str">
        <f>LEFT(tabDaten[[#This Row],[Gld]],2) &amp; "    " &amp;VLOOKUP((tabDaten[[#This Row],[MandNr]]&amp;"x"&amp;LEFT(tabDaten[[#This Row],[Gld]],2)),tabGliederung[],2,FALSE)</f>
        <v xml:space="preserve">13    Feuerschutz </v>
      </c>
      <c r="G7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0" s="14" t="str">
        <f>LEFT(tabDaten[[#This Row],[Gld]],4) &amp; "    " &amp;VLOOKUP((tabDaten[[#This Row],[MandNr]]&amp;"x"&amp;LEFT(tabDaten[[#This Row],[Gld]],4)),tabGliederung[],2,FALSE)</f>
        <v xml:space="preserve">1304    Abteilung Grombach </v>
      </c>
      <c r="I770" s="14" t="str">
        <f>IF(OR(LEFT(tabDaten[[#This Row],[Grp]],1)*1=3,LEFT(tabDaten[[#This Row],[Grp]],1)*1=9),LEFT(tabDaten[[#This Row],[Grp]],2),LEFT(tabDaten[[#This Row],[Grp]],1))</f>
        <v>5</v>
      </c>
      <c r="J770" s="14" t="str">
        <f>VLOOKUP(tabDaten[[#This Row],[GrpKurz]],tabGruppierung[],2,FALSE)</f>
        <v>A   Sächlicher Verwaltungs- und Betriebsaufwand</v>
      </c>
      <c r="K7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1304-545000    Reinigungskosten   </v>
      </c>
      <c r="L770" s="17">
        <f>IF(OR(tabDaten[[#This Row],[art]]="00",tabDaten[[#This Row],[art]]="10"),tabDaten[[#This Row],[Plan]],tabDaten[[#This Row],[Plan]]*-1)</f>
        <v>-600</v>
      </c>
      <c r="M770" s="18">
        <f>IF(OR(tabDaten[[#This Row],[art]]="00",tabDaten[[#This Row],[art]]="10",tabDaten[[#This Row],[art]]="60",tabDaten[[#This Row],[art]]="70"),tabDaten[[#This Row],[Rechnung]],tabDaten[[#This Row],[Rechnung]]*-1)</f>
        <v>-314.91000000000003</v>
      </c>
      <c r="N770" s="44">
        <v>1</v>
      </c>
      <c r="O770" s="45" t="s">
        <v>997</v>
      </c>
      <c r="P770" s="45" t="s">
        <v>1045</v>
      </c>
      <c r="Q770" s="45" t="s">
        <v>1736</v>
      </c>
      <c r="R770" s="45" t="s">
        <v>995</v>
      </c>
      <c r="S770" s="45" t="s">
        <v>1546</v>
      </c>
      <c r="T770" s="44" t="s">
        <v>139</v>
      </c>
      <c r="U770" s="46">
        <v>600</v>
      </c>
      <c r="V770" s="46">
        <v>314.91000000000003</v>
      </c>
    </row>
    <row r="771" spans="2:22" x14ac:dyDescent="0.2">
      <c r="B771" s="14" t="str">
        <f>IF(tabDaten[[#This Row],[MandNr]]="","Fehler",IF(tabDaten[[#This Row],[MandNr]]=1,"1 Stadt Bad Rappenau","2 Eigenbetrieb Stadtenwässerung"))</f>
        <v>1 Stadt Bad Rappenau</v>
      </c>
      <c r="C771" s="14" t="str">
        <f>IF(OR(tabDaten[[#This Row],[art]]="00",tabDaten[[#This Row],[art]]="01",tabDaten[[#This Row],[art]]="60",tabDaten[[#This Row],[art]]="61"),"0 Verwaltungshaushalt","1 Vermögenshaushalt")</f>
        <v>0 Verwaltungshaushalt</v>
      </c>
      <c r="D771" s="14" t="str">
        <f>VLOOKUP(tabDaten[[#This Row],[art]],tabKontenart[],2,FALSE)</f>
        <v>01 Ausgaben VerwaltungsHH</v>
      </c>
      <c r="E771" s="14" t="str">
        <f>LEFT(tabDaten[[#This Row],[Gld]],1) &amp; "    " &amp;VLOOKUP((tabDaten[[#This Row],[MandNr]]&amp;"x"&amp;LEFT(tabDaten[[#This Row],[Gld]],1)),tabGliederung[],2,FALSE)</f>
        <v xml:space="preserve">1    öffentliche Ordnung </v>
      </c>
      <c r="F771" s="14" t="str">
        <f>LEFT(tabDaten[[#This Row],[Gld]],2) &amp; "    " &amp;VLOOKUP((tabDaten[[#This Row],[MandNr]]&amp;"x"&amp;LEFT(tabDaten[[#This Row],[Gld]],2)),tabGliederung[],2,FALSE)</f>
        <v xml:space="preserve">13    Feuerschutz </v>
      </c>
      <c r="G7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1" s="14" t="str">
        <f>LEFT(tabDaten[[#This Row],[Gld]],4) &amp; "    " &amp;VLOOKUP((tabDaten[[#This Row],[MandNr]]&amp;"x"&amp;LEFT(tabDaten[[#This Row],[Gld]],4)),tabGliederung[],2,FALSE)</f>
        <v xml:space="preserve">1304    Abteilung Grombach </v>
      </c>
      <c r="I771" s="14" t="str">
        <f>IF(OR(LEFT(tabDaten[[#This Row],[Grp]],1)*1=3,LEFT(tabDaten[[#This Row],[Grp]],1)*1=9),LEFT(tabDaten[[#This Row],[Grp]],2),LEFT(tabDaten[[#This Row],[Grp]],1))</f>
        <v>5</v>
      </c>
      <c r="J771" s="14" t="str">
        <f>VLOOKUP(tabDaten[[#This Row],[GrpKurz]],tabGruppierung[],2,FALSE)</f>
        <v>A   Sächlicher Verwaltungs- und Betriebsaufwand</v>
      </c>
      <c r="K7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1304-546000    Steuern und Gebäudeversicherungen   </v>
      </c>
      <c r="L771" s="17">
        <f>IF(OR(tabDaten[[#This Row],[art]]="00",tabDaten[[#This Row],[art]]="10"),tabDaten[[#This Row],[Plan]],tabDaten[[#This Row],[Plan]]*-1)</f>
        <v>-300</v>
      </c>
      <c r="M771" s="18">
        <f>IF(OR(tabDaten[[#This Row],[art]]="00",tabDaten[[#This Row],[art]]="10",tabDaten[[#This Row],[art]]="60",tabDaten[[#This Row],[art]]="70"),tabDaten[[#This Row],[Rechnung]],tabDaten[[#This Row],[Rechnung]]*-1)</f>
        <v>-356.96</v>
      </c>
      <c r="N771" s="44">
        <v>1</v>
      </c>
      <c r="O771" s="45" t="s">
        <v>997</v>
      </c>
      <c r="P771" s="45" t="s">
        <v>1045</v>
      </c>
      <c r="Q771" s="45" t="s">
        <v>1737</v>
      </c>
      <c r="R771" s="45" t="s">
        <v>995</v>
      </c>
      <c r="S771" s="45" t="s">
        <v>1546</v>
      </c>
      <c r="T771" s="44" t="s">
        <v>140</v>
      </c>
      <c r="U771" s="46">
        <v>300</v>
      </c>
      <c r="V771" s="46">
        <v>356.96</v>
      </c>
    </row>
    <row r="772" spans="2:22" x14ac:dyDescent="0.2">
      <c r="B772" s="14" t="str">
        <f>IF(tabDaten[[#This Row],[MandNr]]="","Fehler",IF(tabDaten[[#This Row],[MandNr]]=1,"1 Stadt Bad Rappenau","2 Eigenbetrieb Stadtenwässerung"))</f>
        <v>1 Stadt Bad Rappenau</v>
      </c>
      <c r="C772" s="14" t="str">
        <f>IF(OR(tabDaten[[#This Row],[art]]="00",tabDaten[[#This Row],[art]]="01",tabDaten[[#This Row],[art]]="60",tabDaten[[#This Row],[art]]="61"),"0 Verwaltungshaushalt","1 Vermögenshaushalt")</f>
        <v>0 Verwaltungshaushalt</v>
      </c>
      <c r="D772" s="14" t="str">
        <f>VLOOKUP(tabDaten[[#This Row],[art]],tabKontenart[],2,FALSE)</f>
        <v>01 Ausgaben VerwaltungsHH</v>
      </c>
      <c r="E772" s="14" t="str">
        <f>LEFT(tabDaten[[#This Row],[Gld]],1) &amp; "    " &amp;VLOOKUP((tabDaten[[#This Row],[MandNr]]&amp;"x"&amp;LEFT(tabDaten[[#This Row],[Gld]],1)),tabGliederung[],2,FALSE)</f>
        <v xml:space="preserve">1    öffentliche Ordnung </v>
      </c>
      <c r="F772" s="14" t="str">
        <f>LEFT(tabDaten[[#This Row],[Gld]],2) &amp; "    " &amp;VLOOKUP((tabDaten[[#This Row],[MandNr]]&amp;"x"&amp;LEFT(tabDaten[[#This Row],[Gld]],2)),tabGliederung[],2,FALSE)</f>
        <v xml:space="preserve">13    Feuerschutz </v>
      </c>
      <c r="G7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2" s="14" t="str">
        <f>LEFT(tabDaten[[#This Row],[Gld]],4) &amp; "    " &amp;VLOOKUP((tabDaten[[#This Row],[MandNr]]&amp;"x"&amp;LEFT(tabDaten[[#This Row],[Gld]],4)),tabGliederung[],2,FALSE)</f>
        <v xml:space="preserve">1304    Abteilung Grombach </v>
      </c>
      <c r="I772" s="14" t="str">
        <f>IF(OR(LEFT(tabDaten[[#This Row],[Grp]],1)*1=3,LEFT(tabDaten[[#This Row],[Grp]],1)*1=9),LEFT(tabDaten[[#This Row],[Grp]],2),LEFT(tabDaten[[#This Row],[Grp]],1))</f>
        <v>5</v>
      </c>
      <c r="J772" s="14" t="str">
        <f>VLOOKUP(tabDaten[[#This Row],[GrpKurz]],tabGruppierung[],2,FALSE)</f>
        <v>A   Sächlicher Verwaltungs- und Betriebsaufwand</v>
      </c>
      <c r="K7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1304-549000    sonstige Bewirtschaftungskosten (z.B. Schornsteinfeger, Feuerlöschgeräte) </v>
      </c>
      <c r="L772" s="17">
        <f>IF(OR(tabDaten[[#This Row],[art]]="00",tabDaten[[#This Row],[art]]="10"),tabDaten[[#This Row],[Plan]],tabDaten[[#This Row],[Plan]]*-1)</f>
        <v>-500</v>
      </c>
      <c r="M772" s="18">
        <f>IF(OR(tabDaten[[#This Row],[art]]="00",tabDaten[[#This Row],[art]]="10",tabDaten[[#This Row],[art]]="60",tabDaten[[#This Row],[art]]="70"),tabDaten[[#This Row],[Rechnung]],tabDaten[[#This Row],[Rechnung]]*-1)</f>
        <v>-829.87</v>
      </c>
      <c r="N772" s="44">
        <v>1</v>
      </c>
      <c r="O772" s="45" t="s">
        <v>997</v>
      </c>
      <c r="P772" s="45" t="s">
        <v>1045</v>
      </c>
      <c r="Q772" s="45" t="s">
        <v>1738</v>
      </c>
      <c r="R772" s="45" t="s">
        <v>995</v>
      </c>
      <c r="S772" s="45" t="s">
        <v>1546</v>
      </c>
      <c r="T772" s="44" t="s">
        <v>141</v>
      </c>
      <c r="U772" s="46">
        <v>500</v>
      </c>
      <c r="V772" s="46">
        <v>829.87</v>
      </c>
    </row>
    <row r="773" spans="2:22" x14ac:dyDescent="0.2">
      <c r="B773" s="14" t="str">
        <f>IF(tabDaten[[#This Row],[MandNr]]="","Fehler",IF(tabDaten[[#This Row],[MandNr]]=1,"1 Stadt Bad Rappenau","2 Eigenbetrieb Stadtenwässerung"))</f>
        <v>1 Stadt Bad Rappenau</v>
      </c>
      <c r="C773" s="14" t="str">
        <f>IF(OR(tabDaten[[#This Row],[art]]="00",tabDaten[[#This Row],[art]]="01",tabDaten[[#This Row],[art]]="60",tabDaten[[#This Row],[art]]="61"),"0 Verwaltungshaushalt","1 Vermögenshaushalt")</f>
        <v>0 Verwaltungshaushalt</v>
      </c>
      <c r="D773" s="14" t="str">
        <f>VLOOKUP(tabDaten[[#This Row],[art]],tabKontenart[],2,FALSE)</f>
        <v>01 Ausgaben VerwaltungsHH</v>
      </c>
      <c r="E773" s="14" t="str">
        <f>LEFT(tabDaten[[#This Row],[Gld]],1) &amp; "    " &amp;VLOOKUP((tabDaten[[#This Row],[MandNr]]&amp;"x"&amp;LEFT(tabDaten[[#This Row],[Gld]],1)),tabGliederung[],2,FALSE)</f>
        <v xml:space="preserve">1    öffentliche Ordnung </v>
      </c>
      <c r="F773" s="14" t="str">
        <f>LEFT(tabDaten[[#This Row],[Gld]],2) &amp; "    " &amp;VLOOKUP((tabDaten[[#This Row],[MandNr]]&amp;"x"&amp;LEFT(tabDaten[[#This Row],[Gld]],2)),tabGliederung[],2,FALSE)</f>
        <v xml:space="preserve">13    Feuerschutz </v>
      </c>
      <c r="G7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3" s="14" t="str">
        <f>LEFT(tabDaten[[#This Row],[Gld]],4) &amp; "    " &amp;VLOOKUP((tabDaten[[#This Row],[MandNr]]&amp;"x"&amp;LEFT(tabDaten[[#This Row],[Gld]],4)),tabGliederung[],2,FALSE)</f>
        <v xml:space="preserve">1304    Abteilung Grombach </v>
      </c>
      <c r="I773" s="14" t="str">
        <f>IF(OR(LEFT(tabDaten[[#This Row],[Grp]],1)*1=3,LEFT(tabDaten[[#This Row],[Grp]],1)*1=9),LEFT(tabDaten[[#This Row],[Grp]],2),LEFT(tabDaten[[#This Row],[Grp]],1))</f>
        <v>5</v>
      </c>
      <c r="J773" s="14" t="str">
        <f>VLOOKUP(tabDaten[[#This Row],[GrpKurz]],tabGruppierung[],2,FALSE)</f>
        <v>A   Sächlicher Verwaltungs- und Betriebsaufwand</v>
      </c>
      <c r="K7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1304-550000    Haltung von Fahrzeugen  </v>
      </c>
      <c r="L773" s="17">
        <f>IF(OR(tabDaten[[#This Row],[art]]="00",tabDaten[[#This Row],[art]]="10"),tabDaten[[#This Row],[Plan]],tabDaten[[#This Row],[Plan]]*-1)</f>
        <v>-2500</v>
      </c>
      <c r="M773" s="18">
        <f>IF(OR(tabDaten[[#This Row],[art]]="00",tabDaten[[#This Row],[art]]="10",tabDaten[[#This Row],[art]]="60",tabDaten[[#This Row],[art]]="70"),tabDaten[[#This Row],[Rechnung]],tabDaten[[#This Row],[Rechnung]]*-1)</f>
        <v>0</v>
      </c>
      <c r="N773" s="44">
        <v>1</v>
      </c>
      <c r="O773" s="45" t="s">
        <v>997</v>
      </c>
      <c r="P773" s="45" t="s">
        <v>1045</v>
      </c>
      <c r="Q773" s="45" t="s">
        <v>1716</v>
      </c>
      <c r="R773" s="45" t="s">
        <v>995</v>
      </c>
      <c r="S773" s="45" t="s">
        <v>1546</v>
      </c>
      <c r="T773" s="44" t="s">
        <v>111</v>
      </c>
      <c r="U773" s="46">
        <v>2500</v>
      </c>
      <c r="V773" s="46">
        <v>0</v>
      </c>
    </row>
    <row r="774" spans="2:22" x14ac:dyDescent="0.2">
      <c r="B774" s="14" t="str">
        <f>IF(tabDaten[[#This Row],[MandNr]]="","Fehler",IF(tabDaten[[#This Row],[MandNr]]=1,"1 Stadt Bad Rappenau","2 Eigenbetrieb Stadtenwässerung"))</f>
        <v>1 Stadt Bad Rappenau</v>
      </c>
      <c r="C774" s="14" t="str">
        <f>IF(OR(tabDaten[[#This Row],[art]]="00",tabDaten[[#This Row],[art]]="01",tabDaten[[#This Row],[art]]="60",tabDaten[[#This Row],[art]]="61"),"0 Verwaltungshaushalt","1 Vermögenshaushalt")</f>
        <v>0 Verwaltungshaushalt</v>
      </c>
      <c r="D774" s="14" t="str">
        <f>VLOOKUP(tabDaten[[#This Row],[art]],tabKontenart[],2,FALSE)</f>
        <v>01 Ausgaben VerwaltungsHH</v>
      </c>
      <c r="E774" s="14" t="str">
        <f>LEFT(tabDaten[[#This Row],[Gld]],1) &amp; "    " &amp;VLOOKUP((tabDaten[[#This Row],[MandNr]]&amp;"x"&amp;LEFT(tabDaten[[#This Row],[Gld]],1)),tabGliederung[],2,FALSE)</f>
        <v xml:space="preserve">1    öffentliche Ordnung </v>
      </c>
      <c r="F774" s="14" t="str">
        <f>LEFT(tabDaten[[#This Row],[Gld]],2) &amp; "    " &amp;VLOOKUP((tabDaten[[#This Row],[MandNr]]&amp;"x"&amp;LEFT(tabDaten[[#This Row],[Gld]],2)),tabGliederung[],2,FALSE)</f>
        <v xml:space="preserve">13    Feuerschutz </v>
      </c>
      <c r="G7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4" s="14" t="str">
        <f>LEFT(tabDaten[[#This Row],[Gld]],4) &amp; "    " &amp;VLOOKUP((tabDaten[[#This Row],[MandNr]]&amp;"x"&amp;LEFT(tabDaten[[#This Row],[Gld]],4)),tabGliederung[],2,FALSE)</f>
        <v xml:space="preserve">1304    Abteilung Grombach </v>
      </c>
      <c r="I774" s="14" t="str">
        <f>IF(OR(LEFT(tabDaten[[#This Row],[Grp]],1)*1=3,LEFT(tabDaten[[#This Row],[Grp]],1)*1=9),LEFT(tabDaten[[#This Row],[Grp]],2),LEFT(tabDaten[[#This Row],[Grp]],1))</f>
        <v>5</v>
      </c>
      <c r="J774" s="14" t="str">
        <f>VLOOKUP(tabDaten[[#This Row],[GrpKurz]],tabGruppierung[],2,FALSE)</f>
        <v>A   Sächlicher Verwaltungs- und Betriebsaufwand</v>
      </c>
      <c r="K7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1304-560000    Dienst- und Schutzkleidung  </v>
      </c>
      <c r="L774" s="17">
        <f>IF(OR(tabDaten[[#This Row],[art]]="00",tabDaten[[#This Row],[art]]="10"),tabDaten[[#This Row],[Plan]],tabDaten[[#This Row],[Plan]]*-1)</f>
        <v>-1000</v>
      </c>
      <c r="M774" s="18">
        <f>IF(OR(tabDaten[[#This Row],[art]]="00",tabDaten[[#This Row],[art]]="10",tabDaten[[#This Row],[art]]="60",tabDaten[[#This Row],[art]]="70"),tabDaten[[#This Row],[Rechnung]],tabDaten[[#This Row],[Rechnung]]*-1)</f>
        <v>-979.79</v>
      </c>
      <c r="N774" s="44">
        <v>1</v>
      </c>
      <c r="O774" s="45" t="s">
        <v>997</v>
      </c>
      <c r="P774" s="45" t="s">
        <v>1045</v>
      </c>
      <c r="Q774" s="45" t="s">
        <v>1742</v>
      </c>
      <c r="R774" s="45" t="s">
        <v>995</v>
      </c>
      <c r="S774" s="45" t="s">
        <v>1546</v>
      </c>
      <c r="T774" s="44" t="s">
        <v>146</v>
      </c>
      <c r="U774" s="46">
        <v>1000</v>
      </c>
      <c r="V774" s="46">
        <v>979.79</v>
      </c>
    </row>
    <row r="775" spans="2:22" x14ac:dyDescent="0.2">
      <c r="B775" s="14" t="str">
        <f>IF(tabDaten[[#This Row],[MandNr]]="","Fehler",IF(tabDaten[[#This Row],[MandNr]]=1,"1 Stadt Bad Rappenau","2 Eigenbetrieb Stadtenwässerung"))</f>
        <v>1 Stadt Bad Rappenau</v>
      </c>
      <c r="C775" s="14" t="str">
        <f>IF(OR(tabDaten[[#This Row],[art]]="00",tabDaten[[#This Row],[art]]="01",tabDaten[[#This Row],[art]]="60",tabDaten[[#This Row],[art]]="61"),"0 Verwaltungshaushalt","1 Vermögenshaushalt")</f>
        <v>0 Verwaltungshaushalt</v>
      </c>
      <c r="D775" s="14" t="str">
        <f>VLOOKUP(tabDaten[[#This Row],[art]],tabKontenart[],2,FALSE)</f>
        <v>01 Ausgaben VerwaltungsHH</v>
      </c>
      <c r="E775" s="14" t="str">
        <f>LEFT(tabDaten[[#This Row],[Gld]],1) &amp; "    " &amp;VLOOKUP((tabDaten[[#This Row],[MandNr]]&amp;"x"&amp;LEFT(tabDaten[[#This Row],[Gld]],1)),tabGliederung[],2,FALSE)</f>
        <v xml:space="preserve">1    öffentliche Ordnung </v>
      </c>
      <c r="F775" s="14" t="str">
        <f>LEFT(tabDaten[[#This Row],[Gld]],2) &amp; "    " &amp;VLOOKUP((tabDaten[[#This Row],[MandNr]]&amp;"x"&amp;LEFT(tabDaten[[#This Row],[Gld]],2)),tabGliederung[],2,FALSE)</f>
        <v xml:space="preserve">13    Feuerschutz </v>
      </c>
      <c r="G7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5" s="14" t="str">
        <f>LEFT(tabDaten[[#This Row],[Gld]],4) &amp; "    " &amp;VLOOKUP((tabDaten[[#This Row],[MandNr]]&amp;"x"&amp;LEFT(tabDaten[[#This Row],[Gld]],4)),tabGliederung[],2,FALSE)</f>
        <v xml:space="preserve">1304    Abteilung Grombach </v>
      </c>
      <c r="I775" s="14" t="str">
        <f>IF(OR(LEFT(tabDaten[[#This Row],[Grp]],1)*1=3,LEFT(tabDaten[[#This Row],[Grp]],1)*1=9),LEFT(tabDaten[[#This Row],[Grp]],2),LEFT(tabDaten[[#This Row],[Grp]],1))</f>
        <v>5</v>
      </c>
      <c r="J775" s="14" t="str">
        <f>VLOOKUP(tabDaten[[#This Row],[GrpKurz]],tabGruppierung[],2,FALSE)</f>
        <v>A   Sächlicher Verwaltungs- und Betriebsaufwand</v>
      </c>
      <c r="K7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1304-562000    Aus- und Fortbildung Umschulung  </v>
      </c>
      <c r="L775" s="17">
        <f>IF(OR(tabDaten[[#This Row],[art]]="00",tabDaten[[#This Row],[art]]="10"),tabDaten[[#This Row],[Plan]],tabDaten[[#This Row],[Plan]]*-1)</f>
        <v>-1000</v>
      </c>
      <c r="M775" s="18">
        <f>IF(OR(tabDaten[[#This Row],[art]]="00",tabDaten[[#This Row],[art]]="10",tabDaten[[#This Row],[art]]="60",tabDaten[[#This Row],[art]]="70"),tabDaten[[#This Row],[Rechnung]],tabDaten[[#This Row],[Rechnung]]*-1)</f>
        <v>-853.45</v>
      </c>
      <c r="N775" s="44">
        <v>1</v>
      </c>
      <c r="O775" s="45" t="s">
        <v>997</v>
      </c>
      <c r="P775" s="45" t="s">
        <v>1045</v>
      </c>
      <c r="Q775" s="45" t="s">
        <v>1727</v>
      </c>
      <c r="R775" s="45" t="s">
        <v>995</v>
      </c>
      <c r="S775" s="45" t="s">
        <v>1546</v>
      </c>
      <c r="T775" s="44" t="s">
        <v>131</v>
      </c>
      <c r="U775" s="46">
        <v>1000</v>
      </c>
      <c r="V775" s="46">
        <v>853.45</v>
      </c>
    </row>
    <row r="776" spans="2:22" x14ac:dyDescent="0.2">
      <c r="B776" s="14" t="str">
        <f>IF(tabDaten[[#This Row],[MandNr]]="","Fehler",IF(tabDaten[[#This Row],[MandNr]]=1,"1 Stadt Bad Rappenau","2 Eigenbetrieb Stadtenwässerung"))</f>
        <v>1 Stadt Bad Rappenau</v>
      </c>
      <c r="C776" s="14" t="str">
        <f>IF(OR(tabDaten[[#This Row],[art]]="00",tabDaten[[#This Row],[art]]="01",tabDaten[[#This Row],[art]]="60",tabDaten[[#This Row],[art]]="61"),"0 Verwaltungshaushalt","1 Vermögenshaushalt")</f>
        <v>0 Verwaltungshaushalt</v>
      </c>
      <c r="D776" s="14" t="str">
        <f>VLOOKUP(tabDaten[[#This Row],[art]],tabKontenart[],2,FALSE)</f>
        <v>01 Ausgaben VerwaltungsHH</v>
      </c>
      <c r="E776" s="14" t="str">
        <f>LEFT(tabDaten[[#This Row],[Gld]],1) &amp; "    " &amp;VLOOKUP((tabDaten[[#This Row],[MandNr]]&amp;"x"&amp;LEFT(tabDaten[[#This Row],[Gld]],1)),tabGliederung[],2,FALSE)</f>
        <v xml:space="preserve">1    öffentliche Ordnung </v>
      </c>
      <c r="F776" s="14" t="str">
        <f>LEFT(tabDaten[[#This Row],[Gld]],2) &amp; "    " &amp;VLOOKUP((tabDaten[[#This Row],[MandNr]]&amp;"x"&amp;LEFT(tabDaten[[#This Row],[Gld]],2)),tabGliederung[],2,FALSE)</f>
        <v xml:space="preserve">13    Feuerschutz </v>
      </c>
      <c r="G7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6" s="14" t="str">
        <f>LEFT(tabDaten[[#This Row],[Gld]],4) &amp; "    " &amp;VLOOKUP((tabDaten[[#This Row],[MandNr]]&amp;"x"&amp;LEFT(tabDaten[[#This Row],[Gld]],4)),tabGliederung[],2,FALSE)</f>
        <v xml:space="preserve">1304    Abteilung Grombach </v>
      </c>
      <c r="I776" s="14" t="str">
        <f>IF(OR(LEFT(tabDaten[[#This Row],[Grp]],1)*1=3,LEFT(tabDaten[[#This Row],[Grp]],1)*1=9),LEFT(tabDaten[[#This Row],[Grp]],2),LEFT(tabDaten[[#This Row],[Grp]],1))</f>
        <v>5</v>
      </c>
      <c r="J776" s="14" t="str">
        <f>VLOOKUP(tabDaten[[#This Row],[GrpKurz]],tabGruppierung[],2,FALSE)</f>
        <v>A   Sächlicher Verwaltungs- und Betriebsaufwand</v>
      </c>
      <c r="K7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1304-583000    Ehrungen, Jubiläen und dgl.  </v>
      </c>
      <c r="L776" s="17">
        <f>IF(OR(tabDaten[[#This Row],[art]]="00",tabDaten[[#This Row],[art]]="10"),tabDaten[[#This Row],[Plan]],tabDaten[[#This Row],[Plan]]*-1)</f>
        <v>-800</v>
      </c>
      <c r="M776" s="18">
        <f>IF(OR(tabDaten[[#This Row],[art]]="00",tabDaten[[#This Row],[art]]="10",tabDaten[[#This Row],[art]]="60",tabDaten[[#This Row],[art]]="70"),tabDaten[[#This Row],[Rechnung]],tabDaten[[#This Row],[Rechnung]]*-1)</f>
        <v>-443.2</v>
      </c>
      <c r="N776" s="44">
        <v>1</v>
      </c>
      <c r="O776" s="45" t="s">
        <v>997</v>
      </c>
      <c r="P776" s="45" t="s">
        <v>1045</v>
      </c>
      <c r="Q776" s="45" t="s">
        <v>1719</v>
      </c>
      <c r="R776" s="45" t="s">
        <v>995</v>
      </c>
      <c r="S776" s="45" t="s">
        <v>1546</v>
      </c>
      <c r="T776" s="44" t="s">
        <v>114</v>
      </c>
      <c r="U776" s="46">
        <v>800</v>
      </c>
      <c r="V776" s="46">
        <v>443.2</v>
      </c>
    </row>
    <row r="777" spans="2:22" x14ac:dyDescent="0.2">
      <c r="B777" s="14" t="str">
        <f>IF(tabDaten[[#This Row],[MandNr]]="","Fehler",IF(tabDaten[[#This Row],[MandNr]]=1,"1 Stadt Bad Rappenau","2 Eigenbetrieb Stadtenwässerung"))</f>
        <v>1 Stadt Bad Rappenau</v>
      </c>
      <c r="C777" s="14" t="str">
        <f>IF(OR(tabDaten[[#This Row],[art]]="00",tabDaten[[#This Row],[art]]="01",tabDaten[[#This Row],[art]]="60",tabDaten[[#This Row],[art]]="61"),"0 Verwaltungshaushalt","1 Vermögenshaushalt")</f>
        <v>0 Verwaltungshaushalt</v>
      </c>
      <c r="D777" s="14" t="str">
        <f>VLOOKUP(tabDaten[[#This Row],[art]],tabKontenart[],2,FALSE)</f>
        <v>01 Ausgaben VerwaltungsHH</v>
      </c>
      <c r="E777" s="14" t="str">
        <f>LEFT(tabDaten[[#This Row],[Gld]],1) &amp; "    " &amp;VLOOKUP((tabDaten[[#This Row],[MandNr]]&amp;"x"&amp;LEFT(tabDaten[[#This Row],[Gld]],1)),tabGliederung[],2,FALSE)</f>
        <v xml:space="preserve">1    öffentliche Ordnung </v>
      </c>
      <c r="F777" s="14" t="str">
        <f>LEFT(tabDaten[[#This Row],[Gld]],2) &amp; "    " &amp;VLOOKUP((tabDaten[[#This Row],[MandNr]]&amp;"x"&amp;LEFT(tabDaten[[#This Row],[Gld]],2)),tabGliederung[],2,FALSE)</f>
        <v xml:space="preserve">13    Feuerschutz </v>
      </c>
      <c r="G7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7" s="14" t="str">
        <f>LEFT(tabDaten[[#This Row],[Gld]],4) &amp; "    " &amp;VLOOKUP((tabDaten[[#This Row],[MandNr]]&amp;"x"&amp;LEFT(tabDaten[[#This Row],[Gld]],4)),tabGliederung[],2,FALSE)</f>
        <v xml:space="preserve">1304    Abteilung Grombach </v>
      </c>
      <c r="I777" s="14" t="str">
        <f>IF(OR(LEFT(tabDaten[[#This Row],[Grp]],1)*1=3,LEFT(tabDaten[[#This Row],[Grp]],1)*1=9),LEFT(tabDaten[[#This Row],[Grp]],2),LEFT(tabDaten[[#This Row],[Grp]],1))</f>
        <v>6</v>
      </c>
      <c r="J777" s="14" t="str">
        <f>VLOOKUP(tabDaten[[#This Row],[GrpKurz]],tabGruppierung[],2,FALSE)</f>
        <v>A   Sächlicher Verwaltungs- und Betriebsaufwand</v>
      </c>
      <c r="K7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1304-605000    Brandfälle, Einsätze   </v>
      </c>
      <c r="L777" s="17">
        <f>IF(OR(tabDaten[[#This Row],[art]]="00",tabDaten[[#This Row],[art]]="10"),tabDaten[[#This Row],[Plan]],tabDaten[[#This Row],[Plan]]*-1)</f>
        <v>-4500</v>
      </c>
      <c r="M777" s="18">
        <f>IF(OR(tabDaten[[#This Row],[art]]="00",tabDaten[[#This Row],[art]]="10",tabDaten[[#This Row],[art]]="60",tabDaten[[#This Row],[art]]="70"),tabDaten[[#This Row],[Rechnung]],tabDaten[[#This Row],[Rechnung]]*-1)</f>
        <v>-4050.62</v>
      </c>
      <c r="N777" s="44">
        <v>1</v>
      </c>
      <c r="O777" s="45" t="s">
        <v>997</v>
      </c>
      <c r="P777" s="45" t="s">
        <v>1045</v>
      </c>
      <c r="Q777" s="45" t="s">
        <v>1751</v>
      </c>
      <c r="R777" s="45" t="s">
        <v>995</v>
      </c>
      <c r="S777" s="45" t="s">
        <v>1546</v>
      </c>
      <c r="T777" s="44" t="s">
        <v>160</v>
      </c>
      <c r="U777" s="46">
        <v>4500</v>
      </c>
      <c r="V777" s="46">
        <v>4050.62</v>
      </c>
    </row>
    <row r="778" spans="2:22" x14ac:dyDescent="0.2">
      <c r="B778" s="14" t="str">
        <f>IF(tabDaten[[#This Row],[MandNr]]="","Fehler",IF(tabDaten[[#This Row],[MandNr]]=1,"1 Stadt Bad Rappenau","2 Eigenbetrieb Stadtenwässerung"))</f>
        <v>1 Stadt Bad Rappenau</v>
      </c>
      <c r="C778" s="14" t="str">
        <f>IF(OR(tabDaten[[#This Row],[art]]="00",tabDaten[[#This Row],[art]]="01",tabDaten[[#This Row],[art]]="60",tabDaten[[#This Row],[art]]="61"),"0 Verwaltungshaushalt","1 Vermögenshaushalt")</f>
        <v>0 Verwaltungshaushalt</v>
      </c>
      <c r="D778" s="14" t="str">
        <f>VLOOKUP(tabDaten[[#This Row],[art]],tabKontenart[],2,FALSE)</f>
        <v>01 Ausgaben VerwaltungsHH</v>
      </c>
      <c r="E778" s="14" t="str">
        <f>LEFT(tabDaten[[#This Row],[Gld]],1) &amp; "    " &amp;VLOOKUP((tabDaten[[#This Row],[MandNr]]&amp;"x"&amp;LEFT(tabDaten[[#This Row],[Gld]],1)),tabGliederung[],2,FALSE)</f>
        <v xml:space="preserve">1    öffentliche Ordnung </v>
      </c>
      <c r="F778" s="14" t="str">
        <f>LEFT(tabDaten[[#This Row],[Gld]],2) &amp; "    " &amp;VLOOKUP((tabDaten[[#This Row],[MandNr]]&amp;"x"&amp;LEFT(tabDaten[[#This Row],[Gld]],2)),tabGliederung[],2,FALSE)</f>
        <v xml:space="preserve">13    Feuerschutz </v>
      </c>
      <c r="G7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8" s="14" t="str">
        <f>LEFT(tabDaten[[#This Row],[Gld]],4) &amp; "    " &amp;VLOOKUP((tabDaten[[#This Row],[MandNr]]&amp;"x"&amp;LEFT(tabDaten[[#This Row],[Gld]],4)),tabGliederung[],2,FALSE)</f>
        <v xml:space="preserve">1304    Abteilung Grombach </v>
      </c>
      <c r="I778" s="14" t="str">
        <f>IF(OR(LEFT(tabDaten[[#This Row],[Grp]],1)*1=3,LEFT(tabDaten[[#This Row],[Grp]],1)*1=9),LEFT(tabDaten[[#This Row],[Grp]],2),LEFT(tabDaten[[#This Row],[Grp]],1))</f>
        <v>6</v>
      </c>
      <c r="J778" s="14" t="str">
        <f>VLOOKUP(tabDaten[[#This Row],[GrpKurz]],tabGruppierung[],2,FALSE)</f>
        <v>A   Sächlicher Verwaltungs- und Betriebsaufwand</v>
      </c>
      <c r="K7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1304-640000    Steuern, Versicherung. , Schadensfälle, Sonderabgaben  </v>
      </c>
      <c r="L778" s="17">
        <f>IF(OR(tabDaten[[#This Row],[art]]="00",tabDaten[[#This Row],[art]]="10"),tabDaten[[#This Row],[Plan]],tabDaten[[#This Row],[Plan]]*-1)</f>
        <v>-2800</v>
      </c>
      <c r="M778" s="18">
        <f>IF(OR(tabDaten[[#This Row],[art]]="00",tabDaten[[#This Row],[art]]="10",tabDaten[[#This Row],[art]]="60",tabDaten[[#This Row],[art]]="70"),tabDaten[[#This Row],[Rechnung]],tabDaten[[#This Row],[Rechnung]]*-1)</f>
        <v>-2633.49</v>
      </c>
      <c r="N778" s="44">
        <v>1</v>
      </c>
      <c r="O778" s="45" t="s">
        <v>997</v>
      </c>
      <c r="P778" s="45" t="s">
        <v>1045</v>
      </c>
      <c r="Q778" s="45" t="s">
        <v>1723</v>
      </c>
      <c r="R778" s="45" t="s">
        <v>995</v>
      </c>
      <c r="S778" s="45" t="s">
        <v>1546</v>
      </c>
      <c r="T778" s="44" t="s">
        <v>144</v>
      </c>
      <c r="U778" s="46">
        <v>2800</v>
      </c>
      <c r="V778" s="46">
        <v>2633.49</v>
      </c>
    </row>
    <row r="779" spans="2:22" x14ac:dyDescent="0.2">
      <c r="B779" s="14" t="str">
        <f>IF(tabDaten[[#This Row],[MandNr]]="","Fehler",IF(tabDaten[[#This Row],[MandNr]]=1,"1 Stadt Bad Rappenau","2 Eigenbetrieb Stadtenwässerung"))</f>
        <v>1 Stadt Bad Rappenau</v>
      </c>
      <c r="C779" s="14" t="str">
        <f>IF(OR(tabDaten[[#This Row],[art]]="00",tabDaten[[#This Row],[art]]="01",tabDaten[[#This Row],[art]]="60",tabDaten[[#This Row],[art]]="61"),"0 Verwaltungshaushalt","1 Vermögenshaushalt")</f>
        <v>0 Verwaltungshaushalt</v>
      </c>
      <c r="D779" s="14" t="str">
        <f>VLOOKUP(tabDaten[[#This Row],[art]],tabKontenart[],2,FALSE)</f>
        <v>01 Ausgaben VerwaltungsHH</v>
      </c>
      <c r="E779" s="14" t="str">
        <f>LEFT(tabDaten[[#This Row],[Gld]],1) &amp; "    " &amp;VLOOKUP((tabDaten[[#This Row],[MandNr]]&amp;"x"&amp;LEFT(tabDaten[[#This Row],[Gld]],1)),tabGliederung[],2,FALSE)</f>
        <v xml:space="preserve">1    öffentliche Ordnung </v>
      </c>
      <c r="F779" s="14" t="str">
        <f>LEFT(tabDaten[[#This Row],[Gld]],2) &amp; "    " &amp;VLOOKUP((tabDaten[[#This Row],[MandNr]]&amp;"x"&amp;LEFT(tabDaten[[#This Row],[Gld]],2)),tabGliederung[],2,FALSE)</f>
        <v xml:space="preserve">13    Feuerschutz </v>
      </c>
      <c r="G7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79" s="14" t="str">
        <f>LEFT(tabDaten[[#This Row],[Gld]],4) &amp; "    " &amp;VLOOKUP((tabDaten[[#This Row],[MandNr]]&amp;"x"&amp;LEFT(tabDaten[[#This Row],[Gld]],4)),tabGliederung[],2,FALSE)</f>
        <v xml:space="preserve">1304    Abteilung Grombach </v>
      </c>
      <c r="I779" s="14" t="str">
        <f>IF(OR(LEFT(tabDaten[[#This Row],[Grp]],1)*1=3,LEFT(tabDaten[[#This Row],[Grp]],1)*1=9),LEFT(tabDaten[[#This Row],[Grp]],2),LEFT(tabDaten[[#This Row],[Grp]],1))</f>
        <v>6</v>
      </c>
      <c r="J779" s="14" t="str">
        <f>VLOOKUP(tabDaten[[#This Row],[GrpKurz]],tabGruppierung[],2,FALSE)</f>
        <v>A   Sächlicher Verwaltungs- und Betriebsaufwand</v>
      </c>
      <c r="K7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1304-650000    Bürobedarf   </v>
      </c>
      <c r="L779" s="17">
        <f>IF(OR(tabDaten[[#This Row],[art]]="00",tabDaten[[#This Row],[art]]="10"),tabDaten[[#This Row],[Plan]],tabDaten[[#This Row],[Plan]]*-1)</f>
        <v>-500</v>
      </c>
      <c r="M779" s="18">
        <f>IF(OR(tabDaten[[#This Row],[art]]="00",tabDaten[[#This Row],[art]]="10",tabDaten[[#This Row],[art]]="60",tabDaten[[#This Row],[art]]="70"),tabDaten[[#This Row],[Rechnung]],tabDaten[[#This Row],[Rechnung]]*-1)</f>
        <v>0</v>
      </c>
      <c r="N779" s="44">
        <v>1</v>
      </c>
      <c r="O779" s="45" t="s">
        <v>997</v>
      </c>
      <c r="P779" s="45" t="s">
        <v>1045</v>
      </c>
      <c r="Q779" s="45" t="s">
        <v>1724</v>
      </c>
      <c r="R779" s="45" t="s">
        <v>995</v>
      </c>
      <c r="S779" s="45" t="s">
        <v>1546</v>
      </c>
      <c r="T779" s="44" t="s">
        <v>119</v>
      </c>
      <c r="U779" s="46">
        <v>500</v>
      </c>
      <c r="V779" s="46">
        <v>0</v>
      </c>
    </row>
    <row r="780" spans="2:22" x14ac:dyDescent="0.2">
      <c r="B780" s="14" t="str">
        <f>IF(tabDaten[[#This Row],[MandNr]]="","Fehler",IF(tabDaten[[#This Row],[MandNr]]=1,"1 Stadt Bad Rappenau","2 Eigenbetrieb Stadtenwässerung"))</f>
        <v>1 Stadt Bad Rappenau</v>
      </c>
      <c r="C780" s="14" t="str">
        <f>IF(OR(tabDaten[[#This Row],[art]]="00",tabDaten[[#This Row],[art]]="01",tabDaten[[#This Row],[art]]="60",tabDaten[[#This Row],[art]]="61"),"0 Verwaltungshaushalt","1 Vermögenshaushalt")</f>
        <v>0 Verwaltungshaushalt</v>
      </c>
      <c r="D780" s="14" t="str">
        <f>VLOOKUP(tabDaten[[#This Row],[art]],tabKontenart[],2,FALSE)</f>
        <v>01 Ausgaben VerwaltungsHH</v>
      </c>
      <c r="E780" s="14" t="str">
        <f>LEFT(tabDaten[[#This Row],[Gld]],1) &amp; "    " &amp;VLOOKUP((tabDaten[[#This Row],[MandNr]]&amp;"x"&amp;LEFT(tabDaten[[#This Row],[Gld]],1)),tabGliederung[],2,FALSE)</f>
        <v xml:space="preserve">1    öffentliche Ordnung </v>
      </c>
      <c r="F780" s="14" t="str">
        <f>LEFT(tabDaten[[#This Row],[Gld]],2) &amp; "    " &amp;VLOOKUP((tabDaten[[#This Row],[MandNr]]&amp;"x"&amp;LEFT(tabDaten[[#This Row],[Gld]],2)),tabGliederung[],2,FALSE)</f>
        <v xml:space="preserve">13    Feuerschutz </v>
      </c>
      <c r="G7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0" s="14" t="str">
        <f>LEFT(tabDaten[[#This Row],[Gld]],4) &amp; "    " &amp;VLOOKUP((tabDaten[[#This Row],[MandNr]]&amp;"x"&amp;LEFT(tabDaten[[#This Row],[Gld]],4)),tabGliederung[],2,FALSE)</f>
        <v xml:space="preserve">1304    Abteilung Grombach </v>
      </c>
      <c r="I780" s="14" t="str">
        <f>IF(OR(LEFT(tabDaten[[#This Row],[Grp]],1)*1=3,LEFT(tabDaten[[#This Row],[Grp]],1)*1=9),LEFT(tabDaten[[#This Row],[Grp]],2),LEFT(tabDaten[[#This Row],[Grp]],1))</f>
        <v>6</v>
      </c>
      <c r="J780" s="14" t="str">
        <f>VLOOKUP(tabDaten[[#This Row],[GrpKurz]],tabGruppierung[],2,FALSE)</f>
        <v>A   Sächlicher Verwaltungs- und Betriebsaufwand</v>
      </c>
      <c r="K7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1304-661000    Mitgliedsbeiträge an Verbände und Vereine  </v>
      </c>
      <c r="L780" s="17">
        <f>IF(OR(tabDaten[[#This Row],[art]]="00",tabDaten[[#This Row],[art]]="10"),tabDaten[[#This Row],[Plan]],tabDaten[[#This Row],[Plan]]*-1)</f>
        <v>-200</v>
      </c>
      <c r="M780" s="18">
        <f>IF(OR(tabDaten[[#This Row],[art]]="00",tabDaten[[#This Row],[art]]="10",tabDaten[[#This Row],[art]]="60",tabDaten[[#This Row],[art]]="70"),tabDaten[[#This Row],[Rechnung]],tabDaten[[#This Row],[Rechnung]]*-1)</f>
        <v>-150.65</v>
      </c>
      <c r="N780" s="44">
        <v>1</v>
      </c>
      <c r="O780" s="45" t="s">
        <v>997</v>
      </c>
      <c r="P780" s="45" t="s">
        <v>1045</v>
      </c>
      <c r="Q780" s="45" t="s">
        <v>1741</v>
      </c>
      <c r="R780" s="45" t="s">
        <v>995</v>
      </c>
      <c r="S780" s="45" t="s">
        <v>1546</v>
      </c>
      <c r="T780" s="44" t="s">
        <v>145</v>
      </c>
      <c r="U780" s="46">
        <v>200</v>
      </c>
      <c r="V780" s="46">
        <v>150.65</v>
      </c>
    </row>
    <row r="781" spans="2:22" x14ac:dyDescent="0.2">
      <c r="B781" s="14" t="str">
        <f>IF(tabDaten[[#This Row],[MandNr]]="","Fehler",IF(tabDaten[[#This Row],[MandNr]]=1,"1 Stadt Bad Rappenau","2 Eigenbetrieb Stadtenwässerung"))</f>
        <v>1 Stadt Bad Rappenau</v>
      </c>
      <c r="C781" s="14" t="str">
        <f>IF(OR(tabDaten[[#This Row],[art]]="00",tabDaten[[#This Row],[art]]="01",tabDaten[[#This Row],[art]]="60",tabDaten[[#This Row],[art]]="61"),"0 Verwaltungshaushalt","1 Vermögenshaushalt")</f>
        <v>0 Verwaltungshaushalt</v>
      </c>
      <c r="D781" s="14" t="str">
        <f>VLOOKUP(tabDaten[[#This Row],[art]],tabKontenart[],2,FALSE)</f>
        <v>01 Ausgaben VerwaltungsHH</v>
      </c>
      <c r="E781" s="14" t="str">
        <f>LEFT(tabDaten[[#This Row],[Gld]],1) &amp; "    " &amp;VLOOKUP((tabDaten[[#This Row],[MandNr]]&amp;"x"&amp;LEFT(tabDaten[[#This Row],[Gld]],1)),tabGliederung[],2,FALSE)</f>
        <v xml:space="preserve">1    öffentliche Ordnung </v>
      </c>
      <c r="F781" s="14" t="str">
        <f>LEFT(tabDaten[[#This Row],[Gld]],2) &amp; "    " &amp;VLOOKUP((tabDaten[[#This Row],[MandNr]]&amp;"x"&amp;LEFT(tabDaten[[#This Row],[Gld]],2)),tabGliederung[],2,FALSE)</f>
        <v xml:space="preserve">13    Feuerschutz </v>
      </c>
      <c r="G7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1" s="14" t="str">
        <f>LEFT(tabDaten[[#This Row],[Gld]],4) &amp; "    " &amp;VLOOKUP((tabDaten[[#This Row],[MandNr]]&amp;"x"&amp;LEFT(tabDaten[[#This Row],[Gld]],4)),tabGliederung[],2,FALSE)</f>
        <v xml:space="preserve">1304    Abteilung Grombach </v>
      </c>
      <c r="I781" s="14" t="str">
        <f>IF(OR(LEFT(tabDaten[[#This Row],[Grp]],1)*1=3,LEFT(tabDaten[[#This Row],[Grp]],1)*1=9),LEFT(tabDaten[[#This Row],[Grp]],2),LEFT(tabDaten[[#This Row],[Grp]],1))</f>
        <v>6</v>
      </c>
      <c r="J781" s="14" t="str">
        <f>VLOOKUP(tabDaten[[#This Row],[GrpKurz]],tabGruppierung[],2,FALSE)</f>
        <v>A   Sächlicher Verwaltungs- und Betriebsaufwand</v>
      </c>
      <c r="K7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1304-668000    Vermischte Ausgaben   </v>
      </c>
      <c r="L781" s="17">
        <f>IF(OR(tabDaten[[#This Row],[art]]="00",tabDaten[[#This Row],[art]]="10"),tabDaten[[#This Row],[Plan]],tabDaten[[#This Row],[Plan]]*-1)</f>
        <v>-500</v>
      </c>
      <c r="M781" s="18">
        <f>IF(OR(tabDaten[[#This Row],[art]]="00",tabDaten[[#This Row],[art]]="10",tabDaten[[#This Row],[art]]="60",tabDaten[[#This Row],[art]]="70"),tabDaten[[#This Row],[Rechnung]],tabDaten[[#This Row],[Rechnung]]*-1)</f>
        <v>0</v>
      </c>
      <c r="N781" s="44">
        <v>1</v>
      </c>
      <c r="O781" s="45" t="s">
        <v>997</v>
      </c>
      <c r="P781" s="45" t="s">
        <v>1045</v>
      </c>
      <c r="Q781" s="45" t="s">
        <v>1726</v>
      </c>
      <c r="R781" s="45" t="s">
        <v>995</v>
      </c>
      <c r="S781" s="45" t="s">
        <v>1546</v>
      </c>
      <c r="T781" s="44" t="s">
        <v>121</v>
      </c>
      <c r="U781" s="46">
        <v>500</v>
      </c>
      <c r="V781" s="46">
        <v>0</v>
      </c>
    </row>
    <row r="782" spans="2:22" x14ac:dyDescent="0.2">
      <c r="B782" s="14" t="str">
        <f>IF(tabDaten[[#This Row],[MandNr]]="","Fehler",IF(tabDaten[[#This Row],[MandNr]]=1,"1 Stadt Bad Rappenau","2 Eigenbetrieb Stadtenwässerung"))</f>
        <v>1 Stadt Bad Rappenau</v>
      </c>
      <c r="C782" s="14" t="str">
        <f>IF(OR(tabDaten[[#This Row],[art]]="00",tabDaten[[#This Row],[art]]="01",tabDaten[[#This Row],[art]]="60",tabDaten[[#This Row],[art]]="61"),"0 Verwaltungshaushalt","1 Vermögenshaushalt")</f>
        <v>0 Verwaltungshaushalt</v>
      </c>
      <c r="D782" s="14" t="str">
        <f>VLOOKUP(tabDaten[[#This Row],[art]],tabKontenart[],2,FALSE)</f>
        <v>01 Ausgaben VerwaltungsHH</v>
      </c>
      <c r="E782" s="14" t="str">
        <f>LEFT(tabDaten[[#This Row],[Gld]],1) &amp; "    " &amp;VLOOKUP((tabDaten[[#This Row],[MandNr]]&amp;"x"&amp;LEFT(tabDaten[[#This Row],[Gld]],1)),tabGliederung[],2,FALSE)</f>
        <v xml:space="preserve">1    öffentliche Ordnung </v>
      </c>
      <c r="F782" s="14" t="str">
        <f>LEFT(tabDaten[[#This Row],[Gld]],2) &amp; "    " &amp;VLOOKUP((tabDaten[[#This Row],[MandNr]]&amp;"x"&amp;LEFT(tabDaten[[#This Row],[Gld]],2)),tabGliederung[],2,FALSE)</f>
        <v xml:space="preserve">13    Feuerschutz </v>
      </c>
      <c r="G7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2" s="14" t="str">
        <f>LEFT(tabDaten[[#This Row],[Gld]],4) &amp; "    " &amp;VLOOKUP((tabDaten[[#This Row],[MandNr]]&amp;"x"&amp;LEFT(tabDaten[[#This Row],[Gld]],4)),tabGliederung[],2,FALSE)</f>
        <v xml:space="preserve">1304    Abteilung Grombach </v>
      </c>
      <c r="I782" s="14" t="str">
        <f>IF(OR(LEFT(tabDaten[[#This Row],[Grp]],1)*1=3,LEFT(tabDaten[[#This Row],[Grp]],1)*1=9),LEFT(tabDaten[[#This Row],[Grp]],2),LEFT(tabDaten[[#This Row],[Grp]],1))</f>
        <v>6</v>
      </c>
      <c r="J782" s="14" t="str">
        <f>VLOOKUP(tabDaten[[#This Row],[GrpKurz]],tabGruppierung[],2,FALSE)</f>
        <v>A   Sächlicher Verwaltungs- und Betriebsaufwand</v>
      </c>
      <c r="K7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1304-679000    Innere Verrechnungen   </v>
      </c>
      <c r="L782" s="17">
        <f>IF(OR(tabDaten[[#This Row],[art]]="00",tabDaten[[#This Row],[art]]="10"),tabDaten[[#This Row],[Plan]],tabDaten[[#This Row],[Plan]]*-1)</f>
        <v>-1200</v>
      </c>
      <c r="M782" s="18">
        <f>IF(OR(tabDaten[[#This Row],[art]]="00",tabDaten[[#This Row],[art]]="10",tabDaten[[#This Row],[art]]="60",tabDaten[[#This Row],[art]]="70"),tabDaten[[#This Row],[Rechnung]],tabDaten[[#This Row],[Rechnung]]*-1)</f>
        <v>0</v>
      </c>
      <c r="N782" s="44">
        <v>1</v>
      </c>
      <c r="O782" s="45" t="s">
        <v>997</v>
      </c>
      <c r="P782" s="45" t="s">
        <v>1045</v>
      </c>
      <c r="Q782" s="45" t="s">
        <v>1728</v>
      </c>
      <c r="R782" s="45" t="s">
        <v>995</v>
      </c>
      <c r="S782" s="45" t="s">
        <v>1546</v>
      </c>
      <c r="T782" s="44" t="s">
        <v>11</v>
      </c>
      <c r="U782" s="46">
        <v>1200</v>
      </c>
      <c r="V782" s="46">
        <v>0</v>
      </c>
    </row>
    <row r="783" spans="2:22" x14ac:dyDescent="0.2">
      <c r="B783" s="14" t="str">
        <f>IF(tabDaten[[#This Row],[MandNr]]="","Fehler",IF(tabDaten[[#This Row],[MandNr]]=1,"1 Stadt Bad Rappenau","2 Eigenbetrieb Stadtenwässerung"))</f>
        <v>1 Stadt Bad Rappenau</v>
      </c>
      <c r="C783" s="14" t="str">
        <f>IF(OR(tabDaten[[#This Row],[art]]="00",tabDaten[[#This Row],[art]]="01",tabDaten[[#This Row],[art]]="60",tabDaten[[#This Row],[art]]="61"),"0 Verwaltungshaushalt","1 Vermögenshaushalt")</f>
        <v>0 Verwaltungshaushalt</v>
      </c>
      <c r="D783" s="14" t="str">
        <f>VLOOKUP(tabDaten[[#This Row],[art]],tabKontenart[],2,FALSE)</f>
        <v>01 Ausgaben VerwaltungsHH</v>
      </c>
      <c r="E783" s="14" t="str">
        <f>LEFT(tabDaten[[#This Row],[Gld]],1) &amp; "    " &amp;VLOOKUP((tabDaten[[#This Row],[MandNr]]&amp;"x"&amp;LEFT(tabDaten[[#This Row],[Gld]],1)),tabGliederung[],2,FALSE)</f>
        <v xml:space="preserve">1    öffentliche Ordnung </v>
      </c>
      <c r="F783" s="14" t="str">
        <f>LEFT(tabDaten[[#This Row],[Gld]],2) &amp; "    " &amp;VLOOKUP((tabDaten[[#This Row],[MandNr]]&amp;"x"&amp;LEFT(tabDaten[[#This Row],[Gld]],2)),tabGliederung[],2,FALSE)</f>
        <v xml:space="preserve">13    Feuerschutz </v>
      </c>
      <c r="G7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3" s="14" t="str">
        <f>LEFT(tabDaten[[#This Row],[Gld]],4) &amp; "    " &amp;VLOOKUP((tabDaten[[#This Row],[MandNr]]&amp;"x"&amp;LEFT(tabDaten[[#This Row],[Gld]],4)),tabGliederung[],2,FALSE)</f>
        <v xml:space="preserve">1304    Abteilung Grombach </v>
      </c>
      <c r="I783" s="14" t="str">
        <f>IF(OR(LEFT(tabDaten[[#This Row],[Grp]],1)*1=3,LEFT(tabDaten[[#This Row],[Grp]],1)*1=9),LEFT(tabDaten[[#This Row],[Grp]],2),LEFT(tabDaten[[#This Row],[Grp]],1))</f>
        <v>6</v>
      </c>
      <c r="J783" s="14" t="str">
        <f>VLOOKUP(tabDaten[[#This Row],[GrpKurz]],tabGruppierung[],2,FALSE)</f>
        <v>A   Sächlicher Verwaltungs- und Betriebsaufwand</v>
      </c>
      <c r="K7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1304-680000    Abschreibungen   </v>
      </c>
      <c r="L783" s="17">
        <f>IF(OR(tabDaten[[#This Row],[art]]="00",tabDaten[[#This Row],[art]]="10"),tabDaten[[#This Row],[Plan]],tabDaten[[#This Row],[Plan]]*-1)</f>
        <v>-5100</v>
      </c>
      <c r="M783" s="18">
        <f>IF(OR(tabDaten[[#This Row],[art]]="00",tabDaten[[#This Row],[art]]="10",tabDaten[[#This Row],[art]]="60",tabDaten[[#This Row],[art]]="70"),tabDaten[[#This Row],[Rechnung]],tabDaten[[#This Row],[Rechnung]]*-1)</f>
        <v>-4956.07</v>
      </c>
      <c r="N783" s="44">
        <v>1</v>
      </c>
      <c r="O783" s="45" t="s">
        <v>997</v>
      </c>
      <c r="P783" s="45" t="s">
        <v>1045</v>
      </c>
      <c r="Q783" s="45" t="s">
        <v>1752</v>
      </c>
      <c r="R783" s="45" t="s">
        <v>995</v>
      </c>
      <c r="S783" s="45" t="s">
        <v>1546</v>
      </c>
      <c r="T783" s="44" t="s">
        <v>98</v>
      </c>
      <c r="U783" s="46">
        <v>5100</v>
      </c>
      <c r="V783" s="46">
        <v>4956.07</v>
      </c>
    </row>
    <row r="784" spans="2:22" x14ac:dyDescent="0.2">
      <c r="B784" s="14" t="str">
        <f>IF(tabDaten[[#This Row],[MandNr]]="","Fehler",IF(tabDaten[[#This Row],[MandNr]]=1,"1 Stadt Bad Rappenau","2 Eigenbetrieb Stadtenwässerung"))</f>
        <v>1 Stadt Bad Rappenau</v>
      </c>
      <c r="C784" s="14" t="str">
        <f>IF(OR(tabDaten[[#This Row],[art]]="00",tabDaten[[#This Row],[art]]="01",tabDaten[[#This Row],[art]]="60",tabDaten[[#This Row],[art]]="61"),"0 Verwaltungshaushalt","1 Vermögenshaushalt")</f>
        <v>0 Verwaltungshaushalt</v>
      </c>
      <c r="D784" s="14" t="str">
        <f>VLOOKUP(tabDaten[[#This Row],[art]],tabKontenart[],2,FALSE)</f>
        <v>01 Ausgaben VerwaltungsHH</v>
      </c>
      <c r="E784" s="14" t="str">
        <f>LEFT(tabDaten[[#This Row],[Gld]],1) &amp; "    " &amp;VLOOKUP((tabDaten[[#This Row],[MandNr]]&amp;"x"&amp;LEFT(tabDaten[[#This Row],[Gld]],1)),tabGliederung[],2,FALSE)</f>
        <v xml:space="preserve">1    öffentliche Ordnung </v>
      </c>
      <c r="F784" s="14" t="str">
        <f>LEFT(tabDaten[[#This Row],[Gld]],2) &amp; "    " &amp;VLOOKUP((tabDaten[[#This Row],[MandNr]]&amp;"x"&amp;LEFT(tabDaten[[#This Row],[Gld]],2)),tabGliederung[],2,FALSE)</f>
        <v xml:space="preserve">13    Feuerschutz </v>
      </c>
      <c r="G7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4" s="14" t="str">
        <f>LEFT(tabDaten[[#This Row],[Gld]],4) &amp; "    " &amp;VLOOKUP((tabDaten[[#This Row],[MandNr]]&amp;"x"&amp;LEFT(tabDaten[[#This Row],[Gld]],4)),tabGliederung[],2,FALSE)</f>
        <v xml:space="preserve">1304    Abteilung Grombach </v>
      </c>
      <c r="I784" s="14" t="str">
        <f>IF(OR(LEFT(tabDaten[[#This Row],[Grp]],1)*1=3,LEFT(tabDaten[[#This Row],[Grp]],1)*1=9),LEFT(tabDaten[[#This Row],[Grp]],2),LEFT(tabDaten[[#This Row],[Grp]],1))</f>
        <v>6</v>
      </c>
      <c r="J784" s="14" t="str">
        <f>VLOOKUP(tabDaten[[#This Row],[GrpKurz]],tabGruppierung[],2,FALSE)</f>
        <v>A   Sächlicher Verwaltungs- und Betriebsaufwand</v>
      </c>
      <c r="K7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1304-685000    Verzinsung des Anlagekapitals   </v>
      </c>
      <c r="L784" s="17">
        <f>IF(OR(tabDaten[[#This Row],[art]]="00",tabDaten[[#This Row],[art]]="10"),tabDaten[[#This Row],[Plan]],tabDaten[[#This Row],[Plan]]*-1)</f>
        <v>-8100</v>
      </c>
      <c r="M784" s="18">
        <f>IF(OR(tabDaten[[#This Row],[art]]="00",tabDaten[[#This Row],[art]]="10",tabDaten[[#This Row],[art]]="60",tabDaten[[#This Row],[art]]="70"),tabDaten[[#This Row],[Rechnung]],tabDaten[[#This Row],[Rechnung]]*-1)</f>
        <v>-7046.32</v>
      </c>
      <c r="N784" s="44">
        <v>1</v>
      </c>
      <c r="O784" s="45" t="s">
        <v>997</v>
      </c>
      <c r="P784" s="45" t="s">
        <v>1045</v>
      </c>
      <c r="Q784" s="45" t="s">
        <v>1753</v>
      </c>
      <c r="R784" s="45" t="s">
        <v>995</v>
      </c>
      <c r="S784" s="45" t="s">
        <v>1546</v>
      </c>
      <c r="T784" s="44" t="s">
        <v>165</v>
      </c>
      <c r="U784" s="46">
        <v>8100</v>
      </c>
      <c r="V784" s="46">
        <v>7046.32</v>
      </c>
    </row>
    <row r="785" spans="2:22" x14ac:dyDescent="0.2">
      <c r="B785" s="14" t="str">
        <f>IF(tabDaten[[#This Row],[MandNr]]="","Fehler",IF(tabDaten[[#This Row],[MandNr]]=1,"1 Stadt Bad Rappenau","2 Eigenbetrieb Stadtenwässerung"))</f>
        <v>1 Stadt Bad Rappenau</v>
      </c>
      <c r="C785" s="14" t="str">
        <f>IF(OR(tabDaten[[#This Row],[art]]="00",tabDaten[[#This Row],[art]]="01",tabDaten[[#This Row],[art]]="60",tabDaten[[#This Row],[art]]="61"),"0 Verwaltungshaushalt","1 Vermögenshaushalt")</f>
        <v>0 Verwaltungshaushalt</v>
      </c>
      <c r="D785" s="14" t="str">
        <f>VLOOKUP(tabDaten[[#This Row],[art]],tabKontenart[],2,FALSE)</f>
        <v>01 Ausgaben VerwaltungsHH</v>
      </c>
      <c r="E785" s="14" t="str">
        <f>LEFT(tabDaten[[#This Row],[Gld]],1) &amp; "    " &amp;VLOOKUP((tabDaten[[#This Row],[MandNr]]&amp;"x"&amp;LEFT(tabDaten[[#This Row],[Gld]],1)),tabGliederung[],2,FALSE)</f>
        <v xml:space="preserve">1    öffentliche Ordnung </v>
      </c>
      <c r="F785" s="14" t="str">
        <f>LEFT(tabDaten[[#This Row],[Gld]],2) &amp; "    " &amp;VLOOKUP((tabDaten[[#This Row],[MandNr]]&amp;"x"&amp;LEFT(tabDaten[[#This Row],[Gld]],2)),tabGliederung[],2,FALSE)</f>
        <v xml:space="preserve">13    Feuerschutz </v>
      </c>
      <c r="G7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5" s="14" t="str">
        <f>LEFT(tabDaten[[#This Row],[Gld]],4) &amp; "    " &amp;VLOOKUP((tabDaten[[#This Row],[MandNr]]&amp;"x"&amp;LEFT(tabDaten[[#This Row],[Gld]],4)),tabGliederung[],2,FALSE)</f>
        <v xml:space="preserve">1304    Abteilung Grombach </v>
      </c>
      <c r="I785" s="14" t="str">
        <f>IF(OR(LEFT(tabDaten[[#This Row],[Grp]],1)*1=3,LEFT(tabDaten[[#This Row],[Grp]],1)*1=9),LEFT(tabDaten[[#This Row],[Grp]],2),LEFT(tabDaten[[#This Row],[Grp]],1))</f>
        <v>7</v>
      </c>
      <c r="J785" s="14" t="str">
        <f>VLOOKUP(tabDaten[[#This Row],[GrpKurz]],tabGruppierung[],2,FALSE)</f>
        <v>A   Zuweisungen und Zuschüsse (nicht für Investitionen)</v>
      </c>
      <c r="K7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1304-715000    Zuweisungen Kameradschaftskasse   </v>
      </c>
      <c r="L785" s="17">
        <f>IF(OR(tabDaten[[#This Row],[art]]="00",tabDaten[[#This Row],[art]]="10"),tabDaten[[#This Row],[Plan]],tabDaten[[#This Row],[Plan]]*-1)</f>
        <v>-500</v>
      </c>
      <c r="M785" s="18">
        <f>IF(OR(tabDaten[[#This Row],[art]]="00",tabDaten[[#This Row],[art]]="10",tabDaten[[#This Row],[art]]="60",tabDaten[[#This Row],[art]]="70"),tabDaten[[#This Row],[Rechnung]],tabDaten[[#This Row],[Rechnung]]*-1)</f>
        <v>-435</v>
      </c>
      <c r="N785" s="44">
        <v>1</v>
      </c>
      <c r="O785" s="45" t="s">
        <v>997</v>
      </c>
      <c r="P785" s="45" t="s">
        <v>1045</v>
      </c>
      <c r="Q785" s="45" t="s">
        <v>1754</v>
      </c>
      <c r="R785" s="45" t="s">
        <v>995</v>
      </c>
      <c r="S785" s="45" t="s">
        <v>1546</v>
      </c>
      <c r="T785" s="44" t="s">
        <v>166</v>
      </c>
      <c r="U785" s="46">
        <v>500</v>
      </c>
      <c r="V785" s="46">
        <v>435</v>
      </c>
    </row>
    <row r="786" spans="2:22" x14ac:dyDescent="0.2">
      <c r="B786" s="14" t="str">
        <f>IF(tabDaten[[#This Row],[MandNr]]="","Fehler",IF(tabDaten[[#This Row],[MandNr]]=1,"1 Stadt Bad Rappenau","2 Eigenbetrieb Stadtenwässerung"))</f>
        <v>1 Stadt Bad Rappenau</v>
      </c>
      <c r="C786" s="14" t="str">
        <f>IF(OR(tabDaten[[#This Row],[art]]="00",tabDaten[[#This Row],[art]]="01",tabDaten[[#This Row],[art]]="60",tabDaten[[#This Row],[art]]="61"),"0 Verwaltungshaushalt","1 Vermögenshaushalt")</f>
        <v>0 Verwaltungshaushalt</v>
      </c>
      <c r="D786" s="14" t="str">
        <f>VLOOKUP(tabDaten[[#This Row],[art]],tabKontenart[],2,FALSE)</f>
        <v>01 Ausgaben VerwaltungsHH</v>
      </c>
      <c r="E786" s="14" t="str">
        <f>LEFT(tabDaten[[#This Row],[Gld]],1) &amp; "    " &amp;VLOOKUP((tabDaten[[#This Row],[MandNr]]&amp;"x"&amp;LEFT(tabDaten[[#This Row],[Gld]],1)),tabGliederung[],2,FALSE)</f>
        <v xml:space="preserve">1    öffentliche Ordnung </v>
      </c>
      <c r="F786" s="14" t="str">
        <f>LEFT(tabDaten[[#This Row],[Gld]],2) &amp; "    " &amp;VLOOKUP((tabDaten[[#This Row],[MandNr]]&amp;"x"&amp;LEFT(tabDaten[[#This Row],[Gld]],2)),tabGliederung[],2,FALSE)</f>
        <v xml:space="preserve">13    Feuerschutz </v>
      </c>
      <c r="G7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6" s="14" t="str">
        <f>LEFT(tabDaten[[#This Row],[Gld]],4) &amp; "    " &amp;VLOOKUP((tabDaten[[#This Row],[MandNr]]&amp;"x"&amp;LEFT(tabDaten[[#This Row],[Gld]],4)),tabGliederung[],2,FALSE)</f>
        <v xml:space="preserve">1305    Abteilung Heinsheim </v>
      </c>
      <c r="I786" s="14" t="str">
        <f>IF(OR(LEFT(tabDaten[[#This Row],[Grp]],1)*1=3,LEFT(tabDaten[[#This Row],[Grp]],1)*1=9),LEFT(tabDaten[[#This Row],[Grp]],2),LEFT(tabDaten[[#This Row],[Grp]],1))</f>
        <v>4</v>
      </c>
      <c r="J786" s="14" t="str">
        <f>VLOOKUP(tabDaten[[#This Row],[GrpKurz]],tabGruppierung[],2,FALSE)</f>
        <v>A   Personalausgaben</v>
      </c>
      <c r="K7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1305-416000    Beschäftigungsentgelte u. dgl.  </v>
      </c>
      <c r="L786" s="17">
        <f>IF(OR(tabDaten[[#This Row],[art]]="00",tabDaten[[#This Row],[art]]="10"),tabDaten[[#This Row],[Plan]],tabDaten[[#This Row],[Plan]]*-1)</f>
        <v>-700</v>
      </c>
      <c r="M786" s="18">
        <f>IF(OR(tabDaten[[#This Row],[art]]="00",tabDaten[[#This Row],[art]]="10",tabDaten[[#This Row],[art]]="60",tabDaten[[#This Row],[art]]="70"),tabDaten[[#This Row],[Rechnung]],tabDaten[[#This Row],[Rechnung]]*-1)</f>
        <v>-672</v>
      </c>
      <c r="N786" s="44">
        <v>1</v>
      </c>
      <c r="O786" s="45" t="s">
        <v>997</v>
      </c>
      <c r="P786" s="45" t="s">
        <v>1046</v>
      </c>
      <c r="Q786" s="45" t="s">
        <v>1749</v>
      </c>
      <c r="R786" s="45" t="s">
        <v>995</v>
      </c>
      <c r="S786" s="45" t="s">
        <v>1546</v>
      </c>
      <c r="T786" s="44" t="s">
        <v>163</v>
      </c>
      <c r="U786" s="46">
        <v>700</v>
      </c>
      <c r="V786" s="46">
        <v>672</v>
      </c>
    </row>
    <row r="787" spans="2:22" x14ac:dyDescent="0.2">
      <c r="B787" s="14" t="str">
        <f>IF(tabDaten[[#This Row],[MandNr]]="","Fehler",IF(tabDaten[[#This Row],[MandNr]]=1,"1 Stadt Bad Rappenau","2 Eigenbetrieb Stadtenwässerung"))</f>
        <v>1 Stadt Bad Rappenau</v>
      </c>
      <c r="C787" s="14" t="str">
        <f>IF(OR(tabDaten[[#This Row],[art]]="00",tabDaten[[#This Row],[art]]="01",tabDaten[[#This Row],[art]]="60",tabDaten[[#This Row],[art]]="61"),"0 Verwaltungshaushalt","1 Vermögenshaushalt")</f>
        <v>0 Verwaltungshaushalt</v>
      </c>
      <c r="D787" s="14" t="str">
        <f>VLOOKUP(tabDaten[[#This Row],[art]],tabKontenart[],2,FALSE)</f>
        <v>01 Ausgaben VerwaltungsHH</v>
      </c>
      <c r="E787" s="14" t="str">
        <f>LEFT(tabDaten[[#This Row],[Gld]],1) &amp; "    " &amp;VLOOKUP((tabDaten[[#This Row],[MandNr]]&amp;"x"&amp;LEFT(tabDaten[[#This Row],[Gld]],1)),tabGliederung[],2,FALSE)</f>
        <v xml:space="preserve">1    öffentliche Ordnung </v>
      </c>
      <c r="F787" s="14" t="str">
        <f>LEFT(tabDaten[[#This Row],[Gld]],2) &amp; "    " &amp;VLOOKUP((tabDaten[[#This Row],[MandNr]]&amp;"x"&amp;LEFT(tabDaten[[#This Row],[Gld]],2)),tabGliederung[],2,FALSE)</f>
        <v xml:space="preserve">13    Feuerschutz </v>
      </c>
      <c r="G7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7" s="14" t="str">
        <f>LEFT(tabDaten[[#This Row],[Gld]],4) &amp; "    " &amp;VLOOKUP((tabDaten[[#This Row],[MandNr]]&amp;"x"&amp;LEFT(tabDaten[[#This Row],[Gld]],4)),tabGliederung[],2,FALSE)</f>
        <v xml:space="preserve">1305    Abteilung Heinsheim </v>
      </c>
      <c r="I787" s="14" t="str">
        <f>IF(OR(LEFT(tabDaten[[#This Row],[Grp]],1)*1=3,LEFT(tabDaten[[#This Row],[Grp]],1)*1=9),LEFT(tabDaten[[#This Row],[Grp]],2),LEFT(tabDaten[[#This Row],[Grp]],1))</f>
        <v>5</v>
      </c>
      <c r="J787" s="14" t="str">
        <f>VLOOKUP(tabDaten[[#This Row],[GrpKurz]],tabGruppierung[],2,FALSE)</f>
        <v>A   Sächlicher Verwaltungs- und Betriebsaufwand</v>
      </c>
      <c r="K7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1305-501000    Gebäudeunterhaltung   </v>
      </c>
      <c r="L787" s="17">
        <f>IF(OR(tabDaten[[#This Row],[art]]="00",tabDaten[[#This Row],[art]]="10"),tabDaten[[#This Row],[Plan]],tabDaten[[#This Row],[Plan]]*-1)</f>
        <v>-2500</v>
      </c>
      <c r="M787" s="18">
        <f>IF(OR(tabDaten[[#This Row],[art]]="00",tabDaten[[#This Row],[art]]="10",tabDaten[[#This Row],[art]]="60",tabDaten[[#This Row],[art]]="70"),tabDaten[[#This Row],[Rechnung]],tabDaten[[#This Row],[Rechnung]]*-1)</f>
        <v>-18835.82</v>
      </c>
      <c r="N787" s="44">
        <v>1</v>
      </c>
      <c r="O787" s="45" t="s">
        <v>997</v>
      </c>
      <c r="P787" s="45" t="s">
        <v>1046</v>
      </c>
      <c r="Q787" s="45" t="s">
        <v>1730</v>
      </c>
      <c r="R787" s="45" t="s">
        <v>995</v>
      </c>
      <c r="S787" s="45" t="s">
        <v>1546</v>
      </c>
      <c r="T787" s="44" t="s">
        <v>133</v>
      </c>
      <c r="U787" s="46">
        <v>2500</v>
      </c>
      <c r="V787" s="46">
        <v>18835.82</v>
      </c>
    </row>
    <row r="788" spans="2:22" x14ac:dyDescent="0.2">
      <c r="B788" s="14" t="str">
        <f>IF(tabDaten[[#This Row],[MandNr]]="","Fehler",IF(tabDaten[[#This Row],[MandNr]]=1,"1 Stadt Bad Rappenau","2 Eigenbetrieb Stadtenwässerung"))</f>
        <v>1 Stadt Bad Rappenau</v>
      </c>
      <c r="C788" s="14" t="str">
        <f>IF(OR(tabDaten[[#This Row],[art]]="00",tabDaten[[#This Row],[art]]="01",tabDaten[[#This Row],[art]]="60",tabDaten[[#This Row],[art]]="61"),"0 Verwaltungshaushalt","1 Vermögenshaushalt")</f>
        <v>0 Verwaltungshaushalt</v>
      </c>
      <c r="D788" s="14" t="str">
        <f>VLOOKUP(tabDaten[[#This Row],[art]],tabKontenart[],2,FALSE)</f>
        <v>01 Ausgaben VerwaltungsHH</v>
      </c>
      <c r="E788" s="14" t="str">
        <f>LEFT(tabDaten[[#This Row],[Gld]],1) &amp; "    " &amp;VLOOKUP((tabDaten[[#This Row],[MandNr]]&amp;"x"&amp;LEFT(tabDaten[[#This Row],[Gld]],1)),tabGliederung[],2,FALSE)</f>
        <v xml:space="preserve">1    öffentliche Ordnung </v>
      </c>
      <c r="F788" s="14" t="str">
        <f>LEFT(tabDaten[[#This Row],[Gld]],2) &amp; "    " &amp;VLOOKUP((tabDaten[[#This Row],[MandNr]]&amp;"x"&amp;LEFT(tabDaten[[#This Row],[Gld]],2)),tabGliederung[],2,FALSE)</f>
        <v xml:space="preserve">13    Feuerschutz </v>
      </c>
      <c r="G7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8" s="14" t="str">
        <f>LEFT(tabDaten[[#This Row],[Gld]],4) &amp; "    " &amp;VLOOKUP((tabDaten[[#This Row],[MandNr]]&amp;"x"&amp;LEFT(tabDaten[[#This Row],[Gld]],4)),tabGliederung[],2,FALSE)</f>
        <v xml:space="preserve">1305    Abteilung Heinsheim </v>
      </c>
      <c r="I788" s="14" t="str">
        <f>IF(OR(LEFT(tabDaten[[#This Row],[Grp]],1)*1=3,LEFT(tabDaten[[#This Row],[Grp]],1)*1=9),LEFT(tabDaten[[#This Row],[Grp]],2),LEFT(tabDaten[[#This Row],[Grp]],1))</f>
        <v>5</v>
      </c>
      <c r="J788" s="14" t="str">
        <f>VLOOKUP(tabDaten[[#This Row],[GrpKurz]],tabGruppierung[],2,FALSE)</f>
        <v>A   Sächlicher Verwaltungs- und Betriebsaufwand</v>
      </c>
      <c r="K7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1305-521000    Geräte und Ausstattungen (Fachamt)   </v>
      </c>
      <c r="L788" s="17">
        <f>IF(OR(tabDaten[[#This Row],[art]]="00",tabDaten[[#This Row],[art]]="10"),tabDaten[[#This Row],[Plan]],tabDaten[[#This Row],[Plan]]*-1)</f>
        <v>-1000</v>
      </c>
      <c r="M788" s="18">
        <f>IF(OR(tabDaten[[#This Row],[art]]="00",tabDaten[[#This Row],[art]]="10",tabDaten[[#This Row],[art]]="60",tabDaten[[#This Row],[art]]="70"),tabDaten[[#This Row],[Rechnung]],tabDaten[[#This Row],[Rechnung]]*-1)</f>
        <v>-6814.44</v>
      </c>
      <c r="N788" s="44">
        <v>1</v>
      </c>
      <c r="O788" s="45" t="s">
        <v>997</v>
      </c>
      <c r="P788" s="45" t="s">
        <v>1046</v>
      </c>
      <c r="Q788" s="45" t="s">
        <v>1750</v>
      </c>
      <c r="R788" s="45" t="s">
        <v>995</v>
      </c>
      <c r="S788" s="45" t="s">
        <v>1546</v>
      </c>
      <c r="T788" s="44" t="s">
        <v>164</v>
      </c>
      <c r="U788" s="46">
        <v>1000</v>
      </c>
      <c r="V788" s="46">
        <v>6814.44</v>
      </c>
    </row>
    <row r="789" spans="2:22" x14ac:dyDescent="0.2">
      <c r="B789" s="14" t="str">
        <f>IF(tabDaten[[#This Row],[MandNr]]="","Fehler",IF(tabDaten[[#This Row],[MandNr]]=1,"1 Stadt Bad Rappenau","2 Eigenbetrieb Stadtenwässerung"))</f>
        <v>1 Stadt Bad Rappenau</v>
      </c>
      <c r="C789" s="14" t="str">
        <f>IF(OR(tabDaten[[#This Row],[art]]="00",tabDaten[[#This Row],[art]]="01",tabDaten[[#This Row],[art]]="60",tabDaten[[#This Row],[art]]="61"),"0 Verwaltungshaushalt","1 Vermögenshaushalt")</f>
        <v>0 Verwaltungshaushalt</v>
      </c>
      <c r="D789" s="14" t="str">
        <f>VLOOKUP(tabDaten[[#This Row],[art]],tabKontenart[],2,FALSE)</f>
        <v>01 Ausgaben VerwaltungsHH</v>
      </c>
      <c r="E789" s="14" t="str">
        <f>LEFT(tabDaten[[#This Row],[Gld]],1) &amp; "    " &amp;VLOOKUP((tabDaten[[#This Row],[MandNr]]&amp;"x"&amp;LEFT(tabDaten[[#This Row],[Gld]],1)),tabGliederung[],2,FALSE)</f>
        <v xml:space="preserve">1    öffentliche Ordnung </v>
      </c>
      <c r="F789" s="14" t="str">
        <f>LEFT(tabDaten[[#This Row],[Gld]],2) &amp; "    " &amp;VLOOKUP((tabDaten[[#This Row],[MandNr]]&amp;"x"&amp;LEFT(tabDaten[[#This Row],[Gld]],2)),tabGliederung[],2,FALSE)</f>
        <v xml:space="preserve">13    Feuerschutz </v>
      </c>
      <c r="G7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89" s="14" t="str">
        <f>LEFT(tabDaten[[#This Row],[Gld]],4) &amp; "    " &amp;VLOOKUP((tabDaten[[#This Row],[MandNr]]&amp;"x"&amp;LEFT(tabDaten[[#This Row],[Gld]],4)),tabGliederung[],2,FALSE)</f>
        <v xml:space="preserve">1305    Abteilung Heinsheim </v>
      </c>
      <c r="I789" s="14" t="str">
        <f>IF(OR(LEFT(tabDaten[[#This Row],[Grp]],1)*1=3,LEFT(tabDaten[[#This Row],[Grp]],1)*1=9),LEFT(tabDaten[[#This Row],[Grp]],2),LEFT(tabDaten[[#This Row],[Grp]],1))</f>
        <v>5</v>
      </c>
      <c r="J789" s="14" t="str">
        <f>VLOOKUP(tabDaten[[#This Row],[GrpKurz]],tabGruppierung[],2,FALSE)</f>
        <v>A   Sächlicher Verwaltungs- und Betriebsaufwand</v>
      </c>
      <c r="K7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1305-522000    Druck- und Kopierkosten   </v>
      </c>
      <c r="L789" s="17">
        <f>IF(OR(tabDaten[[#This Row],[art]]="00",tabDaten[[#This Row],[art]]="10"),tabDaten[[#This Row],[Plan]],tabDaten[[#This Row],[Plan]]*-1)</f>
        <v>-400</v>
      </c>
      <c r="M789" s="18">
        <f>IF(OR(tabDaten[[#This Row],[art]]="00",tabDaten[[#This Row],[art]]="10",tabDaten[[#This Row],[art]]="60",tabDaten[[#This Row],[art]]="70"),tabDaten[[#This Row],[Rechnung]],tabDaten[[#This Row],[Rechnung]]*-1)</f>
        <v>-165.2</v>
      </c>
      <c r="N789" s="44">
        <v>1</v>
      </c>
      <c r="O789" s="45" t="s">
        <v>997</v>
      </c>
      <c r="P789" s="45" t="s">
        <v>1046</v>
      </c>
      <c r="Q789" s="45" t="s">
        <v>1715</v>
      </c>
      <c r="R789" s="45" t="s">
        <v>995</v>
      </c>
      <c r="S789" s="45" t="s">
        <v>1546</v>
      </c>
      <c r="T789" s="44" t="s">
        <v>110</v>
      </c>
      <c r="U789" s="46">
        <v>400</v>
      </c>
      <c r="V789" s="46">
        <v>165.2</v>
      </c>
    </row>
    <row r="790" spans="2:22" x14ac:dyDescent="0.2">
      <c r="B790" s="14" t="str">
        <f>IF(tabDaten[[#This Row],[MandNr]]="","Fehler",IF(tabDaten[[#This Row],[MandNr]]=1,"1 Stadt Bad Rappenau","2 Eigenbetrieb Stadtenwässerung"))</f>
        <v>1 Stadt Bad Rappenau</v>
      </c>
      <c r="C790" s="14" t="str">
        <f>IF(OR(tabDaten[[#This Row],[art]]="00",tabDaten[[#This Row],[art]]="01",tabDaten[[#This Row],[art]]="60",tabDaten[[#This Row],[art]]="61"),"0 Verwaltungshaushalt","1 Vermögenshaushalt")</f>
        <v>0 Verwaltungshaushalt</v>
      </c>
      <c r="D790" s="14" t="str">
        <f>VLOOKUP(tabDaten[[#This Row],[art]],tabKontenart[],2,FALSE)</f>
        <v>01 Ausgaben VerwaltungsHH</v>
      </c>
      <c r="E790" s="14" t="str">
        <f>LEFT(tabDaten[[#This Row],[Gld]],1) &amp; "    " &amp;VLOOKUP((tabDaten[[#This Row],[MandNr]]&amp;"x"&amp;LEFT(tabDaten[[#This Row],[Gld]],1)),tabGliederung[],2,FALSE)</f>
        <v xml:space="preserve">1    öffentliche Ordnung </v>
      </c>
      <c r="F790" s="14" t="str">
        <f>LEFT(tabDaten[[#This Row],[Gld]],2) &amp; "    " &amp;VLOOKUP((tabDaten[[#This Row],[MandNr]]&amp;"x"&amp;LEFT(tabDaten[[#This Row],[Gld]],2)),tabGliederung[],2,FALSE)</f>
        <v xml:space="preserve">13    Feuerschutz </v>
      </c>
      <c r="G7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0" s="14" t="str">
        <f>LEFT(tabDaten[[#This Row],[Gld]],4) &amp; "    " &amp;VLOOKUP((tabDaten[[#This Row],[MandNr]]&amp;"x"&amp;LEFT(tabDaten[[#This Row],[Gld]],4)),tabGliederung[],2,FALSE)</f>
        <v xml:space="preserve">1305    Abteilung Heinsheim </v>
      </c>
      <c r="I790" s="14" t="str">
        <f>IF(OR(LEFT(tabDaten[[#This Row],[Grp]],1)*1=3,LEFT(tabDaten[[#This Row],[Grp]],1)*1=9),LEFT(tabDaten[[#This Row],[Grp]],2),LEFT(tabDaten[[#This Row],[Grp]],1))</f>
        <v>5</v>
      </c>
      <c r="J790" s="14" t="str">
        <f>VLOOKUP(tabDaten[[#This Row],[GrpKurz]],tabGruppierung[],2,FALSE)</f>
        <v>A   Sächlicher Verwaltungs- und Betriebsaufwand</v>
      </c>
      <c r="K7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1305-541000    Strom   </v>
      </c>
      <c r="L790" s="17">
        <f>IF(OR(tabDaten[[#This Row],[art]]="00",tabDaten[[#This Row],[art]]="10"),tabDaten[[#This Row],[Plan]],tabDaten[[#This Row],[Plan]]*-1)</f>
        <v>-1200</v>
      </c>
      <c r="M790" s="18">
        <f>IF(OR(tabDaten[[#This Row],[art]]="00",tabDaten[[#This Row],[art]]="10",tabDaten[[#This Row],[art]]="60",tabDaten[[#This Row],[art]]="70"),tabDaten[[#This Row],[Rechnung]],tabDaten[[#This Row],[Rechnung]]*-1)</f>
        <v>-767.91</v>
      </c>
      <c r="N790" s="44">
        <v>1</v>
      </c>
      <c r="O790" s="45" t="s">
        <v>997</v>
      </c>
      <c r="P790" s="45" t="s">
        <v>1046</v>
      </c>
      <c r="Q790" s="45" t="s">
        <v>1732</v>
      </c>
      <c r="R790" s="45" t="s">
        <v>995</v>
      </c>
      <c r="S790" s="45" t="s">
        <v>1546</v>
      </c>
      <c r="T790" s="44" t="s">
        <v>135</v>
      </c>
      <c r="U790" s="46">
        <v>1200</v>
      </c>
      <c r="V790" s="46">
        <v>767.91</v>
      </c>
    </row>
    <row r="791" spans="2:22" x14ac:dyDescent="0.2">
      <c r="B791" s="14" t="str">
        <f>IF(tabDaten[[#This Row],[MandNr]]="","Fehler",IF(tabDaten[[#This Row],[MandNr]]=1,"1 Stadt Bad Rappenau","2 Eigenbetrieb Stadtenwässerung"))</f>
        <v>1 Stadt Bad Rappenau</v>
      </c>
      <c r="C791" s="14" t="str">
        <f>IF(OR(tabDaten[[#This Row],[art]]="00",tabDaten[[#This Row],[art]]="01",tabDaten[[#This Row],[art]]="60",tabDaten[[#This Row],[art]]="61"),"0 Verwaltungshaushalt","1 Vermögenshaushalt")</f>
        <v>0 Verwaltungshaushalt</v>
      </c>
      <c r="D791" s="14" t="str">
        <f>VLOOKUP(tabDaten[[#This Row],[art]],tabKontenart[],2,FALSE)</f>
        <v>01 Ausgaben VerwaltungsHH</v>
      </c>
      <c r="E791" s="14" t="str">
        <f>LEFT(tabDaten[[#This Row],[Gld]],1) &amp; "    " &amp;VLOOKUP((tabDaten[[#This Row],[MandNr]]&amp;"x"&amp;LEFT(tabDaten[[#This Row],[Gld]],1)),tabGliederung[],2,FALSE)</f>
        <v xml:space="preserve">1    öffentliche Ordnung </v>
      </c>
      <c r="F791" s="14" t="str">
        <f>LEFT(tabDaten[[#This Row],[Gld]],2) &amp; "    " &amp;VLOOKUP((tabDaten[[#This Row],[MandNr]]&amp;"x"&amp;LEFT(tabDaten[[#This Row],[Gld]],2)),tabGliederung[],2,FALSE)</f>
        <v xml:space="preserve">13    Feuerschutz </v>
      </c>
      <c r="G7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1" s="14" t="str">
        <f>LEFT(tabDaten[[#This Row],[Gld]],4) &amp; "    " &amp;VLOOKUP((tabDaten[[#This Row],[MandNr]]&amp;"x"&amp;LEFT(tabDaten[[#This Row],[Gld]],4)),tabGliederung[],2,FALSE)</f>
        <v xml:space="preserve">1305    Abteilung Heinsheim </v>
      </c>
      <c r="I791" s="14" t="str">
        <f>IF(OR(LEFT(tabDaten[[#This Row],[Grp]],1)*1=3,LEFT(tabDaten[[#This Row],[Grp]],1)*1=9),LEFT(tabDaten[[#This Row],[Grp]],2),LEFT(tabDaten[[#This Row],[Grp]],1))</f>
        <v>5</v>
      </c>
      <c r="J791" s="14" t="str">
        <f>VLOOKUP(tabDaten[[#This Row],[GrpKurz]],tabGruppierung[],2,FALSE)</f>
        <v>A   Sächlicher Verwaltungs- und Betriebsaufwand</v>
      </c>
      <c r="K7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1305-542000    Wasser / Abwasser   </v>
      </c>
      <c r="L791" s="17">
        <f>IF(OR(tabDaten[[#This Row],[art]]="00",tabDaten[[#This Row],[art]]="10"),tabDaten[[#This Row],[Plan]],tabDaten[[#This Row],[Plan]]*-1)</f>
        <v>-400</v>
      </c>
      <c r="M791" s="18">
        <f>IF(OR(tabDaten[[#This Row],[art]]="00",tabDaten[[#This Row],[art]]="10",tabDaten[[#This Row],[art]]="60",tabDaten[[#This Row],[art]]="70"),tabDaten[[#This Row],[Rechnung]],tabDaten[[#This Row],[Rechnung]]*-1)</f>
        <v>-220.2</v>
      </c>
      <c r="N791" s="44">
        <v>1</v>
      </c>
      <c r="O791" s="45" t="s">
        <v>997</v>
      </c>
      <c r="P791" s="45" t="s">
        <v>1046</v>
      </c>
      <c r="Q791" s="45" t="s">
        <v>1733</v>
      </c>
      <c r="R791" s="45" t="s">
        <v>995</v>
      </c>
      <c r="S791" s="45" t="s">
        <v>1546</v>
      </c>
      <c r="T791" s="44" t="s">
        <v>136</v>
      </c>
      <c r="U791" s="46">
        <v>400</v>
      </c>
      <c r="V791" s="46">
        <v>220.2</v>
      </c>
    </row>
    <row r="792" spans="2:22" x14ac:dyDescent="0.2">
      <c r="B792" s="14" t="str">
        <f>IF(tabDaten[[#This Row],[MandNr]]="","Fehler",IF(tabDaten[[#This Row],[MandNr]]=1,"1 Stadt Bad Rappenau","2 Eigenbetrieb Stadtenwässerung"))</f>
        <v>1 Stadt Bad Rappenau</v>
      </c>
      <c r="C792" s="14" t="str">
        <f>IF(OR(tabDaten[[#This Row],[art]]="00",tabDaten[[#This Row],[art]]="01",tabDaten[[#This Row],[art]]="60",tabDaten[[#This Row],[art]]="61"),"0 Verwaltungshaushalt","1 Vermögenshaushalt")</f>
        <v>0 Verwaltungshaushalt</v>
      </c>
      <c r="D792" s="14" t="str">
        <f>VLOOKUP(tabDaten[[#This Row],[art]],tabKontenart[],2,FALSE)</f>
        <v>01 Ausgaben VerwaltungsHH</v>
      </c>
      <c r="E792" s="14" t="str">
        <f>LEFT(tabDaten[[#This Row],[Gld]],1) &amp; "    " &amp;VLOOKUP((tabDaten[[#This Row],[MandNr]]&amp;"x"&amp;LEFT(tabDaten[[#This Row],[Gld]],1)),tabGliederung[],2,FALSE)</f>
        <v xml:space="preserve">1    öffentliche Ordnung </v>
      </c>
      <c r="F792" s="14" t="str">
        <f>LEFT(tabDaten[[#This Row],[Gld]],2) &amp; "    " &amp;VLOOKUP((tabDaten[[#This Row],[MandNr]]&amp;"x"&amp;LEFT(tabDaten[[#This Row],[Gld]],2)),tabGliederung[],2,FALSE)</f>
        <v xml:space="preserve">13    Feuerschutz </v>
      </c>
      <c r="G7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2" s="14" t="str">
        <f>LEFT(tabDaten[[#This Row],[Gld]],4) &amp; "    " &amp;VLOOKUP((tabDaten[[#This Row],[MandNr]]&amp;"x"&amp;LEFT(tabDaten[[#This Row],[Gld]],4)),tabGliederung[],2,FALSE)</f>
        <v xml:space="preserve">1305    Abteilung Heinsheim </v>
      </c>
      <c r="I792" s="14" t="str">
        <f>IF(OR(LEFT(tabDaten[[#This Row],[Grp]],1)*1=3,LEFT(tabDaten[[#This Row],[Grp]],1)*1=9),LEFT(tabDaten[[#This Row],[Grp]],2),LEFT(tabDaten[[#This Row],[Grp]],1))</f>
        <v>5</v>
      </c>
      <c r="J792" s="14" t="str">
        <f>VLOOKUP(tabDaten[[#This Row],[GrpKurz]],tabGruppierung[],2,FALSE)</f>
        <v>A   Sächlicher Verwaltungs- und Betriebsaufwand</v>
      </c>
      <c r="K7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1305-543000    Heizungskosten   </v>
      </c>
      <c r="L792" s="17">
        <f>IF(OR(tabDaten[[#This Row],[art]]="00",tabDaten[[#This Row],[art]]="10"),tabDaten[[#This Row],[Plan]],tabDaten[[#This Row],[Plan]]*-1)</f>
        <v>-200</v>
      </c>
      <c r="M792" s="18">
        <f>IF(OR(tabDaten[[#This Row],[art]]="00",tabDaten[[#This Row],[art]]="10",tabDaten[[#This Row],[art]]="60",tabDaten[[#This Row],[art]]="70"),tabDaten[[#This Row],[Rechnung]],tabDaten[[#This Row],[Rechnung]]*-1)</f>
        <v>-3982.7</v>
      </c>
      <c r="N792" s="44">
        <v>1</v>
      </c>
      <c r="O792" s="45" t="s">
        <v>997</v>
      </c>
      <c r="P792" s="45" t="s">
        <v>1046</v>
      </c>
      <c r="Q792" s="45" t="s">
        <v>1734</v>
      </c>
      <c r="R792" s="45" t="s">
        <v>995</v>
      </c>
      <c r="S792" s="45" t="s">
        <v>1546</v>
      </c>
      <c r="T792" s="44" t="s">
        <v>137</v>
      </c>
      <c r="U792" s="46">
        <v>200</v>
      </c>
      <c r="V792" s="46">
        <v>3982.7</v>
      </c>
    </row>
    <row r="793" spans="2:22" x14ac:dyDescent="0.2">
      <c r="B793" s="14" t="str">
        <f>IF(tabDaten[[#This Row],[MandNr]]="","Fehler",IF(tabDaten[[#This Row],[MandNr]]=1,"1 Stadt Bad Rappenau","2 Eigenbetrieb Stadtenwässerung"))</f>
        <v>1 Stadt Bad Rappenau</v>
      </c>
      <c r="C793" s="14" t="str">
        <f>IF(OR(tabDaten[[#This Row],[art]]="00",tabDaten[[#This Row],[art]]="01",tabDaten[[#This Row],[art]]="60",tabDaten[[#This Row],[art]]="61"),"0 Verwaltungshaushalt","1 Vermögenshaushalt")</f>
        <v>0 Verwaltungshaushalt</v>
      </c>
      <c r="D793" s="14" t="str">
        <f>VLOOKUP(tabDaten[[#This Row],[art]],tabKontenart[],2,FALSE)</f>
        <v>01 Ausgaben VerwaltungsHH</v>
      </c>
      <c r="E793" s="14" t="str">
        <f>LEFT(tabDaten[[#This Row],[Gld]],1) &amp; "    " &amp;VLOOKUP((tabDaten[[#This Row],[MandNr]]&amp;"x"&amp;LEFT(tabDaten[[#This Row],[Gld]],1)),tabGliederung[],2,FALSE)</f>
        <v xml:space="preserve">1    öffentliche Ordnung </v>
      </c>
      <c r="F793" s="14" t="str">
        <f>LEFT(tabDaten[[#This Row],[Gld]],2) &amp; "    " &amp;VLOOKUP((tabDaten[[#This Row],[MandNr]]&amp;"x"&amp;LEFT(tabDaten[[#This Row],[Gld]],2)),tabGliederung[],2,FALSE)</f>
        <v xml:space="preserve">13    Feuerschutz </v>
      </c>
      <c r="G7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3" s="14" t="str">
        <f>LEFT(tabDaten[[#This Row],[Gld]],4) &amp; "    " &amp;VLOOKUP((tabDaten[[#This Row],[MandNr]]&amp;"x"&amp;LEFT(tabDaten[[#This Row],[Gld]],4)),tabGliederung[],2,FALSE)</f>
        <v xml:space="preserve">1305    Abteilung Heinsheim </v>
      </c>
      <c r="I793" s="14" t="str">
        <f>IF(OR(LEFT(tabDaten[[#This Row],[Grp]],1)*1=3,LEFT(tabDaten[[#This Row],[Grp]],1)*1=9),LEFT(tabDaten[[#This Row],[Grp]],2),LEFT(tabDaten[[#This Row],[Grp]],1))</f>
        <v>5</v>
      </c>
      <c r="J793" s="14" t="str">
        <f>VLOOKUP(tabDaten[[#This Row],[GrpKurz]],tabGruppierung[],2,FALSE)</f>
        <v>A   Sächlicher Verwaltungs- und Betriebsaufwand</v>
      </c>
      <c r="K7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1305-544000    Abfallgebühren   </v>
      </c>
      <c r="L793" s="17">
        <f>IF(OR(tabDaten[[#This Row],[art]]="00",tabDaten[[#This Row],[art]]="10"),tabDaten[[#This Row],[Plan]],tabDaten[[#This Row],[Plan]]*-1)</f>
        <v>-100</v>
      </c>
      <c r="M793" s="18">
        <f>IF(OR(tabDaten[[#This Row],[art]]="00",tabDaten[[#This Row],[art]]="10",tabDaten[[#This Row],[art]]="60",tabDaten[[#This Row],[art]]="70"),tabDaten[[#This Row],[Rechnung]],tabDaten[[#This Row],[Rechnung]]*-1)</f>
        <v>-70</v>
      </c>
      <c r="N793" s="44">
        <v>1</v>
      </c>
      <c r="O793" s="45" t="s">
        <v>997</v>
      </c>
      <c r="P793" s="45" t="s">
        <v>1046</v>
      </c>
      <c r="Q793" s="45" t="s">
        <v>1735</v>
      </c>
      <c r="R793" s="45" t="s">
        <v>995</v>
      </c>
      <c r="S793" s="45" t="s">
        <v>1546</v>
      </c>
      <c r="T793" s="44" t="s">
        <v>138</v>
      </c>
      <c r="U793" s="46">
        <v>100</v>
      </c>
      <c r="V793" s="46">
        <v>70</v>
      </c>
    </row>
    <row r="794" spans="2:22" x14ac:dyDescent="0.2">
      <c r="B794" s="14" t="str">
        <f>IF(tabDaten[[#This Row],[MandNr]]="","Fehler",IF(tabDaten[[#This Row],[MandNr]]=1,"1 Stadt Bad Rappenau","2 Eigenbetrieb Stadtenwässerung"))</f>
        <v>1 Stadt Bad Rappenau</v>
      </c>
      <c r="C794" s="14" t="str">
        <f>IF(OR(tabDaten[[#This Row],[art]]="00",tabDaten[[#This Row],[art]]="01",tabDaten[[#This Row],[art]]="60",tabDaten[[#This Row],[art]]="61"),"0 Verwaltungshaushalt","1 Vermögenshaushalt")</f>
        <v>0 Verwaltungshaushalt</v>
      </c>
      <c r="D794" s="14" t="str">
        <f>VLOOKUP(tabDaten[[#This Row],[art]],tabKontenart[],2,FALSE)</f>
        <v>01 Ausgaben VerwaltungsHH</v>
      </c>
      <c r="E794" s="14" t="str">
        <f>LEFT(tabDaten[[#This Row],[Gld]],1) &amp; "    " &amp;VLOOKUP((tabDaten[[#This Row],[MandNr]]&amp;"x"&amp;LEFT(tabDaten[[#This Row],[Gld]],1)),tabGliederung[],2,FALSE)</f>
        <v xml:space="preserve">1    öffentliche Ordnung </v>
      </c>
      <c r="F794" s="14" t="str">
        <f>LEFT(tabDaten[[#This Row],[Gld]],2) &amp; "    " &amp;VLOOKUP((tabDaten[[#This Row],[MandNr]]&amp;"x"&amp;LEFT(tabDaten[[#This Row],[Gld]],2)),tabGliederung[],2,FALSE)</f>
        <v xml:space="preserve">13    Feuerschutz </v>
      </c>
      <c r="G7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4" s="14" t="str">
        <f>LEFT(tabDaten[[#This Row],[Gld]],4) &amp; "    " &amp;VLOOKUP((tabDaten[[#This Row],[MandNr]]&amp;"x"&amp;LEFT(tabDaten[[#This Row],[Gld]],4)),tabGliederung[],2,FALSE)</f>
        <v xml:space="preserve">1305    Abteilung Heinsheim </v>
      </c>
      <c r="I794" s="14" t="str">
        <f>IF(OR(LEFT(tabDaten[[#This Row],[Grp]],1)*1=3,LEFT(tabDaten[[#This Row],[Grp]],1)*1=9),LEFT(tabDaten[[#This Row],[Grp]],2),LEFT(tabDaten[[#This Row],[Grp]],1))</f>
        <v>5</v>
      </c>
      <c r="J794" s="14" t="str">
        <f>VLOOKUP(tabDaten[[#This Row],[GrpKurz]],tabGruppierung[],2,FALSE)</f>
        <v>A   Sächlicher Verwaltungs- und Betriebsaufwand</v>
      </c>
      <c r="K7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1305-545000    Reinigungskosten   </v>
      </c>
      <c r="L794" s="17">
        <f>IF(OR(tabDaten[[#This Row],[art]]="00",tabDaten[[#This Row],[art]]="10"),tabDaten[[#This Row],[Plan]],tabDaten[[#This Row],[Plan]]*-1)</f>
        <v>-800</v>
      </c>
      <c r="M794" s="18">
        <f>IF(OR(tabDaten[[#This Row],[art]]="00",tabDaten[[#This Row],[art]]="10",tabDaten[[#This Row],[art]]="60",tabDaten[[#This Row],[art]]="70"),tabDaten[[#This Row],[Rechnung]],tabDaten[[#This Row],[Rechnung]]*-1)</f>
        <v>-401.47</v>
      </c>
      <c r="N794" s="44">
        <v>1</v>
      </c>
      <c r="O794" s="45" t="s">
        <v>997</v>
      </c>
      <c r="P794" s="45" t="s">
        <v>1046</v>
      </c>
      <c r="Q794" s="45" t="s">
        <v>1736</v>
      </c>
      <c r="R794" s="45" t="s">
        <v>995</v>
      </c>
      <c r="S794" s="45" t="s">
        <v>1546</v>
      </c>
      <c r="T794" s="44" t="s">
        <v>139</v>
      </c>
      <c r="U794" s="46">
        <v>800</v>
      </c>
      <c r="V794" s="46">
        <v>401.47</v>
      </c>
    </row>
    <row r="795" spans="2:22" x14ac:dyDescent="0.2">
      <c r="B795" s="14" t="str">
        <f>IF(tabDaten[[#This Row],[MandNr]]="","Fehler",IF(tabDaten[[#This Row],[MandNr]]=1,"1 Stadt Bad Rappenau","2 Eigenbetrieb Stadtenwässerung"))</f>
        <v>1 Stadt Bad Rappenau</v>
      </c>
      <c r="C795" s="14" t="str">
        <f>IF(OR(tabDaten[[#This Row],[art]]="00",tabDaten[[#This Row],[art]]="01",tabDaten[[#This Row],[art]]="60",tabDaten[[#This Row],[art]]="61"),"0 Verwaltungshaushalt","1 Vermögenshaushalt")</f>
        <v>0 Verwaltungshaushalt</v>
      </c>
      <c r="D795" s="14" t="str">
        <f>VLOOKUP(tabDaten[[#This Row],[art]],tabKontenart[],2,FALSE)</f>
        <v>01 Ausgaben VerwaltungsHH</v>
      </c>
      <c r="E795" s="14" t="str">
        <f>LEFT(tabDaten[[#This Row],[Gld]],1) &amp; "    " &amp;VLOOKUP((tabDaten[[#This Row],[MandNr]]&amp;"x"&amp;LEFT(tabDaten[[#This Row],[Gld]],1)),tabGliederung[],2,FALSE)</f>
        <v xml:space="preserve">1    öffentliche Ordnung </v>
      </c>
      <c r="F795" s="14" t="str">
        <f>LEFT(tabDaten[[#This Row],[Gld]],2) &amp; "    " &amp;VLOOKUP((tabDaten[[#This Row],[MandNr]]&amp;"x"&amp;LEFT(tabDaten[[#This Row],[Gld]],2)),tabGliederung[],2,FALSE)</f>
        <v xml:space="preserve">13    Feuerschutz </v>
      </c>
      <c r="G7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5" s="14" t="str">
        <f>LEFT(tabDaten[[#This Row],[Gld]],4) &amp; "    " &amp;VLOOKUP((tabDaten[[#This Row],[MandNr]]&amp;"x"&amp;LEFT(tabDaten[[#This Row],[Gld]],4)),tabGliederung[],2,FALSE)</f>
        <v xml:space="preserve">1305    Abteilung Heinsheim </v>
      </c>
      <c r="I795" s="14" t="str">
        <f>IF(OR(LEFT(tabDaten[[#This Row],[Grp]],1)*1=3,LEFT(tabDaten[[#This Row],[Grp]],1)*1=9),LEFT(tabDaten[[#This Row],[Grp]],2),LEFT(tabDaten[[#This Row],[Grp]],1))</f>
        <v>5</v>
      </c>
      <c r="J795" s="14" t="str">
        <f>VLOOKUP(tabDaten[[#This Row],[GrpKurz]],tabGruppierung[],2,FALSE)</f>
        <v>A   Sächlicher Verwaltungs- und Betriebsaufwand</v>
      </c>
      <c r="K7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1305-546000    Steuern und Gebäudeversicherungen   </v>
      </c>
      <c r="L795" s="17">
        <f>IF(OR(tabDaten[[#This Row],[art]]="00",tabDaten[[#This Row],[art]]="10"),tabDaten[[#This Row],[Plan]],tabDaten[[#This Row],[Plan]]*-1)</f>
        <v>-600</v>
      </c>
      <c r="M795" s="18">
        <f>IF(OR(tabDaten[[#This Row],[art]]="00",tabDaten[[#This Row],[art]]="10",tabDaten[[#This Row],[art]]="60",tabDaten[[#This Row],[art]]="70"),tabDaten[[#This Row],[Rechnung]],tabDaten[[#This Row],[Rechnung]]*-1)</f>
        <v>-641.91</v>
      </c>
      <c r="N795" s="44">
        <v>1</v>
      </c>
      <c r="O795" s="45" t="s">
        <v>997</v>
      </c>
      <c r="P795" s="45" t="s">
        <v>1046</v>
      </c>
      <c r="Q795" s="45" t="s">
        <v>1737</v>
      </c>
      <c r="R795" s="45" t="s">
        <v>995</v>
      </c>
      <c r="S795" s="45" t="s">
        <v>1546</v>
      </c>
      <c r="T795" s="44" t="s">
        <v>140</v>
      </c>
      <c r="U795" s="46">
        <v>600</v>
      </c>
      <c r="V795" s="46">
        <v>641.91</v>
      </c>
    </row>
    <row r="796" spans="2:22" x14ac:dyDescent="0.2">
      <c r="B796" s="14" t="str">
        <f>IF(tabDaten[[#This Row],[MandNr]]="","Fehler",IF(tabDaten[[#This Row],[MandNr]]=1,"1 Stadt Bad Rappenau","2 Eigenbetrieb Stadtenwässerung"))</f>
        <v>1 Stadt Bad Rappenau</v>
      </c>
      <c r="C796" s="14" t="str">
        <f>IF(OR(tabDaten[[#This Row],[art]]="00",tabDaten[[#This Row],[art]]="01",tabDaten[[#This Row],[art]]="60",tabDaten[[#This Row],[art]]="61"),"0 Verwaltungshaushalt","1 Vermögenshaushalt")</f>
        <v>0 Verwaltungshaushalt</v>
      </c>
      <c r="D796" s="14" t="str">
        <f>VLOOKUP(tabDaten[[#This Row],[art]],tabKontenart[],2,FALSE)</f>
        <v>01 Ausgaben VerwaltungsHH</v>
      </c>
      <c r="E796" s="14" t="str">
        <f>LEFT(tabDaten[[#This Row],[Gld]],1) &amp; "    " &amp;VLOOKUP((tabDaten[[#This Row],[MandNr]]&amp;"x"&amp;LEFT(tabDaten[[#This Row],[Gld]],1)),tabGliederung[],2,FALSE)</f>
        <v xml:space="preserve">1    öffentliche Ordnung </v>
      </c>
      <c r="F796" s="14" t="str">
        <f>LEFT(tabDaten[[#This Row],[Gld]],2) &amp; "    " &amp;VLOOKUP((tabDaten[[#This Row],[MandNr]]&amp;"x"&amp;LEFT(tabDaten[[#This Row],[Gld]],2)),tabGliederung[],2,FALSE)</f>
        <v xml:space="preserve">13    Feuerschutz </v>
      </c>
      <c r="G7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6" s="14" t="str">
        <f>LEFT(tabDaten[[#This Row],[Gld]],4) &amp; "    " &amp;VLOOKUP((tabDaten[[#This Row],[MandNr]]&amp;"x"&amp;LEFT(tabDaten[[#This Row],[Gld]],4)),tabGliederung[],2,FALSE)</f>
        <v xml:space="preserve">1305    Abteilung Heinsheim </v>
      </c>
      <c r="I796" s="14" t="str">
        <f>IF(OR(LEFT(tabDaten[[#This Row],[Grp]],1)*1=3,LEFT(tabDaten[[#This Row],[Grp]],1)*1=9),LEFT(tabDaten[[#This Row],[Grp]],2),LEFT(tabDaten[[#This Row],[Grp]],1))</f>
        <v>5</v>
      </c>
      <c r="J796" s="14" t="str">
        <f>VLOOKUP(tabDaten[[#This Row],[GrpKurz]],tabGruppierung[],2,FALSE)</f>
        <v>A   Sächlicher Verwaltungs- und Betriebsaufwand</v>
      </c>
      <c r="K7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1305-549000    sonstige Bewirtschaftungskosten (z.B. Schornsteinfeger, Feuerlöschgeräte) </v>
      </c>
      <c r="L796" s="17">
        <f>IF(OR(tabDaten[[#This Row],[art]]="00",tabDaten[[#This Row],[art]]="10"),tabDaten[[#This Row],[Plan]],tabDaten[[#This Row],[Plan]]*-1)</f>
        <v>-800</v>
      </c>
      <c r="M796" s="18">
        <f>IF(OR(tabDaten[[#This Row],[art]]="00",tabDaten[[#This Row],[art]]="10",tabDaten[[#This Row],[art]]="60",tabDaten[[#This Row],[art]]="70"),tabDaten[[#This Row],[Rechnung]],tabDaten[[#This Row],[Rechnung]]*-1)</f>
        <v>-572.96</v>
      </c>
      <c r="N796" s="44">
        <v>1</v>
      </c>
      <c r="O796" s="45" t="s">
        <v>997</v>
      </c>
      <c r="P796" s="45" t="s">
        <v>1046</v>
      </c>
      <c r="Q796" s="45" t="s">
        <v>1738</v>
      </c>
      <c r="R796" s="45" t="s">
        <v>995</v>
      </c>
      <c r="S796" s="45" t="s">
        <v>1546</v>
      </c>
      <c r="T796" s="44" t="s">
        <v>141</v>
      </c>
      <c r="U796" s="46">
        <v>800</v>
      </c>
      <c r="V796" s="46">
        <v>572.96</v>
      </c>
    </row>
    <row r="797" spans="2:22" x14ac:dyDescent="0.2">
      <c r="B797" s="14" t="str">
        <f>IF(tabDaten[[#This Row],[MandNr]]="","Fehler",IF(tabDaten[[#This Row],[MandNr]]=1,"1 Stadt Bad Rappenau","2 Eigenbetrieb Stadtenwässerung"))</f>
        <v>1 Stadt Bad Rappenau</v>
      </c>
      <c r="C797" s="14" t="str">
        <f>IF(OR(tabDaten[[#This Row],[art]]="00",tabDaten[[#This Row],[art]]="01",tabDaten[[#This Row],[art]]="60",tabDaten[[#This Row],[art]]="61"),"0 Verwaltungshaushalt","1 Vermögenshaushalt")</f>
        <v>0 Verwaltungshaushalt</v>
      </c>
      <c r="D797" s="14" t="str">
        <f>VLOOKUP(tabDaten[[#This Row],[art]],tabKontenart[],2,FALSE)</f>
        <v>01 Ausgaben VerwaltungsHH</v>
      </c>
      <c r="E797" s="14" t="str">
        <f>LEFT(tabDaten[[#This Row],[Gld]],1) &amp; "    " &amp;VLOOKUP((tabDaten[[#This Row],[MandNr]]&amp;"x"&amp;LEFT(tabDaten[[#This Row],[Gld]],1)),tabGliederung[],2,FALSE)</f>
        <v xml:space="preserve">1    öffentliche Ordnung </v>
      </c>
      <c r="F797" s="14" t="str">
        <f>LEFT(tabDaten[[#This Row],[Gld]],2) &amp; "    " &amp;VLOOKUP((tabDaten[[#This Row],[MandNr]]&amp;"x"&amp;LEFT(tabDaten[[#This Row],[Gld]],2)),tabGliederung[],2,FALSE)</f>
        <v xml:space="preserve">13    Feuerschutz </v>
      </c>
      <c r="G7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7" s="14" t="str">
        <f>LEFT(tabDaten[[#This Row],[Gld]],4) &amp; "    " &amp;VLOOKUP((tabDaten[[#This Row],[MandNr]]&amp;"x"&amp;LEFT(tabDaten[[#This Row],[Gld]],4)),tabGliederung[],2,FALSE)</f>
        <v xml:space="preserve">1305    Abteilung Heinsheim </v>
      </c>
      <c r="I797" s="14" t="str">
        <f>IF(OR(LEFT(tabDaten[[#This Row],[Grp]],1)*1=3,LEFT(tabDaten[[#This Row],[Grp]],1)*1=9),LEFT(tabDaten[[#This Row],[Grp]],2),LEFT(tabDaten[[#This Row],[Grp]],1))</f>
        <v>5</v>
      </c>
      <c r="J797" s="14" t="str">
        <f>VLOOKUP(tabDaten[[#This Row],[GrpKurz]],tabGruppierung[],2,FALSE)</f>
        <v>A   Sächlicher Verwaltungs- und Betriebsaufwand</v>
      </c>
      <c r="K7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1305-550000    Haltung von Fahrzeugen  </v>
      </c>
      <c r="L797" s="17">
        <f>IF(OR(tabDaten[[#This Row],[art]]="00",tabDaten[[#This Row],[art]]="10"),tabDaten[[#This Row],[Plan]],tabDaten[[#This Row],[Plan]]*-1)</f>
        <v>-2500</v>
      </c>
      <c r="M797" s="18">
        <f>IF(OR(tabDaten[[#This Row],[art]]="00",tabDaten[[#This Row],[art]]="10",tabDaten[[#This Row],[art]]="60",tabDaten[[#This Row],[art]]="70"),tabDaten[[#This Row],[Rechnung]],tabDaten[[#This Row],[Rechnung]]*-1)</f>
        <v>0</v>
      </c>
      <c r="N797" s="44">
        <v>1</v>
      </c>
      <c r="O797" s="45" t="s">
        <v>997</v>
      </c>
      <c r="P797" s="45" t="s">
        <v>1046</v>
      </c>
      <c r="Q797" s="45" t="s">
        <v>1716</v>
      </c>
      <c r="R797" s="45" t="s">
        <v>995</v>
      </c>
      <c r="S797" s="45" t="s">
        <v>1546</v>
      </c>
      <c r="T797" s="44" t="s">
        <v>111</v>
      </c>
      <c r="U797" s="46">
        <v>2500</v>
      </c>
      <c r="V797" s="46">
        <v>0</v>
      </c>
    </row>
    <row r="798" spans="2:22" x14ac:dyDescent="0.2">
      <c r="B798" s="14" t="str">
        <f>IF(tabDaten[[#This Row],[MandNr]]="","Fehler",IF(tabDaten[[#This Row],[MandNr]]=1,"1 Stadt Bad Rappenau","2 Eigenbetrieb Stadtenwässerung"))</f>
        <v>1 Stadt Bad Rappenau</v>
      </c>
      <c r="C798" s="14" t="str">
        <f>IF(OR(tabDaten[[#This Row],[art]]="00",tabDaten[[#This Row],[art]]="01",tabDaten[[#This Row],[art]]="60",tabDaten[[#This Row],[art]]="61"),"0 Verwaltungshaushalt","1 Vermögenshaushalt")</f>
        <v>0 Verwaltungshaushalt</v>
      </c>
      <c r="D798" s="14" t="str">
        <f>VLOOKUP(tabDaten[[#This Row],[art]],tabKontenart[],2,FALSE)</f>
        <v>01 Ausgaben VerwaltungsHH</v>
      </c>
      <c r="E798" s="14" t="str">
        <f>LEFT(tabDaten[[#This Row],[Gld]],1) &amp; "    " &amp;VLOOKUP((tabDaten[[#This Row],[MandNr]]&amp;"x"&amp;LEFT(tabDaten[[#This Row],[Gld]],1)),tabGliederung[],2,FALSE)</f>
        <v xml:space="preserve">1    öffentliche Ordnung </v>
      </c>
      <c r="F798" s="14" t="str">
        <f>LEFT(tabDaten[[#This Row],[Gld]],2) &amp; "    " &amp;VLOOKUP((tabDaten[[#This Row],[MandNr]]&amp;"x"&amp;LEFT(tabDaten[[#This Row],[Gld]],2)),tabGliederung[],2,FALSE)</f>
        <v xml:space="preserve">13    Feuerschutz </v>
      </c>
      <c r="G7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8" s="14" t="str">
        <f>LEFT(tabDaten[[#This Row],[Gld]],4) &amp; "    " &amp;VLOOKUP((tabDaten[[#This Row],[MandNr]]&amp;"x"&amp;LEFT(tabDaten[[#This Row],[Gld]],4)),tabGliederung[],2,FALSE)</f>
        <v xml:space="preserve">1305    Abteilung Heinsheim </v>
      </c>
      <c r="I798" s="14" t="str">
        <f>IF(OR(LEFT(tabDaten[[#This Row],[Grp]],1)*1=3,LEFT(tabDaten[[#This Row],[Grp]],1)*1=9),LEFT(tabDaten[[#This Row],[Grp]],2),LEFT(tabDaten[[#This Row],[Grp]],1))</f>
        <v>5</v>
      </c>
      <c r="J798" s="14" t="str">
        <f>VLOOKUP(tabDaten[[#This Row],[GrpKurz]],tabGruppierung[],2,FALSE)</f>
        <v>A   Sächlicher Verwaltungs- und Betriebsaufwand</v>
      </c>
      <c r="K7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1305-560000    Dienst- und Schutzkleidung  </v>
      </c>
      <c r="L798" s="17">
        <f>IF(OR(tabDaten[[#This Row],[art]]="00",tabDaten[[#This Row],[art]]="10"),tabDaten[[#This Row],[Plan]],tabDaten[[#This Row],[Plan]]*-1)</f>
        <v>-1000</v>
      </c>
      <c r="M798" s="18">
        <f>IF(OR(tabDaten[[#This Row],[art]]="00",tabDaten[[#This Row],[art]]="10",tabDaten[[#This Row],[art]]="60",tabDaten[[#This Row],[art]]="70"),tabDaten[[#This Row],[Rechnung]],tabDaten[[#This Row],[Rechnung]]*-1)</f>
        <v>-1303.4100000000001</v>
      </c>
      <c r="N798" s="44">
        <v>1</v>
      </c>
      <c r="O798" s="45" t="s">
        <v>997</v>
      </c>
      <c r="P798" s="45" t="s">
        <v>1046</v>
      </c>
      <c r="Q798" s="45" t="s">
        <v>1742</v>
      </c>
      <c r="R798" s="45" t="s">
        <v>995</v>
      </c>
      <c r="S798" s="45" t="s">
        <v>1546</v>
      </c>
      <c r="T798" s="44" t="s">
        <v>146</v>
      </c>
      <c r="U798" s="46">
        <v>1000</v>
      </c>
      <c r="V798" s="46">
        <v>1303.4100000000001</v>
      </c>
    </row>
    <row r="799" spans="2:22" x14ac:dyDescent="0.2">
      <c r="B799" s="14" t="str">
        <f>IF(tabDaten[[#This Row],[MandNr]]="","Fehler",IF(tabDaten[[#This Row],[MandNr]]=1,"1 Stadt Bad Rappenau","2 Eigenbetrieb Stadtenwässerung"))</f>
        <v>1 Stadt Bad Rappenau</v>
      </c>
      <c r="C799" s="14" t="str">
        <f>IF(OR(tabDaten[[#This Row],[art]]="00",tabDaten[[#This Row],[art]]="01",tabDaten[[#This Row],[art]]="60",tabDaten[[#This Row],[art]]="61"),"0 Verwaltungshaushalt","1 Vermögenshaushalt")</f>
        <v>0 Verwaltungshaushalt</v>
      </c>
      <c r="D799" s="14" t="str">
        <f>VLOOKUP(tabDaten[[#This Row],[art]],tabKontenart[],2,FALSE)</f>
        <v>01 Ausgaben VerwaltungsHH</v>
      </c>
      <c r="E799" s="14" t="str">
        <f>LEFT(tabDaten[[#This Row],[Gld]],1) &amp; "    " &amp;VLOOKUP((tabDaten[[#This Row],[MandNr]]&amp;"x"&amp;LEFT(tabDaten[[#This Row],[Gld]],1)),tabGliederung[],2,FALSE)</f>
        <v xml:space="preserve">1    öffentliche Ordnung </v>
      </c>
      <c r="F799" s="14" t="str">
        <f>LEFT(tabDaten[[#This Row],[Gld]],2) &amp; "    " &amp;VLOOKUP((tabDaten[[#This Row],[MandNr]]&amp;"x"&amp;LEFT(tabDaten[[#This Row],[Gld]],2)),tabGliederung[],2,FALSE)</f>
        <v xml:space="preserve">13    Feuerschutz </v>
      </c>
      <c r="G7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799" s="14" t="str">
        <f>LEFT(tabDaten[[#This Row],[Gld]],4) &amp; "    " &amp;VLOOKUP((tabDaten[[#This Row],[MandNr]]&amp;"x"&amp;LEFT(tabDaten[[#This Row],[Gld]],4)),tabGliederung[],2,FALSE)</f>
        <v xml:space="preserve">1305    Abteilung Heinsheim </v>
      </c>
      <c r="I799" s="14" t="str">
        <f>IF(OR(LEFT(tabDaten[[#This Row],[Grp]],1)*1=3,LEFT(tabDaten[[#This Row],[Grp]],1)*1=9),LEFT(tabDaten[[#This Row],[Grp]],2),LEFT(tabDaten[[#This Row],[Grp]],1))</f>
        <v>5</v>
      </c>
      <c r="J799" s="14" t="str">
        <f>VLOOKUP(tabDaten[[#This Row],[GrpKurz]],tabGruppierung[],2,FALSE)</f>
        <v>A   Sächlicher Verwaltungs- und Betriebsaufwand</v>
      </c>
      <c r="K7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1305-562000    Aus- und Fortbildung Umschulung  </v>
      </c>
      <c r="L799" s="17">
        <f>IF(OR(tabDaten[[#This Row],[art]]="00",tabDaten[[#This Row],[art]]="10"),tabDaten[[#This Row],[Plan]],tabDaten[[#This Row],[Plan]]*-1)</f>
        <v>-1000</v>
      </c>
      <c r="M799" s="18">
        <f>IF(OR(tabDaten[[#This Row],[art]]="00",tabDaten[[#This Row],[art]]="10",tabDaten[[#This Row],[art]]="60",tabDaten[[#This Row],[art]]="70"),tabDaten[[#This Row],[Rechnung]],tabDaten[[#This Row],[Rechnung]]*-1)</f>
        <v>-429.3</v>
      </c>
      <c r="N799" s="44">
        <v>1</v>
      </c>
      <c r="O799" s="45" t="s">
        <v>997</v>
      </c>
      <c r="P799" s="45" t="s">
        <v>1046</v>
      </c>
      <c r="Q799" s="45" t="s">
        <v>1727</v>
      </c>
      <c r="R799" s="45" t="s">
        <v>995</v>
      </c>
      <c r="S799" s="45" t="s">
        <v>1546</v>
      </c>
      <c r="T799" s="44" t="s">
        <v>131</v>
      </c>
      <c r="U799" s="46">
        <v>1000</v>
      </c>
      <c r="V799" s="46">
        <v>429.3</v>
      </c>
    </row>
    <row r="800" spans="2:22" x14ac:dyDescent="0.2">
      <c r="B800" s="14" t="str">
        <f>IF(tabDaten[[#This Row],[MandNr]]="","Fehler",IF(tabDaten[[#This Row],[MandNr]]=1,"1 Stadt Bad Rappenau","2 Eigenbetrieb Stadtenwässerung"))</f>
        <v>1 Stadt Bad Rappenau</v>
      </c>
      <c r="C800" s="14" t="str">
        <f>IF(OR(tabDaten[[#This Row],[art]]="00",tabDaten[[#This Row],[art]]="01",tabDaten[[#This Row],[art]]="60",tabDaten[[#This Row],[art]]="61"),"0 Verwaltungshaushalt","1 Vermögenshaushalt")</f>
        <v>0 Verwaltungshaushalt</v>
      </c>
      <c r="D800" s="14" t="str">
        <f>VLOOKUP(tabDaten[[#This Row],[art]],tabKontenart[],2,FALSE)</f>
        <v>01 Ausgaben VerwaltungsHH</v>
      </c>
      <c r="E800" s="14" t="str">
        <f>LEFT(tabDaten[[#This Row],[Gld]],1) &amp; "    " &amp;VLOOKUP((tabDaten[[#This Row],[MandNr]]&amp;"x"&amp;LEFT(tabDaten[[#This Row],[Gld]],1)),tabGliederung[],2,FALSE)</f>
        <v xml:space="preserve">1    öffentliche Ordnung </v>
      </c>
      <c r="F800" s="14" t="str">
        <f>LEFT(tabDaten[[#This Row],[Gld]],2) &amp; "    " &amp;VLOOKUP((tabDaten[[#This Row],[MandNr]]&amp;"x"&amp;LEFT(tabDaten[[#This Row],[Gld]],2)),tabGliederung[],2,FALSE)</f>
        <v xml:space="preserve">13    Feuerschutz </v>
      </c>
      <c r="G8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0" s="14" t="str">
        <f>LEFT(tabDaten[[#This Row],[Gld]],4) &amp; "    " &amp;VLOOKUP((tabDaten[[#This Row],[MandNr]]&amp;"x"&amp;LEFT(tabDaten[[#This Row],[Gld]],4)),tabGliederung[],2,FALSE)</f>
        <v xml:space="preserve">1305    Abteilung Heinsheim </v>
      </c>
      <c r="I800" s="14" t="str">
        <f>IF(OR(LEFT(tabDaten[[#This Row],[Grp]],1)*1=3,LEFT(tabDaten[[#This Row],[Grp]],1)*1=9),LEFT(tabDaten[[#This Row],[Grp]],2),LEFT(tabDaten[[#This Row],[Grp]],1))</f>
        <v>5</v>
      </c>
      <c r="J800" s="14" t="str">
        <f>VLOOKUP(tabDaten[[#This Row],[GrpKurz]],tabGruppierung[],2,FALSE)</f>
        <v>A   Sächlicher Verwaltungs- und Betriebsaufwand</v>
      </c>
      <c r="K8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1305-583000    Ehrungen, Jubiläen und dgl.  </v>
      </c>
      <c r="L800" s="17">
        <f>IF(OR(tabDaten[[#This Row],[art]]="00",tabDaten[[#This Row],[art]]="10"),tabDaten[[#This Row],[Plan]],tabDaten[[#This Row],[Plan]]*-1)</f>
        <v>-800</v>
      </c>
      <c r="M800" s="18">
        <f>IF(OR(tabDaten[[#This Row],[art]]="00",tabDaten[[#This Row],[art]]="10",tabDaten[[#This Row],[art]]="60",tabDaten[[#This Row],[art]]="70"),tabDaten[[#This Row],[Rechnung]],tabDaten[[#This Row],[Rechnung]]*-1)</f>
        <v>-729.4</v>
      </c>
      <c r="N800" s="44">
        <v>1</v>
      </c>
      <c r="O800" s="45" t="s">
        <v>997</v>
      </c>
      <c r="P800" s="45" t="s">
        <v>1046</v>
      </c>
      <c r="Q800" s="45" t="s">
        <v>1719</v>
      </c>
      <c r="R800" s="45" t="s">
        <v>995</v>
      </c>
      <c r="S800" s="45" t="s">
        <v>1546</v>
      </c>
      <c r="T800" s="44" t="s">
        <v>114</v>
      </c>
      <c r="U800" s="46">
        <v>800</v>
      </c>
      <c r="V800" s="46">
        <v>729.4</v>
      </c>
    </row>
    <row r="801" spans="2:22" x14ac:dyDescent="0.2">
      <c r="B801" s="14" t="str">
        <f>IF(tabDaten[[#This Row],[MandNr]]="","Fehler",IF(tabDaten[[#This Row],[MandNr]]=1,"1 Stadt Bad Rappenau","2 Eigenbetrieb Stadtenwässerung"))</f>
        <v>1 Stadt Bad Rappenau</v>
      </c>
      <c r="C801" s="14" t="str">
        <f>IF(OR(tabDaten[[#This Row],[art]]="00",tabDaten[[#This Row],[art]]="01",tabDaten[[#This Row],[art]]="60",tabDaten[[#This Row],[art]]="61"),"0 Verwaltungshaushalt","1 Vermögenshaushalt")</f>
        <v>0 Verwaltungshaushalt</v>
      </c>
      <c r="D801" s="14" t="str">
        <f>VLOOKUP(tabDaten[[#This Row],[art]],tabKontenart[],2,FALSE)</f>
        <v>01 Ausgaben VerwaltungsHH</v>
      </c>
      <c r="E801" s="14" t="str">
        <f>LEFT(tabDaten[[#This Row],[Gld]],1) &amp; "    " &amp;VLOOKUP((tabDaten[[#This Row],[MandNr]]&amp;"x"&amp;LEFT(tabDaten[[#This Row],[Gld]],1)),tabGliederung[],2,FALSE)</f>
        <v xml:space="preserve">1    öffentliche Ordnung </v>
      </c>
      <c r="F801" s="14" t="str">
        <f>LEFT(tabDaten[[#This Row],[Gld]],2) &amp; "    " &amp;VLOOKUP((tabDaten[[#This Row],[MandNr]]&amp;"x"&amp;LEFT(tabDaten[[#This Row],[Gld]],2)),tabGliederung[],2,FALSE)</f>
        <v xml:space="preserve">13    Feuerschutz </v>
      </c>
      <c r="G8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1" s="14" t="str">
        <f>LEFT(tabDaten[[#This Row],[Gld]],4) &amp; "    " &amp;VLOOKUP((tabDaten[[#This Row],[MandNr]]&amp;"x"&amp;LEFT(tabDaten[[#This Row],[Gld]],4)),tabGliederung[],2,FALSE)</f>
        <v xml:space="preserve">1305    Abteilung Heinsheim </v>
      </c>
      <c r="I801" s="14" t="str">
        <f>IF(OR(LEFT(tabDaten[[#This Row],[Grp]],1)*1=3,LEFT(tabDaten[[#This Row],[Grp]],1)*1=9),LEFT(tabDaten[[#This Row],[Grp]],2),LEFT(tabDaten[[#This Row],[Grp]],1))</f>
        <v>6</v>
      </c>
      <c r="J801" s="14" t="str">
        <f>VLOOKUP(tabDaten[[#This Row],[GrpKurz]],tabGruppierung[],2,FALSE)</f>
        <v>A   Sächlicher Verwaltungs- und Betriebsaufwand</v>
      </c>
      <c r="K8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1305-605000    Brandfälle, Einsätze   </v>
      </c>
      <c r="L801" s="17">
        <f>IF(OR(tabDaten[[#This Row],[art]]="00",tabDaten[[#This Row],[art]]="10"),tabDaten[[#This Row],[Plan]],tabDaten[[#This Row],[Plan]]*-1)</f>
        <v>-5000</v>
      </c>
      <c r="M801" s="18">
        <f>IF(OR(tabDaten[[#This Row],[art]]="00",tabDaten[[#This Row],[art]]="10",tabDaten[[#This Row],[art]]="60",tabDaten[[#This Row],[art]]="70"),tabDaten[[#This Row],[Rechnung]],tabDaten[[#This Row],[Rechnung]]*-1)</f>
        <v>-2101</v>
      </c>
      <c r="N801" s="44">
        <v>1</v>
      </c>
      <c r="O801" s="45" t="s">
        <v>997</v>
      </c>
      <c r="P801" s="45" t="s">
        <v>1046</v>
      </c>
      <c r="Q801" s="45" t="s">
        <v>1751</v>
      </c>
      <c r="R801" s="45" t="s">
        <v>995</v>
      </c>
      <c r="S801" s="45" t="s">
        <v>1546</v>
      </c>
      <c r="T801" s="44" t="s">
        <v>160</v>
      </c>
      <c r="U801" s="46">
        <v>5000</v>
      </c>
      <c r="V801" s="46">
        <v>2101</v>
      </c>
    </row>
    <row r="802" spans="2:22" x14ac:dyDescent="0.2">
      <c r="B802" s="14" t="str">
        <f>IF(tabDaten[[#This Row],[MandNr]]="","Fehler",IF(tabDaten[[#This Row],[MandNr]]=1,"1 Stadt Bad Rappenau","2 Eigenbetrieb Stadtenwässerung"))</f>
        <v>1 Stadt Bad Rappenau</v>
      </c>
      <c r="C802" s="14" t="str">
        <f>IF(OR(tabDaten[[#This Row],[art]]="00",tabDaten[[#This Row],[art]]="01",tabDaten[[#This Row],[art]]="60",tabDaten[[#This Row],[art]]="61"),"0 Verwaltungshaushalt","1 Vermögenshaushalt")</f>
        <v>0 Verwaltungshaushalt</v>
      </c>
      <c r="D802" s="14" t="str">
        <f>VLOOKUP(tabDaten[[#This Row],[art]],tabKontenart[],2,FALSE)</f>
        <v>01 Ausgaben VerwaltungsHH</v>
      </c>
      <c r="E802" s="14" t="str">
        <f>LEFT(tabDaten[[#This Row],[Gld]],1) &amp; "    " &amp;VLOOKUP((tabDaten[[#This Row],[MandNr]]&amp;"x"&amp;LEFT(tabDaten[[#This Row],[Gld]],1)),tabGliederung[],2,FALSE)</f>
        <v xml:space="preserve">1    öffentliche Ordnung </v>
      </c>
      <c r="F802" s="14" t="str">
        <f>LEFT(tabDaten[[#This Row],[Gld]],2) &amp; "    " &amp;VLOOKUP((tabDaten[[#This Row],[MandNr]]&amp;"x"&amp;LEFT(tabDaten[[#This Row],[Gld]],2)),tabGliederung[],2,FALSE)</f>
        <v xml:space="preserve">13    Feuerschutz </v>
      </c>
      <c r="G8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2" s="14" t="str">
        <f>LEFT(tabDaten[[#This Row],[Gld]],4) &amp; "    " &amp;VLOOKUP((tabDaten[[#This Row],[MandNr]]&amp;"x"&amp;LEFT(tabDaten[[#This Row],[Gld]],4)),tabGliederung[],2,FALSE)</f>
        <v xml:space="preserve">1305    Abteilung Heinsheim </v>
      </c>
      <c r="I802" s="14" t="str">
        <f>IF(OR(LEFT(tabDaten[[#This Row],[Grp]],1)*1=3,LEFT(tabDaten[[#This Row],[Grp]],1)*1=9),LEFT(tabDaten[[#This Row],[Grp]],2),LEFT(tabDaten[[#This Row],[Grp]],1))</f>
        <v>6</v>
      </c>
      <c r="J802" s="14" t="str">
        <f>VLOOKUP(tabDaten[[#This Row],[GrpKurz]],tabGruppierung[],2,FALSE)</f>
        <v>A   Sächlicher Verwaltungs- und Betriebsaufwand</v>
      </c>
      <c r="K8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1305-640000    Steuern, Versicherung. , Schadensfälle, Sonderabgaben  </v>
      </c>
      <c r="L802" s="17">
        <f>IF(OR(tabDaten[[#This Row],[art]]="00",tabDaten[[#This Row],[art]]="10"),tabDaten[[#This Row],[Plan]],tabDaten[[#This Row],[Plan]]*-1)</f>
        <v>-2400</v>
      </c>
      <c r="M802" s="18">
        <f>IF(OR(tabDaten[[#This Row],[art]]="00",tabDaten[[#This Row],[art]]="10",tabDaten[[#This Row],[art]]="60",tabDaten[[#This Row],[art]]="70"),tabDaten[[#This Row],[Rechnung]],tabDaten[[#This Row],[Rechnung]]*-1)</f>
        <v>-2032.91</v>
      </c>
      <c r="N802" s="44">
        <v>1</v>
      </c>
      <c r="O802" s="45" t="s">
        <v>997</v>
      </c>
      <c r="P802" s="45" t="s">
        <v>1046</v>
      </c>
      <c r="Q802" s="45" t="s">
        <v>1723</v>
      </c>
      <c r="R802" s="45" t="s">
        <v>995</v>
      </c>
      <c r="S802" s="45" t="s">
        <v>1546</v>
      </c>
      <c r="T802" s="44" t="s">
        <v>144</v>
      </c>
      <c r="U802" s="46">
        <v>2400</v>
      </c>
      <c r="V802" s="46">
        <v>2032.91</v>
      </c>
    </row>
    <row r="803" spans="2:22" x14ac:dyDescent="0.2">
      <c r="B803" s="14" t="str">
        <f>IF(tabDaten[[#This Row],[MandNr]]="","Fehler",IF(tabDaten[[#This Row],[MandNr]]=1,"1 Stadt Bad Rappenau","2 Eigenbetrieb Stadtenwässerung"))</f>
        <v>1 Stadt Bad Rappenau</v>
      </c>
      <c r="C803" s="14" t="str">
        <f>IF(OR(tabDaten[[#This Row],[art]]="00",tabDaten[[#This Row],[art]]="01",tabDaten[[#This Row],[art]]="60",tabDaten[[#This Row],[art]]="61"),"0 Verwaltungshaushalt","1 Vermögenshaushalt")</f>
        <v>0 Verwaltungshaushalt</v>
      </c>
      <c r="D803" s="14" t="str">
        <f>VLOOKUP(tabDaten[[#This Row],[art]],tabKontenart[],2,FALSE)</f>
        <v>01 Ausgaben VerwaltungsHH</v>
      </c>
      <c r="E803" s="14" t="str">
        <f>LEFT(tabDaten[[#This Row],[Gld]],1) &amp; "    " &amp;VLOOKUP((tabDaten[[#This Row],[MandNr]]&amp;"x"&amp;LEFT(tabDaten[[#This Row],[Gld]],1)),tabGliederung[],2,FALSE)</f>
        <v xml:space="preserve">1    öffentliche Ordnung </v>
      </c>
      <c r="F803" s="14" t="str">
        <f>LEFT(tabDaten[[#This Row],[Gld]],2) &amp; "    " &amp;VLOOKUP((tabDaten[[#This Row],[MandNr]]&amp;"x"&amp;LEFT(tabDaten[[#This Row],[Gld]],2)),tabGliederung[],2,FALSE)</f>
        <v xml:space="preserve">13    Feuerschutz </v>
      </c>
      <c r="G8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3" s="14" t="str">
        <f>LEFT(tabDaten[[#This Row],[Gld]],4) &amp; "    " &amp;VLOOKUP((tabDaten[[#This Row],[MandNr]]&amp;"x"&amp;LEFT(tabDaten[[#This Row],[Gld]],4)),tabGliederung[],2,FALSE)</f>
        <v xml:space="preserve">1305    Abteilung Heinsheim </v>
      </c>
      <c r="I803" s="14" t="str">
        <f>IF(OR(LEFT(tabDaten[[#This Row],[Grp]],1)*1=3,LEFT(tabDaten[[#This Row],[Grp]],1)*1=9),LEFT(tabDaten[[#This Row],[Grp]],2),LEFT(tabDaten[[#This Row],[Grp]],1))</f>
        <v>6</v>
      </c>
      <c r="J803" s="14" t="str">
        <f>VLOOKUP(tabDaten[[#This Row],[GrpKurz]],tabGruppierung[],2,FALSE)</f>
        <v>A   Sächlicher Verwaltungs- und Betriebsaufwand</v>
      </c>
      <c r="K8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1305-650000    Bürobedarf   </v>
      </c>
      <c r="L803" s="17">
        <f>IF(OR(tabDaten[[#This Row],[art]]="00",tabDaten[[#This Row],[art]]="10"),tabDaten[[#This Row],[Plan]],tabDaten[[#This Row],[Plan]]*-1)</f>
        <v>-800</v>
      </c>
      <c r="M803" s="18">
        <f>IF(OR(tabDaten[[#This Row],[art]]="00",tabDaten[[#This Row],[art]]="10",tabDaten[[#This Row],[art]]="60",tabDaten[[#This Row],[art]]="70"),tabDaten[[#This Row],[Rechnung]],tabDaten[[#This Row],[Rechnung]]*-1)</f>
        <v>-187.68</v>
      </c>
      <c r="N803" s="44">
        <v>1</v>
      </c>
      <c r="O803" s="45" t="s">
        <v>997</v>
      </c>
      <c r="P803" s="45" t="s">
        <v>1046</v>
      </c>
      <c r="Q803" s="45" t="s">
        <v>1724</v>
      </c>
      <c r="R803" s="45" t="s">
        <v>995</v>
      </c>
      <c r="S803" s="45" t="s">
        <v>1546</v>
      </c>
      <c r="T803" s="44" t="s">
        <v>119</v>
      </c>
      <c r="U803" s="46">
        <v>800</v>
      </c>
      <c r="V803" s="46">
        <v>187.68</v>
      </c>
    </row>
    <row r="804" spans="2:22" x14ac:dyDescent="0.2">
      <c r="B804" s="14" t="str">
        <f>IF(tabDaten[[#This Row],[MandNr]]="","Fehler",IF(tabDaten[[#This Row],[MandNr]]=1,"1 Stadt Bad Rappenau","2 Eigenbetrieb Stadtenwässerung"))</f>
        <v>1 Stadt Bad Rappenau</v>
      </c>
      <c r="C804" s="14" t="str">
        <f>IF(OR(tabDaten[[#This Row],[art]]="00",tabDaten[[#This Row],[art]]="01",tabDaten[[#This Row],[art]]="60",tabDaten[[#This Row],[art]]="61"),"0 Verwaltungshaushalt","1 Vermögenshaushalt")</f>
        <v>0 Verwaltungshaushalt</v>
      </c>
      <c r="D804" s="14" t="str">
        <f>VLOOKUP(tabDaten[[#This Row],[art]],tabKontenart[],2,FALSE)</f>
        <v>01 Ausgaben VerwaltungsHH</v>
      </c>
      <c r="E804" s="14" t="str">
        <f>LEFT(tabDaten[[#This Row],[Gld]],1) &amp; "    " &amp;VLOOKUP((tabDaten[[#This Row],[MandNr]]&amp;"x"&amp;LEFT(tabDaten[[#This Row],[Gld]],1)),tabGliederung[],2,FALSE)</f>
        <v xml:space="preserve">1    öffentliche Ordnung </v>
      </c>
      <c r="F804" s="14" t="str">
        <f>LEFT(tabDaten[[#This Row],[Gld]],2) &amp; "    " &amp;VLOOKUP((tabDaten[[#This Row],[MandNr]]&amp;"x"&amp;LEFT(tabDaten[[#This Row],[Gld]],2)),tabGliederung[],2,FALSE)</f>
        <v xml:space="preserve">13    Feuerschutz </v>
      </c>
      <c r="G8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4" s="14" t="str">
        <f>LEFT(tabDaten[[#This Row],[Gld]],4) &amp; "    " &amp;VLOOKUP((tabDaten[[#This Row],[MandNr]]&amp;"x"&amp;LEFT(tabDaten[[#This Row],[Gld]],4)),tabGliederung[],2,FALSE)</f>
        <v xml:space="preserve">1305    Abteilung Heinsheim </v>
      </c>
      <c r="I804" s="14" t="str">
        <f>IF(OR(LEFT(tabDaten[[#This Row],[Grp]],1)*1=3,LEFT(tabDaten[[#This Row],[Grp]],1)*1=9),LEFT(tabDaten[[#This Row],[Grp]],2),LEFT(tabDaten[[#This Row],[Grp]],1))</f>
        <v>6</v>
      </c>
      <c r="J804" s="14" t="str">
        <f>VLOOKUP(tabDaten[[#This Row],[GrpKurz]],tabGruppierung[],2,FALSE)</f>
        <v>A   Sächlicher Verwaltungs- und Betriebsaufwand</v>
      </c>
      <c r="K8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1305-661000    Mitgliedsbeiträge an Verbände und Vereine  </v>
      </c>
      <c r="L804" s="17">
        <f>IF(OR(tabDaten[[#This Row],[art]]="00",tabDaten[[#This Row],[art]]="10"),tabDaten[[#This Row],[Plan]],tabDaten[[#This Row],[Plan]]*-1)</f>
        <v>-200</v>
      </c>
      <c r="M804" s="18">
        <f>IF(OR(tabDaten[[#This Row],[art]]="00",tabDaten[[#This Row],[art]]="10",tabDaten[[#This Row],[art]]="60",tabDaten[[#This Row],[art]]="70"),tabDaten[[#This Row],[Rechnung]],tabDaten[[#This Row],[Rechnung]]*-1)</f>
        <v>-103.9</v>
      </c>
      <c r="N804" s="44">
        <v>1</v>
      </c>
      <c r="O804" s="45" t="s">
        <v>997</v>
      </c>
      <c r="P804" s="45" t="s">
        <v>1046</v>
      </c>
      <c r="Q804" s="45" t="s">
        <v>1741</v>
      </c>
      <c r="R804" s="45" t="s">
        <v>995</v>
      </c>
      <c r="S804" s="45" t="s">
        <v>1546</v>
      </c>
      <c r="T804" s="44" t="s">
        <v>145</v>
      </c>
      <c r="U804" s="46">
        <v>200</v>
      </c>
      <c r="V804" s="46">
        <v>103.9</v>
      </c>
    </row>
    <row r="805" spans="2:22" x14ac:dyDescent="0.2">
      <c r="B805" s="14" t="str">
        <f>IF(tabDaten[[#This Row],[MandNr]]="","Fehler",IF(tabDaten[[#This Row],[MandNr]]=1,"1 Stadt Bad Rappenau","2 Eigenbetrieb Stadtenwässerung"))</f>
        <v>1 Stadt Bad Rappenau</v>
      </c>
      <c r="C805" s="14" t="str">
        <f>IF(OR(tabDaten[[#This Row],[art]]="00",tabDaten[[#This Row],[art]]="01",tabDaten[[#This Row],[art]]="60",tabDaten[[#This Row],[art]]="61"),"0 Verwaltungshaushalt","1 Vermögenshaushalt")</f>
        <v>0 Verwaltungshaushalt</v>
      </c>
      <c r="D805" s="14" t="str">
        <f>VLOOKUP(tabDaten[[#This Row],[art]],tabKontenart[],2,FALSE)</f>
        <v>01 Ausgaben VerwaltungsHH</v>
      </c>
      <c r="E805" s="14" t="str">
        <f>LEFT(tabDaten[[#This Row],[Gld]],1) &amp; "    " &amp;VLOOKUP((tabDaten[[#This Row],[MandNr]]&amp;"x"&amp;LEFT(tabDaten[[#This Row],[Gld]],1)),tabGliederung[],2,FALSE)</f>
        <v xml:space="preserve">1    öffentliche Ordnung </v>
      </c>
      <c r="F805" s="14" t="str">
        <f>LEFT(tabDaten[[#This Row],[Gld]],2) &amp; "    " &amp;VLOOKUP((tabDaten[[#This Row],[MandNr]]&amp;"x"&amp;LEFT(tabDaten[[#This Row],[Gld]],2)),tabGliederung[],2,FALSE)</f>
        <v xml:space="preserve">13    Feuerschutz </v>
      </c>
      <c r="G8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5" s="14" t="str">
        <f>LEFT(tabDaten[[#This Row],[Gld]],4) &amp; "    " &amp;VLOOKUP((tabDaten[[#This Row],[MandNr]]&amp;"x"&amp;LEFT(tabDaten[[#This Row],[Gld]],4)),tabGliederung[],2,FALSE)</f>
        <v xml:space="preserve">1305    Abteilung Heinsheim </v>
      </c>
      <c r="I805" s="14" t="str">
        <f>IF(OR(LEFT(tabDaten[[#This Row],[Grp]],1)*1=3,LEFT(tabDaten[[#This Row],[Grp]],1)*1=9),LEFT(tabDaten[[#This Row],[Grp]],2),LEFT(tabDaten[[#This Row],[Grp]],1))</f>
        <v>6</v>
      </c>
      <c r="J805" s="14" t="str">
        <f>VLOOKUP(tabDaten[[#This Row],[GrpKurz]],tabGruppierung[],2,FALSE)</f>
        <v>A   Sächlicher Verwaltungs- und Betriebsaufwand</v>
      </c>
      <c r="K8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1305-668000    Vermischte Ausgaben   </v>
      </c>
      <c r="L805" s="17">
        <f>IF(OR(tabDaten[[#This Row],[art]]="00",tabDaten[[#This Row],[art]]="10"),tabDaten[[#This Row],[Plan]],tabDaten[[#This Row],[Plan]]*-1)</f>
        <v>-500</v>
      </c>
      <c r="M805" s="18">
        <f>IF(OR(tabDaten[[#This Row],[art]]="00",tabDaten[[#This Row],[art]]="10",tabDaten[[#This Row],[art]]="60",tabDaten[[#This Row],[art]]="70"),tabDaten[[#This Row],[Rechnung]],tabDaten[[#This Row],[Rechnung]]*-1)</f>
        <v>0</v>
      </c>
      <c r="N805" s="44">
        <v>1</v>
      </c>
      <c r="O805" s="45" t="s">
        <v>997</v>
      </c>
      <c r="P805" s="45" t="s">
        <v>1046</v>
      </c>
      <c r="Q805" s="45" t="s">
        <v>1726</v>
      </c>
      <c r="R805" s="45" t="s">
        <v>995</v>
      </c>
      <c r="S805" s="45" t="s">
        <v>1546</v>
      </c>
      <c r="T805" s="44" t="s">
        <v>121</v>
      </c>
      <c r="U805" s="46">
        <v>500</v>
      </c>
      <c r="V805" s="46">
        <v>0</v>
      </c>
    </row>
    <row r="806" spans="2:22" x14ac:dyDescent="0.2">
      <c r="B806" s="14" t="str">
        <f>IF(tabDaten[[#This Row],[MandNr]]="","Fehler",IF(tabDaten[[#This Row],[MandNr]]=1,"1 Stadt Bad Rappenau","2 Eigenbetrieb Stadtenwässerung"))</f>
        <v>1 Stadt Bad Rappenau</v>
      </c>
      <c r="C806" s="14" t="str">
        <f>IF(OR(tabDaten[[#This Row],[art]]="00",tabDaten[[#This Row],[art]]="01",tabDaten[[#This Row],[art]]="60",tabDaten[[#This Row],[art]]="61"),"0 Verwaltungshaushalt","1 Vermögenshaushalt")</f>
        <v>0 Verwaltungshaushalt</v>
      </c>
      <c r="D806" s="14" t="str">
        <f>VLOOKUP(tabDaten[[#This Row],[art]],tabKontenart[],2,FALSE)</f>
        <v>01 Ausgaben VerwaltungsHH</v>
      </c>
      <c r="E806" s="14" t="str">
        <f>LEFT(tabDaten[[#This Row],[Gld]],1) &amp; "    " &amp;VLOOKUP((tabDaten[[#This Row],[MandNr]]&amp;"x"&amp;LEFT(tabDaten[[#This Row],[Gld]],1)),tabGliederung[],2,FALSE)</f>
        <v xml:space="preserve">1    öffentliche Ordnung </v>
      </c>
      <c r="F806" s="14" t="str">
        <f>LEFT(tabDaten[[#This Row],[Gld]],2) &amp; "    " &amp;VLOOKUP((tabDaten[[#This Row],[MandNr]]&amp;"x"&amp;LEFT(tabDaten[[#This Row],[Gld]],2)),tabGliederung[],2,FALSE)</f>
        <v xml:space="preserve">13    Feuerschutz </v>
      </c>
      <c r="G8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6" s="14" t="str">
        <f>LEFT(tabDaten[[#This Row],[Gld]],4) &amp; "    " &amp;VLOOKUP((tabDaten[[#This Row],[MandNr]]&amp;"x"&amp;LEFT(tabDaten[[#This Row],[Gld]],4)),tabGliederung[],2,FALSE)</f>
        <v xml:space="preserve">1305    Abteilung Heinsheim </v>
      </c>
      <c r="I806" s="14" t="str">
        <f>IF(OR(LEFT(tabDaten[[#This Row],[Grp]],1)*1=3,LEFT(tabDaten[[#This Row],[Grp]],1)*1=9),LEFT(tabDaten[[#This Row],[Grp]],2),LEFT(tabDaten[[#This Row],[Grp]],1))</f>
        <v>6</v>
      </c>
      <c r="J806" s="14" t="str">
        <f>VLOOKUP(tabDaten[[#This Row],[GrpKurz]],tabGruppierung[],2,FALSE)</f>
        <v>A   Sächlicher Verwaltungs- und Betriebsaufwand</v>
      </c>
      <c r="K8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1305-679000    Innere Verrechnungen   </v>
      </c>
      <c r="L806" s="17">
        <f>IF(OR(tabDaten[[#This Row],[art]]="00",tabDaten[[#This Row],[art]]="10"),tabDaten[[#This Row],[Plan]],tabDaten[[#This Row],[Plan]]*-1)</f>
        <v>-1500</v>
      </c>
      <c r="M806" s="18">
        <f>IF(OR(tabDaten[[#This Row],[art]]="00",tabDaten[[#This Row],[art]]="10",tabDaten[[#This Row],[art]]="60",tabDaten[[#This Row],[art]]="70"),tabDaten[[#This Row],[Rechnung]],tabDaten[[#This Row],[Rechnung]]*-1)</f>
        <v>0</v>
      </c>
      <c r="N806" s="44">
        <v>1</v>
      </c>
      <c r="O806" s="45" t="s">
        <v>997</v>
      </c>
      <c r="P806" s="45" t="s">
        <v>1046</v>
      </c>
      <c r="Q806" s="45" t="s">
        <v>1728</v>
      </c>
      <c r="R806" s="45" t="s">
        <v>995</v>
      </c>
      <c r="S806" s="45" t="s">
        <v>1546</v>
      </c>
      <c r="T806" s="44" t="s">
        <v>11</v>
      </c>
      <c r="U806" s="46">
        <v>1500</v>
      </c>
      <c r="V806" s="46">
        <v>0</v>
      </c>
    </row>
    <row r="807" spans="2:22" x14ac:dyDescent="0.2">
      <c r="B807" s="14" t="str">
        <f>IF(tabDaten[[#This Row],[MandNr]]="","Fehler",IF(tabDaten[[#This Row],[MandNr]]=1,"1 Stadt Bad Rappenau","2 Eigenbetrieb Stadtenwässerung"))</f>
        <v>1 Stadt Bad Rappenau</v>
      </c>
      <c r="C807" s="14" t="str">
        <f>IF(OR(tabDaten[[#This Row],[art]]="00",tabDaten[[#This Row],[art]]="01",tabDaten[[#This Row],[art]]="60",tabDaten[[#This Row],[art]]="61"),"0 Verwaltungshaushalt","1 Vermögenshaushalt")</f>
        <v>0 Verwaltungshaushalt</v>
      </c>
      <c r="D807" s="14" t="str">
        <f>VLOOKUP(tabDaten[[#This Row],[art]],tabKontenart[],2,FALSE)</f>
        <v>01 Ausgaben VerwaltungsHH</v>
      </c>
      <c r="E807" s="14" t="str">
        <f>LEFT(tabDaten[[#This Row],[Gld]],1) &amp; "    " &amp;VLOOKUP((tabDaten[[#This Row],[MandNr]]&amp;"x"&amp;LEFT(tabDaten[[#This Row],[Gld]],1)),tabGliederung[],2,FALSE)</f>
        <v xml:space="preserve">1    öffentliche Ordnung </v>
      </c>
      <c r="F807" s="14" t="str">
        <f>LEFT(tabDaten[[#This Row],[Gld]],2) &amp; "    " &amp;VLOOKUP((tabDaten[[#This Row],[MandNr]]&amp;"x"&amp;LEFT(tabDaten[[#This Row],[Gld]],2)),tabGliederung[],2,FALSE)</f>
        <v xml:space="preserve">13    Feuerschutz </v>
      </c>
      <c r="G8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7" s="14" t="str">
        <f>LEFT(tabDaten[[#This Row],[Gld]],4) &amp; "    " &amp;VLOOKUP((tabDaten[[#This Row],[MandNr]]&amp;"x"&amp;LEFT(tabDaten[[#This Row],[Gld]],4)),tabGliederung[],2,FALSE)</f>
        <v xml:space="preserve">1305    Abteilung Heinsheim </v>
      </c>
      <c r="I807" s="14" t="str">
        <f>IF(OR(LEFT(tabDaten[[#This Row],[Grp]],1)*1=3,LEFT(tabDaten[[#This Row],[Grp]],1)*1=9),LEFT(tabDaten[[#This Row],[Grp]],2),LEFT(tabDaten[[#This Row],[Grp]],1))</f>
        <v>6</v>
      </c>
      <c r="J807" s="14" t="str">
        <f>VLOOKUP(tabDaten[[#This Row],[GrpKurz]],tabGruppierung[],2,FALSE)</f>
        <v>A   Sächlicher Verwaltungs- und Betriebsaufwand</v>
      </c>
      <c r="K8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1305-680000    Abschreibungen   </v>
      </c>
      <c r="L807" s="17">
        <f>IF(OR(tabDaten[[#This Row],[art]]="00",tabDaten[[#This Row],[art]]="10"),tabDaten[[#This Row],[Plan]],tabDaten[[#This Row],[Plan]]*-1)</f>
        <v>-23500</v>
      </c>
      <c r="M807" s="18">
        <f>IF(OR(tabDaten[[#This Row],[art]]="00",tabDaten[[#This Row],[art]]="10",tabDaten[[#This Row],[art]]="60",tabDaten[[#This Row],[art]]="70"),tabDaten[[#This Row],[Rechnung]],tabDaten[[#This Row],[Rechnung]]*-1)</f>
        <v>-27867.51</v>
      </c>
      <c r="N807" s="44">
        <v>1</v>
      </c>
      <c r="O807" s="45" t="s">
        <v>997</v>
      </c>
      <c r="P807" s="45" t="s">
        <v>1046</v>
      </c>
      <c r="Q807" s="45" t="s">
        <v>1752</v>
      </c>
      <c r="R807" s="45" t="s">
        <v>995</v>
      </c>
      <c r="S807" s="45" t="s">
        <v>1546</v>
      </c>
      <c r="T807" s="44" t="s">
        <v>98</v>
      </c>
      <c r="U807" s="46">
        <v>23500</v>
      </c>
      <c r="V807" s="46">
        <v>27867.51</v>
      </c>
    </row>
    <row r="808" spans="2:22" x14ac:dyDescent="0.2">
      <c r="B808" s="14" t="str">
        <f>IF(tabDaten[[#This Row],[MandNr]]="","Fehler",IF(tabDaten[[#This Row],[MandNr]]=1,"1 Stadt Bad Rappenau","2 Eigenbetrieb Stadtenwässerung"))</f>
        <v>1 Stadt Bad Rappenau</v>
      </c>
      <c r="C808" s="14" t="str">
        <f>IF(OR(tabDaten[[#This Row],[art]]="00",tabDaten[[#This Row],[art]]="01",tabDaten[[#This Row],[art]]="60",tabDaten[[#This Row],[art]]="61"),"0 Verwaltungshaushalt","1 Vermögenshaushalt")</f>
        <v>0 Verwaltungshaushalt</v>
      </c>
      <c r="D808" s="14" t="str">
        <f>VLOOKUP(tabDaten[[#This Row],[art]],tabKontenart[],2,FALSE)</f>
        <v>01 Ausgaben VerwaltungsHH</v>
      </c>
      <c r="E808" s="14" t="str">
        <f>LEFT(tabDaten[[#This Row],[Gld]],1) &amp; "    " &amp;VLOOKUP((tabDaten[[#This Row],[MandNr]]&amp;"x"&amp;LEFT(tabDaten[[#This Row],[Gld]],1)),tabGliederung[],2,FALSE)</f>
        <v xml:space="preserve">1    öffentliche Ordnung </v>
      </c>
      <c r="F808" s="14" t="str">
        <f>LEFT(tabDaten[[#This Row],[Gld]],2) &amp; "    " &amp;VLOOKUP((tabDaten[[#This Row],[MandNr]]&amp;"x"&amp;LEFT(tabDaten[[#This Row],[Gld]],2)),tabGliederung[],2,FALSE)</f>
        <v xml:space="preserve">13    Feuerschutz </v>
      </c>
      <c r="G8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8" s="14" t="str">
        <f>LEFT(tabDaten[[#This Row],[Gld]],4) &amp; "    " &amp;VLOOKUP((tabDaten[[#This Row],[MandNr]]&amp;"x"&amp;LEFT(tabDaten[[#This Row],[Gld]],4)),tabGliederung[],2,FALSE)</f>
        <v xml:space="preserve">1305    Abteilung Heinsheim </v>
      </c>
      <c r="I808" s="14" t="str">
        <f>IF(OR(LEFT(tabDaten[[#This Row],[Grp]],1)*1=3,LEFT(tabDaten[[#This Row],[Grp]],1)*1=9),LEFT(tabDaten[[#This Row],[Grp]],2),LEFT(tabDaten[[#This Row],[Grp]],1))</f>
        <v>6</v>
      </c>
      <c r="J808" s="14" t="str">
        <f>VLOOKUP(tabDaten[[#This Row],[GrpKurz]],tabGruppierung[],2,FALSE)</f>
        <v>A   Sächlicher Verwaltungs- und Betriebsaufwand</v>
      </c>
      <c r="K8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1305-685000    Verzinsung des Anlagekapitals   </v>
      </c>
      <c r="L808" s="17">
        <f>IF(OR(tabDaten[[#This Row],[art]]="00",tabDaten[[#This Row],[art]]="10"),tabDaten[[#This Row],[Plan]],tabDaten[[#This Row],[Plan]]*-1)</f>
        <v>-16400</v>
      </c>
      <c r="M808" s="18">
        <f>IF(OR(tabDaten[[#This Row],[art]]="00",tabDaten[[#This Row],[art]]="10",tabDaten[[#This Row],[art]]="60",tabDaten[[#This Row],[art]]="70"),tabDaten[[#This Row],[Rechnung]],tabDaten[[#This Row],[Rechnung]]*-1)</f>
        <v>-15767.54</v>
      </c>
      <c r="N808" s="44">
        <v>1</v>
      </c>
      <c r="O808" s="45" t="s">
        <v>997</v>
      </c>
      <c r="P808" s="45" t="s">
        <v>1046</v>
      </c>
      <c r="Q808" s="45" t="s">
        <v>1753</v>
      </c>
      <c r="R808" s="45" t="s">
        <v>995</v>
      </c>
      <c r="S808" s="45" t="s">
        <v>1546</v>
      </c>
      <c r="T808" s="44" t="s">
        <v>165</v>
      </c>
      <c r="U808" s="46">
        <v>16400</v>
      </c>
      <c r="V808" s="46">
        <v>15767.54</v>
      </c>
    </row>
    <row r="809" spans="2:22" x14ac:dyDescent="0.2">
      <c r="B809" s="14" t="str">
        <f>IF(tabDaten[[#This Row],[MandNr]]="","Fehler",IF(tabDaten[[#This Row],[MandNr]]=1,"1 Stadt Bad Rappenau","2 Eigenbetrieb Stadtenwässerung"))</f>
        <v>1 Stadt Bad Rappenau</v>
      </c>
      <c r="C809" s="14" t="str">
        <f>IF(OR(tabDaten[[#This Row],[art]]="00",tabDaten[[#This Row],[art]]="01",tabDaten[[#This Row],[art]]="60",tabDaten[[#This Row],[art]]="61"),"0 Verwaltungshaushalt","1 Vermögenshaushalt")</f>
        <v>0 Verwaltungshaushalt</v>
      </c>
      <c r="D809" s="14" t="str">
        <f>VLOOKUP(tabDaten[[#This Row],[art]],tabKontenart[],2,FALSE)</f>
        <v>01 Ausgaben VerwaltungsHH</v>
      </c>
      <c r="E809" s="14" t="str">
        <f>LEFT(tabDaten[[#This Row],[Gld]],1) &amp; "    " &amp;VLOOKUP((tabDaten[[#This Row],[MandNr]]&amp;"x"&amp;LEFT(tabDaten[[#This Row],[Gld]],1)),tabGliederung[],2,FALSE)</f>
        <v xml:space="preserve">1    öffentliche Ordnung </v>
      </c>
      <c r="F809" s="14" t="str">
        <f>LEFT(tabDaten[[#This Row],[Gld]],2) &amp; "    " &amp;VLOOKUP((tabDaten[[#This Row],[MandNr]]&amp;"x"&amp;LEFT(tabDaten[[#This Row],[Gld]],2)),tabGliederung[],2,FALSE)</f>
        <v xml:space="preserve">13    Feuerschutz </v>
      </c>
      <c r="G8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09" s="14" t="str">
        <f>LEFT(tabDaten[[#This Row],[Gld]],4) &amp; "    " &amp;VLOOKUP((tabDaten[[#This Row],[MandNr]]&amp;"x"&amp;LEFT(tabDaten[[#This Row],[Gld]],4)),tabGliederung[],2,FALSE)</f>
        <v xml:space="preserve">1305    Abteilung Heinsheim </v>
      </c>
      <c r="I809" s="14" t="str">
        <f>IF(OR(LEFT(tabDaten[[#This Row],[Grp]],1)*1=3,LEFT(tabDaten[[#This Row],[Grp]],1)*1=9),LEFT(tabDaten[[#This Row],[Grp]],2),LEFT(tabDaten[[#This Row],[Grp]],1))</f>
        <v>7</v>
      </c>
      <c r="J809" s="14" t="str">
        <f>VLOOKUP(tabDaten[[#This Row],[GrpKurz]],tabGruppierung[],2,FALSE)</f>
        <v>A   Zuweisungen und Zuschüsse (nicht für Investitionen)</v>
      </c>
      <c r="K8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1305-715000    Zuweisungen Kameradschaftskasse   </v>
      </c>
      <c r="L809" s="17">
        <f>IF(OR(tabDaten[[#This Row],[art]]="00",tabDaten[[#This Row],[art]]="10"),tabDaten[[#This Row],[Plan]],tabDaten[[#This Row],[Plan]]*-1)</f>
        <v>-500</v>
      </c>
      <c r="M809" s="18">
        <f>IF(OR(tabDaten[[#This Row],[art]]="00",tabDaten[[#This Row],[art]]="10",tabDaten[[#This Row],[art]]="60",tabDaten[[#This Row],[art]]="70"),tabDaten[[#This Row],[Rechnung]],tabDaten[[#This Row],[Rechnung]]*-1)</f>
        <v>-300</v>
      </c>
      <c r="N809" s="44">
        <v>1</v>
      </c>
      <c r="O809" s="45" t="s">
        <v>997</v>
      </c>
      <c r="P809" s="45" t="s">
        <v>1046</v>
      </c>
      <c r="Q809" s="45" t="s">
        <v>1754</v>
      </c>
      <c r="R809" s="45" t="s">
        <v>995</v>
      </c>
      <c r="S809" s="45" t="s">
        <v>1546</v>
      </c>
      <c r="T809" s="44" t="s">
        <v>166</v>
      </c>
      <c r="U809" s="46">
        <v>500</v>
      </c>
      <c r="V809" s="46">
        <v>300</v>
      </c>
    </row>
    <row r="810" spans="2:22" x14ac:dyDescent="0.2">
      <c r="B810" s="14" t="str">
        <f>IF(tabDaten[[#This Row],[MandNr]]="","Fehler",IF(tabDaten[[#This Row],[MandNr]]=1,"1 Stadt Bad Rappenau","2 Eigenbetrieb Stadtenwässerung"))</f>
        <v>1 Stadt Bad Rappenau</v>
      </c>
      <c r="C810" s="14" t="str">
        <f>IF(OR(tabDaten[[#This Row],[art]]="00",tabDaten[[#This Row],[art]]="01",tabDaten[[#This Row],[art]]="60",tabDaten[[#This Row],[art]]="61"),"0 Verwaltungshaushalt","1 Vermögenshaushalt")</f>
        <v>0 Verwaltungshaushalt</v>
      </c>
      <c r="D810" s="14" t="str">
        <f>VLOOKUP(tabDaten[[#This Row],[art]],tabKontenart[],2,FALSE)</f>
        <v>01 Ausgaben VerwaltungsHH</v>
      </c>
      <c r="E810" s="14" t="str">
        <f>LEFT(tabDaten[[#This Row],[Gld]],1) &amp; "    " &amp;VLOOKUP((tabDaten[[#This Row],[MandNr]]&amp;"x"&amp;LEFT(tabDaten[[#This Row],[Gld]],1)),tabGliederung[],2,FALSE)</f>
        <v xml:space="preserve">1    öffentliche Ordnung </v>
      </c>
      <c r="F810" s="14" t="str">
        <f>LEFT(tabDaten[[#This Row],[Gld]],2) &amp; "    " &amp;VLOOKUP((tabDaten[[#This Row],[MandNr]]&amp;"x"&amp;LEFT(tabDaten[[#This Row],[Gld]],2)),tabGliederung[],2,FALSE)</f>
        <v xml:space="preserve">13    Feuerschutz </v>
      </c>
      <c r="G8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0" s="14" t="str">
        <f>LEFT(tabDaten[[#This Row],[Gld]],4) &amp; "    " &amp;VLOOKUP((tabDaten[[#This Row],[MandNr]]&amp;"x"&amp;LEFT(tabDaten[[#This Row],[Gld]],4)),tabGliederung[],2,FALSE)</f>
        <v xml:space="preserve">1305    Abteilung Heinsheim </v>
      </c>
      <c r="I810" s="14" t="str">
        <f>IF(OR(LEFT(tabDaten[[#This Row],[Grp]],1)*1=3,LEFT(tabDaten[[#This Row],[Grp]],1)*1=9),LEFT(tabDaten[[#This Row],[Grp]],2),LEFT(tabDaten[[#This Row],[Grp]],1))</f>
        <v>7</v>
      </c>
      <c r="J810" s="14" t="str">
        <f>VLOOKUP(tabDaten[[#This Row],[GrpKurz]],tabGruppierung[],2,FALSE)</f>
        <v>A   Zuweisungen und Zuschüsse (nicht für Investitionen)</v>
      </c>
      <c r="K8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1305-715100    Zuweisungen an Musikzüge   </v>
      </c>
      <c r="L810" s="17">
        <f>IF(OR(tabDaten[[#This Row],[art]]="00",tabDaten[[#This Row],[art]]="10"),tabDaten[[#This Row],[Plan]],tabDaten[[#This Row],[Plan]]*-1)</f>
        <v>-2000</v>
      </c>
      <c r="M810" s="18">
        <f>IF(OR(tabDaten[[#This Row],[art]]="00",tabDaten[[#This Row],[art]]="10",tabDaten[[#This Row],[art]]="60",tabDaten[[#This Row],[art]]="70"),tabDaten[[#This Row],[Rechnung]],tabDaten[[#This Row],[Rechnung]]*-1)</f>
        <v>-2000</v>
      </c>
      <c r="N810" s="44">
        <v>1</v>
      </c>
      <c r="O810" s="45" t="s">
        <v>997</v>
      </c>
      <c r="P810" s="45" t="s">
        <v>1046</v>
      </c>
      <c r="Q810" s="45" t="s">
        <v>1755</v>
      </c>
      <c r="R810" s="45" t="s">
        <v>995</v>
      </c>
      <c r="S810" s="45" t="s">
        <v>1546</v>
      </c>
      <c r="T810" s="44" t="s">
        <v>162</v>
      </c>
      <c r="U810" s="46">
        <v>2000</v>
      </c>
      <c r="V810" s="46">
        <v>2000</v>
      </c>
    </row>
    <row r="811" spans="2:22" x14ac:dyDescent="0.2">
      <c r="B811" s="14" t="str">
        <f>IF(tabDaten[[#This Row],[MandNr]]="","Fehler",IF(tabDaten[[#This Row],[MandNr]]=1,"1 Stadt Bad Rappenau","2 Eigenbetrieb Stadtenwässerung"))</f>
        <v>1 Stadt Bad Rappenau</v>
      </c>
      <c r="C811" s="14" t="str">
        <f>IF(OR(tabDaten[[#This Row],[art]]="00",tabDaten[[#This Row],[art]]="01",tabDaten[[#This Row],[art]]="60",tabDaten[[#This Row],[art]]="61"),"0 Verwaltungshaushalt","1 Vermögenshaushalt")</f>
        <v>0 Verwaltungshaushalt</v>
      </c>
      <c r="D811" s="14" t="str">
        <f>VLOOKUP(tabDaten[[#This Row],[art]],tabKontenart[],2,FALSE)</f>
        <v>01 Ausgaben VerwaltungsHH</v>
      </c>
      <c r="E811" s="14" t="str">
        <f>LEFT(tabDaten[[#This Row],[Gld]],1) &amp; "    " &amp;VLOOKUP((tabDaten[[#This Row],[MandNr]]&amp;"x"&amp;LEFT(tabDaten[[#This Row],[Gld]],1)),tabGliederung[],2,FALSE)</f>
        <v xml:space="preserve">1    öffentliche Ordnung </v>
      </c>
      <c r="F811" s="14" t="str">
        <f>LEFT(tabDaten[[#This Row],[Gld]],2) &amp; "    " &amp;VLOOKUP((tabDaten[[#This Row],[MandNr]]&amp;"x"&amp;LEFT(tabDaten[[#This Row],[Gld]],2)),tabGliederung[],2,FALSE)</f>
        <v xml:space="preserve">13    Feuerschutz </v>
      </c>
      <c r="G8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1" s="14" t="str">
        <f>LEFT(tabDaten[[#This Row],[Gld]],4) &amp; "    " &amp;VLOOKUP((tabDaten[[#This Row],[MandNr]]&amp;"x"&amp;LEFT(tabDaten[[#This Row],[Gld]],4)),tabGliederung[],2,FALSE)</f>
        <v xml:space="preserve">1306    Abteilung Obergimpern </v>
      </c>
      <c r="I811" s="14" t="str">
        <f>IF(OR(LEFT(tabDaten[[#This Row],[Grp]],1)*1=3,LEFT(tabDaten[[#This Row],[Grp]],1)*1=9),LEFT(tabDaten[[#This Row],[Grp]],2),LEFT(tabDaten[[#This Row],[Grp]],1))</f>
        <v>4</v>
      </c>
      <c r="J811" s="14" t="str">
        <f>VLOOKUP(tabDaten[[#This Row],[GrpKurz]],tabGruppierung[],2,FALSE)</f>
        <v>A   Personalausgaben</v>
      </c>
      <c r="K8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1306-416000    Beschäftigungsentgelte u. dgl.  </v>
      </c>
      <c r="L811" s="17">
        <f>IF(OR(tabDaten[[#This Row],[art]]="00",tabDaten[[#This Row],[art]]="10"),tabDaten[[#This Row],[Plan]],tabDaten[[#This Row],[Plan]]*-1)</f>
        <v>-700</v>
      </c>
      <c r="M811" s="18">
        <f>IF(OR(tabDaten[[#This Row],[art]]="00",tabDaten[[#This Row],[art]]="10",tabDaten[[#This Row],[art]]="60",tabDaten[[#This Row],[art]]="70"),tabDaten[[#This Row],[Rechnung]],tabDaten[[#This Row],[Rechnung]]*-1)</f>
        <v>-672</v>
      </c>
      <c r="N811" s="44">
        <v>1</v>
      </c>
      <c r="O811" s="45" t="s">
        <v>997</v>
      </c>
      <c r="P811" s="45" t="s">
        <v>1047</v>
      </c>
      <c r="Q811" s="45" t="s">
        <v>1749</v>
      </c>
      <c r="R811" s="45" t="s">
        <v>995</v>
      </c>
      <c r="S811" s="45" t="s">
        <v>1546</v>
      </c>
      <c r="T811" s="44" t="s">
        <v>163</v>
      </c>
      <c r="U811" s="46">
        <v>700</v>
      </c>
      <c r="V811" s="46">
        <v>672</v>
      </c>
    </row>
    <row r="812" spans="2:22" x14ac:dyDescent="0.2">
      <c r="B812" s="14" t="str">
        <f>IF(tabDaten[[#This Row],[MandNr]]="","Fehler",IF(tabDaten[[#This Row],[MandNr]]=1,"1 Stadt Bad Rappenau","2 Eigenbetrieb Stadtenwässerung"))</f>
        <v>1 Stadt Bad Rappenau</v>
      </c>
      <c r="C812" s="14" t="str">
        <f>IF(OR(tabDaten[[#This Row],[art]]="00",tabDaten[[#This Row],[art]]="01",tabDaten[[#This Row],[art]]="60",tabDaten[[#This Row],[art]]="61"),"0 Verwaltungshaushalt","1 Vermögenshaushalt")</f>
        <v>0 Verwaltungshaushalt</v>
      </c>
      <c r="D812" s="14" t="str">
        <f>VLOOKUP(tabDaten[[#This Row],[art]],tabKontenart[],2,FALSE)</f>
        <v>01 Ausgaben VerwaltungsHH</v>
      </c>
      <c r="E812" s="14" t="str">
        <f>LEFT(tabDaten[[#This Row],[Gld]],1) &amp; "    " &amp;VLOOKUP((tabDaten[[#This Row],[MandNr]]&amp;"x"&amp;LEFT(tabDaten[[#This Row],[Gld]],1)),tabGliederung[],2,FALSE)</f>
        <v xml:space="preserve">1    öffentliche Ordnung </v>
      </c>
      <c r="F812" s="14" t="str">
        <f>LEFT(tabDaten[[#This Row],[Gld]],2) &amp; "    " &amp;VLOOKUP((tabDaten[[#This Row],[MandNr]]&amp;"x"&amp;LEFT(tabDaten[[#This Row],[Gld]],2)),tabGliederung[],2,FALSE)</f>
        <v xml:space="preserve">13    Feuerschutz </v>
      </c>
      <c r="G8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2" s="14" t="str">
        <f>LEFT(tabDaten[[#This Row],[Gld]],4) &amp; "    " &amp;VLOOKUP((tabDaten[[#This Row],[MandNr]]&amp;"x"&amp;LEFT(tabDaten[[#This Row],[Gld]],4)),tabGliederung[],2,FALSE)</f>
        <v xml:space="preserve">1306    Abteilung Obergimpern </v>
      </c>
      <c r="I812" s="14" t="str">
        <f>IF(OR(LEFT(tabDaten[[#This Row],[Grp]],1)*1=3,LEFT(tabDaten[[#This Row],[Grp]],1)*1=9),LEFT(tabDaten[[#This Row],[Grp]],2),LEFT(tabDaten[[#This Row],[Grp]],1))</f>
        <v>5</v>
      </c>
      <c r="J812" s="14" t="str">
        <f>VLOOKUP(tabDaten[[#This Row],[GrpKurz]],tabGruppierung[],2,FALSE)</f>
        <v>A   Sächlicher Verwaltungs- und Betriebsaufwand</v>
      </c>
      <c r="K8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1306-501000    Gebäudeunterhaltung   </v>
      </c>
      <c r="L812" s="17">
        <f>IF(OR(tabDaten[[#This Row],[art]]="00",tabDaten[[#This Row],[art]]="10"),tabDaten[[#This Row],[Plan]],tabDaten[[#This Row],[Plan]]*-1)</f>
        <v>-1000</v>
      </c>
      <c r="M812" s="18">
        <f>IF(OR(tabDaten[[#This Row],[art]]="00",tabDaten[[#This Row],[art]]="10",tabDaten[[#This Row],[art]]="60",tabDaten[[#This Row],[art]]="70"),tabDaten[[#This Row],[Rechnung]],tabDaten[[#This Row],[Rechnung]]*-1)</f>
        <v>-539.66</v>
      </c>
      <c r="N812" s="44">
        <v>1</v>
      </c>
      <c r="O812" s="45" t="s">
        <v>997</v>
      </c>
      <c r="P812" s="45" t="s">
        <v>1047</v>
      </c>
      <c r="Q812" s="45" t="s">
        <v>1730</v>
      </c>
      <c r="R812" s="45" t="s">
        <v>995</v>
      </c>
      <c r="S812" s="45" t="s">
        <v>1546</v>
      </c>
      <c r="T812" s="44" t="s">
        <v>133</v>
      </c>
      <c r="U812" s="46">
        <v>1000</v>
      </c>
      <c r="V812" s="46">
        <v>539.66</v>
      </c>
    </row>
    <row r="813" spans="2:22" x14ac:dyDescent="0.2">
      <c r="B813" s="14" t="str">
        <f>IF(tabDaten[[#This Row],[MandNr]]="","Fehler",IF(tabDaten[[#This Row],[MandNr]]=1,"1 Stadt Bad Rappenau","2 Eigenbetrieb Stadtenwässerung"))</f>
        <v>1 Stadt Bad Rappenau</v>
      </c>
      <c r="C813" s="14" t="str">
        <f>IF(OR(tabDaten[[#This Row],[art]]="00",tabDaten[[#This Row],[art]]="01",tabDaten[[#This Row],[art]]="60",tabDaten[[#This Row],[art]]="61"),"0 Verwaltungshaushalt","1 Vermögenshaushalt")</f>
        <v>0 Verwaltungshaushalt</v>
      </c>
      <c r="D813" s="14" t="str">
        <f>VLOOKUP(tabDaten[[#This Row],[art]],tabKontenart[],2,FALSE)</f>
        <v>01 Ausgaben VerwaltungsHH</v>
      </c>
      <c r="E813" s="14" t="str">
        <f>LEFT(tabDaten[[#This Row],[Gld]],1) &amp; "    " &amp;VLOOKUP((tabDaten[[#This Row],[MandNr]]&amp;"x"&amp;LEFT(tabDaten[[#This Row],[Gld]],1)),tabGliederung[],2,FALSE)</f>
        <v xml:space="preserve">1    öffentliche Ordnung </v>
      </c>
      <c r="F813" s="14" t="str">
        <f>LEFT(tabDaten[[#This Row],[Gld]],2) &amp; "    " &amp;VLOOKUP((tabDaten[[#This Row],[MandNr]]&amp;"x"&amp;LEFT(tabDaten[[#This Row],[Gld]],2)),tabGliederung[],2,FALSE)</f>
        <v xml:space="preserve">13    Feuerschutz </v>
      </c>
      <c r="G8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3" s="14" t="str">
        <f>LEFT(tabDaten[[#This Row],[Gld]],4) &amp; "    " &amp;VLOOKUP((tabDaten[[#This Row],[MandNr]]&amp;"x"&amp;LEFT(tabDaten[[#This Row],[Gld]],4)),tabGliederung[],2,FALSE)</f>
        <v xml:space="preserve">1306    Abteilung Obergimpern </v>
      </c>
      <c r="I813" s="14" t="str">
        <f>IF(OR(LEFT(tabDaten[[#This Row],[Grp]],1)*1=3,LEFT(tabDaten[[#This Row],[Grp]],1)*1=9),LEFT(tabDaten[[#This Row],[Grp]],2),LEFT(tabDaten[[#This Row],[Grp]],1))</f>
        <v>5</v>
      </c>
      <c r="J813" s="14" t="str">
        <f>VLOOKUP(tabDaten[[#This Row],[GrpKurz]],tabGruppierung[],2,FALSE)</f>
        <v>A   Sächlicher Verwaltungs- und Betriebsaufwand</v>
      </c>
      <c r="K8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1306-521000    Geräte und Ausstattungen (Fachamt)   </v>
      </c>
      <c r="L813" s="17">
        <f>IF(OR(tabDaten[[#This Row],[art]]="00",tabDaten[[#This Row],[art]]="10"),tabDaten[[#This Row],[Plan]],tabDaten[[#This Row],[Plan]]*-1)</f>
        <v>-1000</v>
      </c>
      <c r="M813" s="18">
        <f>IF(OR(tabDaten[[#This Row],[art]]="00",tabDaten[[#This Row],[art]]="10",tabDaten[[#This Row],[art]]="60",tabDaten[[#This Row],[art]]="70"),tabDaten[[#This Row],[Rechnung]],tabDaten[[#This Row],[Rechnung]]*-1)</f>
        <v>-3349.9</v>
      </c>
      <c r="N813" s="44">
        <v>1</v>
      </c>
      <c r="O813" s="45" t="s">
        <v>997</v>
      </c>
      <c r="P813" s="45" t="s">
        <v>1047</v>
      </c>
      <c r="Q813" s="45" t="s">
        <v>1750</v>
      </c>
      <c r="R813" s="45" t="s">
        <v>995</v>
      </c>
      <c r="S813" s="45" t="s">
        <v>1546</v>
      </c>
      <c r="T813" s="44" t="s">
        <v>164</v>
      </c>
      <c r="U813" s="46">
        <v>1000</v>
      </c>
      <c r="V813" s="46">
        <v>3349.9</v>
      </c>
    </row>
    <row r="814" spans="2:22" x14ac:dyDescent="0.2">
      <c r="B814" s="14" t="str">
        <f>IF(tabDaten[[#This Row],[MandNr]]="","Fehler",IF(tabDaten[[#This Row],[MandNr]]=1,"1 Stadt Bad Rappenau","2 Eigenbetrieb Stadtenwässerung"))</f>
        <v>1 Stadt Bad Rappenau</v>
      </c>
      <c r="C814" s="14" t="str">
        <f>IF(OR(tabDaten[[#This Row],[art]]="00",tabDaten[[#This Row],[art]]="01",tabDaten[[#This Row],[art]]="60",tabDaten[[#This Row],[art]]="61"),"0 Verwaltungshaushalt","1 Vermögenshaushalt")</f>
        <v>0 Verwaltungshaushalt</v>
      </c>
      <c r="D814" s="14" t="str">
        <f>VLOOKUP(tabDaten[[#This Row],[art]],tabKontenart[],2,FALSE)</f>
        <v>01 Ausgaben VerwaltungsHH</v>
      </c>
      <c r="E814" s="14" t="str">
        <f>LEFT(tabDaten[[#This Row],[Gld]],1) &amp; "    " &amp;VLOOKUP((tabDaten[[#This Row],[MandNr]]&amp;"x"&amp;LEFT(tabDaten[[#This Row],[Gld]],1)),tabGliederung[],2,FALSE)</f>
        <v xml:space="preserve">1    öffentliche Ordnung </v>
      </c>
      <c r="F814" s="14" t="str">
        <f>LEFT(tabDaten[[#This Row],[Gld]],2) &amp; "    " &amp;VLOOKUP((tabDaten[[#This Row],[MandNr]]&amp;"x"&amp;LEFT(tabDaten[[#This Row],[Gld]],2)),tabGliederung[],2,FALSE)</f>
        <v xml:space="preserve">13    Feuerschutz </v>
      </c>
      <c r="G8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4" s="14" t="str">
        <f>LEFT(tabDaten[[#This Row],[Gld]],4) &amp; "    " &amp;VLOOKUP((tabDaten[[#This Row],[MandNr]]&amp;"x"&amp;LEFT(tabDaten[[#This Row],[Gld]],4)),tabGliederung[],2,FALSE)</f>
        <v xml:space="preserve">1306    Abteilung Obergimpern </v>
      </c>
      <c r="I814" s="14" t="str">
        <f>IF(OR(LEFT(tabDaten[[#This Row],[Grp]],1)*1=3,LEFT(tabDaten[[#This Row],[Grp]],1)*1=9),LEFT(tabDaten[[#This Row],[Grp]],2),LEFT(tabDaten[[#This Row],[Grp]],1))</f>
        <v>5</v>
      </c>
      <c r="J814" s="14" t="str">
        <f>VLOOKUP(tabDaten[[#This Row],[GrpKurz]],tabGruppierung[],2,FALSE)</f>
        <v>A   Sächlicher Verwaltungs- und Betriebsaufwand</v>
      </c>
      <c r="K8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1306-522000    Druck- und Kopierkosten   </v>
      </c>
      <c r="L814" s="17">
        <f>IF(OR(tabDaten[[#This Row],[art]]="00",tabDaten[[#This Row],[art]]="10"),tabDaten[[#This Row],[Plan]],tabDaten[[#This Row],[Plan]]*-1)</f>
        <v>-400</v>
      </c>
      <c r="M814" s="18">
        <f>IF(OR(tabDaten[[#This Row],[art]]="00",tabDaten[[#This Row],[art]]="10",tabDaten[[#This Row],[art]]="60",tabDaten[[#This Row],[art]]="70"),tabDaten[[#This Row],[Rechnung]],tabDaten[[#This Row],[Rechnung]]*-1)</f>
        <v>-161.37</v>
      </c>
      <c r="N814" s="44">
        <v>1</v>
      </c>
      <c r="O814" s="45" t="s">
        <v>997</v>
      </c>
      <c r="P814" s="45" t="s">
        <v>1047</v>
      </c>
      <c r="Q814" s="45" t="s">
        <v>1715</v>
      </c>
      <c r="R814" s="45" t="s">
        <v>995</v>
      </c>
      <c r="S814" s="45" t="s">
        <v>1546</v>
      </c>
      <c r="T814" s="44" t="s">
        <v>110</v>
      </c>
      <c r="U814" s="46">
        <v>400</v>
      </c>
      <c r="V814" s="46">
        <v>161.37</v>
      </c>
    </row>
    <row r="815" spans="2:22" x14ac:dyDescent="0.2">
      <c r="B815" s="14" t="str">
        <f>IF(tabDaten[[#This Row],[MandNr]]="","Fehler",IF(tabDaten[[#This Row],[MandNr]]=1,"1 Stadt Bad Rappenau","2 Eigenbetrieb Stadtenwässerung"))</f>
        <v>1 Stadt Bad Rappenau</v>
      </c>
      <c r="C815" s="14" t="str">
        <f>IF(OR(tabDaten[[#This Row],[art]]="00",tabDaten[[#This Row],[art]]="01",tabDaten[[#This Row],[art]]="60",tabDaten[[#This Row],[art]]="61"),"0 Verwaltungshaushalt","1 Vermögenshaushalt")</f>
        <v>0 Verwaltungshaushalt</v>
      </c>
      <c r="D815" s="14" t="str">
        <f>VLOOKUP(tabDaten[[#This Row],[art]],tabKontenart[],2,FALSE)</f>
        <v>01 Ausgaben VerwaltungsHH</v>
      </c>
      <c r="E815" s="14" t="str">
        <f>LEFT(tabDaten[[#This Row],[Gld]],1) &amp; "    " &amp;VLOOKUP((tabDaten[[#This Row],[MandNr]]&amp;"x"&amp;LEFT(tabDaten[[#This Row],[Gld]],1)),tabGliederung[],2,FALSE)</f>
        <v xml:space="preserve">1    öffentliche Ordnung </v>
      </c>
      <c r="F815" s="14" t="str">
        <f>LEFT(tabDaten[[#This Row],[Gld]],2) &amp; "    " &amp;VLOOKUP((tabDaten[[#This Row],[MandNr]]&amp;"x"&amp;LEFT(tabDaten[[#This Row],[Gld]],2)),tabGliederung[],2,FALSE)</f>
        <v xml:space="preserve">13    Feuerschutz </v>
      </c>
      <c r="G8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5" s="14" t="str">
        <f>LEFT(tabDaten[[#This Row],[Gld]],4) &amp; "    " &amp;VLOOKUP((tabDaten[[#This Row],[MandNr]]&amp;"x"&amp;LEFT(tabDaten[[#This Row],[Gld]],4)),tabGliederung[],2,FALSE)</f>
        <v xml:space="preserve">1306    Abteilung Obergimpern </v>
      </c>
      <c r="I815" s="14" t="str">
        <f>IF(OR(LEFT(tabDaten[[#This Row],[Grp]],1)*1=3,LEFT(tabDaten[[#This Row],[Grp]],1)*1=9),LEFT(tabDaten[[#This Row],[Grp]],2),LEFT(tabDaten[[#This Row],[Grp]],1))</f>
        <v>5</v>
      </c>
      <c r="J815" s="14" t="str">
        <f>VLOOKUP(tabDaten[[#This Row],[GrpKurz]],tabGruppierung[],2,FALSE)</f>
        <v>A   Sächlicher Verwaltungs- und Betriebsaufwand</v>
      </c>
      <c r="K8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1306-541000    Strom   </v>
      </c>
      <c r="L815" s="17">
        <f>IF(OR(tabDaten[[#This Row],[art]]="00",tabDaten[[#This Row],[art]]="10"),tabDaten[[#This Row],[Plan]],tabDaten[[#This Row],[Plan]]*-1)</f>
        <v>-700</v>
      </c>
      <c r="M815" s="18">
        <f>IF(OR(tabDaten[[#This Row],[art]]="00",tabDaten[[#This Row],[art]]="10",tabDaten[[#This Row],[art]]="60",tabDaten[[#This Row],[art]]="70"),tabDaten[[#This Row],[Rechnung]],tabDaten[[#This Row],[Rechnung]]*-1)</f>
        <v>-691.19</v>
      </c>
      <c r="N815" s="44">
        <v>1</v>
      </c>
      <c r="O815" s="45" t="s">
        <v>997</v>
      </c>
      <c r="P815" s="45" t="s">
        <v>1047</v>
      </c>
      <c r="Q815" s="45" t="s">
        <v>1732</v>
      </c>
      <c r="R815" s="45" t="s">
        <v>995</v>
      </c>
      <c r="S815" s="45" t="s">
        <v>1546</v>
      </c>
      <c r="T815" s="44" t="s">
        <v>135</v>
      </c>
      <c r="U815" s="46">
        <v>700</v>
      </c>
      <c r="V815" s="46">
        <v>691.19</v>
      </c>
    </row>
    <row r="816" spans="2:22" x14ac:dyDescent="0.2">
      <c r="B816" s="14" t="str">
        <f>IF(tabDaten[[#This Row],[MandNr]]="","Fehler",IF(tabDaten[[#This Row],[MandNr]]=1,"1 Stadt Bad Rappenau","2 Eigenbetrieb Stadtenwässerung"))</f>
        <v>1 Stadt Bad Rappenau</v>
      </c>
      <c r="C816" s="14" t="str">
        <f>IF(OR(tabDaten[[#This Row],[art]]="00",tabDaten[[#This Row],[art]]="01",tabDaten[[#This Row],[art]]="60",tabDaten[[#This Row],[art]]="61"),"0 Verwaltungshaushalt","1 Vermögenshaushalt")</f>
        <v>0 Verwaltungshaushalt</v>
      </c>
      <c r="D816" s="14" t="str">
        <f>VLOOKUP(tabDaten[[#This Row],[art]],tabKontenart[],2,FALSE)</f>
        <v>01 Ausgaben VerwaltungsHH</v>
      </c>
      <c r="E816" s="14" t="str">
        <f>LEFT(tabDaten[[#This Row],[Gld]],1) &amp; "    " &amp;VLOOKUP((tabDaten[[#This Row],[MandNr]]&amp;"x"&amp;LEFT(tabDaten[[#This Row],[Gld]],1)),tabGliederung[],2,FALSE)</f>
        <v xml:space="preserve">1    öffentliche Ordnung </v>
      </c>
      <c r="F816" s="14" t="str">
        <f>LEFT(tabDaten[[#This Row],[Gld]],2) &amp; "    " &amp;VLOOKUP((tabDaten[[#This Row],[MandNr]]&amp;"x"&amp;LEFT(tabDaten[[#This Row],[Gld]],2)),tabGliederung[],2,FALSE)</f>
        <v xml:space="preserve">13    Feuerschutz </v>
      </c>
      <c r="G8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6" s="14" t="str">
        <f>LEFT(tabDaten[[#This Row],[Gld]],4) &amp; "    " &amp;VLOOKUP((tabDaten[[#This Row],[MandNr]]&amp;"x"&amp;LEFT(tabDaten[[#This Row],[Gld]],4)),tabGliederung[],2,FALSE)</f>
        <v xml:space="preserve">1306    Abteilung Obergimpern </v>
      </c>
      <c r="I816" s="14" t="str">
        <f>IF(OR(LEFT(tabDaten[[#This Row],[Grp]],1)*1=3,LEFT(tabDaten[[#This Row],[Grp]],1)*1=9),LEFT(tabDaten[[#This Row],[Grp]],2),LEFT(tabDaten[[#This Row],[Grp]],1))</f>
        <v>5</v>
      </c>
      <c r="J816" s="14" t="str">
        <f>VLOOKUP(tabDaten[[#This Row],[GrpKurz]],tabGruppierung[],2,FALSE)</f>
        <v>A   Sächlicher Verwaltungs- und Betriebsaufwand</v>
      </c>
      <c r="K8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1306-542000    Wasser / Abwasser   </v>
      </c>
      <c r="L816" s="17">
        <f>IF(OR(tabDaten[[#This Row],[art]]="00",tabDaten[[#This Row],[art]]="10"),tabDaten[[#This Row],[Plan]],tabDaten[[#This Row],[Plan]]*-1)</f>
        <v>-500</v>
      </c>
      <c r="M816" s="18">
        <f>IF(OR(tabDaten[[#This Row],[art]]="00",tabDaten[[#This Row],[art]]="10",tabDaten[[#This Row],[art]]="60",tabDaten[[#This Row],[art]]="70"),tabDaten[[#This Row],[Rechnung]],tabDaten[[#This Row],[Rechnung]]*-1)</f>
        <v>-447.12</v>
      </c>
      <c r="N816" s="44">
        <v>1</v>
      </c>
      <c r="O816" s="45" t="s">
        <v>997</v>
      </c>
      <c r="P816" s="45" t="s">
        <v>1047</v>
      </c>
      <c r="Q816" s="45" t="s">
        <v>1733</v>
      </c>
      <c r="R816" s="45" t="s">
        <v>995</v>
      </c>
      <c r="S816" s="45" t="s">
        <v>1546</v>
      </c>
      <c r="T816" s="44" t="s">
        <v>136</v>
      </c>
      <c r="U816" s="46">
        <v>500</v>
      </c>
      <c r="V816" s="46">
        <v>447.12</v>
      </c>
    </row>
    <row r="817" spans="2:22" x14ac:dyDescent="0.2">
      <c r="B817" s="14" t="str">
        <f>IF(tabDaten[[#This Row],[MandNr]]="","Fehler",IF(tabDaten[[#This Row],[MandNr]]=1,"1 Stadt Bad Rappenau","2 Eigenbetrieb Stadtenwässerung"))</f>
        <v>1 Stadt Bad Rappenau</v>
      </c>
      <c r="C817" s="14" t="str">
        <f>IF(OR(tabDaten[[#This Row],[art]]="00",tabDaten[[#This Row],[art]]="01",tabDaten[[#This Row],[art]]="60",tabDaten[[#This Row],[art]]="61"),"0 Verwaltungshaushalt","1 Vermögenshaushalt")</f>
        <v>0 Verwaltungshaushalt</v>
      </c>
      <c r="D817" s="14" t="str">
        <f>VLOOKUP(tabDaten[[#This Row],[art]],tabKontenart[],2,FALSE)</f>
        <v>01 Ausgaben VerwaltungsHH</v>
      </c>
      <c r="E817" s="14" t="str">
        <f>LEFT(tabDaten[[#This Row],[Gld]],1) &amp; "    " &amp;VLOOKUP((tabDaten[[#This Row],[MandNr]]&amp;"x"&amp;LEFT(tabDaten[[#This Row],[Gld]],1)),tabGliederung[],2,FALSE)</f>
        <v xml:space="preserve">1    öffentliche Ordnung </v>
      </c>
      <c r="F817" s="14" t="str">
        <f>LEFT(tabDaten[[#This Row],[Gld]],2) &amp; "    " &amp;VLOOKUP((tabDaten[[#This Row],[MandNr]]&amp;"x"&amp;LEFT(tabDaten[[#This Row],[Gld]],2)),tabGliederung[],2,FALSE)</f>
        <v xml:space="preserve">13    Feuerschutz </v>
      </c>
      <c r="G8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7" s="14" t="str">
        <f>LEFT(tabDaten[[#This Row],[Gld]],4) &amp; "    " &amp;VLOOKUP((tabDaten[[#This Row],[MandNr]]&amp;"x"&amp;LEFT(tabDaten[[#This Row],[Gld]],4)),tabGliederung[],2,FALSE)</f>
        <v xml:space="preserve">1306    Abteilung Obergimpern </v>
      </c>
      <c r="I817" s="14" t="str">
        <f>IF(OR(LEFT(tabDaten[[#This Row],[Grp]],1)*1=3,LEFT(tabDaten[[#This Row],[Grp]],1)*1=9),LEFT(tabDaten[[#This Row],[Grp]],2),LEFT(tabDaten[[#This Row],[Grp]],1))</f>
        <v>5</v>
      </c>
      <c r="J817" s="14" t="str">
        <f>VLOOKUP(tabDaten[[#This Row],[GrpKurz]],tabGruppierung[],2,FALSE)</f>
        <v>A   Sächlicher Verwaltungs- und Betriebsaufwand</v>
      </c>
      <c r="K8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1306-543000    Heizungskosten   </v>
      </c>
      <c r="L817" s="17">
        <f>IF(OR(tabDaten[[#This Row],[art]]="00",tabDaten[[#This Row],[art]]="10"),tabDaten[[#This Row],[Plan]],tabDaten[[#This Row],[Plan]]*-1)</f>
        <v>-700</v>
      </c>
      <c r="M817" s="18">
        <f>IF(OR(tabDaten[[#This Row],[art]]="00",tabDaten[[#This Row],[art]]="10",tabDaten[[#This Row],[art]]="60",tabDaten[[#This Row],[art]]="70"),tabDaten[[#This Row],[Rechnung]],tabDaten[[#This Row],[Rechnung]]*-1)</f>
        <v>-2004.1</v>
      </c>
      <c r="N817" s="44">
        <v>1</v>
      </c>
      <c r="O817" s="45" t="s">
        <v>997</v>
      </c>
      <c r="P817" s="45" t="s">
        <v>1047</v>
      </c>
      <c r="Q817" s="45" t="s">
        <v>1734</v>
      </c>
      <c r="R817" s="45" t="s">
        <v>995</v>
      </c>
      <c r="S817" s="45" t="s">
        <v>1546</v>
      </c>
      <c r="T817" s="44" t="s">
        <v>137</v>
      </c>
      <c r="U817" s="46">
        <v>700</v>
      </c>
      <c r="V817" s="46">
        <v>2004.1</v>
      </c>
    </row>
    <row r="818" spans="2:22" x14ac:dyDescent="0.2">
      <c r="B818" s="14" t="str">
        <f>IF(tabDaten[[#This Row],[MandNr]]="","Fehler",IF(tabDaten[[#This Row],[MandNr]]=1,"1 Stadt Bad Rappenau","2 Eigenbetrieb Stadtenwässerung"))</f>
        <v>1 Stadt Bad Rappenau</v>
      </c>
      <c r="C818" s="14" t="str">
        <f>IF(OR(tabDaten[[#This Row],[art]]="00",tabDaten[[#This Row],[art]]="01",tabDaten[[#This Row],[art]]="60",tabDaten[[#This Row],[art]]="61"),"0 Verwaltungshaushalt","1 Vermögenshaushalt")</f>
        <v>0 Verwaltungshaushalt</v>
      </c>
      <c r="D818" s="14" t="str">
        <f>VLOOKUP(tabDaten[[#This Row],[art]],tabKontenart[],2,FALSE)</f>
        <v>01 Ausgaben VerwaltungsHH</v>
      </c>
      <c r="E818" s="14" t="str">
        <f>LEFT(tabDaten[[#This Row],[Gld]],1) &amp; "    " &amp;VLOOKUP((tabDaten[[#This Row],[MandNr]]&amp;"x"&amp;LEFT(tabDaten[[#This Row],[Gld]],1)),tabGliederung[],2,FALSE)</f>
        <v xml:space="preserve">1    öffentliche Ordnung </v>
      </c>
      <c r="F818" s="14" t="str">
        <f>LEFT(tabDaten[[#This Row],[Gld]],2) &amp; "    " &amp;VLOOKUP((tabDaten[[#This Row],[MandNr]]&amp;"x"&amp;LEFT(tabDaten[[#This Row],[Gld]],2)),tabGliederung[],2,FALSE)</f>
        <v xml:space="preserve">13    Feuerschutz </v>
      </c>
      <c r="G8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8" s="14" t="str">
        <f>LEFT(tabDaten[[#This Row],[Gld]],4) &amp; "    " &amp;VLOOKUP((tabDaten[[#This Row],[MandNr]]&amp;"x"&amp;LEFT(tabDaten[[#This Row],[Gld]],4)),tabGliederung[],2,FALSE)</f>
        <v xml:space="preserve">1306    Abteilung Obergimpern </v>
      </c>
      <c r="I818" s="14" t="str">
        <f>IF(OR(LEFT(tabDaten[[#This Row],[Grp]],1)*1=3,LEFT(tabDaten[[#This Row],[Grp]],1)*1=9),LEFT(tabDaten[[#This Row],[Grp]],2),LEFT(tabDaten[[#This Row],[Grp]],1))</f>
        <v>5</v>
      </c>
      <c r="J818" s="14" t="str">
        <f>VLOOKUP(tabDaten[[#This Row],[GrpKurz]],tabGruppierung[],2,FALSE)</f>
        <v>A   Sächlicher Verwaltungs- und Betriebsaufwand</v>
      </c>
      <c r="K8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1306-545000    Reinigungskosten   </v>
      </c>
      <c r="L818" s="17">
        <f>IF(OR(tabDaten[[#This Row],[art]]="00",tabDaten[[#This Row],[art]]="10"),tabDaten[[#This Row],[Plan]],tabDaten[[#This Row],[Plan]]*-1)</f>
        <v>-500</v>
      </c>
      <c r="M818" s="18">
        <f>IF(OR(tabDaten[[#This Row],[art]]="00",tabDaten[[#This Row],[art]]="10",tabDaten[[#This Row],[art]]="60",tabDaten[[#This Row],[art]]="70"),tabDaten[[#This Row],[Rechnung]],tabDaten[[#This Row],[Rechnung]]*-1)</f>
        <v>-289.10000000000002</v>
      </c>
      <c r="N818" s="44">
        <v>1</v>
      </c>
      <c r="O818" s="45" t="s">
        <v>997</v>
      </c>
      <c r="P818" s="45" t="s">
        <v>1047</v>
      </c>
      <c r="Q818" s="45" t="s">
        <v>1736</v>
      </c>
      <c r="R818" s="45" t="s">
        <v>995</v>
      </c>
      <c r="S818" s="45" t="s">
        <v>1546</v>
      </c>
      <c r="T818" s="44" t="s">
        <v>139</v>
      </c>
      <c r="U818" s="46">
        <v>500</v>
      </c>
      <c r="V818" s="46">
        <v>289.10000000000002</v>
      </c>
    </row>
    <row r="819" spans="2:22" x14ac:dyDescent="0.2">
      <c r="B819" s="14" t="str">
        <f>IF(tabDaten[[#This Row],[MandNr]]="","Fehler",IF(tabDaten[[#This Row],[MandNr]]=1,"1 Stadt Bad Rappenau","2 Eigenbetrieb Stadtenwässerung"))</f>
        <v>1 Stadt Bad Rappenau</v>
      </c>
      <c r="C819" s="14" t="str">
        <f>IF(OR(tabDaten[[#This Row],[art]]="00",tabDaten[[#This Row],[art]]="01",tabDaten[[#This Row],[art]]="60",tabDaten[[#This Row],[art]]="61"),"0 Verwaltungshaushalt","1 Vermögenshaushalt")</f>
        <v>0 Verwaltungshaushalt</v>
      </c>
      <c r="D819" s="14" t="str">
        <f>VLOOKUP(tabDaten[[#This Row],[art]],tabKontenart[],2,FALSE)</f>
        <v>01 Ausgaben VerwaltungsHH</v>
      </c>
      <c r="E819" s="14" t="str">
        <f>LEFT(tabDaten[[#This Row],[Gld]],1) &amp; "    " &amp;VLOOKUP((tabDaten[[#This Row],[MandNr]]&amp;"x"&amp;LEFT(tabDaten[[#This Row],[Gld]],1)),tabGliederung[],2,FALSE)</f>
        <v xml:space="preserve">1    öffentliche Ordnung </v>
      </c>
      <c r="F819" s="14" t="str">
        <f>LEFT(tabDaten[[#This Row],[Gld]],2) &amp; "    " &amp;VLOOKUP((tabDaten[[#This Row],[MandNr]]&amp;"x"&amp;LEFT(tabDaten[[#This Row],[Gld]],2)),tabGliederung[],2,FALSE)</f>
        <v xml:space="preserve">13    Feuerschutz </v>
      </c>
      <c r="G8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19" s="14" t="str">
        <f>LEFT(tabDaten[[#This Row],[Gld]],4) &amp; "    " &amp;VLOOKUP((tabDaten[[#This Row],[MandNr]]&amp;"x"&amp;LEFT(tabDaten[[#This Row],[Gld]],4)),tabGliederung[],2,FALSE)</f>
        <v xml:space="preserve">1306    Abteilung Obergimpern </v>
      </c>
      <c r="I819" s="14" t="str">
        <f>IF(OR(LEFT(tabDaten[[#This Row],[Grp]],1)*1=3,LEFT(tabDaten[[#This Row],[Grp]],1)*1=9),LEFT(tabDaten[[#This Row],[Grp]],2),LEFT(tabDaten[[#This Row],[Grp]],1))</f>
        <v>5</v>
      </c>
      <c r="J819" s="14" t="str">
        <f>VLOOKUP(tabDaten[[#This Row],[GrpKurz]],tabGruppierung[],2,FALSE)</f>
        <v>A   Sächlicher Verwaltungs- und Betriebsaufwand</v>
      </c>
      <c r="K8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1306-546000    Steuern und Gebäudeversicherungen   </v>
      </c>
      <c r="L819" s="17">
        <f>IF(OR(tabDaten[[#This Row],[art]]="00",tabDaten[[#This Row],[art]]="10"),tabDaten[[#This Row],[Plan]],tabDaten[[#This Row],[Plan]]*-1)</f>
        <v>-100</v>
      </c>
      <c r="M819" s="18">
        <f>IF(OR(tabDaten[[#This Row],[art]]="00",tabDaten[[#This Row],[art]]="10",tabDaten[[#This Row],[art]]="60",tabDaten[[#This Row],[art]]="70"),tabDaten[[#This Row],[Rechnung]],tabDaten[[#This Row],[Rechnung]]*-1)</f>
        <v>-633.64</v>
      </c>
      <c r="N819" s="44">
        <v>1</v>
      </c>
      <c r="O819" s="45" t="s">
        <v>997</v>
      </c>
      <c r="P819" s="45" t="s">
        <v>1047</v>
      </c>
      <c r="Q819" s="45" t="s">
        <v>1737</v>
      </c>
      <c r="R819" s="45" t="s">
        <v>995</v>
      </c>
      <c r="S819" s="45" t="s">
        <v>1546</v>
      </c>
      <c r="T819" s="44" t="s">
        <v>140</v>
      </c>
      <c r="U819" s="46">
        <v>100</v>
      </c>
      <c r="V819" s="46">
        <v>633.64</v>
      </c>
    </row>
    <row r="820" spans="2:22" x14ac:dyDescent="0.2">
      <c r="B820" s="14" t="str">
        <f>IF(tabDaten[[#This Row],[MandNr]]="","Fehler",IF(tabDaten[[#This Row],[MandNr]]=1,"1 Stadt Bad Rappenau","2 Eigenbetrieb Stadtenwässerung"))</f>
        <v>1 Stadt Bad Rappenau</v>
      </c>
      <c r="C820" s="14" t="str">
        <f>IF(OR(tabDaten[[#This Row],[art]]="00",tabDaten[[#This Row],[art]]="01",tabDaten[[#This Row],[art]]="60",tabDaten[[#This Row],[art]]="61"),"0 Verwaltungshaushalt","1 Vermögenshaushalt")</f>
        <v>0 Verwaltungshaushalt</v>
      </c>
      <c r="D820" s="14" t="str">
        <f>VLOOKUP(tabDaten[[#This Row],[art]],tabKontenart[],2,FALSE)</f>
        <v>01 Ausgaben VerwaltungsHH</v>
      </c>
      <c r="E820" s="14" t="str">
        <f>LEFT(tabDaten[[#This Row],[Gld]],1) &amp; "    " &amp;VLOOKUP((tabDaten[[#This Row],[MandNr]]&amp;"x"&amp;LEFT(tabDaten[[#This Row],[Gld]],1)),tabGliederung[],2,FALSE)</f>
        <v xml:space="preserve">1    öffentliche Ordnung </v>
      </c>
      <c r="F820" s="14" t="str">
        <f>LEFT(tabDaten[[#This Row],[Gld]],2) &amp; "    " &amp;VLOOKUP((tabDaten[[#This Row],[MandNr]]&amp;"x"&amp;LEFT(tabDaten[[#This Row],[Gld]],2)),tabGliederung[],2,FALSE)</f>
        <v xml:space="preserve">13    Feuerschutz </v>
      </c>
      <c r="G8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0" s="14" t="str">
        <f>LEFT(tabDaten[[#This Row],[Gld]],4) &amp; "    " &amp;VLOOKUP((tabDaten[[#This Row],[MandNr]]&amp;"x"&amp;LEFT(tabDaten[[#This Row],[Gld]],4)),tabGliederung[],2,FALSE)</f>
        <v xml:space="preserve">1306    Abteilung Obergimpern </v>
      </c>
      <c r="I820" s="14" t="str">
        <f>IF(OR(LEFT(tabDaten[[#This Row],[Grp]],1)*1=3,LEFT(tabDaten[[#This Row],[Grp]],1)*1=9),LEFT(tabDaten[[#This Row],[Grp]],2),LEFT(tabDaten[[#This Row],[Grp]],1))</f>
        <v>5</v>
      </c>
      <c r="J820" s="14" t="str">
        <f>VLOOKUP(tabDaten[[#This Row],[GrpKurz]],tabGruppierung[],2,FALSE)</f>
        <v>A   Sächlicher Verwaltungs- und Betriebsaufwand</v>
      </c>
      <c r="K8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1306-549000    sonstige Bewirtschaftungskosten (z.B. Schornsteinfeger, Feuerlöschgeräte) </v>
      </c>
      <c r="L820" s="17">
        <f>IF(OR(tabDaten[[#This Row],[art]]="00",tabDaten[[#This Row],[art]]="10"),tabDaten[[#This Row],[Plan]],tabDaten[[#This Row],[Plan]]*-1)</f>
        <v>-500</v>
      </c>
      <c r="M820" s="18">
        <f>IF(OR(tabDaten[[#This Row],[art]]="00",tabDaten[[#This Row],[art]]="10",tabDaten[[#This Row],[art]]="60",tabDaten[[#This Row],[art]]="70"),tabDaten[[#This Row],[Rechnung]],tabDaten[[#This Row],[Rechnung]]*-1)</f>
        <v>-679.89</v>
      </c>
      <c r="N820" s="44">
        <v>1</v>
      </c>
      <c r="O820" s="45" t="s">
        <v>997</v>
      </c>
      <c r="P820" s="45" t="s">
        <v>1047</v>
      </c>
      <c r="Q820" s="45" t="s">
        <v>1738</v>
      </c>
      <c r="R820" s="45" t="s">
        <v>995</v>
      </c>
      <c r="S820" s="45" t="s">
        <v>1546</v>
      </c>
      <c r="T820" s="44" t="s">
        <v>141</v>
      </c>
      <c r="U820" s="46">
        <v>500</v>
      </c>
      <c r="V820" s="46">
        <v>679.89</v>
      </c>
    </row>
    <row r="821" spans="2:22" x14ac:dyDescent="0.2">
      <c r="B821" s="14" t="str">
        <f>IF(tabDaten[[#This Row],[MandNr]]="","Fehler",IF(tabDaten[[#This Row],[MandNr]]=1,"1 Stadt Bad Rappenau","2 Eigenbetrieb Stadtenwässerung"))</f>
        <v>1 Stadt Bad Rappenau</v>
      </c>
      <c r="C821" s="14" t="str">
        <f>IF(OR(tabDaten[[#This Row],[art]]="00",tabDaten[[#This Row],[art]]="01",tabDaten[[#This Row],[art]]="60",tabDaten[[#This Row],[art]]="61"),"0 Verwaltungshaushalt","1 Vermögenshaushalt")</f>
        <v>0 Verwaltungshaushalt</v>
      </c>
      <c r="D821" s="14" t="str">
        <f>VLOOKUP(tabDaten[[#This Row],[art]],tabKontenart[],2,FALSE)</f>
        <v>01 Ausgaben VerwaltungsHH</v>
      </c>
      <c r="E821" s="14" t="str">
        <f>LEFT(tabDaten[[#This Row],[Gld]],1) &amp; "    " &amp;VLOOKUP((tabDaten[[#This Row],[MandNr]]&amp;"x"&amp;LEFT(tabDaten[[#This Row],[Gld]],1)),tabGliederung[],2,FALSE)</f>
        <v xml:space="preserve">1    öffentliche Ordnung </v>
      </c>
      <c r="F821" s="14" t="str">
        <f>LEFT(tabDaten[[#This Row],[Gld]],2) &amp; "    " &amp;VLOOKUP((tabDaten[[#This Row],[MandNr]]&amp;"x"&amp;LEFT(tabDaten[[#This Row],[Gld]],2)),tabGliederung[],2,FALSE)</f>
        <v xml:space="preserve">13    Feuerschutz </v>
      </c>
      <c r="G8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1" s="14" t="str">
        <f>LEFT(tabDaten[[#This Row],[Gld]],4) &amp; "    " &amp;VLOOKUP((tabDaten[[#This Row],[MandNr]]&amp;"x"&amp;LEFT(tabDaten[[#This Row],[Gld]],4)),tabGliederung[],2,FALSE)</f>
        <v xml:space="preserve">1306    Abteilung Obergimpern </v>
      </c>
      <c r="I821" s="14" t="str">
        <f>IF(OR(LEFT(tabDaten[[#This Row],[Grp]],1)*1=3,LEFT(tabDaten[[#This Row],[Grp]],1)*1=9),LEFT(tabDaten[[#This Row],[Grp]],2),LEFT(tabDaten[[#This Row],[Grp]],1))</f>
        <v>5</v>
      </c>
      <c r="J821" s="14" t="str">
        <f>VLOOKUP(tabDaten[[#This Row],[GrpKurz]],tabGruppierung[],2,FALSE)</f>
        <v>A   Sächlicher Verwaltungs- und Betriebsaufwand</v>
      </c>
      <c r="K8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1306-550000    Haltung von Fahrzeugen  </v>
      </c>
      <c r="L821" s="17">
        <f>IF(OR(tabDaten[[#This Row],[art]]="00",tabDaten[[#This Row],[art]]="10"),tabDaten[[#This Row],[Plan]],tabDaten[[#This Row],[Plan]]*-1)</f>
        <v>-2500</v>
      </c>
      <c r="M821" s="18">
        <f>IF(OR(tabDaten[[#This Row],[art]]="00",tabDaten[[#This Row],[art]]="10",tabDaten[[#This Row],[art]]="60",tabDaten[[#This Row],[art]]="70"),tabDaten[[#This Row],[Rechnung]],tabDaten[[#This Row],[Rechnung]]*-1)</f>
        <v>0</v>
      </c>
      <c r="N821" s="44">
        <v>1</v>
      </c>
      <c r="O821" s="45" t="s">
        <v>997</v>
      </c>
      <c r="P821" s="45" t="s">
        <v>1047</v>
      </c>
      <c r="Q821" s="45" t="s">
        <v>1716</v>
      </c>
      <c r="R821" s="45" t="s">
        <v>995</v>
      </c>
      <c r="S821" s="45" t="s">
        <v>1546</v>
      </c>
      <c r="T821" s="44" t="s">
        <v>111</v>
      </c>
      <c r="U821" s="46">
        <v>2500</v>
      </c>
      <c r="V821" s="46">
        <v>0</v>
      </c>
    </row>
    <row r="822" spans="2:22" x14ac:dyDescent="0.2">
      <c r="B822" s="14" t="str">
        <f>IF(tabDaten[[#This Row],[MandNr]]="","Fehler",IF(tabDaten[[#This Row],[MandNr]]=1,"1 Stadt Bad Rappenau","2 Eigenbetrieb Stadtenwässerung"))</f>
        <v>1 Stadt Bad Rappenau</v>
      </c>
      <c r="C822" s="14" t="str">
        <f>IF(OR(tabDaten[[#This Row],[art]]="00",tabDaten[[#This Row],[art]]="01",tabDaten[[#This Row],[art]]="60",tabDaten[[#This Row],[art]]="61"),"0 Verwaltungshaushalt","1 Vermögenshaushalt")</f>
        <v>0 Verwaltungshaushalt</v>
      </c>
      <c r="D822" s="14" t="str">
        <f>VLOOKUP(tabDaten[[#This Row],[art]],tabKontenart[],2,FALSE)</f>
        <v>01 Ausgaben VerwaltungsHH</v>
      </c>
      <c r="E822" s="14" t="str">
        <f>LEFT(tabDaten[[#This Row],[Gld]],1) &amp; "    " &amp;VLOOKUP((tabDaten[[#This Row],[MandNr]]&amp;"x"&amp;LEFT(tabDaten[[#This Row],[Gld]],1)),tabGliederung[],2,FALSE)</f>
        <v xml:space="preserve">1    öffentliche Ordnung </v>
      </c>
      <c r="F822" s="14" t="str">
        <f>LEFT(tabDaten[[#This Row],[Gld]],2) &amp; "    " &amp;VLOOKUP((tabDaten[[#This Row],[MandNr]]&amp;"x"&amp;LEFT(tabDaten[[#This Row],[Gld]],2)),tabGliederung[],2,FALSE)</f>
        <v xml:space="preserve">13    Feuerschutz </v>
      </c>
      <c r="G8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2" s="14" t="str">
        <f>LEFT(tabDaten[[#This Row],[Gld]],4) &amp; "    " &amp;VLOOKUP((tabDaten[[#This Row],[MandNr]]&amp;"x"&amp;LEFT(tabDaten[[#This Row],[Gld]],4)),tabGliederung[],2,FALSE)</f>
        <v xml:space="preserve">1306    Abteilung Obergimpern </v>
      </c>
      <c r="I822" s="14" t="str">
        <f>IF(OR(LEFT(tabDaten[[#This Row],[Grp]],1)*1=3,LEFT(tabDaten[[#This Row],[Grp]],1)*1=9),LEFT(tabDaten[[#This Row],[Grp]],2),LEFT(tabDaten[[#This Row],[Grp]],1))</f>
        <v>5</v>
      </c>
      <c r="J822" s="14" t="str">
        <f>VLOOKUP(tabDaten[[#This Row],[GrpKurz]],tabGruppierung[],2,FALSE)</f>
        <v>A   Sächlicher Verwaltungs- und Betriebsaufwand</v>
      </c>
      <c r="K8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1306-560000    Dienst- und Schutzkleidung  </v>
      </c>
      <c r="L822" s="17">
        <f>IF(OR(tabDaten[[#This Row],[art]]="00",tabDaten[[#This Row],[art]]="10"),tabDaten[[#This Row],[Plan]],tabDaten[[#This Row],[Plan]]*-1)</f>
        <v>-1000</v>
      </c>
      <c r="M822" s="18">
        <f>IF(OR(tabDaten[[#This Row],[art]]="00",tabDaten[[#This Row],[art]]="10",tabDaten[[#This Row],[art]]="60",tabDaten[[#This Row],[art]]="70"),tabDaten[[#This Row],[Rechnung]],tabDaten[[#This Row],[Rechnung]]*-1)</f>
        <v>-2418.2399999999998</v>
      </c>
      <c r="N822" s="44">
        <v>1</v>
      </c>
      <c r="O822" s="45" t="s">
        <v>997</v>
      </c>
      <c r="P822" s="45" t="s">
        <v>1047</v>
      </c>
      <c r="Q822" s="45" t="s">
        <v>1742</v>
      </c>
      <c r="R822" s="45" t="s">
        <v>995</v>
      </c>
      <c r="S822" s="45" t="s">
        <v>1546</v>
      </c>
      <c r="T822" s="44" t="s">
        <v>146</v>
      </c>
      <c r="U822" s="46">
        <v>1000</v>
      </c>
      <c r="V822" s="46">
        <v>2418.2399999999998</v>
      </c>
    </row>
    <row r="823" spans="2:22" x14ac:dyDescent="0.2">
      <c r="B823" s="14" t="str">
        <f>IF(tabDaten[[#This Row],[MandNr]]="","Fehler",IF(tabDaten[[#This Row],[MandNr]]=1,"1 Stadt Bad Rappenau","2 Eigenbetrieb Stadtenwässerung"))</f>
        <v>1 Stadt Bad Rappenau</v>
      </c>
      <c r="C823" s="14" t="str">
        <f>IF(OR(tabDaten[[#This Row],[art]]="00",tabDaten[[#This Row],[art]]="01",tabDaten[[#This Row],[art]]="60",tabDaten[[#This Row],[art]]="61"),"0 Verwaltungshaushalt","1 Vermögenshaushalt")</f>
        <v>0 Verwaltungshaushalt</v>
      </c>
      <c r="D823" s="14" t="str">
        <f>VLOOKUP(tabDaten[[#This Row],[art]],tabKontenart[],2,FALSE)</f>
        <v>01 Ausgaben VerwaltungsHH</v>
      </c>
      <c r="E823" s="14" t="str">
        <f>LEFT(tabDaten[[#This Row],[Gld]],1) &amp; "    " &amp;VLOOKUP((tabDaten[[#This Row],[MandNr]]&amp;"x"&amp;LEFT(tabDaten[[#This Row],[Gld]],1)),tabGliederung[],2,FALSE)</f>
        <v xml:space="preserve">1    öffentliche Ordnung </v>
      </c>
      <c r="F823" s="14" t="str">
        <f>LEFT(tabDaten[[#This Row],[Gld]],2) &amp; "    " &amp;VLOOKUP((tabDaten[[#This Row],[MandNr]]&amp;"x"&amp;LEFT(tabDaten[[#This Row],[Gld]],2)),tabGliederung[],2,FALSE)</f>
        <v xml:space="preserve">13    Feuerschutz </v>
      </c>
      <c r="G8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3" s="14" t="str">
        <f>LEFT(tabDaten[[#This Row],[Gld]],4) &amp; "    " &amp;VLOOKUP((tabDaten[[#This Row],[MandNr]]&amp;"x"&amp;LEFT(tabDaten[[#This Row],[Gld]],4)),tabGliederung[],2,FALSE)</f>
        <v xml:space="preserve">1306    Abteilung Obergimpern </v>
      </c>
      <c r="I823" s="14" t="str">
        <f>IF(OR(LEFT(tabDaten[[#This Row],[Grp]],1)*1=3,LEFT(tabDaten[[#This Row],[Grp]],1)*1=9),LEFT(tabDaten[[#This Row],[Grp]],2),LEFT(tabDaten[[#This Row],[Grp]],1))</f>
        <v>5</v>
      </c>
      <c r="J823" s="14" t="str">
        <f>VLOOKUP(tabDaten[[#This Row],[GrpKurz]],tabGruppierung[],2,FALSE)</f>
        <v>A   Sächlicher Verwaltungs- und Betriebsaufwand</v>
      </c>
      <c r="K8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1306-562000    Aus- und Fortbildung Umschulung  </v>
      </c>
      <c r="L823" s="17">
        <f>IF(OR(tabDaten[[#This Row],[art]]="00",tabDaten[[#This Row],[art]]="10"),tabDaten[[#This Row],[Plan]],tabDaten[[#This Row],[Plan]]*-1)</f>
        <v>-1000</v>
      </c>
      <c r="M823" s="18">
        <f>IF(OR(tabDaten[[#This Row],[art]]="00",tabDaten[[#This Row],[art]]="10",tabDaten[[#This Row],[art]]="60",tabDaten[[#This Row],[art]]="70"),tabDaten[[#This Row],[Rechnung]],tabDaten[[#This Row],[Rechnung]]*-1)</f>
        <v>-4492.75</v>
      </c>
      <c r="N823" s="44">
        <v>1</v>
      </c>
      <c r="O823" s="45" t="s">
        <v>997</v>
      </c>
      <c r="P823" s="45" t="s">
        <v>1047</v>
      </c>
      <c r="Q823" s="45" t="s">
        <v>1727</v>
      </c>
      <c r="R823" s="45" t="s">
        <v>995</v>
      </c>
      <c r="S823" s="45" t="s">
        <v>1546</v>
      </c>
      <c r="T823" s="44" t="s">
        <v>131</v>
      </c>
      <c r="U823" s="46">
        <v>1000</v>
      </c>
      <c r="V823" s="46">
        <v>4492.75</v>
      </c>
    </row>
    <row r="824" spans="2:22" x14ac:dyDescent="0.2">
      <c r="B824" s="14" t="str">
        <f>IF(tabDaten[[#This Row],[MandNr]]="","Fehler",IF(tabDaten[[#This Row],[MandNr]]=1,"1 Stadt Bad Rappenau","2 Eigenbetrieb Stadtenwässerung"))</f>
        <v>1 Stadt Bad Rappenau</v>
      </c>
      <c r="C824" s="14" t="str">
        <f>IF(OR(tabDaten[[#This Row],[art]]="00",tabDaten[[#This Row],[art]]="01",tabDaten[[#This Row],[art]]="60",tabDaten[[#This Row],[art]]="61"),"0 Verwaltungshaushalt","1 Vermögenshaushalt")</f>
        <v>0 Verwaltungshaushalt</v>
      </c>
      <c r="D824" s="14" t="str">
        <f>VLOOKUP(tabDaten[[#This Row],[art]],tabKontenart[],2,FALSE)</f>
        <v>01 Ausgaben VerwaltungsHH</v>
      </c>
      <c r="E824" s="14" t="str">
        <f>LEFT(tabDaten[[#This Row],[Gld]],1) &amp; "    " &amp;VLOOKUP((tabDaten[[#This Row],[MandNr]]&amp;"x"&amp;LEFT(tabDaten[[#This Row],[Gld]],1)),tabGliederung[],2,FALSE)</f>
        <v xml:space="preserve">1    öffentliche Ordnung </v>
      </c>
      <c r="F824" s="14" t="str">
        <f>LEFT(tabDaten[[#This Row],[Gld]],2) &amp; "    " &amp;VLOOKUP((tabDaten[[#This Row],[MandNr]]&amp;"x"&amp;LEFT(tabDaten[[#This Row],[Gld]],2)),tabGliederung[],2,FALSE)</f>
        <v xml:space="preserve">13    Feuerschutz </v>
      </c>
      <c r="G8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4" s="14" t="str">
        <f>LEFT(tabDaten[[#This Row],[Gld]],4) &amp; "    " &amp;VLOOKUP((tabDaten[[#This Row],[MandNr]]&amp;"x"&amp;LEFT(tabDaten[[#This Row],[Gld]],4)),tabGliederung[],2,FALSE)</f>
        <v xml:space="preserve">1306    Abteilung Obergimpern </v>
      </c>
      <c r="I824" s="14" t="str">
        <f>IF(OR(LEFT(tabDaten[[#This Row],[Grp]],1)*1=3,LEFT(tabDaten[[#This Row],[Grp]],1)*1=9),LEFT(tabDaten[[#This Row],[Grp]],2),LEFT(tabDaten[[#This Row],[Grp]],1))</f>
        <v>5</v>
      </c>
      <c r="J824" s="14" t="str">
        <f>VLOOKUP(tabDaten[[#This Row],[GrpKurz]],tabGruppierung[],2,FALSE)</f>
        <v>A   Sächlicher Verwaltungs- und Betriebsaufwand</v>
      </c>
      <c r="K8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1306-583000    Ehrungen, Jubiläen und dgl.  </v>
      </c>
      <c r="L824" s="17">
        <f>IF(OR(tabDaten[[#This Row],[art]]="00",tabDaten[[#This Row],[art]]="10"),tabDaten[[#This Row],[Plan]],tabDaten[[#This Row],[Plan]]*-1)</f>
        <v>-800</v>
      </c>
      <c r="M824" s="18">
        <f>IF(OR(tabDaten[[#This Row],[art]]="00",tabDaten[[#This Row],[art]]="10",tabDaten[[#This Row],[art]]="60",tabDaten[[#This Row],[art]]="70"),tabDaten[[#This Row],[Rechnung]],tabDaten[[#This Row],[Rechnung]]*-1)</f>
        <v>-217</v>
      </c>
      <c r="N824" s="44">
        <v>1</v>
      </c>
      <c r="O824" s="45" t="s">
        <v>997</v>
      </c>
      <c r="P824" s="45" t="s">
        <v>1047</v>
      </c>
      <c r="Q824" s="45" t="s">
        <v>1719</v>
      </c>
      <c r="R824" s="45" t="s">
        <v>995</v>
      </c>
      <c r="S824" s="45" t="s">
        <v>1546</v>
      </c>
      <c r="T824" s="44" t="s">
        <v>114</v>
      </c>
      <c r="U824" s="46">
        <v>800</v>
      </c>
      <c r="V824" s="46">
        <v>217</v>
      </c>
    </row>
    <row r="825" spans="2:22" x14ac:dyDescent="0.2">
      <c r="B825" s="14" t="str">
        <f>IF(tabDaten[[#This Row],[MandNr]]="","Fehler",IF(tabDaten[[#This Row],[MandNr]]=1,"1 Stadt Bad Rappenau","2 Eigenbetrieb Stadtenwässerung"))</f>
        <v>1 Stadt Bad Rappenau</v>
      </c>
      <c r="C825" s="14" t="str">
        <f>IF(OR(tabDaten[[#This Row],[art]]="00",tabDaten[[#This Row],[art]]="01",tabDaten[[#This Row],[art]]="60",tabDaten[[#This Row],[art]]="61"),"0 Verwaltungshaushalt","1 Vermögenshaushalt")</f>
        <v>0 Verwaltungshaushalt</v>
      </c>
      <c r="D825" s="14" t="str">
        <f>VLOOKUP(tabDaten[[#This Row],[art]],tabKontenart[],2,FALSE)</f>
        <v>01 Ausgaben VerwaltungsHH</v>
      </c>
      <c r="E825" s="14" t="str">
        <f>LEFT(tabDaten[[#This Row],[Gld]],1) &amp; "    " &amp;VLOOKUP((tabDaten[[#This Row],[MandNr]]&amp;"x"&amp;LEFT(tabDaten[[#This Row],[Gld]],1)),tabGliederung[],2,FALSE)</f>
        <v xml:space="preserve">1    öffentliche Ordnung </v>
      </c>
      <c r="F825" s="14" t="str">
        <f>LEFT(tabDaten[[#This Row],[Gld]],2) &amp; "    " &amp;VLOOKUP((tabDaten[[#This Row],[MandNr]]&amp;"x"&amp;LEFT(tabDaten[[#This Row],[Gld]],2)),tabGliederung[],2,FALSE)</f>
        <v xml:space="preserve">13    Feuerschutz </v>
      </c>
      <c r="G8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5" s="14" t="str">
        <f>LEFT(tabDaten[[#This Row],[Gld]],4) &amp; "    " &amp;VLOOKUP((tabDaten[[#This Row],[MandNr]]&amp;"x"&amp;LEFT(tabDaten[[#This Row],[Gld]],4)),tabGliederung[],2,FALSE)</f>
        <v xml:space="preserve">1306    Abteilung Obergimpern </v>
      </c>
      <c r="I825" s="14" t="str">
        <f>IF(OR(LEFT(tabDaten[[#This Row],[Grp]],1)*1=3,LEFT(tabDaten[[#This Row],[Grp]],1)*1=9),LEFT(tabDaten[[#This Row],[Grp]],2),LEFT(tabDaten[[#This Row],[Grp]],1))</f>
        <v>6</v>
      </c>
      <c r="J825" s="14" t="str">
        <f>VLOOKUP(tabDaten[[#This Row],[GrpKurz]],tabGruppierung[],2,FALSE)</f>
        <v>A   Sächlicher Verwaltungs- und Betriebsaufwand</v>
      </c>
      <c r="K8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1306-605000    Brandfälle, Einsätze   </v>
      </c>
      <c r="L825" s="17">
        <f>IF(OR(tabDaten[[#This Row],[art]]="00",tabDaten[[#This Row],[art]]="10"),tabDaten[[#This Row],[Plan]],tabDaten[[#This Row],[Plan]]*-1)</f>
        <v>-3200</v>
      </c>
      <c r="M825" s="18">
        <f>IF(OR(tabDaten[[#This Row],[art]]="00",tabDaten[[#This Row],[art]]="10",tabDaten[[#This Row],[art]]="60",tabDaten[[#This Row],[art]]="70"),tabDaten[[#This Row],[Rechnung]],tabDaten[[#This Row],[Rechnung]]*-1)</f>
        <v>-1034</v>
      </c>
      <c r="N825" s="44">
        <v>1</v>
      </c>
      <c r="O825" s="45" t="s">
        <v>997</v>
      </c>
      <c r="P825" s="45" t="s">
        <v>1047</v>
      </c>
      <c r="Q825" s="45" t="s">
        <v>1751</v>
      </c>
      <c r="R825" s="45" t="s">
        <v>995</v>
      </c>
      <c r="S825" s="45" t="s">
        <v>1546</v>
      </c>
      <c r="T825" s="44" t="s">
        <v>160</v>
      </c>
      <c r="U825" s="46">
        <v>3200</v>
      </c>
      <c r="V825" s="46">
        <v>1034</v>
      </c>
    </row>
    <row r="826" spans="2:22" x14ac:dyDescent="0.2">
      <c r="B826" s="14" t="str">
        <f>IF(tabDaten[[#This Row],[MandNr]]="","Fehler",IF(tabDaten[[#This Row],[MandNr]]=1,"1 Stadt Bad Rappenau","2 Eigenbetrieb Stadtenwässerung"))</f>
        <v>1 Stadt Bad Rappenau</v>
      </c>
      <c r="C826" s="14" t="str">
        <f>IF(OR(tabDaten[[#This Row],[art]]="00",tabDaten[[#This Row],[art]]="01",tabDaten[[#This Row],[art]]="60",tabDaten[[#This Row],[art]]="61"),"0 Verwaltungshaushalt","1 Vermögenshaushalt")</f>
        <v>0 Verwaltungshaushalt</v>
      </c>
      <c r="D826" s="14" t="str">
        <f>VLOOKUP(tabDaten[[#This Row],[art]],tabKontenart[],2,FALSE)</f>
        <v>01 Ausgaben VerwaltungsHH</v>
      </c>
      <c r="E826" s="14" t="str">
        <f>LEFT(tabDaten[[#This Row],[Gld]],1) &amp; "    " &amp;VLOOKUP((tabDaten[[#This Row],[MandNr]]&amp;"x"&amp;LEFT(tabDaten[[#This Row],[Gld]],1)),tabGliederung[],2,FALSE)</f>
        <v xml:space="preserve">1    öffentliche Ordnung </v>
      </c>
      <c r="F826" s="14" t="str">
        <f>LEFT(tabDaten[[#This Row],[Gld]],2) &amp; "    " &amp;VLOOKUP((tabDaten[[#This Row],[MandNr]]&amp;"x"&amp;LEFT(tabDaten[[#This Row],[Gld]],2)),tabGliederung[],2,FALSE)</f>
        <v xml:space="preserve">13    Feuerschutz </v>
      </c>
      <c r="G8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6" s="14" t="str">
        <f>LEFT(tabDaten[[#This Row],[Gld]],4) &amp; "    " &amp;VLOOKUP((tabDaten[[#This Row],[MandNr]]&amp;"x"&amp;LEFT(tabDaten[[#This Row],[Gld]],4)),tabGliederung[],2,FALSE)</f>
        <v xml:space="preserve">1306    Abteilung Obergimpern </v>
      </c>
      <c r="I826" s="14" t="str">
        <f>IF(OR(LEFT(tabDaten[[#This Row],[Grp]],1)*1=3,LEFT(tabDaten[[#This Row],[Grp]],1)*1=9),LEFT(tabDaten[[#This Row],[Grp]],2),LEFT(tabDaten[[#This Row],[Grp]],1))</f>
        <v>6</v>
      </c>
      <c r="J826" s="14" t="str">
        <f>VLOOKUP(tabDaten[[#This Row],[GrpKurz]],tabGruppierung[],2,FALSE)</f>
        <v>A   Sächlicher Verwaltungs- und Betriebsaufwand</v>
      </c>
      <c r="K8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1306-640000    Steuern, Versicherung. , Schadensfälle, Sonderabgaben  </v>
      </c>
      <c r="L826" s="17">
        <f>IF(OR(tabDaten[[#This Row],[art]]="00",tabDaten[[#This Row],[art]]="10"),tabDaten[[#This Row],[Plan]],tabDaten[[#This Row],[Plan]]*-1)</f>
        <v>-2700</v>
      </c>
      <c r="M826" s="18">
        <f>IF(OR(tabDaten[[#This Row],[art]]="00",tabDaten[[#This Row],[art]]="10",tabDaten[[#This Row],[art]]="60",tabDaten[[#This Row],[art]]="70"),tabDaten[[#This Row],[Rechnung]],tabDaten[[#This Row],[Rechnung]]*-1)</f>
        <v>-2715.79</v>
      </c>
      <c r="N826" s="44">
        <v>1</v>
      </c>
      <c r="O826" s="45" t="s">
        <v>997</v>
      </c>
      <c r="P826" s="45" t="s">
        <v>1047</v>
      </c>
      <c r="Q826" s="45" t="s">
        <v>1723</v>
      </c>
      <c r="R826" s="45" t="s">
        <v>995</v>
      </c>
      <c r="S826" s="45" t="s">
        <v>1546</v>
      </c>
      <c r="T826" s="44" t="s">
        <v>144</v>
      </c>
      <c r="U826" s="46">
        <v>2700</v>
      </c>
      <c r="V826" s="46">
        <v>2715.79</v>
      </c>
    </row>
    <row r="827" spans="2:22" x14ac:dyDescent="0.2">
      <c r="B827" s="14" t="str">
        <f>IF(tabDaten[[#This Row],[MandNr]]="","Fehler",IF(tabDaten[[#This Row],[MandNr]]=1,"1 Stadt Bad Rappenau","2 Eigenbetrieb Stadtenwässerung"))</f>
        <v>1 Stadt Bad Rappenau</v>
      </c>
      <c r="C827" s="14" t="str">
        <f>IF(OR(tabDaten[[#This Row],[art]]="00",tabDaten[[#This Row],[art]]="01",tabDaten[[#This Row],[art]]="60",tabDaten[[#This Row],[art]]="61"),"0 Verwaltungshaushalt","1 Vermögenshaushalt")</f>
        <v>0 Verwaltungshaushalt</v>
      </c>
      <c r="D827" s="14" t="str">
        <f>VLOOKUP(tabDaten[[#This Row],[art]],tabKontenart[],2,FALSE)</f>
        <v>01 Ausgaben VerwaltungsHH</v>
      </c>
      <c r="E827" s="14" t="str">
        <f>LEFT(tabDaten[[#This Row],[Gld]],1) &amp; "    " &amp;VLOOKUP((tabDaten[[#This Row],[MandNr]]&amp;"x"&amp;LEFT(tabDaten[[#This Row],[Gld]],1)),tabGliederung[],2,FALSE)</f>
        <v xml:space="preserve">1    öffentliche Ordnung </v>
      </c>
      <c r="F827" s="14" t="str">
        <f>LEFT(tabDaten[[#This Row],[Gld]],2) &amp; "    " &amp;VLOOKUP((tabDaten[[#This Row],[MandNr]]&amp;"x"&amp;LEFT(tabDaten[[#This Row],[Gld]],2)),tabGliederung[],2,FALSE)</f>
        <v xml:space="preserve">13    Feuerschutz </v>
      </c>
      <c r="G8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7" s="14" t="str">
        <f>LEFT(tabDaten[[#This Row],[Gld]],4) &amp; "    " &amp;VLOOKUP((tabDaten[[#This Row],[MandNr]]&amp;"x"&amp;LEFT(tabDaten[[#This Row],[Gld]],4)),tabGliederung[],2,FALSE)</f>
        <v xml:space="preserve">1306    Abteilung Obergimpern </v>
      </c>
      <c r="I827" s="14" t="str">
        <f>IF(OR(LEFT(tabDaten[[#This Row],[Grp]],1)*1=3,LEFT(tabDaten[[#This Row],[Grp]],1)*1=9),LEFT(tabDaten[[#This Row],[Grp]],2),LEFT(tabDaten[[#This Row],[Grp]],1))</f>
        <v>6</v>
      </c>
      <c r="J827" s="14" t="str">
        <f>VLOOKUP(tabDaten[[#This Row],[GrpKurz]],tabGruppierung[],2,FALSE)</f>
        <v>A   Sächlicher Verwaltungs- und Betriebsaufwand</v>
      </c>
      <c r="K8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1306-650000    Bürobedarf   </v>
      </c>
      <c r="L827" s="17">
        <f>IF(OR(tabDaten[[#This Row],[art]]="00",tabDaten[[#This Row],[art]]="10"),tabDaten[[#This Row],[Plan]],tabDaten[[#This Row],[Plan]]*-1)</f>
        <v>-700</v>
      </c>
      <c r="M827" s="18">
        <f>IF(OR(tabDaten[[#This Row],[art]]="00",tabDaten[[#This Row],[art]]="10",tabDaten[[#This Row],[art]]="60",tabDaten[[#This Row],[art]]="70"),tabDaten[[#This Row],[Rechnung]],tabDaten[[#This Row],[Rechnung]]*-1)</f>
        <v>0</v>
      </c>
      <c r="N827" s="44">
        <v>1</v>
      </c>
      <c r="O827" s="45" t="s">
        <v>997</v>
      </c>
      <c r="P827" s="45" t="s">
        <v>1047</v>
      </c>
      <c r="Q827" s="45" t="s">
        <v>1724</v>
      </c>
      <c r="R827" s="45" t="s">
        <v>995</v>
      </c>
      <c r="S827" s="45" t="s">
        <v>1546</v>
      </c>
      <c r="T827" s="44" t="s">
        <v>119</v>
      </c>
      <c r="U827" s="46">
        <v>700</v>
      </c>
      <c r="V827" s="46">
        <v>0</v>
      </c>
    </row>
    <row r="828" spans="2:22" x14ac:dyDescent="0.2">
      <c r="B828" s="14" t="str">
        <f>IF(tabDaten[[#This Row],[MandNr]]="","Fehler",IF(tabDaten[[#This Row],[MandNr]]=1,"1 Stadt Bad Rappenau","2 Eigenbetrieb Stadtenwässerung"))</f>
        <v>1 Stadt Bad Rappenau</v>
      </c>
      <c r="C828" s="14" t="str">
        <f>IF(OR(tabDaten[[#This Row],[art]]="00",tabDaten[[#This Row],[art]]="01",tabDaten[[#This Row],[art]]="60",tabDaten[[#This Row],[art]]="61"),"0 Verwaltungshaushalt","1 Vermögenshaushalt")</f>
        <v>0 Verwaltungshaushalt</v>
      </c>
      <c r="D828" s="14" t="str">
        <f>VLOOKUP(tabDaten[[#This Row],[art]],tabKontenart[],2,FALSE)</f>
        <v>01 Ausgaben VerwaltungsHH</v>
      </c>
      <c r="E828" s="14" t="str">
        <f>LEFT(tabDaten[[#This Row],[Gld]],1) &amp; "    " &amp;VLOOKUP((tabDaten[[#This Row],[MandNr]]&amp;"x"&amp;LEFT(tabDaten[[#This Row],[Gld]],1)),tabGliederung[],2,FALSE)</f>
        <v xml:space="preserve">1    öffentliche Ordnung </v>
      </c>
      <c r="F828" s="14" t="str">
        <f>LEFT(tabDaten[[#This Row],[Gld]],2) &amp; "    " &amp;VLOOKUP((tabDaten[[#This Row],[MandNr]]&amp;"x"&amp;LEFT(tabDaten[[#This Row],[Gld]],2)),tabGliederung[],2,FALSE)</f>
        <v xml:space="preserve">13    Feuerschutz </v>
      </c>
      <c r="G8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8" s="14" t="str">
        <f>LEFT(tabDaten[[#This Row],[Gld]],4) &amp; "    " &amp;VLOOKUP((tabDaten[[#This Row],[MandNr]]&amp;"x"&amp;LEFT(tabDaten[[#This Row],[Gld]],4)),tabGliederung[],2,FALSE)</f>
        <v xml:space="preserve">1306    Abteilung Obergimpern </v>
      </c>
      <c r="I828" s="14" t="str">
        <f>IF(OR(LEFT(tabDaten[[#This Row],[Grp]],1)*1=3,LEFT(tabDaten[[#This Row],[Grp]],1)*1=9),LEFT(tabDaten[[#This Row],[Grp]],2),LEFT(tabDaten[[#This Row],[Grp]],1))</f>
        <v>6</v>
      </c>
      <c r="J828" s="14" t="str">
        <f>VLOOKUP(tabDaten[[#This Row],[GrpKurz]],tabGruppierung[],2,FALSE)</f>
        <v>A   Sächlicher Verwaltungs- und Betriebsaufwand</v>
      </c>
      <c r="K8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1306-661000    Mitgliedsbeiträge an Verbände und Vereine  </v>
      </c>
      <c r="L828" s="17">
        <f>IF(OR(tabDaten[[#This Row],[art]]="00",tabDaten[[#This Row],[art]]="10"),tabDaten[[#This Row],[Plan]],tabDaten[[#This Row],[Plan]]*-1)</f>
        <v>-200</v>
      </c>
      <c r="M828" s="18">
        <f>IF(OR(tabDaten[[#This Row],[art]]="00",tabDaten[[#This Row],[art]]="10",tabDaten[[#This Row],[art]]="60",tabDaten[[#This Row],[art]]="70"),tabDaten[[#This Row],[Rechnung]],tabDaten[[#This Row],[Rechnung]]*-1)</f>
        <v>-166.24</v>
      </c>
      <c r="N828" s="44">
        <v>1</v>
      </c>
      <c r="O828" s="45" t="s">
        <v>997</v>
      </c>
      <c r="P828" s="45" t="s">
        <v>1047</v>
      </c>
      <c r="Q828" s="45" t="s">
        <v>1741</v>
      </c>
      <c r="R828" s="45" t="s">
        <v>995</v>
      </c>
      <c r="S828" s="45" t="s">
        <v>1546</v>
      </c>
      <c r="T828" s="44" t="s">
        <v>145</v>
      </c>
      <c r="U828" s="46">
        <v>200</v>
      </c>
      <c r="V828" s="46">
        <v>166.24</v>
      </c>
    </row>
    <row r="829" spans="2:22" x14ac:dyDescent="0.2">
      <c r="B829" s="14" t="str">
        <f>IF(tabDaten[[#This Row],[MandNr]]="","Fehler",IF(tabDaten[[#This Row],[MandNr]]=1,"1 Stadt Bad Rappenau","2 Eigenbetrieb Stadtenwässerung"))</f>
        <v>1 Stadt Bad Rappenau</v>
      </c>
      <c r="C829" s="14" t="str">
        <f>IF(OR(tabDaten[[#This Row],[art]]="00",tabDaten[[#This Row],[art]]="01",tabDaten[[#This Row],[art]]="60",tabDaten[[#This Row],[art]]="61"),"0 Verwaltungshaushalt","1 Vermögenshaushalt")</f>
        <v>0 Verwaltungshaushalt</v>
      </c>
      <c r="D829" s="14" t="str">
        <f>VLOOKUP(tabDaten[[#This Row],[art]],tabKontenart[],2,FALSE)</f>
        <v>01 Ausgaben VerwaltungsHH</v>
      </c>
      <c r="E829" s="14" t="str">
        <f>LEFT(tabDaten[[#This Row],[Gld]],1) &amp; "    " &amp;VLOOKUP((tabDaten[[#This Row],[MandNr]]&amp;"x"&amp;LEFT(tabDaten[[#This Row],[Gld]],1)),tabGliederung[],2,FALSE)</f>
        <v xml:space="preserve">1    öffentliche Ordnung </v>
      </c>
      <c r="F829" s="14" t="str">
        <f>LEFT(tabDaten[[#This Row],[Gld]],2) &amp; "    " &amp;VLOOKUP((tabDaten[[#This Row],[MandNr]]&amp;"x"&amp;LEFT(tabDaten[[#This Row],[Gld]],2)),tabGliederung[],2,FALSE)</f>
        <v xml:space="preserve">13    Feuerschutz </v>
      </c>
      <c r="G8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29" s="14" t="str">
        <f>LEFT(tabDaten[[#This Row],[Gld]],4) &amp; "    " &amp;VLOOKUP((tabDaten[[#This Row],[MandNr]]&amp;"x"&amp;LEFT(tabDaten[[#This Row],[Gld]],4)),tabGliederung[],2,FALSE)</f>
        <v xml:space="preserve">1306    Abteilung Obergimpern </v>
      </c>
      <c r="I829" s="14" t="str">
        <f>IF(OR(LEFT(tabDaten[[#This Row],[Grp]],1)*1=3,LEFT(tabDaten[[#This Row],[Grp]],1)*1=9),LEFT(tabDaten[[#This Row],[Grp]],2),LEFT(tabDaten[[#This Row],[Grp]],1))</f>
        <v>6</v>
      </c>
      <c r="J829" s="14" t="str">
        <f>VLOOKUP(tabDaten[[#This Row],[GrpKurz]],tabGruppierung[],2,FALSE)</f>
        <v>A   Sächlicher Verwaltungs- und Betriebsaufwand</v>
      </c>
      <c r="K8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1306-668000    Vermischte Ausgaben   </v>
      </c>
      <c r="L829" s="17">
        <f>IF(OR(tabDaten[[#This Row],[art]]="00",tabDaten[[#This Row],[art]]="10"),tabDaten[[#This Row],[Plan]],tabDaten[[#This Row],[Plan]]*-1)</f>
        <v>-500</v>
      </c>
      <c r="M829" s="18">
        <f>IF(OR(tabDaten[[#This Row],[art]]="00",tabDaten[[#This Row],[art]]="10",tabDaten[[#This Row],[art]]="60",tabDaten[[#This Row],[art]]="70"),tabDaten[[#This Row],[Rechnung]],tabDaten[[#This Row],[Rechnung]]*-1)</f>
        <v>0</v>
      </c>
      <c r="N829" s="44">
        <v>1</v>
      </c>
      <c r="O829" s="45" t="s">
        <v>997</v>
      </c>
      <c r="P829" s="45" t="s">
        <v>1047</v>
      </c>
      <c r="Q829" s="45" t="s">
        <v>1726</v>
      </c>
      <c r="R829" s="45" t="s">
        <v>995</v>
      </c>
      <c r="S829" s="45" t="s">
        <v>1546</v>
      </c>
      <c r="T829" s="44" t="s">
        <v>121</v>
      </c>
      <c r="U829" s="46">
        <v>500</v>
      </c>
      <c r="V829" s="46">
        <v>0</v>
      </c>
    </row>
    <row r="830" spans="2:22" x14ac:dyDescent="0.2">
      <c r="B830" s="14" t="str">
        <f>IF(tabDaten[[#This Row],[MandNr]]="","Fehler",IF(tabDaten[[#This Row],[MandNr]]=1,"1 Stadt Bad Rappenau","2 Eigenbetrieb Stadtenwässerung"))</f>
        <v>1 Stadt Bad Rappenau</v>
      </c>
      <c r="C830" s="14" t="str">
        <f>IF(OR(tabDaten[[#This Row],[art]]="00",tabDaten[[#This Row],[art]]="01",tabDaten[[#This Row],[art]]="60",tabDaten[[#This Row],[art]]="61"),"0 Verwaltungshaushalt","1 Vermögenshaushalt")</f>
        <v>0 Verwaltungshaushalt</v>
      </c>
      <c r="D830" s="14" t="str">
        <f>VLOOKUP(tabDaten[[#This Row],[art]],tabKontenart[],2,FALSE)</f>
        <v>01 Ausgaben VerwaltungsHH</v>
      </c>
      <c r="E830" s="14" t="str">
        <f>LEFT(tabDaten[[#This Row],[Gld]],1) &amp; "    " &amp;VLOOKUP((tabDaten[[#This Row],[MandNr]]&amp;"x"&amp;LEFT(tabDaten[[#This Row],[Gld]],1)),tabGliederung[],2,FALSE)</f>
        <v xml:space="preserve">1    öffentliche Ordnung </v>
      </c>
      <c r="F830" s="14" t="str">
        <f>LEFT(tabDaten[[#This Row],[Gld]],2) &amp; "    " &amp;VLOOKUP((tabDaten[[#This Row],[MandNr]]&amp;"x"&amp;LEFT(tabDaten[[#This Row],[Gld]],2)),tabGliederung[],2,FALSE)</f>
        <v xml:space="preserve">13    Feuerschutz </v>
      </c>
      <c r="G8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0" s="14" t="str">
        <f>LEFT(tabDaten[[#This Row],[Gld]],4) &amp; "    " &amp;VLOOKUP((tabDaten[[#This Row],[MandNr]]&amp;"x"&amp;LEFT(tabDaten[[#This Row],[Gld]],4)),tabGliederung[],2,FALSE)</f>
        <v xml:space="preserve">1306    Abteilung Obergimpern </v>
      </c>
      <c r="I830" s="14" t="str">
        <f>IF(OR(LEFT(tabDaten[[#This Row],[Grp]],1)*1=3,LEFT(tabDaten[[#This Row],[Grp]],1)*1=9),LEFT(tabDaten[[#This Row],[Grp]],2),LEFT(tabDaten[[#This Row],[Grp]],1))</f>
        <v>6</v>
      </c>
      <c r="J830" s="14" t="str">
        <f>VLOOKUP(tabDaten[[#This Row],[GrpKurz]],tabGruppierung[],2,FALSE)</f>
        <v>A   Sächlicher Verwaltungs- und Betriebsaufwand</v>
      </c>
      <c r="K8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1306-679000    Innere Verrechnungen   </v>
      </c>
      <c r="L830" s="17">
        <f>IF(OR(tabDaten[[#This Row],[art]]="00",tabDaten[[#This Row],[art]]="10"),tabDaten[[#This Row],[Plan]],tabDaten[[#This Row],[Plan]]*-1)</f>
        <v>-900</v>
      </c>
      <c r="M830" s="18">
        <f>IF(OR(tabDaten[[#This Row],[art]]="00",tabDaten[[#This Row],[art]]="10",tabDaten[[#This Row],[art]]="60",tabDaten[[#This Row],[art]]="70"),tabDaten[[#This Row],[Rechnung]],tabDaten[[#This Row],[Rechnung]]*-1)</f>
        <v>0</v>
      </c>
      <c r="N830" s="44">
        <v>1</v>
      </c>
      <c r="O830" s="45" t="s">
        <v>997</v>
      </c>
      <c r="P830" s="45" t="s">
        <v>1047</v>
      </c>
      <c r="Q830" s="45" t="s">
        <v>1728</v>
      </c>
      <c r="R830" s="45" t="s">
        <v>995</v>
      </c>
      <c r="S830" s="45" t="s">
        <v>1546</v>
      </c>
      <c r="T830" s="44" t="s">
        <v>11</v>
      </c>
      <c r="U830" s="46">
        <v>900</v>
      </c>
      <c r="V830" s="46">
        <v>0</v>
      </c>
    </row>
    <row r="831" spans="2:22" x14ac:dyDescent="0.2">
      <c r="B831" s="14" t="str">
        <f>IF(tabDaten[[#This Row],[MandNr]]="","Fehler",IF(tabDaten[[#This Row],[MandNr]]=1,"1 Stadt Bad Rappenau","2 Eigenbetrieb Stadtenwässerung"))</f>
        <v>1 Stadt Bad Rappenau</v>
      </c>
      <c r="C831" s="14" t="str">
        <f>IF(OR(tabDaten[[#This Row],[art]]="00",tabDaten[[#This Row],[art]]="01",tabDaten[[#This Row],[art]]="60",tabDaten[[#This Row],[art]]="61"),"0 Verwaltungshaushalt","1 Vermögenshaushalt")</f>
        <v>0 Verwaltungshaushalt</v>
      </c>
      <c r="D831" s="14" t="str">
        <f>VLOOKUP(tabDaten[[#This Row],[art]],tabKontenart[],2,FALSE)</f>
        <v>01 Ausgaben VerwaltungsHH</v>
      </c>
      <c r="E831" s="14" t="str">
        <f>LEFT(tabDaten[[#This Row],[Gld]],1) &amp; "    " &amp;VLOOKUP((tabDaten[[#This Row],[MandNr]]&amp;"x"&amp;LEFT(tabDaten[[#This Row],[Gld]],1)),tabGliederung[],2,FALSE)</f>
        <v xml:space="preserve">1    öffentliche Ordnung </v>
      </c>
      <c r="F831" s="14" t="str">
        <f>LEFT(tabDaten[[#This Row],[Gld]],2) &amp; "    " &amp;VLOOKUP((tabDaten[[#This Row],[MandNr]]&amp;"x"&amp;LEFT(tabDaten[[#This Row],[Gld]],2)),tabGliederung[],2,FALSE)</f>
        <v xml:space="preserve">13    Feuerschutz </v>
      </c>
      <c r="G8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1" s="14" t="str">
        <f>LEFT(tabDaten[[#This Row],[Gld]],4) &amp; "    " &amp;VLOOKUP((tabDaten[[#This Row],[MandNr]]&amp;"x"&amp;LEFT(tabDaten[[#This Row],[Gld]],4)),tabGliederung[],2,FALSE)</f>
        <v xml:space="preserve">1306    Abteilung Obergimpern </v>
      </c>
      <c r="I831" s="14" t="str">
        <f>IF(OR(LEFT(tabDaten[[#This Row],[Grp]],1)*1=3,LEFT(tabDaten[[#This Row],[Grp]],1)*1=9),LEFT(tabDaten[[#This Row],[Grp]],2),LEFT(tabDaten[[#This Row],[Grp]],1))</f>
        <v>6</v>
      </c>
      <c r="J831" s="14" t="str">
        <f>VLOOKUP(tabDaten[[#This Row],[GrpKurz]],tabGruppierung[],2,FALSE)</f>
        <v>A   Sächlicher Verwaltungs- und Betriebsaufwand</v>
      </c>
      <c r="K8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1306-680000    Abschreibungen   </v>
      </c>
      <c r="L831" s="17">
        <f>IF(OR(tabDaten[[#This Row],[art]]="00",tabDaten[[#This Row],[art]]="10"),tabDaten[[#This Row],[Plan]],tabDaten[[#This Row],[Plan]]*-1)</f>
        <v>-21600</v>
      </c>
      <c r="M831" s="18">
        <f>IF(OR(tabDaten[[#This Row],[art]]="00",tabDaten[[#This Row],[art]]="10",tabDaten[[#This Row],[art]]="60",tabDaten[[#This Row],[art]]="70"),tabDaten[[#This Row],[Rechnung]],tabDaten[[#This Row],[Rechnung]]*-1)</f>
        <v>-8262.74</v>
      </c>
      <c r="N831" s="44">
        <v>1</v>
      </c>
      <c r="O831" s="45" t="s">
        <v>997</v>
      </c>
      <c r="P831" s="45" t="s">
        <v>1047</v>
      </c>
      <c r="Q831" s="45" t="s">
        <v>1752</v>
      </c>
      <c r="R831" s="45" t="s">
        <v>995</v>
      </c>
      <c r="S831" s="45" t="s">
        <v>1546</v>
      </c>
      <c r="T831" s="44" t="s">
        <v>98</v>
      </c>
      <c r="U831" s="46">
        <v>21600</v>
      </c>
      <c r="V831" s="46">
        <v>8262.74</v>
      </c>
    </row>
    <row r="832" spans="2:22" x14ac:dyDescent="0.2">
      <c r="B832" s="14" t="str">
        <f>IF(tabDaten[[#This Row],[MandNr]]="","Fehler",IF(tabDaten[[#This Row],[MandNr]]=1,"1 Stadt Bad Rappenau","2 Eigenbetrieb Stadtenwässerung"))</f>
        <v>1 Stadt Bad Rappenau</v>
      </c>
      <c r="C832" s="14" t="str">
        <f>IF(OR(tabDaten[[#This Row],[art]]="00",tabDaten[[#This Row],[art]]="01",tabDaten[[#This Row],[art]]="60",tabDaten[[#This Row],[art]]="61"),"0 Verwaltungshaushalt","1 Vermögenshaushalt")</f>
        <v>0 Verwaltungshaushalt</v>
      </c>
      <c r="D832" s="14" t="str">
        <f>VLOOKUP(tabDaten[[#This Row],[art]],tabKontenart[],2,FALSE)</f>
        <v>01 Ausgaben VerwaltungsHH</v>
      </c>
      <c r="E832" s="14" t="str">
        <f>LEFT(tabDaten[[#This Row],[Gld]],1) &amp; "    " &amp;VLOOKUP((tabDaten[[#This Row],[MandNr]]&amp;"x"&amp;LEFT(tabDaten[[#This Row],[Gld]],1)),tabGliederung[],2,FALSE)</f>
        <v xml:space="preserve">1    öffentliche Ordnung </v>
      </c>
      <c r="F832" s="14" t="str">
        <f>LEFT(tabDaten[[#This Row],[Gld]],2) &amp; "    " &amp;VLOOKUP((tabDaten[[#This Row],[MandNr]]&amp;"x"&amp;LEFT(tabDaten[[#This Row],[Gld]],2)),tabGliederung[],2,FALSE)</f>
        <v xml:space="preserve">13    Feuerschutz </v>
      </c>
      <c r="G8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2" s="14" t="str">
        <f>LEFT(tabDaten[[#This Row],[Gld]],4) &amp; "    " &amp;VLOOKUP((tabDaten[[#This Row],[MandNr]]&amp;"x"&amp;LEFT(tabDaten[[#This Row],[Gld]],4)),tabGliederung[],2,FALSE)</f>
        <v xml:space="preserve">1306    Abteilung Obergimpern </v>
      </c>
      <c r="I832" s="14" t="str">
        <f>IF(OR(LEFT(tabDaten[[#This Row],[Grp]],1)*1=3,LEFT(tabDaten[[#This Row],[Grp]],1)*1=9),LEFT(tabDaten[[#This Row],[Grp]],2),LEFT(tabDaten[[#This Row],[Grp]],1))</f>
        <v>6</v>
      </c>
      <c r="J832" s="14" t="str">
        <f>VLOOKUP(tabDaten[[#This Row],[GrpKurz]],tabGruppierung[],2,FALSE)</f>
        <v>A   Sächlicher Verwaltungs- und Betriebsaufwand</v>
      </c>
      <c r="K8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1306-685000    Verzinsung des Anlagekapitals   </v>
      </c>
      <c r="L832" s="17">
        <f>IF(OR(tabDaten[[#This Row],[art]]="00",tabDaten[[#This Row],[art]]="10"),tabDaten[[#This Row],[Plan]],tabDaten[[#This Row],[Plan]]*-1)</f>
        <v>-17900</v>
      </c>
      <c r="M832" s="18">
        <f>IF(OR(tabDaten[[#This Row],[art]]="00",tabDaten[[#This Row],[art]]="10",tabDaten[[#This Row],[art]]="60",tabDaten[[#This Row],[art]]="70"),tabDaten[[#This Row],[Rechnung]],tabDaten[[#This Row],[Rechnung]]*-1)</f>
        <v>-5356.62</v>
      </c>
      <c r="N832" s="44">
        <v>1</v>
      </c>
      <c r="O832" s="45" t="s">
        <v>997</v>
      </c>
      <c r="P832" s="45" t="s">
        <v>1047</v>
      </c>
      <c r="Q832" s="45" t="s">
        <v>1753</v>
      </c>
      <c r="R832" s="45" t="s">
        <v>995</v>
      </c>
      <c r="S832" s="45" t="s">
        <v>1546</v>
      </c>
      <c r="T832" s="44" t="s">
        <v>165</v>
      </c>
      <c r="U832" s="46">
        <v>17900</v>
      </c>
      <c r="V832" s="46">
        <v>5356.62</v>
      </c>
    </row>
    <row r="833" spans="2:22" x14ac:dyDescent="0.2">
      <c r="B833" s="14" t="str">
        <f>IF(tabDaten[[#This Row],[MandNr]]="","Fehler",IF(tabDaten[[#This Row],[MandNr]]=1,"1 Stadt Bad Rappenau","2 Eigenbetrieb Stadtenwässerung"))</f>
        <v>1 Stadt Bad Rappenau</v>
      </c>
      <c r="C833" s="14" t="str">
        <f>IF(OR(tabDaten[[#This Row],[art]]="00",tabDaten[[#This Row],[art]]="01",tabDaten[[#This Row],[art]]="60",tabDaten[[#This Row],[art]]="61"),"0 Verwaltungshaushalt","1 Vermögenshaushalt")</f>
        <v>0 Verwaltungshaushalt</v>
      </c>
      <c r="D833" s="14" t="str">
        <f>VLOOKUP(tabDaten[[#This Row],[art]],tabKontenart[],2,FALSE)</f>
        <v>01 Ausgaben VerwaltungsHH</v>
      </c>
      <c r="E833" s="14" t="str">
        <f>LEFT(tabDaten[[#This Row],[Gld]],1) &amp; "    " &amp;VLOOKUP((tabDaten[[#This Row],[MandNr]]&amp;"x"&amp;LEFT(tabDaten[[#This Row],[Gld]],1)),tabGliederung[],2,FALSE)</f>
        <v xml:space="preserve">1    öffentliche Ordnung </v>
      </c>
      <c r="F833" s="14" t="str">
        <f>LEFT(tabDaten[[#This Row],[Gld]],2) &amp; "    " &amp;VLOOKUP((tabDaten[[#This Row],[MandNr]]&amp;"x"&amp;LEFT(tabDaten[[#This Row],[Gld]],2)),tabGliederung[],2,FALSE)</f>
        <v xml:space="preserve">13    Feuerschutz </v>
      </c>
      <c r="G8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3" s="14" t="str">
        <f>LEFT(tabDaten[[#This Row],[Gld]],4) &amp; "    " &amp;VLOOKUP((tabDaten[[#This Row],[MandNr]]&amp;"x"&amp;LEFT(tabDaten[[#This Row],[Gld]],4)),tabGliederung[],2,FALSE)</f>
        <v xml:space="preserve">1306    Abteilung Obergimpern </v>
      </c>
      <c r="I833" s="14" t="str">
        <f>IF(OR(LEFT(tabDaten[[#This Row],[Grp]],1)*1=3,LEFT(tabDaten[[#This Row],[Grp]],1)*1=9),LEFT(tabDaten[[#This Row],[Grp]],2),LEFT(tabDaten[[#This Row],[Grp]],1))</f>
        <v>7</v>
      </c>
      <c r="J833" s="14" t="str">
        <f>VLOOKUP(tabDaten[[#This Row],[GrpKurz]],tabGruppierung[],2,FALSE)</f>
        <v>A   Zuweisungen und Zuschüsse (nicht für Investitionen)</v>
      </c>
      <c r="K8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1306-715000    Zuweisungen Kameradschaftskasse   </v>
      </c>
      <c r="L833" s="17">
        <f>IF(OR(tabDaten[[#This Row],[art]]="00",tabDaten[[#This Row],[art]]="10"),tabDaten[[#This Row],[Plan]],tabDaten[[#This Row],[Plan]]*-1)</f>
        <v>-500</v>
      </c>
      <c r="M833" s="18">
        <f>IF(OR(tabDaten[[#This Row],[art]]="00",tabDaten[[#This Row],[art]]="10",tabDaten[[#This Row],[art]]="60",tabDaten[[#This Row],[art]]="70"),tabDaten[[#This Row],[Rechnung]],tabDaten[[#This Row],[Rechnung]]*-1)</f>
        <v>-480</v>
      </c>
      <c r="N833" s="44">
        <v>1</v>
      </c>
      <c r="O833" s="45" t="s">
        <v>997</v>
      </c>
      <c r="P833" s="45" t="s">
        <v>1047</v>
      </c>
      <c r="Q833" s="45" t="s">
        <v>1754</v>
      </c>
      <c r="R833" s="45" t="s">
        <v>995</v>
      </c>
      <c r="S833" s="45" t="s">
        <v>1546</v>
      </c>
      <c r="T833" s="44" t="s">
        <v>166</v>
      </c>
      <c r="U833" s="46">
        <v>500</v>
      </c>
      <c r="V833" s="46">
        <v>480</v>
      </c>
    </row>
    <row r="834" spans="2:22" x14ac:dyDescent="0.2">
      <c r="B834" s="14" t="str">
        <f>IF(tabDaten[[#This Row],[MandNr]]="","Fehler",IF(tabDaten[[#This Row],[MandNr]]=1,"1 Stadt Bad Rappenau","2 Eigenbetrieb Stadtenwässerung"))</f>
        <v>1 Stadt Bad Rappenau</v>
      </c>
      <c r="C834" s="14" t="str">
        <f>IF(OR(tabDaten[[#This Row],[art]]="00",tabDaten[[#This Row],[art]]="01",tabDaten[[#This Row],[art]]="60",tabDaten[[#This Row],[art]]="61"),"0 Verwaltungshaushalt","1 Vermögenshaushalt")</f>
        <v>0 Verwaltungshaushalt</v>
      </c>
      <c r="D834" s="14" t="str">
        <f>VLOOKUP(tabDaten[[#This Row],[art]],tabKontenart[],2,FALSE)</f>
        <v>01 Ausgaben VerwaltungsHH</v>
      </c>
      <c r="E834" s="14" t="str">
        <f>LEFT(tabDaten[[#This Row],[Gld]],1) &amp; "    " &amp;VLOOKUP((tabDaten[[#This Row],[MandNr]]&amp;"x"&amp;LEFT(tabDaten[[#This Row],[Gld]],1)),tabGliederung[],2,FALSE)</f>
        <v xml:space="preserve">1    öffentliche Ordnung </v>
      </c>
      <c r="F834" s="14" t="str">
        <f>LEFT(tabDaten[[#This Row],[Gld]],2) &amp; "    " &amp;VLOOKUP((tabDaten[[#This Row],[MandNr]]&amp;"x"&amp;LEFT(tabDaten[[#This Row],[Gld]],2)),tabGliederung[],2,FALSE)</f>
        <v xml:space="preserve">13    Feuerschutz </v>
      </c>
      <c r="G8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4" s="14" t="str">
        <f>LEFT(tabDaten[[#This Row],[Gld]],4) &amp; "    " &amp;VLOOKUP((tabDaten[[#This Row],[MandNr]]&amp;"x"&amp;LEFT(tabDaten[[#This Row],[Gld]],4)),tabGliederung[],2,FALSE)</f>
        <v xml:space="preserve">1307    Abteilung Treschklingen </v>
      </c>
      <c r="I834" s="14" t="str">
        <f>IF(OR(LEFT(tabDaten[[#This Row],[Grp]],1)*1=3,LEFT(tabDaten[[#This Row],[Grp]],1)*1=9),LEFT(tabDaten[[#This Row],[Grp]],2),LEFT(tabDaten[[#This Row],[Grp]],1))</f>
        <v>4</v>
      </c>
      <c r="J834" s="14" t="str">
        <f>VLOOKUP(tabDaten[[#This Row],[GrpKurz]],tabGruppierung[],2,FALSE)</f>
        <v>A   Personalausgaben</v>
      </c>
      <c r="K8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1307-416000    Beschäftigungsentgelte u. dgl.  </v>
      </c>
      <c r="L834" s="17">
        <f>IF(OR(tabDaten[[#This Row],[art]]="00",tabDaten[[#This Row],[art]]="10"),tabDaten[[#This Row],[Plan]],tabDaten[[#This Row],[Plan]]*-1)</f>
        <v>-700</v>
      </c>
      <c r="M834" s="18">
        <f>IF(OR(tabDaten[[#This Row],[art]]="00",tabDaten[[#This Row],[art]]="10",tabDaten[[#This Row],[art]]="60",tabDaten[[#This Row],[art]]="70"),tabDaten[[#This Row],[Rechnung]],tabDaten[[#This Row],[Rechnung]]*-1)</f>
        <v>-762</v>
      </c>
      <c r="N834" s="44">
        <v>1</v>
      </c>
      <c r="O834" s="45" t="s">
        <v>997</v>
      </c>
      <c r="P834" s="45" t="s">
        <v>1048</v>
      </c>
      <c r="Q834" s="45" t="s">
        <v>1749</v>
      </c>
      <c r="R834" s="45" t="s">
        <v>995</v>
      </c>
      <c r="S834" s="45" t="s">
        <v>1546</v>
      </c>
      <c r="T834" s="44" t="s">
        <v>163</v>
      </c>
      <c r="U834" s="46">
        <v>700</v>
      </c>
      <c r="V834" s="46">
        <v>762</v>
      </c>
    </row>
    <row r="835" spans="2:22" x14ac:dyDescent="0.2">
      <c r="B835" s="14" t="str">
        <f>IF(tabDaten[[#This Row],[MandNr]]="","Fehler",IF(tabDaten[[#This Row],[MandNr]]=1,"1 Stadt Bad Rappenau","2 Eigenbetrieb Stadtenwässerung"))</f>
        <v>1 Stadt Bad Rappenau</v>
      </c>
      <c r="C835" s="14" t="str">
        <f>IF(OR(tabDaten[[#This Row],[art]]="00",tabDaten[[#This Row],[art]]="01",tabDaten[[#This Row],[art]]="60",tabDaten[[#This Row],[art]]="61"),"0 Verwaltungshaushalt","1 Vermögenshaushalt")</f>
        <v>0 Verwaltungshaushalt</v>
      </c>
      <c r="D835" s="14" t="str">
        <f>VLOOKUP(tabDaten[[#This Row],[art]],tabKontenart[],2,FALSE)</f>
        <v>01 Ausgaben VerwaltungsHH</v>
      </c>
      <c r="E835" s="14" t="str">
        <f>LEFT(tabDaten[[#This Row],[Gld]],1) &amp; "    " &amp;VLOOKUP((tabDaten[[#This Row],[MandNr]]&amp;"x"&amp;LEFT(tabDaten[[#This Row],[Gld]],1)),tabGliederung[],2,FALSE)</f>
        <v xml:space="preserve">1    öffentliche Ordnung </v>
      </c>
      <c r="F835" s="14" t="str">
        <f>LEFT(tabDaten[[#This Row],[Gld]],2) &amp; "    " &amp;VLOOKUP((tabDaten[[#This Row],[MandNr]]&amp;"x"&amp;LEFT(tabDaten[[#This Row],[Gld]],2)),tabGliederung[],2,FALSE)</f>
        <v xml:space="preserve">13    Feuerschutz </v>
      </c>
      <c r="G8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5" s="14" t="str">
        <f>LEFT(tabDaten[[#This Row],[Gld]],4) &amp; "    " &amp;VLOOKUP((tabDaten[[#This Row],[MandNr]]&amp;"x"&amp;LEFT(tabDaten[[#This Row],[Gld]],4)),tabGliederung[],2,FALSE)</f>
        <v xml:space="preserve">1307    Abteilung Treschklingen </v>
      </c>
      <c r="I835" s="14" t="str">
        <f>IF(OR(LEFT(tabDaten[[#This Row],[Grp]],1)*1=3,LEFT(tabDaten[[#This Row],[Grp]],1)*1=9),LEFT(tabDaten[[#This Row],[Grp]],2),LEFT(tabDaten[[#This Row],[Grp]],1))</f>
        <v>5</v>
      </c>
      <c r="J835" s="14" t="str">
        <f>VLOOKUP(tabDaten[[#This Row],[GrpKurz]],tabGruppierung[],2,FALSE)</f>
        <v>A   Sächlicher Verwaltungs- und Betriebsaufwand</v>
      </c>
      <c r="K8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1307-501000    Gebäudeunterhaltung   </v>
      </c>
      <c r="L835" s="17">
        <f>IF(OR(tabDaten[[#This Row],[art]]="00",tabDaten[[#This Row],[art]]="10"),tabDaten[[#This Row],[Plan]],tabDaten[[#This Row],[Plan]]*-1)</f>
        <v>-2500</v>
      </c>
      <c r="M835" s="18">
        <f>IF(OR(tabDaten[[#This Row],[art]]="00",tabDaten[[#This Row],[art]]="10",tabDaten[[#This Row],[art]]="60",tabDaten[[#This Row],[art]]="70"),tabDaten[[#This Row],[Rechnung]],tabDaten[[#This Row],[Rechnung]]*-1)</f>
        <v>0</v>
      </c>
      <c r="N835" s="44">
        <v>1</v>
      </c>
      <c r="O835" s="45" t="s">
        <v>997</v>
      </c>
      <c r="P835" s="45" t="s">
        <v>1048</v>
      </c>
      <c r="Q835" s="45" t="s">
        <v>1730</v>
      </c>
      <c r="R835" s="45" t="s">
        <v>995</v>
      </c>
      <c r="S835" s="45" t="s">
        <v>1546</v>
      </c>
      <c r="T835" s="44" t="s">
        <v>133</v>
      </c>
      <c r="U835" s="46">
        <v>2500</v>
      </c>
      <c r="V835" s="46">
        <v>0</v>
      </c>
    </row>
    <row r="836" spans="2:22" x14ac:dyDescent="0.2">
      <c r="B836" s="14" t="str">
        <f>IF(tabDaten[[#This Row],[MandNr]]="","Fehler",IF(tabDaten[[#This Row],[MandNr]]=1,"1 Stadt Bad Rappenau","2 Eigenbetrieb Stadtenwässerung"))</f>
        <v>1 Stadt Bad Rappenau</v>
      </c>
      <c r="C836" s="14" t="str">
        <f>IF(OR(tabDaten[[#This Row],[art]]="00",tabDaten[[#This Row],[art]]="01",tabDaten[[#This Row],[art]]="60",tabDaten[[#This Row],[art]]="61"),"0 Verwaltungshaushalt","1 Vermögenshaushalt")</f>
        <v>0 Verwaltungshaushalt</v>
      </c>
      <c r="D836" s="14" t="str">
        <f>VLOOKUP(tabDaten[[#This Row],[art]],tabKontenart[],2,FALSE)</f>
        <v>01 Ausgaben VerwaltungsHH</v>
      </c>
      <c r="E836" s="14" t="str">
        <f>LEFT(tabDaten[[#This Row],[Gld]],1) &amp; "    " &amp;VLOOKUP((tabDaten[[#This Row],[MandNr]]&amp;"x"&amp;LEFT(tabDaten[[#This Row],[Gld]],1)),tabGliederung[],2,FALSE)</f>
        <v xml:space="preserve">1    öffentliche Ordnung </v>
      </c>
      <c r="F836" s="14" t="str">
        <f>LEFT(tabDaten[[#This Row],[Gld]],2) &amp; "    " &amp;VLOOKUP((tabDaten[[#This Row],[MandNr]]&amp;"x"&amp;LEFT(tabDaten[[#This Row],[Gld]],2)),tabGliederung[],2,FALSE)</f>
        <v xml:space="preserve">13    Feuerschutz </v>
      </c>
      <c r="G8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6" s="14" t="str">
        <f>LEFT(tabDaten[[#This Row],[Gld]],4) &amp; "    " &amp;VLOOKUP((tabDaten[[#This Row],[MandNr]]&amp;"x"&amp;LEFT(tabDaten[[#This Row],[Gld]],4)),tabGliederung[],2,FALSE)</f>
        <v xml:space="preserve">1307    Abteilung Treschklingen </v>
      </c>
      <c r="I836" s="14" t="str">
        <f>IF(OR(LEFT(tabDaten[[#This Row],[Grp]],1)*1=3,LEFT(tabDaten[[#This Row],[Grp]],1)*1=9),LEFT(tabDaten[[#This Row],[Grp]],2),LEFT(tabDaten[[#This Row],[Grp]],1))</f>
        <v>5</v>
      </c>
      <c r="J836" s="14" t="str">
        <f>VLOOKUP(tabDaten[[#This Row],[GrpKurz]],tabGruppierung[],2,FALSE)</f>
        <v>A   Sächlicher Verwaltungs- und Betriebsaufwand</v>
      </c>
      <c r="K8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1307-521000    Geräte und Ausstattungen (Fachamt)   </v>
      </c>
      <c r="L836" s="17">
        <f>IF(OR(tabDaten[[#This Row],[art]]="00",tabDaten[[#This Row],[art]]="10"),tabDaten[[#This Row],[Plan]],tabDaten[[#This Row],[Plan]]*-1)</f>
        <v>-1000</v>
      </c>
      <c r="M836" s="18">
        <f>IF(OR(tabDaten[[#This Row],[art]]="00",tabDaten[[#This Row],[art]]="10",tabDaten[[#This Row],[art]]="60",tabDaten[[#This Row],[art]]="70"),tabDaten[[#This Row],[Rechnung]],tabDaten[[#This Row],[Rechnung]]*-1)</f>
        <v>-645.84</v>
      </c>
      <c r="N836" s="44">
        <v>1</v>
      </c>
      <c r="O836" s="45" t="s">
        <v>997</v>
      </c>
      <c r="P836" s="45" t="s">
        <v>1048</v>
      </c>
      <c r="Q836" s="45" t="s">
        <v>1750</v>
      </c>
      <c r="R836" s="45" t="s">
        <v>995</v>
      </c>
      <c r="S836" s="45" t="s">
        <v>1546</v>
      </c>
      <c r="T836" s="44" t="s">
        <v>164</v>
      </c>
      <c r="U836" s="46">
        <v>1000</v>
      </c>
      <c r="V836" s="46">
        <v>645.84</v>
      </c>
    </row>
    <row r="837" spans="2:22" x14ac:dyDescent="0.2">
      <c r="B837" s="14" t="str">
        <f>IF(tabDaten[[#This Row],[MandNr]]="","Fehler",IF(tabDaten[[#This Row],[MandNr]]=1,"1 Stadt Bad Rappenau","2 Eigenbetrieb Stadtenwässerung"))</f>
        <v>1 Stadt Bad Rappenau</v>
      </c>
      <c r="C837" s="14" t="str">
        <f>IF(OR(tabDaten[[#This Row],[art]]="00",tabDaten[[#This Row],[art]]="01",tabDaten[[#This Row],[art]]="60",tabDaten[[#This Row],[art]]="61"),"0 Verwaltungshaushalt","1 Vermögenshaushalt")</f>
        <v>0 Verwaltungshaushalt</v>
      </c>
      <c r="D837" s="14" t="str">
        <f>VLOOKUP(tabDaten[[#This Row],[art]],tabKontenart[],2,FALSE)</f>
        <v>01 Ausgaben VerwaltungsHH</v>
      </c>
      <c r="E837" s="14" t="str">
        <f>LEFT(tabDaten[[#This Row],[Gld]],1) &amp; "    " &amp;VLOOKUP((tabDaten[[#This Row],[MandNr]]&amp;"x"&amp;LEFT(tabDaten[[#This Row],[Gld]],1)),tabGliederung[],2,FALSE)</f>
        <v xml:space="preserve">1    öffentliche Ordnung </v>
      </c>
      <c r="F837" s="14" t="str">
        <f>LEFT(tabDaten[[#This Row],[Gld]],2) &amp; "    " &amp;VLOOKUP((tabDaten[[#This Row],[MandNr]]&amp;"x"&amp;LEFT(tabDaten[[#This Row],[Gld]],2)),tabGliederung[],2,FALSE)</f>
        <v xml:space="preserve">13    Feuerschutz </v>
      </c>
      <c r="G8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7" s="14" t="str">
        <f>LEFT(tabDaten[[#This Row],[Gld]],4) &amp; "    " &amp;VLOOKUP((tabDaten[[#This Row],[MandNr]]&amp;"x"&amp;LEFT(tabDaten[[#This Row],[Gld]],4)),tabGliederung[],2,FALSE)</f>
        <v xml:space="preserve">1307    Abteilung Treschklingen </v>
      </c>
      <c r="I837" s="14" t="str">
        <f>IF(OR(LEFT(tabDaten[[#This Row],[Grp]],1)*1=3,LEFT(tabDaten[[#This Row],[Grp]],1)*1=9),LEFT(tabDaten[[#This Row],[Grp]],2),LEFT(tabDaten[[#This Row],[Grp]],1))</f>
        <v>5</v>
      </c>
      <c r="J837" s="14" t="str">
        <f>VLOOKUP(tabDaten[[#This Row],[GrpKurz]],tabGruppierung[],2,FALSE)</f>
        <v>A   Sächlicher Verwaltungs- und Betriebsaufwand</v>
      </c>
      <c r="K8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1307-522000    Druck- und Kopierkosten   </v>
      </c>
      <c r="L837" s="17">
        <f>IF(OR(tabDaten[[#This Row],[art]]="00",tabDaten[[#This Row],[art]]="10"),tabDaten[[#This Row],[Plan]],tabDaten[[#This Row],[Plan]]*-1)</f>
        <v>-400</v>
      </c>
      <c r="M837" s="18">
        <f>IF(OR(tabDaten[[#This Row],[art]]="00",tabDaten[[#This Row],[art]]="10",tabDaten[[#This Row],[art]]="60",tabDaten[[#This Row],[art]]="70"),tabDaten[[#This Row],[Rechnung]],tabDaten[[#This Row],[Rechnung]]*-1)</f>
        <v>-162.81</v>
      </c>
      <c r="N837" s="44">
        <v>1</v>
      </c>
      <c r="O837" s="45" t="s">
        <v>997</v>
      </c>
      <c r="P837" s="45" t="s">
        <v>1048</v>
      </c>
      <c r="Q837" s="45" t="s">
        <v>1715</v>
      </c>
      <c r="R837" s="45" t="s">
        <v>995</v>
      </c>
      <c r="S837" s="45" t="s">
        <v>1546</v>
      </c>
      <c r="T837" s="44" t="s">
        <v>110</v>
      </c>
      <c r="U837" s="46">
        <v>400</v>
      </c>
      <c r="V837" s="46">
        <v>162.81</v>
      </c>
    </row>
    <row r="838" spans="2:22" x14ac:dyDescent="0.2">
      <c r="B838" s="14" t="str">
        <f>IF(tabDaten[[#This Row],[MandNr]]="","Fehler",IF(tabDaten[[#This Row],[MandNr]]=1,"1 Stadt Bad Rappenau","2 Eigenbetrieb Stadtenwässerung"))</f>
        <v>1 Stadt Bad Rappenau</v>
      </c>
      <c r="C838" s="14" t="str">
        <f>IF(OR(tabDaten[[#This Row],[art]]="00",tabDaten[[#This Row],[art]]="01",tabDaten[[#This Row],[art]]="60",tabDaten[[#This Row],[art]]="61"),"0 Verwaltungshaushalt","1 Vermögenshaushalt")</f>
        <v>0 Verwaltungshaushalt</v>
      </c>
      <c r="D838" s="14" t="str">
        <f>VLOOKUP(tabDaten[[#This Row],[art]],tabKontenart[],2,FALSE)</f>
        <v>01 Ausgaben VerwaltungsHH</v>
      </c>
      <c r="E838" s="14" t="str">
        <f>LEFT(tabDaten[[#This Row],[Gld]],1) &amp; "    " &amp;VLOOKUP((tabDaten[[#This Row],[MandNr]]&amp;"x"&amp;LEFT(tabDaten[[#This Row],[Gld]],1)),tabGliederung[],2,FALSE)</f>
        <v xml:space="preserve">1    öffentliche Ordnung </v>
      </c>
      <c r="F838" s="14" t="str">
        <f>LEFT(tabDaten[[#This Row],[Gld]],2) &amp; "    " &amp;VLOOKUP((tabDaten[[#This Row],[MandNr]]&amp;"x"&amp;LEFT(tabDaten[[#This Row],[Gld]],2)),tabGliederung[],2,FALSE)</f>
        <v xml:space="preserve">13    Feuerschutz </v>
      </c>
      <c r="G8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8" s="14" t="str">
        <f>LEFT(tabDaten[[#This Row],[Gld]],4) &amp; "    " &amp;VLOOKUP((tabDaten[[#This Row],[MandNr]]&amp;"x"&amp;LEFT(tabDaten[[#This Row],[Gld]],4)),tabGliederung[],2,FALSE)</f>
        <v xml:space="preserve">1307    Abteilung Treschklingen </v>
      </c>
      <c r="I838" s="14" t="str">
        <f>IF(OR(LEFT(tabDaten[[#This Row],[Grp]],1)*1=3,LEFT(tabDaten[[#This Row],[Grp]],1)*1=9),LEFT(tabDaten[[#This Row],[Grp]],2),LEFT(tabDaten[[#This Row],[Grp]],1))</f>
        <v>5</v>
      </c>
      <c r="J838" s="14" t="str">
        <f>VLOOKUP(tabDaten[[#This Row],[GrpKurz]],tabGruppierung[],2,FALSE)</f>
        <v>A   Sächlicher Verwaltungs- und Betriebsaufwand</v>
      </c>
      <c r="K8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1307-541000    Strom   </v>
      </c>
      <c r="L838" s="17">
        <f>IF(OR(tabDaten[[#This Row],[art]]="00",tabDaten[[#This Row],[art]]="10"),tabDaten[[#This Row],[Plan]],tabDaten[[#This Row],[Plan]]*-1)</f>
        <v>-400</v>
      </c>
      <c r="M838" s="18">
        <f>IF(OR(tabDaten[[#This Row],[art]]="00",tabDaten[[#This Row],[art]]="10",tabDaten[[#This Row],[art]]="60",tabDaten[[#This Row],[art]]="70"),tabDaten[[#This Row],[Rechnung]],tabDaten[[#This Row],[Rechnung]]*-1)</f>
        <v>-338.95</v>
      </c>
      <c r="N838" s="44">
        <v>1</v>
      </c>
      <c r="O838" s="45" t="s">
        <v>997</v>
      </c>
      <c r="P838" s="45" t="s">
        <v>1048</v>
      </c>
      <c r="Q838" s="45" t="s">
        <v>1732</v>
      </c>
      <c r="R838" s="45" t="s">
        <v>995</v>
      </c>
      <c r="S838" s="45" t="s">
        <v>1546</v>
      </c>
      <c r="T838" s="44" t="s">
        <v>135</v>
      </c>
      <c r="U838" s="46">
        <v>400</v>
      </c>
      <c r="V838" s="46">
        <v>338.95</v>
      </c>
    </row>
    <row r="839" spans="2:22" x14ac:dyDescent="0.2">
      <c r="B839" s="14" t="str">
        <f>IF(tabDaten[[#This Row],[MandNr]]="","Fehler",IF(tabDaten[[#This Row],[MandNr]]=1,"1 Stadt Bad Rappenau","2 Eigenbetrieb Stadtenwässerung"))</f>
        <v>1 Stadt Bad Rappenau</v>
      </c>
      <c r="C839" s="14" t="str">
        <f>IF(OR(tabDaten[[#This Row],[art]]="00",tabDaten[[#This Row],[art]]="01",tabDaten[[#This Row],[art]]="60",tabDaten[[#This Row],[art]]="61"),"0 Verwaltungshaushalt","1 Vermögenshaushalt")</f>
        <v>0 Verwaltungshaushalt</v>
      </c>
      <c r="D839" s="14" t="str">
        <f>VLOOKUP(tabDaten[[#This Row],[art]],tabKontenart[],2,FALSE)</f>
        <v>01 Ausgaben VerwaltungsHH</v>
      </c>
      <c r="E839" s="14" t="str">
        <f>LEFT(tabDaten[[#This Row],[Gld]],1) &amp; "    " &amp;VLOOKUP((tabDaten[[#This Row],[MandNr]]&amp;"x"&amp;LEFT(tabDaten[[#This Row],[Gld]],1)),tabGliederung[],2,FALSE)</f>
        <v xml:space="preserve">1    öffentliche Ordnung </v>
      </c>
      <c r="F839" s="14" t="str">
        <f>LEFT(tabDaten[[#This Row],[Gld]],2) &amp; "    " &amp;VLOOKUP((tabDaten[[#This Row],[MandNr]]&amp;"x"&amp;LEFT(tabDaten[[#This Row],[Gld]],2)),tabGliederung[],2,FALSE)</f>
        <v xml:space="preserve">13    Feuerschutz </v>
      </c>
      <c r="G8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39" s="14" t="str">
        <f>LEFT(tabDaten[[#This Row],[Gld]],4) &amp; "    " &amp;VLOOKUP((tabDaten[[#This Row],[MandNr]]&amp;"x"&amp;LEFT(tabDaten[[#This Row],[Gld]],4)),tabGliederung[],2,FALSE)</f>
        <v xml:space="preserve">1307    Abteilung Treschklingen </v>
      </c>
      <c r="I839" s="14" t="str">
        <f>IF(OR(LEFT(tabDaten[[#This Row],[Grp]],1)*1=3,LEFT(tabDaten[[#This Row],[Grp]],1)*1=9),LEFT(tabDaten[[#This Row],[Grp]],2),LEFT(tabDaten[[#This Row],[Grp]],1))</f>
        <v>5</v>
      </c>
      <c r="J839" s="14" t="str">
        <f>VLOOKUP(tabDaten[[#This Row],[GrpKurz]],tabGruppierung[],2,FALSE)</f>
        <v>A   Sächlicher Verwaltungs- und Betriebsaufwand</v>
      </c>
      <c r="K8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1307-542000    Wasser / Abwasser   </v>
      </c>
      <c r="L839" s="17">
        <f>IF(OR(tabDaten[[#This Row],[art]]="00",tabDaten[[#This Row],[art]]="10"),tabDaten[[#This Row],[Plan]],tabDaten[[#This Row],[Plan]]*-1)</f>
        <v>-100</v>
      </c>
      <c r="M839" s="18">
        <f>IF(OR(tabDaten[[#This Row],[art]]="00",tabDaten[[#This Row],[art]]="10",tabDaten[[#This Row],[art]]="60",tabDaten[[#This Row],[art]]="70"),tabDaten[[#This Row],[Rechnung]],tabDaten[[#This Row],[Rechnung]]*-1)</f>
        <v>-88.77</v>
      </c>
      <c r="N839" s="44">
        <v>1</v>
      </c>
      <c r="O839" s="45" t="s">
        <v>997</v>
      </c>
      <c r="P839" s="45" t="s">
        <v>1048</v>
      </c>
      <c r="Q839" s="45" t="s">
        <v>1733</v>
      </c>
      <c r="R839" s="45" t="s">
        <v>995</v>
      </c>
      <c r="S839" s="45" t="s">
        <v>1546</v>
      </c>
      <c r="T839" s="44" t="s">
        <v>136</v>
      </c>
      <c r="U839" s="46">
        <v>100</v>
      </c>
      <c r="V839" s="46">
        <v>88.77</v>
      </c>
    </row>
    <row r="840" spans="2:22" x14ac:dyDescent="0.2">
      <c r="B840" s="14" t="str">
        <f>IF(tabDaten[[#This Row],[MandNr]]="","Fehler",IF(tabDaten[[#This Row],[MandNr]]=1,"1 Stadt Bad Rappenau","2 Eigenbetrieb Stadtenwässerung"))</f>
        <v>1 Stadt Bad Rappenau</v>
      </c>
      <c r="C840" s="14" t="str">
        <f>IF(OR(tabDaten[[#This Row],[art]]="00",tabDaten[[#This Row],[art]]="01",tabDaten[[#This Row],[art]]="60",tabDaten[[#This Row],[art]]="61"),"0 Verwaltungshaushalt","1 Vermögenshaushalt")</f>
        <v>0 Verwaltungshaushalt</v>
      </c>
      <c r="D840" s="14" t="str">
        <f>VLOOKUP(tabDaten[[#This Row],[art]],tabKontenart[],2,FALSE)</f>
        <v>01 Ausgaben VerwaltungsHH</v>
      </c>
      <c r="E840" s="14" t="str">
        <f>LEFT(tabDaten[[#This Row],[Gld]],1) &amp; "    " &amp;VLOOKUP((tabDaten[[#This Row],[MandNr]]&amp;"x"&amp;LEFT(tabDaten[[#This Row],[Gld]],1)),tabGliederung[],2,FALSE)</f>
        <v xml:space="preserve">1    öffentliche Ordnung </v>
      </c>
      <c r="F840" s="14" t="str">
        <f>LEFT(tabDaten[[#This Row],[Gld]],2) &amp; "    " &amp;VLOOKUP((tabDaten[[#This Row],[MandNr]]&amp;"x"&amp;LEFT(tabDaten[[#This Row],[Gld]],2)),tabGliederung[],2,FALSE)</f>
        <v xml:space="preserve">13    Feuerschutz </v>
      </c>
      <c r="G8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0" s="14" t="str">
        <f>LEFT(tabDaten[[#This Row],[Gld]],4) &amp; "    " &amp;VLOOKUP((tabDaten[[#This Row],[MandNr]]&amp;"x"&amp;LEFT(tabDaten[[#This Row],[Gld]],4)),tabGliederung[],2,FALSE)</f>
        <v xml:space="preserve">1307    Abteilung Treschklingen </v>
      </c>
      <c r="I840" s="14" t="str">
        <f>IF(OR(LEFT(tabDaten[[#This Row],[Grp]],1)*1=3,LEFT(tabDaten[[#This Row],[Grp]],1)*1=9),LEFT(tabDaten[[#This Row],[Grp]],2),LEFT(tabDaten[[#This Row],[Grp]],1))</f>
        <v>5</v>
      </c>
      <c r="J840" s="14" t="str">
        <f>VLOOKUP(tabDaten[[#This Row],[GrpKurz]],tabGruppierung[],2,FALSE)</f>
        <v>A   Sächlicher Verwaltungs- und Betriebsaufwand</v>
      </c>
      <c r="K8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1307-543000    Heizungskosten   </v>
      </c>
      <c r="L840" s="17">
        <f>IF(OR(tabDaten[[#This Row],[art]]="00",tabDaten[[#This Row],[art]]="10"),tabDaten[[#This Row],[Plan]],tabDaten[[#This Row],[Plan]]*-1)</f>
        <v>-800</v>
      </c>
      <c r="M840" s="18">
        <f>IF(OR(tabDaten[[#This Row],[art]]="00",tabDaten[[#This Row],[art]]="10",tabDaten[[#This Row],[art]]="60",tabDaten[[#This Row],[art]]="70"),tabDaten[[#This Row],[Rechnung]],tabDaten[[#This Row],[Rechnung]]*-1)</f>
        <v>-851.39</v>
      </c>
      <c r="N840" s="44">
        <v>1</v>
      </c>
      <c r="O840" s="45" t="s">
        <v>997</v>
      </c>
      <c r="P840" s="45" t="s">
        <v>1048</v>
      </c>
      <c r="Q840" s="45" t="s">
        <v>1734</v>
      </c>
      <c r="R840" s="45" t="s">
        <v>995</v>
      </c>
      <c r="S840" s="45" t="s">
        <v>1546</v>
      </c>
      <c r="T840" s="44" t="s">
        <v>137</v>
      </c>
      <c r="U840" s="46">
        <v>800</v>
      </c>
      <c r="V840" s="46">
        <v>851.39</v>
      </c>
    </row>
    <row r="841" spans="2:22" x14ac:dyDescent="0.2">
      <c r="B841" s="14" t="str">
        <f>IF(tabDaten[[#This Row],[MandNr]]="","Fehler",IF(tabDaten[[#This Row],[MandNr]]=1,"1 Stadt Bad Rappenau","2 Eigenbetrieb Stadtenwässerung"))</f>
        <v>1 Stadt Bad Rappenau</v>
      </c>
      <c r="C841" s="14" t="str">
        <f>IF(OR(tabDaten[[#This Row],[art]]="00",tabDaten[[#This Row],[art]]="01",tabDaten[[#This Row],[art]]="60",tabDaten[[#This Row],[art]]="61"),"0 Verwaltungshaushalt","1 Vermögenshaushalt")</f>
        <v>0 Verwaltungshaushalt</v>
      </c>
      <c r="D841" s="14" t="str">
        <f>VLOOKUP(tabDaten[[#This Row],[art]],tabKontenart[],2,FALSE)</f>
        <v>01 Ausgaben VerwaltungsHH</v>
      </c>
      <c r="E841" s="14" t="str">
        <f>LEFT(tabDaten[[#This Row],[Gld]],1) &amp; "    " &amp;VLOOKUP((tabDaten[[#This Row],[MandNr]]&amp;"x"&amp;LEFT(tabDaten[[#This Row],[Gld]],1)),tabGliederung[],2,FALSE)</f>
        <v xml:space="preserve">1    öffentliche Ordnung </v>
      </c>
      <c r="F841" s="14" t="str">
        <f>LEFT(tabDaten[[#This Row],[Gld]],2) &amp; "    " &amp;VLOOKUP((tabDaten[[#This Row],[MandNr]]&amp;"x"&amp;LEFT(tabDaten[[#This Row],[Gld]],2)),tabGliederung[],2,FALSE)</f>
        <v xml:space="preserve">13    Feuerschutz </v>
      </c>
      <c r="G8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1" s="14" t="str">
        <f>LEFT(tabDaten[[#This Row],[Gld]],4) &amp; "    " &amp;VLOOKUP((tabDaten[[#This Row],[MandNr]]&amp;"x"&amp;LEFT(tabDaten[[#This Row],[Gld]],4)),tabGliederung[],2,FALSE)</f>
        <v xml:space="preserve">1307    Abteilung Treschklingen </v>
      </c>
      <c r="I841" s="14" t="str">
        <f>IF(OR(LEFT(tabDaten[[#This Row],[Grp]],1)*1=3,LEFT(tabDaten[[#This Row],[Grp]],1)*1=9),LEFT(tabDaten[[#This Row],[Grp]],2),LEFT(tabDaten[[#This Row],[Grp]],1))</f>
        <v>5</v>
      </c>
      <c r="J841" s="14" t="str">
        <f>VLOOKUP(tabDaten[[#This Row],[GrpKurz]],tabGruppierung[],2,FALSE)</f>
        <v>A   Sächlicher Verwaltungs- und Betriebsaufwand</v>
      </c>
      <c r="K8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1307-544000    Abfallgebühren   </v>
      </c>
      <c r="L841" s="17">
        <f>IF(OR(tabDaten[[#This Row],[art]]="00",tabDaten[[#This Row],[art]]="10"),tabDaten[[#This Row],[Plan]],tabDaten[[#This Row],[Plan]]*-1)</f>
        <v>-100</v>
      </c>
      <c r="M841" s="18">
        <f>IF(OR(tabDaten[[#This Row],[art]]="00",tabDaten[[#This Row],[art]]="10",tabDaten[[#This Row],[art]]="60",tabDaten[[#This Row],[art]]="70"),tabDaten[[#This Row],[Rechnung]],tabDaten[[#This Row],[Rechnung]]*-1)</f>
        <v>-7.5</v>
      </c>
      <c r="N841" s="44">
        <v>1</v>
      </c>
      <c r="O841" s="45" t="s">
        <v>997</v>
      </c>
      <c r="P841" s="45" t="s">
        <v>1048</v>
      </c>
      <c r="Q841" s="45" t="s">
        <v>1735</v>
      </c>
      <c r="R841" s="45" t="s">
        <v>995</v>
      </c>
      <c r="S841" s="45" t="s">
        <v>1546</v>
      </c>
      <c r="T841" s="44" t="s">
        <v>138</v>
      </c>
      <c r="U841" s="46">
        <v>100</v>
      </c>
      <c r="V841" s="46">
        <v>7.5</v>
      </c>
    </row>
    <row r="842" spans="2:22" x14ac:dyDescent="0.2">
      <c r="B842" s="14" t="str">
        <f>IF(tabDaten[[#This Row],[MandNr]]="","Fehler",IF(tabDaten[[#This Row],[MandNr]]=1,"1 Stadt Bad Rappenau","2 Eigenbetrieb Stadtenwässerung"))</f>
        <v>1 Stadt Bad Rappenau</v>
      </c>
      <c r="C842" s="14" t="str">
        <f>IF(OR(tabDaten[[#This Row],[art]]="00",tabDaten[[#This Row],[art]]="01",tabDaten[[#This Row],[art]]="60",tabDaten[[#This Row],[art]]="61"),"0 Verwaltungshaushalt","1 Vermögenshaushalt")</f>
        <v>0 Verwaltungshaushalt</v>
      </c>
      <c r="D842" s="14" t="str">
        <f>VLOOKUP(tabDaten[[#This Row],[art]],tabKontenart[],2,FALSE)</f>
        <v>01 Ausgaben VerwaltungsHH</v>
      </c>
      <c r="E842" s="14" t="str">
        <f>LEFT(tabDaten[[#This Row],[Gld]],1) &amp; "    " &amp;VLOOKUP((tabDaten[[#This Row],[MandNr]]&amp;"x"&amp;LEFT(tabDaten[[#This Row],[Gld]],1)),tabGliederung[],2,FALSE)</f>
        <v xml:space="preserve">1    öffentliche Ordnung </v>
      </c>
      <c r="F842" s="14" t="str">
        <f>LEFT(tabDaten[[#This Row],[Gld]],2) &amp; "    " &amp;VLOOKUP((tabDaten[[#This Row],[MandNr]]&amp;"x"&amp;LEFT(tabDaten[[#This Row],[Gld]],2)),tabGliederung[],2,FALSE)</f>
        <v xml:space="preserve">13    Feuerschutz </v>
      </c>
      <c r="G8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2" s="14" t="str">
        <f>LEFT(tabDaten[[#This Row],[Gld]],4) &amp; "    " &amp;VLOOKUP((tabDaten[[#This Row],[MandNr]]&amp;"x"&amp;LEFT(tabDaten[[#This Row],[Gld]],4)),tabGliederung[],2,FALSE)</f>
        <v xml:space="preserve">1307    Abteilung Treschklingen </v>
      </c>
      <c r="I842" s="14" t="str">
        <f>IF(OR(LEFT(tabDaten[[#This Row],[Grp]],1)*1=3,LEFT(tabDaten[[#This Row],[Grp]],1)*1=9),LEFT(tabDaten[[#This Row],[Grp]],2),LEFT(tabDaten[[#This Row],[Grp]],1))</f>
        <v>5</v>
      </c>
      <c r="J842" s="14" t="str">
        <f>VLOOKUP(tabDaten[[#This Row],[GrpKurz]],tabGruppierung[],2,FALSE)</f>
        <v>A   Sächlicher Verwaltungs- und Betriebsaufwand</v>
      </c>
      <c r="K8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1307-545000    Reinigungskosten   </v>
      </c>
      <c r="L842" s="17">
        <f>IF(OR(tabDaten[[#This Row],[art]]="00",tabDaten[[#This Row],[art]]="10"),tabDaten[[#This Row],[Plan]],tabDaten[[#This Row],[Plan]]*-1)</f>
        <v>-500</v>
      </c>
      <c r="M842" s="18">
        <f>IF(OR(tabDaten[[#This Row],[art]]="00",tabDaten[[#This Row],[art]]="10",tabDaten[[#This Row],[art]]="60",tabDaten[[#This Row],[art]]="70"),tabDaten[[#This Row],[Rechnung]],tabDaten[[#This Row],[Rechnung]]*-1)</f>
        <v>-289.10000000000002</v>
      </c>
      <c r="N842" s="44">
        <v>1</v>
      </c>
      <c r="O842" s="45" t="s">
        <v>997</v>
      </c>
      <c r="P842" s="45" t="s">
        <v>1048</v>
      </c>
      <c r="Q842" s="45" t="s">
        <v>1736</v>
      </c>
      <c r="R842" s="45" t="s">
        <v>995</v>
      </c>
      <c r="S842" s="45" t="s">
        <v>1546</v>
      </c>
      <c r="T842" s="44" t="s">
        <v>139</v>
      </c>
      <c r="U842" s="46">
        <v>500</v>
      </c>
      <c r="V842" s="46">
        <v>289.10000000000002</v>
      </c>
    </row>
    <row r="843" spans="2:22" x14ac:dyDescent="0.2">
      <c r="B843" s="14" t="str">
        <f>IF(tabDaten[[#This Row],[MandNr]]="","Fehler",IF(tabDaten[[#This Row],[MandNr]]=1,"1 Stadt Bad Rappenau","2 Eigenbetrieb Stadtenwässerung"))</f>
        <v>1 Stadt Bad Rappenau</v>
      </c>
      <c r="C843" s="14" t="str">
        <f>IF(OR(tabDaten[[#This Row],[art]]="00",tabDaten[[#This Row],[art]]="01",tabDaten[[#This Row],[art]]="60",tabDaten[[#This Row],[art]]="61"),"0 Verwaltungshaushalt","1 Vermögenshaushalt")</f>
        <v>0 Verwaltungshaushalt</v>
      </c>
      <c r="D843" s="14" t="str">
        <f>VLOOKUP(tabDaten[[#This Row],[art]],tabKontenart[],2,FALSE)</f>
        <v>01 Ausgaben VerwaltungsHH</v>
      </c>
      <c r="E843" s="14" t="str">
        <f>LEFT(tabDaten[[#This Row],[Gld]],1) &amp; "    " &amp;VLOOKUP((tabDaten[[#This Row],[MandNr]]&amp;"x"&amp;LEFT(tabDaten[[#This Row],[Gld]],1)),tabGliederung[],2,FALSE)</f>
        <v xml:space="preserve">1    öffentliche Ordnung </v>
      </c>
      <c r="F843" s="14" t="str">
        <f>LEFT(tabDaten[[#This Row],[Gld]],2) &amp; "    " &amp;VLOOKUP((tabDaten[[#This Row],[MandNr]]&amp;"x"&amp;LEFT(tabDaten[[#This Row],[Gld]],2)),tabGliederung[],2,FALSE)</f>
        <v xml:space="preserve">13    Feuerschutz </v>
      </c>
      <c r="G8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3" s="14" t="str">
        <f>LEFT(tabDaten[[#This Row],[Gld]],4) &amp; "    " &amp;VLOOKUP((tabDaten[[#This Row],[MandNr]]&amp;"x"&amp;LEFT(tabDaten[[#This Row],[Gld]],4)),tabGliederung[],2,FALSE)</f>
        <v xml:space="preserve">1307    Abteilung Treschklingen </v>
      </c>
      <c r="I843" s="14" t="str">
        <f>IF(OR(LEFT(tabDaten[[#This Row],[Grp]],1)*1=3,LEFT(tabDaten[[#This Row],[Grp]],1)*1=9),LEFT(tabDaten[[#This Row],[Grp]],2),LEFT(tabDaten[[#This Row],[Grp]],1))</f>
        <v>5</v>
      </c>
      <c r="J843" s="14" t="str">
        <f>VLOOKUP(tabDaten[[#This Row],[GrpKurz]],tabGruppierung[],2,FALSE)</f>
        <v>A   Sächlicher Verwaltungs- und Betriebsaufwand</v>
      </c>
      <c r="K8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1307-546000    Steuern und Gebäudeversicherungen   </v>
      </c>
      <c r="L843" s="17">
        <f>IF(OR(tabDaten[[#This Row],[art]]="00",tabDaten[[#This Row],[art]]="10"),tabDaten[[#This Row],[Plan]],tabDaten[[#This Row],[Plan]]*-1)</f>
        <v>-100</v>
      </c>
      <c r="M843" s="18">
        <f>IF(OR(tabDaten[[#This Row],[art]]="00",tabDaten[[#This Row],[art]]="10",tabDaten[[#This Row],[art]]="60",tabDaten[[#This Row],[art]]="70"),tabDaten[[#This Row],[Rechnung]],tabDaten[[#This Row],[Rechnung]]*-1)</f>
        <v>-386.6</v>
      </c>
      <c r="N843" s="44">
        <v>1</v>
      </c>
      <c r="O843" s="45" t="s">
        <v>997</v>
      </c>
      <c r="P843" s="45" t="s">
        <v>1048</v>
      </c>
      <c r="Q843" s="45" t="s">
        <v>1737</v>
      </c>
      <c r="R843" s="45" t="s">
        <v>995</v>
      </c>
      <c r="S843" s="45" t="s">
        <v>1546</v>
      </c>
      <c r="T843" s="44" t="s">
        <v>140</v>
      </c>
      <c r="U843" s="46">
        <v>100</v>
      </c>
      <c r="V843" s="46">
        <v>386.6</v>
      </c>
    </row>
    <row r="844" spans="2:22" x14ac:dyDescent="0.2">
      <c r="B844" s="14" t="str">
        <f>IF(tabDaten[[#This Row],[MandNr]]="","Fehler",IF(tabDaten[[#This Row],[MandNr]]=1,"1 Stadt Bad Rappenau","2 Eigenbetrieb Stadtenwässerung"))</f>
        <v>1 Stadt Bad Rappenau</v>
      </c>
      <c r="C844" s="14" t="str">
        <f>IF(OR(tabDaten[[#This Row],[art]]="00",tabDaten[[#This Row],[art]]="01",tabDaten[[#This Row],[art]]="60",tabDaten[[#This Row],[art]]="61"),"0 Verwaltungshaushalt","1 Vermögenshaushalt")</f>
        <v>0 Verwaltungshaushalt</v>
      </c>
      <c r="D844" s="14" t="str">
        <f>VLOOKUP(tabDaten[[#This Row],[art]],tabKontenart[],2,FALSE)</f>
        <v>01 Ausgaben VerwaltungsHH</v>
      </c>
      <c r="E844" s="14" t="str">
        <f>LEFT(tabDaten[[#This Row],[Gld]],1) &amp; "    " &amp;VLOOKUP((tabDaten[[#This Row],[MandNr]]&amp;"x"&amp;LEFT(tabDaten[[#This Row],[Gld]],1)),tabGliederung[],2,FALSE)</f>
        <v xml:space="preserve">1    öffentliche Ordnung </v>
      </c>
      <c r="F844" s="14" t="str">
        <f>LEFT(tabDaten[[#This Row],[Gld]],2) &amp; "    " &amp;VLOOKUP((tabDaten[[#This Row],[MandNr]]&amp;"x"&amp;LEFT(tabDaten[[#This Row],[Gld]],2)),tabGliederung[],2,FALSE)</f>
        <v xml:space="preserve">13    Feuerschutz </v>
      </c>
      <c r="G8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4" s="14" t="str">
        <f>LEFT(tabDaten[[#This Row],[Gld]],4) &amp; "    " &amp;VLOOKUP((tabDaten[[#This Row],[MandNr]]&amp;"x"&amp;LEFT(tabDaten[[#This Row],[Gld]],4)),tabGliederung[],2,FALSE)</f>
        <v xml:space="preserve">1307    Abteilung Treschklingen </v>
      </c>
      <c r="I844" s="14" t="str">
        <f>IF(OR(LEFT(tabDaten[[#This Row],[Grp]],1)*1=3,LEFT(tabDaten[[#This Row],[Grp]],1)*1=9),LEFT(tabDaten[[#This Row],[Grp]],2),LEFT(tabDaten[[#This Row],[Grp]],1))</f>
        <v>5</v>
      </c>
      <c r="J844" s="14" t="str">
        <f>VLOOKUP(tabDaten[[#This Row],[GrpKurz]],tabGruppierung[],2,FALSE)</f>
        <v>A   Sächlicher Verwaltungs- und Betriebsaufwand</v>
      </c>
      <c r="K8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1307-549000    sonstige Bewirtschaftungskosten (z.B. Schornsteinfeger, Feuerlöschgeräte) </v>
      </c>
      <c r="L844" s="17">
        <f>IF(OR(tabDaten[[#This Row],[art]]="00",tabDaten[[#This Row],[art]]="10"),tabDaten[[#This Row],[Plan]],tabDaten[[#This Row],[Plan]]*-1)</f>
        <v>-200</v>
      </c>
      <c r="M844" s="18">
        <f>IF(OR(tabDaten[[#This Row],[art]]="00",tabDaten[[#This Row],[art]]="10",tabDaten[[#This Row],[art]]="60",tabDaten[[#This Row],[art]]="70"),tabDaten[[#This Row],[Rechnung]],tabDaten[[#This Row],[Rechnung]]*-1)</f>
        <v>-395.95</v>
      </c>
      <c r="N844" s="44">
        <v>1</v>
      </c>
      <c r="O844" s="45" t="s">
        <v>997</v>
      </c>
      <c r="P844" s="45" t="s">
        <v>1048</v>
      </c>
      <c r="Q844" s="45" t="s">
        <v>1738</v>
      </c>
      <c r="R844" s="45" t="s">
        <v>995</v>
      </c>
      <c r="S844" s="45" t="s">
        <v>1546</v>
      </c>
      <c r="T844" s="44" t="s">
        <v>141</v>
      </c>
      <c r="U844" s="46">
        <v>200</v>
      </c>
      <c r="V844" s="46">
        <v>395.95</v>
      </c>
    </row>
    <row r="845" spans="2:22" x14ac:dyDescent="0.2">
      <c r="B845" s="14" t="str">
        <f>IF(tabDaten[[#This Row],[MandNr]]="","Fehler",IF(tabDaten[[#This Row],[MandNr]]=1,"1 Stadt Bad Rappenau","2 Eigenbetrieb Stadtenwässerung"))</f>
        <v>1 Stadt Bad Rappenau</v>
      </c>
      <c r="C845" s="14" t="str">
        <f>IF(OR(tabDaten[[#This Row],[art]]="00",tabDaten[[#This Row],[art]]="01",tabDaten[[#This Row],[art]]="60",tabDaten[[#This Row],[art]]="61"),"0 Verwaltungshaushalt","1 Vermögenshaushalt")</f>
        <v>0 Verwaltungshaushalt</v>
      </c>
      <c r="D845" s="14" t="str">
        <f>VLOOKUP(tabDaten[[#This Row],[art]],tabKontenart[],2,FALSE)</f>
        <v>01 Ausgaben VerwaltungsHH</v>
      </c>
      <c r="E845" s="14" t="str">
        <f>LEFT(tabDaten[[#This Row],[Gld]],1) &amp; "    " &amp;VLOOKUP((tabDaten[[#This Row],[MandNr]]&amp;"x"&amp;LEFT(tabDaten[[#This Row],[Gld]],1)),tabGliederung[],2,FALSE)</f>
        <v xml:space="preserve">1    öffentliche Ordnung </v>
      </c>
      <c r="F845" s="14" t="str">
        <f>LEFT(tabDaten[[#This Row],[Gld]],2) &amp; "    " &amp;VLOOKUP((tabDaten[[#This Row],[MandNr]]&amp;"x"&amp;LEFT(tabDaten[[#This Row],[Gld]],2)),tabGliederung[],2,FALSE)</f>
        <v xml:space="preserve">13    Feuerschutz </v>
      </c>
      <c r="G8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5" s="14" t="str">
        <f>LEFT(tabDaten[[#This Row],[Gld]],4) &amp; "    " &amp;VLOOKUP((tabDaten[[#This Row],[MandNr]]&amp;"x"&amp;LEFT(tabDaten[[#This Row],[Gld]],4)),tabGliederung[],2,FALSE)</f>
        <v xml:space="preserve">1307    Abteilung Treschklingen </v>
      </c>
      <c r="I845" s="14" t="str">
        <f>IF(OR(LEFT(tabDaten[[#This Row],[Grp]],1)*1=3,LEFT(tabDaten[[#This Row],[Grp]],1)*1=9),LEFT(tabDaten[[#This Row],[Grp]],2),LEFT(tabDaten[[#This Row],[Grp]],1))</f>
        <v>5</v>
      </c>
      <c r="J845" s="14" t="str">
        <f>VLOOKUP(tabDaten[[#This Row],[GrpKurz]],tabGruppierung[],2,FALSE)</f>
        <v>A   Sächlicher Verwaltungs- und Betriebsaufwand</v>
      </c>
      <c r="K8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1307-550000    Haltung von Fahrzeugen  </v>
      </c>
      <c r="L845" s="17">
        <f>IF(OR(tabDaten[[#This Row],[art]]="00",tabDaten[[#This Row],[art]]="10"),tabDaten[[#This Row],[Plan]],tabDaten[[#This Row],[Plan]]*-1)</f>
        <v>-2000</v>
      </c>
      <c r="M845" s="18">
        <f>IF(OR(tabDaten[[#This Row],[art]]="00",tabDaten[[#This Row],[art]]="10",tabDaten[[#This Row],[art]]="60",tabDaten[[#This Row],[art]]="70"),tabDaten[[#This Row],[Rechnung]],tabDaten[[#This Row],[Rechnung]]*-1)</f>
        <v>0</v>
      </c>
      <c r="N845" s="44">
        <v>1</v>
      </c>
      <c r="O845" s="45" t="s">
        <v>997</v>
      </c>
      <c r="P845" s="45" t="s">
        <v>1048</v>
      </c>
      <c r="Q845" s="45" t="s">
        <v>1716</v>
      </c>
      <c r="R845" s="45" t="s">
        <v>995</v>
      </c>
      <c r="S845" s="45" t="s">
        <v>1546</v>
      </c>
      <c r="T845" s="44" t="s">
        <v>111</v>
      </c>
      <c r="U845" s="46">
        <v>2000</v>
      </c>
      <c r="V845" s="46">
        <v>0</v>
      </c>
    </row>
    <row r="846" spans="2:22" x14ac:dyDescent="0.2">
      <c r="B846" s="14" t="str">
        <f>IF(tabDaten[[#This Row],[MandNr]]="","Fehler",IF(tabDaten[[#This Row],[MandNr]]=1,"1 Stadt Bad Rappenau","2 Eigenbetrieb Stadtenwässerung"))</f>
        <v>1 Stadt Bad Rappenau</v>
      </c>
      <c r="C846" s="14" t="str">
        <f>IF(OR(tabDaten[[#This Row],[art]]="00",tabDaten[[#This Row],[art]]="01",tabDaten[[#This Row],[art]]="60",tabDaten[[#This Row],[art]]="61"),"0 Verwaltungshaushalt","1 Vermögenshaushalt")</f>
        <v>0 Verwaltungshaushalt</v>
      </c>
      <c r="D846" s="14" t="str">
        <f>VLOOKUP(tabDaten[[#This Row],[art]],tabKontenart[],2,FALSE)</f>
        <v>01 Ausgaben VerwaltungsHH</v>
      </c>
      <c r="E846" s="14" t="str">
        <f>LEFT(tabDaten[[#This Row],[Gld]],1) &amp; "    " &amp;VLOOKUP((tabDaten[[#This Row],[MandNr]]&amp;"x"&amp;LEFT(tabDaten[[#This Row],[Gld]],1)),tabGliederung[],2,FALSE)</f>
        <v xml:space="preserve">1    öffentliche Ordnung </v>
      </c>
      <c r="F846" s="14" t="str">
        <f>LEFT(tabDaten[[#This Row],[Gld]],2) &amp; "    " &amp;VLOOKUP((tabDaten[[#This Row],[MandNr]]&amp;"x"&amp;LEFT(tabDaten[[#This Row],[Gld]],2)),tabGliederung[],2,FALSE)</f>
        <v xml:space="preserve">13    Feuerschutz </v>
      </c>
      <c r="G8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6" s="14" t="str">
        <f>LEFT(tabDaten[[#This Row],[Gld]],4) &amp; "    " &amp;VLOOKUP((tabDaten[[#This Row],[MandNr]]&amp;"x"&amp;LEFT(tabDaten[[#This Row],[Gld]],4)),tabGliederung[],2,FALSE)</f>
        <v xml:space="preserve">1307    Abteilung Treschklingen </v>
      </c>
      <c r="I846" s="14" t="str">
        <f>IF(OR(LEFT(tabDaten[[#This Row],[Grp]],1)*1=3,LEFT(tabDaten[[#This Row],[Grp]],1)*1=9),LEFT(tabDaten[[#This Row],[Grp]],2),LEFT(tabDaten[[#This Row],[Grp]],1))</f>
        <v>5</v>
      </c>
      <c r="J846" s="14" t="str">
        <f>VLOOKUP(tabDaten[[#This Row],[GrpKurz]],tabGruppierung[],2,FALSE)</f>
        <v>A   Sächlicher Verwaltungs- und Betriebsaufwand</v>
      </c>
      <c r="K8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1307-560000    Dienst- und Schutzkleidung  </v>
      </c>
      <c r="L846" s="17">
        <f>IF(OR(tabDaten[[#This Row],[art]]="00",tabDaten[[#This Row],[art]]="10"),tabDaten[[#This Row],[Plan]],tabDaten[[#This Row],[Plan]]*-1)</f>
        <v>-1000</v>
      </c>
      <c r="M846" s="18">
        <f>IF(OR(tabDaten[[#This Row],[art]]="00",tabDaten[[#This Row],[art]]="10",tabDaten[[#This Row],[art]]="60",tabDaten[[#This Row],[art]]="70"),tabDaten[[#This Row],[Rechnung]],tabDaten[[#This Row],[Rechnung]]*-1)</f>
        <v>-1604.05</v>
      </c>
      <c r="N846" s="44">
        <v>1</v>
      </c>
      <c r="O846" s="45" t="s">
        <v>997</v>
      </c>
      <c r="P846" s="45" t="s">
        <v>1048</v>
      </c>
      <c r="Q846" s="45" t="s">
        <v>1742</v>
      </c>
      <c r="R846" s="45" t="s">
        <v>995</v>
      </c>
      <c r="S846" s="45" t="s">
        <v>1546</v>
      </c>
      <c r="T846" s="44" t="s">
        <v>146</v>
      </c>
      <c r="U846" s="46">
        <v>1000</v>
      </c>
      <c r="V846" s="46">
        <v>1604.05</v>
      </c>
    </row>
    <row r="847" spans="2:22" x14ac:dyDescent="0.2">
      <c r="B847" s="14" t="str">
        <f>IF(tabDaten[[#This Row],[MandNr]]="","Fehler",IF(tabDaten[[#This Row],[MandNr]]=1,"1 Stadt Bad Rappenau","2 Eigenbetrieb Stadtenwässerung"))</f>
        <v>1 Stadt Bad Rappenau</v>
      </c>
      <c r="C847" s="14" t="str">
        <f>IF(OR(tabDaten[[#This Row],[art]]="00",tabDaten[[#This Row],[art]]="01",tabDaten[[#This Row],[art]]="60",tabDaten[[#This Row],[art]]="61"),"0 Verwaltungshaushalt","1 Vermögenshaushalt")</f>
        <v>0 Verwaltungshaushalt</v>
      </c>
      <c r="D847" s="14" t="str">
        <f>VLOOKUP(tabDaten[[#This Row],[art]],tabKontenart[],2,FALSE)</f>
        <v>01 Ausgaben VerwaltungsHH</v>
      </c>
      <c r="E847" s="14" t="str">
        <f>LEFT(tabDaten[[#This Row],[Gld]],1) &amp; "    " &amp;VLOOKUP((tabDaten[[#This Row],[MandNr]]&amp;"x"&amp;LEFT(tabDaten[[#This Row],[Gld]],1)),tabGliederung[],2,FALSE)</f>
        <v xml:space="preserve">1    öffentliche Ordnung </v>
      </c>
      <c r="F847" s="14" t="str">
        <f>LEFT(tabDaten[[#This Row],[Gld]],2) &amp; "    " &amp;VLOOKUP((tabDaten[[#This Row],[MandNr]]&amp;"x"&amp;LEFT(tabDaten[[#This Row],[Gld]],2)),tabGliederung[],2,FALSE)</f>
        <v xml:space="preserve">13    Feuerschutz </v>
      </c>
      <c r="G8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7" s="14" t="str">
        <f>LEFT(tabDaten[[#This Row],[Gld]],4) &amp; "    " &amp;VLOOKUP((tabDaten[[#This Row],[MandNr]]&amp;"x"&amp;LEFT(tabDaten[[#This Row],[Gld]],4)),tabGliederung[],2,FALSE)</f>
        <v xml:space="preserve">1307    Abteilung Treschklingen </v>
      </c>
      <c r="I847" s="14" t="str">
        <f>IF(OR(LEFT(tabDaten[[#This Row],[Grp]],1)*1=3,LEFT(tabDaten[[#This Row],[Grp]],1)*1=9),LEFT(tabDaten[[#This Row],[Grp]],2),LEFT(tabDaten[[#This Row],[Grp]],1))</f>
        <v>5</v>
      </c>
      <c r="J847" s="14" t="str">
        <f>VLOOKUP(tabDaten[[#This Row],[GrpKurz]],tabGruppierung[],2,FALSE)</f>
        <v>A   Sächlicher Verwaltungs- und Betriebsaufwand</v>
      </c>
      <c r="K8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1307-562000    Aus- und Fortbildung Umschulung  </v>
      </c>
      <c r="L847" s="17">
        <f>IF(OR(tabDaten[[#This Row],[art]]="00",tabDaten[[#This Row],[art]]="10"),tabDaten[[#This Row],[Plan]],tabDaten[[#This Row],[Plan]]*-1)</f>
        <v>-1000</v>
      </c>
      <c r="M847" s="18">
        <f>IF(OR(tabDaten[[#This Row],[art]]="00",tabDaten[[#This Row],[art]]="10",tabDaten[[#This Row],[art]]="60",tabDaten[[#This Row],[art]]="70"),tabDaten[[#This Row],[Rechnung]],tabDaten[[#This Row],[Rechnung]]*-1)</f>
        <v>-2203.9299999999998</v>
      </c>
      <c r="N847" s="44">
        <v>1</v>
      </c>
      <c r="O847" s="45" t="s">
        <v>997</v>
      </c>
      <c r="P847" s="45" t="s">
        <v>1048</v>
      </c>
      <c r="Q847" s="45" t="s">
        <v>1727</v>
      </c>
      <c r="R847" s="45" t="s">
        <v>995</v>
      </c>
      <c r="S847" s="45" t="s">
        <v>1546</v>
      </c>
      <c r="T847" s="44" t="s">
        <v>131</v>
      </c>
      <c r="U847" s="46">
        <v>1000</v>
      </c>
      <c r="V847" s="46">
        <v>2203.9299999999998</v>
      </c>
    </row>
    <row r="848" spans="2:22" x14ac:dyDescent="0.2">
      <c r="B848" s="14" t="str">
        <f>IF(tabDaten[[#This Row],[MandNr]]="","Fehler",IF(tabDaten[[#This Row],[MandNr]]=1,"1 Stadt Bad Rappenau","2 Eigenbetrieb Stadtenwässerung"))</f>
        <v>1 Stadt Bad Rappenau</v>
      </c>
      <c r="C848" s="14" t="str">
        <f>IF(OR(tabDaten[[#This Row],[art]]="00",tabDaten[[#This Row],[art]]="01",tabDaten[[#This Row],[art]]="60",tabDaten[[#This Row],[art]]="61"),"0 Verwaltungshaushalt","1 Vermögenshaushalt")</f>
        <v>0 Verwaltungshaushalt</v>
      </c>
      <c r="D848" s="14" t="str">
        <f>VLOOKUP(tabDaten[[#This Row],[art]],tabKontenart[],2,FALSE)</f>
        <v>01 Ausgaben VerwaltungsHH</v>
      </c>
      <c r="E848" s="14" t="str">
        <f>LEFT(tabDaten[[#This Row],[Gld]],1) &amp; "    " &amp;VLOOKUP((tabDaten[[#This Row],[MandNr]]&amp;"x"&amp;LEFT(tabDaten[[#This Row],[Gld]],1)),tabGliederung[],2,FALSE)</f>
        <v xml:space="preserve">1    öffentliche Ordnung </v>
      </c>
      <c r="F848" s="14" t="str">
        <f>LEFT(tabDaten[[#This Row],[Gld]],2) &amp; "    " &amp;VLOOKUP((tabDaten[[#This Row],[MandNr]]&amp;"x"&amp;LEFT(tabDaten[[#This Row],[Gld]],2)),tabGliederung[],2,FALSE)</f>
        <v xml:space="preserve">13    Feuerschutz </v>
      </c>
      <c r="G8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8" s="14" t="str">
        <f>LEFT(tabDaten[[#This Row],[Gld]],4) &amp; "    " &amp;VLOOKUP((tabDaten[[#This Row],[MandNr]]&amp;"x"&amp;LEFT(tabDaten[[#This Row],[Gld]],4)),tabGliederung[],2,FALSE)</f>
        <v xml:space="preserve">1307    Abteilung Treschklingen </v>
      </c>
      <c r="I848" s="14" t="str">
        <f>IF(OR(LEFT(tabDaten[[#This Row],[Grp]],1)*1=3,LEFT(tabDaten[[#This Row],[Grp]],1)*1=9),LEFT(tabDaten[[#This Row],[Grp]],2),LEFT(tabDaten[[#This Row],[Grp]],1))</f>
        <v>5</v>
      </c>
      <c r="J848" s="14" t="str">
        <f>VLOOKUP(tabDaten[[#This Row],[GrpKurz]],tabGruppierung[],2,FALSE)</f>
        <v>A   Sächlicher Verwaltungs- und Betriebsaufwand</v>
      </c>
      <c r="K8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1307-583000    Ehrungen, Jubiläen und dgl.  </v>
      </c>
      <c r="L848" s="17">
        <f>IF(OR(tabDaten[[#This Row],[art]]="00",tabDaten[[#This Row],[art]]="10"),tabDaten[[#This Row],[Plan]],tabDaten[[#This Row],[Plan]]*-1)</f>
        <v>-800</v>
      </c>
      <c r="M848" s="18">
        <f>IF(OR(tabDaten[[#This Row],[art]]="00",tabDaten[[#This Row],[art]]="10",tabDaten[[#This Row],[art]]="60",tabDaten[[#This Row],[art]]="70"),tabDaten[[#This Row],[Rechnung]],tabDaten[[#This Row],[Rechnung]]*-1)</f>
        <v>-105</v>
      </c>
      <c r="N848" s="44">
        <v>1</v>
      </c>
      <c r="O848" s="45" t="s">
        <v>997</v>
      </c>
      <c r="P848" s="45" t="s">
        <v>1048</v>
      </c>
      <c r="Q848" s="45" t="s">
        <v>1719</v>
      </c>
      <c r="R848" s="45" t="s">
        <v>995</v>
      </c>
      <c r="S848" s="45" t="s">
        <v>1546</v>
      </c>
      <c r="T848" s="44" t="s">
        <v>114</v>
      </c>
      <c r="U848" s="46">
        <v>800</v>
      </c>
      <c r="V848" s="46">
        <v>105</v>
      </c>
    </row>
    <row r="849" spans="2:22" x14ac:dyDescent="0.2">
      <c r="B849" s="14" t="str">
        <f>IF(tabDaten[[#This Row],[MandNr]]="","Fehler",IF(tabDaten[[#This Row],[MandNr]]=1,"1 Stadt Bad Rappenau","2 Eigenbetrieb Stadtenwässerung"))</f>
        <v>1 Stadt Bad Rappenau</v>
      </c>
      <c r="C849" s="14" t="str">
        <f>IF(OR(tabDaten[[#This Row],[art]]="00",tabDaten[[#This Row],[art]]="01",tabDaten[[#This Row],[art]]="60",tabDaten[[#This Row],[art]]="61"),"0 Verwaltungshaushalt","1 Vermögenshaushalt")</f>
        <v>0 Verwaltungshaushalt</v>
      </c>
      <c r="D849" s="14" t="str">
        <f>VLOOKUP(tabDaten[[#This Row],[art]],tabKontenart[],2,FALSE)</f>
        <v>01 Ausgaben VerwaltungsHH</v>
      </c>
      <c r="E849" s="14" t="str">
        <f>LEFT(tabDaten[[#This Row],[Gld]],1) &amp; "    " &amp;VLOOKUP((tabDaten[[#This Row],[MandNr]]&amp;"x"&amp;LEFT(tabDaten[[#This Row],[Gld]],1)),tabGliederung[],2,FALSE)</f>
        <v xml:space="preserve">1    öffentliche Ordnung </v>
      </c>
      <c r="F849" s="14" t="str">
        <f>LEFT(tabDaten[[#This Row],[Gld]],2) &amp; "    " &amp;VLOOKUP((tabDaten[[#This Row],[MandNr]]&amp;"x"&amp;LEFT(tabDaten[[#This Row],[Gld]],2)),tabGliederung[],2,FALSE)</f>
        <v xml:space="preserve">13    Feuerschutz </v>
      </c>
      <c r="G8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49" s="14" t="str">
        <f>LEFT(tabDaten[[#This Row],[Gld]],4) &amp; "    " &amp;VLOOKUP((tabDaten[[#This Row],[MandNr]]&amp;"x"&amp;LEFT(tabDaten[[#This Row],[Gld]],4)),tabGliederung[],2,FALSE)</f>
        <v xml:space="preserve">1307    Abteilung Treschklingen </v>
      </c>
      <c r="I849" s="14" t="str">
        <f>IF(OR(LEFT(tabDaten[[#This Row],[Grp]],1)*1=3,LEFT(tabDaten[[#This Row],[Grp]],1)*1=9),LEFT(tabDaten[[#This Row],[Grp]],2),LEFT(tabDaten[[#This Row],[Grp]],1))</f>
        <v>6</v>
      </c>
      <c r="J849" s="14" t="str">
        <f>VLOOKUP(tabDaten[[#This Row],[GrpKurz]],tabGruppierung[],2,FALSE)</f>
        <v>A   Sächlicher Verwaltungs- und Betriebsaufwand</v>
      </c>
      <c r="K8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1307-605000    Brandfälle, Einsätze   </v>
      </c>
      <c r="L849" s="17">
        <f>IF(OR(tabDaten[[#This Row],[art]]="00",tabDaten[[#This Row],[art]]="10"),tabDaten[[#This Row],[Plan]],tabDaten[[#This Row],[Plan]]*-1)</f>
        <v>-3200</v>
      </c>
      <c r="M849" s="18">
        <f>IF(OR(tabDaten[[#This Row],[art]]="00",tabDaten[[#This Row],[art]]="10",tabDaten[[#This Row],[art]]="60",tabDaten[[#This Row],[art]]="70"),tabDaten[[#This Row],[Rechnung]],tabDaten[[#This Row],[Rechnung]]*-1)</f>
        <v>-830.5</v>
      </c>
      <c r="N849" s="44">
        <v>1</v>
      </c>
      <c r="O849" s="45" t="s">
        <v>997</v>
      </c>
      <c r="P849" s="45" t="s">
        <v>1048</v>
      </c>
      <c r="Q849" s="45" t="s">
        <v>1751</v>
      </c>
      <c r="R849" s="45" t="s">
        <v>995</v>
      </c>
      <c r="S849" s="45" t="s">
        <v>1546</v>
      </c>
      <c r="T849" s="44" t="s">
        <v>160</v>
      </c>
      <c r="U849" s="46">
        <v>3200</v>
      </c>
      <c r="V849" s="46">
        <v>830.5</v>
      </c>
    </row>
    <row r="850" spans="2:22" x14ac:dyDescent="0.2">
      <c r="B850" s="14" t="str">
        <f>IF(tabDaten[[#This Row],[MandNr]]="","Fehler",IF(tabDaten[[#This Row],[MandNr]]=1,"1 Stadt Bad Rappenau","2 Eigenbetrieb Stadtenwässerung"))</f>
        <v>1 Stadt Bad Rappenau</v>
      </c>
      <c r="C850" s="14" t="str">
        <f>IF(OR(tabDaten[[#This Row],[art]]="00",tabDaten[[#This Row],[art]]="01",tabDaten[[#This Row],[art]]="60",tabDaten[[#This Row],[art]]="61"),"0 Verwaltungshaushalt","1 Vermögenshaushalt")</f>
        <v>0 Verwaltungshaushalt</v>
      </c>
      <c r="D850" s="14" t="str">
        <f>VLOOKUP(tabDaten[[#This Row],[art]],tabKontenart[],2,FALSE)</f>
        <v>01 Ausgaben VerwaltungsHH</v>
      </c>
      <c r="E850" s="14" t="str">
        <f>LEFT(tabDaten[[#This Row],[Gld]],1) &amp; "    " &amp;VLOOKUP((tabDaten[[#This Row],[MandNr]]&amp;"x"&amp;LEFT(tabDaten[[#This Row],[Gld]],1)),tabGliederung[],2,FALSE)</f>
        <v xml:space="preserve">1    öffentliche Ordnung </v>
      </c>
      <c r="F850" s="14" t="str">
        <f>LEFT(tabDaten[[#This Row],[Gld]],2) &amp; "    " &amp;VLOOKUP((tabDaten[[#This Row],[MandNr]]&amp;"x"&amp;LEFT(tabDaten[[#This Row],[Gld]],2)),tabGliederung[],2,FALSE)</f>
        <v xml:space="preserve">13    Feuerschutz </v>
      </c>
      <c r="G8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0" s="14" t="str">
        <f>LEFT(tabDaten[[#This Row],[Gld]],4) &amp; "    " &amp;VLOOKUP((tabDaten[[#This Row],[MandNr]]&amp;"x"&amp;LEFT(tabDaten[[#This Row],[Gld]],4)),tabGliederung[],2,FALSE)</f>
        <v xml:space="preserve">1307    Abteilung Treschklingen </v>
      </c>
      <c r="I850" s="14" t="str">
        <f>IF(OR(LEFT(tabDaten[[#This Row],[Grp]],1)*1=3,LEFT(tabDaten[[#This Row],[Grp]],1)*1=9),LEFT(tabDaten[[#This Row],[Grp]],2),LEFT(tabDaten[[#This Row],[Grp]],1))</f>
        <v>6</v>
      </c>
      <c r="J850" s="14" t="str">
        <f>VLOOKUP(tabDaten[[#This Row],[GrpKurz]],tabGruppierung[],2,FALSE)</f>
        <v>A   Sächlicher Verwaltungs- und Betriebsaufwand</v>
      </c>
      <c r="K8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1307-640000    Steuern, Versicherung. , Schadensfälle, Sonderabgaben  </v>
      </c>
      <c r="L850" s="17">
        <f>IF(OR(tabDaten[[#This Row],[art]]="00",tabDaten[[#This Row],[art]]="10"),tabDaten[[#This Row],[Plan]],tabDaten[[#This Row],[Plan]]*-1)</f>
        <v>-2000</v>
      </c>
      <c r="M850" s="18">
        <f>IF(OR(tabDaten[[#This Row],[art]]="00",tabDaten[[#This Row],[art]]="10",tabDaten[[#This Row],[art]]="60",tabDaten[[#This Row],[art]]="70"),tabDaten[[#This Row],[Rechnung]],tabDaten[[#This Row],[Rechnung]]*-1)</f>
        <v>-1760.64</v>
      </c>
      <c r="N850" s="44">
        <v>1</v>
      </c>
      <c r="O850" s="45" t="s">
        <v>997</v>
      </c>
      <c r="P850" s="45" t="s">
        <v>1048</v>
      </c>
      <c r="Q850" s="45" t="s">
        <v>1723</v>
      </c>
      <c r="R850" s="45" t="s">
        <v>995</v>
      </c>
      <c r="S850" s="45" t="s">
        <v>1546</v>
      </c>
      <c r="T850" s="44" t="s">
        <v>144</v>
      </c>
      <c r="U850" s="46">
        <v>2000</v>
      </c>
      <c r="V850" s="46">
        <v>1760.64</v>
      </c>
    </row>
    <row r="851" spans="2:22" x14ac:dyDescent="0.2">
      <c r="B851" s="14" t="str">
        <f>IF(tabDaten[[#This Row],[MandNr]]="","Fehler",IF(tabDaten[[#This Row],[MandNr]]=1,"1 Stadt Bad Rappenau","2 Eigenbetrieb Stadtenwässerung"))</f>
        <v>1 Stadt Bad Rappenau</v>
      </c>
      <c r="C851" s="14" t="str">
        <f>IF(OR(tabDaten[[#This Row],[art]]="00",tabDaten[[#This Row],[art]]="01",tabDaten[[#This Row],[art]]="60",tabDaten[[#This Row],[art]]="61"),"0 Verwaltungshaushalt","1 Vermögenshaushalt")</f>
        <v>0 Verwaltungshaushalt</v>
      </c>
      <c r="D851" s="14" t="str">
        <f>VLOOKUP(tabDaten[[#This Row],[art]],tabKontenart[],2,FALSE)</f>
        <v>01 Ausgaben VerwaltungsHH</v>
      </c>
      <c r="E851" s="14" t="str">
        <f>LEFT(tabDaten[[#This Row],[Gld]],1) &amp; "    " &amp;VLOOKUP((tabDaten[[#This Row],[MandNr]]&amp;"x"&amp;LEFT(tabDaten[[#This Row],[Gld]],1)),tabGliederung[],2,FALSE)</f>
        <v xml:space="preserve">1    öffentliche Ordnung </v>
      </c>
      <c r="F851" s="14" t="str">
        <f>LEFT(tabDaten[[#This Row],[Gld]],2) &amp; "    " &amp;VLOOKUP((tabDaten[[#This Row],[MandNr]]&amp;"x"&amp;LEFT(tabDaten[[#This Row],[Gld]],2)),tabGliederung[],2,FALSE)</f>
        <v xml:space="preserve">13    Feuerschutz </v>
      </c>
      <c r="G8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1" s="14" t="str">
        <f>LEFT(tabDaten[[#This Row],[Gld]],4) &amp; "    " &amp;VLOOKUP((tabDaten[[#This Row],[MandNr]]&amp;"x"&amp;LEFT(tabDaten[[#This Row],[Gld]],4)),tabGliederung[],2,FALSE)</f>
        <v xml:space="preserve">1307    Abteilung Treschklingen </v>
      </c>
      <c r="I851" s="14" t="str">
        <f>IF(OR(LEFT(tabDaten[[#This Row],[Grp]],1)*1=3,LEFT(tabDaten[[#This Row],[Grp]],1)*1=9),LEFT(tabDaten[[#This Row],[Grp]],2),LEFT(tabDaten[[#This Row],[Grp]],1))</f>
        <v>6</v>
      </c>
      <c r="J851" s="14" t="str">
        <f>VLOOKUP(tabDaten[[#This Row],[GrpKurz]],tabGruppierung[],2,FALSE)</f>
        <v>A   Sächlicher Verwaltungs- und Betriebsaufwand</v>
      </c>
      <c r="K8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1307-650000    Bürobedarf   </v>
      </c>
      <c r="L851" s="17">
        <f>IF(OR(tabDaten[[#This Row],[art]]="00",tabDaten[[#This Row],[art]]="10"),tabDaten[[#This Row],[Plan]],tabDaten[[#This Row],[Plan]]*-1)</f>
        <v>-500</v>
      </c>
      <c r="M851" s="18">
        <f>IF(OR(tabDaten[[#This Row],[art]]="00",tabDaten[[#This Row],[art]]="10",tabDaten[[#This Row],[art]]="60",tabDaten[[#This Row],[art]]="70"),tabDaten[[#This Row],[Rechnung]],tabDaten[[#This Row],[Rechnung]]*-1)</f>
        <v>0</v>
      </c>
      <c r="N851" s="44">
        <v>1</v>
      </c>
      <c r="O851" s="45" t="s">
        <v>997</v>
      </c>
      <c r="P851" s="45" t="s">
        <v>1048</v>
      </c>
      <c r="Q851" s="45" t="s">
        <v>1724</v>
      </c>
      <c r="R851" s="45" t="s">
        <v>995</v>
      </c>
      <c r="S851" s="45" t="s">
        <v>1546</v>
      </c>
      <c r="T851" s="44" t="s">
        <v>119</v>
      </c>
      <c r="U851" s="46">
        <v>500</v>
      </c>
      <c r="V851" s="46">
        <v>0</v>
      </c>
    </row>
    <row r="852" spans="2:22" x14ac:dyDescent="0.2">
      <c r="B852" s="14" t="str">
        <f>IF(tabDaten[[#This Row],[MandNr]]="","Fehler",IF(tabDaten[[#This Row],[MandNr]]=1,"1 Stadt Bad Rappenau","2 Eigenbetrieb Stadtenwässerung"))</f>
        <v>1 Stadt Bad Rappenau</v>
      </c>
      <c r="C852" s="14" t="str">
        <f>IF(OR(tabDaten[[#This Row],[art]]="00",tabDaten[[#This Row],[art]]="01",tabDaten[[#This Row],[art]]="60",tabDaten[[#This Row],[art]]="61"),"0 Verwaltungshaushalt","1 Vermögenshaushalt")</f>
        <v>0 Verwaltungshaushalt</v>
      </c>
      <c r="D852" s="14" t="str">
        <f>VLOOKUP(tabDaten[[#This Row],[art]],tabKontenart[],2,FALSE)</f>
        <v>01 Ausgaben VerwaltungsHH</v>
      </c>
      <c r="E852" s="14" t="str">
        <f>LEFT(tabDaten[[#This Row],[Gld]],1) &amp; "    " &amp;VLOOKUP((tabDaten[[#This Row],[MandNr]]&amp;"x"&amp;LEFT(tabDaten[[#This Row],[Gld]],1)),tabGliederung[],2,FALSE)</f>
        <v xml:space="preserve">1    öffentliche Ordnung </v>
      </c>
      <c r="F852" s="14" t="str">
        <f>LEFT(tabDaten[[#This Row],[Gld]],2) &amp; "    " &amp;VLOOKUP((tabDaten[[#This Row],[MandNr]]&amp;"x"&amp;LEFT(tabDaten[[#This Row],[Gld]],2)),tabGliederung[],2,FALSE)</f>
        <v xml:space="preserve">13    Feuerschutz </v>
      </c>
      <c r="G8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2" s="14" t="str">
        <f>LEFT(tabDaten[[#This Row],[Gld]],4) &amp; "    " &amp;VLOOKUP((tabDaten[[#This Row],[MandNr]]&amp;"x"&amp;LEFT(tabDaten[[#This Row],[Gld]],4)),tabGliederung[],2,FALSE)</f>
        <v xml:space="preserve">1307    Abteilung Treschklingen </v>
      </c>
      <c r="I852" s="14" t="str">
        <f>IF(OR(LEFT(tabDaten[[#This Row],[Grp]],1)*1=3,LEFT(tabDaten[[#This Row],[Grp]],1)*1=9),LEFT(tabDaten[[#This Row],[Grp]],2),LEFT(tabDaten[[#This Row],[Grp]],1))</f>
        <v>6</v>
      </c>
      <c r="J852" s="14" t="str">
        <f>VLOOKUP(tabDaten[[#This Row],[GrpKurz]],tabGruppierung[],2,FALSE)</f>
        <v>A   Sächlicher Verwaltungs- und Betriebsaufwand</v>
      </c>
      <c r="K8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1307-661000    Mitgliedsbeiträge an Verbände und Vereine  </v>
      </c>
      <c r="L852" s="17">
        <f>IF(OR(tabDaten[[#This Row],[art]]="00",tabDaten[[#This Row],[art]]="10"),tabDaten[[#This Row],[Plan]],tabDaten[[#This Row],[Plan]]*-1)</f>
        <v>-200</v>
      </c>
      <c r="M852" s="18">
        <f>IF(OR(tabDaten[[#This Row],[art]]="00",tabDaten[[#This Row],[art]]="10",tabDaten[[#This Row],[art]]="60",tabDaten[[#This Row],[art]]="70"),tabDaten[[#This Row],[Rechnung]],tabDaten[[#This Row],[Rechnung]]*-1)</f>
        <v>-109.09</v>
      </c>
      <c r="N852" s="44">
        <v>1</v>
      </c>
      <c r="O852" s="45" t="s">
        <v>997</v>
      </c>
      <c r="P852" s="45" t="s">
        <v>1048</v>
      </c>
      <c r="Q852" s="45" t="s">
        <v>1741</v>
      </c>
      <c r="R852" s="45" t="s">
        <v>995</v>
      </c>
      <c r="S852" s="45" t="s">
        <v>1546</v>
      </c>
      <c r="T852" s="44" t="s">
        <v>145</v>
      </c>
      <c r="U852" s="46">
        <v>200</v>
      </c>
      <c r="V852" s="46">
        <v>109.09</v>
      </c>
    </row>
    <row r="853" spans="2:22" x14ac:dyDescent="0.2">
      <c r="B853" s="14" t="str">
        <f>IF(tabDaten[[#This Row],[MandNr]]="","Fehler",IF(tabDaten[[#This Row],[MandNr]]=1,"1 Stadt Bad Rappenau","2 Eigenbetrieb Stadtenwässerung"))</f>
        <v>1 Stadt Bad Rappenau</v>
      </c>
      <c r="C853" s="14" t="str">
        <f>IF(OR(tabDaten[[#This Row],[art]]="00",tabDaten[[#This Row],[art]]="01",tabDaten[[#This Row],[art]]="60",tabDaten[[#This Row],[art]]="61"),"0 Verwaltungshaushalt","1 Vermögenshaushalt")</f>
        <v>0 Verwaltungshaushalt</v>
      </c>
      <c r="D853" s="14" t="str">
        <f>VLOOKUP(tabDaten[[#This Row],[art]],tabKontenart[],2,FALSE)</f>
        <v>01 Ausgaben VerwaltungsHH</v>
      </c>
      <c r="E853" s="14" t="str">
        <f>LEFT(tabDaten[[#This Row],[Gld]],1) &amp; "    " &amp;VLOOKUP((tabDaten[[#This Row],[MandNr]]&amp;"x"&amp;LEFT(tabDaten[[#This Row],[Gld]],1)),tabGliederung[],2,FALSE)</f>
        <v xml:space="preserve">1    öffentliche Ordnung </v>
      </c>
      <c r="F853" s="14" t="str">
        <f>LEFT(tabDaten[[#This Row],[Gld]],2) &amp; "    " &amp;VLOOKUP((tabDaten[[#This Row],[MandNr]]&amp;"x"&amp;LEFT(tabDaten[[#This Row],[Gld]],2)),tabGliederung[],2,FALSE)</f>
        <v xml:space="preserve">13    Feuerschutz </v>
      </c>
      <c r="G8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3" s="14" t="str">
        <f>LEFT(tabDaten[[#This Row],[Gld]],4) &amp; "    " &amp;VLOOKUP((tabDaten[[#This Row],[MandNr]]&amp;"x"&amp;LEFT(tabDaten[[#This Row],[Gld]],4)),tabGliederung[],2,FALSE)</f>
        <v xml:space="preserve">1307    Abteilung Treschklingen </v>
      </c>
      <c r="I853" s="14" t="str">
        <f>IF(OR(LEFT(tabDaten[[#This Row],[Grp]],1)*1=3,LEFT(tabDaten[[#This Row],[Grp]],1)*1=9),LEFT(tabDaten[[#This Row],[Grp]],2),LEFT(tabDaten[[#This Row],[Grp]],1))</f>
        <v>6</v>
      </c>
      <c r="J853" s="14" t="str">
        <f>VLOOKUP(tabDaten[[#This Row],[GrpKurz]],tabGruppierung[],2,FALSE)</f>
        <v>A   Sächlicher Verwaltungs- und Betriebsaufwand</v>
      </c>
      <c r="K8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1307-668000    Vermischte Ausgaben   </v>
      </c>
      <c r="L853" s="17">
        <f>IF(OR(tabDaten[[#This Row],[art]]="00",tabDaten[[#This Row],[art]]="10"),tabDaten[[#This Row],[Plan]],tabDaten[[#This Row],[Plan]]*-1)</f>
        <v>-500</v>
      </c>
      <c r="M853" s="18">
        <f>IF(OR(tabDaten[[#This Row],[art]]="00",tabDaten[[#This Row],[art]]="10",tabDaten[[#This Row],[art]]="60",tabDaten[[#This Row],[art]]="70"),tabDaten[[#This Row],[Rechnung]],tabDaten[[#This Row],[Rechnung]]*-1)</f>
        <v>0</v>
      </c>
      <c r="N853" s="44">
        <v>1</v>
      </c>
      <c r="O853" s="45" t="s">
        <v>997</v>
      </c>
      <c r="P853" s="45" t="s">
        <v>1048</v>
      </c>
      <c r="Q853" s="45" t="s">
        <v>1726</v>
      </c>
      <c r="R853" s="45" t="s">
        <v>995</v>
      </c>
      <c r="S853" s="45" t="s">
        <v>1546</v>
      </c>
      <c r="T853" s="44" t="s">
        <v>121</v>
      </c>
      <c r="U853" s="46">
        <v>500</v>
      </c>
      <c r="V853" s="46">
        <v>0</v>
      </c>
    </row>
    <row r="854" spans="2:22" x14ac:dyDescent="0.2">
      <c r="B854" s="14" t="str">
        <f>IF(tabDaten[[#This Row],[MandNr]]="","Fehler",IF(tabDaten[[#This Row],[MandNr]]=1,"1 Stadt Bad Rappenau","2 Eigenbetrieb Stadtenwässerung"))</f>
        <v>1 Stadt Bad Rappenau</v>
      </c>
      <c r="C854" s="14" t="str">
        <f>IF(OR(tabDaten[[#This Row],[art]]="00",tabDaten[[#This Row],[art]]="01",tabDaten[[#This Row],[art]]="60",tabDaten[[#This Row],[art]]="61"),"0 Verwaltungshaushalt","1 Vermögenshaushalt")</f>
        <v>0 Verwaltungshaushalt</v>
      </c>
      <c r="D854" s="14" t="str">
        <f>VLOOKUP(tabDaten[[#This Row],[art]],tabKontenart[],2,FALSE)</f>
        <v>01 Ausgaben VerwaltungsHH</v>
      </c>
      <c r="E854" s="14" t="str">
        <f>LEFT(tabDaten[[#This Row],[Gld]],1) &amp; "    " &amp;VLOOKUP((tabDaten[[#This Row],[MandNr]]&amp;"x"&amp;LEFT(tabDaten[[#This Row],[Gld]],1)),tabGliederung[],2,FALSE)</f>
        <v xml:space="preserve">1    öffentliche Ordnung </v>
      </c>
      <c r="F854" s="14" t="str">
        <f>LEFT(tabDaten[[#This Row],[Gld]],2) &amp; "    " &amp;VLOOKUP((tabDaten[[#This Row],[MandNr]]&amp;"x"&amp;LEFT(tabDaten[[#This Row],[Gld]],2)),tabGliederung[],2,FALSE)</f>
        <v xml:space="preserve">13    Feuerschutz </v>
      </c>
      <c r="G8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4" s="14" t="str">
        <f>LEFT(tabDaten[[#This Row],[Gld]],4) &amp; "    " &amp;VLOOKUP((tabDaten[[#This Row],[MandNr]]&amp;"x"&amp;LEFT(tabDaten[[#This Row],[Gld]],4)),tabGliederung[],2,FALSE)</f>
        <v xml:space="preserve">1307    Abteilung Treschklingen </v>
      </c>
      <c r="I854" s="14" t="str">
        <f>IF(OR(LEFT(tabDaten[[#This Row],[Grp]],1)*1=3,LEFT(tabDaten[[#This Row],[Grp]],1)*1=9),LEFT(tabDaten[[#This Row],[Grp]],2),LEFT(tabDaten[[#This Row],[Grp]],1))</f>
        <v>6</v>
      </c>
      <c r="J854" s="14" t="str">
        <f>VLOOKUP(tabDaten[[#This Row],[GrpKurz]],tabGruppierung[],2,FALSE)</f>
        <v>A   Sächlicher Verwaltungs- und Betriebsaufwand</v>
      </c>
      <c r="K8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1307-679000    Innere Verrechnungen   </v>
      </c>
      <c r="L854" s="17">
        <f>IF(OR(tabDaten[[#This Row],[art]]="00",tabDaten[[#This Row],[art]]="10"),tabDaten[[#This Row],[Plan]],tabDaten[[#This Row],[Plan]]*-1)</f>
        <v>-600</v>
      </c>
      <c r="M854" s="18">
        <f>IF(OR(tabDaten[[#This Row],[art]]="00",tabDaten[[#This Row],[art]]="10",tabDaten[[#This Row],[art]]="60",tabDaten[[#This Row],[art]]="70"),tabDaten[[#This Row],[Rechnung]],tabDaten[[#This Row],[Rechnung]]*-1)</f>
        <v>0</v>
      </c>
      <c r="N854" s="44">
        <v>1</v>
      </c>
      <c r="O854" s="45" t="s">
        <v>997</v>
      </c>
      <c r="P854" s="45" t="s">
        <v>1048</v>
      </c>
      <c r="Q854" s="45" t="s">
        <v>1728</v>
      </c>
      <c r="R854" s="45" t="s">
        <v>995</v>
      </c>
      <c r="S854" s="45" t="s">
        <v>1546</v>
      </c>
      <c r="T854" s="44" t="s">
        <v>11</v>
      </c>
      <c r="U854" s="46">
        <v>600</v>
      </c>
      <c r="V854" s="46">
        <v>0</v>
      </c>
    </row>
    <row r="855" spans="2:22" x14ac:dyDescent="0.2">
      <c r="B855" s="14" t="str">
        <f>IF(tabDaten[[#This Row],[MandNr]]="","Fehler",IF(tabDaten[[#This Row],[MandNr]]=1,"1 Stadt Bad Rappenau","2 Eigenbetrieb Stadtenwässerung"))</f>
        <v>1 Stadt Bad Rappenau</v>
      </c>
      <c r="C855" s="14" t="str">
        <f>IF(OR(tabDaten[[#This Row],[art]]="00",tabDaten[[#This Row],[art]]="01",tabDaten[[#This Row],[art]]="60",tabDaten[[#This Row],[art]]="61"),"0 Verwaltungshaushalt","1 Vermögenshaushalt")</f>
        <v>0 Verwaltungshaushalt</v>
      </c>
      <c r="D855" s="14" t="str">
        <f>VLOOKUP(tabDaten[[#This Row],[art]],tabKontenart[],2,FALSE)</f>
        <v>01 Ausgaben VerwaltungsHH</v>
      </c>
      <c r="E855" s="14" t="str">
        <f>LEFT(tabDaten[[#This Row],[Gld]],1) &amp; "    " &amp;VLOOKUP((tabDaten[[#This Row],[MandNr]]&amp;"x"&amp;LEFT(tabDaten[[#This Row],[Gld]],1)),tabGliederung[],2,FALSE)</f>
        <v xml:space="preserve">1    öffentliche Ordnung </v>
      </c>
      <c r="F855" s="14" t="str">
        <f>LEFT(tabDaten[[#This Row],[Gld]],2) &amp; "    " &amp;VLOOKUP((tabDaten[[#This Row],[MandNr]]&amp;"x"&amp;LEFT(tabDaten[[#This Row],[Gld]],2)),tabGliederung[],2,FALSE)</f>
        <v xml:space="preserve">13    Feuerschutz </v>
      </c>
      <c r="G8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5" s="14" t="str">
        <f>LEFT(tabDaten[[#This Row],[Gld]],4) &amp; "    " &amp;VLOOKUP((tabDaten[[#This Row],[MandNr]]&amp;"x"&amp;LEFT(tabDaten[[#This Row],[Gld]],4)),tabGliederung[],2,FALSE)</f>
        <v xml:space="preserve">1307    Abteilung Treschklingen </v>
      </c>
      <c r="I855" s="14" t="str">
        <f>IF(OR(LEFT(tabDaten[[#This Row],[Grp]],1)*1=3,LEFT(tabDaten[[#This Row],[Grp]],1)*1=9),LEFT(tabDaten[[#This Row],[Grp]],2),LEFT(tabDaten[[#This Row],[Grp]],1))</f>
        <v>6</v>
      </c>
      <c r="J855" s="14" t="str">
        <f>VLOOKUP(tabDaten[[#This Row],[GrpKurz]],tabGruppierung[],2,FALSE)</f>
        <v>A   Sächlicher Verwaltungs- und Betriebsaufwand</v>
      </c>
      <c r="K8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1307-680000    Abschreibungen   </v>
      </c>
      <c r="L855" s="17">
        <f>IF(OR(tabDaten[[#This Row],[art]]="00",tabDaten[[#This Row],[art]]="10"),tabDaten[[#This Row],[Plan]],tabDaten[[#This Row],[Plan]]*-1)</f>
        <v>-12600</v>
      </c>
      <c r="M855" s="18">
        <f>IF(OR(tabDaten[[#This Row],[art]]="00",tabDaten[[#This Row],[art]]="10",tabDaten[[#This Row],[art]]="60",tabDaten[[#This Row],[art]]="70"),tabDaten[[#This Row],[Rechnung]],tabDaten[[#This Row],[Rechnung]]*-1)</f>
        <v>-12575.16</v>
      </c>
      <c r="N855" s="44">
        <v>1</v>
      </c>
      <c r="O855" s="45" t="s">
        <v>997</v>
      </c>
      <c r="P855" s="45" t="s">
        <v>1048</v>
      </c>
      <c r="Q855" s="45" t="s">
        <v>1752</v>
      </c>
      <c r="R855" s="45" t="s">
        <v>995</v>
      </c>
      <c r="S855" s="45" t="s">
        <v>1546</v>
      </c>
      <c r="T855" s="44" t="s">
        <v>98</v>
      </c>
      <c r="U855" s="46">
        <v>12600</v>
      </c>
      <c r="V855" s="46">
        <v>12575.16</v>
      </c>
    </row>
    <row r="856" spans="2:22" x14ac:dyDescent="0.2">
      <c r="B856" s="14" t="str">
        <f>IF(tabDaten[[#This Row],[MandNr]]="","Fehler",IF(tabDaten[[#This Row],[MandNr]]=1,"1 Stadt Bad Rappenau","2 Eigenbetrieb Stadtenwässerung"))</f>
        <v>1 Stadt Bad Rappenau</v>
      </c>
      <c r="C856" s="14" t="str">
        <f>IF(OR(tabDaten[[#This Row],[art]]="00",tabDaten[[#This Row],[art]]="01",tabDaten[[#This Row],[art]]="60",tabDaten[[#This Row],[art]]="61"),"0 Verwaltungshaushalt","1 Vermögenshaushalt")</f>
        <v>0 Verwaltungshaushalt</v>
      </c>
      <c r="D856" s="14" t="str">
        <f>VLOOKUP(tabDaten[[#This Row],[art]],tabKontenart[],2,FALSE)</f>
        <v>01 Ausgaben VerwaltungsHH</v>
      </c>
      <c r="E856" s="14" t="str">
        <f>LEFT(tabDaten[[#This Row],[Gld]],1) &amp; "    " &amp;VLOOKUP((tabDaten[[#This Row],[MandNr]]&amp;"x"&amp;LEFT(tabDaten[[#This Row],[Gld]],1)),tabGliederung[],2,FALSE)</f>
        <v xml:space="preserve">1    öffentliche Ordnung </v>
      </c>
      <c r="F856" s="14" t="str">
        <f>LEFT(tabDaten[[#This Row],[Gld]],2) &amp; "    " &amp;VLOOKUP((tabDaten[[#This Row],[MandNr]]&amp;"x"&amp;LEFT(tabDaten[[#This Row],[Gld]],2)),tabGliederung[],2,FALSE)</f>
        <v xml:space="preserve">13    Feuerschutz </v>
      </c>
      <c r="G8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6" s="14" t="str">
        <f>LEFT(tabDaten[[#This Row],[Gld]],4) &amp; "    " &amp;VLOOKUP((tabDaten[[#This Row],[MandNr]]&amp;"x"&amp;LEFT(tabDaten[[#This Row],[Gld]],4)),tabGliederung[],2,FALSE)</f>
        <v xml:space="preserve">1307    Abteilung Treschklingen </v>
      </c>
      <c r="I856" s="14" t="str">
        <f>IF(OR(LEFT(tabDaten[[#This Row],[Grp]],1)*1=3,LEFT(tabDaten[[#This Row],[Grp]],1)*1=9),LEFT(tabDaten[[#This Row],[Grp]],2),LEFT(tabDaten[[#This Row],[Grp]],1))</f>
        <v>6</v>
      </c>
      <c r="J856" s="14" t="str">
        <f>VLOOKUP(tabDaten[[#This Row],[GrpKurz]],tabGruppierung[],2,FALSE)</f>
        <v>A   Sächlicher Verwaltungs- und Betriebsaufwand</v>
      </c>
      <c r="K8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1307-685000    Verzinsung des Anlagekapitals   </v>
      </c>
      <c r="L856" s="17">
        <f>IF(OR(tabDaten[[#This Row],[art]]="00",tabDaten[[#This Row],[art]]="10"),tabDaten[[#This Row],[Plan]],tabDaten[[#This Row],[Plan]]*-1)</f>
        <v>-16200</v>
      </c>
      <c r="M856" s="18">
        <f>IF(OR(tabDaten[[#This Row],[art]]="00",tabDaten[[#This Row],[art]]="10",tabDaten[[#This Row],[art]]="60",tabDaten[[#This Row],[art]]="70"),tabDaten[[#This Row],[Rechnung]],tabDaten[[#This Row],[Rechnung]]*-1)</f>
        <v>-16229.95</v>
      </c>
      <c r="N856" s="44">
        <v>1</v>
      </c>
      <c r="O856" s="45" t="s">
        <v>997</v>
      </c>
      <c r="P856" s="45" t="s">
        <v>1048</v>
      </c>
      <c r="Q856" s="45" t="s">
        <v>1753</v>
      </c>
      <c r="R856" s="45" t="s">
        <v>995</v>
      </c>
      <c r="S856" s="45" t="s">
        <v>1546</v>
      </c>
      <c r="T856" s="44" t="s">
        <v>165</v>
      </c>
      <c r="U856" s="46">
        <v>16200</v>
      </c>
      <c r="V856" s="46">
        <v>16229.95</v>
      </c>
    </row>
    <row r="857" spans="2:22" x14ac:dyDescent="0.2">
      <c r="B857" s="14" t="str">
        <f>IF(tabDaten[[#This Row],[MandNr]]="","Fehler",IF(tabDaten[[#This Row],[MandNr]]=1,"1 Stadt Bad Rappenau","2 Eigenbetrieb Stadtenwässerung"))</f>
        <v>1 Stadt Bad Rappenau</v>
      </c>
      <c r="C857" s="14" t="str">
        <f>IF(OR(tabDaten[[#This Row],[art]]="00",tabDaten[[#This Row],[art]]="01",tabDaten[[#This Row],[art]]="60",tabDaten[[#This Row],[art]]="61"),"0 Verwaltungshaushalt","1 Vermögenshaushalt")</f>
        <v>0 Verwaltungshaushalt</v>
      </c>
      <c r="D857" s="14" t="str">
        <f>VLOOKUP(tabDaten[[#This Row],[art]],tabKontenart[],2,FALSE)</f>
        <v>01 Ausgaben VerwaltungsHH</v>
      </c>
      <c r="E857" s="14" t="str">
        <f>LEFT(tabDaten[[#This Row],[Gld]],1) &amp; "    " &amp;VLOOKUP((tabDaten[[#This Row],[MandNr]]&amp;"x"&amp;LEFT(tabDaten[[#This Row],[Gld]],1)),tabGliederung[],2,FALSE)</f>
        <v xml:space="preserve">1    öffentliche Ordnung </v>
      </c>
      <c r="F857" s="14" t="str">
        <f>LEFT(tabDaten[[#This Row],[Gld]],2) &amp; "    " &amp;VLOOKUP((tabDaten[[#This Row],[MandNr]]&amp;"x"&amp;LEFT(tabDaten[[#This Row],[Gld]],2)),tabGliederung[],2,FALSE)</f>
        <v xml:space="preserve">13    Feuerschutz </v>
      </c>
      <c r="G8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7" s="14" t="str">
        <f>LEFT(tabDaten[[#This Row],[Gld]],4) &amp; "    " &amp;VLOOKUP((tabDaten[[#This Row],[MandNr]]&amp;"x"&amp;LEFT(tabDaten[[#This Row],[Gld]],4)),tabGliederung[],2,FALSE)</f>
        <v xml:space="preserve">1307    Abteilung Treschklingen </v>
      </c>
      <c r="I857" s="14" t="str">
        <f>IF(OR(LEFT(tabDaten[[#This Row],[Grp]],1)*1=3,LEFT(tabDaten[[#This Row],[Grp]],1)*1=9),LEFT(tabDaten[[#This Row],[Grp]],2),LEFT(tabDaten[[#This Row],[Grp]],1))</f>
        <v>7</v>
      </c>
      <c r="J857" s="14" t="str">
        <f>VLOOKUP(tabDaten[[#This Row],[GrpKurz]],tabGruppierung[],2,FALSE)</f>
        <v>A   Zuweisungen und Zuschüsse (nicht für Investitionen)</v>
      </c>
      <c r="K8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1307-715000    Zuweisungen Kameradschaftskasse   </v>
      </c>
      <c r="L857" s="17">
        <f>IF(OR(tabDaten[[#This Row],[art]]="00",tabDaten[[#This Row],[art]]="10"),tabDaten[[#This Row],[Plan]],tabDaten[[#This Row],[Plan]]*-1)</f>
        <v>-500</v>
      </c>
      <c r="M857" s="18">
        <f>IF(OR(tabDaten[[#This Row],[art]]="00",tabDaten[[#This Row],[art]]="10",tabDaten[[#This Row],[art]]="60",tabDaten[[#This Row],[art]]="70"),tabDaten[[#This Row],[Rechnung]],tabDaten[[#This Row],[Rechnung]]*-1)</f>
        <v>-315</v>
      </c>
      <c r="N857" s="44">
        <v>1</v>
      </c>
      <c r="O857" s="45" t="s">
        <v>997</v>
      </c>
      <c r="P857" s="45" t="s">
        <v>1048</v>
      </c>
      <c r="Q857" s="45" t="s">
        <v>1754</v>
      </c>
      <c r="R857" s="45" t="s">
        <v>995</v>
      </c>
      <c r="S857" s="45" t="s">
        <v>1546</v>
      </c>
      <c r="T857" s="44" t="s">
        <v>166</v>
      </c>
      <c r="U857" s="46">
        <v>500</v>
      </c>
      <c r="V857" s="46">
        <v>315</v>
      </c>
    </row>
    <row r="858" spans="2:22" x14ac:dyDescent="0.2">
      <c r="B858" s="14" t="str">
        <f>IF(tabDaten[[#This Row],[MandNr]]="","Fehler",IF(tabDaten[[#This Row],[MandNr]]=1,"1 Stadt Bad Rappenau","2 Eigenbetrieb Stadtenwässerung"))</f>
        <v>1 Stadt Bad Rappenau</v>
      </c>
      <c r="C858" s="14" t="str">
        <f>IF(OR(tabDaten[[#This Row],[art]]="00",tabDaten[[#This Row],[art]]="01",tabDaten[[#This Row],[art]]="60",tabDaten[[#This Row],[art]]="61"),"0 Verwaltungshaushalt","1 Vermögenshaushalt")</f>
        <v>0 Verwaltungshaushalt</v>
      </c>
      <c r="D858" s="14" t="str">
        <f>VLOOKUP(tabDaten[[#This Row],[art]],tabKontenart[],2,FALSE)</f>
        <v>01 Ausgaben VerwaltungsHH</v>
      </c>
      <c r="E858" s="14" t="str">
        <f>LEFT(tabDaten[[#This Row],[Gld]],1) &amp; "    " &amp;VLOOKUP((tabDaten[[#This Row],[MandNr]]&amp;"x"&amp;LEFT(tabDaten[[#This Row],[Gld]],1)),tabGliederung[],2,FALSE)</f>
        <v xml:space="preserve">1    öffentliche Ordnung </v>
      </c>
      <c r="F858" s="14" t="str">
        <f>LEFT(tabDaten[[#This Row],[Gld]],2) &amp; "    " &amp;VLOOKUP((tabDaten[[#This Row],[MandNr]]&amp;"x"&amp;LEFT(tabDaten[[#This Row],[Gld]],2)),tabGliederung[],2,FALSE)</f>
        <v xml:space="preserve">13    Feuerschutz </v>
      </c>
      <c r="G8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8" s="14" t="str">
        <f>LEFT(tabDaten[[#This Row],[Gld]],4) &amp; "    " &amp;VLOOKUP((tabDaten[[#This Row],[MandNr]]&amp;"x"&amp;LEFT(tabDaten[[#This Row],[Gld]],4)),tabGliederung[],2,FALSE)</f>
        <v xml:space="preserve">1308    Abteilung Wollenberg </v>
      </c>
      <c r="I858" s="14" t="str">
        <f>IF(OR(LEFT(tabDaten[[#This Row],[Grp]],1)*1=3,LEFT(tabDaten[[#This Row],[Grp]],1)*1=9),LEFT(tabDaten[[#This Row],[Grp]],2),LEFT(tabDaten[[#This Row],[Grp]],1))</f>
        <v>4</v>
      </c>
      <c r="J858" s="14" t="str">
        <f>VLOOKUP(tabDaten[[#This Row],[GrpKurz]],tabGruppierung[],2,FALSE)</f>
        <v>A   Personalausgaben</v>
      </c>
      <c r="K8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1308-416000    Beschäftigungsentgelte U. Dgl.  </v>
      </c>
      <c r="L858" s="17">
        <f>IF(OR(tabDaten[[#This Row],[art]]="00",tabDaten[[#This Row],[art]]="10"),tabDaten[[#This Row],[Plan]],tabDaten[[#This Row],[Plan]]*-1)</f>
        <v>-600</v>
      </c>
      <c r="M858" s="18">
        <f>IF(OR(tabDaten[[#This Row],[art]]="00",tabDaten[[#This Row],[art]]="10",tabDaten[[#This Row],[art]]="60",tabDaten[[#This Row],[art]]="70"),tabDaten[[#This Row],[Rechnung]],tabDaten[[#This Row],[Rechnung]]*-1)</f>
        <v>-576</v>
      </c>
      <c r="N858" s="44">
        <v>1</v>
      </c>
      <c r="O858" s="45" t="s">
        <v>997</v>
      </c>
      <c r="P858" s="45" t="s">
        <v>1049</v>
      </c>
      <c r="Q858" s="45" t="s">
        <v>1749</v>
      </c>
      <c r="R858" s="45" t="s">
        <v>995</v>
      </c>
      <c r="S858" s="45" t="s">
        <v>1546</v>
      </c>
      <c r="T858" s="44" t="s">
        <v>167</v>
      </c>
      <c r="U858" s="46">
        <v>600</v>
      </c>
      <c r="V858" s="46">
        <v>576</v>
      </c>
    </row>
    <row r="859" spans="2:22" x14ac:dyDescent="0.2">
      <c r="B859" s="14" t="str">
        <f>IF(tabDaten[[#This Row],[MandNr]]="","Fehler",IF(tabDaten[[#This Row],[MandNr]]=1,"1 Stadt Bad Rappenau","2 Eigenbetrieb Stadtenwässerung"))</f>
        <v>1 Stadt Bad Rappenau</v>
      </c>
      <c r="C859" s="14" t="str">
        <f>IF(OR(tabDaten[[#This Row],[art]]="00",tabDaten[[#This Row],[art]]="01",tabDaten[[#This Row],[art]]="60",tabDaten[[#This Row],[art]]="61"),"0 Verwaltungshaushalt","1 Vermögenshaushalt")</f>
        <v>0 Verwaltungshaushalt</v>
      </c>
      <c r="D859" s="14" t="str">
        <f>VLOOKUP(tabDaten[[#This Row],[art]],tabKontenart[],2,FALSE)</f>
        <v>01 Ausgaben VerwaltungsHH</v>
      </c>
      <c r="E859" s="14" t="str">
        <f>LEFT(tabDaten[[#This Row],[Gld]],1) &amp; "    " &amp;VLOOKUP((tabDaten[[#This Row],[MandNr]]&amp;"x"&amp;LEFT(tabDaten[[#This Row],[Gld]],1)),tabGliederung[],2,FALSE)</f>
        <v xml:space="preserve">1    öffentliche Ordnung </v>
      </c>
      <c r="F859" s="14" t="str">
        <f>LEFT(tabDaten[[#This Row],[Gld]],2) &amp; "    " &amp;VLOOKUP((tabDaten[[#This Row],[MandNr]]&amp;"x"&amp;LEFT(tabDaten[[#This Row],[Gld]],2)),tabGliederung[],2,FALSE)</f>
        <v xml:space="preserve">13    Feuerschutz </v>
      </c>
      <c r="G8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59" s="14" t="str">
        <f>LEFT(tabDaten[[#This Row],[Gld]],4) &amp; "    " &amp;VLOOKUP((tabDaten[[#This Row],[MandNr]]&amp;"x"&amp;LEFT(tabDaten[[#This Row],[Gld]],4)),tabGliederung[],2,FALSE)</f>
        <v xml:space="preserve">1308    Abteilung Wollenberg </v>
      </c>
      <c r="I859" s="14" t="str">
        <f>IF(OR(LEFT(tabDaten[[#This Row],[Grp]],1)*1=3,LEFT(tabDaten[[#This Row],[Grp]],1)*1=9),LEFT(tabDaten[[#This Row],[Grp]],2),LEFT(tabDaten[[#This Row],[Grp]],1))</f>
        <v>5</v>
      </c>
      <c r="J859" s="14" t="str">
        <f>VLOOKUP(tabDaten[[#This Row],[GrpKurz]],tabGruppierung[],2,FALSE)</f>
        <v>A   Sächlicher Verwaltungs- und Betriebsaufwand</v>
      </c>
      <c r="K8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1308-501000    Gebäudeunterhaltung   </v>
      </c>
      <c r="L859" s="17">
        <f>IF(OR(tabDaten[[#This Row],[art]]="00",tabDaten[[#This Row],[art]]="10"),tabDaten[[#This Row],[Plan]],tabDaten[[#This Row],[Plan]]*-1)</f>
        <v>-2500</v>
      </c>
      <c r="M859" s="18">
        <f>IF(OR(tabDaten[[#This Row],[art]]="00",tabDaten[[#This Row],[art]]="10",tabDaten[[#This Row],[art]]="60",tabDaten[[#This Row],[art]]="70"),tabDaten[[#This Row],[Rechnung]],tabDaten[[#This Row],[Rechnung]]*-1)</f>
        <v>-407.75</v>
      </c>
      <c r="N859" s="44">
        <v>1</v>
      </c>
      <c r="O859" s="45" t="s">
        <v>997</v>
      </c>
      <c r="P859" s="45" t="s">
        <v>1049</v>
      </c>
      <c r="Q859" s="45" t="s">
        <v>1730</v>
      </c>
      <c r="R859" s="45" t="s">
        <v>995</v>
      </c>
      <c r="S859" s="45" t="s">
        <v>1546</v>
      </c>
      <c r="T859" s="44" t="s">
        <v>133</v>
      </c>
      <c r="U859" s="46">
        <v>2500</v>
      </c>
      <c r="V859" s="46">
        <v>407.75</v>
      </c>
    </row>
    <row r="860" spans="2:22" x14ac:dyDescent="0.2">
      <c r="B860" s="14" t="str">
        <f>IF(tabDaten[[#This Row],[MandNr]]="","Fehler",IF(tabDaten[[#This Row],[MandNr]]=1,"1 Stadt Bad Rappenau","2 Eigenbetrieb Stadtenwässerung"))</f>
        <v>1 Stadt Bad Rappenau</v>
      </c>
      <c r="C860" s="14" t="str">
        <f>IF(OR(tabDaten[[#This Row],[art]]="00",tabDaten[[#This Row],[art]]="01",tabDaten[[#This Row],[art]]="60",tabDaten[[#This Row],[art]]="61"),"0 Verwaltungshaushalt","1 Vermögenshaushalt")</f>
        <v>0 Verwaltungshaushalt</v>
      </c>
      <c r="D860" s="14" t="str">
        <f>VLOOKUP(tabDaten[[#This Row],[art]],tabKontenart[],2,FALSE)</f>
        <v>01 Ausgaben VerwaltungsHH</v>
      </c>
      <c r="E860" s="14" t="str">
        <f>LEFT(tabDaten[[#This Row],[Gld]],1) &amp; "    " &amp;VLOOKUP((tabDaten[[#This Row],[MandNr]]&amp;"x"&amp;LEFT(tabDaten[[#This Row],[Gld]],1)),tabGliederung[],2,FALSE)</f>
        <v xml:space="preserve">1    öffentliche Ordnung </v>
      </c>
      <c r="F860" s="14" t="str">
        <f>LEFT(tabDaten[[#This Row],[Gld]],2) &amp; "    " &amp;VLOOKUP((tabDaten[[#This Row],[MandNr]]&amp;"x"&amp;LEFT(tabDaten[[#This Row],[Gld]],2)),tabGliederung[],2,FALSE)</f>
        <v xml:space="preserve">13    Feuerschutz </v>
      </c>
      <c r="G8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0" s="14" t="str">
        <f>LEFT(tabDaten[[#This Row],[Gld]],4) &amp; "    " &amp;VLOOKUP((tabDaten[[#This Row],[MandNr]]&amp;"x"&amp;LEFT(tabDaten[[#This Row],[Gld]],4)),tabGliederung[],2,FALSE)</f>
        <v xml:space="preserve">1308    Abteilung Wollenberg </v>
      </c>
      <c r="I860" s="14" t="str">
        <f>IF(OR(LEFT(tabDaten[[#This Row],[Grp]],1)*1=3,LEFT(tabDaten[[#This Row],[Grp]],1)*1=9),LEFT(tabDaten[[#This Row],[Grp]],2),LEFT(tabDaten[[#This Row],[Grp]],1))</f>
        <v>5</v>
      </c>
      <c r="J860" s="14" t="str">
        <f>VLOOKUP(tabDaten[[#This Row],[GrpKurz]],tabGruppierung[],2,FALSE)</f>
        <v>A   Sächlicher Verwaltungs- und Betriebsaufwand</v>
      </c>
      <c r="K8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1308-521000    Geräte und Ausstattungen (Fachamt)   </v>
      </c>
      <c r="L860" s="17">
        <f>IF(OR(tabDaten[[#This Row],[art]]="00",tabDaten[[#This Row],[art]]="10"),tabDaten[[#This Row],[Plan]],tabDaten[[#This Row],[Plan]]*-1)</f>
        <v>-1000</v>
      </c>
      <c r="M860" s="18">
        <f>IF(OR(tabDaten[[#This Row],[art]]="00",tabDaten[[#This Row],[art]]="10",tabDaten[[#This Row],[art]]="60",tabDaten[[#This Row],[art]]="70"),tabDaten[[#This Row],[Rechnung]],tabDaten[[#This Row],[Rechnung]]*-1)</f>
        <v>-1875.21</v>
      </c>
      <c r="N860" s="44">
        <v>1</v>
      </c>
      <c r="O860" s="45" t="s">
        <v>997</v>
      </c>
      <c r="P860" s="45" t="s">
        <v>1049</v>
      </c>
      <c r="Q860" s="45" t="s">
        <v>1750</v>
      </c>
      <c r="R860" s="45" t="s">
        <v>995</v>
      </c>
      <c r="S860" s="45" t="s">
        <v>1546</v>
      </c>
      <c r="T860" s="44" t="s">
        <v>164</v>
      </c>
      <c r="U860" s="46">
        <v>1000</v>
      </c>
      <c r="V860" s="46">
        <v>1875.21</v>
      </c>
    </row>
    <row r="861" spans="2:22" x14ac:dyDescent="0.2">
      <c r="B861" s="14" t="str">
        <f>IF(tabDaten[[#This Row],[MandNr]]="","Fehler",IF(tabDaten[[#This Row],[MandNr]]=1,"1 Stadt Bad Rappenau","2 Eigenbetrieb Stadtenwässerung"))</f>
        <v>1 Stadt Bad Rappenau</v>
      </c>
      <c r="C861" s="14" t="str">
        <f>IF(OR(tabDaten[[#This Row],[art]]="00",tabDaten[[#This Row],[art]]="01",tabDaten[[#This Row],[art]]="60",tabDaten[[#This Row],[art]]="61"),"0 Verwaltungshaushalt","1 Vermögenshaushalt")</f>
        <v>0 Verwaltungshaushalt</v>
      </c>
      <c r="D861" s="14" t="str">
        <f>VLOOKUP(tabDaten[[#This Row],[art]],tabKontenart[],2,FALSE)</f>
        <v>01 Ausgaben VerwaltungsHH</v>
      </c>
      <c r="E861" s="14" t="str">
        <f>LEFT(tabDaten[[#This Row],[Gld]],1) &amp; "    " &amp;VLOOKUP((tabDaten[[#This Row],[MandNr]]&amp;"x"&amp;LEFT(tabDaten[[#This Row],[Gld]],1)),tabGliederung[],2,FALSE)</f>
        <v xml:space="preserve">1    öffentliche Ordnung </v>
      </c>
      <c r="F861" s="14" t="str">
        <f>LEFT(tabDaten[[#This Row],[Gld]],2) &amp; "    " &amp;VLOOKUP((tabDaten[[#This Row],[MandNr]]&amp;"x"&amp;LEFT(tabDaten[[#This Row],[Gld]],2)),tabGliederung[],2,FALSE)</f>
        <v xml:space="preserve">13    Feuerschutz </v>
      </c>
      <c r="G8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1" s="14" t="str">
        <f>LEFT(tabDaten[[#This Row],[Gld]],4) &amp; "    " &amp;VLOOKUP((tabDaten[[#This Row],[MandNr]]&amp;"x"&amp;LEFT(tabDaten[[#This Row],[Gld]],4)),tabGliederung[],2,FALSE)</f>
        <v xml:space="preserve">1308    Abteilung Wollenberg </v>
      </c>
      <c r="I861" s="14" t="str">
        <f>IF(OR(LEFT(tabDaten[[#This Row],[Grp]],1)*1=3,LEFT(tabDaten[[#This Row],[Grp]],1)*1=9),LEFT(tabDaten[[#This Row],[Grp]],2),LEFT(tabDaten[[#This Row],[Grp]],1))</f>
        <v>5</v>
      </c>
      <c r="J861" s="14" t="str">
        <f>VLOOKUP(tabDaten[[#This Row],[GrpKurz]],tabGruppierung[],2,FALSE)</f>
        <v>A   Sächlicher Verwaltungs- und Betriebsaufwand</v>
      </c>
      <c r="K8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1308-522000    Druck- und Kopierkosten   </v>
      </c>
      <c r="L861" s="17">
        <f>IF(OR(tabDaten[[#This Row],[art]]="00",tabDaten[[#This Row],[art]]="10"),tabDaten[[#This Row],[Plan]],tabDaten[[#This Row],[Plan]]*-1)</f>
        <v>-400</v>
      </c>
      <c r="M861" s="18">
        <f>IF(OR(tabDaten[[#This Row],[art]]="00",tabDaten[[#This Row],[art]]="10",tabDaten[[#This Row],[art]]="60",tabDaten[[#This Row],[art]]="70"),tabDaten[[#This Row],[Rechnung]],tabDaten[[#This Row],[Rechnung]]*-1)</f>
        <v>-163.24</v>
      </c>
      <c r="N861" s="44">
        <v>1</v>
      </c>
      <c r="O861" s="45" t="s">
        <v>997</v>
      </c>
      <c r="P861" s="45" t="s">
        <v>1049</v>
      </c>
      <c r="Q861" s="45" t="s">
        <v>1715</v>
      </c>
      <c r="R861" s="45" t="s">
        <v>995</v>
      </c>
      <c r="S861" s="45" t="s">
        <v>1546</v>
      </c>
      <c r="T861" s="44" t="s">
        <v>110</v>
      </c>
      <c r="U861" s="46">
        <v>400</v>
      </c>
      <c r="V861" s="46">
        <v>163.24</v>
      </c>
    </row>
    <row r="862" spans="2:22" x14ac:dyDescent="0.2">
      <c r="B862" s="14" t="str">
        <f>IF(tabDaten[[#This Row],[MandNr]]="","Fehler",IF(tabDaten[[#This Row],[MandNr]]=1,"1 Stadt Bad Rappenau","2 Eigenbetrieb Stadtenwässerung"))</f>
        <v>1 Stadt Bad Rappenau</v>
      </c>
      <c r="C862" s="14" t="str">
        <f>IF(OR(tabDaten[[#This Row],[art]]="00",tabDaten[[#This Row],[art]]="01",tabDaten[[#This Row],[art]]="60",tabDaten[[#This Row],[art]]="61"),"0 Verwaltungshaushalt","1 Vermögenshaushalt")</f>
        <v>0 Verwaltungshaushalt</v>
      </c>
      <c r="D862" s="14" t="str">
        <f>VLOOKUP(tabDaten[[#This Row],[art]],tabKontenart[],2,FALSE)</f>
        <v>01 Ausgaben VerwaltungsHH</v>
      </c>
      <c r="E862" s="14" t="str">
        <f>LEFT(tabDaten[[#This Row],[Gld]],1) &amp; "    " &amp;VLOOKUP((tabDaten[[#This Row],[MandNr]]&amp;"x"&amp;LEFT(tabDaten[[#This Row],[Gld]],1)),tabGliederung[],2,FALSE)</f>
        <v xml:space="preserve">1    öffentliche Ordnung </v>
      </c>
      <c r="F862" s="14" t="str">
        <f>LEFT(tabDaten[[#This Row],[Gld]],2) &amp; "    " &amp;VLOOKUP((tabDaten[[#This Row],[MandNr]]&amp;"x"&amp;LEFT(tabDaten[[#This Row],[Gld]],2)),tabGliederung[],2,FALSE)</f>
        <v xml:space="preserve">13    Feuerschutz </v>
      </c>
      <c r="G8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2" s="14" t="str">
        <f>LEFT(tabDaten[[#This Row],[Gld]],4) &amp; "    " &amp;VLOOKUP((tabDaten[[#This Row],[MandNr]]&amp;"x"&amp;LEFT(tabDaten[[#This Row],[Gld]],4)),tabGliederung[],2,FALSE)</f>
        <v xml:space="preserve">1308    Abteilung Wollenberg </v>
      </c>
      <c r="I862" s="14" t="str">
        <f>IF(OR(LEFT(tabDaten[[#This Row],[Grp]],1)*1=3,LEFT(tabDaten[[#This Row],[Grp]],1)*1=9),LEFT(tabDaten[[#This Row],[Grp]],2),LEFT(tabDaten[[#This Row],[Grp]],1))</f>
        <v>5</v>
      </c>
      <c r="J862" s="14" t="str">
        <f>VLOOKUP(tabDaten[[#This Row],[GrpKurz]],tabGruppierung[],2,FALSE)</f>
        <v>A   Sächlicher Verwaltungs- und Betriebsaufwand</v>
      </c>
      <c r="K8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1308-541000    Strom   </v>
      </c>
      <c r="L862" s="17">
        <f>IF(OR(tabDaten[[#This Row],[art]]="00",tabDaten[[#This Row],[art]]="10"),tabDaten[[#This Row],[Plan]],tabDaten[[#This Row],[Plan]]*-1)</f>
        <v>-100</v>
      </c>
      <c r="M862" s="18">
        <f>IF(OR(tabDaten[[#This Row],[art]]="00",tabDaten[[#This Row],[art]]="10",tabDaten[[#This Row],[art]]="60",tabDaten[[#This Row],[art]]="70"),tabDaten[[#This Row],[Rechnung]],tabDaten[[#This Row],[Rechnung]]*-1)</f>
        <v>-169.88</v>
      </c>
      <c r="N862" s="44">
        <v>1</v>
      </c>
      <c r="O862" s="45" t="s">
        <v>997</v>
      </c>
      <c r="P862" s="45" t="s">
        <v>1049</v>
      </c>
      <c r="Q862" s="45" t="s">
        <v>1732</v>
      </c>
      <c r="R862" s="45" t="s">
        <v>995</v>
      </c>
      <c r="S862" s="45" t="s">
        <v>1546</v>
      </c>
      <c r="T862" s="44" t="s">
        <v>135</v>
      </c>
      <c r="U862" s="46">
        <v>100</v>
      </c>
      <c r="V862" s="46">
        <v>169.88</v>
      </c>
    </row>
    <row r="863" spans="2:22" x14ac:dyDescent="0.2">
      <c r="B863" s="14" t="str">
        <f>IF(tabDaten[[#This Row],[MandNr]]="","Fehler",IF(tabDaten[[#This Row],[MandNr]]=1,"1 Stadt Bad Rappenau","2 Eigenbetrieb Stadtenwässerung"))</f>
        <v>1 Stadt Bad Rappenau</v>
      </c>
      <c r="C863" s="14" t="str">
        <f>IF(OR(tabDaten[[#This Row],[art]]="00",tabDaten[[#This Row],[art]]="01",tabDaten[[#This Row],[art]]="60",tabDaten[[#This Row],[art]]="61"),"0 Verwaltungshaushalt","1 Vermögenshaushalt")</f>
        <v>0 Verwaltungshaushalt</v>
      </c>
      <c r="D863" s="14" t="str">
        <f>VLOOKUP(tabDaten[[#This Row],[art]],tabKontenart[],2,FALSE)</f>
        <v>01 Ausgaben VerwaltungsHH</v>
      </c>
      <c r="E863" s="14" t="str">
        <f>LEFT(tabDaten[[#This Row],[Gld]],1) &amp; "    " &amp;VLOOKUP((tabDaten[[#This Row],[MandNr]]&amp;"x"&amp;LEFT(tabDaten[[#This Row],[Gld]],1)),tabGliederung[],2,FALSE)</f>
        <v xml:space="preserve">1    öffentliche Ordnung </v>
      </c>
      <c r="F863" s="14" t="str">
        <f>LEFT(tabDaten[[#This Row],[Gld]],2) &amp; "    " &amp;VLOOKUP((tabDaten[[#This Row],[MandNr]]&amp;"x"&amp;LEFT(tabDaten[[#This Row],[Gld]],2)),tabGliederung[],2,FALSE)</f>
        <v xml:space="preserve">13    Feuerschutz </v>
      </c>
      <c r="G8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3" s="14" t="str">
        <f>LEFT(tabDaten[[#This Row],[Gld]],4) &amp; "    " &amp;VLOOKUP((tabDaten[[#This Row],[MandNr]]&amp;"x"&amp;LEFT(tabDaten[[#This Row],[Gld]],4)),tabGliederung[],2,FALSE)</f>
        <v xml:space="preserve">1308    Abteilung Wollenberg </v>
      </c>
      <c r="I863" s="14" t="str">
        <f>IF(OR(LEFT(tabDaten[[#This Row],[Grp]],1)*1=3,LEFT(tabDaten[[#This Row],[Grp]],1)*1=9),LEFT(tabDaten[[#This Row],[Grp]],2),LEFT(tabDaten[[#This Row],[Grp]],1))</f>
        <v>5</v>
      </c>
      <c r="J863" s="14" t="str">
        <f>VLOOKUP(tabDaten[[#This Row],[GrpKurz]],tabGruppierung[],2,FALSE)</f>
        <v>A   Sächlicher Verwaltungs- und Betriebsaufwand</v>
      </c>
      <c r="K8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1308-542000    Wasser / Abwasser   </v>
      </c>
      <c r="L863" s="17">
        <f>IF(OR(tabDaten[[#This Row],[art]]="00",tabDaten[[#This Row],[art]]="10"),tabDaten[[#This Row],[Plan]],tabDaten[[#This Row],[Plan]]*-1)</f>
        <v>-200</v>
      </c>
      <c r="M863" s="18">
        <f>IF(OR(tabDaten[[#This Row],[art]]="00",tabDaten[[#This Row],[art]]="10",tabDaten[[#This Row],[art]]="60",tabDaten[[#This Row],[art]]="70"),tabDaten[[#This Row],[Rechnung]],tabDaten[[#This Row],[Rechnung]]*-1)</f>
        <v>-200.09</v>
      </c>
      <c r="N863" s="44">
        <v>1</v>
      </c>
      <c r="O863" s="45" t="s">
        <v>997</v>
      </c>
      <c r="P863" s="45" t="s">
        <v>1049</v>
      </c>
      <c r="Q863" s="45" t="s">
        <v>1733</v>
      </c>
      <c r="R863" s="45" t="s">
        <v>995</v>
      </c>
      <c r="S863" s="45" t="s">
        <v>1546</v>
      </c>
      <c r="T863" s="44" t="s">
        <v>136</v>
      </c>
      <c r="U863" s="46">
        <v>200</v>
      </c>
      <c r="V863" s="46">
        <v>200.09</v>
      </c>
    </row>
    <row r="864" spans="2:22" x14ac:dyDescent="0.2">
      <c r="B864" s="14" t="str">
        <f>IF(tabDaten[[#This Row],[MandNr]]="","Fehler",IF(tabDaten[[#This Row],[MandNr]]=1,"1 Stadt Bad Rappenau","2 Eigenbetrieb Stadtenwässerung"))</f>
        <v>1 Stadt Bad Rappenau</v>
      </c>
      <c r="C864" s="14" t="str">
        <f>IF(OR(tabDaten[[#This Row],[art]]="00",tabDaten[[#This Row],[art]]="01",tabDaten[[#This Row],[art]]="60",tabDaten[[#This Row],[art]]="61"),"0 Verwaltungshaushalt","1 Vermögenshaushalt")</f>
        <v>0 Verwaltungshaushalt</v>
      </c>
      <c r="D864" s="14" t="str">
        <f>VLOOKUP(tabDaten[[#This Row],[art]],tabKontenart[],2,FALSE)</f>
        <v>01 Ausgaben VerwaltungsHH</v>
      </c>
      <c r="E864" s="14" t="str">
        <f>LEFT(tabDaten[[#This Row],[Gld]],1) &amp; "    " &amp;VLOOKUP((tabDaten[[#This Row],[MandNr]]&amp;"x"&amp;LEFT(tabDaten[[#This Row],[Gld]],1)),tabGliederung[],2,FALSE)</f>
        <v xml:space="preserve">1    öffentliche Ordnung </v>
      </c>
      <c r="F864" s="14" t="str">
        <f>LEFT(tabDaten[[#This Row],[Gld]],2) &amp; "    " &amp;VLOOKUP((tabDaten[[#This Row],[MandNr]]&amp;"x"&amp;LEFT(tabDaten[[#This Row],[Gld]],2)),tabGliederung[],2,FALSE)</f>
        <v xml:space="preserve">13    Feuerschutz </v>
      </c>
      <c r="G8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4" s="14" t="str">
        <f>LEFT(tabDaten[[#This Row],[Gld]],4) &amp; "    " &amp;VLOOKUP((tabDaten[[#This Row],[MandNr]]&amp;"x"&amp;LEFT(tabDaten[[#This Row],[Gld]],4)),tabGliederung[],2,FALSE)</f>
        <v xml:space="preserve">1308    Abteilung Wollenberg </v>
      </c>
      <c r="I864" s="14" t="str">
        <f>IF(OR(LEFT(tabDaten[[#This Row],[Grp]],1)*1=3,LEFT(tabDaten[[#This Row],[Grp]],1)*1=9),LEFT(tabDaten[[#This Row],[Grp]],2),LEFT(tabDaten[[#This Row],[Grp]],1))</f>
        <v>5</v>
      </c>
      <c r="J864" s="14" t="str">
        <f>VLOOKUP(tabDaten[[#This Row],[GrpKurz]],tabGruppierung[],2,FALSE)</f>
        <v>A   Sächlicher Verwaltungs- und Betriebsaufwand</v>
      </c>
      <c r="K8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1308-543000    Heizungskosten   </v>
      </c>
      <c r="L864" s="17">
        <f>IF(OR(tabDaten[[#This Row],[art]]="00",tabDaten[[#This Row],[art]]="10"),tabDaten[[#This Row],[Plan]],tabDaten[[#This Row],[Plan]]*-1)</f>
        <v>-300</v>
      </c>
      <c r="M864" s="18">
        <f>IF(OR(tabDaten[[#This Row],[art]]="00",tabDaten[[#This Row],[art]]="10",tabDaten[[#This Row],[art]]="60",tabDaten[[#This Row],[art]]="70"),tabDaten[[#This Row],[Rechnung]],tabDaten[[#This Row],[Rechnung]]*-1)</f>
        <v>-350.28</v>
      </c>
      <c r="N864" s="44">
        <v>1</v>
      </c>
      <c r="O864" s="45" t="s">
        <v>997</v>
      </c>
      <c r="P864" s="45" t="s">
        <v>1049</v>
      </c>
      <c r="Q864" s="45" t="s">
        <v>1734</v>
      </c>
      <c r="R864" s="45" t="s">
        <v>995</v>
      </c>
      <c r="S864" s="45" t="s">
        <v>1546</v>
      </c>
      <c r="T864" s="44" t="s">
        <v>137</v>
      </c>
      <c r="U864" s="46">
        <v>300</v>
      </c>
      <c r="V864" s="46">
        <v>350.28</v>
      </c>
    </row>
    <row r="865" spans="2:22" x14ac:dyDescent="0.2">
      <c r="B865" s="14" t="str">
        <f>IF(tabDaten[[#This Row],[MandNr]]="","Fehler",IF(tabDaten[[#This Row],[MandNr]]=1,"1 Stadt Bad Rappenau","2 Eigenbetrieb Stadtenwässerung"))</f>
        <v>1 Stadt Bad Rappenau</v>
      </c>
      <c r="C865" s="14" t="str">
        <f>IF(OR(tabDaten[[#This Row],[art]]="00",tabDaten[[#This Row],[art]]="01",tabDaten[[#This Row],[art]]="60",tabDaten[[#This Row],[art]]="61"),"0 Verwaltungshaushalt","1 Vermögenshaushalt")</f>
        <v>0 Verwaltungshaushalt</v>
      </c>
      <c r="D865" s="14" t="str">
        <f>VLOOKUP(tabDaten[[#This Row],[art]],tabKontenart[],2,FALSE)</f>
        <v>01 Ausgaben VerwaltungsHH</v>
      </c>
      <c r="E865" s="14" t="str">
        <f>LEFT(tabDaten[[#This Row],[Gld]],1) &amp; "    " &amp;VLOOKUP((tabDaten[[#This Row],[MandNr]]&amp;"x"&amp;LEFT(tabDaten[[#This Row],[Gld]],1)),tabGliederung[],2,FALSE)</f>
        <v xml:space="preserve">1    öffentliche Ordnung </v>
      </c>
      <c r="F865" s="14" t="str">
        <f>LEFT(tabDaten[[#This Row],[Gld]],2) &amp; "    " &amp;VLOOKUP((tabDaten[[#This Row],[MandNr]]&amp;"x"&amp;LEFT(tabDaten[[#This Row],[Gld]],2)),tabGliederung[],2,FALSE)</f>
        <v xml:space="preserve">13    Feuerschutz </v>
      </c>
      <c r="G8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5" s="14" t="str">
        <f>LEFT(tabDaten[[#This Row],[Gld]],4) &amp; "    " &amp;VLOOKUP((tabDaten[[#This Row],[MandNr]]&amp;"x"&amp;LEFT(tabDaten[[#This Row],[Gld]],4)),tabGliederung[],2,FALSE)</f>
        <v xml:space="preserve">1308    Abteilung Wollenberg </v>
      </c>
      <c r="I865" s="14" t="str">
        <f>IF(OR(LEFT(tabDaten[[#This Row],[Grp]],1)*1=3,LEFT(tabDaten[[#This Row],[Grp]],1)*1=9),LEFT(tabDaten[[#This Row],[Grp]],2),LEFT(tabDaten[[#This Row],[Grp]],1))</f>
        <v>5</v>
      </c>
      <c r="J865" s="14" t="str">
        <f>VLOOKUP(tabDaten[[#This Row],[GrpKurz]],tabGruppierung[],2,FALSE)</f>
        <v>A   Sächlicher Verwaltungs- und Betriebsaufwand</v>
      </c>
      <c r="K8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1308-545000    Reinigungskosten   </v>
      </c>
      <c r="L865" s="17">
        <f>IF(OR(tabDaten[[#This Row],[art]]="00",tabDaten[[#This Row],[art]]="10"),tabDaten[[#This Row],[Plan]],tabDaten[[#This Row],[Plan]]*-1)</f>
        <v>-200</v>
      </c>
      <c r="M865" s="18">
        <f>IF(OR(tabDaten[[#This Row],[art]]="00",tabDaten[[#This Row],[art]]="10",tabDaten[[#This Row],[art]]="60",tabDaten[[#This Row],[art]]="70"),tabDaten[[#This Row],[Rechnung]],tabDaten[[#This Row],[Rechnung]]*-1)</f>
        <v>0</v>
      </c>
      <c r="N865" s="44">
        <v>1</v>
      </c>
      <c r="O865" s="45" t="s">
        <v>997</v>
      </c>
      <c r="P865" s="45" t="s">
        <v>1049</v>
      </c>
      <c r="Q865" s="45" t="s">
        <v>1736</v>
      </c>
      <c r="R865" s="45" t="s">
        <v>995</v>
      </c>
      <c r="S865" s="45" t="s">
        <v>1546</v>
      </c>
      <c r="T865" s="44" t="s">
        <v>139</v>
      </c>
      <c r="U865" s="46">
        <v>200</v>
      </c>
      <c r="V865" s="46">
        <v>0</v>
      </c>
    </row>
    <row r="866" spans="2:22" x14ac:dyDescent="0.2">
      <c r="B866" s="14" t="str">
        <f>IF(tabDaten[[#This Row],[MandNr]]="","Fehler",IF(tabDaten[[#This Row],[MandNr]]=1,"1 Stadt Bad Rappenau","2 Eigenbetrieb Stadtenwässerung"))</f>
        <v>1 Stadt Bad Rappenau</v>
      </c>
      <c r="C866" s="14" t="str">
        <f>IF(OR(tabDaten[[#This Row],[art]]="00",tabDaten[[#This Row],[art]]="01",tabDaten[[#This Row],[art]]="60",tabDaten[[#This Row],[art]]="61"),"0 Verwaltungshaushalt","1 Vermögenshaushalt")</f>
        <v>0 Verwaltungshaushalt</v>
      </c>
      <c r="D866" s="14" t="str">
        <f>VLOOKUP(tabDaten[[#This Row],[art]],tabKontenart[],2,FALSE)</f>
        <v>01 Ausgaben VerwaltungsHH</v>
      </c>
      <c r="E866" s="14" t="str">
        <f>LEFT(tabDaten[[#This Row],[Gld]],1) &amp; "    " &amp;VLOOKUP((tabDaten[[#This Row],[MandNr]]&amp;"x"&amp;LEFT(tabDaten[[#This Row],[Gld]],1)),tabGliederung[],2,FALSE)</f>
        <v xml:space="preserve">1    öffentliche Ordnung </v>
      </c>
      <c r="F866" s="14" t="str">
        <f>LEFT(tabDaten[[#This Row],[Gld]],2) &amp; "    " &amp;VLOOKUP((tabDaten[[#This Row],[MandNr]]&amp;"x"&amp;LEFT(tabDaten[[#This Row],[Gld]],2)),tabGliederung[],2,FALSE)</f>
        <v xml:space="preserve">13    Feuerschutz </v>
      </c>
      <c r="G8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6" s="14" t="str">
        <f>LEFT(tabDaten[[#This Row],[Gld]],4) &amp; "    " &amp;VLOOKUP((tabDaten[[#This Row],[MandNr]]&amp;"x"&amp;LEFT(tabDaten[[#This Row],[Gld]],4)),tabGliederung[],2,FALSE)</f>
        <v xml:space="preserve">1308    Abteilung Wollenberg </v>
      </c>
      <c r="I866" s="14" t="str">
        <f>IF(OR(LEFT(tabDaten[[#This Row],[Grp]],1)*1=3,LEFT(tabDaten[[#This Row],[Grp]],1)*1=9),LEFT(tabDaten[[#This Row],[Grp]],2),LEFT(tabDaten[[#This Row],[Grp]],1))</f>
        <v>5</v>
      </c>
      <c r="J866" s="14" t="str">
        <f>VLOOKUP(tabDaten[[#This Row],[GrpKurz]],tabGruppierung[],2,FALSE)</f>
        <v>A   Sächlicher Verwaltungs- und Betriebsaufwand</v>
      </c>
      <c r="K8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1308-546000    Steuern und Gebäudeversicherungen   </v>
      </c>
      <c r="L866" s="17">
        <f>IF(OR(tabDaten[[#This Row],[art]]="00",tabDaten[[#This Row],[art]]="10"),tabDaten[[#This Row],[Plan]],tabDaten[[#This Row],[Plan]]*-1)</f>
        <v>-300</v>
      </c>
      <c r="M866" s="18">
        <f>IF(OR(tabDaten[[#This Row],[art]]="00",tabDaten[[#This Row],[art]]="10",tabDaten[[#This Row],[art]]="60",tabDaten[[#This Row],[art]]="70"),tabDaten[[#This Row],[Rechnung]],tabDaten[[#This Row],[Rechnung]]*-1)</f>
        <v>-280.85000000000002</v>
      </c>
      <c r="N866" s="44">
        <v>1</v>
      </c>
      <c r="O866" s="45" t="s">
        <v>997</v>
      </c>
      <c r="P866" s="45" t="s">
        <v>1049</v>
      </c>
      <c r="Q866" s="45" t="s">
        <v>1737</v>
      </c>
      <c r="R866" s="45" t="s">
        <v>995</v>
      </c>
      <c r="S866" s="45" t="s">
        <v>1546</v>
      </c>
      <c r="T866" s="44" t="s">
        <v>140</v>
      </c>
      <c r="U866" s="46">
        <v>300</v>
      </c>
      <c r="V866" s="46">
        <v>280.85000000000002</v>
      </c>
    </row>
    <row r="867" spans="2:22" x14ac:dyDescent="0.2">
      <c r="B867" s="14" t="str">
        <f>IF(tabDaten[[#This Row],[MandNr]]="","Fehler",IF(tabDaten[[#This Row],[MandNr]]=1,"1 Stadt Bad Rappenau","2 Eigenbetrieb Stadtenwässerung"))</f>
        <v>1 Stadt Bad Rappenau</v>
      </c>
      <c r="C867" s="14" t="str">
        <f>IF(OR(tabDaten[[#This Row],[art]]="00",tabDaten[[#This Row],[art]]="01",tabDaten[[#This Row],[art]]="60",tabDaten[[#This Row],[art]]="61"),"0 Verwaltungshaushalt","1 Vermögenshaushalt")</f>
        <v>0 Verwaltungshaushalt</v>
      </c>
      <c r="D867" s="14" t="str">
        <f>VLOOKUP(tabDaten[[#This Row],[art]],tabKontenart[],2,FALSE)</f>
        <v>01 Ausgaben VerwaltungsHH</v>
      </c>
      <c r="E867" s="14" t="str">
        <f>LEFT(tabDaten[[#This Row],[Gld]],1) &amp; "    " &amp;VLOOKUP((tabDaten[[#This Row],[MandNr]]&amp;"x"&amp;LEFT(tabDaten[[#This Row],[Gld]],1)),tabGliederung[],2,FALSE)</f>
        <v xml:space="preserve">1    öffentliche Ordnung </v>
      </c>
      <c r="F867" s="14" t="str">
        <f>LEFT(tabDaten[[#This Row],[Gld]],2) &amp; "    " &amp;VLOOKUP((tabDaten[[#This Row],[MandNr]]&amp;"x"&amp;LEFT(tabDaten[[#This Row],[Gld]],2)),tabGliederung[],2,FALSE)</f>
        <v xml:space="preserve">13    Feuerschutz </v>
      </c>
      <c r="G8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7" s="14" t="str">
        <f>LEFT(tabDaten[[#This Row],[Gld]],4) &amp; "    " &amp;VLOOKUP((tabDaten[[#This Row],[MandNr]]&amp;"x"&amp;LEFT(tabDaten[[#This Row],[Gld]],4)),tabGliederung[],2,FALSE)</f>
        <v xml:space="preserve">1308    Abteilung Wollenberg </v>
      </c>
      <c r="I867" s="14" t="str">
        <f>IF(OR(LEFT(tabDaten[[#This Row],[Grp]],1)*1=3,LEFT(tabDaten[[#This Row],[Grp]],1)*1=9),LEFT(tabDaten[[#This Row],[Grp]],2),LEFT(tabDaten[[#This Row],[Grp]],1))</f>
        <v>5</v>
      </c>
      <c r="J867" s="14" t="str">
        <f>VLOOKUP(tabDaten[[#This Row],[GrpKurz]],tabGruppierung[],2,FALSE)</f>
        <v>A   Sächlicher Verwaltungs- und Betriebsaufwand</v>
      </c>
      <c r="K8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1308-549000    sonstige Bewirtschaftungskosten (z.B. Schornsteinfeger, Feuerlöschgeräte) </v>
      </c>
      <c r="L867" s="17">
        <f>IF(OR(tabDaten[[#This Row],[art]]="00",tabDaten[[#This Row],[art]]="10"),tabDaten[[#This Row],[Plan]],tabDaten[[#This Row],[Plan]]*-1)</f>
        <v>-300</v>
      </c>
      <c r="M867" s="18">
        <f>IF(OR(tabDaten[[#This Row],[art]]="00",tabDaten[[#This Row],[art]]="10",tabDaten[[#This Row],[art]]="60",tabDaten[[#This Row],[art]]="70"),tabDaten[[#This Row],[Rechnung]],tabDaten[[#This Row],[Rechnung]]*-1)</f>
        <v>-553.77</v>
      </c>
      <c r="N867" s="44">
        <v>1</v>
      </c>
      <c r="O867" s="45" t="s">
        <v>997</v>
      </c>
      <c r="P867" s="45" t="s">
        <v>1049</v>
      </c>
      <c r="Q867" s="45" t="s">
        <v>1738</v>
      </c>
      <c r="R867" s="45" t="s">
        <v>995</v>
      </c>
      <c r="S867" s="45" t="s">
        <v>1546</v>
      </c>
      <c r="T867" s="44" t="s">
        <v>141</v>
      </c>
      <c r="U867" s="46">
        <v>300</v>
      </c>
      <c r="V867" s="46">
        <v>553.77</v>
      </c>
    </row>
    <row r="868" spans="2:22" x14ac:dyDescent="0.2">
      <c r="B868" s="14" t="str">
        <f>IF(tabDaten[[#This Row],[MandNr]]="","Fehler",IF(tabDaten[[#This Row],[MandNr]]=1,"1 Stadt Bad Rappenau","2 Eigenbetrieb Stadtenwässerung"))</f>
        <v>1 Stadt Bad Rappenau</v>
      </c>
      <c r="C868" s="14" t="str">
        <f>IF(OR(tabDaten[[#This Row],[art]]="00",tabDaten[[#This Row],[art]]="01",tabDaten[[#This Row],[art]]="60",tabDaten[[#This Row],[art]]="61"),"0 Verwaltungshaushalt","1 Vermögenshaushalt")</f>
        <v>0 Verwaltungshaushalt</v>
      </c>
      <c r="D868" s="14" t="str">
        <f>VLOOKUP(tabDaten[[#This Row],[art]],tabKontenart[],2,FALSE)</f>
        <v>01 Ausgaben VerwaltungsHH</v>
      </c>
      <c r="E868" s="14" t="str">
        <f>LEFT(tabDaten[[#This Row],[Gld]],1) &amp; "    " &amp;VLOOKUP((tabDaten[[#This Row],[MandNr]]&amp;"x"&amp;LEFT(tabDaten[[#This Row],[Gld]],1)),tabGliederung[],2,FALSE)</f>
        <v xml:space="preserve">1    öffentliche Ordnung </v>
      </c>
      <c r="F868" s="14" t="str">
        <f>LEFT(tabDaten[[#This Row],[Gld]],2) &amp; "    " &amp;VLOOKUP((tabDaten[[#This Row],[MandNr]]&amp;"x"&amp;LEFT(tabDaten[[#This Row],[Gld]],2)),tabGliederung[],2,FALSE)</f>
        <v xml:space="preserve">13    Feuerschutz </v>
      </c>
      <c r="G8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8" s="14" t="str">
        <f>LEFT(tabDaten[[#This Row],[Gld]],4) &amp; "    " &amp;VLOOKUP((tabDaten[[#This Row],[MandNr]]&amp;"x"&amp;LEFT(tabDaten[[#This Row],[Gld]],4)),tabGliederung[],2,FALSE)</f>
        <v xml:space="preserve">1308    Abteilung Wollenberg </v>
      </c>
      <c r="I868" s="14" t="str">
        <f>IF(OR(LEFT(tabDaten[[#This Row],[Grp]],1)*1=3,LEFT(tabDaten[[#This Row],[Grp]],1)*1=9),LEFT(tabDaten[[#This Row],[Grp]],2),LEFT(tabDaten[[#This Row],[Grp]],1))</f>
        <v>5</v>
      </c>
      <c r="J868" s="14" t="str">
        <f>VLOOKUP(tabDaten[[#This Row],[GrpKurz]],tabGruppierung[],2,FALSE)</f>
        <v>A   Sächlicher Verwaltungs- und Betriebsaufwand</v>
      </c>
      <c r="K8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1308-550000    Haltung von Fahrzeugen  </v>
      </c>
      <c r="L868" s="17">
        <f>IF(OR(tabDaten[[#This Row],[art]]="00",tabDaten[[#This Row],[art]]="10"),tabDaten[[#This Row],[Plan]],tabDaten[[#This Row],[Plan]]*-1)</f>
        <v>-2500</v>
      </c>
      <c r="M868" s="18">
        <f>IF(OR(tabDaten[[#This Row],[art]]="00",tabDaten[[#This Row],[art]]="10",tabDaten[[#This Row],[art]]="60",tabDaten[[#This Row],[art]]="70"),tabDaten[[#This Row],[Rechnung]],tabDaten[[#This Row],[Rechnung]]*-1)</f>
        <v>0</v>
      </c>
      <c r="N868" s="44">
        <v>1</v>
      </c>
      <c r="O868" s="45" t="s">
        <v>997</v>
      </c>
      <c r="P868" s="45" t="s">
        <v>1049</v>
      </c>
      <c r="Q868" s="45" t="s">
        <v>1716</v>
      </c>
      <c r="R868" s="45" t="s">
        <v>995</v>
      </c>
      <c r="S868" s="45" t="s">
        <v>1546</v>
      </c>
      <c r="T868" s="44" t="s">
        <v>111</v>
      </c>
      <c r="U868" s="46">
        <v>2500</v>
      </c>
      <c r="V868" s="46">
        <v>0</v>
      </c>
    </row>
    <row r="869" spans="2:22" x14ac:dyDescent="0.2">
      <c r="B869" s="14" t="str">
        <f>IF(tabDaten[[#This Row],[MandNr]]="","Fehler",IF(tabDaten[[#This Row],[MandNr]]=1,"1 Stadt Bad Rappenau","2 Eigenbetrieb Stadtenwässerung"))</f>
        <v>1 Stadt Bad Rappenau</v>
      </c>
      <c r="C869" s="14" t="str">
        <f>IF(OR(tabDaten[[#This Row],[art]]="00",tabDaten[[#This Row],[art]]="01",tabDaten[[#This Row],[art]]="60",tabDaten[[#This Row],[art]]="61"),"0 Verwaltungshaushalt","1 Vermögenshaushalt")</f>
        <v>0 Verwaltungshaushalt</v>
      </c>
      <c r="D869" s="14" t="str">
        <f>VLOOKUP(tabDaten[[#This Row],[art]],tabKontenart[],2,FALSE)</f>
        <v>01 Ausgaben VerwaltungsHH</v>
      </c>
      <c r="E869" s="14" t="str">
        <f>LEFT(tabDaten[[#This Row],[Gld]],1) &amp; "    " &amp;VLOOKUP((tabDaten[[#This Row],[MandNr]]&amp;"x"&amp;LEFT(tabDaten[[#This Row],[Gld]],1)),tabGliederung[],2,FALSE)</f>
        <v xml:space="preserve">1    öffentliche Ordnung </v>
      </c>
      <c r="F869" s="14" t="str">
        <f>LEFT(tabDaten[[#This Row],[Gld]],2) &amp; "    " &amp;VLOOKUP((tabDaten[[#This Row],[MandNr]]&amp;"x"&amp;LEFT(tabDaten[[#This Row],[Gld]],2)),tabGliederung[],2,FALSE)</f>
        <v xml:space="preserve">13    Feuerschutz </v>
      </c>
      <c r="G8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69" s="14" t="str">
        <f>LEFT(tabDaten[[#This Row],[Gld]],4) &amp; "    " &amp;VLOOKUP((tabDaten[[#This Row],[MandNr]]&amp;"x"&amp;LEFT(tabDaten[[#This Row],[Gld]],4)),tabGliederung[],2,FALSE)</f>
        <v xml:space="preserve">1308    Abteilung Wollenberg </v>
      </c>
      <c r="I869" s="14" t="str">
        <f>IF(OR(LEFT(tabDaten[[#This Row],[Grp]],1)*1=3,LEFT(tabDaten[[#This Row],[Grp]],1)*1=9),LEFT(tabDaten[[#This Row],[Grp]],2),LEFT(tabDaten[[#This Row],[Grp]],1))</f>
        <v>5</v>
      </c>
      <c r="J869" s="14" t="str">
        <f>VLOOKUP(tabDaten[[#This Row],[GrpKurz]],tabGruppierung[],2,FALSE)</f>
        <v>A   Sächlicher Verwaltungs- und Betriebsaufwand</v>
      </c>
      <c r="K8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1308-560000    Dienst- und Schutzkleidung  </v>
      </c>
      <c r="L869" s="17">
        <f>IF(OR(tabDaten[[#This Row],[art]]="00",tabDaten[[#This Row],[art]]="10"),tabDaten[[#This Row],[Plan]],tabDaten[[#This Row],[Plan]]*-1)</f>
        <v>-1000</v>
      </c>
      <c r="M869" s="18">
        <f>IF(OR(tabDaten[[#This Row],[art]]="00",tabDaten[[#This Row],[art]]="10",tabDaten[[#This Row],[art]]="60",tabDaten[[#This Row],[art]]="70"),tabDaten[[#This Row],[Rechnung]],tabDaten[[#This Row],[Rechnung]]*-1)</f>
        <v>-345.79</v>
      </c>
      <c r="N869" s="44">
        <v>1</v>
      </c>
      <c r="O869" s="45" t="s">
        <v>997</v>
      </c>
      <c r="P869" s="45" t="s">
        <v>1049</v>
      </c>
      <c r="Q869" s="45" t="s">
        <v>1742</v>
      </c>
      <c r="R869" s="45" t="s">
        <v>995</v>
      </c>
      <c r="S869" s="45" t="s">
        <v>1546</v>
      </c>
      <c r="T869" s="44" t="s">
        <v>146</v>
      </c>
      <c r="U869" s="46">
        <v>1000</v>
      </c>
      <c r="V869" s="46">
        <v>345.79</v>
      </c>
    </row>
    <row r="870" spans="2:22" x14ac:dyDescent="0.2">
      <c r="B870" s="14" t="str">
        <f>IF(tabDaten[[#This Row],[MandNr]]="","Fehler",IF(tabDaten[[#This Row],[MandNr]]=1,"1 Stadt Bad Rappenau","2 Eigenbetrieb Stadtenwässerung"))</f>
        <v>1 Stadt Bad Rappenau</v>
      </c>
      <c r="C870" s="14" t="str">
        <f>IF(OR(tabDaten[[#This Row],[art]]="00",tabDaten[[#This Row],[art]]="01",tabDaten[[#This Row],[art]]="60",tabDaten[[#This Row],[art]]="61"),"0 Verwaltungshaushalt","1 Vermögenshaushalt")</f>
        <v>0 Verwaltungshaushalt</v>
      </c>
      <c r="D870" s="14" t="str">
        <f>VLOOKUP(tabDaten[[#This Row],[art]],tabKontenart[],2,FALSE)</f>
        <v>01 Ausgaben VerwaltungsHH</v>
      </c>
      <c r="E870" s="14" t="str">
        <f>LEFT(tabDaten[[#This Row],[Gld]],1) &amp; "    " &amp;VLOOKUP((tabDaten[[#This Row],[MandNr]]&amp;"x"&amp;LEFT(tabDaten[[#This Row],[Gld]],1)),tabGliederung[],2,FALSE)</f>
        <v xml:space="preserve">1    öffentliche Ordnung </v>
      </c>
      <c r="F870" s="14" t="str">
        <f>LEFT(tabDaten[[#This Row],[Gld]],2) &amp; "    " &amp;VLOOKUP((tabDaten[[#This Row],[MandNr]]&amp;"x"&amp;LEFT(tabDaten[[#This Row],[Gld]],2)),tabGliederung[],2,FALSE)</f>
        <v xml:space="preserve">13    Feuerschutz </v>
      </c>
      <c r="G8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0" s="14" t="str">
        <f>LEFT(tabDaten[[#This Row],[Gld]],4) &amp; "    " &amp;VLOOKUP((tabDaten[[#This Row],[MandNr]]&amp;"x"&amp;LEFT(tabDaten[[#This Row],[Gld]],4)),tabGliederung[],2,FALSE)</f>
        <v xml:space="preserve">1308    Abteilung Wollenberg </v>
      </c>
      <c r="I870" s="14" t="str">
        <f>IF(OR(LEFT(tabDaten[[#This Row],[Grp]],1)*1=3,LEFT(tabDaten[[#This Row],[Grp]],1)*1=9),LEFT(tabDaten[[#This Row],[Grp]],2),LEFT(tabDaten[[#This Row],[Grp]],1))</f>
        <v>5</v>
      </c>
      <c r="J870" s="14" t="str">
        <f>VLOOKUP(tabDaten[[#This Row],[GrpKurz]],tabGruppierung[],2,FALSE)</f>
        <v>A   Sächlicher Verwaltungs- und Betriebsaufwand</v>
      </c>
      <c r="K8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1308-562000    Aus- und Fortbildung Umschulung  </v>
      </c>
      <c r="L870" s="17">
        <f>IF(OR(tabDaten[[#This Row],[art]]="00",tabDaten[[#This Row],[art]]="10"),tabDaten[[#This Row],[Plan]],tabDaten[[#This Row],[Plan]]*-1)</f>
        <v>-1000</v>
      </c>
      <c r="M870" s="18">
        <f>IF(OR(tabDaten[[#This Row],[art]]="00",tabDaten[[#This Row],[art]]="10",tabDaten[[#This Row],[art]]="60",tabDaten[[#This Row],[art]]="70"),tabDaten[[#This Row],[Rechnung]],tabDaten[[#This Row],[Rechnung]]*-1)</f>
        <v>-1484.6</v>
      </c>
      <c r="N870" s="44">
        <v>1</v>
      </c>
      <c r="O870" s="45" t="s">
        <v>997</v>
      </c>
      <c r="P870" s="45" t="s">
        <v>1049</v>
      </c>
      <c r="Q870" s="45" t="s">
        <v>1727</v>
      </c>
      <c r="R870" s="45" t="s">
        <v>995</v>
      </c>
      <c r="S870" s="45" t="s">
        <v>1546</v>
      </c>
      <c r="T870" s="44" t="s">
        <v>131</v>
      </c>
      <c r="U870" s="46">
        <v>1000</v>
      </c>
      <c r="V870" s="46">
        <v>1484.6</v>
      </c>
    </row>
    <row r="871" spans="2:22" x14ac:dyDescent="0.2">
      <c r="B871" s="14" t="str">
        <f>IF(tabDaten[[#This Row],[MandNr]]="","Fehler",IF(tabDaten[[#This Row],[MandNr]]=1,"1 Stadt Bad Rappenau","2 Eigenbetrieb Stadtenwässerung"))</f>
        <v>1 Stadt Bad Rappenau</v>
      </c>
      <c r="C871" s="14" t="str">
        <f>IF(OR(tabDaten[[#This Row],[art]]="00",tabDaten[[#This Row],[art]]="01",tabDaten[[#This Row],[art]]="60",tabDaten[[#This Row],[art]]="61"),"0 Verwaltungshaushalt","1 Vermögenshaushalt")</f>
        <v>0 Verwaltungshaushalt</v>
      </c>
      <c r="D871" s="14" t="str">
        <f>VLOOKUP(tabDaten[[#This Row],[art]],tabKontenart[],2,FALSE)</f>
        <v>01 Ausgaben VerwaltungsHH</v>
      </c>
      <c r="E871" s="14" t="str">
        <f>LEFT(tabDaten[[#This Row],[Gld]],1) &amp; "    " &amp;VLOOKUP((tabDaten[[#This Row],[MandNr]]&amp;"x"&amp;LEFT(tabDaten[[#This Row],[Gld]],1)),tabGliederung[],2,FALSE)</f>
        <v xml:space="preserve">1    öffentliche Ordnung </v>
      </c>
      <c r="F871" s="14" t="str">
        <f>LEFT(tabDaten[[#This Row],[Gld]],2) &amp; "    " &amp;VLOOKUP((tabDaten[[#This Row],[MandNr]]&amp;"x"&amp;LEFT(tabDaten[[#This Row],[Gld]],2)),tabGliederung[],2,FALSE)</f>
        <v xml:space="preserve">13    Feuerschutz </v>
      </c>
      <c r="G8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1" s="14" t="str">
        <f>LEFT(tabDaten[[#This Row],[Gld]],4) &amp; "    " &amp;VLOOKUP((tabDaten[[#This Row],[MandNr]]&amp;"x"&amp;LEFT(tabDaten[[#This Row],[Gld]],4)),tabGliederung[],2,FALSE)</f>
        <v xml:space="preserve">1308    Abteilung Wollenberg </v>
      </c>
      <c r="I871" s="14" t="str">
        <f>IF(OR(LEFT(tabDaten[[#This Row],[Grp]],1)*1=3,LEFT(tabDaten[[#This Row],[Grp]],1)*1=9),LEFT(tabDaten[[#This Row],[Grp]],2),LEFT(tabDaten[[#This Row],[Grp]],1))</f>
        <v>5</v>
      </c>
      <c r="J871" s="14" t="str">
        <f>VLOOKUP(tabDaten[[#This Row],[GrpKurz]],tabGruppierung[],2,FALSE)</f>
        <v>A   Sächlicher Verwaltungs- und Betriebsaufwand</v>
      </c>
      <c r="K8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1308-583000    Ehrungen, Jubiläen und dgl.  </v>
      </c>
      <c r="L871" s="17">
        <f>IF(OR(tabDaten[[#This Row],[art]]="00",tabDaten[[#This Row],[art]]="10"),tabDaten[[#This Row],[Plan]],tabDaten[[#This Row],[Plan]]*-1)</f>
        <v>-800</v>
      </c>
      <c r="M871" s="18">
        <f>IF(OR(tabDaten[[#This Row],[art]]="00",tabDaten[[#This Row],[art]]="10",tabDaten[[#This Row],[art]]="60",tabDaten[[#This Row],[art]]="70"),tabDaten[[#This Row],[Rechnung]],tabDaten[[#This Row],[Rechnung]]*-1)</f>
        <v>-84</v>
      </c>
      <c r="N871" s="44">
        <v>1</v>
      </c>
      <c r="O871" s="45" t="s">
        <v>997</v>
      </c>
      <c r="P871" s="45" t="s">
        <v>1049</v>
      </c>
      <c r="Q871" s="45" t="s">
        <v>1719</v>
      </c>
      <c r="R871" s="45" t="s">
        <v>995</v>
      </c>
      <c r="S871" s="45" t="s">
        <v>1546</v>
      </c>
      <c r="T871" s="44" t="s">
        <v>114</v>
      </c>
      <c r="U871" s="46">
        <v>800</v>
      </c>
      <c r="V871" s="46">
        <v>84</v>
      </c>
    </row>
    <row r="872" spans="2:22" x14ac:dyDescent="0.2">
      <c r="B872" s="14" t="str">
        <f>IF(tabDaten[[#This Row],[MandNr]]="","Fehler",IF(tabDaten[[#This Row],[MandNr]]=1,"1 Stadt Bad Rappenau","2 Eigenbetrieb Stadtenwässerung"))</f>
        <v>1 Stadt Bad Rappenau</v>
      </c>
      <c r="C872" s="14" t="str">
        <f>IF(OR(tabDaten[[#This Row],[art]]="00",tabDaten[[#This Row],[art]]="01",tabDaten[[#This Row],[art]]="60",tabDaten[[#This Row],[art]]="61"),"0 Verwaltungshaushalt","1 Vermögenshaushalt")</f>
        <v>0 Verwaltungshaushalt</v>
      </c>
      <c r="D872" s="14" t="str">
        <f>VLOOKUP(tabDaten[[#This Row],[art]],tabKontenart[],2,FALSE)</f>
        <v>01 Ausgaben VerwaltungsHH</v>
      </c>
      <c r="E872" s="14" t="str">
        <f>LEFT(tabDaten[[#This Row],[Gld]],1) &amp; "    " &amp;VLOOKUP((tabDaten[[#This Row],[MandNr]]&amp;"x"&amp;LEFT(tabDaten[[#This Row],[Gld]],1)),tabGliederung[],2,FALSE)</f>
        <v xml:space="preserve">1    öffentliche Ordnung </v>
      </c>
      <c r="F872" s="14" t="str">
        <f>LEFT(tabDaten[[#This Row],[Gld]],2) &amp; "    " &amp;VLOOKUP((tabDaten[[#This Row],[MandNr]]&amp;"x"&amp;LEFT(tabDaten[[#This Row],[Gld]],2)),tabGliederung[],2,FALSE)</f>
        <v xml:space="preserve">13    Feuerschutz </v>
      </c>
      <c r="G8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2" s="14" t="str">
        <f>LEFT(tabDaten[[#This Row],[Gld]],4) &amp; "    " &amp;VLOOKUP((tabDaten[[#This Row],[MandNr]]&amp;"x"&amp;LEFT(tabDaten[[#This Row],[Gld]],4)),tabGliederung[],2,FALSE)</f>
        <v xml:space="preserve">1308    Abteilung Wollenberg </v>
      </c>
      <c r="I872" s="14" t="str">
        <f>IF(OR(LEFT(tabDaten[[#This Row],[Grp]],1)*1=3,LEFT(tabDaten[[#This Row],[Grp]],1)*1=9),LEFT(tabDaten[[#This Row],[Grp]],2),LEFT(tabDaten[[#This Row],[Grp]],1))</f>
        <v>6</v>
      </c>
      <c r="J872" s="14" t="str">
        <f>VLOOKUP(tabDaten[[#This Row],[GrpKurz]],tabGruppierung[],2,FALSE)</f>
        <v>A   Sächlicher Verwaltungs- und Betriebsaufwand</v>
      </c>
      <c r="K8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1308-605000    Brandfälle, Einsätze   </v>
      </c>
      <c r="L872" s="17">
        <f>IF(OR(tabDaten[[#This Row],[art]]="00",tabDaten[[#This Row],[art]]="10"),tabDaten[[#This Row],[Plan]],tabDaten[[#This Row],[Plan]]*-1)</f>
        <v>-1600</v>
      </c>
      <c r="M872" s="18">
        <f>IF(OR(tabDaten[[#This Row],[art]]="00",tabDaten[[#This Row],[art]]="10",tabDaten[[#This Row],[art]]="60",tabDaten[[#This Row],[art]]="70"),tabDaten[[#This Row],[Rechnung]],tabDaten[[#This Row],[Rechnung]]*-1)</f>
        <v>-814</v>
      </c>
      <c r="N872" s="44">
        <v>1</v>
      </c>
      <c r="O872" s="45" t="s">
        <v>997</v>
      </c>
      <c r="P872" s="45" t="s">
        <v>1049</v>
      </c>
      <c r="Q872" s="45" t="s">
        <v>1751</v>
      </c>
      <c r="R872" s="45" t="s">
        <v>995</v>
      </c>
      <c r="S872" s="45" t="s">
        <v>1546</v>
      </c>
      <c r="T872" s="44" t="s">
        <v>160</v>
      </c>
      <c r="U872" s="46">
        <v>1600</v>
      </c>
      <c r="V872" s="46">
        <v>814</v>
      </c>
    </row>
    <row r="873" spans="2:22" x14ac:dyDescent="0.2">
      <c r="B873" s="14" t="str">
        <f>IF(tabDaten[[#This Row],[MandNr]]="","Fehler",IF(tabDaten[[#This Row],[MandNr]]=1,"1 Stadt Bad Rappenau","2 Eigenbetrieb Stadtenwässerung"))</f>
        <v>1 Stadt Bad Rappenau</v>
      </c>
      <c r="C873" s="14" t="str">
        <f>IF(OR(tabDaten[[#This Row],[art]]="00",tabDaten[[#This Row],[art]]="01",tabDaten[[#This Row],[art]]="60",tabDaten[[#This Row],[art]]="61"),"0 Verwaltungshaushalt","1 Vermögenshaushalt")</f>
        <v>0 Verwaltungshaushalt</v>
      </c>
      <c r="D873" s="14" t="str">
        <f>VLOOKUP(tabDaten[[#This Row],[art]],tabKontenart[],2,FALSE)</f>
        <v>01 Ausgaben VerwaltungsHH</v>
      </c>
      <c r="E873" s="14" t="str">
        <f>LEFT(tabDaten[[#This Row],[Gld]],1) &amp; "    " &amp;VLOOKUP((tabDaten[[#This Row],[MandNr]]&amp;"x"&amp;LEFT(tabDaten[[#This Row],[Gld]],1)),tabGliederung[],2,FALSE)</f>
        <v xml:space="preserve">1    öffentliche Ordnung </v>
      </c>
      <c r="F873" s="14" t="str">
        <f>LEFT(tabDaten[[#This Row],[Gld]],2) &amp; "    " &amp;VLOOKUP((tabDaten[[#This Row],[MandNr]]&amp;"x"&amp;LEFT(tabDaten[[#This Row],[Gld]],2)),tabGliederung[],2,FALSE)</f>
        <v xml:space="preserve">13    Feuerschutz </v>
      </c>
      <c r="G8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3" s="14" t="str">
        <f>LEFT(tabDaten[[#This Row],[Gld]],4) &amp; "    " &amp;VLOOKUP((tabDaten[[#This Row],[MandNr]]&amp;"x"&amp;LEFT(tabDaten[[#This Row],[Gld]],4)),tabGliederung[],2,FALSE)</f>
        <v xml:space="preserve">1308    Abteilung Wollenberg </v>
      </c>
      <c r="I873" s="14" t="str">
        <f>IF(OR(LEFT(tabDaten[[#This Row],[Grp]],1)*1=3,LEFT(tabDaten[[#This Row],[Grp]],1)*1=9),LEFT(tabDaten[[#This Row],[Grp]],2),LEFT(tabDaten[[#This Row],[Grp]],1))</f>
        <v>6</v>
      </c>
      <c r="J873" s="14" t="str">
        <f>VLOOKUP(tabDaten[[#This Row],[GrpKurz]],tabGruppierung[],2,FALSE)</f>
        <v>A   Sächlicher Verwaltungs- und Betriebsaufwand</v>
      </c>
      <c r="K8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1308-640000    Steuern, Versicherung. , Schadensfälle, Sonderabgaben  </v>
      </c>
      <c r="L873" s="17">
        <f>IF(OR(tabDaten[[#This Row],[art]]="00",tabDaten[[#This Row],[art]]="10"),tabDaten[[#This Row],[Plan]],tabDaten[[#This Row],[Plan]]*-1)</f>
        <v>-1800</v>
      </c>
      <c r="M873" s="18">
        <f>IF(OR(tabDaten[[#This Row],[art]]="00",tabDaten[[#This Row],[art]]="10",tabDaten[[#This Row],[art]]="60",tabDaten[[#This Row],[art]]="70"),tabDaten[[#This Row],[Rechnung]],tabDaten[[#This Row],[Rechnung]]*-1)</f>
        <v>-1715.06</v>
      </c>
      <c r="N873" s="44">
        <v>1</v>
      </c>
      <c r="O873" s="45" t="s">
        <v>997</v>
      </c>
      <c r="P873" s="45" t="s">
        <v>1049</v>
      </c>
      <c r="Q873" s="45" t="s">
        <v>1723</v>
      </c>
      <c r="R873" s="45" t="s">
        <v>995</v>
      </c>
      <c r="S873" s="45" t="s">
        <v>1546</v>
      </c>
      <c r="T873" s="44" t="s">
        <v>144</v>
      </c>
      <c r="U873" s="46">
        <v>1800</v>
      </c>
      <c r="V873" s="46">
        <v>1715.06</v>
      </c>
    </row>
    <row r="874" spans="2:22" x14ac:dyDescent="0.2">
      <c r="B874" s="14" t="str">
        <f>IF(tabDaten[[#This Row],[MandNr]]="","Fehler",IF(tabDaten[[#This Row],[MandNr]]=1,"1 Stadt Bad Rappenau","2 Eigenbetrieb Stadtenwässerung"))</f>
        <v>1 Stadt Bad Rappenau</v>
      </c>
      <c r="C874" s="14" t="str">
        <f>IF(OR(tabDaten[[#This Row],[art]]="00",tabDaten[[#This Row],[art]]="01",tabDaten[[#This Row],[art]]="60",tabDaten[[#This Row],[art]]="61"),"0 Verwaltungshaushalt","1 Vermögenshaushalt")</f>
        <v>0 Verwaltungshaushalt</v>
      </c>
      <c r="D874" s="14" t="str">
        <f>VLOOKUP(tabDaten[[#This Row],[art]],tabKontenart[],2,FALSE)</f>
        <v>01 Ausgaben VerwaltungsHH</v>
      </c>
      <c r="E874" s="14" t="str">
        <f>LEFT(tabDaten[[#This Row],[Gld]],1) &amp; "    " &amp;VLOOKUP((tabDaten[[#This Row],[MandNr]]&amp;"x"&amp;LEFT(tabDaten[[#This Row],[Gld]],1)),tabGliederung[],2,FALSE)</f>
        <v xml:space="preserve">1    öffentliche Ordnung </v>
      </c>
      <c r="F874" s="14" t="str">
        <f>LEFT(tabDaten[[#This Row],[Gld]],2) &amp; "    " &amp;VLOOKUP((tabDaten[[#This Row],[MandNr]]&amp;"x"&amp;LEFT(tabDaten[[#This Row],[Gld]],2)),tabGliederung[],2,FALSE)</f>
        <v xml:space="preserve">13    Feuerschutz </v>
      </c>
      <c r="G8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4" s="14" t="str">
        <f>LEFT(tabDaten[[#This Row],[Gld]],4) &amp; "    " &amp;VLOOKUP((tabDaten[[#This Row],[MandNr]]&amp;"x"&amp;LEFT(tabDaten[[#This Row],[Gld]],4)),tabGliederung[],2,FALSE)</f>
        <v xml:space="preserve">1308    Abteilung Wollenberg </v>
      </c>
      <c r="I874" s="14" t="str">
        <f>IF(OR(LEFT(tabDaten[[#This Row],[Grp]],1)*1=3,LEFT(tabDaten[[#This Row],[Grp]],1)*1=9),LEFT(tabDaten[[#This Row],[Grp]],2),LEFT(tabDaten[[#This Row],[Grp]],1))</f>
        <v>6</v>
      </c>
      <c r="J874" s="14" t="str">
        <f>VLOOKUP(tabDaten[[#This Row],[GrpKurz]],tabGruppierung[],2,FALSE)</f>
        <v>A   Sächlicher Verwaltungs- und Betriebsaufwand</v>
      </c>
      <c r="K8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1308-650000    Bürobedarf   </v>
      </c>
      <c r="L874" s="17">
        <f>IF(OR(tabDaten[[#This Row],[art]]="00",tabDaten[[#This Row],[art]]="10"),tabDaten[[#This Row],[Plan]],tabDaten[[#This Row],[Plan]]*-1)</f>
        <v>-500</v>
      </c>
      <c r="M874" s="18">
        <f>IF(OR(tabDaten[[#This Row],[art]]="00",tabDaten[[#This Row],[art]]="10",tabDaten[[#This Row],[art]]="60",tabDaten[[#This Row],[art]]="70"),tabDaten[[#This Row],[Rechnung]],tabDaten[[#This Row],[Rechnung]]*-1)</f>
        <v>0</v>
      </c>
      <c r="N874" s="44">
        <v>1</v>
      </c>
      <c r="O874" s="45" t="s">
        <v>997</v>
      </c>
      <c r="P874" s="45" t="s">
        <v>1049</v>
      </c>
      <c r="Q874" s="45" t="s">
        <v>1724</v>
      </c>
      <c r="R874" s="45" t="s">
        <v>995</v>
      </c>
      <c r="S874" s="45" t="s">
        <v>1546</v>
      </c>
      <c r="T874" s="44" t="s">
        <v>119</v>
      </c>
      <c r="U874" s="46">
        <v>500</v>
      </c>
      <c r="V874" s="46">
        <v>0</v>
      </c>
    </row>
    <row r="875" spans="2:22" x14ac:dyDescent="0.2">
      <c r="B875" s="14" t="str">
        <f>IF(tabDaten[[#This Row],[MandNr]]="","Fehler",IF(tabDaten[[#This Row],[MandNr]]=1,"1 Stadt Bad Rappenau","2 Eigenbetrieb Stadtenwässerung"))</f>
        <v>1 Stadt Bad Rappenau</v>
      </c>
      <c r="C875" s="14" t="str">
        <f>IF(OR(tabDaten[[#This Row],[art]]="00",tabDaten[[#This Row],[art]]="01",tabDaten[[#This Row],[art]]="60",tabDaten[[#This Row],[art]]="61"),"0 Verwaltungshaushalt","1 Vermögenshaushalt")</f>
        <v>0 Verwaltungshaushalt</v>
      </c>
      <c r="D875" s="14" t="str">
        <f>VLOOKUP(tabDaten[[#This Row],[art]],tabKontenart[],2,FALSE)</f>
        <v>01 Ausgaben VerwaltungsHH</v>
      </c>
      <c r="E875" s="14" t="str">
        <f>LEFT(tabDaten[[#This Row],[Gld]],1) &amp; "    " &amp;VLOOKUP((tabDaten[[#This Row],[MandNr]]&amp;"x"&amp;LEFT(tabDaten[[#This Row],[Gld]],1)),tabGliederung[],2,FALSE)</f>
        <v xml:space="preserve">1    öffentliche Ordnung </v>
      </c>
      <c r="F875" s="14" t="str">
        <f>LEFT(tabDaten[[#This Row],[Gld]],2) &amp; "    " &amp;VLOOKUP((tabDaten[[#This Row],[MandNr]]&amp;"x"&amp;LEFT(tabDaten[[#This Row],[Gld]],2)),tabGliederung[],2,FALSE)</f>
        <v xml:space="preserve">13    Feuerschutz </v>
      </c>
      <c r="G8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5" s="14" t="str">
        <f>LEFT(tabDaten[[#This Row],[Gld]],4) &amp; "    " &amp;VLOOKUP((tabDaten[[#This Row],[MandNr]]&amp;"x"&amp;LEFT(tabDaten[[#This Row],[Gld]],4)),tabGliederung[],2,FALSE)</f>
        <v xml:space="preserve">1308    Abteilung Wollenberg </v>
      </c>
      <c r="I875" s="14" t="str">
        <f>IF(OR(LEFT(tabDaten[[#This Row],[Grp]],1)*1=3,LEFT(tabDaten[[#This Row],[Grp]],1)*1=9),LEFT(tabDaten[[#This Row],[Grp]],2),LEFT(tabDaten[[#This Row],[Grp]],1))</f>
        <v>6</v>
      </c>
      <c r="J875" s="14" t="str">
        <f>VLOOKUP(tabDaten[[#This Row],[GrpKurz]],tabGruppierung[],2,FALSE)</f>
        <v>A   Sächlicher Verwaltungs- und Betriebsaufwand</v>
      </c>
      <c r="K8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1308-661000    Mitgliedsbeiträge an Verbände und Vereine  </v>
      </c>
      <c r="L875" s="17">
        <f>IF(OR(tabDaten[[#This Row],[art]]="00",tabDaten[[#This Row],[art]]="10"),tabDaten[[#This Row],[Plan]],tabDaten[[#This Row],[Plan]]*-1)</f>
        <v>-200</v>
      </c>
      <c r="M875" s="18">
        <f>IF(OR(tabDaten[[#This Row],[art]]="00",tabDaten[[#This Row],[art]]="10",tabDaten[[#This Row],[art]]="60",tabDaten[[#This Row],[art]]="70"),tabDaten[[#This Row],[Rechnung]],tabDaten[[#This Row],[Rechnung]]*-1)</f>
        <v>-129.86000000000001</v>
      </c>
      <c r="N875" s="44">
        <v>1</v>
      </c>
      <c r="O875" s="45" t="s">
        <v>997</v>
      </c>
      <c r="P875" s="45" t="s">
        <v>1049</v>
      </c>
      <c r="Q875" s="45" t="s">
        <v>1741</v>
      </c>
      <c r="R875" s="45" t="s">
        <v>995</v>
      </c>
      <c r="S875" s="45" t="s">
        <v>1546</v>
      </c>
      <c r="T875" s="44" t="s">
        <v>145</v>
      </c>
      <c r="U875" s="46">
        <v>200</v>
      </c>
      <c r="V875" s="46">
        <v>129.86000000000001</v>
      </c>
    </row>
    <row r="876" spans="2:22" x14ac:dyDescent="0.2">
      <c r="B876" s="14" t="str">
        <f>IF(tabDaten[[#This Row],[MandNr]]="","Fehler",IF(tabDaten[[#This Row],[MandNr]]=1,"1 Stadt Bad Rappenau","2 Eigenbetrieb Stadtenwässerung"))</f>
        <v>1 Stadt Bad Rappenau</v>
      </c>
      <c r="C876" s="14" t="str">
        <f>IF(OR(tabDaten[[#This Row],[art]]="00",tabDaten[[#This Row],[art]]="01",tabDaten[[#This Row],[art]]="60",tabDaten[[#This Row],[art]]="61"),"0 Verwaltungshaushalt","1 Vermögenshaushalt")</f>
        <v>0 Verwaltungshaushalt</v>
      </c>
      <c r="D876" s="14" t="str">
        <f>VLOOKUP(tabDaten[[#This Row],[art]],tabKontenart[],2,FALSE)</f>
        <v>01 Ausgaben VerwaltungsHH</v>
      </c>
      <c r="E876" s="14" t="str">
        <f>LEFT(tabDaten[[#This Row],[Gld]],1) &amp; "    " &amp;VLOOKUP((tabDaten[[#This Row],[MandNr]]&amp;"x"&amp;LEFT(tabDaten[[#This Row],[Gld]],1)),tabGliederung[],2,FALSE)</f>
        <v xml:space="preserve">1    öffentliche Ordnung </v>
      </c>
      <c r="F876" s="14" t="str">
        <f>LEFT(tabDaten[[#This Row],[Gld]],2) &amp; "    " &amp;VLOOKUP((tabDaten[[#This Row],[MandNr]]&amp;"x"&amp;LEFT(tabDaten[[#This Row],[Gld]],2)),tabGliederung[],2,FALSE)</f>
        <v xml:space="preserve">13    Feuerschutz </v>
      </c>
      <c r="G8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6" s="14" t="str">
        <f>LEFT(tabDaten[[#This Row],[Gld]],4) &amp; "    " &amp;VLOOKUP((tabDaten[[#This Row],[MandNr]]&amp;"x"&amp;LEFT(tabDaten[[#This Row],[Gld]],4)),tabGliederung[],2,FALSE)</f>
        <v xml:space="preserve">1308    Abteilung Wollenberg </v>
      </c>
      <c r="I876" s="14" t="str">
        <f>IF(OR(LEFT(tabDaten[[#This Row],[Grp]],1)*1=3,LEFT(tabDaten[[#This Row],[Grp]],1)*1=9),LEFT(tabDaten[[#This Row],[Grp]],2),LEFT(tabDaten[[#This Row],[Grp]],1))</f>
        <v>6</v>
      </c>
      <c r="J876" s="14" t="str">
        <f>VLOOKUP(tabDaten[[#This Row],[GrpKurz]],tabGruppierung[],2,FALSE)</f>
        <v>A   Sächlicher Verwaltungs- und Betriebsaufwand</v>
      </c>
      <c r="K8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1308-668000    Vermischte Ausgaben   </v>
      </c>
      <c r="L876" s="17">
        <f>IF(OR(tabDaten[[#This Row],[art]]="00",tabDaten[[#This Row],[art]]="10"),tabDaten[[#This Row],[Plan]],tabDaten[[#This Row],[Plan]]*-1)</f>
        <v>-500</v>
      </c>
      <c r="M876" s="18">
        <f>IF(OR(tabDaten[[#This Row],[art]]="00",tabDaten[[#This Row],[art]]="10",tabDaten[[#This Row],[art]]="60",tabDaten[[#This Row],[art]]="70"),tabDaten[[#This Row],[Rechnung]],tabDaten[[#This Row],[Rechnung]]*-1)</f>
        <v>0</v>
      </c>
      <c r="N876" s="44">
        <v>1</v>
      </c>
      <c r="O876" s="45" t="s">
        <v>997</v>
      </c>
      <c r="P876" s="45" t="s">
        <v>1049</v>
      </c>
      <c r="Q876" s="45" t="s">
        <v>1726</v>
      </c>
      <c r="R876" s="45" t="s">
        <v>995</v>
      </c>
      <c r="S876" s="45" t="s">
        <v>1546</v>
      </c>
      <c r="T876" s="44" t="s">
        <v>121</v>
      </c>
      <c r="U876" s="46">
        <v>500</v>
      </c>
      <c r="V876" s="46">
        <v>0</v>
      </c>
    </row>
    <row r="877" spans="2:22" x14ac:dyDescent="0.2">
      <c r="B877" s="14" t="str">
        <f>IF(tabDaten[[#This Row],[MandNr]]="","Fehler",IF(tabDaten[[#This Row],[MandNr]]=1,"1 Stadt Bad Rappenau","2 Eigenbetrieb Stadtenwässerung"))</f>
        <v>1 Stadt Bad Rappenau</v>
      </c>
      <c r="C877" s="14" t="str">
        <f>IF(OR(tabDaten[[#This Row],[art]]="00",tabDaten[[#This Row],[art]]="01",tabDaten[[#This Row],[art]]="60",tabDaten[[#This Row],[art]]="61"),"0 Verwaltungshaushalt","1 Vermögenshaushalt")</f>
        <v>0 Verwaltungshaushalt</v>
      </c>
      <c r="D877" s="14" t="str">
        <f>VLOOKUP(tabDaten[[#This Row],[art]],tabKontenart[],2,FALSE)</f>
        <v>01 Ausgaben VerwaltungsHH</v>
      </c>
      <c r="E877" s="14" t="str">
        <f>LEFT(tabDaten[[#This Row],[Gld]],1) &amp; "    " &amp;VLOOKUP((tabDaten[[#This Row],[MandNr]]&amp;"x"&amp;LEFT(tabDaten[[#This Row],[Gld]],1)),tabGliederung[],2,FALSE)</f>
        <v xml:space="preserve">1    öffentliche Ordnung </v>
      </c>
      <c r="F877" s="14" t="str">
        <f>LEFT(tabDaten[[#This Row],[Gld]],2) &amp; "    " &amp;VLOOKUP((tabDaten[[#This Row],[MandNr]]&amp;"x"&amp;LEFT(tabDaten[[#This Row],[Gld]],2)),tabGliederung[],2,FALSE)</f>
        <v xml:space="preserve">13    Feuerschutz </v>
      </c>
      <c r="G8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7" s="14" t="str">
        <f>LEFT(tabDaten[[#This Row],[Gld]],4) &amp; "    " &amp;VLOOKUP((tabDaten[[#This Row],[MandNr]]&amp;"x"&amp;LEFT(tabDaten[[#This Row],[Gld]],4)),tabGliederung[],2,FALSE)</f>
        <v xml:space="preserve">1308    Abteilung Wollenberg </v>
      </c>
      <c r="I877" s="14" t="str">
        <f>IF(OR(LEFT(tabDaten[[#This Row],[Grp]],1)*1=3,LEFT(tabDaten[[#This Row],[Grp]],1)*1=9),LEFT(tabDaten[[#This Row],[Grp]],2),LEFT(tabDaten[[#This Row],[Grp]],1))</f>
        <v>6</v>
      </c>
      <c r="J877" s="14" t="str">
        <f>VLOOKUP(tabDaten[[#This Row],[GrpKurz]],tabGruppierung[],2,FALSE)</f>
        <v>A   Sächlicher Verwaltungs- und Betriebsaufwand</v>
      </c>
      <c r="K8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1308-679000    Innere Verrechnungen   </v>
      </c>
      <c r="L877" s="17">
        <f>IF(OR(tabDaten[[#This Row],[art]]="00",tabDaten[[#This Row],[art]]="10"),tabDaten[[#This Row],[Plan]],tabDaten[[#This Row],[Plan]]*-1)</f>
        <v>-300</v>
      </c>
      <c r="M877" s="18">
        <f>IF(OR(tabDaten[[#This Row],[art]]="00",tabDaten[[#This Row],[art]]="10",tabDaten[[#This Row],[art]]="60",tabDaten[[#This Row],[art]]="70"),tabDaten[[#This Row],[Rechnung]],tabDaten[[#This Row],[Rechnung]]*-1)</f>
        <v>0</v>
      </c>
      <c r="N877" s="44">
        <v>1</v>
      </c>
      <c r="O877" s="45" t="s">
        <v>997</v>
      </c>
      <c r="P877" s="45" t="s">
        <v>1049</v>
      </c>
      <c r="Q877" s="45" t="s">
        <v>1728</v>
      </c>
      <c r="R877" s="45" t="s">
        <v>995</v>
      </c>
      <c r="S877" s="45" t="s">
        <v>1546</v>
      </c>
      <c r="T877" s="44" t="s">
        <v>11</v>
      </c>
      <c r="U877" s="46">
        <v>300</v>
      </c>
      <c r="V877" s="46">
        <v>0</v>
      </c>
    </row>
    <row r="878" spans="2:22" x14ac:dyDescent="0.2">
      <c r="B878" s="14" t="str">
        <f>IF(tabDaten[[#This Row],[MandNr]]="","Fehler",IF(tabDaten[[#This Row],[MandNr]]=1,"1 Stadt Bad Rappenau","2 Eigenbetrieb Stadtenwässerung"))</f>
        <v>1 Stadt Bad Rappenau</v>
      </c>
      <c r="C878" s="14" t="str">
        <f>IF(OR(tabDaten[[#This Row],[art]]="00",tabDaten[[#This Row],[art]]="01",tabDaten[[#This Row],[art]]="60",tabDaten[[#This Row],[art]]="61"),"0 Verwaltungshaushalt","1 Vermögenshaushalt")</f>
        <v>0 Verwaltungshaushalt</v>
      </c>
      <c r="D878" s="14" t="str">
        <f>VLOOKUP(tabDaten[[#This Row],[art]],tabKontenart[],2,FALSE)</f>
        <v>01 Ausgaben VerwaltungsHH</v>
      </c>
      <c r="E878" s="14" t="str">
        <f>LEFT(tabDaten[[#This Row],[Gld]],1) &amp; "    " &amp;VLOOKUP((tabDaten[[#This Row],[MandNr]]&amp;"x"&amp;LEFT(tabDaten[[#This Row],[Gld]],1)),tabGliederung[],2,FALSE)</f>
        <v xml:space="preserve">1    öffentliche Ordnung </v>
      </c>
      <c r="F878" s="14" t="str">
        <f>LEFT(tabDaten[[#This Row],[Gld]],2) &amp; "    " &amp;VLOOKUP((tabDaten[[#This Row],[MandNr]]&amp;"x"&amp;LEFT(tabDaten[[#This Row],[Gld]],2)),tabGliederung[],2,FALSE)</f>
        <v xml:space="preserve">13    Feuerschutz </v>
      </c>
      <c r="G8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8" s="14" t="str">
        <f>LEFT(tabDaten[[#This Row],[Gld]],4) &amp; "    " &amp;VLOOKUP((tabDaten[[#This Row],[MandNr]]&amp;"x"&amp;LEFT(tabDaten[[#This Row],[Gld]],4)),tabGliederung[],2,FALSE)</f>
        <v xml:space="preserve">1308    Abteilung Wollenberg </v>
      </c>
      <c r="I878" s="14" t="str">
        <f>IF(OR(LEFT(tabDaten[[#This Row],[Grp]],1)*1=3,LEFT(tabDaten[[#This Row],[Grp]],1)*1=9),LEFT(tabDaten[[#This Row],[Grp]],2),LEFT(tabDaten[[#This Row],[Grp]],1))</f>
        <v>6</v>
      </c>
      <c r="J878" s="14" t="str">
        <f>VLOOKUP(tabDaten[[#This Row],[GrpKurz]],tabGruppierung[],2,FALSE)</f>
        <v>A   Sächlicher Verwaltungs- und Betriebsaufwand</v>
      </c>
      <c r="K8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1308-680000    Abschreibungen   </v>
      </c>
      <c r="L878" s="17">
        <f>IF(OR(tabDaten[[#This Row],[art]]="00",tabDaten[[#This Row],[art]]="10"),tabDaten[[#This Row],[Plan]],tabDaten[[#This Row],[Plan]]*-1)</f>
        <v>-5700</v>
      </c>
      <c r="M878" s="18">
        <f>IF(OR(tabDaten[[#This Row],[art]]="00",tabDaten[[#This Row],[art]]="10",tabDaten[[#This Row],[art]]="60",tabDaten[[#This Row],[art]]="70"),tabDaten[[#This Row],[Rechnung]],tabDaten[[#This Row],[Rechnung]]*-1)</f>
        <v>-5679.41</v>
      </c>
      <c r="N878" s="44">
        <v>1</v>
      </c>
      <c r="O878" s="45" t="s">
        <v>997</v>
      </c>
      <c r="P878" s="45" t="s">
        <v>1049</v>
      </c>
      <c r="Q878" s="45" t="s">
        <v>1752</v>
      </c>
      <c r="R878" s="45" t="s">
        <v>995</v>
      </c>
      <c r="S878" s="45" t="s">
        <v>1546</v>
      </c>
      <c r="T878" s="44" t="s">
        <v>98</v>
      </c>
      <c r="U878" s="46">
        <v>5700</v>
      </c>
      <c r="V878" s="46">
        <v>5679.41</v>
      </c>
    </row>
    <row r="879" spans="2:22" x14ac:dyDescent="0.2">
      <c r="B879" s="14" t="str">
        <f>IF(tabDaten[[#This Row],[MandNr]]="","Fehler",IF(tabDaten[[#This Row],[MandNr]]=1,"1 Stadt Bad Rappenau","2 Eigenbetrieb Stadtenwässerung"))</f>
        <v>1 Stadt Bad Rappenau</v>
      </c>
      <c r="C879" s="14" t="str">
        <f>IF(OR(tabDaten[[#This Row],[art]]="00",tabDaten[[#This Row],[art]]="01",tabDaten[[#This Row],[art]]="60",tabDaten[[#This Row],[art]]="61"),"0 Verwaltungshaushalt","1 Vermögenshaushalt")</f>
        <v>0 Verwaltungshaushalt</v>
      </c>
      <c r="D879" s="14" t="str">
        <f>VLOOKUP(tabDaten[[#This Row],[art]],tabKontenart[],2,FALSE)</f>
        <v>01 Ausgaben VerwaltungsHH</v>
      </c>
      <c r="E879" s="14" t="str">
        <f>LEFT(tabDaten[[#This Row],[Gld]],1) &amp; "    " &amp;VLOOKUP((tabDaten[[#This Row],[MandNr]]&amp;"x"&amp;LEFT(tabDaten[[#This Row],[Gld]],1)),tabGliederung[],2,FALSE)</f>
        <v xml:space="preserve">1    öffentliche Ordnung </v>
      </c>
      <c r="F879" s="14" t="str">
        <f>LEFT(tabDaten[[#This Row],[Gld]],2) &amp; "    " &amp;VLOOKUP((tabDaten[[#This Row],[MandNr]]&amp;"x"&amp;LEFT(tabDaten[[#This Row],[Gld]],2)),tabGliederung[],2,FALSE)</f>
        <v xml:space="preserve">13    Feuerschutz </v>
      </c>
      <c r="G8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79" s="14" t="str">
        <f>LEFT(tabDaten[[#This Row],[Gld]],4) &amp; "    " &amp;VLOOKUP((tabDaten[[#This Row],[MandNr]]&amp;"x"&amp;LEFT(tabDaten[[#This Row],[Gld]],4)),tabGliederung[],2,FALSE)</f>
        <v xml:space="preserve">1308    Abteilung Wollenberg </v>
      </c>
      <c r="I879" s="14" t="str">
        <f>IF(OR(LEFT(tabDaten[[#This Row],[Grp]],1)*1=3,LEFT(tabDaten[[#This Row],[Grp]],1)*1=9),LEFT(tabDaten[[#This Row],[Grp]],2),LEFT(tabDaten[[#This Row],[Grp]],1))</f>
        <v>6</v>
      </c>
      <c r="J879" s="14" t="str">
        <f>VLOOKUP(tabDaten[[#This Row],[GrpKurz]],tabGruppierung[],2,FALSE)</f>
        <v>A   Sächlicher Verwaltungs- und Betriebsaufwand</v>
      </c>
      <c r="K8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1308-685000    Verzinsung des Anlagekapitals   </v>
      </c>
      <c r="L879" s="17">
        <f>IF(OR(tabDaten[[#This Row],[art]]="00",tabDaten[[#This Row],[art]]="10"),tabDaten[[#This Row],[Plan]],tabDaten[[#This Row],[Plan]]*-1)</f>
        <v>-8200</v>
      </c>
      <c r="M879" s="18">
        <f>IF(OR(tabDaten[[#This Row],[art]]="00",tabDaten[[#This Row],[art]]="10",tabDaten[[#This Row],[art]]="60",tabDaten[[#This Row],[art]]="70"),tabDaten[[#This Row],[Rechnung]],tabDaten[[#This Row],[Rechnung]]*-1)</f>
        <v>-8195.83</v>
      </c>
      <c r="N879" s="44">
        <v>1</v>
      </c>
      <c r="O879" s="45" t="s">
        <v>997</v>
      </c>
      <c r="P879" s="45" t="s">
        <v>1049</v>
      </c>
      <c r="Q879" s="45" t="s">
        <v>1753</v>
      </c>
      <c r="R879" s="45" t="s">
        <v>995</v>
      </c>
      <c r="S879" s="45" t="s">
        <v>1546</v>
      </c>
      <c r="T879" s="44" t="s">
        <v>165</v>
      </c>
      <c r="U879" s="46">
        <v>8200</v>
      </c>
      <c r="V879" s="46">
        <v>8195.83</v>
      </c>
    </row>
    <row r="880" spans="2:22" x14ac:dyDescent="0.2">
      <c r="B880" s="14" t="str">
        <f>IF(tabDaten[[#This Row],[MandNr]]="","Fehler",IF(tabDaten[[#This Row],[MandNr]]=1,"1 Stadt Bad Rappenau","2 Eigenbetrieb Stadtenwässerung"))</f>
        <v>1 Stadt Bad Rappenau</v>
      </c>
      <c r="C880" s="14" t="str">
        <f>IF(OR(tabDaten[[#This Row],[art]]="00",tabDaten[[#This Row],[art]]="01",tabDaten[[#This Row],[art]]="60",tabDaten[[#This Row],[art]]="61"),"0 Verwaltungshaushalt","1 Vermögenshaushalt")</f>
        <v>0 Verwaltungshaushalt</v>
      </c>
      <c r="D880" s="14" t="str">
        <f>VLOOKUP(tabDaten[[#This Row],[art]],tabKontenart[],2,FALSE)</f>
        <v>01 Ausgaben VerwaltungsHH</v>
      </c>
      <c r="E880" s="14" t="str">
        <f>LEFT(tabDaten[[#This Row],[Gld]],1) &amp; "    " &amp;VLOOKUP((tabDaten[[#This Row],[MandNr]]&amp;"x"&amp;LEFT(tabDaten[[#This Row],[Gld]],1)),tabGliederung[],2,FALSE)</f>
        <v xml:space="preserve">1    öffentliche Ordnung </v>
      </c>
      <c r="F880" s="14" t="str">
        <f>LEFT(tabDaten[[#This Row],[Gld]],2) &amp; "    " &amp;VLOOKUP((tabDaten[[#This Row],[MandNr]]&amp;"x"&amp;LEFT(tabDaten[[#This Row],[Gld]],2)),tabGliederung[],2,FALSE)</f>
        <v xml:space="preserve">13    Feuerschutz </v>
      </c>
      <c r="G8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880" s="14" t="str">
        <f>LEFT(tabDaten[[#This Row],[Gld]],4) &amp; "    " &amp;VLOOKUP((tabDaten[[#This Row],[MandNr]]&amp;"x"&amp;LEFT(tabDaten[[#This Row],[Gld]],4)),tabGliederung[],2,FALSE)</f>
        <v xml:space="preserve">1308    Abteilung Wollenberg </v>
      </c>
      <c r="I880" s="14" t="str">
        <f>IF(OR(LEFT(tabDaten[[#This Row],[Grp]],1)*1=3,LEFT(tabDaten[[#This Row],[Grp]],1)*1=9),LEFT(tabDaten[[#This Row],[Grp]],2),LEFT(tabDaten[[#This Row],[Grp]],1))</f>
        <v>7</v>
      </c>
      <c r="J880" s="14" t="str">
        <f>VLOOKUP(tabDaten[[#This Row],[GrpKurz]],tabGruppierung[],2,FALSE)</f>
        <v>A   Zuweisungen und Zuschüsse (nicht für Investitionen)</v>
      </c>
      <c r="K8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1308-715000    Zuweisungen Kameradschaftskasse   </v>
      </c>
      <c r="L880" s="17">
        <f>IF(OR(tabDaten[[#This Row],[art]]="00",tabDaten[[#This Row],[art]]="10"),tabDaten[[#This Row],[Plan]],tabDaten[[#This Row],[Plan]]*-1)</f>
        <v>-500</v>
      </c>
      <c r="M880" s="18">
        <f>IF(OR(tabDaten[[#This Row],[art]]="00",tabDaten[[#This Row],[art]]="10",tabDaten[[#This Row],[art]]="60",tabDaten[[#This Row],[art]]="70"),tabDaten[[#This Row],[Rechnung]],tabDaten[[#This Row],[Rechnung]]*-1)</f>
        <v>-375</v>
      </c>
      <c r="N880" s="44">
        <v>1</v>
      </c>
      <c r="O880" s="45" t="s">
        <v>997</v>
      </c>
      <c r="P880" s="45" t="s">
        <v>1049</v>
      </c>
      <c r="Q880" s="45" t="s">
        <v>1754</v>
      </c>
      <c r="R880" s="45" t="s">
        <v>995</v>
      </c>
      <c r="S880" s="45" t="s">
        <v>1546</v>
      </c>
      <c r="T880" s="44" t="s">
        <v>166</v>
      </c>
      <c r="U880" s="46">
        <v>500</v>
      </c>
      <c r="V880" s="46">
        <v>375</v>
      </c>
    </row>
    <row r="881" spans="2:22" x14ac:dyDescent="0.2">
      <c r="B881" s="14" t="str">
        <f>IF(tabDaten[[#This Row],[MandNr]]="","Fehler",IF(tabDaten[[#This Row],[MandNr]]=1,"1 Stadt Bad Rappenau","2 Eigenbetrieb Stadtenwässerung"))</f>
        <v>1 Stadt Bad Rappenau</v>
      </c>
      <c r="C881" s="14" t="str">
        <f>IF(OR(tabDaten[[#This Row],[art]]="00",tabDaten[[#This Row],[art]]="01",tabDaten[[#This Row],[art]]="60",tabDaten[[#This Row],[art]]="61"),"0 Verwaltungshaushalt","1 Vermögenshaushalt")</f>
        <v>0 Verwaltungshaushalt</v>
      </c>
      <c r="D881" s="14" t="str">
        <f>VLOOKUP(tabDaten[[#This Row],[art]],tabKontenart[],2,FALSE)</f>
        <v>01 Ausgaben VerwaltungsHH</v>
      </c>
      <c r="E881" s="14" t="str">
        <f>LEFT(tabDaten[[#This Row],[Gld]],1) &amp; "    " &amp;VLOOKUP((tabDaten[[#This Row],[MandNr]]&amp;"x"&amp;LEFT(tabDaten[[#This Row],[Gld]],1)),tabGliederung[],2,FALSE)</f>
        <v xml:space="preserve">1    öffentliche Ordnung </v>
      </c>
      <c r="F881" s="14" t="str">
        <f>LEFT(tabDaten[[#This Row],[Gld]],2) &amp; "    " &amp;VLOOKUP((tabDaten[[#This Row],[MandNr]]&amp;"x"&amp;LEFT(tabDaten[[#This Row],[Gld]],2)),tabGliederung[],2,FALSE)</f>
        <v xml:space="preserve">14    Katastrophenschutz </v>
      </c>
      <c r="G8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14    Katastrophenschutz </v>
      </c>
      <c r="H881" s="14" t="str">
        <f>LEFT(tabDaten[[#This Row],[Gld]],4) &amp; "    " &amp;VLOOKUP((tabDaten[[#This Row],[MandNr]]&amp;"x"&amp;LEFT(tabDaten[[#This Row],[Gld]],4)),tabGliederung[],2,FALSE)</f>
        <v xml:space="preserve">1400    Katastrophenschutz </v>
      </c>
      <c r="I881" s="14" t="str">
        <f>IF(OR(LEFT(tabDaten[[#This Row],[Grp]],1)*1=3,LEFT(tabDaten[[#This Row],[Grp]],1)*1=9),LEFT(tabDaten[[#This Row],[Grp]],2),LEFT(tabDaten[[#This Row],[Grp]],1))</f>
        <v>5</v>
      </c>
      <c r="J881" s="14" t="str">
        <f>VLOOKUP(tabDaten[[#This Row],[GrpKurz]],tabGruppierung[],2,FALSE)</f>
        <v>A   Sächlicher Verwaltungs- und Betriebsaufwand</v>
      </c>
      <c r="K8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1400-501000    Unterhaltung Sirenenanlagen   </v>
      </c>
      <c r="L881" s="17">
        <f>IF(OR(tabDaten[[#This Row],[art]]="00",tabDaten[[#This Row],[art]]="10"),tabDaten[[#This Row],[Plan]],tabDaten[[#This Row],[Plan]]*-1)</f>
        <v>-1500</v>
      </c>
      <c r="M881" s="18">
        <f>IF(OR(tabDaten[[#This Row],[art]]="00",tabDaten[[#This Row],[art]]="10",tabDaten[[#This Row],[art]]="60",tabDaten[[#This Row],[art]]="70"),tabDaten[[#This Row],[Rechnung]],tabDaten[[#This Row],[Rechnung]]*-1)</f>
        <v>-2155.63</v>
      </c>
      <c r="N881" s="44">
        <v>1</v>
      </c>
      <c r="O881" s="45" t="s">
        <v>997</v>
      </c>
      <c r="P881" s="45" t="s">
        <v>1055</v>
      </c>
      <c r="Q881" s="45" t="s">
        <v>1730</v>
      </c>
      <c r="R881" s="45" t="s">
        <v>995</v>
      </c>
      <c r="S881" s="45" t="s">
        <v>1546</v>
      </c>
      <c r="T881" s="44" t="s">
        <v>168</v>
      </c>
      <c r="U881" s="46">
        <v>1500</v>
      </c>
      <c r="V881" s="46">
        <v>2155.63</v>
      </c>
    </row>
    <row r="882" spans="2:22" x14ac:dyDescent="0.2">
      <c r="B882" s="14" t="str">
        <f>IF(tabDaten[[#This Row],[MandNr]]="","Fehler",IF(tabDaten[[#This Row],[MandNr]]=1,"1 Stadt Bad Rappenau","2 Eigenbetrieb Stadtenwässerung"))</f>
        <v>1 Stadt Bad Rappenau</v>
      </c>
      <c r="C882" s="14" t="str">
        <f>IF(OR(tabDaten[[#This Row],[art]]="00",tabDaten[[#This Row],[art]]="01",tabDaten[[#This Row],[art]]="60",tabDaten[[#This Row],[art]]="61"),"0 Verwaltungshaushalt","1 Vermögenshaushalt")</f>
        <v>0 Verwaltungshaushalt</v>
      </c>
      <c r="D882" s="14" t="str">
        <f>VLOOKUP(tabDaten[[#This Row],[art]],tabKontenart[],2,FALSE)</f>
        <v>01 Ausgaben VerwaltungsHH</v>
      </c>
      <c r="E882" s="14" t="str">
        <f>LEFT(tabDaten[[#This Row],[Gld]],1) &amp; "    " &amp;VLOOKUP((tabDaten[[#This Row],[MandNr]]&amp;"x"&amp;LEFT(tabDaten[[#This Row],[Gld]],1)),tabGliederung[],2,FALSE)</f>
        <v xml:space="preserve">1    öffentliche Ordnung </v>
      </c>
      <c r="F882" s="14" t="str">
        <f>LEFT(tabDaten[[#This Row],[Gld]],2) &amp; "    " &amp;VLOOKUP((tabDaten[[#This Row],[MandNr]]&amp;"x"&amp;LEFT(tabDaten[[#This Row],[Gld]],2)),tabGliederung[],2,FALSE)</f>
        <v xml:space="preserve">14    Katastrophenschutz </v>
      </c>
      <c r="G8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14    Katastrophenschutz </v>
      </c>
      <c r="H882" s="14" t="str">
        <f>LEFT(tabDaten[[#This Row],[Gld]],4) &amp; "    " &amp;VLOOKUP((tabDaten[[#This Row],[MandNr]]&amp;"x"&amp;LEFT(tabDaten[[#This Row],[Gld]],4)),tabGliederung[],2,FALSE)</f>
        <v xml:space="preserve">1400    Katastrophenschutz </v>
      </c>
      <c r="I882" s="14" t="str">
        <f>IF(OR(LEFT(tabDaten[[#This Row],[Grp]],1)*1=3,LEFT(tabDaten[[#This Row],[Grp]],1)*1=9),LEFT(tabDaten[[#This Row],[Grp]],2),LEFT(tabDaten[[#This Row],[Grp]],1))</f>
        <v>6</v>
      </c>
      <c r="J882" s="14" t="str">
        <f>VLOOKUP(tabDaten[[#This Row],[GrpKurz]],tabGruppierung[],2,FALSE)</f>
        <v>A   Sächlicher Verwaltungs- und Betriebsaufwand</v>
      </c>
      <c r="K8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1400-636000    sonstige spezielle Zweckausgaben  </v>
      </c>
      <c r="L882" s="17">
        <f>IF(OR(tabDaten[[#This Row],[art]]="00",tabDaten[[#This Row],[art]]="10"),tabDaten[[#This Row],[Plan]],tabDaten[[#This Row],[Plan]]*-1)</f>
        <v>-500</v>
      </c>
      <c r="M882" s="18">
        <f>IF(OR(tabDaten[[#This Row],[art]]="00",tabDaten[[#This Row],[art]]="10",tabDaten[[#This Row],[art]]="60",tabDaten[[#This Row],[art]]="70"),tabDaten[[#This Row],[Rechnung]],tabDaten[[#This Row],[Rechnung]]*-1)</f>
        <v>0</v>
      </c>
      <c r="N882" s="44">
        <v>1</v>
      </c>
      <c r="O882" s="45" t="s">
        <v>997</v>
      </c>
      <c r="P882" s="45" t="s">
        <v>1055</v>
      </c>
      <c r="Q882" s="45" t="s">
        <v>1739</v>
      </c>
      <c r="R882" s="45" t="s">
        <v>995</v>
      </c>
      <c r="S882" s="45" t="s">
        <v>1546</v>
      </c>
      <c r="T882" s="44" t="s">
        <v>2130</v>
      </c>
      <c r="U882" s="46">
        <v>500</v>
      </c>
      <c r="V882" s="46">
        <v>0</v>
      </c>
    </row>
    <row r="883" spans="2:22" x14ac:dyDescent="0.2">
      <c r="B883" s="14" t="str">
        <f>IF(tabDaten[[#This Row],[MandNr]]="","Fehler",IF(tabDaten[[#This Row],[MandNr]]=1,"1 Stadt Bad Rappenau","2 Eigenbetrieb Stadtenwässerung"))</f>
        <v>1 Stadt Bad Rappenau</v>
      </c>
      <c r="C883" s="14" t="str">
        <f>IF(OR(tabDaten[[#This Row],[art]]="00",tabDaten[[#This Row],[art]]="01",tabDaten[[#This Row],[art]]="60",tabDaten[[#This Row],[art]]="61"),"0 Verwaltungshaushalt","1 Vermögenshaushalt")</f>
        <v>0 Verwaltungshaushalt</v>
      </c>
      <c r="D883" s="14" t="str">
        <f>VLOOKUP(tabDaten[[#This Row],[art]],tabKontenart[],2,FALSE)</f>
        <v>01 Ausgaben VerwaltungsHH</v>
      </c>
      <c r="E883" s="14" t="str">
        <f>LEFT(tabDaten[[#This Row],[Gld]],1) &amp; "    " &amp;VLOOKUP((tabDaten[[#This Row],[MandNr]]&amp;"x"&amp;LEFT(tabDaten[[#This Row],[Gld]],1)),tabGliederung[],2,FALSE)</f>
        <v xml:space="preserve">2    Schulen </v>
      </c>
      <c r="F883" s="14" t="str">
        <f>LEFT(tabDaten[[#This Row],[Gld]],2) &amp; "    " &amp;VLOOKUP((tabDaten[[#This Row],[MandNr]]&amp;"x"&amp;LEFT(tabDaten[[#This Row],[Gld]],2)),tabGliederung[],2,FALSE)</f>
        <v>21    Grund - Hauptschulen,  Grundschulförderklassen</v>
      </c>
      <c r="G8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83" s="14" t="str">
        <f>LEFT(tabDaten[[#This Row],[Gld]],4) &amp; "    " &amp;VLOOKUP((tabDaten[[#This Row],[MandNr]]&amp;"x"&amp;LEFT(tabDaten[[#This Row],[Gld]],4)),tabGliederung[],2,FALSE)</f>
        <v xml:space="preserve">2110    Grundschule Bad Rappenau </v>
      </c>
      <c r="I883" s="14" t="str">
        <f>IF(OR(LEFT(tabDaten[[#This Row],[Grp]],1)*1=3,LEFT(tabDaten[[#This Row],[Grp]],1)*1=9),LEFT(tabDaten[[#This Row],[Grp]],2),LEFT(tabDaten[[#This Row],[Grp]],1))</f>
        <v>4</v>
      </c>
      <c r="J883" s="14" t="str">
        <f>VLOOKUP(tabDaten[[#This Row],[GrpKurz]],tabGruppierung[],2,FALSE)</f>
        <v>A   Personalausgaben</v>
      </c>
      <c r="K8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2110-414000    Vergütungen der Beschäftigten bis 2005 nur Angestellte </v>
      </c>
      <c r="L883" s="17">
        <f>IF(OR(tabDaten[[#This Row],[art]]="00",tabDaten[[#This Row],[art]]="10"),tabDaten[[#This Row],[Plan]],tabDaten[[#This Row],[Plan]]*-1)</f>
        <v>-43700</v>
      </c>
      <c r="M883" s="18">
        <f>IF(OR(tabDaten[[#This Row],[art]]="00",tabDaten[[#This Row],[art]]="10",tabDaten[[#This Row],[art]]="60",tabDaten[[#This Row],[art]]="70"),tabDaten[[#This Row],[Rechnung]],tabDaten[[#This Row],[Rechnung]]*-1)</f>
        <v>-43801.25</v>
      </c>
      <c r="N883" s="44">
        <v>1</v>
      </c>
      <c r="O883" s="45" t="s">
        <v>997</v>
      </c>
      <c r="P883" s="45" t="s">
        <v>1061</v>
      </c>
      <c r="Q883" s="45" t="s">
        <v>1707</v>
      </c>
      <c r="R883" s="45" t="s">
        <v>995</v>
      </c>
      <c r="S883" s="45" t="s">
        <v>1546</v>
      </c>
      <c r="T883" s="44" t="s">
        <v>127</v>
      </c>
      <c r="U883" s="46">
        <v>43700</v>
      </c>
      <c r="V883" s="46">
        <v>43801.25</v>
      </c>
    </row>
    <row r="884" spans="2:22" x14ac:dyDescent="0.2">
      <c r="B884" s="14" t="str">
        <f>IF(tabDaten[[#This Row],[MandNr]]="","Fehler",IF(tabDaten[[#This Row],[MandNr]]=1,"1 Stadt Bad Rappenau","2 Eigenbetrieb Stadtenwässerung"))</f>
        <v>1 Stadt Bad Rappenau</v>
      </c>
      <c r="C884" s="14" t="str">
        <f>IF(OR(tabDaten[[#This Row],[art]]="00",tabDaten[[#This Row],[art]]="01",tabDaten[[#This Row],[art]]="60",tabDaten[[#This Row],[art]]="61"),"0 Verwaltungshaushalt","1 Vermögenshaushalt")</f>
        <v>0 Verwaltungshaushalt</v>
      </c>
      <c r="D884" s="14" t="str">
        <f>VLOOKUP(tabDaten[[#This Row],[art]],tabKontenart[],2,FALSE)</f>
        <v>01 Ausgaben VerwaltungsHH</v>
      </c>
      <c r="E884" s="14" t="str">
        <f>LEFT(tabDaten[[#This Row],[Gld]],1) &amp; "    " &amp;VLOOKUP((tabDaten[[#This Row],[MandNr]]&amp;"x"&amp;LEFT(tabDaten[[#This Row],[Gld]],1)),tabGliederung[],2,FALSE)</f>
        <v xml:space="preserve">2    Schulen </v>
      </c>
      <c r="F884" s="14" t="str">
        <f>LEFT(tabDaten[[#This Row],[Gld]],2) &amp; "    " &amp;VLOOKUP((tabDaten[[#This Row],[MandNr]]&amp;"x"&amp;LEFT(tabDaten[[#This Row],[Gld]],2)),tabGliederung[],2,FALSE)</f>
        <v>21    Grund - Hauptschulen,  Grundschulförderklassen</v>
      </c>
      <c r="G8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84" s="14" t="str">
        <f>LEFT(tabDaten[[#This Row],[Gld]],4) &amp; "    " &amp;VLOOKUP((tabDaten[[#This Row],[MandNr]]&amp;"x"&amp;LEFT(tabDaten[[#This Row],[Gld]],4)),tabGliederung[],2,FALSE)</f>
        <v xml:space="preserve">2110    Grundschule Bad Rappenau </v>
      </c>
      <c r="I884" s="14" t="str">
        <f>IF(OR(LEFT(tabDaten[[#This Row],[Grp]],1)*1=3,LEFT(tabDaten[[#This Row],[Grp]],1)*1=9),LEFT(tabDaten[[#This Row],[Grp]],2),LEFT(tabDaten[[#This Row],[Grp]],1))</f>
        <v>4</v>
      </c>
      <c r="J884" s="14" t="str">
        <f>VLOOKUP(tabDaten[[#This Row],[GrpKurz]],tabGruppierung[],2,FALSE)</f>
        <v>A   Personalausgaben</v>
      </c>
      <c r="K8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2110-434000    Beiträge Versorgungskasse  bis 2005 nur Angestellte </v>
      </c>
      <c r="L884" s="17">
        <f>IF(OR(tabDaten[[#This Row],[art]]="00",tabDaten[[#This Row],[art]]="10"),tabDaten[[#This Row],[Plan]],tabDaten[[#This Row],[Plan]]*-1)</f>
        <v>-3700</v>
      </c>
      <c r="M884" s="18">
        <f>IF(OR(tabDaten[[#This Row],[art]]="00",tabDaten[[#This Row],[art]]="10",tabDaten[[#This Row],[art]]="60",tabDaten[[#This Row],[art]]="70"),tabDaten[[#This Row],[Rechnung]],tabDaten[[#This Row],[Rechnung]]*-1)</f>
        <v>-3750.46</v>
      </c>
      <c r="N884" s="44">
        <v>1</v>
      </c>
      <c r="O884" s="45" t="s">
        <v>997</v>
      </c>
      <c r="P884" s="45" t="s">
        <v>1061</v>
      </c>
      <c r="Q884" s="45" t="s">
        <v>1709</v>
      </c>
      <c r="R884" s="45" t="s">
        <v>995</v>
      </c>
      <c r="S884" s="45" t="s">
        <v>1546</v>
      </c>
      <c r="T884" s="44" t="s">
        <v>104</v>
      </c>
      <c r="U884" s="46">
        <v>3700</v>
      </c>
      <c r="V884" s="46">
        <v>3750.46</v>
      </c>
    </row>
    <row r="885" spans="2:22" x14ac:dyDescent="0.2">
      <c r="B885" s="14" t="str">
        <f>IF(tabDaten[[#This Row],[MandNr]]="","Fehler",IF(tabDaten[[#This Row],[MandNr]]=1,"1 Stadt Bad Rappenau","2 Eigenbetrieb Stadtenwässerung"))</f>
        <v>1 Stadt Bad Rappenau</v>
      </c>
      <c r="C885" s="14" t="str">
        <f>IF(OR(tabDaten[[#This Row],[art]]="00",tabDaten[[#This Row],[art]]="01",tabDaten[[#This Row],[art]]="60",tabDaten[[#This Row],[art]]="61"),"0 Verwaltungshaushalt","1 Vermögenshaushalt")</f>
        <v>0 Verwaltungshaushalt</v>
      </c>
      <c r="D885" s="14" t="str">
        <f>VLOOKUP(tabDaten[[#This Row],[art]],tabKontenart[],2,FALSE)</f>
        <v>01 Ausgaben VerwaltungsHH</v>
      </c>
      <c r="E885" s="14" t="str">
        <f>LEFT(tabDaten[[#This Row],[Gld]],1) &amp; "    " &amp;VLOOKUP((tabDaten[[#This Row],[MandNr]]&amp;"x"&amp;LEFT(tabDaten[[#This Row],[Gld]],1)),tabGliederung[],2,FALSE)</f>
        <v xml:space="preserve">2    Schulen </v>
      </c>
      <c r="F885" s="14" t="str">
        <f>LEFT(tabDaten[[#This Row],[Gld]],2) &amp; "    " &amp;VLOOKUP((tabDaten[[#This Row],[MandNr]]&amp;"x"&amp;LEFT(tabDaten[[#This Row],[Gld]],2)),tabGliederung[],2,FALSE)</f>
        <v>21    Grund - Hauptschulen,  Grundschulförderklassen</v>
      </c>
      <c r="G8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85" s="14" t="str">
        <f>LEFT(tabDaten[[#This Row],[Gld]],4) &amp; "    " &amp;VLOOKUP((tabDaten[[#This Row],[MandNr]]&amp;"x"&amp;LEFT(tabDaten[[#This Row],[Gld]],4)),tabGliederung[],2,FALSE)</f>
        <v xml:space="preserve">2110    Grundschule Bad Rappenau </v>
      </c>
      <c r="I885" s="14" t="str">
        <f>IF(OR(LEFT(tabDaten[[#This Row],[Grp]],1)*1=3,LEFT(tabDaten[[#This Row],[Grp]],1)*1=9),LEFT(tabDaten[[#This Row],[Grp]],2),LEFT(tabDaten[[#This Row],[Grp]],1))</f>
        <v>4</v>
      </c>
      <c r="J885" s="14" t="str">
        <f>VLOOKUP(tabDaten[[#This Row],[GrpKurz]],tabGruppierung[],2,FALSE)</f>
        <v>A   Personalausgaben</v>
      </c>
      <c r="K8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2110-444000    Beiträge zur gesetzlichen Sozialversicherung für Angest. bis 2005 nur Angestellte </v>
      </c>
      <c r="L885" s="17">
        <f>IF(OR(tabDaten[[#This Row],[art]]="00",tabDaten[[#This Row],[art]]="10"),tabDaten[[#This Row],[Plan]],tabDaten[[#This Row],[Plan]]*-1)</f>
        <v>-8900</v>
      </c>
      <c r="M885" s="18">
        <f>IF(OR(tabDaten[[#This Row],[art]]="00",tabDaten[[#This Row],[art]]="10",tabDaten[[#This Row],[art]]="60",tabDaten[[#This Row],[art]]="70"),tabDaten[[#This Row],[Rechnung]],tabDaten[[#This Row],[Rechnung]]*-1)</f>
        <v>-8874.42</v>
      </c>
      <c r="N885" s="44">
        <v>1</v>
      </c>
      <c r="O885" s="45" t="s">
        <v>997</v>
      </c>
      <c r="P885" s="45" t="s">
        <v>1061</v>
      </c>
      <c r="Q885" s="45" t="s">
        <v>1710</v>
      </c>
      <c r="R885" s="45" t="s">
        <v>995</v>
      </c>
      <c r="S885" s="45" t="s">
        <v>1546</v>
      </c>
      <c r="T885" s="44" t="s">
        <v>128</v>
      </c>
      <c r="U885" s="46">
        <v>8900</v>
      </c>
      <c r="V885" s="46">
        <v>8874.42</v>
      </c>
    </row>
    <row r="886" spans="2:22" x14ac:dyDescent="0.2">
      <c r="B886" s="14" t="str">
        <f>IF(tabDaten[[#This Row],[MandNr]]="","Fehler",IF(tabDaten[[#This Row],[MandNr]]=1,"1 Stadt Bad Rappenau","2 Eigenbetrieb Stadtenwässerung"))</f>
        <v>1 Stadt Bad Rappenau</v>
      </c>
      <c r="C886" s="14" t="str">
        <f>IF(OR(tabDaten[[#This Row],[art]]="00",tabDaten[[#This Row],[art]]="01",tabDaten[[#This Row],[art]]="60",tabDaten[[#This Row],[art]]="61"),"0 Verwaltungshaushalt","1 Vermögenshaushalt")</f>
        <v>0 Verwaltungshaushalt</v>
      </c>
      <c r="D886" s="14" t="str">
        <f>VLOOKUP(tabDaten[[#This Row],[art]],tabKontenart[],2,FALSE)</f>
        <v>01 Ausgaben VerwaltungsHH</v>
      </c>
      <c r="E886" s="14" t="str">
        <f>LEFT(tabDaten[[#This Row],[Gld]],1) &amp; "    " &amp;VLOOKUP((tabDaten[[#This Row],[MandNr]]&amp;"x"&amp;LEFT(tabDaten[[#This Row],[Gld]],1)),tabGliederung[],2,FALSE)</f>
        <v xml:space="preserve">2    Schulen </v>
      </c>
      <c r="F886" s="14" t="str">
        <f>LEFT(tabDaten[[#This Row],[Gld]],2) &amp; "    " &amp;VLOOKUP((tabDaten[[#This Row],[MandNr]]&amp;"x"&amp;LEFT(tabDaten[[#This Row],[Gld]],2)),tabGliederung[],2,FALSE)</f>
        <v>21    Grund - Hauptschulen,  Grundschulförderklassen</v>
      </c>
      <c r="G8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86" s="14" t="str">
        <f>LEFT(tabDaten[[#This Row],[Gld]],4) &amp; "    " &amp;VLOOKUP((tabDaten[[#This Row],[MandNr]]&amp;"x"&amp;LEFT(tabDaten[[#This Row],[Gld]],4)),tabGliederung[],2,FALSE)</f>
        <v xml:space="preserve">2110    Grundschule Bad Rappenau </v>
      </c>
      <c r="I886" s="14" t="str">
        <f>IF(OR(LEFT(tabDaten[[#This Row],[Grp]],1)*1=3,LEFT(tabDaten[[#This Row],[Grp]],1)*1=9),LEFT(tabDaten[[#This Row],[Grp]],2),LEFT(tabDaten[[#This Row],[Grp]],1))</f>
        <v>4</v>
      </c>
      <c r="J886" s="14" t="str">
        <f>VLOOKUP(tabDaten[[#This Row],[GrpKurz]],tabGruppierung[],2,FALSE)</f>
        <v>A   Personalausgaben</v>
      </c>
      <c r="K8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2110-450000    Beihilfen, Unterstützung und dgl.  </v>
      </c>
      <c r="L886" s="17">
        <f>IF(OR(tabDaten[[#This Row],[art]]="00",tabDaten[[#This Row],[art]]="10"),tabDaten[[#This Row],[Plan]],tabDaten[[#This Row],[Plan]]*-1)</f>
        <v>-100</v>
      </c>
      <c r="M886" s="18">
        <f>IF(OR(tabDaten[[#This Row],[art]]="00",tabDaten[[#This Row],[art]]="10",tabDaten[[#This Row],[art]]="60",tabDaten[[#This Row],[art]]="70"),tabDaten[[#This Row],[Rechnung]],tabDaten[[#This Row],[Rechnung]]*-1)</f>
        <v>-4.4800000000000004</v>
      </c>
      <c r="N886" s="44">
        <v>1</v>
      </c>
      <c r="O886" s="45" t="s">
        <v>997</v>
      </c>
      <c r="P886" s="45" t="s">
        <v>1061</v>
      </c>
      <c r="Q886" s="45" t="s">
        <v>1711</v>
      </c>
      <c r="R886" s="45" t="s">
        <v>995</v>
      </c>
      <c r="S886" s="45" t="s">
        <v>1546</v>
      </c>
      <c r="T886" s="44" t="s">
        <v>106</v>
      </c>
      <c r="U886" s="46">
        <v>100</v>
      </c>
      <c r="V886" s="46">
        <v>4.4800000000000004</v>
      </c>
    </row>
    <row r="887" spans="2:22" x14ac:dyDescent="0.2">
      <c r="B887" s="14" t="str">
        <f>IF(tabDaten[[#This Row],[MandNr]]="","Fehler",IF(tabDaten[[#This Row],[MandNr]]=1,"1 Stadt Bad Rappenau","2 Eigenbetrieb Stadtenwässerung"))</f>
        <v>1 Stadt Bad Rappenau</v>
      </c>
      <c r="C887" s="14" t="str">
        <f>IF(OR(tabDaten[[#This Row],[art]]="00",tabDaten[[#This Row],[art]]="01",tabDaten[[#This Row],[art]]="60",tabDaten[[#This Row],[art]]="61"),"0 Verwaltungshaushalt","1 Vermögenshaushalt")</f>
        <v>0 Verwaltungshaushalt</v>
      </c>
      <c r="D887" s="14" t="str">
        <f>VLOOKUP(tabDaten[[#This Row],[art]],tabKontenart[],2,FALSE)</f>
        <v>01 Ausgaben VerwaltungsHH</v>
      </c>
      <c r="E887" s="14" t="str">
        <f>LEFT(tabDaten[[#This Row],[Gld]],1) &amp; "    " &amp;VLOOKUP((tabDaten[[#This Row],[MandNr]]&amp;"x"&amp;LEFT(tabDaten[[#This Row],[Gld]],1)),tabGliederung[],2,FALSE)</f>
        <v xml:space="preserve">2    Schulen </v>
      </c>
      <c r="F887" s="14" t="str">
        <f>LEFT(tabDaten[[#This Row],[Gld]],2) &amp; "    " &amp;VLOOKUP((tabDaten[[#This Row],[MandNr]]&amp;"x"&amp;LEFT(tabDaten[[#This Row],[Gld]],2)),tabGliederung[],2,FALSE)</f>
        <v>21    Grund - Hauptschulen,  Grundschulförderklassen</v>
      </c>
      <c r="G8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87" s="14" t="str">
        <f>LEFT(tabDaten[[#This Row],[Gld]],4) &amp; "    " &amp;VLOOKUP((tabDaten[[#This Row],[MandNr]]&amp;"x"&amp;LEFT(tabDaten[[#This Row],[Gld]],4)),tabGliederung[],2,FALSE)</f>
        <v xml:space="preserve">2110    Grundschule Bad Rappenau </v>
      </c>
      <c r="I887" s="14" t="str">
        <f>IF(OR(LEFT(tabDaten[[#This Row],[Grp]],1)*1=3,LEFT(tabDaten[[#This Row],[Grp]],1)*1=9),LEFT(tabDaten[[#This Row],[Grp]],2),LEFT(tabDaten[[#This Row],[Grp]],1))</f>
        <v>4</v>
      </c>
      <c r="J887" s="14" t="str">
        <f>VLOOKUP(tabDaten[[#This Row],[GrpKurz]],tabGruppierung[],2,FALSE)</f>
        <v>A   Personalausgaben</v>
      </c>
      <c r="K8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2110-460000    Personalnebenausgaben   </v>
      </c>
      <c r="L887" s="17">
        <f>IF(OR(tabDaten[[#This Row],[art]]="00",tabDaten[[#This Row],[art]]="10"),tabDaten[[#This Row],[Plan]],tabDaten[[#This Row],[Plan]]*-1)</f>
        <v>-100</v>
      </c>
      <c r="M887" s="18">
        <f>IF(OR(tabDaten[[#This Row],[art]]="00",tabDaten[[#This Row],[art]]="10",tabDaten[[#This Row],[art]]="60",tabDaten[[#This Row],[art]]="70"),tabDaten[[#This Row],[Rechnung]],tabDaten[[#This Row],[Rechnung]]*-1)</f>
        <v>-84.56</v>
      </c>
      <c r="N887" s="44">
        <v>1</v>
      </c>
      <c r="O887" s="45" t="s">
        <v>997</v>
      </c>
      <c r="P887" s="45" t="s">
        <v>1061</v>
      </c>
      <c r="Q887" s="45" t="s">
        <v>1712</v>
      </c>
      <c r="R887" s="45" t="s">
        <v>995</v>
      </c>
      <c r="S887" s="45" t="s">
        <v>1546</v>
      </c>
      <c r="T887" s="44" t="s">
        <v>107</v>
      </c>
      <c r="U887" s="46">
        <v>100</v>
      </c>
      <c r="V887" s="46">
        <v>84.56</v>
      </c>
    </row>
    <row r="888" spans="2:22" x14ac:dyDescent="0.2">
      <c r="B888" s="14" t="str">
        <f>IF(tabDaten[[#This Row],[MandNr]]="","Fehler",IF(tabDaten[[#This Row],[MandNr]]=1,"1 Stadt Bad Rappenau","2 Eigenbetrieb Stadtenwässerung"))</f>
        <v>1 Stadt Bad Rappenau</v>
      </c>
      <c r="C888" s="14" t="str">
        <f>IF(OR(tabDaten[[#This Row],[art]]="00",tabDaten[[#This Row],[art]]="01",tabDaten[[#This Row],[art]]="60",tabDaten[[#This Row],[art]]="61"),"0 Verwaltungshaushalt","1 Vermögenshaushalt")</f>
        <v>0 Verwaltungshaushalt</v>
      </c>
      <c r="D888" s="14" t="str">
        <f>VLOOKUP(tabDaten[[#This Row],[art]],tabKontenart[],2,FALSE)</f>
        <v>01 Ausgaben VerwaltungsHH</v>
      </c>
      <c r="E888" s="14" t="str">
        <f>LEFT(tabDaten[[#This Row],[Gld]],1) &amp; "    " &amp;VLOOKUP((tabDaten[[#This Row],[MandNr]]&amp;"x"&amp;LEFT(tabDaten[[#This Row],[Gld]],1)),tabGliederung[],2,FALSE)</f>
        <v xml:space="preserve">2    Schulen </v>
      </c>
      <c r="F888" s="14" t="str">
        <f>LEFT(tabDaten[[#This Row],[Gld]],2) &amp; "    " &amp;VLOOKUP((tabDaten[[#This Row],[MandNr]]&amp;"x"&amp;LEFT(tabDaten[[#This Row],[Gld]],2)),tabGliederung[],2,FALSE)</f>
        <v>21    Grund - Hauptschulen,  Grundschulförderklassen</v>
      </c>
      <c r="G8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88" s="14" t="str">
        <f>LEFT(tabDaten[[#This Row],[Gld]],4) &amp; "    " &amp;VLOOKUP((tabDaten[[#This Row],[MandNr]]&amp;"x"&amp;LEFT(tabDaten[[#This Row],[Gld]],4)),tabGliederung[],2,FALSE)</f>
        <v xml:space="preserve">2110    Grundschule Bad Rappenau </v>
      </c>
      <c r="I888" s="14" t="str">
        <f>IF(OR(LEFT(tabDaten[[#This Row],[Grp]],1)*1=3,LEFT(tabDaten[[#This Row],[Grp]],1)*1=9),LEFT(tabDaten[[#This Row],[Grp]],2),LEFT(tabDaten[[#This Row],[Grp]],1))</f>
        <v>4</v>
      </c>
      <c r="J888" s="14" t="str">
        <f>VLOOKUP(tabDaten[[#This Row],[GrpKurz]],tabGruppierung[],2,FALSE)</f>
        <v>A   Personalausgaben</v>
      </c>
      <c r="K8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2110-462000    Betriebsausflug   </v>
      </c>
      <c r="L888" s="17">
        <f>IF(OR(tabDaten[[#This Row],[art]]="00",tabDaten[[#This Row],[art]]="10"),tabDaten[[#This Row],[Plan]],tabDaten[[#This Row],[Plan]]*-1)</f>
        <v>-300</v>
      </c>
      <c r="M888" s="18">
        <f>IF(OR(tabDaten[[#This Row],[art]]="00",tabDaten[[#This Row],[art]]="10",tabDaten[[#This Row],[art]]="60",tabDaten[[#This Row],[art]]="70"),tabDaten[[#This Row],[Rechnung]],tabDaten[[#This Row],[Rechnung]]*-1)</f>
        <v>-35.97</v>
      </c>
      <c r="N888" s="44">
        <v>1</v>
      </c>
      <c r="O888" s="45" t="s">
        <v>997</v>
      </c>
      <c r="P888" s="45" t="s">
        <v>1061</v>
      </c>
      <c r="Q888" s="45" t="s">
        <v>1713</v>
      </c>
      <c r="R888" s="45" t="s">
        <v>995</v>
      </c>
      <c r="S888" s="45" t="s">
        <v>1546</v>
      </c>
      <c r="T888" s="44" t="s">
        <v>108</v>
      </c>
      <c r="U888" s="46">
        <v>300</v>
      </c>
      <c r="V888" s="46">
        <v>35.97</v>
      </c>
    </row>
    <row r="889" spans="2:22" x14ac:dyDescent="0.2">
      <c r="B889" s="14" t="str">
        <f>IF(tabDaten[[#This Row],[MandNr]]="","Fehler",IF(tabDaten[[#This Row],[MandNr]]=1,"1 Stadt Bad Rappenau","2 Eigenbetrieb Stadtenwässerung"))</f>
        <v>1 Stadt Bad Rappenau</v>
      </c>
      <c r="C889" s="14" t="str">
        <f>IF(OR(tabDaten[[#This Row],[art]]="00",tabDaten[[#This Row],[art]]="01",tabDaten[[#This Row],[art]]="60",tabDaten[[#This Row],[art]]="61"),"0 Verwaltungshaushalt","1 Vermögenshaushalt")</f>
        <v>0 Verwaltungshaushalt</v>
      </c>
      <c r="D889" s="14" t="str">
        <f>VLOOKUP(tabDaten[[#This Row],[art]],tabKontenart[],2,FALSE)</f>
        <v>01 Ausgaben VerwaltungsHH</v>
      </c>
      <c r="E889" s="14" t="str">
        <f>LEFT(tabDaten[[#This Row],[Gld]],1) &amp; "    " &amp;VLOOKUP((tabDaten[[#This Row],[MandNr]]&amp;"x"&amp;LEFT(tabDaten[[#This Row],[Gld]],1)),tabGliederung[],2,FALSE)</f>
        <v xml:space="preserve">2    Schulen </v>
      </c>
      <c r="F889" s="14" t="str">
        <f>LEFT(tabDaten[[#This Row],[Gld]],2) &amp; "    " &amp;VLOOKUP((tabDaten[[#This Row],[MandNr]]&amp;"x"&amp;LEFT(tabDaten[[#This Row],[Gld]],2)),tabGliederung[],2,FALSE)</f>
        <v>21    Grund - Hauptschulen,  Grundschulförderklassen</v>
      </c>
      <c r="G8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89" s="14" t="str">
        <f>LEFT(tabDaten[[#This Row],[Gld]],4) &amp; "    " &amp;VLOOKUP((tabDaten[[#This Row],[MandNr]]&amp;"x"&amp;LEFT(tabDaten[[#This Row],[Gld]],4)),tabGliederung[],2,FALSE)</f>
        <v xml:space="preserve">2110    Grundschule Bad Rappenau </v>
      </c>
      <c r="I889" s="14" t="str">
        <f>IF(OR(LEFT(tabDaten[[#This Row],[Grp]],1)*1=3,LEFT(tabDaten[[#This Row],[Grp]],1)*1=9),LEFT(tabDaten[[#This Row],[Grp]],2),LEFT(tabDaten[[#This Row],[Grp]],1))</f>
        <v>5</v>
      </c>
      <c r="J889" s="14" t="str">
        <f>VLOOKUP(tabDaten[[#This Row],[GrpKurz]],tabGruppierung[],2,FALSE)</f>
        <v>A   Sächlicher Verwaltungs- und Betriebsaufwand</v>
      </c>
      <c r="K8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2110-501000    Gebäudeunterhaltung   </v>
      </c>
      <c r="L889" s="17">
        <f>IF(OR(tabDaten[[#This Row],[art]]="00",tabDaten[[#This Row],[art]]="10"),tabDaten[[#This Row],[Plan]],tabDaten[[#This Row],[Plan]]*-1)</f>
        <v>-1000</v>
      </c>
      <c r="M889" s="18">
        <f>IF(OR(tabDaten[[#This Row],[art]]="00",tabDaten[[#This Row],[art]]="10",tabDaten[[#This Row],[art]]="60",tabDaten[[#This Row],[art]]="70"),tabDaten[[#This Row],[Rechnung]],tabDaten[[#This Row],[Rechnung]]*-1)</f>
        <v>-31748.639999999999</v>
      </c>
      <c r="N889" s="44">
        <v>1</v>
      </c>
      <c r="O889" s="45" t="s">
        <v>997</v>
      </c>
      <c r="P889" s="45" t="s">
        <v>1061</v>
      </c>
      <c r="Q889" s="45" t="s">
        <v>1730</v>
      </c>
      <c r="R889" s="45" t="s">
        <v>995</v>
      </c>
      <c r="S889" s="45" t="s">
        <v>1546</v>
      </c>
      <c r="T889" s="44" t="s">
        <v>133</v>
      </c>
      <c r="U889" s="46">
        <v>1000</v>
      </c>
      <c r="V889" s="46">
        <v>31748.639999999999</v>
      </c>
    </row>
    <row r="890" spans="2:22" x14ac:dyDescent="0.2">
      <c r="B890" s="14" t="str">
        <f>IF(tabDaten[[#This Row],[MandNr]]="","Fehler",IF(tabDaten[[#This Row],[MandNr]]=1,"1 Stadt Bad Rappenau","2 Eigenbetrieb Stadtenwässerung"))</f>
        <v>1 Stadt Bad Rappenau</v>
      </c>
      <c r="C890" s="14" t="str">
        <f>IF(OR(tabDaten[[#This Row],[art]]="00",tabDaten[[#This Row],[art]]="01",tabDaten[[#This Row],[art]]="60",tabDaten[[#This Row],[art]]="61"),"0 Verwaltungshaushalt","1 Vermögenshaushalt")</f>
        <v>0 Verwaltungshaushalt</v>
      </c>
      <c r="D890" s="14" t="str">
        <f>VLOOKUP(tabDaten[[#This Row],[art]],tabKontenart[],2,FALSE)</f>
        <v>01 Ausgaben VerwaltungsHH</v>
      </c>
      <c r="E890" s="14" t="str">
        <f>LEFT(tabDaten[[#This Row],[Gld]],1) &amp; "    " &amp;VLOOKUP((tabDaten[[#This Row],[MandNr]]&amp;"x"&amp;LEFT(tabDaten[[#This Row],[Gld]],1)),tabGliederung[],2,FALSE)</f>
        <v xml:space="preserve">2    Schulen </v>
      </c>
      <c r="F890" s="14" t="str">
        <f>LEFT(tabDaten[[#This Row],[Gld]],2) &amp; "    " &amp;VLOOKUP((tabDaten[[#This Row],[MandNr]]&amp;"x"&amp;LEFT(tabDaten[[#This Row],[Gld]],2)),tabGliederung[],2,FALSE)</f>
        <v>21    Grund - Hauptschulen,  Grundschulförderklassen</v>
      </c>
      <c r="G8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0" s="14" t="str">
        <f>LEFT(tabDaten[[#This Row],[Gld]],4) &amp; "    " &amp;VLOOKUP((tabDaten[[#This Row],[MandNr]]&amp;"x"&amp;LEFT(tabDaten[[#This Row],[Gld]],4)),tabGliederung[],2,FALSE)</f>
        <v xml:space="preserve">2110    Grundschule Bad Rappenau </v>
      </c>
      <c r="I890" s="14" t="str">
        <f>IF(OR(LEFT(tabDaten[[#This Row],[Grp]],1)*1=3,LEFT(tabDaten[[#This Row],[Grp]],1)*1=9),LEFT(tabDaten[[#This Row],[Grp]],2),LEFT(tabDaten[[#This Row],[Grp]],1))</f>
        <v>5</v>
      </c>
      <c r="J890" s="14" t="str">
        <f>VLOOKUP(tabDaten[[#This Row],[GrpKurz]],tabGruppierung[],2,FALSE)</f>
        <v>A   Sächlicher Verwaltungs- und Betriebsaufwand</v>
      </c>
      <c r="K8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2110-510000    Unterhaltung des sonstigen unbeweglichen Vermögens  </v>
      </c>
      <c r="L890" s="17">
        <f>IF(OR(tabDaten[[#This Row],[art]]="00",tabDaten[[#This Row],[art]]="10"),tabDaten[[#This Row],[Plan]],tabDaten[[#This Row],[Plan]]*-1)</f>
        <v>-2000</v>
      </c>
      <c r="M890" s="18">
        <f>IF(OR(tabDaten[[#This Row],[art]]="00",tabDaten[[#This Row],[art]]="10",tabDaten[[#This Row],[art]]="60",tabDaten[[#This Row],[art]]="70"),tabDaten[[#This Row],[Rechnung]],tabDaten[[#This Row],[Rechnung]]*-1)</f>
        <v>-4261.99</v>
      </c>
      <c r="N890" s="44">
        <v>1</v>
      </c>
      <c r="O890" s="45" t="s">
        <v>997</v>
      </c>
      <c r="P890" s="45" t="s">
        <v>1061</v>
      </c>
      <c r="Q890" s="45" t="s">
        <v>1731</v>
      </c>
      <c r="R890" s="45" t="s">
        <v>995</v>
      </c>
      <c r="S890" s="45" t="s">
        <v>1546</v>
      </c>
      <c r="T890" s="44" t="s">
        <v>134</v>
      </c>
      <c r="U890" s="46">
        <v>2000</v>
      </c>
      <c r="V890" s="46">
        <v>4261.99</v>
      </c>
    </row>
    <row r="891" spans="2:22" x14ac:dyDescent="0.2">
      <c r="B891" s="14" t="str">
        <f>IF(tabDaten[[#This Row],[MandNr]]="","Fehler",IF(tabDaten[[#This Row],[MandNr]]=1,"1 Stadt Bad Rappenau","2 Eigenbetrieb Stadtenwässerung"))</f>
        <v>1 Stadt Bad Rappenau</v>
      </c>
      <c r="C891" s="14" t="str">
        <f>IF(OR(tabDaten[[#This Row],[art]]="00",tabDaten[[#This Row],[art]]="01",tabDaten[[#This Row],[art]]="60",tabDaten[[#This Row],[art]]="61"),"0 Verwaltungshaushalt","1 Vermögenshaushalt")</f>
        <v>0 Verwaltungshaushalt</v>
      </c>
      <c r="D891" s="14" t="str">
        <f>VLOOKUP(tabDaten[[#This Row],[art]],tabKontenart[],2,FALSE)</f>
        <v>01 Ausgaben VerwaltungsHH</v>
      </c>
      <c r="E891" s="14" t="str">
        <f>LEFT(tabDaten[[#This Row],[Gld]],1) &amp; "    " &amp;VLOOKUP((tabDaten[[#This Row],[MandNr]]&amp;"x"&amp;LEFT(tabDaten[[#This Row],[Gld]],1)),tabGliederung[],2,FALSE)</f>
        <v xml:space="preserve">2    Schulen </v>
      </c>
      <c r="F891" s="14" t="str">
        <f>LEFT(tabDaten[[#This Row],[Gld]],2) &amp; "    " &amp;VLOOKUP((tabDaten[[#This Row],[MandNr]]&amp;"x"&amp;LEFT(tabDaten[[#This Row],[Gld]],2)),tabGliederung[],2,FALSE)</f>
        <v>21    Grund - Hauptschulen,  Grundschulförderklassen</v>
      </c>
      <c r="G8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1" s="14" t="str">
        <f>LEFT(tabDaten[[#This Row],[Gld]],4) &amp; "    " &amp;VLOOKUP((tabDaten[[#This Row],[MandNr]]&amp;"x"&amp;LEFT(tabDaten[[#This Row],[Gld]],4)),tabGliederung[],2,FALSE)</f>
        <v xml:space="preserve">2110    Grundschule Bad Rappenau </v>
      </c>
      <c r="I891" s="14" t="str">
        <f>IF(OR(LEFT(tabDaten[[#This Row],[Grp]],1)*1=3,LEFT(tabDaten[[#This Row],[Grp]],1)*1=9),LEFT(tabDaten[[#This Row],[Grp]],2),LEFT(tabDaten[[#This Row],[Grp]],1))</f>
        <v>5</v>
      </c>
      <c r="J891" s="14" t="str">
        <f>VLOOKUP(tabDaten[[#This Row],[GrpKurz]],tabGruppierung[],2,FALSE)</f>
        <v>A   Sächlicher Verwaltungs- und Betriebsaufwand</v>
      </c>
      <c r="K8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2110-521000    Geräte, Ausstattungs- und Einrichtungsgegenstände  </v>
      </c>
      <c r="L891" s="17">
        <f>IF(OR(tabDaten[[#This Row],[art]]="00",tabDaten[[#This Row],[art]]="10"),tabDaten[[#This Row],[Plan]],tabDaten[[#This Row],[Plan]]*-1)</f>
        <v>-4100</v>
      </c>
      <c r="M891" s="18">
        <f>IF(OR(tabDaten[[#This Row],[art]]="00",tabDaten[[#This Row],[art]]="10",tabDaten[[#This Row],[art]]="60",tabDaten[[#This Row],[art]]="70"),tabDaten[[#This Row],[Rechnung]],tabDaten[[#This Row],[Rechnung]]*-1)</f>
        <v>-3335.36</v>
      </c>
      <c r="N891" s="44">
        <v>1</v>
      </c>
      <c r="O891" s="45" t="s">
        <v>997</v>
      </c>
      <c r="P891" s="45" t="s">
        <v>1061</v>
      </c>
      <c r="Q891" s="45" t="s">
        <v>1750</v>
      </c>
      <c r="R891" s="45" t="s">
        <v>995</v>
      </c>
      <c r="S891" s="45" t="s">
        <v>1546</v>
      </c>
      <c r="T891" s="44" t="s">
        <v>125</v>
      </c>
      <c r="U891" s="46">
        <v>4100</v>
      </c>
      <c r="V891" s="46">
        <v>3335.36</v>
      </c>
    </row>
    <row r="892" spans="2:22" x14ac:dyDescent="0.2">
      <c r="B892" s="14" t="str">
        <f>IF(tabDaten[[#This Row],[MandNr]]="","Fehler",IF(tabDaten[[#This Row],[MandNr]]=1,"1 Stadt Bad Rappenau","2 Eigenbetrieb Stadtenwässerung"))</f>
        <v>1 Stadt Bad Rappenau</v>
      </c>
      <c r="C892" s="14" t="str">
        <f>IF(OR(tabDaten[[#This Row],[art]]="00",tabDaten[[#This Row],[art]]="01",tabDaten[[#This Row],[art]]="60",tabDaten[[#This Row],[art]]="61"),"0 Verwaltungshaushalt","1 Vermögenshaushalt")</f>
        <v>0 Verwaltungshaushalt</v>
      </c>
      <c r="D892" s="14" t="str">
        <f>VLOOKUP(tabDaten[[#This Row],[art]],tabKontenart[],2,FALSE)</f>
        <v>01 Ausgaben VerwaltungsHH</v>
      </c>
      <c r="E892" s="14" t="str">
        <f>LEFT(tabDaten[[#This Row],[Gld]],1) &amp; "    " &amp;VLOOKUP((tabDaten[[#This Row],[MandNr]]&amp;"x"&amp;LEFT(tabDaten[[#This Row],[Gld]],1)),tabGliederung[],2,FALSE)</f>
        <v xml:space="preserve">2    Schulen </v>
      </c>
      <c r="F892" s="14" t="str">
        <f>LEFT(tabDaten[[#This Row],[Gld]],2) &amp; "    " &amp;VLOOKUP((tabDaten[[#This Row],[MandNr]]&amp;"x"&amp;LEFT(tabDaten[[#This Row],[Gld]],2)),tabGliederung[],2,FALSE)</f>
        <v>21    Grund - Hauptschulen,  Grundschulförderklassen</v>
      </c>
      <c r="G8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2" s="14" t="str">
        <f>LEFT(tabDaten[[#This Row],[Gld]],4) &amp; "    " &amp;VLOOKUP((tabDaten[[#This Row],[MandNr]]&amp;"x"&amp;LEFT(tabDaten[[#This Row],[Gld]],4)),tabGliederung[],2,FALSE)</f>
        <v xml:space="preserve">2110    Grundschule Bad Rappenau </v>
      </c>
      <c r="I892" s="14" t="str">
        <f>IF(OR(LEFT(tabDaten[[#This Row],[Grp]],1)*1=3,LEFT(tabDaten[[#This Row],[Grp]],1)*1=9),LEFT(tabDaten[[#This Row],[Grp]],2),LEFT(tabDaten[[#This Row],[Grp]],1))</f>
        <v>5</v>
      </c>
      <c r="J892" s="14" t="str">
        <f>VLOOKUP(tabDaten[[#This Row],[GrpKurz]],tabGruppierung[],2,FALSE)</f>
        <v>A   Sächlicher Verwaltungs- und Betriebsaufwand</v>
      </c>
      <c r="K8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2110-522000    Druck- und Kopierkosten   </v>
      </c>
      <c r="L892" s="17">
        <f>IF(OR(tabDaten[[#This Row],[art]]="00",tabDaten[[#This Row],[art]]="10"),tabDaten[[#This Row],[Plan]],tabDaten[[#This Row],[Plan]]*-1)</f>
        <v>-4000</v>
      </c>
      <c r="M892" s="18">
        <f>IF(OR(tabDaten[[#This Row],[art]]="00",tabDaten[[#This Row],[art]]="10",tabDaten[[#This Row],[art]]="60",tabDaten[[#This Row],[art]]="70"),tabDaten[[#This Row],[Rechnung]],tabDaten[[#This Row],[Rechnung]]*-1)</f>
        <v>-8225.56</v>
      </c>
      <c r="N892" s="44">
        <v>1</v>
      </c>
      <c r="O892" s="45" t="s">
        <v>997</v>
      </c>
      <c r="P892" s="45" t="s">
        <v>1061</v>
      </c>
      <c r="Q892" s="45" t="s">
        <v>1715</v>
      </c>
      <c r="R892" s="45" t="s">
        <v>995</v>
      </c>
      <c r="S892" s="45" t="s">
        <v>1546</v>
      </c>
      <c r="T892" s="44" t="s">
        <v>110</v>
      </c>
      <c r="U892" s="46">
        <v>4000</v>
      </c>
      <c r="V892" s="46">
        <v>8225.56</v>
      </c>
    </row>
    <row r="893" spans="2:22" x14ac:dyDescent="0.2">
      <c r="B893" s="14" t="str">
        <f>IF(tabDaten[[#This Row],[MandNr]]="","Fehler",IF(tabDaten[[#This Row],[MandNr]]=1,"1 Stadt Bad Rappenau","2 Eigenbetrieb Stadtenwässerung"))</f>
        <v>1 Stadt Bad Rappenau</v>
      </c>
      <c r="C893" s="14" t="str">
        <f>IF(OR(tabDaten[[#This Row],[art]]="00",tabDaten[[#This Row],[art]]="01",tabDaten[[#This Row],[art]]="60",tabDaten[[#This Row],[art]]="61"),"0 Verwaltungshaushalt","1 Vermögenshaushalt")</f>
        <v>0 Verwaltungshaushalt</v>
      </c>
      <c r="D893" s="14" t="str">
        <f>VLOOKUP(tabDaten[[#This Row],[art]],tabKontenart[],2,FALSE)</f>
        <v>01 Ausgaben VerwaltungsHH</v>
      </c>
      <c r="E893" s="14" t="str">
        <f>LEFT(tabDaten[[#This Row],[Gld]],1) &amp; "    " &amp;VLOOKUP((tabDaten[[#This Row],[MandNr]]&amp;"x"&amp;LEFT(tabDaten[[#This Row],[Gld]],1)),tabGliederung[],2,FALSE)</f>
        <v xml:space="preserve">2    Schulen </v>
      </c>
      <c r="F893" s="14" t="str">
        <f>LEFT(tabDaten[[#This Row],[Gld]],2) &amp; "    " &amp;VLOOKUP((tabDaten[[#This Row],[MandNr]]&amp;"x"&amp;LEFT(tabDaten[[#This Row],[Gld]],2)),tabGliederung[],2,FALSE)</f>
        <v>21    Grund - Hauptschulen,  Grundschulförderklassen</v>
      </c>
      <c r="G8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3" s="14" t="str">
        <f>LEFT(tabDaten[[#This Row],[Gld]],4) &amp; "    " &amp;VLOOKUP((tabDaten[[#This Row],[MandNr]]&amp;"x"&amp;LEFT(tabDaten[[#This Row],[Gld]],4)),tabGliederung[],2,FALSE)</f>
        <v xml:space="preserve">2110    Grundschule Bad Rappenau </v>
      </c>
      <c r="I893" s="14" t="str">
        <f>IF(OR(LEFT(tabDaten[[#This Row],[Grp]],1)*1=3,LEFT(tabDaten[[#This Row],[Grp]],1)*1=9),LEFT(tabDaten[[#This Row],[Grp]],2),LEFT(tabDaten[[#This Row],[Grp]],1))</f>
        <v>5</v>
      </c>
      <c r="J893" s="14" t="str">
        <f>VLOOKUP(tabDaten[[#This Row],[GrpKurz]],tabGruppierung[],2,FALSE)</f>
        <v>A   Sächlicher Verwaltungs- und Betriebsaufwand</v>
      </c>
      <c r="K8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2110-523000    Gebäudeausstattung   </v>
      </c>
      <c r="L893" s="17">
        <f>IF(OR(tabDaten[[#This Row],[art]]="00",tabDaten[[#This Row],[art]]="10"),tabDaten[[#This Row],[Plan]],tabDaten[[#This Row],[Plan]]*-1)</f>
        <v>-200</v>
      </c>
      <c r="M893" s="18">
        <f>IF(OR(tabDaten[[#This Row],[art]]="00",tabDaten[[#This Row],[art]]="10",tabDaten[[#This Row],[art]]="60",tabDaten[[#This Row],[art]]="70"),tabDaten[[#This Row],[Rechnung]],tabDaten[[#This Row],[Rechnung]]*-1)</f>
        <v>0</v>
      </c>
      <c r="N893" s="44">
        <v>1</v>
      </c>
      <c r="O893" s="45" t="s">
        <v>997</v>
      </c>
      <c r="P893" s="45" t="s">
        <v>1061</v>
      </c>
      <c r="Q893" s="45" t="s">
        <v>1756</v>
      </c>
      <c r="R893" s="45" t="s">
        <v>995</v>
      </c>
      <c r="S893" s="45" t="s">
        <v>1546</v>
      </c>
      <c r="T893" s="44" t="s">
        <v>169</v>
      </c>
      <c r="U893" s="46">
        <v>200</v>
      </c>
      <c r="V893" s="46">
        <v>0</v>
      </c>
    </row>
    <row r="894" spans="2:22" x14ac:dyDescent="0.2">
      <c r="B894" s="14" t="str">
        <f>IF(tabDaten[[#This Row],[MandNr]]="","Fehler",IF(tabDaten[[#This Row],[MandNr]]=1,"1 Stadt Bad Rappenau","2 Eigenbetrieb Stadtenwässerung"))</f>
        <v>1 Stadt Bad Rappenau</v>
      </c>
      <c r="C894" s="14" t="str">
        <f>IF(OR(tabDaten[[#This Row],[art]]="00",tabDaten[[#This Row],[art]]="01",tabDaten[[#This Row],[art]]="60",tabDaten[[#This Row],[art]]="61"),"0 Verwaltungshaushalt","1 Vermögenshaushalt")</f>
        <v>0 Verwaltungshaushalt</v>
      </c>
      <c r="D894" s="14" t="str">
        <f>VLOOKUP(tabDaten[[#This Row],[art]],tabKontenart[],2,FALSE)</f>
        <v>01 Ausgaben VerwaltungsHH</v>
      </c>
      <c r="E894" s="14" t="str">
        <f>LEFT(tabDaten[[#This Row],[Gld]],1) &amp; "    " &amp;VLOOKUP((tabDaten[[#This Row],[MandNr]]&amp;"x"&amp;LEFT(tabDaten[[#This Row],[Gld]],1)),tabGliederung[],2,FALSE)</f>
        <v xml:space="preserve">2    Schulen </v>
      </c>
      <c r="F894" s="14" t="str">
        <f>LEFT(tabDaten[[#This Row],[Gld]],2) &amp; "    " &amp;VLOOKUP((tabDaten[[#This Row],[MandNr]]&amp;"x"&amp;LEFT(tabDaten[[#This Row],[Gld]],2)),tabGliederung[],2,FALSE)</f>
        <v>21    Grund - Hauptschulen,  Grundschulförderklassen</v>
      </c>
      <c r="G8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4" s="14" t="str">
        <f>LEFT(tabDaten[[#This Row],[Gld]],4) &amp; "    " &amp;VLOOKUP((tabDaten[[#This Row],[MandNr]]&amp;"x"&amp;LEFT(tabDaten[[#This Row],[Gld]],4)),tabGliederung[],2,FALSE)</f>
        <v xml:space="preserve">2110    Grundschule Bad Rappenau </v>
      </c>
      <c r="I894" s="14" t="str">
        <f>IF(OR(LEFT(tabDaten[[#This Row],[Grp]],1)*1=3,LEFT(tabDaten[[#This Row],[Grp]],1)*1=9),LEFT(tabDaten[[#This Row],[Grp]],2),LEFT(tabDaten[[#This Row],[Grp]],1))</f>
        <v>5</v>
      </c>
      <c r="J894" s="14" t="str">
        <f>VLOOKUP(tabDaten[[#This Row],[GrpKurz]],tabGruppierung[],2,FALSE)</f>
        <v>A   Sächlicher Verwaltungs- und Betriebsaufwand</v>
      </c>
      <c r="K8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2110-541000    Strom   </v>
      </c>
      <c r="L894" s="17">
        <f>IF(OR(tabDaten[[#This Row],[art]]="00",tabDaten[[#This Row],[art]]="10"),tabDaten[[#This Row],[Plan]],tabDaten[[#This Row],[Plan]]*-1)</f>
        <v>-3000</v>
      </c>
      <c r="M894" s="18">
        <f>IF(OR(tabDaten[[#This Row],[art]]="00",tabDaten[[#This Row],[art]]="10",tabDaten[[#This Row],[art]]="60",tabDaten[[#This Row],[art]]="70"),tabDaten[[#This Row],[Rechnung]],tabDaten[[#This Row],[Rechnung]]*-1)</f>
        <v>-3157.88</v>
      </c>
      <c r="N894" s="44">
        <v>1</v>
      </c>
      <c r="O894" s="45" t="s">
        <v>997</v>
      </c>
      <c r="P894" s="45" t="s">
        <v>1061</v>
      </c>
      <c r="Q894" s="45" t="s">
        <v>1732</v>
      </c>
      <c r="R894" s="45" t="s">
        <v>995</v>
      </c>
      <c r="S894" s="45" t="s">
        <v>1546</v>
      </c>
      <c r="T894" s="44" t="s">
        <v>135</v>
      </c>
      <c r="U894" s="46">
        <v>3000</v>
      </c>
      <c r="V894" s="46">
        <v>3157.88</v>
      </c>
    </row>
    <row r="895" spans="2:22" x14ac:dyDescent="0.2">
      <c r="B895" s="14" t="str">
        <f>IF(tabDaten[[#This Row],[MandNr]]="","Fehler",IF(tabDaten[[#This Row],[MandNr]]=1,"1 Stadt Bad Rappenau","2 Eigenbetrieb Stadtenwässerung"))</f>
        <v>1 Stadt Bad Rappenau</v>
      </c>
      <c r="C895" s="14" t="str">
        <f>IF(OR(tabDaten[[#This Row],[art]]="00",tabDaten[[#This Row],[art]]="01",tabDaten[[#This Row],[art]]="60",tabDaten[[#This Row],[art]]="61"),"0 Verwaltungshaushalt","1 Vermögenshaushalt")</f>
        <v>0 Verwaltungshaushalt</v>
      </c>
      <c r="D895" s="14" t="str">
        <f>VLOOKUP(tabDaten[[#This Row],[art]],tabKontenart[],2,FALSE)</f>
        <v>01 Ausgaben VerwaltungsHH</v>
      </c>
      <c r="E895" s="14" t="str">
        <f>LEFT(tabDaten[[#This Row],[Gld]],1) &amp; "    " &amp;VLOOKUP((tabDaten[[#This Row],[MandNr]]&amp;"x"&amp;LEFT(tabDaten[[#This Row],[Gld]],1)),tabGliederung[],2,FALSE)</f>
        <v xml:space="preserve">2    Schulen </v>
      </c>
      <c r="F895" s="14" t="str">
        <f>LEFT(tabDaten[[#This Row],[Gld]],2) &amp; "    " &amp;VLOOKUP((tabDaten[[#This Row],[MandNr]]&amp;"x"&amp;LEFT(tabDaten[[#This Row],[Gld]],2)),tabGliederung[],2,FALSE)</f>
        <v>21    Grund - Hauptschulen,  Grundschulförderklassen</v>
      </c>
      <c r="G8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5" s="14" t="str">
        <f>LEFT(tabDaten[[#This Row],[Gld]],4) &amp; "    " &amp;VLOOKUP((tabDaten[[#This Row],[MandNr]]&amp;"x"&amp;LEFT(tabDaten[[#This Row],[Gld]],4)),tabGliederung[],2,FALSE)</f>
        <v xml:space="preserve">2110    Grundschule Bad Rappenau </v>
      </c>
      <c r="I895" s="14" t="str">
        <f>IF(OR(LEFT(tabDaten[[#This Row],[Grp]],1)*1=3,LEFT(tabDaten[[#This Row],[Grp]],1)*1=9),LEFT(tabDaten[[#This Row],[Grp]],2),LEFT(tabDaten[[#This Row],[Grp]],1))</f>
        <v>5</v>
      </c>
      <c r="J895" s="14" t="str">
        <f>VLOOKUP(tabDaten[[#This Row],[GrpKurz]],tabGruppierung[],2,FALSE)</f>
        <v>A   Sächlicher Verwaltungs- und Betriebsaufwand</v>
      </c>
      <c r="K8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2110-542000    Wasser / Abwasser   </v>
      </c>
      <c r="L895" s="17">
        <f>IF(OR(tabDaten[[#This Row],[art]]="00",tabDaten[[#This Row],[art]]="10"),tabDaten[[#This Row],[Plan]],tabDaten[[#This Row],[Plan]]*-1)</f>
        <v>-2200</v>
      </c>
      <c r="M895" s="18">
        <f>IF(OR(tabDaten[[#This Row],[art]]="00",tabDaten[[#This Row],[art]]="10",tabDaten[[#This Row],[art]]="60",tabDaten[[#This Row],[art]]="70"),tabDaten[[#This Row],[Rechnung]],tabDaten[[#This Row],[Rechnung]]*-1)</f>
        <v>-2260.11</v>
      </c>
      <c r="N895" s="44">
        <v>1</v>
      </c>
      <c r="O895" s="45" t="s">
        <v>997</v>
      </c>
      <c r="P895" s="45" t="s">
        <v>1061</v>
      </c>
      <c r="Q895" s="45" t="s">
        <v>1733</v>
      </c>
      <c r="R895" s="45" t="s">
        <v>995</v>
      </c>
      <c r="S895" s="45" t="s">
        <v>1546</v>
      </c>
      <c r="T895" s="44" t="s">
        <v>136</v>
      </c>
      <c r="U895" s="46">
        <v>2200</v>
      </c>
      <c r="V895" s="46">
        <v>2260.11</v>
      </c>
    </row>
    <row r="896" spans="2:22" x14ac:dyDescent="0.2">
      <c r="B896" s="14" t="str">
        <f>IF(tabDaten[[#This Row],[MandNr]]="","Fehler",IF(tabDaten[[#This Row],[MandNr]]=1,"1 Stadt Bad Rappenau","2 Eigenbetrieb Stadtenwässerung"))</f>
        <v>1 Stadt Bad Rappenau</v>
      </c>
      <c r="C896" s="14" t="str">
        <f>IF(OR(tabDaten[[#This Row],[art]]="00",tabDaten[[#This Row],[art]]="01",tabDaten[[#This Row],[art]]="60",tabDaten[[#This Row],[art]]="61"),"0 Verwaltungshaushalt","1 Vermögenshaushalt")</f>
        <v>0 Verwaltungshaushalt</v>
      </c>
      <c r="D896" s="14" t="str">
        <f>VLOOKUP(tabDaten[[#This Row],[art]],tabKontenart[],2,FALSE)</f>
        <v>01 Ausgaben VerwaltungsHH</v>
      </c>
      <c r="E896" s="14" t="str">
        <f>LEFT(tabDaten[[#This Row],[Gld]],1) &amp; "    " &amp;VLOOKUP((tabDaten[[#This Row],[MandNr]]&amp;"x"&amp;LEFT(tabDaten[[#This Row],[Gld]],1)),tabGliederung[],2,FALSE)</f>
        <v xml:space="preserve">2    Schulen </v>
      </c>
      <c r="F896" s="14" t="str">
        <f>LEFT(tabDaten[[#This Row],[Gld]],2) &amp; "    " &amp;VLOOKUP((tabDaten[[#This Row],[MandNr]]&amp;"x"&amp;LEFT(tabDaten[[#This Row],[Gld]],2)),tabGliederung[],2,FALSE)</f>
        <v>21    Grund - Hauptschulen,  Grundschulförderklassen</v>
      </c>
      <c r="G8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6" s="14" t="str">
        <f>LEFT(tabDaten[[#This Row],[Gld]],4) &amp; "    " &amp;VLOOKUP((tabDaten[[#This Row],[MandNr]]&amp;"x"&amp;LEFT(tabDaten[[#This Row],[Gld]],4)),tabGliederung[],2,FALSE)</f>
        <v xml:space="preserve">2110    Grundschule Bad Rappenau </v>
      </c>
      <c r="I896" s="14" t="str">
        <f>IF(OR(LEFT(tabDaten[[#This Row],[Grp]],1)*1=3,LEFT(tabDaten[[#This Row],[Grp]],1)*1=9),LEFT(tabDaten[[#This Row],[Grp]],2),LEFT(tabDaten[[#This Row],[Grp]],1))</f>
        <v>5</v>
      </c>
      <c r="J896" s="14" t="str">
        <f>VLOOKUP(tabDaten[[#This Row],[GrpKurz]],tabGruppierung[],2,FALSE)</f>
        <v>A   Sächlicher Verwaltungs- und Betriebsaufwand</v>
      </c>
      <c r="K8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2110-543000    Heizungskosten   </v>
      </c>
      <c r="L896" s="17">
        <f>IF(OR(tabDaten[[#This Row],[art]]="00",tabDaten[[#This Row],[art]]="10"),tabDaten[[#This Row],[Plan]],tabDaten[[#This Row],[Plan]]*-1)</f>
        <v>-14100</v>
      </c>
      <c r="M896" s="18">
        <f>IF(OR(tabDaten[[#This Row],[art]]="00",tabDaten[[#This Row],[art]]="10",tabDaten[[#This Row],[art]]="60",tabDaten[[#This Row],[art]]="70"),tabDaten[[#This Row],[Rechnung]],tabDaten[[#This Row],[Rechnung]]*-1)</f>
        <v>-5723.3</v>
      </c>
      <c r="N896" s="44">
        <v>1</v>
      </c>
      <c r="O896" s="45" t="s">
        <v>997</v>
      </c>
      <c r="P896" s="45" t="s">
        <v>1061</v>
      </c>
      <c r="Q896" s="45" t="s">
        <v>1734</v>
      </c>
      <c r="R896" s="45" t="s">
        <v>995</v>
      </c>
      <c r="S896" s="45" t="s">
        <v>1546</v>
      </c>
      <c r="T896" s="44" t="s">
        <v>137</v>
      </c>
      <c r="U896" s="46">
        <v>14100</v>
      </c>
      <c r="V896" s="46">
        <v>5723.3</v>
      </c>
    </row>
    <row r="897" spans="2:22" x14ac:dyDescent="0.2">
      <c r="B897" s="14" t="str">
        <f>IF(tabDaten[[#This Row],[MandNr]]="","Fehler",IF(tabDaten[[#This Row],[MandNr]]=1,"1 Stadt Bad Rappenau","2 Eigenbetrieb Stadtenwässerung"))</f>
        <v>1 Stadt Bad Rappenau</v>
      </c>
      <c r="C897" s="14" t="str">
        <f>IF(OR(tabDaten[[#This Row],[art]]="00",tabDaten[[#This Row],[art]]="01",tabDaten[[#This Row],[art]]="60",tabDaten[[#This Row],[art]]="61"),"0 Verwaltungshaushalt","1 Vermögenshaushalt")</f>
        <v>0 Verwaltungshaushalt</v>
      </c>
      <c r="D897" s="14" t="str">
        <f>VLOOKUP(tabDaten[[#This Row],[art]],tabKontenart[],2,FALSE)</f>
        <v>01 Ausgaben VerwaltungsHH</v>
      </c>
      <c r="E897" s="14" t="str">
        <f>LEFT(tabDaten[[#This Row],[Gld]],1) &amp; "    " &amp;VLOOKUP((tabDaten[[#This Row],[MandNr]]&amp;"x"&amp;LEFT(tabDaten[[#This Row],[Gld]],1)),tabGliederung[],2,FALSE)</f>
        <v xml:space="preserve">2    Schulen </v>
      </c>
      <c r="F897" s="14" t="str">
        <f>LEFT(tabDaten[[#This Row],[Gld]],2) &amp; "    " &amp;VLOOKUP((tabDaten[[#This Row],[MandNr]]&amp;"x"&amp;LEFT(tabDaten[[#This Row],[Gld]],2)),tabGliederung[],2,FALSE)</f>
        <v>21    Grund - Hauptschulen,  Grundschulförderklassen</v>
      </c>
      <c r="G8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7" s="14" t="str">
        <f>LEFT(tabDaten[[#This Row],[Gld]],4) &amp; "    " &amp;VLOOKUP((tabDaten[[#This Row],[MandNr]]&amp;"x"&amp;LEFT(tabDaten[[#This Row],[Gld]],4)),tabGliederung[],2,FALSE)</f>
        <v xml:space="preserve">2110    Grundschule Bad Rappenau </v>
      </c>
      <c r="I897" s="14" t="str">
        <f>IF(OR(LEFT(tabDaten[[#This Row],[Grp]],1)*1=3,LEFT(tabDaten[[#This Row],[Grp]],1)*1=9),LEFT(tabDaten[[#This Row],[Grp]],2),LEFT(tabDaten[[#This Row],[Grp]],1))</f>
        <v>5</v>
      </c>
      <c r="J897" s="14" t="str">
        <f>VLOOKUP(tabDaten[[#This Row],[GrpKurz]],tabGruppierung[],2,FALSE)</f>
        <v>A   Sächlicher Verwaltungs- und Betriebsaufwand</v>
      </c>
      <c r="K8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2110-544000    Abfallgebühren   </v>
      </c>
      <c r="L897" s="17">
        <f>IF(OR(tabDaten[[#This Row],[art]]="00",tabDaten[[#This Row],[art]]="10"),tabDaten[[#This Row],[Plan]],tabDaten[[#This Row],[Plan]]*-1)</f>
        <v>-1900</v>
      </c>
      <c r="M897" s="18">
        <f>IF(OR(tabDaten[[#This Row],[art]]="00",tabDaten[[#This Row],[art]]="10",tabDaten[[#This Row],[art]]="60",tabDaten[[#This Row],[art]]="70"),tabDaten[[#This Row],[Rechnung]],tabDaten[[#This Row],[Rechnung]]*-1)</f>
        <v>-1800</v>
      </c>
      <c r="N897" s="44">
        <v>1</v>
      </c>
      <c r="O897" s="45" t="s">
        <v>997</v>
      </c>
      <c r="P897" s="45" t="s">
        <v>1061</v>
      </c>
      <c r="Q897" s="45" t="s">
        <v>1735</v>
      </c>
      <c r="R897" s="45" t="s">
        <v>995</v>
      </c>
      <c r="S897" s="45" t="s">
        <v>1546</v>
      </c>
      <c r="T897" s="44" t="s">
        <v>138</v>
      </c>
      <c r="U897" s="46">
        <v>1900</v>
      </c>
      <c r="V897" s="46">
        <v>1800</v>
      </c>
    </row>
    <row r="898" spans="2:22" x14ac:dyDescent="0.2">
      <c r="B898" s="14" t="str">
        <f>IF(tabDaten[[#This Row],[MandNr]]="","Fehler",IF(tabDaten[[#This Row],[MandNr]]=1,"1 Stadt Bad Rappenau","2 Eigenbetrieb Stadtenwässerung"))</f>
        <v>1 Stadt Bad Rappenau</v>
      </c>
      <c r="C898" s="14" t="str">
        <f>IF(OR(tabDaten[[#This Row],[art]]="00",tabDaten[[#This Row],[art]]="01",tabDaten[[#This Row],[art]]="60",tabDaten[[#This Row],[art]]="61"),"0 Verwaltungshaushalt","1 Vermögenshaushalt")</f>
        <v>0 Verwaltungshaushalt</v>
      </c>
      <c r="D898" s="14" t="str">
        <f>VLOOKUP(tabDaten[[#This Row],[art]],tabKontenart[],2,FALSE)</f>
        <v>01 Ausgaben VerwaltungsHH</v>
      </c>
      <c r="E898" s="14" t="str">
        <f>LEFT(tabDaten[[#This Row],[Gld]],1) &amp; "    " &amp;VLOOKUP((tabDaten[[#This Row],[MandNr]]&amp;"x"&amp;LEFT(tabDaten[[#This Row],[Gld]],1)),tabGliederung[],2,FALSE)</f>
        <v xml:space="preserve">2    Schulen </v>
      </c>
      <c r="F898" s="14" t="str">
        <f>LEFT(tabDaten[[#This Row],[Gld]],2) &amp; "    " &amp;VLOOKUP((tabDaten[[#This Row],[MandNr]]&amp;"x"&amp;LEFT(tabDaten[[#This Row],[Gld]],2)),tabGliederung[],2,FALSE)</f>
        <v>21    Grund - Hauptschulen,  Grundschulförderklassen</v>
      </c>
      <c r="G8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8" s="14" t="str">
        <f>LEFT(tabDaten[[#This Row],[Gld]],4) &amp; "    " &amp;VLOOKUP((tabDaten[[#This Row],[MandNr]]&amp;"x"&amp;LEFT(tabDaten[[#This Row],[Gld]],4)),tabGliederung[],2,FALSE)</f>
        <v xml:space="preserve">2110    Grundschule Bad Rappenau </v>
      </c>
      <c r="I898" s="14" t="str">
        <f>IF(OR(LEFT(tabDaten[[#This Row],[Grp]],1)*1=3,LEFT(tabDaten[[#This Row],[Grp]],1)*1=9),LEFT(tabDaten[[#This Row],[Grp]],2),LEFT(tabDaten[[#This Row],[Grp]],1))</f>
        <v>5</v>
      </c>
      <c r="J898" s="14" t="str">
        <f>VLOOKUP(tabDaten[[#This Row],[GrpKurz]],tabGruppierung[],2,FALSE)</f>
        <v>A   Sächlicher Verwaltungs- und Betriebsaufwand</v>
      </c>
      <c r="K8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2110-545000    Reinigungskosten   </v>
      </c>
      <c r="L898" s="17">
        <f>IF(OR(tabDaten[[#This Row],[art]]="00",tabDaten[[#This Row],[art]]="10"),tabDaten[[#This Row],[Plan]],tabDaten[[#This Row],[Plan]]*-1)</f>
        <v>-14700</v>
      </c>
      <c r="M898" s="18">
        <f>IF(OR(tabDaten[[#This Row],[art]]="00",tabDaten[[#This Row],[art]]="10",tabDaten[[#This Row],[art]]="60",tabDaten[[#This Row],[art]]="70"),tabDaten[[#This Row],[Rechnung]],tabDaten[[#This Row],[Rechnung]]*-1)</f>
        <v>-33172.11</v>
      </c>
      <c r="N898" s="44">
        <v>1</v>
      </c>
      <c r="O898" s="45" t="s">
        <v>997</v>
      </c>
      <c r="P898" s="45" t="s">
        <v>1061</v>
      </c>
      <c r="Q898" s="45" t="s">
        <v>1736</v>
      </c>
      <c r="R898" s="45" t="s">
        <v>995</v>
      </c>
      <c r="S898" s="45" t="s">
        <v>1546</v>
      </c>
      <c r="T898" s="44" t="s">
        <v>139</v>
      </c>
      <c r="U898" s="46">
        <v>14700</v>
      </c>
      <c r="V898" s="46">
        <v>33172.11</v>
      </c>
    </row>
    <row r="899" spans="2:22" x14ac:dyDescent="0.2">
      <c r="B899" s="14" t="str">
        <f>IF(tabDaten[[#This Row],[MandNr]]="","Fehler",IF(tabDaten[[#This Row],[MandNr]]=1,"1 Stadt Bad Rappenau","2 Eigenbetrieb Stadtenwässerung"))</f>
        <v>1 Stadt Bad Rappenau</v>
      </c>
      <c r="C899" s="14" t="str">
        <f>IF(OR(tabDaten[[#This Row],[art]]="00",tabDaten[[#This Row],[art]]="01",tabDaten[[#This Row],[art]]="60",tabDaten[[#This Row],[art]]="61"),"0 Verwaltungshaushalt","1 Vermögenshaushalt")</f>
        <v>0 Verwaltungshaushalt</v>
      </c>
      <c r="D899" s="14" t="str">
        <f>VLOOKUP(tabDaten[[#This Row],[art]],tabKontenart[],2,FALSE)</f>
        <v>01 Ausgaben VerwaltungsHH</v>
      </c>
      <c r="E899" s="14" t="str">
        <f>LEFT(tabDaten[[#This Row],[Gld]],1) &amp; "    " &amp;VLOOKUP((tabDaten[[#This Row],[MandNr]]&amp;"x"&amp;LEFT(tabDaten[[#This Row],[Gld]],1)),tabGliederung[],2,FALSE)</f>
        <v xml:space="preserve">2    Schulen </v>
      </c>
      <c r="F899" s="14" t="str">
        <f>LEFT(tabDaten[[#This Row],[Gld]],2) &amp; "    " &amp;VLOOKUP((tabDaten[[#This Row],[MandNr]]&amp;"x"&amp;LEFT(tabDaten[[#This Row],[Gld]],2)),tabGliederung[],2,FALSE)</f>
        <v>21    Grund - Hauptschulen,  Grundschulförderklassen</v>
      </c>
      <c r="G8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899" s="14" t="str">
        <f>LEFT(tabDaten[[#This Row],[Gld]],4) &amp; "    " &amp;VLOOKUP((tabDaten[[#This Row],[MandNr]]&amp;"x"&amp;LEFT(tabDaten[[#This Row],[Gld]],4)),tabGliederung[],2,FALSE)</f>
        <v xml:space="preserve">2110    Grundschule Bad Rappenau </v>
      </c>
      <c r="I899" s="14" t="str">
        <f>IF(OR(LEFT(tabDaten[[#This Row],[Grp]],1)*1=3,LEFT(tabDaten[[#This Row],[Grp]],1)*1=9),LEFT(tabDaten[[#This Row],[Grp]],2),LEFT(tabDaten[[#This Row],[Grp]],1))</f>
        <v>5</v>
      </c>
      <c r="J899" s="14" t="str">
        <f>VLOOKUP(tabDaten[[#This Row],[GrpKurz]],tabGruppierung[],2,FALSE)</f>
        <v>A   Sächlicher Verwaltungs- und Betriebsaufwand</v>
      </c>
      <c r="K8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2110-546000    Steuern und Gebäudeversicherungen   </v>
      </c>
      <c r="L899" s="17">
        <f>IF(OR(tabDaten[[#This Row],[art]]="00",tabDaten[[#This Row],[art]]="10"),tabDaten[[#This Row],[Plan]],tabDaten[[#This Row],[Plan]]*-1)</f>
        <v>-3500</v>
      </c>
      <c r="M899" s="18">
        <f>IF(OR(tabDaten[[#This Row],[art]]="00",tabDaten[[#This Row],[art]]="10",tabDaten[[#This Row],[art]]="60",tabDaten[[#This Row],[art]]="70"),tabDaten[[#This Row],[Rechnung]],tabDaten[[#This Row],[Rechnung]]*-1)</f>
        <v>-3516.93</v>
      </c>
      <c r="N899" s="44">
        <v>1</v>
      </c>
      <c r="O899" s="45" t="s">
        <v>997</v>
      </c>
      <c r="P899" s="45" t="s">
        <v>1061</v>
      </c>
      <c r="Q899" s="45" t="s">
        <v>1737</v>
      </c>
      <c r="R899" s="45" t="s">
        <v>995</v>
      </c>
      <c r="S899" s="45" t="s">
        <v>1546</v>
      </c>
      <c r="T899" s="44" t="s">
        <v>140</v>
      </c>
      <c r="U899" s="46">
        <v>3500</v>
      </c>
      <c r="V899" s="46">
        <v>3516.93</v>
      </c>
    </row>
    <row r="900" spans="2:22" x14ac:dyDescent="0.2">
      <c r="B900" s="14" t="str">
        <f>IF(tabDaten[[#This Row],[MandNr]]="","Fehler",IF(tabDaten[[#This Row],[MandNr]]=1,"1 Stadt Bad Rappenau","2 Eigenbetrieb Stadtenwässerung"))</f>
        <v>1 Stadt Bad Rappenau</v>
      </c>
      <c r="C900" s="14" t="str">
        <f>IF(OR(tabDaten[[#This Row],[art]]="00",tabDaten[[#This Row],[art]]="01",tabDaten[[#This Row],[art]]="60",tabDaten[[#This Row],[art]]="61"),"0 Verwaltungshaushalt","1 Vermögenshaushalt")</f>
        <v>0 Verwaltungshaushalt</v>
      </c>
      <c r="D900" s="14" t="str">
        <f>VLOOKUP(tabDaten[[#This Row],[art]],tabKontenart[],2,FALSE)</f>
        <v>01 Ausgaben VerwaltungsHH</v>
      </c>
      <c r="E900" s="14" t="str">
        <f>LEFT(tabDaten[[#This Row],[Gld]],1) &amp; "    " &amp;VLOOKUP((tabDaten[[#This Row],[MandNr]]&amp;"x"&amp;LEFT(tabDaten[[#This Row],[Gld]],1)),tabGliederung[],2,FALSE)</f>
        <v xml:space="preserve">2    Schulen </v>
      </c>
      <c r="F900" s="14" t="str">
        <f>LEFT(tabDaten[[#This Row],[Gld]],2) &amp; "    " &amp;VLOOKUP((tabDaten[[#This Row],[MandNr]]&amp;"x"&amp;LEFT(tabDaten[[#This Row],[Gld]],2)),tabGliederung[],2,FALSE)</f>
        <v>21    Grund - Hauptschulen,  Grundschulförderklassen</v>
      </c>
      <c r="G9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0" s="14" t="str">
        <f>LEFT(tabDaten[[#This Row],[Gld]],4) &amp; "    " &amp;VLOOKUP((tabDaten[[#This Row],[MandNr]]&amp;"x"&amp;LEFT(tabDaten[[#This Row],[Gld]],4)),tabGliederung[],2,FALSE)</f>
        <v xml:space="preserve">2110    Grundschule Bad Rappenau </v>
      </c>
      <c r="I900" s="14" t="str">
        <f>IF(OR(LEFT(tabDaten[[#This Row],[Grp]],1)*1=3,LEFT(tabDaten[[#This Row],[Grp]],1)*1=9),LEFT(tabDaten[[#This Row],[Grp]],2),LEFT(tabDaten[[#This Row],[Grp]],1))</f>
        <v>5</v>
      </c>
      <c r="J900" s="14" t="str">
        <f>VLOOKUP(tabDaten[[#This Row],[GrpKurz]],tabGruppierung[],2,FALSE)</f>
        <v>A   Sächlicher Verwaltungs- und Betriebsaufwand</v>
      </c>
      <c r="K9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2110-549000    sonstige Bewirtschaftungskosten (z.B. Schornsteinfeger, Feuerlöschgeräte, HV) </v>
      </c>
      <c r="L900" s="17">
        <f>IF(OR(tabDaten[[#This Row],[art]]="00",tabDaten[[#This Row],[art]]="10"),tabDaten[[#This Row],[Plan]],tabDaten[[#This Row],[Plan]]*-1)</f>
        <v>-800</v>
      </c>
      <c r="M900" s="18">
        <f>IF(OR(tabDaten[[#This Row],[art]]="00",tabDaten[[#This Row],[art]]="10",tabDaten[[#This Row],[art]]="60",tabDaten[[#This Row],[art]]="70"),tabDaten[[#This Row],[Rechnung]],tabDaten[[#This Row],[Rechnung]]*-1)</f>
        <v>-7920.93</v>
      </c>
      <c r="N900" s="44">
        <v>1</v>
      </c>
      <c r="O900" s="45" t="s">
        <v>997</v>
      </c>
      <c r="P900" s="45" t="s">
        <v>1061</v>
      </c>
      <c r="Q900" s="45" t="s">
        <v>1738</v>
      </c>
      <c r="R900" s="45" t="s">
        <v>995</v>
      </c>
      <c r="S900" s="45" t="s">
        <v>1546</v>
      </c>
      <c r="T900" s="44" t="s">
        <v>170</v>
      </c>
      <c r="U900" s="46">
        <v>800</v>
      </c>
      <c r="V900" s="46">
        <v>7920.93</v>
      </c>
    </row>
    <row r="901" spans="2:22" x14ac:dyDescent="0.2">
      <c r="B901" s="14" t="str">
        <f>IF(tabDaten[[#This Row],[MandNr]]="","Fehler",IF(tabDaten[[#This Row],[MandNr]]=1,"1 Stadt Bad Rappenau","2 Eigenbetrieb Stadtenwässerung"))</f>
        <v>1 Stadt Bad Rappenau</v>
      </c>
      <c r="C901" s="14" t="str">
        <f>IF(OR(tabDaten[[#This Row],[art]]="00",tabDaten[[#This Row],[art]]="01",tabDaten[[#This Row],[art]]="60",tabDaten[[#This Row],[art]]="61"),"0 Verwaltungshaushalt","1 Vermögenshaushalt")</f>
        <v>0 Verwaltungshaushalt</v>
      </c>
      <c r="D901" s="14" t="str">
        <f>VLOOKUP(tabDaten[[#This Row],[art]],tabKontenart[],2,FALSE)</f>
        <v>01 Ausgaben VerwaltungsHH</v>
      </c>
      <c r="E901" s="14" t="str">
        <f>LEFT(tabDaten[[#This Row],[Gld]],1) &amp; "    " &amp;VLOOKUP((tabDaten[[#This Row],[MandNr]]&amp;"x"&amp;LEFT(tabDaten[[#This Row],[Gld]],1)),tabGliederung[],2,FALSE)</f>
        <v xml:space="preserve">2    Schulen </v>
      </c>
      <c r="F901" s="14" t="str">
        <f>LEFT(tabDaten[[#This Row],[Gld]],2) &amp; "    " &amp;VLOOKUP((tabDaten[[#This Row],[MandNr]]&amp;"x"&amp;LEFT(tabDaten[[#This Row],[Gld]],2)),tabGliederung[],2,FALSE)</f>
        <v>21    Grund - Hauptschulen,  Grundschulförderklassen</v>
      </c>
      <c r="G9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1" s="14" t="str">
        <f>LEFT(tabDaten[[#This Row],[Gld]],4) &amp; "    " &amp;VLOOKUP((tabDaten[[#This Row],[MandNr]]&amp;"x"&amp;LEFT(tabDaten[[#This Row],[Gld]],4)),tabGliederung[],2,FALSE)</f>
        <v xml:space="preserve">2110    Grundschule Bad Rappenau </v>
      </c>
      <c r="I901" s="14" t="str">
        <f>IF(OR(LEFT(tabDaten[[#This Row],[Grp]],1)*1=3,LEFT(tabDaten[[#This Row],[Grp]],1)*1=9),LEFT(tabDaten[[#This Row],[Grp]],2),LEFT(tabDaten[[#This Row],[Grp]],1))</f>
        <v>5</v>
      </c>
      <c r="J901" s="14" t="str">
        <f>VLOOKUP(tabDaten[[#This Row],[GrpKurz]],tabGruppierung[],2,FALSE)</f>
        <v>A   Sächlicher Verwaltungs- und Betriebsaufwand</v>
      </c>
      <c r="K9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2110-562000    Aus- und Fortbildung,   </v>
      </c>
      <c r="L901" s="17">
        <f>IF(OR(tabDaten[[#This Row],[art]]="00",tabDaten[[#This Row],[art]]="10"),tabDaten[[#This Row],[Plan]],tabDaten[[#This Row],[Plan]]*-1)</f>
        <v>0</v>
      </c>
      <c r="M901" s="18">
        <f>IF(OR(tabDaten[[#This Row],[art]]="00",tabDaten[[#This Row],[art]]="10",tabDaten[[#This Row],[art]]="60",tabDaten[[#This Row],[art]]="70"),tabDaten[[#This Row],[Rechnung]],tabDaten[[#This Row],[Rechnung]]*-1)</f>
        <v>-1180</v>
      </c>
      <c r="N901" s="44">
        <v>1</v>
      </c>
      <c r="O901" s="45" t="s">
        <v>997</v>
      </c>
      <c r="P901" s="45" t="s">
        <v>1061</v>
      </c>
      <c r="Q901" s="45" t="s">
        <v>1727</v>
      </c>
      <c r="R901" s="45" t="s">
        <v>995</v>
      </c>
      <c r="S901" s="45" t="s">
        <v>1546</v>
      </c>
      <c r="T901" s="44" t="s">
        <v>142</v>
      </c>
      <c r="U901" s="46">
        <v>0</v>
      </c>
      <c r="V901" s="46">
        <v>1180</v>
      </c>
    </row>
    <row r="902" spans="2:22" x14ac:dyDescent="0.2">
      <c r="B902" s="14" t="str">
        <f>IF(tabDaten[[#This Row],[MandNr]]="","Fehler",IF(tabDaten[[#This Row],[MandNr]]=1,"1 Stadt Bad Rappenau","2 Eigenbetrieb Stadtenwässerung"))</f>
        <v>1 Stadt Bad Rappenau</v>
      </c>
      <c r="C902" s="14" t="str">
        <f>IF(OR(tabDaten[[#This Row],[art]]="00",tabDaten[[#This Row],[art]]="01",tabDaten[[#This Row],[art]]="60",tabDaten[[#This Row],[art]]="61"),"0 Verwaltungshaushalt","1 Vermögenshaushalt")</f>
        <v>0 Verwaltungshaushalt</v>
      </c>
      <c r="D902" s="14" t="str">
        <f>VLOOKUP(tabDaten[[#This Row],[art]],tabKontenart[],2,FALSE)</f>
        <v>01 Ausgaben VerwaltungsHH</v>
      </c>
      <c r="E902" s="14" t="str">
        <f>LEFT(tabDaten[[#This Row],[Gld]],1) &amp; "    " &amp;VLOOKUP((tabDaten[[#This Row],[MandNr]]&amp;"x"&amp;LEFT(tabDaten[[#This Row],[Gld]],1)),tabGliederung[],2,FALSE)</f>
        <v xml:space="preserve">2    Schulen </v>
      </c>
      <c r="F902" s="14" t="str">
        <f>LEFT(tabDaten[[#This Row],[Gld]],2) &amp; "    " &amp;VLOOKUP((tabDaten[[#This Row],[MandNr]]&amp;"x"&amp;LEFT(tabDaten[[#This Row],[Gld]],2)),tabGliederung[],2,FALSE)</f>
        <v>21    Grund - Hauptschulen,  Grundschulförderklassen</v>
      </c>
      <c r="G9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2" s="14" t="str">
        <f>LEFT(tabDaten[[#This Row],[Gld]],4) &amp; "    " &amp;VLOOKUP((tabDaten[[#This Row],[MandNr]]&amp;"x"&amp;LEFT(tabDaten[[#This Row],[Gld]],4)),tabGliederung[],2,FALSE)</f>
        <v xml:space="preserve">2110    Grundschule Bad Rappenau </v>
      </c>
      <c r="I902" s="14" t="str">
        <f>IF(OR(LEFT(tabDaten[[#This Row],[Grp]],1)*1=3,LEFT(tabDaten[[#This Row],[Grp]],1)*1=9),LEFT(tabDaten[[#This Row],[Grp]],2),LEFT(tabDaten[[#This Row],[Grp]],1))</f>
        <v>5</v>
      </c>
      <c r="J902" s="14" t="str">
        <f>VLOOKUP(tabDaten[[#This Row],[GrpKurz]],tabGruppierung[],2,FALSE)</f>
        <v>A   Sächlicher Verwaltungs- und Betriebsaufwand</v>
      </c>
      <c r="K9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2110-591000    Lehr- und Unterrichtsmittel  </v>
      </c>
      <c r="L902" s="17">
        <f>IF(OR(tabDaten[[#This Row],[art]]="00",tabDaten[[#This Row],[art]]="10"),tabDaten[[#This Row],[Plan]],tabDaten[[#This Row],[Plan]]*-1)</f>
        <v>-5300</v>
      </c>
      <c r="M902" s="18">
        <f>IF(OR(tabDaten[[#This Row],[art]]="00",tabDaten[[#This Row],[art]]="10",tabDaten[[#This Row],[art]]="60",tabDaten[[#This Row],[art]]="70"),tabDaten[[#This Row],[Rechnung]],tabDaten[[#This Row],[Rechnung]]*-1)</f>
        <v>-2329.71</v>
      </c>
      <c r="N902" s="44">
        <v>1</v>
      </c>
      <c r="O902" s="45" t="s">
        <v>997</v>
      </c>
      <c r="P902" s="45" t="s">
        <v>1061</v>
      </c>
      <c r="Q902" s="45" t="s">
        <v>1757</v>
      </c>
      <c r="R902" s="45" t="s">
        <v>995</v>
      </c>
      <c r="S902" s="45" t="s">
        <v>1546</v>
      </c>
      <c r="T902" s="44" t="s">
        <v>171</v>
      </c>
      <c r="U902" s="46">
        <v>5300</v>
      </c>
      <c r="V902" s="46">
        <v>2329.71</v>
      </c>
    </row>
    <row r="903" spans="2:22" x14ac:dyDescent="0.2">
      <c r="B903" s="14" t="str">
        <f>IF(tabDaten[[#This Row],[MandNr]]="","Fehler",IF(tabDaten[[#This Row],[MandNr]]=1,"1 Stadt Bad Rappenau","2 Eigenbetrieb Stadtenwässerung"))</f>
        <v>1 Stadt Bad Rappenau</v>
      </c>
      <c r="C903" s="14" t="str">
        <f>IF(OR(tabDaten[[#This Row],[art]]="00",tabDaten[[#This Row],[art]]="01",tabDaten[[#This Row],[art]]="60",tabDaten[[#This Row],[art]]="61"),"0 Verwaltungshaushalt","1 Vermögenshaushalt")</f>
        <v>0 Verwaltungshaushalt</v>
      </c>
      <c r="D903" s="14" t="str">
        <f>VLOOKUP(tabDaten[[#This Row],[art]],tabKontenart[],2,FALSE)</f>
        <v>01 Ausgaben VerwaltungsHH</v>
      </c>
      <c r="E903" s="14" t="str">
        <f>LEFT(tabDaten[[#This Row],[Gld]],1) &amp; "    " &amp;VLOOKUP((tabDaten[[#This Row],[MandNr]]&amp;"x"&amp;LEFT(tabDaten[[#This Row],[Gld]],1)),tabGliederung[],2,FALSE)</f>
        <v xml:space="preserve">2    Schulen </v>
      </c>
      <c r="F903" s="14" t="str">
        <f>LEFT(tabDaten[[#This Row],[Gld]],2) &amp; "    " &amp;VLOOKUP((tabDaten[[#This Row],[MandNr]]&amp;"x"&amp;LEFT(tabDaten[[#This Row],[Gld]],2)),tabGliederung[],2,FALSE)</f>
        <v>21    Grund - Hauptschulen,  Grundschulförderklassen</v>
      </c>
      <c r="G9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3" s="14" t="str">
        <f>LEFT(tabDaten[[#This Row],[Gld]],4) &amp; "    " &amp;VLOOKUP((tabDaten[[#This Row],[MandNr]]&amp;"x"&amp;LEFT(tabDaten[[#This Row],[Gld]],4)),tabGliederung[],2,FALSE)</f>
        <v xml:space="preserve">2110    Grundschule Bad Rappenau </v>
      </c>
      <c r="I903" s="14" t="str">
        <f>IF(OR(LEFT(tabDaten[[#This Row],[Grp]],1)*1=3,LEFT(tabDaten[[#This Row],[Grp]],1)*1=9),LEFT(tabDaten[[#This Row],[Grp]],2),LEFT(tabDaten[[#This Row],[Grp]],1))</f>
        <v>5</v>
      </c>
      <c r="J903" s="14" t="str">
        <f>VLOOKUP(tabDaten[[#This Row],[GrpKurz]],tabGruppierung[],2,FALSE)</f>
        <v>A   Sächlicher Verwaltungs- und Betriebsaufwand</v>
      </c>
      <c r="K9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2110-592000    Lernmittel   </v>
      </c>
      <c r="L903" s="17">
        <f>IF(OR(tabDaten[[#This Row],[art]]="00",tabDaten[[#This Row],[art]]="10"),tabDaten[[#This Row],[Plan]],tabDaten[[#This Row],[Plan]]*-1)</f>
        <v>-11100</v>
      </c>
      <c r="M903" s="18">
        <f>IF(OR(tabDaten[[#This Row],[art]]="00",tabDaten[[#This Row],[art]]="10",tabDaten[[#This Row],[art]]="60",tabDaten[[#This Row],[art]]="70"),tabDaten[[#This Row],[Rechnung]],tabDaten[[#This Row],[Rechnung]]*-1)</f>
        <v>-12683.92</v>
      </c>
      <c r="N903" s="44">
        <v>1</v>
      </c>
      <c r="O903" s="45" t="s">
        <v>997</v>
      </c>
      <c r="P903" s="45" t="s">
        <v>1061</v>
      </c>
      <c r="Q903" s="45" t="s">
        <v>1758</v>
      </c>
      <c r="R903" s="45" t="s">
        <v>995</v>
      </c>
      <c r="S903" s="45" t="s">
        <v>1546</v>
      </c>
      <c r="T903" s="44" t="s">
        <v>172</v>
      </c>
      <c r="U903" s="46">
        <v>11100</v>
      </c>
      <c r="V903" s="46">
        <v>12683.92</v>
      </c>
    </row>
    <row r="904" spans="2:22" x14ac:dyDescent="0.2">
      <c r="B904" s="14" t="str">
        <f>IF(tabDaten[[#This Row],[MandNr]]="","Fehler",IF(tabDaten[[#This Row],[MandNr]]=1,"1 Stadt Bad Rappenau","2 Eigenbetrieb Stadtenwässerung"))</f>
        <v>1 Stadt Bad Rappenau</v>
      </c>
      <c r="C904" s="14" t="str">
        <f>IF(OR(tabDaten[[#This Row],[art]]="00",tabDaten[[#This Row],[art]]="01",tabDaten[[#This Row],[art]]="60",tabDaten[[#This Row],[art]]="61"),"0 Verwaltungshaushalt","1 Vermögenshaushalt")</f>
        <v>0 Verwaltungshaushalt</v>
      </c>
      <c r="D904" s="14" t="str">
        <f>VLOOKUP(tabDaten[[#This Row],[art]],tabKontenart[],2,FALSE)</f>
        <v>01 Ausgaben VerwaltungsHH</v>
      </c>
      <c r="E904" s="14" t="str">
        <f>LEFT(tabDaten[[#This Row],[Gld]],1) &amp; "    " &amp;VLOOKUP((tabDaten[[#This Row],[MandNr]]&amp;"x"&amp;LEFT(tabDaten[[#This Row],[Gld]],1)),tabGliederung[],2,FALSE)</f>
        <v xml:space="preserve">2    Schulen </v>
      </c>
      <c r="F904" s="14" t="str">
        <f>LEFT(tabDaten[[#This Row],[Gld]],2) &amp; "    " &amp;VLOOKUP((tabDaten[[#This Row],[MandNr]]&amp;"x"&amp;LEFT(tabDaten[[#This Row],[Gld]],2)),tabGliederung[],2,FALSE)</f>
        <v>21    Grund - Hauptschulen,  Grundschulförderklassen</v>
      </c>
      <c r="G9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4" s="14" t="str">
        <f>LEFT(tabDaten[[#This Row],[Gld]],4) &amp; "    " &amp;VLOOKUP((tabDaten[[#This Row],[MandNr]]&amp;"x"&amp;LEFT(tabDaten[[#This Row],[Gld]],4)),tabGliederung[],2,FALSE)</f>
        <v xml:space="preserve">2110    Grundschule Bad Rappenau </v>
      </c>
      <c r="I904" s="14" t="str">
        <f>IF(OR(LEFT(tabDaten[[#This Row],[Grp]],1)*1=3,LEFT(tabDaten[[#This Row],[Grp]],1)*1=9),LEFT(tabDaten[[#This Row],[Grp]],2),LEFT(tabDaten[[#This Row],[Grp]],1))</f>
        <v>5</v>
      </c>
      <c r="J904" s="14" t="str">
        <f>VLOOKUP(tabDaten[[#This Row],[GrpKurz]],tabGruppierung[],2,FALSE)</f>
        <v>A   Sächlicher Verwaltungs- und Betriebsaufwand</v>
      </c>
      <c r="K9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2110-593000    Schülerbücherei   </v>
      </c>
      <c r="L904" s="17">
        <f>IF(OR(tabDaten[[#This Row],[art]]="00",tabDaten[[#This Row],[art]]="10"),tabDaten[[#This Row],[Plan]],tabDaten[[#This Row],[Plan]]*-1)</f>
        <v>-600</v>
      </c>
      <c r="M904" s="18">
        <f>IF(OR(tabDaten[[#This Row],[art]]="00",tabDaten[[#This Row],[art]]="10",tabDaten[[#This Row],[art]]="60",tabDaten[[#This Row],[art]]="70"),tabDaten[[#This Row],[Rechnung]],tabDaten[[#This Row],[Rechnung]]*-1)</f>
        <v>0</v>
      </c>
      <c r="N904" s="44">
        <v>1</v>
      </c>
      <c r="O904" s="45" t="s">
        <v>997</v>
      </c>
      <c r="P904" s="45" t="s">
        <v>1061</v>
      </c>
      <c r="Q904" s="45" t="s">
        <v>1759</v>
      </c>
      <c r="R904" s="45" t="s">
        <v>995</v>
      </c>
      <c r="S904" s="45" t="s">
        <v>1546</v>
      </c>
      <c r="T904" s="44" t="s">
        <v>173</v>
      </c>
      <c r="U904" s="46">
        <v>600</v>
      </c>
      <c r="V904" s="46">
        <v>0</v>
      </c>
    </row>
    <row r="905" spans="2:22" x14ac:dyDescent="0.2">
      <c r="B905" s="14" t="str">
        <f>IF(tabDaten[[#This Row],[MandNr]]="","Fehler",IF(tabDaten[[#This Row],[MandNr]]=1,"1 Stadt Bad Rappenau","2 Eigenbetrieb Stadtenwässerung"))</f>
        <v>1 Stadt Bad Rappenau</v>
      </c>
      <c r="C905" s="14" t="str">
        <f>IF(OR(tabDaten[[#This Row],[art]]="00",tabDaten[[#This Row],[art]]="01",tabDaten[[#This Row],[art]]="60",tabDaten[[#This Row],[art]]="61"),"0 Verwaltungshaushalt","1 Vermögenshaushalt")</f>
        <v>0 Verwaltungshaushalt</v>
      </c>
      <c r="D905" s="14" t="str">
        <f>VLOOKUP(tabDaten[[#This Row],[art]],tabKontenart[],2,FALSE)</f>
        <v>01 Ausgaben VerwaltungsHH</v>
      </c>
      <c r="E905" s="14" t="str">
        <f>LEFT(tabDaten[[#This Row],[Gld]],1) &amp; "    " &amp;VLOOKUP((tabDaten[[#This Row],[MandNr]]&amp;"x"&amp;LEFT(tabDaten[[#This Row],[Gld]],1)),tabGliederung[],2,FALSE)</f>
        <v xml:space="preserve">2    Schulen </v>
      </c>
      <c r="F905" s="14" t="str">
        <f>LEFT(tabDaten[[#This Row],[Gld]],2) &amp; "    " &amp;VLOOKUP((tabDaten[[#This Row],[MandNr]]&amp;"x"&amp;LEFT(tabDaten[[#This Row],[Gld]],2)),tabGliederung[],2,FALSE)</f>
        <v>21    Grund - Hauptschulen,  Grundschulförderklassen</v>
      </c>
      <c r="G9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5" s="14" t="str">
        <f>LEFT(tabDaten[[#This Row],[Gld]],4) &amp; "    " &amp;VLOOKUP((tabDaten[[#This Row],[MandNr]]&amp;"x"&amp;LEFT(tabDaten[[#This Row],[Gld]],4)),tabGliederung[],2,FALSE)</f>
        <v xml:space="preserve">2110    Grundschule Bad Rappenau </v>
      </c>
      <c r="I905" s="14" t="str">
        <f>IF(OR(LEFT(tabDaten[[#This Row],[Grp]],1)*1=3,LEFT(tabDaten[[#This Row],[Grp]],1)*1=9),LEFT(tabDaten[[#This Row],[Grp]],2),LEFT(tabDaten[[#This Row],[Grp]],1))</f>
        <v>5</v>
      </c>
      <c r="J905" s="14" t="str">
        <f>VLOOKUP(tabDaten[[#This Row],[GrpKurz]],tabGruppierung[],2,FALSE)</f>
        <v>A   Sächlicher Verwaltungs- und Betriebsaufwand</v>
      </c>
      <c r="K9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2110-594000    sonstiger Schulaufwand   </v>
      </c>
      <c r="L905" s="17">
        <f>IF(OR(tabDaten[[#This Row],[art]]="00",tabDaten[[#This Row],[art]]="10"),tabDaten[[#This Row],[Plan]],tabDaten[[#This Row],[Plan]]*-1)</f>
        <v>-600</v>
      </c>
      <c r="M905" s="18">
        <f>IF(OR(tabDaten[[#This Row],[art]]="00",tabDaten[[#This Row],[art]]="10",tabDaten[[#This Row],[art]]="60",tabDaten[[#This Row],[art]]="70"),tabDaten[[#This Row],[Rechnung]],tabDaten[[#This Row],[Rechnung]]*-1)</f>
        <v>-1468.56</v>
      </c>
      <c r="N905" s="44">
        <v>1</v>
      </c>
      <c r="O905" s="45" t="s">
        <v>997</v>
      </c>
      <c r="P905" s="45" t="s">
        <v>1061</v>
      </c>
      <c r="Q905" s="45" t="s">
        <v>1760</v>
      </c>
      <c r="R905" s="45" t="s">
        <v>995</v>
      </c>
      <c r="S905" s="45" t="s">
        <v>1546</v>
      </c>
      <c r="T905" s="44" t="s">
        <v>174</v>
      </c>
      <c r="U905" s="46">
        <v>600</v>
      </c>
      <c r="V905" s="46">
        <v>1468.56</v>
      </c>
    </row>
    <row r="906" spans="2:22" x14ac:dyDescent="0.2">
      <c r="B906" s="14" t="str">
        <f>IF(tabDaten[[#This Row],[MandNr]]="","Fehler",IF(tabDaten[[#This Row],[MandNr]]=1,"1 Stadt Bad Rappenau","2 Eigenbetrieb Stadtenwässerung"))</f>
        <v>1 Stadt Bad Rappenau</v>
      </c>
      <c r="C906" s="14" t="str">
        <f>IF(OR(tabDaten[[#This Row],[art]]="00",tabDaten[[#This Row],[art]]="01",tabDaten[[#This Row],[art]]="60",tabDaten[[#This Row],[art]]="61"),"0 Verwaltungshaushalt","1 Vermögenshaushalt")</f>
        <v>0 Verwaltungshaushalt</v>
      </c>
      <c r="D906" s="14" t="str">
        <f>VLOOKUP(tabDaten[[#This Row],[art]],tabKontenart[],2,FALSE)</f>
        <v>01 Ausgaben VerwaltungsHH</v>
      </c>
      <c r="E906" s="14" t="str">
        <f>LEFT(tabDaten[[#This Row],[Gld]],1) &amp; "    " &amp;VLOOKUP((tabDaten[[#This Row],[MandNr]]&amp;"x"&amp;LEFT(tabDaten[[#This Row],[Gld]],1)),tabGliederung[],2,FALSE)</f>
        <v xml:space="preserve">2    Schulen </v>
      </c>
      <c r="F906" s="14" t="str">
        <f>LEFT(tabDaten[[#This Row],[Gld]],2) &amp; "    " &amp;VLOOKUP((tabDaten[[#This Row],[MandNr]]&amp;"x"&amp;LEFT(tabDaten[[#This Row],[Gld]],2)),tabGliederung[],2,FALSE)</f>
        <v>21    Grund - Hauptschulen,  Grundschulförderklassen</v>
      </c>
      <c r="G9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6" s="14" t="str">
        <f>LEFT(tabDaten[[#This Row],[Gld]],4) &amp; "    " &amp;VLOOKUP((tabDaten[[#This Row],[MandNr]]&amp;"x"&amp;LEFT(tabDaten[[#This Row],[Gld]],4)),tabGliederung[],2,FALSE)</f>
        <v xml:space="preserve">2110    Grundschule Bad Rappenau </v>
      </c>
      <c r="I906" s="14" t="str">
        <f>IF(OR(LEFT(tabDaten[[#This Row],[Grp]],1)*1=3,LEFT(tabDaten[[#This Row],[Grp]],1)*1=9),LEFT(tabDaten[[#This Row],[Grp]],2),LEFT(tabDaten[[#This Row],[Grp]],1))</f>
        <v>5</v>
      </c>
      <c r="J906" s="14" t="str">
        <f>VLOOKUP(tabDaten[[#This Row],[GrpKurz]],tabGruppierung[],2,FALSE)</f>
        <v>A   Sächlicher Verwaltungs- und Betriebsaufwand</v>
      </c>
      <c r="K9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2110-595000    Schulveranstaltungen   </v>
      </c>
      <c r="L906" s="17">
        <f>IF(OR(tabDaten[[#This Row],[art]]="00",tabDaten[[#This Row],[art]]="10"),tabDaten[[#This Row],[Plan]],tabDaten[[#This Row],[Plan]]*-1)</f>
        <v>-800</v>
      </c>
      <c r="M906" s="18">
        <f>IF(OR(tabDaten[[#This Row],[art]]="00",tabDaten[[#This Row],[art]]="10",tabDaten[[#This Row],[art]]="60",tabDaten[[#This Row],[art]]="70"),tabDaten[[#This Row],[Rechnung]],tabDaten[[#This Row],[Rechnung]]*-1)</f>
        <v>-688.9</v>
      </c>
      <c r="N906" s="44">
        <v>1</v>
      </c>
      <c r="O906" s="45" t="s">
        <v>997</v>
      </c>
      <c r="P906" s="45" t="s">
        <v>1061</v>
      </c>
      <c r="Q906" s="45" t="s">
        <v>1761</v>
      </c>
      <c r="R906" s="45" t="s">
        <v>995</v>
      </c>
      <c r="S906" s="45" t="s">
        <v>1546</v>
      </c>
      <c r="T906" s="44" t="s">
        <v>175</v>
      </c>
      <c r="U906" s="46">
        <v>800</v>
      </c>
      <c r="V906" s="46">
        <v>688.9</v>
      </c>
    </row>
    <row r="907" spans="2:22" x14ac:dyDescent="0.2">
      <c r="B907" s="14" t="str">
        <f>IF(tabDaten[[#This Row],[MandNr]]="","Fehler",IF(tabDaten[[#This Row],[MandNr]]=1,"1 Stadt Bad Rappenau","2 Eigenbetrieb Stadtenwässerung"))</f>
        <v>1 Stadt Bad Rappenau</v>
      </c>
      <c r="C907" s="14" t="str">
        <f>IF(OR(tabDaten[[#This Row],[art]]="00",tabDaten[[#This Row],[art]]="01",tabDaten[[#This Row],[art]]="60",tabDaten[[#This Row],[art]]="61"),"0 Verwaltungshaushalt","1 Vermögenshaushalt")</f>
        <v>0 Verwaltungshaushalt</v>
      </c>
      <c r="D907" s="14" t="str">
        <f>VLOOKUP(tabDaten[[#This Row],[art]],tabKontenart[],2,FALSE)</f>
        <v>01 Ausgaben VerwaltungsHH</v>
      </c>
      <c r="E907" s="14" t="str">
        <f>LEFT(tabDaten[[#This Row],[Gld]],1) &amp; "    " &amp;VLOOKUP((tabDaten[[#This Row],[MandNr]]&amp;"x"&amp;LEFT(tabDaten[[#This Row],[Gld]],1)),tabGliederung[],2,FALSE)</f>
        <v xml:space="preserve">2    Schulen </v>
      </c>
      <c r="F907" s="14" t="str">
        <f>LEFT(tabDaten[[#This Row],[Gld]],2) &amp; "    " &amp;VLOOKUP((tabDaten[[#This Row],[MandNr]]&amp;"x"&amp;LEFT(tabDaten[[#This Row],[Gld]],2)),tabGliederung[],2,FALSE)</f>
        <v>21    Grund - Hauptschulen,  Grundschulförderklassen</v>
      </c>
      <c r="G9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7" s="14" t="str">
        <f>LEFT(tabDaten[[#This Row],[Gld]],4) &amp; "    " &amp;VLOOKUP((tabDaten[[#This Row],[MandNr]]&amp;"x"&amp;LEFT(tabDaten[[#This Row],[Gld]],4)),tabGliederung[],2,FALSE)</f>
        <v xml:space="preserve">2110    Grundschule Bad Rappenau </v>
      </c>
      <c r="I907" s="14" t="str">
        <f>IF(OR(LEFT(tabDaten[[#This Row],[Grp]],1)*1=3,LEFT(tabDaten[[#This Row],[Grp]],1)*1=9),LEFT(tabDaten[[#This Row],[Grp]],2),LEFT(tabDaten[[#This Row],[Grp]],1))</f>
        <v>5</v>
      </c>
      <c r="J907" s="14" t="str">
        <f>VLOOKUP(tabDaten[[#This Row],[GrpKurz]],tabGruppierung[],2,FALSE)</f>
        <v>A   Sächlicher Verwaltungs- und Betriebsaufwand</v>
      </c>
      <c r="K9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2110-596000    Musikalische Bildung durch Musikschule   </v>
      </c>
      <c r="L907" s="17">
        <f>IF(OR(tabDaten[[#This Row],[art]]="00",tabDaten[[#This Row],[art]]="10"),tabDaten[[#This Row],[Plan]],tabDaten[[#This Row],[Plan]]*-1)</f>
        <v>-4400</v>
      </c>
      <c r="M907" s="18">
        <f>IF(OR(tabDaten[[#This Row],[art]]="00",tabDaten[[#This Row],[art]]="10",tabDaten[[#This Row],[art]]="60",tabDaten[[#This Row],[art]]="70"),tabDaten[[#This Row],[Rechnung]],tabDaten[[#This Row],[Rechnung]]*-1)</f>
        <v>-3501.25</v>
      </c>
      <c r="N907" s="44">
        <v>1</v>
      </c>
      <c r="O907" s="45" t="s">
        <v>997</v>
      </c>
      <c r="P907" s="45" t="s">
        <v>1061</v>
      </c>
      <c r="Q907" s="45" t="s">
        <v>1762</v>
      </c>
      <c r="R907" s="45" t="s">
        <v>995</v>
      </c>
      <c r="S907" s="45" t="s">
        <v>1546</v>
      </c>
      <c r="T907" s="44" t="s">
        <v>176</v>
      </c>
      <c r="U907" s="46">
        <v>4400</v>
      </c>
      <c r="V907" s="46">
        <v>3501.25</v>
      </c>
    </row>
    <row r="908" spans="2:22" x14ac:dyDescent="0.2">
      <c r="B908" s="14" t="str">
        <f>IF(tabDaten[[#This Row],[MandNr]]="","Fehler",IF(tabDaten[[#This Row],[MandNr]]=1,"1 Stadt Bad Rappenau","2 Eigenbetrieb Stadtenwässerung"))</f>
        <v>1 Stadt Bad Rappenau</v>
      </c>
      <c r="C908" s="14" t="str">
        <f>IF(OR(tabDaten[[#This Row],[art]]="00",tabDaten[[#This Row],[art]]="01",tabDaten[[#This Row],[art]]="60",tabDaten[[#This Row],[art]]="61"),"0 Verwaltungshaushalt","1 Vermögenshaushalt")</f>
        <v>0 Verwaltungshaushalt</v>
      </c>
      <c r="D908" s="14" t="str">
        <f>VLOOKUP(tabDaten[[#This Row],[art]],tabKontenart[],2,FALSE)</f>
        <v>01 Ausgaben VerwaltungsHH</v>
      </c>
      <c r="E908" s="14" t="str">
        <f>LEFT(tabDaten[[#This Row],[Gld]],1) &amp; "    " &amp;VLOOKUP((tabDaten[[#This Row],[MandNr]]&amp;"x"&amp;LEFT(tabDaten[[#This Row],[Gld]],1)),tabGliederung[],2,FALSE)</f>
        <v xml:space="preserve">2    Schulen </v>
      </c>
      <c r="F908" s="14" t="str">
        <f>LEFT(tabDaten[[#This Row],[Gld]],2) &amp; "    " &amp;VLOOKUP((tabDaten[[#This Row],[MandNr]]&amp;"x"&amp;LEFT(tabDaten[[#This Row],[Gld]],2)),tabGliederung[],2,FALSE)</f>
        <v>21    Grund - Hauptschulen,  Grundschulförderklassen</v>
      </c>
      <c r="G9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8" s="14" t="str">
        <f>LEFT(tabDaten[[#This Row],[Gld]],4) &amp; "    " &amp;VLOOKUP((tabDaten[[#This Row],[MandNr]]&amp;"x"&amp;LEFT(tabDaten[[#This Row],[Gld]],4)),tabGliederung[],2,FALSE)</f>
        <v xml:space="preserve">2110    Grundschule Bad Rappenau </v>
      </c>
      <c r="I908" s="14" t="str">
        <f>IF(OR(LEFT(tabDaten[[#This Row],[Grp]],1)*1=3,LEFT(tabDaten[[#This Row],[Grp]],1)*1=9),LEFT(tabDaten[[#This Row],[Grp]],2),LEFT(tabDaten[[#This Row],[Grp]],1))</f>
        <v>6</v>
      </c>
      <c r="J908" s="14" t="str">
        <f>VLOOKUP(tabDaten[[#This Row],[GrpKurz]],tabGruppierung[],2,FALSE)</f>
        <v>A   Sächlicher Verwaltungs- und Betriebsaufwand</v>
      </c>
      <c r="K9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2110-634000    Aufwand für Jugendbegleiter   </v>
      </c>
      <c r="L908" s="17">
        <f>IF(OR(tabDaten[[#This Row],[art]]="00",tabDaten[[#This Row],[art]]="10"),tabDaten[[#This Row],[Plan]],tabDaten[[#This Row],[Plan]]*-1)</f>
        <v>-2700</v>
      </c>
      <c r="M908" s="18">
        <f>IF(OR(tabDaten[[#This Row],[art]]="00",tabDaten[[#This Row],[art]]="10",tabDaten[[#This Row],[art]]="60",tabDaten[[#This Row],[art]]="70"),tabDaten[[#This Row],[Rechnung]],tabDaten[[#This Row],[Rechnung]]*-1)</f>
        <v>-2529.85</v>
      </c>
      <c r="N908" s="44">
        <v>1</v>
      </c>
      <c r="O908" s="45" t="s">
        <v>997</v>
      </c>
      <c r="P908" s="45" t="s">
        <v>1061</v>
      </c>
      <c r="Q908" s="45" t="s">
        <v>1744</v>
      </c>
      <c r="R908" s="45" t="s">
        <v>995</v>
      </c>
      <c r="S908" s="45" t="s">
        <v>1546</v>
      </c>
      <c r="T908" s="44" t="s">
        <v>181</v>
      </c>
      <c r="U908" s="46">
        <v>2700</v>
      </c>
      <c r="V908" s="46">
        <v>2529.85</v>
      </c>
    </row>
    <row r="909" spans="2:22" x14ac:dyDescent="0.2">
      <c r="B909" s="14" t="str">
        <f>IF(tabDaten[[#This Row],[MandNr]]="","Fehler",IF(tabDaten[[#This Row],[MandNr]]=1,"1 Stadt Bad Rappenau","2 Eigenbetrieb Stadtenwässerung"))</f>
        <v>1 Stadt Bad Rappenau</v>
      </c>
      <c r="C909" s="14" t="str">
        <f>IF(OR(tabDaten[[#This Row],[art]]="00",tabDaten[[#This Row],[art]]="01",tabDaten[[#This Row],[art]]="60",tabDaten[[#This Row],[art]]="61"),"0 Verwaltungshaushalt","1 Vermögenshaushalt")</f>
        <v>0 Verwaltungshaushalt</v>
      </c>
      <c r="D909" s="14" t="str">
        <f>VLOOKUP(tabDaten[[#This Row],[art]],tabKontenart[],2,FALSE)</f>
        <v>01 Ausgaben VerwaltungsHH</v>
      </c>
      <c r="E909" s="14" t="str">
        <f>LEFT(tabDaten[[#This Row],[Gld]],1) &amp; "    " &amp;VLOOKUP((tabDaten[[#This Row],[MandNr]]&amp;"x"&amp;LEFT(tabDaten[[#This Row],[Gld]],1)),tabGliederung[],2,FALSE)</f>
        <v xml:space="preserve">2    Schulen </v>
      </c>
      <c r="F909" s="14" t="str">
        <f>LEFT(tabDaten[[#This Row],[Gld]],2) &amp; "    " &amp;VLOOKUP((tabDaten[[#This Row],[MandNr]]&amp;"x"&amp;LEFT(tabDaten[[#This Row],[Gld]],2)),tabGliederung[],2,FALSE)</f>
        <v>21    Grund - Hauptschulen,  Grundschulförderklassen</v>
      </c>
      <c r="G9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09" s="14" t="str">
        <f>LEFT(tabDaten[[#This Row],[Gld]],4) &amp; "    " &amp;VLOOKUP((tabDaten[[#This Row],[MandNr]]&amp;"x"&amp;LEFT(tabDaten[[#This Row],[Gld]],4)),tabGliederung[],2,FALSE)</f>
        <v xml:space="preserve">2110    Grundschule Bad Rappenau </v>
      </c>
      <c r="I909" s="14" t="str">
        <f>IF(OR(LEFT(tabDaten[[#This Row],[Grp]],1)*1=3,LEFT(tabDaten[[#This Row],[Grp]],1)*1=9),LEFT(tabDaten[[#This Row],[Grp]],2),LEFT(tabDaten[[#This Row],[Grp]],1))</f>
        <v>6</v>
      </c>
      <c r="J909" s="14" t="str">
        <f>VLOOKUP(tabDaten[[#This Row],[GrpKurz]],tabGruppierung[],2,FALSE)</f>
        <v>A   Sächlicher Verwaltungs- und Betriebsaufwand</v>
      </c>
      <c r="K9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2110-638000    EDV-Kosten   </v>
      </c>
      <c r="L909" s="17">
        <f>IF(OR(tabDaten[[#This Row],[art]]="00",tabDaten[[#This Row],[art]]="10"),tabDaten[[#This Row],[Plan]],tabDaten[[#This Row],[Plan]]*-1)</f>
        <v>-18900</v>
      </c>
      <c r="M909" s="18">
        <f>IF(OR(tabDaten[[#This Row],[art]]="00",tabDaten[[#This Row],[art]]="10",tabDaten[[#This Row],[art]]="60",tabDaten[[#This Row],[art]]="70"),tabDaten[[#This Row],[Rechnung]],tabDaten[[#This Row],[Rechnung]]*-1)</f>
        <v>-6430.45</v>
      </c>
      <c r="N909" s="44">
        <v>1</v>
      </c>
      <c r="O909" s="45" t="s">
        <v>997</v>
      </c>
      <c r="P909" s="45" t="s">
        <v>1061</v>
      </c>
      <c r="Q909" s="45" t="s">
        <v>1722</v>
      </c>
      <c r="R909" s="45" t="s">
        <v>995</v>
      </c>
      <c r="S909" s="45" t="s">
        <v>1546</v>
      </c>
      <c r="T909" s="44" t="s">
        <v>117</v>
      </c>
      <c r="U909" s="46">
        <v>18900</v>
      </c>
      <c r="V909" s="46">
        <v>6430.45</v>
      </c>
    </row>
    <row r="910" spans="2:22" x14ac:dyDescent="0.2">
      <c r="B910" s="14" t="str">
        <f>IF(tabDaten[[#This Row],[MandNr]]="","Fehler",IF(tabDaten[[#This Row],[MandNr]]=1,"1 Stadt Bad Rappenau","2 Eigenbetrieb Stadtenwässerung"))</f>
        <v>1 Stadt Bad Rappenau</v>
      </c>
      <c r="C910" s="14" t="str">
        <f>IF(OR(tabDaten[[#This Row],[art]]="00",tabDaten[[#This Row],[art]]="01",tabDaten[[#This Row],[art]]="60",tabDaten[[#This Row],[art]]="61"),"0 Verwaltungshaushalt","1 Vermögenshaushalt")</f>
        <v>0 Verwaltungshaushalt</v>
      </c>
      <c r="D910" s="14" t="str">
        <f>VLOOKUP(tabDaten[[#This Row],[art]],tabKontenart[],2,FALSE)</f>
        <v>01 Ausgaben VerwaltungsHH</v>
      </c>
      <c r="E910" s="14" t="str">
        <f>LEFT(tabDaten[[#This Row],[Gld]],1) &amp; "    " &amp;VLOOKUP((tabDaten[[#This Row],[MandNr]]&amp;"x"&amp;LEFT(tabDaten[[#This Row],[Gld]],1)),tabGliederung[],2,FALSE)</f>
        <v xml:space="preserve">2    Schulen </v>
      </c>
      <c r="F910" s="14" t="str">
        <f>LEFT(tabDaten[[#This Row],[Gld]],2) &amp; "    " &amp;VLOOKUP((tabDaten[[#This Row],[MandNr]]&amp;"x"&amp;LEFT(tabDaten[[#This Row],[Gld]],2)),tabGliederung[],2,FALSE)</f>
        <v>21    Grund - Hauptschulen,  Grundschulförderklassen</v>
      </c>
      <c r="G9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0" s="14" t="str">
        <f>LEFT(tabDaten[[#This Row],[Gld]],4) &amp; "    " &amp;VLOOKUP((tabDaten[[#This Row],[MandNr]]&amp;"x"&amp;LEFT(tabDaten[[#This Row],[Gld]],4)),tabGliederung[],2,FALSE)</f>
        <v xml:space="preserve">2110    Grundschule Bad Rappenau </v>
      </c>
      <c r="I910" s="14" t="str">
        <f>IF(OR(LEFT(tabDaten[[#This Row],[Grp]],1)*1=3,LEFT(tabDaten[[#This Row],[Grp]],1)*1=9),LEFT(tabDaten[[#This Row],[Grp]],2),LEFT(tabDaten[[#This Row],[Grp]],1))</f>
        <v>6</v>
      </c>
      <c r="J910" s="14" t="str">
        <f>VLOOKUP(tabDaten[[#This Row],[GrpKurz]],tabGruppierung[],2,FALSE)</f>
        <v>A   Sächlicher Verwaltungs- und Betriebsaufwand</v>
      </c>
      <c r="K9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2110-640000    Steuern, Versicherung., Schadensfälle, Sonderabgaben  </v>
      </c>
      <c r="L910" s="17">
        <f>IF(OR(tabDaten[[#This Row],[art]]="00",tabDaten[[#This Row],[art]]="10"),tabDaten[[#This Row],[Plan]],tabDaten[[#This Row],[Plan]]*-1)</f>
        <v>-20000</v>
      </c>
      <c r="M910" s="18">
        <f>IF(OR(tabDaten[[#This Row],[art]]="00",tabDaten[[#This Row],[art]]="10",tabDaten[[#This Row],[art]]="60",tabDaten[[#This Row],[art]]="70"),tabDaten[[#This Row],[Rechnung]],tabDaten[[#This Row],[Rechnung]]*-1)</f>
        <v>-22350.639999999999</v>
      </c>
      <c r="N910" s="44">
        <v>1</v>
      </c>
      <c r="O910" s="45" t="s">
        <v>997</v>
      </c>
      <c r="P910" s="45" t="s">
        <v>1061</v>
      </c>
      <c r="Q910" s="45" t="s">
        <v>1723</v>
      </c>
      <c r="R910" s="45" t="s">
        <v>995</v>
      </c>
      <c r="S910" s="45" t="s">
        <v>1546</v>
      </c>
      <c r="T910" s="44" t="s">
        <v>177</v>
      </c>
      <c r="U910" s="46">
        <v>20000</v>
      </c>
      <c r="V910" s="46">
        <v>22350.639999999999</v>
      </c>
    </row>
    <row r="911" spans="2:22" x14ac:dyDescent="0.2">
      <c r="B911" s="14" t="str">
        <f>IF(tabDaten[[#This Row],[MandNr]]="","Fehler",IF(tabDaten[[#This Row],[MandNr]]=1,"1 Stadt Bad Rappenau","2 Eigenbetrieb Stadtenwässerung"))</f>
        <v>1 Stadt Bad Rappenau</v>
      </c>
      <c r="C911" s="14" t="str">
        <f>IF(OR(tabDaten[[#This Row],[art]]="00",tabDaten[[#This Row],[art]]="01",tabDaten[[#This Row],[art]]="60",tabDaten[[#This Row],[art]]="61"),"0 Verwaltungshaushalt","1 Vermögenshaushalt")</f>
        <v>0 Verwaltungshaushalt</v>
      </c>
      <c r="D911" s="14" t="str">
        <f>VLOOKUP(tabDaten[[#This Row],[art]],tabKontenart[],2,FALSE)</f>
        <v>01 Ausgaben VerwaltungsHH</v>
      </c>
      <c r="E911" s="14" t="str">
        <f>LEFT(tabDaten[[#This Row],[Gld]],1) &amp; "    " &amp;VLOOKUP((tabDaten[[#This Row],[MandNr]]&amp;"x"&amp;LEFT(tabDaten[[#This Row],[Gld]],1)),tabGliederung[],2,FALSE)</f>
        <v xml:space="preserve">2    Schulen </v>
      </c>
      <c r="F911" s="14" t="str">
        <f>LEFT(tabDaten[[#This Row],[Gld]],2) &amp; "    " &amp;VLOOKUP((tabDaten[[#This Row],[MandNr]]&amp;"x"&amp;LEFT(tabDaten[[#This Row],[Gld]],2)),tabGliederung[],2,FALSE)</f>
        <v>21    Grund - Hauptschulen,  Grundschulförderklassen</v>
      </c>
      <c r="G9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1" s="14" t="str">
        <f>LEFT(tabDaten[[#This Row],[Gld]],4) &amp; "    " &amp;VLOOKUP((tabDaten[[#This Row],[MandNr]]&amp;"x"&amp;LEFT(tabDaten[[#This Row],[Gld]],4)),tabGliederung[],2,FALSE)</f>
        <v xml:space="preserve">2110    Grundschule Bad Rappenau </v>
      </c>
      <c r="I911" s="14" t="str">
        <f>IF(OR(LEFT(tabDaten[[#This Row],[Grp]],1)*1=3,LEFT(tabDaten[[#This Row],[Grp]],1)*1=9),LEFT(tabDaten[[#This Row],[Grp]],2),LEFT(tabDaten[[#This Row],[Grp]],1))</f>
        <v>6</v>
      </c>
      <c r="J911" s="14" t="str">
        <f>VLOOKUP(tabDaten[[#This Row],[GrpKurz]],tabGruppierung[],2,FALSE)</f>
        <v>A   Sächlicher Verwaltungs- und Betriebsaufwand</v>
      </c>
      <c r="K9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2110-650000    Bürobedarf   </v>
      </c>
      <c r="L911" s="17">
        <f>IF(OR(tabDaten[[#This Row],[art]]="00",tabDaten[[#This Row],[art]]="10"),tabDaten[[#This Row],[Plan]],tabDaten[[#This Row],[Plan]]*-1)</f>
        <v>-2200</v>
      </c>
      <c r="M911" s="18">
        <f>IF(OR(tabDaten[[#This Row],[art]]="00",tabDaten[[#This Row],[art]]="10",tabDaten[[#This Row],[art]]="60",tabDaten[[#This Row],[art]]="70"),tabDaten[[#This Row],[Rechnung]],tabDaten[[#This Row],[Rechnung]]*-1)</f>
        <v>-1192.81</v>
      </c>
      <c r="N911" s="44">
        <v>1</v>
      </c>
      <c r="O911" s="45" t="s">
        <v>997</v>
      </c>
      <c r="P911" s="45" t="s">
        <v>1061</v>
      </c>
      <c r="Q911" s="45" t="s">
        <v>1724</v>
      </c>
      <c r="R911" s="45" t="s">
        <v>995</v>
      </c>
      <c r="S911" s="45" t="s">
        <v>1546</v>
      </c>
      <c r="T911" s="44" t="s">
        <v>119</v>
      </c>
      <c r="U911" s="46">
        <v>2200</v>
      </c>
      <c r="V911" s="46">
        <v>1192.81</v>
      </c>
    </row>
    <row r="912" spans="2:22" x14ac:dyDescent="0.2">
      <c r="B912" s="14" t="str">
        <f>IF(tabDaten[[#This Row],[MandNr]]="","Fehler",IF(tabDaten[[#This Row],[MandNr]]=1,"1 Stadt Bad Rappenau","2 Eigenbetrieb Stadtenwässerung"))</f>
        <v>1 Stadt Bad Rappenau</v>
      </c>
      <c r="C912" s="14" t="str">
        <f>IF(OR(tabDaten[[#This Row],[art]]="00",tabDaten[[#This Row],[art]]="01",tabDaten[[#This Row],[art]]="60",tabDaten[[#This Row],[art]]="61"),"0 Verwaltungshaushalt","1 Vermögenshaushalt")</f>
        <v>0 Verwaltungshaushalt</v>
      </c>
      <c r="D912" s="14" t="str">
        <f>VLOOKUP(tabDaten[[#This Row],[art]],tabKontenart[],2,FALSE)</f>
        <v>01 Ausgaben VerwaltungsHH</v>
      </c>
      <c r="E912" s="14" t="str">
        <f>LEFT(tabDaten[[#This Row],[Gld]],1) &amp; "    " &amp;VLOOKUP((tabDaten[[#This Row],[MandNr]]&amp;"x"&amp;LEFT(tabDaten[[#This Row],[Gld]],1)),tabGliederung[],2,FALSE)</f>
        <v xml:space="preserve">2    Schulen </v>
      </c>
      <c r="F912" s="14" t="str">
        <f>LEFT(tabDaten[[#This Row],[Gld]],2) &amp; "    " &amp;VLOOKUP((tabDaten[[#This Row],[MandNr]]&amp;"x"&amp;LEFT(tabDaten[[#This Row],[Gld]],2)),tabGliederung[],2,FALSE)</f>
        <v>21    Grund - Hauptschulen,  Grundschulförderklassen</v>
      </c>
      <c r="G9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2" s="14" t="str">
        <f>LEFT(tabDaten[[#This Row],[Gld]],4) &amp; "    " &amp;VLOOKUP((tabDaten[[#This Row],[MandNr]]&amp;"x"&amp;LEFT(tabDaten[[#This Row],[Gld]],4)),tabGliederung[],2,FALSE)</f>
        <v xml:space="preserve">2110    Grundschule Bad Rappenau </v>
      </c>
      <c r="I912" s="14" t="str">
        <f>IF(OR(LEFT(tabDaten[[#This Row],[Grp]],1)*1=3,LEFT(tabDaten[[#This Row],[Grp]],1)*1=9),LEFT(tabDaten[[#This Row],[Grp]],2),LEFT(tabDaten[[#This Row],[Grp]],1))</f>
        <v>6</v>
      </c>
      <c r="J912" s="14" t="str">
        <f>VLOOKUP(tabDaten[[#This Row],[GrpKurz]],tabGruppierung[],2,FALSE)</f>
        <v>A   Sächlicher Verwaltungs- und Betriebsaufwand</v>
      </c>
      <c r="K9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2110-668000    Vermischte Ausgaben   </v>
      </c>
      <c r="L912" s="17">
        <f>IF(OR(tabDaten[[#This Row],[art]]="00",tabDaten[[#This Row],[art]]="10"),tabDaten[[#This Row],[Plan]],tabDaten[[#This Row],[Plan]]*-1)</f>
        <v>-500</v>
      </c>
      <c r="M912" s="18">
        <f>IF(OR(tabDaten[[#This Row],[art]]="00",tabDaten[[#This Row],[art]]="10",tabDaten[[#This Row],[art]]="60",tabDaten[[#This Row],[art]]="70"),tabDaten[[#This Row],[Rechnung]],tabDaten[[#This Row],[Rechnung]]*-1)</f>
        <v>-48.86</v>
      </c>
      <c r="N912" s="44">
        <v>1</v>
      </c>
      <c r="O912" s="45" t="s">
        <v>997</v>
      </c>
      <c r="P912" s="45" t="s">
        <v>1061</v>
      </c>
      <c r="Q912" s="45" t="s">
        <v>1726</v>
      </c>
      <c r="R912" s="45" t="s">
        <v>995</v>
      </c>
      <c r="S912" s="45" t="s">
        <v>1546</v>
      </c>
      <c r="T912" s="44" t="s">
        <v>121</v>
      </c>
      <c r="U912" s="46">
        <v>500</v>
      </c>
      <c r="V912" s="46">
        <v>48.86</v>
      </c>
    </row>
    <row r="913" spans="2:22" x14ac:dyDescent="0.2">
      <c r="B913" s="14" t="str">
        <f>IF(tabDaten[[#This Row],[MandNr]]="","Fehler",IF(tabDaten[[#This Row],[MandNr]]=1,"1 Stadt Bad Rappenau","2 Eigenbetrieb Stadtenwässerung"))</f>
        <v>1 Stadt Bad Rappenau</v>
      </c>
      <c r="C913" s="14" t="str">
        <f>IF(OR(tabDaten[[#This Row],[art]]="00",tabDaten[[#This Row],[art]]="01",tabDaten[[#This Row],[art]]="60",tabDaten[[#This Row],[art]]="61"),"0 Verwaltungshaushalt","1 Vermögenshaushalt")</f>
        <v>0 Verwaltungshaushalt</v>
      </c>
      <c r="D913" s="14" t="str">
        <f>VLOOKUP(tabDaten[[#This Row],[art]],tabKontenart[],2,FALSE)</f>
        <v>01 Ausgaben VerwaltungsHH</v>
      </c>
      <c r="E913" s="14" t="str">
        <f>LEFT(tabDaten[[#This Row],[Gld]],1) &amp; "    " &amp;VLOOKUP((tabDaten[[#This Row],[MandNr]]&amp;"x"&amp;LEFT(tabDaten[[#This Row],[Gld]],1)),tabGliederung[],2,FALSE)</f>
        <v xml:space="preserve">2    Schulen </v>
      </c>
      <c r="F913" s="14" t="str">
        <f>LEFT(tabDaten[[#This Row],[Gld]],2) &amp; "    " &amp;VLOOKUP((tabDaten[[#This Row],[MandNr]]&amp;"x"&amp;LEFT(tabDaten[[#This Row],[Gld]],2)),tabGliederung[],2,FALSE)</f>
        <v>21    Grund - Hauptschulen,  Grundschulförderklassen</v>
      </c>
      <c r="G9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3" s="14" t="str">
        <f>LEFT(tabDaten[[#This Row],[Gld]],4) &amp; "    " &amp;VLOOKUP((tabDaten[[#This Row],[MandNr]]&amp;"x"&amp;LEFT(tabDaten[[#This Row],[Gld]],4)),tabGliederung[],2,FALSE)</f>
        <v xml:space="preserve">2110    Grundschule Bad Rappenau </v>
      </c>
      <c r="I913" s="14" t="str">
        <f>IF(OR(LEFT(tabDaten[[#This Row],[Grp]],1)*1=3,LEFT(tabDaten[[#This Row],[Grp]],1)*1=9),LEFT(tabDaten[[#This Row],[Grp]],2),LEFT(tabDaten[[#This Row],[Grp]],1))</f>
        <v>6</v>
      </c>
      <c r="J913" s="14" t="str">
        <f>VLOOKUP(tabDaten[[#This Row],[GrpKurz]],tabGruppierung[],2,FALSE)</f>
        <v>A   Sächlicher Verwaltungs- und Betriebsaufwand</v>
      </c>
      <c r="K9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2110-672000    Schullastenausgleich an Nachbarkommunen  </v>
      </c>
      <c r="L913" s="17">
        <f>IF(OR(tabDaten[[#This Row],[art]]="00",tabDaten[[#This Row],[art]]="10"),tabDaten[[#This Row],[Plan]],tabDaten[[#This Row],[Plan]]*-1)</f>
        <v>-4000</v>
      </c>
      <c r="M913" s="18">
        <f>IF(OR(tabDaten[[#This Row],[art]]="00",tabDaten[[#This Row],[art]]="10",tabDaten[[#This Row],[art]]="60",tabDaten[[#This Row],[art]]="70"),tabDaten[[#This Row],[Rechnung]],tabDaten[[#This Row],[Rechnung]]*-1)</f>
        <v>-5000</v>
      </c>
      <c r="N913" s="44">
        <v>1</v>
      </c>
      <c r="O913" s="45" t="s">
        <v>997</v>
      </c>
      <c r="P913" s="45" t="s">
        <v>1061</v>
      </c>
      <c r="Q913" s="45" t="s">
        <v>1763</v>
      </c>
      <c r="R913" s="45" t="s">
        <v>995</v>
      </c>
      <c r="S913" s="45" t="s">
        <v>1546</v>
      </c>
      <c r="T913" s="44" t="s">
        <v>178</v>
      </c>
      <c r="U913" s="46">
        <v>4000</v>
      </c>
      <c r="V913" s="46">
        <v>5000</v>
      </c>
    </row>
    <row r="914" spans="2:22" x14ac:dyDescent="0.2">
      <c r="B914" s="14" t="str">
        <f>IF(tabDaten[[#This Row],[MandNr]]="","Fehler",IF(tabDaten[[#This Row],[MandNr]]=1,"1 Stadt Bad Rappenau","2 Eigenbetrieb Stadtenwässerung"))</f>
        <v>1 Stadt Bad Rappenau</v>
      </c>
      <c r="C914" s="14" t="str">
        <f>IF(OR(tabDaten[[#This Row],[art]]="00",tabDaten[[#This Row],[art]]="01",tabDaten[[#This Row],[art]]="60",tabDaten[[#This Row],[art]]="61"),"0 Verwaltungshaushalt","1 Vermögenshaushalt")</f>
        <v>0 Verwaltungshaushalt</v>
      </c>
      <c r="D914" s="14" t="str">
        <f>VLOOKUP(tabDaten[[#This Row],[art]],tabKontenart[],2,FALSE)</f>
        <v>01 Ausgaben VerwaltungsHH</v>
      </c>
      <c r="E914" s="14" t="str">
        <f>LEFT(tabDaten[[#This Row],[Gld]],1) &amp; "    " &amp;VLOOKUP((tabDaten[[#This Row],[MandNr]]&amp;"x"&amp;LEFT(tabDaten[[#This Row],[Gld]],1)),tabGliederung[],2,FALSE)</f>
        <v xml:space="preserve">2    Schulen </v>
      </c>
      <c r="F914" s="14" t="str">
        <f>LEFT(tabDaten[[#This Row],[Gld]],2) &amp; "    " &amp;VLOOKUP((tabDaten[[#This Row],[MandNr]]&amp;"x"&amp;LEFT(tabDaten[[#This Row],[Gld]],2)),tabGliederung[],2,FALSE)</f>
        <v>21    Grund - Hauptschulen,  Grundschulförderklassen</v>
      </c>
      <c r="G9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4" s="14" t="str">
        <f>LEFT(tabDaten[[#This Row],[Gld]],4) &amp; "    " &amp;VLOOKUP((tabDaten[[#This Row],[MandNr]]&amp;"x"&amp;LEFT(tabDaten[[#This Row],[Gld]],4)),tabGliederung[],2,FALSE)</f>
        <v xml:space="preserve">2110    Grundschule Bad Rappenau </v>
      </c>
      <c r="I914" s="14" t="str">
        <f>IF(OR(LEFT(tabDaten[[#This Row],[Grp]],1)*1=3,LEFT(tabDaten[[#This Row],[Grp]],1)*1=9),LEFT(tabDaten[[#This Row],[Grp]],2),LEFT(tabDaten[[#This Row],[Grp]],1))</f>
        <v>6</v>
      </c>
      <c r="J914" s="14" t="str">
        <f>VLOOKUP(tabDaten[[#This Row],[GrpKurz]],tabGruppierung[],2,FALSE)</f>
        <v>A   Sächlicher Verwaltungs- und Betriebsaufwand</v>
      </c>
      <c r="K9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2110-679000    Innere Verrechnungen   </v>
      </c>
      <c r="L914" s="17">
        <f>IF(OR(tabDaten[[#This Row],[art]]="00",tabDaten[[#This Row],[art]]="10"),tabDaten[[#This Row],[Plan]],tabDaten[[#This Row],[Plan]]*-1)</f>
        <v>-41900</v>
      </c>
      <c r="M914" s="18">
        <f>IF(OR(tabDaten[[#This Row],[art]]="00",tabDaten[[#This Row],[art]]="10",tabDaten[[#This Row],[art]]="60",tabDaten[[#This Row],[art]]="70"),tabDaten[[#This Row],[Rechnung]],tabDaten[[#This Row],[Rechnung]]*-1)</f>
        <v>0</v>
      </c>
      <c r="N914" s="44">
        <v>1</v>
      </c>
      <c r="O914" s="45" t="s">
        <v>997</v>
      </c>
      <c r="P914" s="45" t="s">
        <v>1061</v>
      </c>
      <c r="Q914" s="45" t="s">
        <v>1728</v>
      </c>
      <c r="R914" s="45" t="s">
        <v>995</v>
      </c>
      <c r="S914" s="45" t="s">
        <v>1546</v>
      </c>
      <c r="T914" s="44" t="s">
        <v>11</v>
      </c>
      <c r="U914" s="46">
        <v>41900</v>
      </c>
      <c r="V914" s="46">
        <v>0</v>
      </c>
    </row>
    <row r="915" spans="2:22" x14ac:dyDescent="0.2">
      <c r="B915" s="14" t="str">
        <f>IF(tabDaten[[#This Row],[MandNr]]="","Fehler",IF(tabDaten[[#This Row],[MandNr]]=1,"1 Stadt Bad Rappenau","2 Eigenbetrieb Stadtenwässerung"))</f>
        <v>1 Stadt Bad Rappenau</v>
      </c>
      <c r="C915" s="14" t="str">
        <f>IF(OR(tabDaten[[#This Row],[art]]="00",tabDaten[[#This Row],[art]]="01",tabDaten[[#This Row],[art]]="60",tabDaten[[#This Row],[art]]="61"),"0 Verwaltungshaushalt","1 Vermögenshaushalt")</f>
        <v>0 Verwaltungshaushalt</v>
      </c>
      <c r="D915" s="14" t="str">
        <f>VLOOKUP(tabDaten[[#This Row],[art]],tabKontenart[],2,FALSE)</f>
        <v>01 Ausgaben VerwaltungsHH</v>
      </c>
      <c r="E915" s="14" t="str">
        <f>LEFT(tabDaten[[#This Row],[Gld]],1) &amp; "    " &amp;VLOOKUP((tabDaten[[#This Row],[MandNr]]&amp;"x"&amp;LEFT(tabDaten[[#This Row],[Gld]],1)),tabGliederung[],2,FALSE)</f>
        <v xml:space="preserve">2    Schulen </v>
      </c>
      <c r="F915" s="14" t="str">
        <f>LEFT(tabDaten[[#This Row],[Gld]],2) &amp; "    " &amp;VLOOKUP((tabDaten[[#This Row],[MandNr]]&amp;"x"&amp;LEFT(tabDaten[[#This Row],[Gld]],2)),tabGliederung[],2,FALSE)</f>
        <v>21    Grund - Hauptschulen,  Grundschulförderklassen</v>
      </c>
      <c r="G9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5" s="14" t="str">
        <f>LEFT(tabDaten[[#This Row],[Gld]],4) &amp; "    " &amp;VLOOKUP((tabDaten[[#This Row],[MandNr]]&amp;"x"&amp;LEFT(tabDaten[[#This Row],[Gld]],4)),tabGliederung[],2,FALSE)</f>
        <v xml:space="preserve">2111    Grundschule Babstadt </v>
      </c>
      <c r="I915" s="14" t="str">
        <f>IF(OR(LEFT(tabDaten[[#This Row],[Grp]],1)*1=3,LEFT(tabDaten[[#This Row],[Grp]],1)*1=9),LEFT(tabDaten[[#This Row],[Grp]],2),LEFT(tabDaten[[#This Row],[Grp]],1))</f>
        <v>4</v>
      </c>
      <c r="J915" s="14" t="str">
        <f>VLOOKUP(tabDaten[[#This Row],[GrpKurz]],tabGruppierung[],2,FALSE)</f>
        <v>A   Personalausgaben</v>
      </c>
      <c r="K9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2111-414000    Vergütungen der Beschäftigten bis 2005 nur Angestellte </v>
      </c>
      <c r="L915" s="17">
        <f>IF(OR(tabDaten[[#This Row],[art]]="00",tabDaten[[#This Row],[art]]="10"),tabDaten[[#This Row],[Plan]],tabDaten[[#This Row],[Plan]]*-1)</f>
        <v>-29400</v>
      </c>
      <c r="M915" s="18">
        <f>IF(OR(tabDaten[[#This Row],[art]]="00",tabDaten[[#This Row],[art]]="10",tabDaten[[#This Row],[art]]="60",tabDaten[[#This Row],[art]]="70"),tabDaten[[#This Row],[Rechnung]],tabDaten[[#This Row],[Rechnung]]*-1)</f>
        <v>-22289.21</v>
      </c>
      <c r="N915" s="44">
        <v>1</v>
      </c>
      <c r="O915" s="45" t="s">
        <v>997</v>
      </c>
      <c r="P915" s="45" t="s">
        <v>1062</v>
      </c>
      <c r="Q915" s="45" t="s">
        <v>1707</v>
      </c>
      <c r="R915" s="45" t="s">
        <v>995</v>
      </c>
      <c r="S915" s="45" t="s">
        <v>1546</v>
      </c>
      <c r="T915" s="44" t="s">
        <v>127</v>
      </c>
      <c r="U915" s="46">
        <v>29400</v>
      </c>
      <c r="V915" s="46">
        <v>22289.21</v>
      </c>
    </row>
    <row r="916" spans="2:22" x14ac:dyDescent="0.2">
      <c r="B916" s="14" t="str">
        <f>IF(tabDaten[[#This Row],[MandNr]]="","Fehler",IF(tabDaten[[#This Row],[MandNr]]=1,"1 Stadt Bad Rappenau","2 Eigenbetrieb Stadtenwässerung"))</f>
        <v>1 Stadt Bad Rappenau</v>
      </c>
      <c r="C916" s="14" t="str">
        <f>IF(OR(tabDaten[[#This Row],[art]]="00",tabDaten[[#This Row],[art]]="01",tabDaten[[#This Row],[art]]="60",tabDaten[[#This Row],[art]]="61"),"0 Verwaltungshaushalt","1 Vermögenshaushalt")</f>
        <v>0 Verwaltungshaushalt</v>
      </c>
      <c r="D916" s="14" t="str">
        <f>VLOOKUP(tabDaten[[#This Row],[art]],tabKontenart[],2,FALSE)</f>
        <v>01 Ausgaben VerwaltungsHH</v>
      </c>
      <c r="E916" s="14" t="str">
        <f>LEFT(tabDaten[[#This Row],[Gld]],1) &amp; "    " &amp;VLOOKUP((tabDaten[[#This Row],[MandNr]]&amp;"x"&amp;LEFT(tabDaten[[#This Row],[Gld]],1)),tabGliederung[],2,FALSE)</f>
        <v xml:space="preserve">2    Schulen </v>
      </c>
      <c r="F916" s="14" t="str">
        <f>LEFT(tabDaten[[#This Row],[Gld]],2) &amp; "    " &amp;VLOOKUP((tabDaten[[#This Row],[MandNr]]&amp;"x"&amp;LEFT(tabDaten[[#This Row],[Gld]],2)),tabGliederung[],2,FALSE)</f>
        <v>21    Grund - Hauptschulen,  Grundschulförderklassen</v>
      </c>
      <c r="G9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6" s="14" t="str">
        <f>LEFT(tabDaten[[#This Row],[Gld]],4) &amp; "    " &amp;VLOOKUP((tabDaten[[#This Row],[MandNr]]&amp;"x"&amp;LEFT(tabDaten[[#This Row],[Gld]],4)),tabGliederung[],2,FALSE)</f>
        <v xml:space="preserve">2111    Grundschule Babstadt </v>
      </c>
      <c r="I916" s="14" t="str">
        <f>IF(OR(LEFT(tabDaten[[#This Row],[Grp]],1)*1=3,LEFT(tabDaten[[#This Row],[Grp]],1)*1=9),LEFT(tabDaten[[#This Row],[Grp]],2),LEFT(tabDaten[[#This Row],[Grp]],1))</f>
        <v>4</v>
      </c>
      <c r="J916" s="14" t="str">
        <f>VLOOKUP(tabDaten[[#This Row],[GrpKurz]],tabGruppierung[],2,FALSE)</f>
        <v>A   Personalausgaben</v>
      </c>
      <c r="K9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2111-434000    Beiträge Versorgungskasse  bis 2005 nur Angestellte </v>
      </c>
      <c r="L916" s="17">
        <f>IF(OR(tabDaten[[#This Row],[art]]="00",tabDaten[[#This Row],[art]]="10"),tabDaten[[#This Row],[Plan]],tabDaten[[#This Row],[Plan]]*-1)</f>
        <v>-2500</v>
      </c>
      <c r="M916" s="18">
        <f>IF(OR(tabDaten[[#This Row],[art]]="00",tabDaten[[#This Row],[art]]="10",tabDaten[[#This Row],[art]]="60",tabDaten[[#This Row],[art]]="70"),tabDaten[[#This Row],[Rechnung]],tabDaten[[#This Row],[Rechnung]]*-1)</f>
        <v>-1878.31</v>
      </c>
      <c r="N916" s="44">
        <v>1</v>
      </c>
      <c r="O916" s="45" t="s">
        <v>997</v>
      </c>
      <c r="P916" s="45" t="s">
        <v>1062</v>
      </c>
      <c r="Q916" s="45" t="s">
        <v>1709</v>
      </c>
      <c r="R916" s="45" t="s">
        <v>995</v>
      </c>
      <c r="S916" s="45" t="s">
        <v>1546</v>
      </c>
      <c r="T916" s="44" t="s">
        <v>104</v>
      </c>
      <c r="U916" s="46">
        <v>2500</v>
      </c>
      <c r="V916" s="46">
        <v>1878.31</v>
      </c>
    </row>
    <row r="917" spans="2:22" x14ac:dyDescent="0.2">
      <c r="B917" s="14" t="str">
        <f>IF(tabDaten[[#This Row],[MandNr]]="","Fehler",IF(tabDaten[[#This Row],[MandNr]]=1,"1 Stadt Bad Rappenau","2 Eigenbetrieb Stadtenwässerung"))</f>
        <v>1 Stadt Bad Rappenau</v>
      </c>
      <c r="C917" s="14" t="str">
        <f>IF(OR(tabDaten[[#This Row],[art]]="00",tabDaten[[#This Row],[art]]="01",tabDaten[[#This Row],[art]]="60",tabDaten[[#This Row],[art]]="61"),"0 Verwaltungshaushalt","1 Vermögenshaushalt")</f>
        <v>0 Verwaltungshaushalt</v>
      </c>
      <c r="D917" s="14" t="str">
        <f>VLOOKUP(tabDaten[[#This Row],[art]],tabKontenart[],2,FALSE)</f>
        <v>01 Ausgaben VerwaltungsHH</v>
      </c>
      <c r="E917" s="14" t="str">
        <f>LEFT(tabDaten[[#This Row],[Gld]],1) &amp; "    " &amp;VLOOKUP((tabDaten[[#This Row],[MandNr]]&amp;"x"&amp;LEFT(tabDaten[[#This Row],[Gld]],1)),tabGliederung[],2,FALSE)</f>
        <v xml:space="preserve">2    Schulen </v>
      </c>
      <c r="F917" s="14" t="str">
        <f>LEFT(tabDaten[[#This Row],[Gld]],2) &amp; "    " &amp;VLOOKUP((tabDaten[[#This Row],[MandNr]]&amp;"x"&amp;LEFT(tabDaten[[#This Row],[Gld]],2)),tabGliederung[],2,FALSE)</f>
        <v>21    Grund - Hauptschulen,  Grundschulförderklassen</v>
      </c>
      <c r="G9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7" s="14" t="str">
        <f>LEFT(tabDaten[[#This Row],[Gld]],4) &amp; "    " &amp;VLOOKUP((tabDaten[[#This Row],[MandNr]]&amp;"x"&amp;LEFT(tabDaten[[#This Row],[Gld]],4)),tabGliederung[],2,FALSE)</f>
        <v xml:space="preserve">2111    Grundschule Babstadt </v>
      </c>
      <c r="I917" s="14" t="str">
        <f>IF(OR(LEFT(tabDaten[[#This Row],[Grp]],1)*1=3,LEFT(tabDaten[[#This Row],[Grp]],1)*1=9),LEFT(tabDaten[[#This Row],[Grp]],2),LEFT(tabDaten[[#This Row],[Grp]],1))</f>
        <v>4</v>
      </c>
      <c r="J917" s="14" t="str">
        <f>VLOOKUP(tabDaten[[#This Row],[GrpKurz]],tabGruppierung[],2,FALSE)</f>
        <v>A   Personalausgaben</v>
      </c>
      <c r="K9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2111-444000    Beiträge zur gesetzlichen Sozialversicherung für Angest. bis 2005 nur Angestellte </v>
      </c>
      <c r="L917" s="17">
        <f>IF(OR(tabDaten[[#This Row],[art]]="00",tabDaten[[#This Row],[art]]="10"),tabDaten[[#This Row],[Plan]],tabDaten[[#This Row],[Plan]]*-1)</f>
        <v>-5900</v>
      </c>
      <c r="M917" s="18">
        <f>IF(OR(tabDaten[[#This Row],[art]]="00",tabDaten[[#This Row],[art]]="10",tabDaten[[#This Row],[art]]="60",tabDaten[[#This Row],[art]]="70"),tabDaten[[#This Row],[Rechnung]],tabDaten[[#This Row],[Rechnung]]*-1)</f>
        <v>-4489.82</v>
      </c>
      <c r="N917" s="44">
        <v>1</v>
      </c>
      <c r="O917" s="45" t="s">
        <v>997</v>
      </c>
      <c r="P917" s="45" t="s">
        <v>1062</v>
      </c>
      <c r="Q917" s="45" t="s">
        <v>1710</v>
      </c>
      <c r="R917" s="45" t="s">
        <v>995</v>
      </c>
      <c r="S917" s="45" t="s">
        <v>1546</v>
      </c>
      <c r="T917" s="44" t="s">
        <v>128</v>
      </c>
      <c r="U917" s="46">
        <v>5900</v>
      </c>
      <c r="V917" s="46">
        <v>4489.82</v>
      </c>
    </row>
    <row r="918" spans="2:22" x14ac:dyDescent="0.2">
      <c r="B918" s="14" t="str">
        <f>IF(tabDaten[[#This Row],[MandNr]]="","Fehler",IF(tabDaten[[#This Row],[MandNr]]=1,"1 Stadt Bad Rappenau","2 Eigenbetrieb Stadtenwässerung"))</f>
        <v>1 Stadt Bad Rappenau</v>
      </c>
      <c r="C918" s="14" t="str">
        <f>IF(OR(tabDaten[[#This Row],[art]]="00",tabDaten[[#This Row],[art]]="01",tabDaten[[#This Row],[art]]="60",tabDaten[[#This Row],[art]]="61"),"0 Verwaltungshaushalt","1 Vermögenshaushalt")</f>
        <v>0 Verwaltungshaushalt</v>
      </c>
      <c r="D918" s="14" t="str">
        <f>VLOOKUP(tabDaten[[#This Row],[art]],tabKontenart[],2,FALSE)</f>
        <v>01 Ausgaben VerwaltungsHH</v>
      </c>
      <c r="E918" s="14" t="str">
        <f>LEFT(tabDaten[[#This Row],[Gld]],1) &amp; "    " &amp;VLOOKUP((tabDaten[[#This Row],[MandNr]]&amp;"x"&amp;LEFT(tabDaten[[#This Row],[Gld]],1)),tabGliederung[],2,FALSE)</f>
        <v xml:space="preserve">2    Schulen </v>
      </c>
      <c r="F918" s="14" t="str">
        <f>LEFT(tabDaten[[#This Row],[Gld]],2) &amp; "    " &amp;VLOOKUP((tabDaten[[#This Row],[MandNr]]&amp;"x"&amp;LEFT(tabDaten[[#This Row],[Gld]],2)),tabGliederung[],2,FALSE)</f>
        <v>21    Grund - Hauptschulen,  Grundschulförderklassen</v>
      </c>
      <c r="G9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8" s="14" t="str">
        <f>LEFT(tabDaten[[#This Row],[Gld]],4) &amp; "    " &amp;VLOOKUP((tabDaten[[#This Row],[MandNr]]&amp;"x"&amp;LEFT(tabDaten[[#This Row],[Gld]],4)),tabGliederung[],2,FALSE)</f>
        <v xml:space="preserve">2111    Grundschule Babstadt </v>
      </c>
      <c r="I918" s="14" t="str">
        <f>IF(OR(LEFT(tabDaten[[#This Row],[Grp]],1)*1=3,LEFT(tabDaten[[#This Row],[Grp]],1)*1=9),LEFT(tabDaten[[#This Row],[Grp]],2),LEFT(tabDaten[[#This Row],[Grp]],1))</f>
        <v>4</v>
      </c>
      <c r="J918" s="14" t="str">
        <f>VLOOKUP(tabDaten[[#This Row],[GrpKurz]],tabGruppierung[],2,FALSE)</f>
        <v>A   Personalausgaben</v>
      </c>
      <c r="K9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2111-450000    Beihilfen, Unterstützung und dgl.  </v>
      </c>
      <c r="L918" s="17">
        <f>IF(OR(tabDaten[[#This Row],[art]]="00",tabDaten[[#This Row],[art]]="10"),tabDaten[[#This Row],[Plan]],tabDaten[[#This Row],[Plan]]*-1)</f>
        <v>-100</v>
      </c>
      <c r="M918" s="18">
        <f>IF(OR(tabDaten[[#This Row],[art]]="00",tabDaten[[#This Row],[art]]="10",tabDaten[[#This Row],[art]]="60",tabDaten[[#This Row],[art]]="70"),tabDaten[[#This Row],[Rechnung]],tabDaten[[#This Row],[Rechnung]]*-1)</f>
        <v>-8.08</v>
      </c>
      <c r="N918" s="44">
        <v>1</v>
      </c>
      <c r="O918" s="45" t="s">
        <v>997</v>
      </c>
      <c r="P918" s="45" t="s">
        <v>1062</v>
      </c>
      <c r="Q918" s="45" t="s">
        <v>1711</v>
      </c>
      <c r="R918" s="45" t="s">
        <v>995</v>
      </c>
      <c r="S918" s="45" t="s">
        <v>1546</v>
      </c>
      <c r="T918" s="44" t="s">
        <v>106</v>
      </c>
      <c r="U918" s="46">
        <v>100</v>
      </c>
      <c r="V918" s="46">
        <v>8.08</v>
      </c>
    </row>
    <row r="919" spans="2:22" x14ac:dyDescent="0.2">
      <c r="B919" s="14" t="str">
        <f>IF(tabDaten[[#This Row],[MandNr]]="","Fehler",IF(tabDaten[[#This Row],[MandNr]]=1,"1 Stadt Bad Rappenau","2 Eigenbetrieb Stadtenwässerung"))</f>
        <v>1 Stadt Bad Rappenau</v>
      </c>
      <c r="C919" s="14" t="str">
        <f>IF(OR(tabDaten[[#This Row],[art]]="00",tabDaten[[#This Row],[art]]="01",tabDaten[[#This Row],[art]]="60",tabDaten[[#This Row],[art]]="61"),"0 Verwaltungshaushalt","1 Vermögenshaushalt")</f>
        <v>0 Verwaltungshaushalt</v>
      </c>
      <c r="D919" s="14" t="str">
        <f>VLOOKUP(tabDaten[[#This Row],[art]],tabKontenart[],2,FALSE)</f>
        <v>01 Ausgaben VerwaltungsHH</v>
      </c>
      <c r="E919" s="14" t="str">
        <f>LEFT(tabDaten[[#This Row],[Gld]],1) &amp; "    " &amp;VLOOKUP((tabDaten[[#This Row],[MandNr]]&amp;"x"&amp;LEFT(tabDaten[[#This Row],[Gld]],1)),tabGliederung[],2,FALSE)</f>
        <v xml:space="preserve">2    Schulen </v>
      </c>
      <c r="F919" s="14" t="str">
        <f>LEFT(tabDaten[[#This Row],[Gld]],2) &amp; "    " &amp;VLOOKUP((tabDaten[[#This Row],[MandNr]]&amp;"x"&amp;LEFT(tabDaten[[#This Row],[Gld]],2)),tabGliederung[],2,FALSE)</f>
        <v>21    Grund - Hauptschulen,  Grundschulförderklassen</v>
      </c>
      <c r="G9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19" s="14" t="str">
        <f>LEFT(tabDaten[[#This Row],[Gld]],4) &amp; "    " &amp;VLOOKUP((tabDaten[[#This Row],[MandNr]]&amp;"x"&amp;LEFT(tabDaten[[#This Row],[Gld]],4)),tabGliederung[],2,FALSE)</f>
        <v xml:space="preserve">2111    Grundschule Babstadt </v>
      </c>
      <c r="I919" s="14" t="str">
        <f>IF(OR(LEFT(tabDaten[[#This Row],[Grp]],1)*1=3,LEFT(tabDaten[[#This Row],[Grp]],1)*1=9),LEFT(tabDaten[[#This Row],[Grp]],2),LEFT(tabDaten[[#This Row],[Grp]],1))</f>
        <v>4</v>
      </c>
      <c r="J919" s="14" t="str">
        <f>VLOOKUP(tabDaten[[#This Row],[GrpKurz]],tabGruppierung[],2,FALSE)</f>
        <v>A   Personalausgaben</v>
      </c>
      <c r="K9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2111-460000    Personalnebenausgaben   </v>
      </c>
      <c r="L919" s="17">
        <f>IF(OR(tabDaten[[#This Row],[art]]="00",tabDaten[[#This Row],[art]]="10"),tabDaten[[#This Row],[Plan]],tabDaten[[#This Row],[Plan]]*-1)</f>
        <v>-100</v>
      </c>
      <c r="M919" s="18">
        <f>IF(OR(tabDaten[[#This Row],[art]]="00",tabDaten[[#This Row],[art]]="10",tabDaten[[#This Row],[art]]="60",tabDaten[[#This Row],[art]]="70"),tabDaten[[#This Row],[Rechnung]],tabDaten[[#This Row],[Rechnung]]*-1)</f>
        <v>-169.12</v>
      </c>
      <c r="N919" s="44">
        <v>1</v>
      </c>
      <c r="O919" s="45" t="s">
        <v>997</v>
      </c>
      <c r="P919" s="45" t="s">
        <v>1062</v>
      </c>
      <c r="Q919" s="45" t="s">
        <v>1712</v>
      </c>
      <c r="R919" s="45" t="s">
        <v>995</v>
      </c>
      <c r="S919" s="45" t="s">
        <v>1546</v>
      </c>
      <c r="T919" s="44" t="s">
        <v>107</v>
      </c>
      <c r="U919" s="46">
        <v>100</v>
      </c>
      <c r="V919" s="46">
        <v>169.12</v>
      </c>
    </row>
    <row r="920" spans="2:22" x14ac:dyDescent="0.2">
      <c r="B920" s="14" t="str">
        <f>IF(tabDaten[[#This Row],[MandNr]]="","Fehler",IF(tabDaten[[#This Row],[MandNr]]=1,"1 Stadt Bad Rappenau","2 Eigenbetrieb Stadtenwässerung"))</f>
        <v>1 Stadt Bad Rappenau</v>
      </c>
      <c r="C920" s="14" t="str">
        <f>IF(OR(tabDaten[[#This Row],[art]]="00",tabDaten[[#This Row],[art]]="01",tabDaten[[#This Row],[art]]="60",tabDaten[[#This Row],[art]]="61"),"0 Verwaltungshaushalt","1 Vermögenshaushalt")</f>
        <v>0 Verwaltungshaushalt</v>
      </c>
      <c r="D920" s="14" t="str">
        <f>VLOOKUP(tabDaten[[#This Row],[art]],tabKontenart[],2,FALSE)</f>
        <v>01 Ausgaben VerwaltungsHH</v>
      </c>
      <c r="E920" s="14" t="str">
        <f>LEFT(tabDaten[[#This Row],[Gld]],1) &amp; "    " &amp;VLOOKUP((tabDaten[[#This Row],[MandNr]]&amp;"x"&amp;LEFT(tabDaten[[#This Row],[Gld]],1)),tabGliederung[],2,FALSE)</f>
        <v xml:space="preserve">2    Schulen </v>
      </c>
      <c r="F920" s="14" t="str">
        <f>LEFT(tabDaten[[#This Row],[Gld]],2) &amp; "    " &amp;VLOOKUP((tabDaten[[#This Row],[MandNr]]&amp;"x"&amp;LEFT(tabDaten[[#This Row],[Gld]],2)),tabGliederung[],2,FALSE)</f>
        <v>21    Grund - Hauptschulen,  Grundschulförderklassen</v>
      </c>
      <c r="G9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0" s="14" t="str">
        <f>LEFT(tabDaten[[#This Row],[Gld]],4) &amp; "    " &amp;VLOOKUP((tabDaten[[#This Row],[MandNr]]&amp;"x"&amp;LEFT(tabDaten[[#This Row],[Gld]],4)),tabGliederung[],2,FALSE)</f>
        <v xml:space="preserve">2111    Grundschule Babstadt </v>
      </c>
      <c r="I920" s="14" t="str">
        <f>IF(OR(LEFT(tabDaten[[#This Row],[Grp]],1)*1=3,LEFT(tabDaten[[#This Row],[Grp]],1)*1=9),LEFT(tabDaten[[#This Row],[Grp]],2),LEFT(tabDaten[[#This Row],[Grp]],1))</f>
        <v>5</v>
      </c>
      <c r="J920" s="14" t="str">
        <f>VLOOKUP(tabDaten[[#This Row],[GrpKurz]],tabGruppierung[],2,FALSE)</f>
        <v>A   Sächlicher Verwaltungs- und Betriebsaufwand</v>
      </c>
      <c r="K9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2111-501000    Gebäudeunterhaltung   </v>
      </c>
      <c r="L920" s="17">
        <f>IF(OR(tabDaten[[#This Row],[art]]="00",tabDaten[[#This Row],[art]]="10"),tabDaten[[#This Row],[Plan]],tabDaten[[#This Row],[Plan]]*-1)</f>
        <v>-3500</v>
      </c>
      <c r="M920" s="18">
        <f>IF(OR(tabDaten[[#This Row],[art]]="00",tabDaten[[#This Row],[art]]="10",tabDaten[[#This Row],[art]]="60",tabDaten[[#This Row],[art]]="70"),tabDaten[[#This Row],[Rechnung]],tabDaten[[#This Row],[Rechnung]]*-1)</f>
        <v>-439.03</v>
      </c>
      <c r="N920" s="44">
        <v>1</v>
      </c>
      <c r="O920" s="45" t="s">
        <v>997</v>
      </c>
      <c r="P920" s="45" t="s">
        <v>1062</v>
      </c>
      <c r="Q920" s="45" t="s">
        <v>1730</v>
      </c>
      <c r="R920" s="45" t="s">
        <v>995</v>
      </c>
      <c r="S920" s="45" t="s">
        <v>1546</v>
      </c>
      <c r="T920" s="44" t="s">
        <v>133</v>
      </c>
      <c r="U920" s="46">
        <v>3500</v>
      </c>
      <c r="V920" s="46">
        <v>439.03</v>
      </c>
    </row>
    <row r="921" spans="2:22" x14ac:dyDescent="0.2">
      <c r="B921" s="14" t="str">
        <f>IF(tabDaten[[#This Row],[MandNr]]="","Fehler",IF(tabDaten[[#This Row],[MandNr]]=1,"1 Stadt Bad Rappenau","2 Eigenbetrieb Stadtenwässerung"))</f>
        <v>1 Stadt Bad Rappenau</v>
      </c>
      <c r="C921" s="14" t="str">
        <f>IF(OR(tabDaten[[#This Row],[art]]="00",tabDaten[[#This Row],[art]]="01",tabDaten[[#This Row],[art]]="60",tabDaten[[#This Row],[art]]="61"),"0 Verwaltungshaushalt","1 Vermögenshaushalt")</f>
        <v>0 Verwaltungshaushalt</v>
      </c>
      <c r="D921" s="14" t="str">
        <f>VLOOKUP(tabDaten[[#This Row],[art]],tabKontenart[],2,FALSE)</f>
        <v>01 Ausgaben VerwaltungsHH</v>
      </c>
      <c r="E921" s="14" t="str">
        <f>LEFT(tabDaten[[#This Row],[Gld]],1) &amp; "    " &amp;VLOOKUP((tabDaten[[#This Row],[MandNr]]&amp;"x"&amp;LEFT(tabDaten[[#This Row],[Gld]],1)),tabGliederung[],2,FALSE)</f>
        <v xml:space="preserve">2    Schulen </v>
      </c>
      <c r="F921" s="14" t="str">
        <f>LEFT(tabDaten[[#This Row],[Gld]],2) &amp; "    " &amp;VLOOKUP((tabDaten[[#This Row],[MandNr]]&amp;"x"&amp;LEFT(tabDaten[[#This Row],[Gld]],2)),tabGliederung[],2,FALSE)</f>
        <v>21    Grund - Hauptschulen,  Grundschulförderklassen</v>
      </c>
      <c r="G9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1" s="14" t="str">
        <f>LEFT(tabDaten[[#This Row],[Gld]],4) &amp; "    " &amp;VLOOKUP((tabDaten[[#This Row],[MandNr]]&amp;"x"&amp;LEFT(tabDaten[[#This Row],[Gld]],4)),tabGliederung[],2,FALSE)</f>
        <v xml:space="preserve">2111    Grundschule Babstadt </v>
      </c>
      <c r="I921" s="14" t="str">
        <f>IF(OR(LEFT(tabDaten[[#This Row],[Grp]],1)*1=3,LEFT(tabDaten[[#This Row],[Grp]],1)*1=9),LEFT(tabDaten[[#This Row],[Grp]],2),LEFT(tabDaten[[#This Row],[Grp]],1))</f>
        <v>5</v>
      </c>
      <c r="J921" s="14" t="str">
        <f>VLOOKUP(tabDaten[[#This Row],[GrpKurz]],tabGruppierung[],2,FALSE)</f>
        <v>A   Sächlicher Verwaltungs- und Betriebsaufwand</v>
      </c>
      <c r="K9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2111-510000    Unterhaltung des sonstigen unbeweglichen Vermögens  </v>
      </c>
      <c r="L921" s="17">
        <f>IF(OR(tabDaten[[#This Row],[art]]="00",tabDaten[[#This Row],[art]]="10"),tabDaten[[#This Row],[Plan]],tabDaten[[#This Row],[Plan]]*-1)</f>
        <v>-1000</v>
      </c>
      <c r="M921" s="18">
        <f>IF(OR(tabDaten[[#This Row],[art]]="00",tabDaten[[#This Row],[art]]="10",tabDaten[[#This Row],[art]]="60",tabDaten[[#This Row],[art]]="70"),tabDaten[[#This Row],[Rechnung]],tabDaten[[#This Row],[Rechnung]]*-1)</f>
        <v>-3300.3</v>
      </c>
      <c r="N921" s="44">
        <v>1</v>
      </c>
      <c r="O921" s="45" t="s">
        <v>997</v>
      </c>
      <c r="P921" s="45" t="s">
        <v>1062</v>
      </c>
      <c r="Q921" s="45" t="s">
        <v>1731</v>
      </c>
      <c r="R921" s="45" t="s">
        <v>995</v>
      </c>
      <c r="S921" s="45" t="s">
        <v>1546</v>
      </c>
      <c r="T921" s="44" t="s">
        <v>134</v>
      </c>
      <c r="U921" s="46">
        <v>1000</v>
      </c>
      <c r="V921" s="46">
        <v>3300.3</v>
      </c>
    </row>
    <row r="922" spans="2:22" x14ac:dyDescent="0.2">
      <c r="B922" s="14" t="str">
        <f>IF(tabDaten[[#This Row],[MandNr]]="","Fehler",IF(tabDaten[[#This Row],[MandNr]]=1,"1 Stadt Bad Rappenau","2 Eigenbetrieb Stadtenwässerung"))</f>
        <v>1 Stadt Bad Rappenau</v>
      </c>
      <c r="C922" s="14" t="str">
        <f>IF(OR(tabDaten[[#This Row],[art]]="00",tabDaten[[#This Row],[art]]="01",tabDaten[[#This Row],[art]]="60",tabDaten[[#This Row],[art]]="61"),"0 Verwaltungshaushalt","1 Vermögenshaushalt")</f>
        <v>0 Verwaltungshaushalt</v>
      </c>
      <c r="D922" s="14" t="str">
        <f>VLOOKUP(tabDaten[[#This Row],[art]],tabKontenart[],2,FALSE)</f>
        <v>01 Ausgaben VerwaltungsHH</v>
      </c>
      <c r="E922" s="14" t="str">
        <f>LEFT(tabDaten[[#This Row],[Gld]],1) &amp; "    " &amp;VLOOKUP((tabDaten[[#This Row],[MandNr]]&amp;"x"&amp;LEFT(tabDaten[[#This Row],[Gld]],1)),tabGliederung[],2,FALSE)</f>
        <v xml:space="preserve">2    Schulen </v>
      </c>
      <c r="F922" s="14" t="str">
        <f>LEFT(tabDaten[[#This Row],[Gld]],2) &amp; "    " &amp;VLOOKUP((tabDaten[[#This Row],[MandNr]]&amp;"x"&amp;LEFT(tabDaten[[#This Row],[Gld]],2)),tabGliederung[],2,FALSE)</f>
        <v>21    Grund - Hauptschulen,  Grundschulförderklassen</v>
      </c>
      <c r="G9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2" s="14" t="str">
        <f>LEFT(tabDaten[[#This Row],[Gld]],4) &amp; "    " &amp;VLOOKUP((tabDaten[[#This Row],[MandNr]]&amp;"x"&amp;LEFT(tabDaten[[#This Row],[Gld]],4)),tabGliederung[],2,FALSE)</f>
        <v xml:space="preserve">2111    Grundschule Babstadt </v>
      </c>
      <c r="I922" s="14" t="str">
        <f>IF(OR(LEFT(tabDaten[[#This Row],[Grp]],1)*1=3,LEFT(tabDaten[[#This Row],[Grp]],1)*1=9),LEFT(tabDaten[[#This Row],[Grp]],2),LEFT(tabDaten[[#This Row],[Grp]],1))</f>
        <v>5</v>
      </c>
      <c r="J922" s="14" t="str">
        <f>VLOOKUP(tabDaten[[#This Row],[GrpKurz]],tabGruppierung[],2,FALSE)</f>
        <v>A   Sächlicher Verwaltungs- und Betriebsaufwand</v>
      </c>
      <c r="K9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2111-521000    Geräte, Ausstattungs- und Einrichtungsgegenstände  </v>
      </c>
      <c r="L922" s="17">
        <f>IF(OR(tabDaten[[#This Row],[art]]="00",tabDaten[[#This Row],[art]]="10"),tabDaten[[#This Row],[Plan]],tabDaten[[#This Row],[Plan]]*-1)</f>
        <v>-1500</v>
      </c>
      <c r="M922" s="18">
        <f>IF(OR(tabDaten[[#This Row],[art]]="00",tabDaten[[#This Row],[art]]="10",tabDaten[[#This Row],[art]]="60",tabDaten[[#This Row],[art]]="70"),tabDaten[[#This Row],[Rechnung]],tabDaten[[#This Row],[Rechnung]]*-1)</f>
        <v>0</v>
      </c>
      <c r="N922" s="44">
        <v>1</v>
      </c>
      <c r="O922" s="45" t="s">
        <v>997</v>
      </c>
      <c r="P922" s="45" t="s">
        <v>1062</v>
      </c>
      <c r="Q922" s="45" t="s">
        <v>1750</v>
      </c>
      <c r="R922" s="45" t="s">
        <v>995</v>
      </c>
      <c r="S922" s="45" t="s">
        <v>1546</v>
      </c>
      <c r="T922" s="44" t="s">
        <v>125</v>
      </c>
      <c r="U922" s="46">
        <v>1500</v>
      </c>
      <c r="V922" s="46">
        <v>0</v>
      </c>
    </row>
    <row r="923" spans="2:22" x14ac:dyDescent="0.2">
      <c r="B923" s="14" t="str">
        <f>IF(tabDaten[[#This Row],[MandNr]]="","Fehler",IF(tabDaten[[#This Row],[MandNr]]=1,"1 Stadt Bad Rappenau","2 Eigenbetrieb Stadtenwässerung"))</f>
        <v>1 Stadt Bad Rappenau</v>
      </c>
      <c r="C923" s="14" t="str">
        <f>IF(OR(tabDaten[[#This Row],[art]]="00",tabDaten[[#This Row],[art]]="01",tabDaten[[#This Row],[art]]="60",tabDaten[[#This Row],[art]]="61"),"0 Verwaltungshaushalt","1 Vermögenshaushalt")</f>
        <v>0 Verwaltungshaushalt</v>
      </c>
      <c r="D923" s="14" t="str">
        <f>VLOOKUP(tabDaten[[#This Row],[art]],tabKontenart[],2,FALSE)</f>
        <v>01 Ausgaben VerwaltungsHH</v>
      </c>
      <c r="E923" s="14" t="str">
        <f>LEFT(tabDaten[[#This Row],[Gld]],1) &amp; "    " &amp;VLOOKUP((tabDaten[[#This Row],[MandNr]]&amp;"x"&amp;LEFT(tabDaten[[#This Row],[Gld]],1)),tabGliederung[],2,FALSE)</f>
        <v xml:space="preserve">2    Schulen </v>
      </c>
      <c r="F923" s="14" t="str">
        <f>LEFT(tabDaten[[#This Row],[Gld]],2) &amp; "    " &amp;VLOOKUP((tabDaten[[#This Row],[MandNr]]&amp;"x"&amp;LEFT(tabDaten[[#This Row],[Gld]],2)),tabGliederung[],2,FALSE)</f>
        <v>21    Grund - Hauptschulen,  Grundschulförderklassen</v>
      </c>
      <c r="G9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3" s="14" t="str">
        <f>LEFT(tabDaten[[#This Row],[Gld]],4) &amp; "    " &amp;VLOOKUP((tabDaten[[#This Row],[MandNr]]&amp;"x"&amp;LEFT(tabDaten[[#This Row],[Gld]],4)),tabGliederung[],2,FALSE)</f>
        <v xml:space="preserve">2111    Grundschule Babstadt </v>
      </c>
      <c r="I923" s="14" t="str">
        <f>IF(OR(LEFT(tabDaten[[#This Row],[Grp]],1)*1=3,LEFT(tabDaten[[#This Row],[Grp]],1)*1=9),LEFT(tabDaten[[#This Row],[Grp]],2),LEFT(tabDaten[[#This Row],[Grp]],1))</f>
        <v>5</v>
      </c>
      <c r="J923" s="14" t="str">
        <f>VLOOKUP(tabDaten[[#This Row],[GrpKurz]],tabGruppierung[],2,FALSE)</f>
        <v>A   Sächlicher Verwaltungs- und Betriebsaufwand</v>
      </c>
      <c r="K9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2111-522000    Druck- und Kopierkosten   </v>
      </c>
      <c r="L923" s="17">
        <f>IF(OR(tabDaten[[#This Row],[art]]="00",tabDaten[[#This Row],[art]]="10"),tabDaten[[#This Row],[Plan]],tabDaten[[#This Row],[Plan]]*-1)</f>
        <v>-1300</v>
      </c>
      <c r="M923" s="18">
        <f>IF(OR(tabDaten[[#This Row],[art]]="00",tabDaten[[#This Row],[art]]="10",tabDaten[[#This Row],[art]]="60",tabDaten[[#This Row],[art]]="70"),tabDaten[[#This Row],[Rechnung]],tabDaten[[#This Row],[Rechnung]]*-1)</f>
        <v>-2122.79</v>
      </c>
      <c r="N923" s="44">
        <v>1</v>
      </c>
      <c r="O923" s="45" t="s">
        <v>997</v>
      </c>
      <c r="P923" s="45" t="s">
        <v>1062</v>
      </c>
      <c r="Q923" s="45" t="s">
        <v>1715</v>
      </c>
      <c r="R923" s="45" t="s">
        <v>995</v>
      </c>
      <c r="S923" s="45" t="s">
        <v>1546</v>
      </c>
      <c r="T923" s="44" t="s">
        <v>110</v>
      </c>
      <c r="U923" s="46">
        <v>1300</v>
      </c>
      <c r="V923" s="46">
        <v>2122.79</v>
      </c>
    </row>
    <row r="924" spans="2:22" x14ac:dyDescent="0.2">
      <c r="B924" s="14" t="str">
        <f>IF(tabDaten[[#This Row],[MandNr]]="","Fehler",IF(tabDaten[[#This Row],[MandNr]]=1,"1 Stadt Bad Rappenau","2 Eigenbetrieb Stadtenwässerung"))</f>
        <v>1 Stadt Bad Rappenau</v>
      </c>
      <c r="C924" s="14" t="str">
        <f>IF(OR(tabDaten[[#This Row],[art]]="00",tabDaten[[#This Row],[art]]="01",tabDaten[[#This Row],[art]]="60",tabDaten[[#This Row],[art]]="61"),"0 Verwaltungshaushalt","1 Vermögenshaushalt")</f>
        <v>0 Verwaltungshaushalt</v>
      </c>
      <c r="D924" s="14" t="str">
        <f>VLOOKUP(tabDaten[[#This Row],[art]],tabKontenart[],2,FALSE)</f>
        <v>01 Ausgaben VerwaltungsHH</v>
      </c>
      <c r="E924" s="14" t="str">
        <f>LEFT(tabDaten[[#This Row],[Gld]],1) &amp; "    " &amp;VLOOKUP((tabDaten[[#This Row],[MandNr]]&amp;"x"&amp;LEFT(tabDaten[[#This Row],[Gld]],1)),tabGliederung[],2,FALSE)</f>
        <v xml:space="preserve">2    Schulen </v>
      </c>
      <c r="F924" s="14" t="str">
        <f>LEFT(tabDaten[[#This Row],[Gld]],2) &amp; "    " &amp;VLOOKUP((tabDaten[[#This Row],[MandNr]]&amp;"x"&amp;LEFT(tabDaten[[#This Row],[Gld]],2)),tabGliederung[],2,FALSE)</f>
        <v>21    Grund - Hauptschulen,  Grundschulförderklassen</v>
      </c>
      <c r="G9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4" s="14" t="str">
        <f>LEFT(tabDaten[[#This Row],[Gld]],4) &amp; "    " &amp;VLOOKUP((tabDaten[[#This Row],[MandNr]]&amp;"x"&amp;LEFT(tabDaten[[#This Row],[Gld]],4)),tabGliederung[],2,FALSE)</f>
        <v xml:space="preserve">2111    Grundschule Babstadt </v>
      </c>
      <c r="I924" s="14" t="str">
        <f>IF(OR(LEFT(tabDaten[[#This Row],[Grp]],1)*1=3,LEFT(tabDaten[[#This Row],[Grp]],1)*1=9),LEFT(tabDaten[[#This Row],[Grp]],2),LEFT(tabDaten[[#This Row],[Grp]],1))</f>
        <v>5</v>
      </c>
      <c r="J924" s="14" t="str">
        <f>VLOOKUP(tabDaten[[#This Row],[GrpKurz]],tabGruppierung[],2,FALSE)</f>
        <v>A   Sächlicher Verwaltungs- und Betriebsaufwand</v>
      </c>
      <c r="K9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2111-523000    Gebäudeausstattung   </v>
      </c>
      <c r="L924" s="17">
        <f>IF(OR(tabDaten[[#This Row],[art]]="00",tabDaten[[#This Row],[art]]="10"),tabDaten[[#This Row],[Plan]],tabDaten[[#This Row],[Plan]]*-1)</f>
        <v>-200</v>
      </c>
      <c r="M924" s="18">
        <f>IF(OR(tabDaten[[#This Row],[art]]="00",tabDaten[[#This Row],[art]]="10",tabDaten[[#This Row],[art]]="60",tabDaten[[#This Row],[art]]="70"),tabDaten[[#This Row],[Rechnung]],tabDaten[[#This Row],[Rechnung]]*-1)</f>
        <v>0</v>
      </c>
      <c r="N924" s="44">
        <v>1</v>
      </c>
      <c r="O924" s="45" t="s">
        <v>997</v>
      </c>
      <c r="P924" s="45" t="s">
        <v>1062</v>
      </c>
      <c r="Q924" s="45" t="s">
        <v>1756</v>
      </c>
      <c r="R924" s="45" t="s">
        <v>995</v>
      </c>
      <c r="S924" s="45" t="s">
        <v>1546</v>
      </c>
      <c r="T924" s="44" t="s">
        <v>169</v>
      </c>
      <c r="U924" s="46">
        <v>200</v>
      </c>
      <c r="V924" s="46">
        <v>0</v>
      </c>
    </row>
    <row r="925" spans="2:22" x14ac:dyDescent="0.2">
      <c r="B925" s="14" t="str">
        <f>IF(tabDaten[[#This Row],[MandNr]]="","Fehler",IF(tabDaten[[#This Row],[MandNr]]=1,"1 Stadt Bad Rappenau","2 Eigenbetrieb Stadtenwässerung"))</f>
        <v>1 Stadt Bad Rappenau</v>
      </c>
      <c r="C925" s="14" t="str">
        <f>IF(OR(tabDaten[[#This Row],[art]]="00",tabDaten[[#This Row],[art]]="01",tabDaten[[#This Row],[art]]="60",tabDaten[[#This Row],[art]]="61"),"0 Verwaltungshaushalt","1 Vermögenshaushalt")</f>
        <v>0 Verwaltungshaushalt</v>
      </c>
      <c r="D925" s="14" t="str">
        <f>VLOOKUP(tabDaten[[#This Row],[art]],tabKontenart[],2,FALSE)</f>
        <v>01 Ausgaben VerwaltungsHH</v>
      </c>
      <c r="E925" s="14" t="str">
        <f>LEFT(tabDaten[[#This Row],[Gld]],1) &amp; "    " &amp;VLOOKUP((tabDaten[[#This Row],[MandNr]]&amp;"x"&amp;LEFT(tabDaten[[#This Row],[Gld]],1)),tabGliederung[],2,FALSE)</f>
        <v xml:space="preserve">2    Schulen </v>
      </c>
      <c r="F925" s="14" t="str">
        <f>LEFT(tabDaten[[#This Row],[Gld]],2) &amp; "    " &amp;VLOOKUP((tabDaten[[#This Row],[MandNr]]&amp;"x"&amp;LEFT(tabDaten[[#This Row],[Gld]],2)),tabGliederung[],2,FALSE)</f>
        <v>21    Grund - Hauptschulen,  Grundschulförderklassen</v>
      </c>
      <c r="G9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5" s="14" t="str">
        <f>LEFT(tabDaten[[#This Row],[Gld]],4) &amp; "    " &amp;VLOOKUP((tabDaten[[#This Row],[MandNr]]&amp;"x"&amp;LEFT(tabDaten[[#This Row],[Gld]],4)),tabGliederung[],2,FALSE)</f>
        <v xml:space="preserve">2111    Grundschule Babstadt </v>
      </c>
      <c r="I925" s="14" t="str">
        <f>IF(OR(LEFT(tabDaten[[#This Row],[Grp]],1)*1=3,LEFT(tabDaten[[#This Row],[Grp]],1)*1=9),LEFT(tabDaten[[#This Row],[Grp]],2),LEFT(tabDaten[[#This Row],[Grp]],1))</f>
        <v>5</v>
      </c>
      <c r="J925" s="14" t="str">
        <f>VLOOKUP(tabDaten[[#This Row],[GrpKurz]],tabGruppierung[],2,FALSE)</f>
        <v>A   Sächlicher Verwaltungs- und Betriebsaufwand</v>
      </c>
      <c r="K9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2111-541000    Strom   </v>
      </c>
      <c r="L925" s="17">
        <f>IF(OR(tabDaten[[#This Row],[art]]="00",tabDaten[[#This Row],[art]]="10"),tabDaten[[#This Row],[Plan]],tabDaten[[#This Row],[Plan]]*-1)</f>
        <v>-1700</v>
      </c>
      <c r="M925" s="18">
        <f>IF(OR(tabDaten[[#This Row],[art]]="00",tabDaten[[#This Row],[art]]="10",tabDaten[[#This Row],[art]]="60",tabDaten[[#This Row],[art]]="70"),tabDaten[[#This Row],[Rechnung]],tabDaten[[#This Row],[Rechnung]]*-1)</f>
        <v>-2973.01</v>
      </c>
      <c r="N925" s="44">
        <v>1</v>
      </c>
      <c r="O925" s="45" t="s">
        <v>997</v>
      </c>
      <c r="P925" s="45" t="s">
        <v>1062</v>
      </c>
      <c r="Q925" s="45" t="s">
        <v>1732</v>
      </c>
      <c r="R925" s="45" t="s">
        <v>995</v>
      </c>
      <c r="S925" s="45" t="s">
        <v>1546</v>
      </c>
      <c r="T925" s="44" t="s">
        <v>135</v>
      </c>
      <c r="U925" s="46">
        <v>1700</v>
      </c>
      <c r="V925" s="46">
        <v>2973.01</v>
      </c>
    </row>
    <row r="926" spans="2:22" x14ac:dyDescent="0.2">
      <c r="B926" s="14" t="str">
        <f>IF(tabDaten[[#This Row],[MandNr]]="","Fehler",IF(tabDaten[[#This Row],[MandNr]]=1,"1 Stadt Bad Rappenau","2 Eigenbetrieb Stadtenwässerung"))</f>
        <v>1 Stadt Bad Rappenau</v>
      </c>
      <c r="C926" s="14" t="str">
        <f>IF(OR(tabDaten[[#This Row],[art]]="00",tabDaten[[#This Row],[art]]="01",tabDaten[[#This Row],[art]]="60",tabDaten[[#This Row],[art]]="61"),"0 Verwaltungshaushalt","1 Vermögenshaushalt")</f>
        <v>0 Verwaltungshaushalt</v>
      </c>
      <c r="D926" s="14" t="str">
        <f>VLOOKUP(tabDaten[[#This Row],[art]],tabKontenart[],2,FALSE)</f>
        <v>01 Ausgaben VerwaltungsHH</v>
      </c>
      <c r="E926" s="14" t="str">
        <f>LEFT(tabDaten[[#This Row],[Gld]],1) &amp; "    " &amp;VLOOKUP((tabDaten[[#This Row],[MandNr]]&amp;"x"&amp;LEFT(tabDaten[[#This Row],[Gld]],1)),tabGliederung[],2,FALSE)</f>
        <v xml:space="preserve">2    Schulen </v>
      </c>
      <c r="F926" s="14" t="str">
        <f>LEFT(tabDaten[[#This Row],[Gld]],2) &amp; "    " &amp;VLOOKUP((tabDaten[[#This Row],[MandNr]]&amp;"x"&amp;LEFT(tabDaten[[#This Row],[Gld]],2)),tabGliederung[],2,FALSE)</f>
        <v>21    Grund - Hauptschulen,  Grundschulförderklassen</v>
      </c>
      <c r="G9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6" s="14" t="str">
        <f>LEFT(tabDaten[[#This Row],[Gld]],4) &amp; "    " &amp;VLOOKUP((tabDaten[[#This Row],[MandNr]]&amp;"x"&amp;LEFT(tabDaten[[#This Row],[Gld]],4)),tabGliederung[],2,FALSE)</f>
        <v xml:space="preserve">2111    Grundschule Babstadt </v>
      </c>
      <c r="I926" s="14" t="str">
        <f>IF(OR(LEFT(tabDaten[[#This Row],[Grp]],1)*1=3,LEFT(tabDaten[[#This Row],[Grp]],1)*1=9),LEFT(tabDaten[[#This Row],[Grp]],2),LEFT(tabDaten[[#This Row],[Grp]],1))</f>
        <v>5</v>
      </c>
      <c r="J926" s="14" t="str">
        <f>VLOOKUP(tabDaten[[#This Row],[GrpKurz]],tabGruppierung[],2,FALSE)</f>
        <v>A   Sächlicher Verwaltungs- und Betriebsaufwand</v>
      </c>
      <c r="K9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2111-542000    Wasser / Abwasser   </v>
      </c>
      <c r="L926" s="17">
        <f>IF(OR(tabDaten[[#This Row],[art]]="00",tabDaten[[#This Row],[art]]="10"),tabDaten[[#This Row],[Plan]],tabDaten[[#This Row],[Plan]]*-1)</f>
        <v>-1100</v>
      </c>
      <c r="M926" s="18">
        <f>IF(OR(tabDaten[[#This Row],[art]]="00",tabDaten[[#This Row],[art]]="10",tabDaten[[#This Row],[art]]="60",tabDaten[[#This Row],[art]]="70"),tabDaten[[#This Row],[Rechnung]],tabDaten[[#This Row],[Rechnung]]*-1)</f>
        <v>-1285.6600000000001</v>
      </c>
      <c r="N926" s="44">
        <v>1</v>
      </c>
      <c r="O926" s="45" t="s">
        <v>997</v>
      </c>
      <c r="P926" s="45" t="s">
        <v>1062</v>
      </c>
      <c r="Q926" s="45" t="s">
        <v>1733</v>
      </c>
      <c r="R926" s="45" t="s">
        <v>995</v>
      </c>
      <c r="S926" s="45" t="s">
        <v>1546</v>
      </c>
      <c r="T926" s="44" t="s">
        <v>136</v>
      </c>
      <c r="U926" s="46">
        <v>1100</v>
      </c>
      <c r="V926" s="46">
        <v>1285.6600000000001</v>
      </c>
    </row>
    <row r="927" spans="2:22" x14ac:dyDescent="0.2">
      <c r="B927" s="14" t="str">
        <f>IF(tabDaten[[#This Row],[MandNr]]="","Fehler",IF(tabDaten[[#This Row],[MandNr]]=1,"1 Stadt Bad Rappenau","2 Eigenbetrieb Stadtenwässerung"))</f>
        <v>1 Stadt Bad Rappenau</v>
      </c>
      <c r="C927" s="14" t="str">
        <f>IF(OR(tabDaten[[#This Row],[art]]="00",tabDaten[[#This Row],[art]]="01",tabDaten[[#This Row],[art]]="60",tabDaten[[#This Row],[art]]="61"),"0 Verwaltungshaushalt","1 Vermögenshaushalt")</f>
        <v>0 Verwaltungshaushalt</v>
      </c>
      <c r="D927" s="14" t="str">
        <f>VLOOKUP(tabDaten[[#This Row],[art]],tabKontenart[],2,FALSE)</f>
        <v>01 Ausgaben VerwaltungsHH</v>
      </c>
      <c r="E927" s="14" t="str">
        <f>LEFT(tabDaten[[#This Row],[Gld]],1) &amp; "    " &amp;VLOOKUP((tabDaten[[#This Row],[MandNr]]&amp;"x"&amp;LEFT(tabDaten[[#This Row],[Gld]],1)),tabGliederung[],2,FALSE)</f>
        <v xml:space="preserve">2    Schulen </v>
      </c>
      <c r="F927" s="14" t="str">
        <f>LEFT(tabDaten[[#This Row],[Gld]],2) &amp; "    " &amp;VLOOKUP((tabDaten[[#This Row],[MandNr]]&amp;"x"&amp;LEFT(tabDaten[[#This Row],[Gld]],2)),tabGliederung[],2,FALSE)</f>
        <v>21    Grund - Hauptschulen,  Grundschulförderklassen</v>
      </c>
      <c r="G9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7" s="14" t="str">
        <f>LEFT(tabDaten[[#This Row],[Gld]],4) &amp; "    " &amp;VLOOKUP((tabDaten[[#This Row],[MandNr]]&amp;"x"&amp;LEFT(tabDaten[[#This Row],[Gld]],4)),tabGliederung[],2,FALSE)</f>
        <v xml:space="preserve">2111    Grundschule Babstadt </v>
      </c>
      <c r="I927" s="14" t="str">
        <f>IF(OR(LEFT(tabDaten[[#This Row],[Grp]],1)*1=3,LEFT(tabDaten[[#This Row],[Grp]],1)*1=9),LEFT(tabDaten[[#This Row],[Grp]],2),LEFT(tabDaten[[#This Row],[Grp]],1))</f>
        <v>5</v>
      </c>
      <c r="J927" s="14" t="str">
        <f>VLOOKUP(tabDaten[[#This Row],[GrpKurz]],tabGruppierung[],2,FALSE)</f>
        <v>A   Sächlicher Verwaltungs- und Betriebsaufwand</v>
      </c>
      <c r="K9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2111-543000    Heizungskosten   </v>
      </c>
      <c r="L927" s="17">
        <f>IF(OR(tabDaten[[#This Row],[art]]="00",tabDaten[[#This Row],[art]]="10"),tabDaten[[#This Row],[Plan]],tabDaten[[#This Row],[Plan]]*-1)</f>
        <v>-3400</v>
      </c>
      <c r="M927" s="18">
        <f>IF(OR(tabDaten[[#This Row],[art]]="00",tabDaten[[#This Row],[art]]="10",tabDaten[[#This Row],[art]]="60",tabDaten[[#This Row],[art]]="70"),tabDaten[[#This Row],[Rechnung]],tabDaten[[#This Row],[Rechnung]]*-1)</f>
        <v>-6926.07</v>
      </c>
      <c r="N927" s="44">
        <v>1</v>
      </c>
      <c r="O927" s="45" t="s">
        <v>997</v>
      </c>
      <c r="P927" s="45" t="s">
        <v>1062</v>
      </c>
      <c r="Q927" s="45" t="s">
        <v>1734</v>
      </c>
      <c r="R927" s="45" t="s">
        <v>995</v>
      </c>
      <c r="S927" s="45" t="s">
        <v>1546</v>
      </c>
      <c r="T927" s="44" t="s">
        <v>137</v>
      </c>
      <c r="U927" s="46">
        <v>3400</v>
      </c>
      <c r="V927" s="46">
        <v>6926.07</v>
      </c>
    </row>
    <row r="928" spans="2:22" x14ac:dyDescent="0.2">
      <c r="B928" s="14" t="str">
        <f>IF(tabDaten[[#This Row],[MandNr]]="","Fehler",IF(tabDaten[[#This Row],[MandNr]]=1,"1 Stadt Bad Rappenau","2 Eigenbetrieb Stadtenwässerung"))</f>
        <v>1 Stadt Bad Rappenau</v>
      </c>
      <c r="C928" s="14" t="str">
        <f>IF(OR(tabDaten[[#This Row],[art]]="00",tabDaten[[#This Row],[art]]="01",tabDaten[[#This Row],[art]]="60",tabDaten[[#This Row],[art]]="61"),"0 Verwaltungshaushalt","1 Vermögenshaushalt")</f>
        <v>0 Verwaltungshaushalt</v>
      </c>
      <c r="D928" s="14" t="str">
        <f>VLOOKUP(tabDaten[[#This Row],[art]],tabKontenart[],2,FALSE)</f>
        <v>01 Ausgaben VerwaltungsHH</v>
      </c>
      <c r="E928" s="14" t="str">
        <f>LEFT(tabDaten[[#This Row],[Gld]],1) &amp; "    " &amp;VLOOKUP((tabDaten[[#This Row],[MandNr]]&amp;"x"&amp;LEFT(tabDaten[[#This Row],[Gld]],1)),tabGliederung[],2,FALSE)</f>
        <v xml:space="preserve">2    Schulen </v>
      </c>
      <c r="F928" s="14" t="str">
        <f>LEFT(tabDaten[[#This Row],[Gld]],2) &amp; "    " &amp;VLOOKUP((tabDaten[[#This Row],[MandNr]]&amp;"x"&amp;LEFT(tabDaten[[#This Row],[Gld]],2)),tabGliederung[],2,FALSE)</f>
        <v>21    Grund - Hauptschulen,  Grundschulförderklassen</v>
      </c>
      <c r="G9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8" s="14" t="str">
        <f>LEFT(tabDaten[[#This Row],[Gld]],4) &amp; "    " &amp;VLOOKUP((tabDaten[[#This Row],[MandNr]]&amp;"x"&amp;LEFT(tabDaten[[#This Row],[Gld]],4)),tabGliederung[],2,FALSE)</f>
        <v xml:space="preserve">2111    Grundschule Babstadt </v>
      </c>
      <c r="I928" s="14" t="str">
        <f>IF(OR(LEFT(tabDaten[[#This Row],[Grp]],1)*1=3,LEFT(tabDaten[[#This Row],[Grp]],1)*1=9),LEFT(tabDaten[[#This Row],[Grp]],2),LEFT(tabDaten[[#This Row],[Grp]],1))</f>
        <v>5</v>
      </c>
      <c r="J928" s="14" t="str">
        <f>VLOOKUP(tabDaten[[#This Row],[GrpKurz]],tabGruppierung[],2,FALSE)</f>
        <v>A   Sächlicher Verwaltungs- und Betriebsaufwand</v>
      </c>
      <c r="K9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2111-544000    Abfallgebühren   </v>
      </c>
      <c r="L928" s="17">
        <f>IF(OR(tabDaten[[#This Row],[art]]="00",tabDaten[[#This Row],[art]]="10"),tabDaten[[#This Row],[Plan]],tabDaten[[#This Row],[Plan]]*-1)</f>
        <v>-900</v>
      </c>
      <c r="M928" s="18">
        <f>IF(OR(tabDaten[[#This Row],[art]]="00",tabDaten[[#This Row],[art]]="10",tabDaten[[#This Row],[art]]="60",tabDaten[[#This Row],[art]]="70"),tabDaten[[#This Row],[Rechnung]],tabDaten[[#This Row],[Rechnung]]*-1)</f>
        <v>-900</v>
      </c>
      <c r="N928" s="44">
        <v>1</v>
      </c>
      <c r="O928" s="45" t="s">
        <v>997</v>
      </c>
      <c r="P928" s="45" t="s">
        <v>1062</v>
      </c>
      <c r="Q928" s="45" t="s">
        <v>1735</v>
      </c>
      <c r="R928" s="45" t="s">
        <v>995</v>
      </c>
      <c r="S928" s="45" t="s">
        <v>1546</v>
      </c>
      <c r="T928" s="44" t="s">
        <v>138</v>
      </c>
      <c r="U928" s="46">
        <v>900</v>
      </c>
      <c r="V928" s="46">
        <v>900</v>
      </c>
    </row>
    <row r="929" spans="2:22" x14ac:dyDescent="0.2">
      <c r="B929" s="14" t="str">
        <f>IF(tabDaten[[#This Row],[MandNr]]="","Fehler",IF(tabDaten[[#This Row],[MandNr]]=1,"1 Stadt Bad Rappenau","2 Eigenbetrieb Stadtenwässerung"))</f>
        <v>1 Stadt Bad Rappenau</v>
      </c>
      <c r="C929" s="14" t="str">
        <f>IF(OR(tabDaten[[#This Row],[art]]="00",tabDaten[[#This Row],[art]]="01",tabDaten[[#This Row],[art]]="60",tabDaten[[#This Row],[art]]="61"),"0 Verwaltungshaushalt","1 Vermögenshaushalt")</f>
        <v>0 Verwaltungshaushalt</v>
      </c>
      <c r="D929" s="14" t="str">
        <f>VLOOKUP(tabDaten[[#This Row],[art]],tabKontenart[],2,FALSE)</f>
        <v>01 Ausgaben VerwaltungsHH</v>
      </c>
      <c r="E929" s="14" t="str">
        <f>LEFT(tabDaten[[#This Row],[Gld]],1) &amp; "    " &amp;VLOOKUP((tabDaten[[#This Row],[MandNr]]&amp;"x"&amp;LEFT(tabDaten[[#This Row],[Gld]],1)),tabGliederung[],2,FALSE)</f>
        <v xml:space="preserve">2    Schulen </v>
      </c>
      <c r="F929" s="14" t="str">
        <f>LEFT(tabDaten[[#This Row],[Gld]],2) &amp; "    " &amp;VLOOKUP((tabDaten[[#This Row],[MandNr]]&amp;"x"&amp;LEFT(tabDaten[[#This Row],[Gld]],2)),tabGliederung[],2,FALSE)</f>
        <v>21    Grund - Hauptschulen,  Grundschulförderklassen</v>
      </c>
      <c r="G9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29" s="14" t="str">
        <f>LEFT(tabDaten[[#This Row],[Gld]],4) &amp; "    " &amp;VLOOKUP((tabDaten[[#This Row],[MandNr]]&amp;"x"&amp;LEFT(tabDaten[[#This Row],[Gld]],4)),tabGliederung[],2,FALSE)</f>
        <v xml:space="preserve">2111    Grundschule Babstadt </v>
      </c>
      <c r="I929" s="14" t="str">
        <f>IF(OR(LEFT(tabDaten[[#This Row],[Grp]],1)*1=3,LEFT(tabDaten[[#This Row],[Grp]],1)*1=9),LEFT(tabDaten[[#This Row],[Grp]],2),LEFT(tabDaten[[#This Row],[Grp]],1))</f>
        <v>5</v>
      </c>
      <c r="J929" s="14" t="str">
        <f>VLOOKUP(tabDaten[[#This Row],[GrpKurz]],tabGruppierung[],2,FALSE)</f>
        <v>A   Sächlicher Verwaltungs- und Betriebsaufwand</v>
      </c>
      <c r="K9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2111-545000    Reinigungskosten   </v>
      </c>
      <c r="L929" s="17">
        <f>IF(OR(tabDaten[[#This Row],[art]]="00",tabDaten[[#This Row],[art]]="10"),tabDaten[[#This Row],[Plan]],tabDaten[[#This Row],[Plan]]*-1)</f>
        <v>-1700</v>
      </c>
      <c r="M929" s="18">
        <f>IF(OR(tabDaten[[#This Row],[art]]="00",tabDaten[[#This Row],[art]]="10",tabDaten[[#This Row],[art]]="60",tabDaten[[#This Row],[art]]="70"),tabDaten[[#This Row],[Rechnung]],tabDaten[[#This Row],[Rechnung]]*-1)</f>
        <v>-6806.88</v>
      </c>
      <c r="N929" s="44">
        <v>1</v>
      </c>
      <c r="O929" s="45" t="s">
        <v>997</v>
      </c>
      <c r="P929" s="45" t="s">
        <v>1062</v>
      </c>
      <c r="Q929" s="45" t="s">
        <v>1736</v>
      </c>
      <c r="R929" s="45" t="s">
        <v>995</v>
      </c>
      <c r="S929" s="45" t="s">
        <v>1546</v>
      </c>
      <c r="T929" s="44" t="s">
        <v>139</v>
      </c>
      <c r="U929" s="46">
        <v>1700</v>
      </c>
      <c r="V929" s="46">
        <v>6806.88</v>
      </c>
    </row>
    <row r="930" spans="2:22" x14ac:dyDescent="0.2">
      <c r="B930" s="14" t="str">
        <f>IF(tabDaten[[#This Row],[MandNr]]="","Fehler",IF(tabDaten[[#This Row],[MandNr]]=1,"1 Stadt Bad Rappenau","2 Eigenbetrieb Stadtenwässerung"))</f>
        <v>1 Stadt Bad Rappenau</v>
      </c>
      <c r="C930" s="14" t="str">
        <f>IF(OR(tabDaten[[#This Row],[art]]="00",tabDaten[[#This Row],[art]]="01",tabDaten[[#This Row],[art]]="60",tabDaten[[#This Row],[art]]="61"),"0 Verwaltungshaushalt","1 Vermögenshaushalt")</f>
        <v>0 Verwaltungshaushalt</v>
      </c>
      <c r="D930" s="14" t="str">
        <f>VLOOKUP(tabDaten[[#This Row],[art]],tabKontenart[],2,FALSE)</f>
        <v>01 Ausgaben VerwaltungsHH</v>
      </c>
      <c r="E930" s="14" t="str">
        <f>LEFT(tabDaten[[#This Row],[Gld]],1) &amp; "    " &amp;VLOOKUP((tabDaten[[#This Row],[MandNr]]&amp;"x"&amp;LEFT(tabDaten[[#This Row],[Gld]],1)),tabGliederung[],2,FALSE)</f>
        <v xml:space="preserve">2    Schulen </v>
      </c>
      <c r="F930" s="14" t="str">
        <f>LEFT(tabDaten[[#This Row],[Gld]],2) &amp; "    " &amp;VLOOKUP((tabDaten[[#This Row],[MandNr]]&amp;"x"&amp;LEFT(tabDaten[[#This Row],[Gld]],2)),tabGliederung[],2,FALSE)</f>
        <v>21    Grund - Hauptschulen,  Grundschulförderklassen</v>
      </c>
      <c r="G9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0" s="14" t="str">
        <f>LEFT(tabDaten[[#This Row],[Gld]],4) &amp; "    " &amp;VLOOKUP((tabDaten[[#This Row],[MandNr]]&amp;"x"&amp;LEFT(tabDaten[[#This Row],[Gld]],4)),tabGliederung[],2,FALSE)</f>
        <v xml:space="preserve">2111    Grundschule Babstadt </v>
      </c>
      <c r="I930" s="14" t="str">
        <f>IF(OR(LEFT(tabDaten[[#This Row],[Grp]],1)*1=3,LEFT(tabDaten[[#This Row],[Grp]],1)*1=9),LEFT(tabDaten[[#This Row],[Grp]],2),LEFT(tabDaten[[#This Row],[Grp]],1))</f>
        <v>5</v>
      </c>
      <c r="J930" s="14" t="str">
        <f>VLOOKUP(tabDaten[[#This Row],[GrpKurz]],tabGruppierung[],2,FALSE)</f>
        <v>A   Sächlicher Verwaltungs- und Betriebsaufwand</v>
      </c>
      <c r="K9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2111-546000    Steuern und Gebäudeversicherungen   </v>
      </c>
      <c r="L930" s="17">
        <f>IF(OR(tabDaten[[#This Row],[art]]="00",tabDaten[[#This Row],[art]]="10"),tabDaten[[#This Row],[Plan]],tabDaten[[#This Row],[Plan]]*-1)</f>
        <v>-2000</v>
      </c>
      <c r="M930" s="18">
        <f>IF(OR(tabDaten[[#This Row],[art]]="00",tabDaten[[#This Row],[art]]="10",tabDaten[[#This Row],[art]]="60",tabDaten[[#This Row],[art]]="70"),tabDaten[[#This Row],[Rechnung]],tabDaten[[#This Row],[Rechnung]]*-1)</f>
        <v>-1967.75</v>
      </c>
      <c r="N930" s="44">
        <v>1</v>
      </c>
      <c r="O930" s="45" t="s">
        <v>997</v>
      </c>
      <c r="P930" s="45" t="s">
        <v>1062</v>
      </c>
      <c r="Q930" s="45" t="s">
        <v>1737</v>
      </c>
      <c r="R930" s="45" t="s">
        <v>995</v>
      </c>
      <c r="S930" s="45" t="s">
        <v>1546</v>
      </c>
      <c r="T930" s="44" t="s">
        <v>140</v>
      </c>
      <c r="U930" s="46">
        <v>2000</v>
      </c>
      <c r="V930" s="46">
        <v>1967.75</v>
      </c>
    </row>
    <row r="931" spans="2:22" x14ac:dyDescent="0.2">
      <c r="B931" s="14" t="str">
        <f>IF(tabDaten[[#This Row],[MandNr]]="","Fehler",IF(tabDaten[[#This Row],[MandNr]]=1,"1 Stadt Bad Rappenau","2 Eigenbetrieb Stadtenwässerung"))</f>
        <v>1 Stadt Bad Rappenau</v>
      </c>
      <c r="C931" s="14" t="str">
        <f>IF(OR(tabDaten[[#This Row],[art]]="00",tabDaten[[#This Row],[art]]="01",tabDaten[[#This Row],[art]]="60",tabDaten[[#This Row],[art]]="61"),"0 Verwaltungshaushalt","1 Vermögenshaushalt")</f>
        <v>0 Verwaltungshaushalt</v>
      </c>
      <c r="D931" s="14" t="str">
        <f>VLOOKUP(tabDaten[[#This Row],[art]],tabKontenart[],2,FALSE)</f>
        <v>01 Ausgaben VerwaltungsHH</v>
      </c>
      <c r="E931" s="14" t="str">
        <f>LEFT(tabDaten[[#This Row],[Gld]],1) &amp; "    " &amp;VLOOKUP((tabDaten[[#This Row],[MandNr]]&amp;"x"&amp;LEFT(tabDaten[[#This Row],[Gld]],1)),tabGliederung[],2,FALSE)</f>
        <v xml:space="preserve">2    Schulen </v>
      </c>
      <c r="F931" s="14" t="str">
        <f>LEFT(tabDaten[[#This Row],[Gld]],2) &amp; "    " &amp;VLOOKUP((tabDaten[[#This Row],[MandNr]]&amp;"x"&amp;LEFT(tabDaten[[#This Row],[Gld]],2)),tabGliederung[],2,FALSE)</f>
        <v>21    Grund - Hauptschulen,  Grundschulförderklassen</v>
      </c>
      <c r="G9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1" s="14" t="str">
        <f>LEFT(tabDaten[[#This Row],[Gld]],4) &amp; "    " &amp;VLOOKUP((tabDaten[[#This Row],[MandNr]]&amp;"x"&amp;LEFT(tabDaten[[#This Row],[Gld]],4)),tabGliederung[],2,FALSE)</f>
        <v xml:space="preserve">2111    Grundschule Babstadt </v>
      </c>
      <c r="I931" s="14" t="str">
        <f>IF(OR(LEFT(tabDaten[[#This Row],[Grp]],1)*1=3,LEFT(tabDaten[[#This Row],[Grp]],1)*1=9),LEFT(tabDaten[[#This Row],[Grp]],2),LEFT(tabDaten[[#This Row],[Grp]],1))</f>
        <v>5</v>
      </c>
      <c r="J931" s="14" t="str">
        <f>VLOOKUP(tabDaten[[#This Row],[GrpKurz]],tabGruppierung[],2,FALSE)</f>
        <v>A   Sächlicher Verwaltungs- und Betriebsaufwand</v>
      </c>
      <c r="K9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2111-549000    sonstige Bewirtschaftungskosten (z.B. Schornsteinfeger, Feuerlöschgeräte) </v>
      </c>
      <c r="L931" s="17">
        <f>IF(OR(tabDaten[[#This Row],[art]]="00",tabDaten[[#This Row],[art]]="10"),tabDaten[[#This Row],[Plan]],tabDaten[[#This Row],[Plan]]*-1)</f>
        <v>-1200</v>
      </c>
      <c r="M931" s="18">
        <f>IF(OR(tabDaten[[#This Row],[art]]="00",tabDaten[[#This Row],[art]]="10",tabDaten[[#This Row],[art]]="60",tabDaten[[#This Row],[art]]="70"),tabDaten[[#This Row],[Rechnung]],tabDaten[[#This Row],[Rechnung]]*-1)</f>
        <v>-1080.47</v>
      </c>
      <c r="N931" s="44">
        <v>1</v>
      </c>
      <c r="O931" s="45" t="s">
        <v>997</v>
      </c>
      <c r="P931" s="45" t="s">
        <v>1062</v>
      </c>
      <c r="Q931" s="45" t="s">
        <v>1738</v>
      </c>
      <c r="R931" s="45" t="s">
        <v>995</v>
      </c>
      <c r="S931" s="45" t="s">
        <v>1546</v>
      </c>
      <c r="T931" s="44" t="s">
        <v>141</v>
      </c>
      <c r="U931" s="46">
        <v>1200</v>
      </c>
      <c r="V931" s="46">
        <v>1080.47</v>
      </c>
    </row>
    <row r="932" spans="2:22" x14ac:dyDescent="0.2">
      <c r="B932" s="14" t="str">
        <f>IF(tabDaten[[#This Row],[MandNr]]="","Fehler",IF(tabDaten[[#This Row],[MandNr]]=1,"1 Stadt Bad Rappenau","2 Eigenbetrieb Stadtenwässerung"))</f>
        <v>1 Stadt Bad Rappenau</v>
      </c>
      <c r="C932" s="14" t="str">
        <f>IF(OR(tabDaten[[#This Row],[art]]="00",tabDaten[[#This Row],[art]]="01",tabDaten[[#This Row],[art]]="60",tabDaten[[#This Row],[art]]="61"),"0 Verwaltungshaushalt","1 Vermögenshaushalt")</f>
        <v>0 Verwaltungshaushalt</v>
      </c>
      <c r="D932" s="14" t="str">
        <f>VLOOKUP(tabDaten[[#This Row],[art]],tabKontenart[],2,FALSE)</f>
        <v>01 Ausgaben VerwaltungsHH</v>
      </c>
      <c r="E932" s="14" t="str">
        <f>LEFT(tabDaten[[#This Row],[Gld]],1) &amp; "    " &amp;VLOOKUP((tabDaten[[#This Row],[MandNr]]&amp;"x"&amp;LEFT(tabDaten[[#This Row],[Gld]],1)),tabGliederung[],2,FALSE)</f>
        <v xml:space="preserve">2    Schulen </v>
      </c>
      <c r="F932" s="14" t="str">
        <f>LEFT(tabDaten[[#This Row],[Gld]],2) &amp; "    " &amp;VLOOKUP((tabDaten[[#This Row],[MandNr]]&amp;"x"&amp;LEFT(tabDaten[[#This Row],[Gld]],2)),tabGliederung[],2,FALSE)</f>
        <v>21    Grund - Hauptschulen,  Grundschulförderklassen</v>
      </c>
      <c r="G9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2" s="14" t="str">
        <f>LEFT(tabDaten[[#This Row],[Gld]],4) &amp; "    " &amp;VLOOKUP((tabDaten[[#This Row],[MandNr]]&amp;"x"&amp;LEFT(tabDaten[[#This Row],[Gld]],4)),tabGliederung[],2,FALSE)</f>
        <v xml:space="preserve">2111    Grundschule Babstadt </v>
      </c>
      <c r="I932" s="14" t="str">
        <f>IF(OR(LEFT(tabDaten[[#This Row],[Grp]],1)*1=3,LEFT(tabDaten[[#This Row],[Grp]],1)*1=9),LEFT(tabDaten[[#This Row],[Grp]],2),LEFT(tabDaten[[#This Row],[Grp]],1))</f>
        <v>5</v>
      </c>
      <c r="J932" s="14" t="str">
        <f>VLOOKUP(tabDaten[[#This Row],[GrpKurz]],tabGruppierung[],2,FALSE)</f>
        <v>A   Sächlicher Verwaltungs- und Betriebsaufwand</v>
      </c>
      <c r="K9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2111-591000    Lehr- und Unterrichtsmittel  </v>
      </c>
      <c r="L932" s="17">
        <f>IF(OR(tabDaten[[#This Row],[art]]="00",tabDaten[[#This Row],[art]]="10"),tabDaten[[#This Row],[Plan]],tabDaten[[#This Row],[Plan]]*-1)</f>
        <v>-800</v>
      </c>
      <c r="M932" s="18">
        <f>IF(OR(tabDaten[[#This Row],[art]]="00",tabDaten[[#This Row],[art]]="10",tabDaten[[#This Row],[art]]="60",tabDaten[[#This Row],[art]]="70"),tabDaten[[#This Row],[Rechnung]],tabDaten[[#This Row],[Rechnung]]*-1)</f>
        <v>-164.44</v>
      </c>
      <c r="N932" s="44">
        <v>1</v>
      </c>
      <c r="O932" s="45" t="s">
        <v>997</v>
      </c>
      <c r="P932" s="45" t="s">
        <v>1062</v>
      </c>
      <c r="Q932" s="45" t="s">
        <v>1757</v>
      </c>
      <c r="R932" s="45" t="s">
        <v>995</v>
      </c>
      <c r="S932" s="45" t="s">
        <v>1546</v>
      </c>
      <c r="T932" s="44" t="s">
        <v>171</v>
      </c>
      <c r="U932" s="46">
        <v>800</v>
      </c>
      <c r="V932" s="46">
        <v>164.44</v>
      </c>
    </row>
    <row r="933" spans="2:22" x14ac:dyDescent="0.2">
      <c r="B933" s="14" t="str">
        <f>IF(tabDaten[[#This Row],[MandNr]]="","Fehler",IF(tabDaten[[#This Row],[MandNr]]=1,"1 Stadt Bad Rappenau","2 Eigenbetrieb Stadtenwässerung"))</f>
        <v>1 Stadt Bad Rappenau</v>
      </c>
      <c r="C933" s="14" t="str">
        <f>IF(OR(tabDaten[[#This Row],[art]]="00",tabDaten[[#This Row],[art]]="01",tabDaten[[#This Row],[art]]="60",tabDaten[[#This Row],[art]]="61"),"0 Verwaltungshaushalt","1 Vermögenshaushalt")</f>
        <v>0 Verwaltungshaushalt</v>
      </c>
      <c r="D933" s="14" t="str">
        <f>VLOOKUP(tabDaten[[#This Row],[art]],tabKontenart[],2,FALSE)</f>
        <v>01 Ausgaben VerwaltungsHH</v>
      </c>
      <c r="E933" s="14" t="str">
        <f>LEFT(tabDaten[[#This Row],[Gld]],1) &amp; "    " &amp;VLOOKUP((tabDaten[[#This Row],[MandNr]]&amp;"x"&amp;LEFT(tabDaten[[#This Row],[Gld]],1)),tabGliederung[],2,FALSE)</f>
        <v xml:space="preserve">2    Schulen </v>
      </c>
      <c r="F933" s="14" t="str">
        <f>LEFT(tabDaten[[#This Row],[Gld]],2) &amp; "    " &amp;VLOOKUP((tabDaten[[#This Row],[MandNr]]&amp;"x"&amp;LEFT(tabDaten[[#This Row],[Gld]],2)),tabGliederung[],2,FALSE)</f>
        <v>21    Grund - Hauptschulen,  Grundschulförderklassen</v>
      </c>
      <c r="G9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3" s="14" t="str">
        <f>LEFT(tabDaten[[#This Row],[Gld]],4) &amp; "    " &amp;VLOOKUP((tabDaten[[#This Row],[MandNr]]&amp;"x"&amp;LEFT(tabDaten[[#This Row],[Gld]],4)),tabGliederung[],2,FALSE)</f>
        <v xml:space="preserve">2111    Grundschule Babstadt </v>
      </c>
      <c r="I933" s="14" t="str">
        <f>IF(OR(LEFT(tabDaten[[#This Row],[Grp]],1)*1=3,LEFT(tabDaten[[#This Row],[Grp]],1)*1=9),LEFT(tabDaten[[#This Row],[Grp]],2),LEFT(tabDaten[[#This Row],[Grp]],1))</f>
        <v>5</v>
      </c>
      <c r="J933" s="14" t="str">
        <f>VLOOKUP(tabDaten[[#This Row],[GrpKurz]],tabGruppierung[],2,FALSE)</f>
        <v>A   Sächlicher Verwaltungs- und Betriebsaufwand</v>
      </c>
      <c r="K9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2111-592000    Lernmittel   </v>
      </c>
      <c r="L933" s="17">
        <f>IF(OR(tabDaten[[#This Row],[art]]="00",tabDaten[[#This Row],[art]]="10"),tabDaten[[#This Row],[Plan]],tabDaten[[#This Row],[Plan]]*-1)</f>
        <v>-1800</v>
      </c>
      <c r="M933" s="18">
        <f>IF(OR(tabDaten[[#This Row],[art]]="00",tabDaten[[#This Row],[art]]="10",tabDaten[[#This Row],[art]]="60",tabDaten[[#This Row],[art]]="70"),tabDaten[[#This Row],[Rechnung]],tabDaten[[#This Row],[Rechnung]]*-1)</f>
        <v>-4783.53</v>
      </c>
      <c r="N933" s="44">
        <v>1</v>
      </c>
      <c r="O933" s="45" t="s">
        <v>997</v>
      </c>
      <c r="P933" s="45" t="s">
        <v>1062</v>
      </c>
      <c r="Q933" s="45" t="s">
        <v>1758</v>
      </c>
      <c r="R933" s="45" t="s">
        <v>995</v>
      </c>
      <c r="S933" s="45" t="s">
        <v>1546</v>
      </c>
      <c r="T933" s="44" t="s">
        <v>172</v>
      </c>
      <c r="U933" s="46">
        <v>1800</v>
      </c>
      <c r="V933" s="46">
        <v>4783.53</v>
      </c>
    </row>
    <row r="934" spans="2:22" x14ac:dyDescent="0.2">
      <c r="B934" s="14" t="str">
        <f>IF(tabDaten[[#This Row],[MandNr]]="","Fehler",IF(tabDaten[[#This Row],[MandNr]]=1,"1 Stadt Bad Rappenau","2 Eigenbetrieb Stadtenwässerung"))</f>
        <v>1 Stadt Bad Rappenau</v>
      </c>
      <c r="C934" s="14" t="str">
        <f>IF(OR(tabDaten[[#This Row],[art]]="00",tabDaten[[#This Row],[art]]="01",tabDaten[[#This Row],[art]]="60",tabDaten[[#This Row],[art]]="61"),"0 Verwaltungshaushalt","1 Vermögenshaushalt")</f>
        <v>0 Verwaltungshaushalt</v>
      </c>
      <c r="D934" s="14" t="str">
        <f>VLOOKUP(tabDaten[[#This Row],[art]],tabKontenart[],2,FALSE)</f>
        <v>01 Ausgaben VerwaltungsHH</v>
      </c>
      <c r="E934" s="14" t="str">
        <f>LEFT(tabDaten[[#This Row],[Gld]],1) &amp; "    " &amp;VLOOKUP((tabDaten[[#This Row],[MandNr]]&amp;"x"&amp;LEFT(tabDaten[[#This Row],[Gld]],1)),tabGliederung[],2,FALSE)</f>
        <v xml:space="preserve">2    Schulen </v>
      </c>
      <c r="F934" s="14" t="str">
        <f>LEFT(tabDaten[[#This Row],[Gld]],2) &amp; "    " &amp;VLOOKUP((tabDaten[[#This Row],[MandNr]]&amp;"x"&amp;LEFT(tabDaten[[#This Row],[Gld]],2)),tabGliederung[],2,FALSE)</f>
        <v>21    Grund - Hauptschulen,  Grundschulförderklassen</v>
      </c>
      <c r="G9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4" s="14" t="str">
        <f>LEFT(tabDaten[[#This Row],[Gld]],4) &amp; "    " &amp;VLOOKUP((tabDaten[[#This Row],[MandNr]]&amp;"x"&amp;LEFT(tabDaten[[#This Row],[Gld]],4)),tabGliederung[],2,FALSE)</f>
        <v xml:space="preserve">2111    Grundschule Babstadt </v>
      </c>
      <c r="I934" s="14" t="str">
        <f>IF(OR(LEFT(tabDaten[[#This Row],[Grp]],1)*1=3,LEFT(tabDaten[[#This Row],[Grp]],1)*1=9),LEFT(tabDaten[[#This Row],[Grp]],2),LEFT(tabDaten[[#This Row],[Grp]],1))</f>
        <v>5</v>
      </c>
      <c r="J934" s="14" t="str">
        <f>VLOOKUP(tabDaten[[#This Row],[GrpKurz]],tabGruppierung[],2,FALSE)</f>
        <v>A   Sächlicher Verwaltungs- und Betriebsaufwand</v>
      </c>
      <c r="K9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2111-593000    Schülerbücherei   </v>
      </c>
      <c r="L934" s="17">
        <f>IF(OR(tabDaten[[#This Row],[art]]="00",tabDaten[[#This Row],[art]]="10"),tabDaten[[#This Row],[Plan]],tabDaten[[#This Row],[Plan]]*-1)</f>
        <v>-100</v>
      </c>
      <c r="M934" s="18">
        <f>IF(OR(tabDaten[[#This Row],[art]]="00",tabDaten[[#This Row],[art]]="10",tabDaten[[#This Row],[art]]="60",tabDaten[[#This Row],[art]]="70"),tabDaten[[#This Row],[Rechnung]],tabDaten[[#This Row],[Rechnung]]*-1)</f>
        <v>0</v>
      </c>
      <c r="N934" s="44">
        <v>1</v>
      </c>
      <c r="O934" s="45" t="s">
        <v>997</v>
      </c>
      <c r="P934" s="45" t="s">
        <v>1062</v>
      </c>
      <c r="Q934" s="45" t="s">
        <v>1759</v>
      </c>
      <c r="R934" s="45" t="s">
        <v>995</v>
      </c>
      <c r="S934" s="45" t="s">
        <v>1546</v>
      </c>
      <c r="T934" s="44" t="s">
        <v>173</v>
      </c>
      <c r="U934" s="46">
        <v>100</v>
      </c>
      <c r="V934" s="46">
        <v>0</v>
      </c>
    </row>
    <row r="935" spans="2:22" x14ac:dyDescent="0.2">
      <c r="B935" s="14" t="str">
        <f>IF(tabDaten[[#This Row],[MandNr]]="","Fehler",IF(tabDaten[[#This Row],[MandNr]]=1,"1 Stadt Bad Rappenau","2 Eigenbetrieb Stadtenwässerung"))</f>
        <v>1 Stadt Bad Rappenau</v>
      </c>
      <c r="C935" s="14" t="str">
        <f>IF(OR(tabDaten[[#This Row],[art]]="00",tabDaten[[#This Row],[art]]="01",tabDaten[[#This Row],[art]]="60",tabDaten[[#This Row],[art]]="61"),"0 Verwaltungshaushalt","1 Vermögenshaushalt")</f>
        <v>0 Verwaltungshaushalt</v>
      </c>
      <c r="D935" s="14" t="str">
        <f>VLOOKUP(tabDaten[[#This Row],[art]],tabKontenart[],2,FALSE)</f>
        <v>01 Ausgaben VerwaltungsHH</v>
      </c>
      <c r="E935" s="14" t="str">
        <f>LEFT(tabDaten[[#This Row],[Gld]],1) &amp; "    " &amp;VLOOKUP((tabDaten[[#This Row],[MandNr]]&amp;"x"&amp;LEFT(tabDaten[[#This Row],[Gld]],1)),tabGliederung[],2,FALSE)</f>
        <v xml:space="preserve">2    Schulen </v>
      </c>
      <c r="F935" s="14" t="str">
        <f>LEFT(tabDaten[[#This Row],[Gld]],2) &amp; "    " &amp;VLOOKUP((tabDaten[[#This Row],[MandNr]]&amp;"x"&amp;LEFT(tabDaten[[#This Row],[Gld]],2)),tabGliederung[],2,FALSE)</f>
        <v>21    Grund - Hauptschulen,  Grundschulförderklassen</v>
      </c>
      <c r="G9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5" s="14" t="str">
        <f>LEFT(tabDaten[[#This Row],[Gld]],4) &amp; "    " &amp;VLOOKUP((tabDaten[[#This Row],[MandNr]]&amp;"x"&amp;LEFT(tabDaten[[#This Row],[Gld]],4)),tabGliederung[],2,FALSE)</f>
        <v xml:space="preserve">2111    Grundschule Babstadt </v>
      </c>
      <c r="I935" s="14" t="str">
        <f>IF(OR(LEFT(tabDaten[[#This Row],[Grp]],1)*1=3,LEFT(tabDaten[[#This Row],[Grp]],1)*1=9),LEFT(tabDaten[[#This Row],[Grp]],2),LEFT(tabDaten[[#This Row],[Grp]],1))</f>
        <v>5</v>
      </c>
      <c r="J935" s="14" t="str">
        <f>VLOOKUP(tabDaten[[#This Row],[GrpKurz]],tabGruppierung[],2,FALSE)</f>
        <v>A   Sächlicher Verwaltungs- und Betriebsaufwand</v>
      </c>
      <c r="K9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2111-594000    sonstiger Schulaufwand   </v>
      </c>
      <c r="L935" s="17">
        <f>IF(OR(tabDaten[[#This Row],[art]]="00",tabDaten[[#This Row],[art]]="10"),tabDaten[[#This Row],[Plan]],tabDaten[[#This Row],[Plan]]*-1)</f>
        <v>-100</v>
      </c>
      <c r="M935" s="18">
        <f>IF(OR(tabDaten[[#This Row],[art]]="00",tabDaten[[#This Row],[art]]="10",tabDaten[[#This Row],[art]]="60",tabDaten[[#This Row],[art]]="70"),tabDaten[[#This Row],[Rechnung]],tabDaten[[#This Row],[Rechnung]]*-1)</f>
        <v>-214.88</v>
      </c>
      <c r="N935" s="44">
        <v>1</v>
      </c>
      <c r="O935" s="45" t="s">
        <v>997</v>
      </c>
      <c r="P935" s="45" t="s">
        <v>1062</v>
      </c>
      <c r="Q935" s="45" t="s">
        <v>1760</v>
      </c>
      <c r="R935" s="45" t="s">
        <v>995</v>
      </c>
      <c r="S935" s="45" t="s">
        <v>1546</v>
      </c>
      <c r="T935" s="44" t="s">
        <v>174</v>
      </c>
      <c r="U935" s="46">
        <v>100</v>
      </c>
      <c r="V935" s="46">
        <v>214.88</v>
      </c>
    </row>
    <row r="936" spans="2:22" x14ac:dyDescent="0.2">
      <c r="B936" s="14" t="str">
        <f>IF(tabDaten[[#This Row],[MandNr]]="","Fehler",IF(tabDaten[[#This Row],[MandNr]]=1,"1 Stadt Bad Rappenau","2 Eigenbetrieb Stadtenwässerung"))</f>
        <v>1 Stadt Bad Rappenau</v>
      </c>
      <c r="C936" s="14" t="str">
        <f>IF(OR(tabDaten[[#This Row],[art]]="00",tabDaten[[#This Row],[art]]="01",tabDaten[[#This Row],[art]]="60",tabDaten[[#This Row],[art]]="61"),"0 Verwaltungshaushalt","1 Vermögenshaushalt")</f>
        <v>0 Verwaltungshaushalt</v>
      </c>
      <c r="D936" s="14" t="str">
        <f>VLOOKUP(tabDaten[[#This Row],[art]],tabKontenart[],2,FALSE)</f>
        <v>01 Ausgaben VerwaltungsHH</v>
      </c>
      <c r="E936" s="14" t="str">
        <f>LEFT(tabDaten[[#This Row],[Gld]],1) &amp; "    " &amp;VLOOKUP((tabDaten[[#This Row],[MandNr]]&amp;"x"&amp;LEFT(tabDaten[[#This Row],[Gld]],1)),tabGliederung[],2,FALSE)</f>
        <v xml:space="preserve">2    Schulen </v>
      </c>
      <c r="F936" s="14" t="str">
        <f>LEFT(tabDaten[[#This Row],[Gld]],2) &amp; "    " &amp;VLOOKUP((tabDaten[[#This Row],[MandNr]]&amp;"x"&amp;LEFT(tabDaten[[#This Row],[Gld]],2)),tabGliederung[],2,FALSE)</f>
        <v>21    Grund - Hauptschulen,  Grundschulförderklassen</v>
      </c>
      <c r="G9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6" s="14" t="str">
        <f>LEFT(tabDaten[[#This Row],[Gld]],4) &amp; "    " &amp;VLOOKUP((tabDaten[[#This Row],[MandNr]]&amp;"x"&amp;LEFT(tabDaten[[#This Row],[Gld]],4)),tabGliederung[],2,FALSE)</f>
        <v xml:space="preserve">2111    Grundschule Babstadt </v>
      </c>
      <c r="I936" s="14" t="str">
        <f>IF(OR(LEFT(tabDaten[[#This Row],[Grp]],1)*1=3,LEFT(tabDaten[[#This Row],[Grp]],1)*1=9),LEFT(tabDaten[[#This Row],[Grp]],2),LEFT(tabDaten[[#This Row],[Grp]],1))</f>
        <v>5</v>
      </c>
      <c r="J936" s="14" t="str">
        <f>VLOOKUP(tabDaten[[#This Row],[GrpKurz]],tabGruppierung[],2,FALSE)</f>
        <v>A   Sächlicher Verwaltungs- und Betriebsaufwand</v>
      </c>
      <c r="K9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2111-595000    Schulveranstaltungen   </v>
      </c>
      <c r="L936" s="17">
        <f>IF(OR(tabDaten[[#This Row],[art]]="00",tabDaten[[#This Row],[art]]="10"),tabDaten[[#This Row],[Plan]],tabDaten[[#This Row],[Plan]]*-1)</f>
        <v>-100</v>
      </c>
      <c r="M936" s="18">
        <f>IF(OR(tabDaten[[#This Row],[art]]="00",tabDaten[[#This Row],[art]]="10",tabDaten[[#This Row],[art]]="60",tabDaten[[#This Row],[art]]="70"),tabDaten[[#This Row],[Rechnung]],tabDaten[[#This Row],[Rechnung]]*-1)</f>
        <v>-22.5</v>
      </c>
      <c r="N936" s="44">
        <v>1</v>
      </c>
      <c r="O936" s="45" t="s">
        <v>997</v>
      </c>
      <c r="P936" s="45" t="s">
        <v>1062</v>
      </c>
      <c r="Q936" s="45" t="s">
        <v>1761</v>
      </c>
      <c r="R936" s="45" t="s">
        <v>995</v>
      </c>
      <c r="S936" s="45" t="s">
        <v>1546</v>
      </c>
      <c r="T936" s="44" t="s">
        <v>175</v>
      </c>
      <c r="U936" s="46">
        <v>100</v>
      </c>
      <c r="V936" s="46">
        <v>22.5</v>
      </c>
    </row>
    <row r="937" spans="2:22" x14ac:dyDescent="0.2">
      <c r="B937" s="14" t="str">
        <f>IF(tabDaten[[#This Row],[MandNr]]="","Fehler",IF(tabDaten[[#This Row],[MandNr]]=1,"1 Stadt Bad Rappenau","2 Eigenbetrieb Stadtenwässerung"))</f>
        <v>1 Stadt Bad Rappenau</v>
      </c>
      <c r="C937" s="14" t="str">
        <f>IF(OR(tabDaten[[#This Row],[art]]="00",tabDaten[[#This Row],[art]]="01",tabDaten[[#This Row],[art]]="60",tabDaten[[#This Row],[art]]="61"),"0 Verwaltungshaushalt","1 Vermögenshaushalt")</f>
        <v>0 Verwaltungshaushalt</v>
      </c>
      <c r="D937" s="14" t="str">
        <f>VLOOKUP(tabDaten[[#This Row],[art]],tabKontenart[],2,FALSE)</f>
        <v>01 Ausgaben VerwaltungsHH</v>
      </c>
      <c r="E937" s="14" t="str">
        <f>LEFT(tabDaten[[#This Row],[Gld]],1) &amp; "    " &amp;VLOOKUP((tabDaten[[#This Row],[MandNr]]&amp;"x"&amp;LEFT(tabDaten[[#This Row],[Gld]],1)),tabGliederung[],2,FALSE)</f>
        <v xml:space="preserve">2    Schulen </v>
      </c>
      <c r="F937" s="14" t="str">
        <f>LEFT(tabDaten[[#This Row],[Gld]],2) &amp; "    " &amp;VLOOKUP((tabDaten[[#This Row],[MandNr]]&amp;"x"&amp;LEFT(tabDaten[[#This Row],[Gld]],2)),tabGliederung[],2,FALSE)</f>
        <v>21    Grund - Hauptschulen,  Grundschulförderklassen</v>
      </c>
      <c r="G9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7" s="14" t="str">
        <f>LEFT(tabDaten[[#This Row],[Gld]],4) &amp; "    " &amp;VLOOKUP((tabDaten[[#This Row],[MandNr]]&amp;"x"&amp;LEFT(tabDaten[[#This Row],[Gld]],4)),tabGliederung[],2,FALSE)</f>
        <v xml:space="preserve">2111    Grundschule Babstadt </v>
      </c>
      <c r="I937" s="14" t="str">
        <f>IF(OR(LEFT(tabDaten[[#This Row],[Grp]],1)*1=3,LEFT(tabDaten[[#This Row],[Grp]],1)*1=9),LEFT(tabDaten[[#This Row],[Grp]],2),LEFT(tabDaten[[#This Row],[Grp]],1))</f>
        <v>5</v>
      </c>
      <c r="J937" s="14" t="str">
        <f>VLOOKUP(tabDaten[[#This Row],[GrpKurz]],tabGruppierung[],2,FALSE)</f>
        <v>A   Sächlicher Verwaltungs- und Betriebsaufwand</v>
      </c>
      <c r="K9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2111-596000    Musikalische Bildung durch Musikschule   </v>
      </c>
      <c r="L937" s="17">
        <f>IF(OR(tabDaten[[#This Row],[art]]="00",tabDaten[[#This Row],[art]]="10"),tabDaten[[#This Row],[Plan]],tabDaten[[#This Row],[Plan]]*-1)</f>
        <v>-1500</v>
      </c>
      <c r="M937" s="18">
        <f>IF(OR(tabDaten[[#This Row],[art]]="00",tabDaten[[#This Row],[art]]="10",tabDaten[[#This Row],[art]]="60",tabDaten[[#This Row],[art]]="70"),tabDaten[[#This Row],[Rechnung]],tabDaten[[#This Row],[Rechnung]]*-1)</f>
        <v>-1750.62</v>
      </c>
      <c r="N937" s="44">
        <v>1</v>
      </c>
      <c r="O937" s="45" t="s">
        <v>997</v>
      </c>
      <c r="P937" s="45" t="s">
        <v>1062</v>
      </c>
      <c r="Q937" s="45" t="s">
        <v>1762</v>
      </c>
      <c r="R937" s="45" t="s">
        <v>995</v>
      </c>
      <c r="S937" s="45" t="s">
        <v>1546</v>
      </c>
      <c r="T937" s="44" t="s">
        <v>176</v>
      </c>
      <c r="U937" s="46">
        <v>1500</v>
      </c>
      <c r="V937" s="46">
        <v>1750.62</v>
      </c>
    </row>
    <row r="938" spans="2:22" x14ac:dyDescent="0.2">
      <c r="B938" s="14" t="str">
        <f>IF(tabDaten[[#This Row],[MandNr]]="","Fehler",IF(tabDaten[[#This Row],[MandNr]]=1,"1 Stadt Bad Rappenau","2 Eigenbetrieb Stadtenwässerung"))</f>
        <v>1 Stadt Bad Rappenau</v>
      </c>
      <c r="C938" s="14" t="str">
        <f>IF(OR(tabDaten[[#This Row],[art]]="00",tabDaten[[#This Row],[art]]="01",tabDaten[[#This Row],[art]]="60",tabDaten[[#This Row],[art]]="61"),"0 Verwaltungshaushalt","1 Vermögenshaushalt")</f>
        <v>0 Verwaltungshaushalt</v>
      </c>
      <c r="D938" s="14" t="str">
        <f>VLOOKUP(tabDaten[[#This Row],[art]],tabKontenart[],2,FALSE)</f>
        <v>01 Ausgaben VerwaltungsHH</v>
      </c>
      <c r="E938" s="14" t="str">
        <f>LEFT(tabDaten[[#This Row],[Gld]],1) &amp; "    " &amp;VLOOKUP((tabDaten[[#This Row],[MandNr]]&amp;"x"&amp;LEFT(tabDaten[[#This Row],[Gld]],1)),tabGliederung[],2,FALSE)</f>
        <v xml:space="preserve">2    Schulen </v>
      </c>
      <c r="F938" s="14" t="str">
        <f>LEFT(tabDaten[[#This Row],[Gld]],2) &amp; "    " &amp;VLOOKUP((tabDaten[[#This Row],[MandNr]]&amp;"x"&amp;LEFT(tabDaten[[#This Row],[Gld]],2)),tabGliederung[],2,FALSE)</f>
        <v>21    Grund - Hauptschulen,  Grundschulförderklassen</v>
      </c>
      <c r="G9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8" s="14" t="str">
        <f>LEFT(tabDaten[[#This Row],[Gld]],4) &amp; "    " &amp;VLOOKUP((tabDaten[[#This Row],[MandNr]]&amp;"x"&amp;LEFT(tabDaten[[#This Row],[Gld]],4)),tabGliederung[],2,FALSE)</f>
        <v xml:space="preserve">2111    Grundschule Babstadt </v>
      </c>
      <c r="I938" s="14" t="str">
        <f>IF(OR(LEFT(tabDaten[[#This Row],[Grp]],1)*1=3,LEFT(tabDaten[[#This Row],[Grp]],1)*1=9),LEFT(tabDaten[[#This Row],[Grp]],2),LEFT(tabDaten[[#This Row],[Grp]],1))</f>
        <v>5</v>
      </c>
      <c r="J938" s="14" t="str">
        <f>VLOOKUP(tabDaten[[#This Row],[GrpKurz]],tabGruppierung[],2,FALSE)</f>
        <v>A   Sächlicher Verwaltungs- und Betriebsaufwand</v>
      </c>
      <c r="K9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2111-597000    Beförderungskosten für Schüler  </v>
      </c>
      <c r="L938" s="17">
        <f>IF(OR(tabDaten[[#This Row],[art]]="00",tabDaten[[#This Row],[art]]="10"),tabDaten[[#This Row],[Plan]],tabDaten[[#This Row],[Plan]]*-1)</f>
        <v>-2500</v>
      </c>
      <c r="M938" s="18">
        <f>IF(OR(tabDaten[[#This Row],[art]]="00",tabDaten[[#This Row],[art]]="10",tabDaten[[#This Row],[art]]="60",tabDaten[[#This Row],[art]]="70"),tabDaten[[#This Row],[Rechnung]],tabDaten[[#This Row],[Rechnung]]*-1)</f>
        <v>-1322.73</v>
      </c>
      <c r="N938" s="44">
        <v>1</v>
      </c>
      <c r="O938" s="45" t="s">
        <v>997</v>
      </c>
      <c r="P938" s="45" t="s">
        <v>1062</v>
      </c>
      <c r="Q938" s="45" t="s">
        <v>1764</v>
      </c>
      <c r="R938" s="45" t="s">
        <v>995</v>
      </c>
      <c r="S938" s="45" t="s">
        <v>1546</v>
      </c>
      <c r="T938" s="44" t="s">
        <v>179</v>
      </c>
      <c r="U938" s="46">
        <v>2500</v>
      </c>
      <c r="V938" s="46">
        <v>1322.73</v>
      </c>
    </row>
    <row r="939" spans="2:22" x14ac:dyDescent="0.2">
      <c r="B939" s="14" t="str">
        <f>IF(tabDaten[[#This Row],[MandNr]]="","Fehler",IF(tabDaten[[#This Row],[MandNr]]=1,"1 Stadt Bad Rappenau","2 Eigenbetrieb Stadtenwässerung"))</f>
        <v>1 Stadt Bad Rappenau</v>
      </c>
      <c r="C939" s="14" t="str">
        <f>IF(OR(tabDaten[[#This Row],[art]]="00",tabDaten[[#This Row],[art]]="01",tabDaten[[#This Row],[art]]="60",tabDaten[[#This Row],[art]]="61"),"0 Verwaltungshaushalt","1 Vermögenshaushalt")</f>
        <v>0 Verwaltungshaushalt</v>
      </c>
      <c r="D939" s="14" t="str">
        <f>VLOOKUP(tabDaten[[#This Row],[art]],tabKontenart[],2,FALSE)</f>
        <v>01 Ausgaben VerwaltungsHH</v>
      </c>
      <c r="E939" s="14" t="str">
        <f>LEFT(tabDaten[[#This Row],[Gld]],1) &amp; "    " &amp;VLOOKUP((tabDaten[[#This Row],[MandNr]]&amp;"x"&amp;LEFT(tabDaten[[#This Row],[Gld]],1)),tabGliederung[],2,FALSE)</f>
        <v xml:space="preserve">2    Schulen </v>
      </c>
      <c r="F939" s="14" t="str">
        <f>LEFT(tabDaten[[#This Row],[Gld]],2) &amp; "    " &amp;VLOOKUP((tabDaten[[#This Row],[MandNr]]&amp;"x"&amp;LEFT(tabDaten[[#This Row],[Gld]],2)),tabGliederung[],2,FALSE)</f>
        <v>21    Grund - Hauptschulen,  Grundschulförderklassen</v>
      </c>
      <c r="G9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39" s="14" t="str">
        <f>LEFT(tabDaten[[#This Row],[Gld]],4) &amp; "    " &amp;VLOOKUP((tabDaten[[#This Row],[MandNr]]&amp;"x"&amp;LEFT(tabDaten[[#This Row],[Gld]],4)),tabGliederung[],2,FALSE)</f>
        <v xml:space="preserve">2111    Grundschule Babstadt </v>
      </c>
      <c r="I939" s="14" t="str">
        <f>IF(OR(LEFT(tabDaten[[#This Row],[Grp]],1)*1=3,LEFT(tabDaten[[#This Row],[Grp]],1)*1=9),LEFT(tabDaten[[#This Row],[Grp]],2),LEFT(tabDaten[[#This Row],[Grp]],1))</f>
        <v>6</v>
      </c>
      <c r="J939" s="14" t="str">
        <f>VLOOKUP(tabDaten[[#This Row],[GrpKurz]],tabGruppierung[],2,FALSE)</f>
        <v>A   Sächlicher Verwaltungs- und Betriebsaufwand</v>
      </c>
      <c r="K9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2111-632000    Ausgaben für Eingliederungshilfen   </v>
      </c>
      <c r="L939" s="17">
        <f>IF(OR(tabDaten[[#This Row],[art]]="00",tabDaten[[#This Row],[art]]="10"),tabDaten[[#This Row],[Plan]],tabDaten[[#This Row],[Plan]]*-1)</f>
        <v>-12000</v>
      </c>
      <c r="M939" s="18">
        <f>IF(OR(tabDaten[[#This Row],[art]]="00",tabDaten[[#This Row],[art]]="10",tabDaten[[#This Row],[art]]="60",tabDaten[[#This Row],[art]]="70"),tabDaten[[#This Row],[Rechnung]],tabDaten[[#This Row],[Rechnung]]*-1)</f>
        <v>0</v>
      </c>
      <c r="N939" s="44">
        <v>1</v>
      </c>
      <c r="O939" s="45" t="s">
        <v>997</v>
      </c>
      <c r="P939" s="45" t="s">
        <v>1062</v>
      </c>
      <c r="Q939" s="45" t="s">
        <v>1765</v>
      </c>
      <c r="R939" s="45" t="s">
        <v>995</v>
      </c>
      <c r="S939" s="45" t="s">
        <v>1546</v>
      </c>
      <c r="T939" s="44" t="s">
        <v>180</v>
      </c>
      <c r="U939" s="46">
        <v>12000</v>
      </c>
      <c r="V939" s="46">
        <v>0</v>
      </c>
    </row>
    <row r="940" spans="2:22" x14ac:dyDescent="0.2">
      <c r="B940" s="14" t="str">
        <f>IF(tabDaten[[#This Row],[MandNr]]="","Fehler",IF(tabDaten[[#This Row],[MandNr]]=1,"1 Stadt Bad Rappenau","2 Eigenbetrieb Stadtenwässerung"))</f>
        <v>1 Stadt Bad Rappenau</v>
      </c>
      <c r="C940" s="14" t="str">
        <f>IF(OR(tabDaten[[#This Row],[art]]="00",tabDaten[[#This Row],[art]]="01",tabDaten[[#This Row],[art]]="60",tabDaten[[#This Row],[art]]="61"),"0 Verwaltungshaushalt","1 Vermögenshaushalt")</f>
        <v>0 Verwaltungshaushalt</v>
      </c>
      <c r="D940" s="14" t="str">
        <f>VLOOKUP(tabDaten[[#This Row],[art]],tabKontenart[],2,FALSE)</f>
        <v>01 Ausgaben VerwaltungsHH</v>
      </c>
      <c r="E940" s="14" t="str">
        <f>LEFT(tabDaten[[#This Row],[Gld]],1) &amp; "    " &amp;VLOOKUP((tabDaten[[#This Row],[MandNr]]&amp;"x"&amp;LEFT(tabDaten[[#This Row],[Gld]],1)),tabGliederung[],2,FALSE)</f>
        <v xml:space="preserve">2    Schulen </v>
      </c>
      <c r="F940" s="14" t="str">
        <f>LEFT(tabDaten[[#This Row],[Gld]],2) &amp; "    " &amp;VLOOKUP((tabDaten[[#This Row],[MandNr]]&amp;"x"&amp;LEFT(tabDaten[[#This Row],[Gld]],2)),tabGliederung[],2,FALSE)</f>
        <v>21    Grund - Hauptschulen,  Grundschulförderklassen</v>
      </c>
      <c r="G9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0" s="14" t="str">
        <f>LEFT(tabDaten[[#This Row],[Gld]],4) &amp; "    " &amp;VLOOKUP((tabDaten[[#This Row],[MandNr]]&amp;"x"&amp;LEFT(tabDaten[[#This Row],[Gld]],4)),tabGliederung[],2,FALSE)</f>
        <v xml:space="preserve">2111    Grundschule Babstadt </v>
      </c>
      <c r="I940" s="14" t="str">
        <f>IF(OR(LEFT(tabDaten[[#This Row],[Grp]],1)*1=3,LEFT(tabDaten[[#This Row],[Grp]],1)*1=9),LEFT(tabDaten[[#This Row],[Grp]],2),LEFT(tabDaten[[#This Row],[Grp]],1))</f>
        <v>6</v>
      </c>
      <c r="J940" s="14" t="str">
        <f>VLOOKUP(tabDaten[[#This Row],[GrpKurz]],tabGruppierung[],2,FALSE)</f>
        <v>A   Sächlicher Verwaltungs- und Betriebsaufwand</v>
      </c>
      <c r="K9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2111-634000    Aufwand für Jugendbegleiter   </v>
      </c>
      <c r="L940" s="17">
        <f>IF(OR(tabDaten[[#This Row],[art]]="00",tabDaten[[#This Row],[art]]="10"),tabDaten[[#This Row],[Plan]],tabDaten[[#This Row],[Plan]]*-1)</f>
        <v>-4500</v>
      </c>
      <c r="M940" s="18">
        <f>IF(OR(tabDaten[[#This Row],[art]]="00",tabDaten[[#This Row],[art]]="10",tabDaten[[#This Row],[art]]="60",tabDaten[[#This Row],[art]]="70"),tabDaten[[#This Row],[Rechnung]],tabDaten[[#This Row],[Rechnung]]*-1)</f>
        <v>-4250</v>
      </c>
      <c r="N940" s="44">
        <v>1</v>
      </c>
      <c r="O940" s="45" t="s">
        <v>997</v>
      </c>
      <c r="P940" s="45" t="s">
        <v>1062</v>
      </c>
      <c r="Q940" s="45" t="s">
        <v>1744</v>
      </c>
      <c r="R940" s="45" t="s">
        <v>995</v>
      </c>
      <c r="S940" s="45" t="s">
        <v>1546</v>
      </c>
      <c r="T940" s="44" t="s">
        <v>181</v>
      </c>
      <c r="U940" s="46">
        <v>4500</v>
      </c>
      <c r="V940" s="46">
        <v>4250</v>
      </c>
    </row>
    <row r="941" spans="2:22" x14ac:dyDescent="0.2">
      <c r="B941" s="14" t="str">
        <f>IF(tabDaten[[#This Row],[MandNr]]="","Fehler",IF(tabDaten[[#This Row],[MandNr]]=1,"1 Stadt Bad Rappenau","2 Eigenbetrieb Stadtenwässerung"))</f>
        <v>1 Stadt Bad Rappenau</v>
      </c>
      <c r="C941" s="14" t="str">
        <f>IF(OR(tabDaten[[#This Row],[art]]="00",tabDaten[[#This Row],[art]]="01",tabDaten[[#This Row],[art]]="60",tabDaten[[#This Row],[art]]="61"),"0 Verwaltungshaushalt","1 Vermögenshaushalt")</f>
        <v>0 Verwaltungshaushalt</v>
      </c>
      <c r="D941" s="14" t="str">
        <f>VLOOKUP(tabDaten[[#This Row],[art]],tabKontenart[],2,FALSE)</f>
        <v>01 Ausgaben VerwaltungsHH</v>
      </c>
      <c r="E941" s="14" t="str">
        <f>LEFT(tabDaten[[#This Row],[Gld]],1) &amp; "    " &amp;VLOOKUP((tabDaten[[#This Row],[MandNr]]&amp;"x"&amp;LEFT(tabDaten[[#This Row],[Gld]],1)),tabGliederung[],2,FALSE)</f>
        <v xml:space="preserve">2    Schulen </v>
      </c>
      <c r="F941" s="14" t="str">
        <f>LEFT(tabDaten[[#This Row],[Gld]],2) &amp; "    " &amp;VLOOKUP((tabDaten[[#This Row],[MandNr]]&amp;"x"&amp;LEFT(tabDaten[[#This Row],[Gld]],2)),tabGliederung[],2,FALSE)</f>
        <v>21    Grund - Hauptschulen,  Grundschulförderklassen</v>
      </c>
      <c r="G9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1" s="14" t="str">
        <f>LEFT(tabDaten[[#This Row],[Gld]],4) &amp; "    " &amp;VLOOKUP((tabDaten[[#This Row],[MandNr]]&amp;"x"&amp;LEFT(tabDaten[[#This Row],[Gld]],4)),tabGliederung[],2,FALSE)</f>
        <v xml:space="preserve">2111    Grundschule Babstadt </v>
      </c>
      <c r="I941" s="14" t="str">
        <f>IF(OR(LEFT(tabDaten[[#This Row],[Grp]],1)*1=3,LEFT(tabDaten[[#This Row],[Grp]],1)*1=9),LEFT(tabDaten[[#This Row],[Grp]],2),LEFT(tabDaten[[#This Row],[Grp]],1))</f>
        <v>6</v>
      </c>
      <c r="J941" s="14" t="str">
        <f>VLOOKUP(tabDaten[[#This Row],[GrpKurz]],tabGruppierung[],2,FALSE)</f>
        <v>A   Sächlicher Verwaltungs- und Betriebsaufwand</v>
      </c>
      <c r="K9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2111-638000    EDV-Kosten   </v>
      </c>
      <c r="L941" s="17">
        <f>IF(OR(tabDaten[[#This Row],[art]]="00",tabDaten[[#This Row],[art]]="10"),tabDaten[[#This Row],[Plan]],tabDaten[[#This Row],[Plan]]*-1)</f>
        <v>-8100</v>
      </c>
      <c r="M941" s="18">
        <f>IF(OR(tabDaten[[#This Row],[art]]="00",tabDaten[[#This Row],[art]]="10",tabDaten[[#This Row],[art]]="60",tabDaten[[#This Row],[art]]="70"),tabDaten[[#This Row],[Rechnung]],tabDaten[[#This Row],[Rechnung]]*-1)</f>
        <v>-1943.87</v>
      </c>
      <c r="N941" s="44">
        <v>1</v>
      </c>
      <c r="O941" s="45" t="s">
        <v>997</v>
      </c>
      <c r="P941" s="45" t="s">
        <v>1062</v>
      </c>
      <c r="Q941" s="45" t="s">
        <v>1722</v>
      </c>
      <c r="R941" s="45" t="s">
        <v>995</v>
      </c>
      <c r="S941" s="45" t="s">
        <v>1546</v>
      </c>
      <c r="T941" s="44" t="s">
        <v>117</v>
      </c>
      <c r="U941" s="46">
        <v>8100</v>
      </c>
      <c r="V941" s="46">
        <v>1943.87</v>
      </c>
    </row>
    <row r="942" spans="2:22" x14ac:dyDescent="0.2">
      <c r="B942" s="14" t="str">
        <f>IF(tabDaten[[#This Row],[MandNr]]="","Fehler",IF(tabDaten[[#This Row],[MandNr]]=1,"1 Stadt Bad Rappenau","2 Eigenbetrieb Stadtenwässerung"))</f>
        <v>1 Stadt Bad Rappenau</v>
      </c>
      <c r="C942" s="14" t="str">
        <f>IF(OR(tabDaten[[#This Row],[art]]="00",tabDaten[[#This Row],[art]]="01",tabDaten[[#This Row],[art]]="60",tabDaten[[#This Row],[art]]="61"),"0 Verwaltungshaushalt","1 Vermögenshaushalt")</f>
        <v>0 Verwaltungshaushalt</v>
      </c>
      <c r="D942" s="14" t="str">
        <f>VLOOKUP(tabDaten[[#This Row],[art]],tabKontenart[],2,FALSE)</f>
        <v>01 Ausgaben VerwaltungsHH</v>
      </c>
      <c r="E942" s="14" t="str">
        <f>LEFT(tabDaten[[#This Row],[Gld]],1) &amp; "    " &amp;VLOOKUP((tabDaten[[#This Row],[MandNr]]&amp;"x"&amp;LEFT(tabDaten[[#This Row],[Gld]],1)),tabGliederung[],2,FALSE)</f>
        <v xml:space="preserve">2    Schulen </v>
      </c>
      <c r="F942" s="14" t="str">
        <f>LEFT(tabDaten[[#This Row],[Gld]],2) &amp; "    " &amp;VLOOKUP((tabDaten[[#This Row],[MandNr]]&amp;"x"&amp;LEFT(tabDaten[[#This Row],[Gld]],2)),tabGliederung[],2,FALSE)</f>
        <v>21    Grund - Hauptschulen,  Grundschulförderklassen</v>
      </c>
      <c r="G9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2" s="14" t="str">
        <f>LEFT(tabDaten[[#This Row],[Gld]],4) &amp; "    " &amp;VLOOKUP((tabDaten[[#This Row],[MandNr]]&amp;"x"&amp;LEFT(tabDaten[[#This Row],[Gld]],4)),tabGliederung[],2,FALSE)</f>
        <v xml:space="preserve">2111    Grundschule Babstadt </v>
      </c>
      <c r="I942" s="14" t="str">
        <f>IF(OR(LEFT(tabDaten[[#This Row],[Grp]],1)*1=3,LEFT(tabDaten[[#This Row],[Grp]],1)*1=9),LEFT(tabDaten[[#This Row],[Grp]],2),LEFT(tabDaten[[#This Row],[Grp]],1))</f>
        <v>6</v>
      </c>
      <c r="J942" s="14" t="str">
        <f>VLOOKUP(tabDaten[[#This Row],[GrpKurz]],tabGruppierung[],2,FALSE)</f>
        <v>A   Sächlicher Verwaltungs- und Betriebsaufwand</v>
      </c>
      <c r="K9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2111-640000    Steuern, Versicherung, Schadensfälle, Sonderabgaben  </v>
      </c>
      <c r="L942" s="17">
        <f>IF(OR(tabDaten[[#This Row],[art]]="00",tabDaten[[#This Row],[art]]="10"),tabDaten[[#This Row],[Plan]],tabDaten[[#This Row],[Plan]]*-1)</f>
        <v>-3600</v>
      </c>
      <c r="M942" s="18">
        <f>IF(OR(tabDaten[[#This Row],[art]]="00",tabDaten[[#This Row],[art]]="10",tabDaten[[#This Row],[art]]="60",tabDaten[[#This Row],[art]]="70"),tabDaten[[#This Row],[Rechnung]],tabDaten[[#This Row],[Rechnung]]*-1)</f>
        <v>-3707.67</v>
      </c>
      <c r="N942" s="44">
        <v>1</v>
      </c>
      <c r="O942" s="45" t="s">
        <v>997</v>
      </c>
      <c r="P942" s="45" t="s">
        <v>1062</v>
      </c>
      <c r="Q942" s="45" t="s">
        <v>1723</v>
      </c>
      <c r="R942" s="45" t="s">
        <v>995</v>
      </c>
      <c r="S942" s="45" t="s">
        <v>1546</v>
      </c>
      <c r="T942" s="44" t="s">
        <v>118</v>
      </c>
      <c r="U942" s="46">
        <v>3600</v>
      </c>
      <c r="V942" s="46">
        <v>3707.67</v>
      </c>
    </row>
    <row r="943" spans="2:22" x14ac:dyDescent="0.2">
      <c r="B943" s="14" t="str">
        <f>IF(tabDaten[[#This Row],[MandNr]]="","Fehler",IF(tabDaten[[#This Row],[MandNr]]=1,"1 Stadt Bad Rappenau","2 Eigenbetrieb Stadtenwässerung"))</f>
        <v>1 Stadt Bad Rappenau</v>
      </c>
      <c r="C943" s="14" t="str">
        <f>IF(OR(tabDaten[[#This Row],[art]]="00",tabDaten[[#This Row],[art]]="01",tabDaten[[#This Row],[art]]="60",tabDaten[[#This Row],[art]]="61"),"0 Verwaltungshaushalt","1 Vermögenshaushalt")</f>
        <v>0 Verwaltungshaushalt</v>
      </c>
      <c r="D943" s="14" t="str">
        <f>VLOOKUP(tabDaten[[#This Row],[art]],tabKontenart[],2,FALSE)</f>
        <v>01 Ausgaben VerwaltungsHH</v>
      </c>
      <c r="E943" s="14" t="str">
        <f>LEFT(tabDaten[[#This Row],[Gld]],1) &amp; "    " &amp;VLOOKUP((tabDaten[[#This Row],[MandNr]]&amp;"x"&amp;LEFT(tabDaten[[#This Row],[Gld]],1)),tabGliederung[],2,FALSE)</f>
        <v xml:space="preserve">2    Schulen </v>
      </c>
      <c r="F943" s="14" t="str">
        <f>LEFT(tabDaten[[#This Row],[Gld]],2) &amp; "    " &amp;VLOOKUP((tabDaten[[#This Row],[MandNr]]&amp;"x"&amp;LEFT(tabDaten[[#This Row],[Gld]],2)),tabGliederung[],2,FALSE)</f>
        <v>21    Grund - Hauptschulen,  Grundschulförderklassen</v>
      </c>
      <c r="G9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3" s="14" t="str">
        <f>LEFT(tabDaten[[#This Row],[Gld]],4) &amp; "    " &amp;VLOOKUP((tabDaten[[#This Row],[MandNr]]&amp;"x"&amp;LEFT(tabDaten[[#This Row],[Gld]],4)),tabGliederung[],2,FALSE)</f>
        <v xml:space="preserve">2111    Grundschule Babstadt </v>
      </c>
      <c r="I943" s="14" t="str">
        <f>IF(OR(LEFT(tabDaten[[#This Row],[Grp]],1)*1=3,LEFT(tabDaten[[#This Row],[Grp]],1)*1=9),LEFT(tabDaten[[#This Row],[Grp]],2),LEFT(tabDaten[[#This Row],[Grp]],1))</f>
        <v>6</v>
      </c>
      <c r="J943" s="14" t="str">
        <f>VLOOKUP(tabDaten[[#This Row],[GrpKurz]],tabGruppierung[],2,FALSE)</f>
        <v>A   Sächlicher Verwaltungs- und Betriebsaufwand</v>
      </c>
      <c r="K9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2111-650000    Bürobedarf   </v>
      </c>
      <c r="L943" s="17">
        <f>IF(OR(tabDaten[[#This Row],[art]]="00",tabDaten[[#This Row],[art]]="10"),tabDaten[[#This Row],[Plan]],tabDaten[[#This Row],[Plan]]*-1)</f>
        <v>-1300</v>
      </c>
      <c r="M943" s="18">
        <f>IF(OR(tabDaten[[#This Row],[art]]="00",tabDaten[[#This Row],[art]]="10",tabDaten[[#This Row],[art]]="60",tabDaten[[#This Row],[art]]="70"),tabDaten[[#This Row],[Rechnung]],tabDaten[[#This Row],[Rechnung]]*-1)</f>
        <v>-174.84</v>
      </c>
      <c r="N943" s="44">
        <v>1</v>
      </c>
      <c r="O943" s="45" t="s">
        <v>997</v>
      </c>
      <c r="P943" s="45" t="s">
        <v>1062</v>
      </c>
      <c r="Q943" s="45" t="s">
        <v>1724</v>
      </c>
      <c r="R943" s="45" t="s">
        <v>995</v>
      </c>
      <c r="S943" s="45" t="s">
        <v>1546</v>
      </c>
      <c r="T943" s="44" t="s">
        <v>119</v>
      </c>
      <c r="U943" s="46">
        <v>1300</v>
      </c>
      <c r="V943" s="46">
        <v>174.84</v>
      </c>
    </row>
    <row r="944" spans="2:22" x14ac:dyDescent="0.2">
      <c r="B944" s="14" t="str">
        <f>IF(tabDaten[[#This Row],[MandNr]]="","Fehler",IF(tabDaten[[#This Row],[MandNr]]=1,"1 Stadt Bad Rappenau","2 Eigenbetrieb Stadtenwässerung"))</f>
        <v>1 Stadt Bad Rappenau</v>
      </c>
      <c r="C944" s="14" t="str">
        <f>IF(OR(tabDaten[[#This Row],[art]]="00",tabDaten[[#This Row],[art]]="01",tabDaten[[#This Row],[art]]="60",tabDaten[[#This Row],[art]]="61"),"0 Verwaltungshaushalt","1 Vermögenshaushalt")</f>
        <v>0 Verwaltungshaushalt</v>
      </c>
      <c r="D944" s="14" t="str">
        <f>VLOOKUP(tabDaten[[#This Row],[art]],tabKontenart[],2,FALSE)</f>
        <v>01 Ausgaben VerwaltungsHH</v>
      </c>
      <c r="E944" s="14" t="str">
        <f>LEFT(tabDaten[[#This Row],[Gld]],1) &amp; "    " &amp;VLOOKUP((tabDaten[[#This Row],[MandNr]]&amp;"x"&amp;LEFT(tabDaten[[#This Row],[Gld]],1)),tabGliederung[],2,FALSE)</f>
        <v xml:space="preserve">2    Schulen </v>
      </c>
      <c r="F944" s="14" t="str">
        <f>LEFT(tabDaten[[#This Row],[Gld]],2) &amp; "    " &amp;VLOOKUP((tabDaten[[#This Row],[MandNr]]&amp;"x"&amp;LEFT(tabDaten[[#This Row],[Gld]],2)),tabGliederung[],2,FALSE)</f>
        <v>21    Grund - Hauptschulen,  Grundschulförderklassen</v>
      </c>
      <c r="G9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4" s="14" t="str">
        <f>LEFT(tabDaten[[#This Row],[Gld]],4) &amp; "    " &amp;VLOOKUP((tabDaten[[#This Row],[MandNr]]&amp;"x"&amp;LEFT(tabDaten[[#This Row],[Gld]],4)),tabGliederung[],2,FALSE)</f>
        <v xml:space="preserve">2111    Grundschule Babstadt </v>
      </c>
      <c r="I944" s="14" t="str">
        <f>IF(OR(LEFT(tabDaten[[#This Row],[Grp]],1)*1=3,LEFT(tabDaten[[#This Row],[Grp]],1)*1=9),LEFT(tabDaten[[#This Row],[Grp]],2),LEFT(tabDaten[[#This Row],[Grp]],1))</f>
        <v>6</v>
      </c>
      <c r="J944" s="14" t="str">
        <f>VLOOKUP(tabDaten[[#This Row],[GrpKurz]],tabGruppierung[],2,FALSE)</f>
        <v>A   Sächlicher Verwaltungs- und Betriebsaufwand</v>
      </c>
      <c r="K9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2111-668000    Vermischte Ausgaben   </v>
      </c>
      <c r="L944" s="17">
        <f>IF(OR(tabDaten[[#This Row],[art]]="00",tabDaten[[#This Row],[art]]="10"),tabDaten[[#This Row],[Plan]],tabDaten[[#This Row],[Plan]]*-1)</f>
        <v>-400</v>
      </c>
      <c r="M944" s="18">
        <f>IF(OR(tabDaten[[#This Row],[art]]="00",tabDaten[[#This Row],[art]]="10",tabDaten[[#This Row],[art]]="60",tabDaten[[#This Row],[art]]="70"),tabDaten[[#This Row],[Rechnung]],tabDaten[[#This Row],[Rechnung]]*-1)</f>
        <v>-77.760000000000005</v>
      </c>
      <c r="N944" s="44">
        <v>1</v>
      </c>
      <c r="O944" s="45" t="s">
        <v>997</v>
      </c>
      <c r="P944" s="45" t="s">
        <v>1062</v>
      </c>
      <c r="Q944" s="45" t="s">
        <v>1726</v>
      </c>
      <c r="R944" s="45" t="s">
        <v>995</v>
      </c>
      <c r="S944" s="45" t="s">
        <v>1546</v>
      </c>
      <c r="T944" s="44" t="s">
        <v>121</v>
      </c>
      <c r="U944" s="46">
        <v>400</v>
      </c>
      <c r="V944" s="46">
        <v>77.760000000000005</v>
      </c>
    </row>
    <row r="945" spans="2:22" x14ac:dyDescent="0.2">
      <c r="B945" s="14" t="str">
        <f>IF(tabDaten[[#This Row],[MandNr]]="","Fehler",IF(tabDaten[[#This Row],[MandNr]]=1,"1 Stadt Bad Rappenau","2 Eigenbetrieb Stadtenwässerung"))</f>
        <v>1 Stadt Bad Rappenau</v>
      </c>
      <c r="C945" s="14" t="str">
        <f>IF(OR(tabDaten[[#This Row],[art]]="00",tabDaten[[#This Row],[art]]="01",tabDaten[[#This Row],[art]]="60",tabDaten[[#This Row],[art]]="61"),"0 Verwaltungshaushalt","1 Vermögenshaushalt")</f>
        <v>0 Verwaltungshaushalt</v>
      </c>
      <c r="D945" s="14" t="str">
        <f>VLOOKUP(tabDaten[[#This Row],[art]],tabKontenart[],2,FALSE)</f>
        <v>01 Ausgaben VerwaltungsHH</v>
      </c>
      <c r="E945" s="14" t="str">
        <f>LEFT(tabDaten[[#This Row],[Gld]],1) &amp; "    " &amp;VLOOKUP((tabDaten[[#This Row],[MandNr]]&amp;"x"&amp;LEFT(tabDaten[[#This Row],[Gld]],1)),tabGliederung[],2,FALSE)</f>
        <v xml:space="preserve">2    Schulen </v>
      </c>
      <c r="F945" s="14" t="str">
        <f>LEFT(tabDaten[[#This Row],[Gld]],2) &amp; "    " &amp;VLOOKUP((tabDaten[[#This Row],[MandNr]]&amp;"x"&amp;LEFT(tabDaten[[#This Row],[Gld]],2)),tabGliederung[],2,FALSE)</f>
        <v>21    Grund - Hauptschulen,  Grundschulförderklassen</v>
      </c>
      <c r="G9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5" s="14" t="str">
        <f>LEFT(tabDaten[[#This Row],[Gld]],4) &amp; "    " &amp;VLOOKUP((tabDaten[[#This Row],[MandNr]]&amp;"x"&amp;LEFT(tabDaten[[#This Row],[Gld]],4)),tabGliederung[],2,FALSE)</f>
        <v xml:space="preserve">2111    Grundschule Babstadt </v>
      </c>
      <c r="I945" s="14" t="str">
        <f>IF(OR(LEFT(tabDaten[[#This Row],[Grp]],1)*1=3,LEFT(tabDaten[[#This Row],[Grp]],1)*1=9),LEFT(tabDaten[[#This Row],[Grp]],2),LEFT(tabDaten[[#This Row],[Grp]],1))</f>
        <v>6</v>
      </c>
      <c r="J945" s="14" t="str">
        <f>VLOOKUP(tabDaten[[#This Row],[GrpKurz]],tabGruppierung[],2,FALSE)</f>
        <v>A   Sächlicher Verwaltungs- und Betriebsaufwand</v>
      </c>
      <c r="K9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2111-679000    Innere Verrechnungen   </v>
      </c>
      <c r="L945" s="17">
        <f>IF(OR(tabDaten[[#This Row],[art]]="00",tabDaten[[#This Row],[art]]="10"),tabDaten[[#This Row],[Plan]],tabDaten[[#This Row],[Plan]]*-1)</f>
        <v>-18900</v>
      </c>
      <c r="M945" s="18">
        <f>IF(OR(tabDaten[[#This Row],[art]]="00",tabDaten[[#This Row],[art]]="10",tabDaten[[#This Row],[art]]="60",tabDaten[[#This Row],[art]]="70"),tabDaten[[#This Row],[Rechnung]],tabDaten[[#This Row],[Rechnung]]*-1)</f>
        <v>0</v>
      </c>
      <c r="N945" s="44">
        <v>1</v>
      </c>
      <c r="O945" s="45" t="s">
        <v>997</v>
      </c>
      <c r="P945" s="45" t="s">
        <v>1062</v>
      </c>
      <c r="Q945" s="45" t="s">
        <v>1728</v>
      </c>
      <c r="R945" s="45" t="s">
        <v>995</v>
      </c>
      <c r="S945" s="45" t="s">
        <v>1546</v>
      </c>
      <c r="T945" s="44" t="s">
        <v>11</v>
      </c>
      <c r="U945" s="46">
        <v>18900</v>
      </c>
      <c r="V945" s="46">
        <v>0</v>
      </c>
    </row>
    <row r="946" spans="2:22" x14ac:dyDescent="0.2">
      <c r="B946" s="14" t="str">
        <f>IF(tabDaten[[#This Row],[MandNr]]="","Fehler",IF(tabDaten[[#This Row],[MandNr]]=1,"1 Stadt Bad Rappenau","2 Eigenbetrieb Stadtenwässerung"))</f>
        <v>1 Stadt Bad Rappenau</v>
      </c>
      <c r="C946" s="14" t="str">
        <f>IF(OR(tabDaten[[#This Row],[art]]="00",tabDaten[[#This Row],[art]]="01",tabDaten[[#This Row],[art]]="60",tabDaten[[#This Row],[art]]="61"),"0 Verwaltungshaushalt","1 Vermögenshaushalt")</f>
        <v>0 Verwaltungshaushalt</v>
      </c>
      <c r="D946" s="14" t="str">
        <f>VLOOKUP(tabDaten[[#This Row],[art]],tabKontenart[],2,FALSE)</f>
        <v>01 Ausgaben VerwaltungsHH</v>
      </c>
      <c r="E946" s="14" t="str">
        <f>LEFT(tabDaten[[#This Row],[Gld]],1) &amp; "    " &amp;VLOOKUP((tabDaten[[#This Row],[MandNr]]&amp;"x"&amp;LEFT(tabDaten[[#This Row],[Gld]],1)),tabGliederung[],2,FALSE)</f>
        <v xml:space="preserve">2    Schulen </v>
      </c>
      <c r="F946" s="14" t="str">
        <f>LEFT(tabDaten[[#This Row],[Gld]],2) &amp; "    " &amp;VLOOKUP((tabDaten[[#This Row],[MandNr]]&amp;"x"&amp;LEFT(tabDaten[[#This Row],[Gld]],2)),tabGliederung[],2,FALSE)</f>
        <v>21    Grund - Hauptschulen,  Grundschulförderklassen</v>
      </c>
      <c r="G9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6" s="14" t="str">
        <f>LEFT(tabDaten[[#This Row],[Gld]],4) &amp; "    " &amp;VLOOKUP((tabDaten[[#This Row],[MandNr]]&amp;"x"&amp;LEFT(tabDaten[[#This Row],[Gld]],4)),tabGliederung[],2,FALSE)</f>
        <v xml:space="preserve">2111    Grundschule Babstadt </v>
      </c>
      <c r="I946" s="14" t="str">
        <f>IF(OR(LEFT(tabDaten[[#This Row],[Grp]],1)*1=3,LEFT(tabDaten[[#This Row],[Grp]],1)*1=9),LEFT(tabDaten[[#This Row],[Grp]],2),LEFT(tabDaten[[#This Row],[Grp]],1))</f>
        <v>7</v>
      </c>
      <c r="J946" s="14" t="str">
        <f>VLOOKUP(tabDaten[[#This Row],[GrpKurz]],tabGruppierung[],2,FALSE)</f>
        <v>A   Zuweisungen und Zuschüsse (nicht für Investitionen)</v>
      </c>
      <c r="K9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2111-700000    Zuschuss Förderverein   </v>
      </c>
      <c r="L946" s="17">
        <f>IF(OR(tabDaten[[#This Row],[art]]="00",tabDaten[[#This Row],[art]]="10"),tabDaten[[#This Row],[Plan]],tabDaten[[#This Row],[Plan]]*-1)</f>
        <v>-900</v>
      </c>
      <c r="M946" s="18">
        <f>IF(OR(tabDaten[[#This Row],[art]]="00",tabDaten[[#This Row],[art]]="10",tabDaten[[#This Row],[art]]="60",tabDaten[[#This Row],[art]]="70"),tabDaten[[#This Row],[Rechnung]],tabDaten[[#This Row],[Rechnung]]*-1)</f>
        <v>0</v>
      </c>
      <c r="N946" s="44">
        <v>1</v>
      </c>
      <c r="O946" s="45" t="s">
        <v>997</v>
      </c>
      <c r="P946" s="45" t="s">
        <v>1062</v>
      </c>
      <c r="Q946" s="45" t="s">
        <v>1766</v>
      </c>
      <c r="R946" s="45" t="s">
        <v>995</v>
      </c>
      <c r="S946" s="45" t="s">
        <v>1546</v>
      </c>
      <c r="T946" s="44" t="s">
        <v>182</v>
      </c>
      <c r="U946" s="46">
        <v>900</v>
      </c>
      <c r="V946" s="46">
        <v>0</v>
      </c>
    </row>
    <row r="947" spans="2:22" x14ac:dyDescent="0.2">
      <c r="B947" s="14" t="str">
        <f>IF(tabDaten[[#This Row],[MandNr]]="","Fehler",IF(tabDaten[[#This Row],[MandNr]]=1,"1 Stadt Bad Rappenau","2 Eigenbetrieb Stadtenwässerung"))</f>
        <v>1 Stadt Bad Rappenau</v>
      </c>
      <c r="C947" s="14" t="str">
        <f>IF(OR(tabDaten[[#This Row],[art]]="00",tabDaten[[#This Row],[art]]="01",tabDaten[[#This Row],[art]]="60",tabDaten[[#This Row],[art]]="61"),"0 Verwaltungshaushalt","1 Vermögenshaushalt")</f>
        <v>0 Verwaltungshaushalt</v>
      </c>
      <c r="D947" s="14" t="str">
        <f>VLOOKUP(tabDaten[[#This Row],[art]],tabKontenart[],2,FALSE)</f>
        <v>01 Ausgaben VerwaltungsHH</v>
      </c>
      <c r="E947" s="14" t="str">
        <f>LEFT(tabDaten[[#This Row],[Gld]],1) &amp; "    " &amp;VLOOKUP((tabDaten[[#This Row],[MandNr]]&amp;"x"&amp;LEFT(tabDaten[[#This Row],[Gld]],1)),tabGliederung[],2,FALSE)</f>
        <v xml:space="preserve">2    Schulen </v>
      </c>
      <c r="F947" s="14" t="str">
        <f>LEFT(tabDaten[[#This Row],[Gld]],2) &amp; "    " &amp;VLOOKUP((tabDaten[[#This Row],[MandNr]]&amp;"x"&amp;LEFT(tabDaten[[#This Row],[Gld]],2)),tabGliederung[],2,FALSE)</f>
        <v>21    Grund - Hauptschulen,  Grundschulförderklassen</v>
      </c>
      <c r="G9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7" s="14" t="str">
        <f>LEFT(tabDaten[[#This Row],[Gld]],4) &amp; "    " &amp;VLOOKUP((tabDaten[[#This Row],[MandNr]]&amp;"x"&amp;LEFT(tabDaten[[#This Row],[Gld]],4)),tabGliederung[],2,FALSE)</f>
        <v xml:space="preserve">2112    Grundschule Bonfeld </v>
      </c>
      <c r="I947" s="14" t="str">
        <f>IF(OR(LEFT(tabDaten[[#This Row],[Grp]],1)*1=3,LEFT(tabDaten[[#This Row],[Grp]],1)*1=9),LEFT(tabDaten[[#This Row],[Grp]],2),LEFT(tabDaten[[#This Row],[Grp]],1))</f>
        <v>4</v>
      </c>
      <c r="J947" s="14" t="str">
        <f>VLOOKUP(tabDaten[[#This Row],[GrpKurz]],tabGruppierung[],2,FALSE)</f>
        <v>A   Personalausgaben</v>
      </c>
      <c r="K9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2112-414000    Vergütungen der Beschäftigten bis 2005 nur Angestellte </v>
      </c>
      <c r="L947" s="17">
        <f>IF(OR(tabDaten[[#This Row],[art]]="00",tabDaten[[#This Row],[art]]="10"),tabDaten[[#This Row],[Plan]],tabDaten[[#This Row],[Plan]]*-1)</f>
        <v>-13000</v>
      </c>
      <c r="M947" s="18">
        <f>IF(OR(tabDaten[[#This Row],[art]]="00",tabDaten[[#This Row],[art]]="10",tabDaten[[#This Row],[art]]="60",tabDaten[[#This Row],[art]]="70"),tabDaten[[#This Row],[Rechnung]],tabDaten[[#This Row],[Rechnung]]*-1)</f>
        <v>-15549.18</v>
      </c>
      <c r="N947" s="44">
        <v>1</v>
      </c>
      <c r="O947" s="45" t="s">
        <v>997</v>
      </c>
      <c r="P947" s="45" t="s">
        <v>1063</v>
      </c>
      <c r="Q947" s="45" t="s">
        <v>1707</v>
      </c>
      <c r="R947" s="45" t="s">
        <v>995</v>
      </c>
      <c r="S947" s="45" t="s">
        <v>1546</v>
      </c>
      <c r="T947" s="44" t="s">
        <v>127</v>
      </c>
      <c r="U947" s="46">
        <v>13000</v>
      </c>
      <c r="V947" s="46">
        <v>15549.18</v>
      </c>
    </row>
    <row r="948" spans="2:22" x14ac:dyDescent="0.2">
      <c r="B948" s="14" t="str">
        <f>IF(tabDaten[[#This Row],[MandNr]]="","Fehler",IF(tabDaten[[#This Row],[MandNr]]=1,"1 Stadt Bad Rappenau","2 Eigenbetrieb Stadtenwässerung"))</f>
        <v>1 Stadt Bad Rappenau</v>
      </c>
      <c r="C948" s="14" t="str">
        <f>IF(OR(tabDaten[[#This Row],[art]]="00",tabDaten[[#This Row],[art]]="01",tabDaten[[#This Row],[art]]="60",tabDaten[[#This Row],[art]]="61"),"0 Verwaltungshaushalt","1 Vermögenshaushalt")</f>
        <v>0 Verwaltungshaushalt</v>
      </c>
      <c r="D948" s="14" t="str">
        <f>VLOOKUP(tabDaten[[#This Row],[art]],tabKontenart[],2,FALSE)</f>
        <v>01 Ausgaben VerwaltungsHH</v>
      </c>
      <c r="E948" s="14" t="str">
        <f>LEFT(tabDaten[[#This Row],[Gld]],1) &amp; "    " &amp;VLOOKUP((tabDaten[[#This Row],[MandNr]]&amp;"x"&amp;LEFT(tabDaten[[#This Row],[Gld]],1)),tabGliederung[],2,FALSE)</f>
        <v xml:space="preserve">2    Schulen </v>
      </c>
      <c r="F948" s="14" t="str">
        <f>LEFT(tabDaten[[#This Row],[Gld]],2) &amp; "    " &amp;VLOOKUP((tabDaten[[#This Row],[MandNr]]&amp;"x"&amp;LEFT(tabDaten[[#This Row],[Gld]],2)),tabGliederung[],2,FALSE)</f>
        <v>21    Grund - Hauptschulen,  Grundschulförderklassen</v>
      </c>
      <c r="G9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8" s="14" t="str">
        <f>LEFT(tabDaten[[#This Row],[Gld]],4) &amp; "    " &amp;VLOOKUP((tabDaten[[#This Row],[MandNr]]&amp;"x"&amp;LEFT(tabDaten[[#This Row],[Gld]],4)),tabGliederung[],2,FALSE)</f>
        <v xml:space="preserve">2112    Grundschule Bonfeld </v>
      </c>
      <c r="I948" s="14" t="str">
        <f>IF(OR(LEFT(tabDaten[[#This Row],[Grp]],1)*1=3,LEFT(tabDaten[[#This Row],[Grp]],1)*1=9),LEFT(tabDaten[[#This Row],[Grp]],2),LEFT(tabDaten[[#This Row],[Grp]],1))</f>
        <v>4</v>
      </c>
      <c r="J948" s="14" t="str">
        <f>VLOOKUP(tabDaten[[#This Row],[GrpKurz]],tabGruppierung[],2,FALSE)</f>
        <v>A   Personalausgaben</v>
      </c>
      <c r="K9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2112-434000    Beiträge Versorgungskasse  bis 2005 nur Angestellte </v>
      </c>
      <c r="L948" s="17">
        <f>IF(OR(tabDaten[[#This Row],[art]]="00",tabDaten[[#This Row],[art]]="10"),tabDaten[[#This Row],[Plan]],tabDaten[[#This Row],[Plan]]*-1)</f>
        <v>-900</v>
      </c>
      <c r="M948" s="18">
        <f>IF(OR(tabDaten[[#This Row],[art]]="00",tabDaten[[#This Row],[art]]="10",tabDaten[[#This Row],[art]]="60",tabDaten[[#This Row],[art]]="70"),tabDaten[[#This Row],[Rechnung]],tabDaten[[#This Row],[Rechnung]]*-1)</f>
        <v>-1300.2</v>
      </c>
      <c r="N948" s="44">
        <v>1</v>
      </c>
      <c r="O948" s="45" t="s">
        <v>997</v>
      </c>
      <c r="P948" s="45" t="s">
        <v>1063</v>
      </c>
      <c r="Q948" s="45" t="s">
        <v>1709</v>
      </c>
      <c r="R948" s="45" t="s">
        <v>995</v>
      </c>
      <c r="S948" s="45" t="s">
        <v>1546</v>
      </c>
      <c r="T948" s="44" t="s">
        <v>104</v>
      </c>
      <c r="U948" s="46">
        <v>900</v>
      </c>
      <c r="V948" s="46">
        <v>1300.2</v>
      </c>
    </row>
    <row r="949" spans="2:22" x14ac:dyDescent="0.2">
      <c r="B949" s="14" t="str">
        <f>IF(tabDaten[[#This Row],[MandNr]]="","Fehler",IF(tabDaten[[#This Row],[MandNr]]=1,"1 Stadt Bad Rappenau","2 Eigenbetrieb Stadtenwässerung"))</f>
        <v>1 Stadt Bad Rappenau</v>
      </c>
      <c r="C949" s="14" t="str">
        <f>IF(OR(tabDaten[[#This Row],[art]]="00",tabDaten[[#This Row],[art]]="01",tabDaten[[#This Row],[art]]="60",tabDaten[[#This Row],[art]]="61"),"0 Verwaltungshaushalt","1 Vermögenshaushalt")</f>
        <v>0 Verwaltungshaushalt</v>
      </c>
      <c r="D949" s="14" t="str">
        <f>VLOOKUP(tabDaten[[#This Row],[art]],tabKontenart[],2,FALSE)</f>
        <v>01 Ausgaben VerwaltungsHH</v>
      </c>
      <c r="E949" s="14" t="str">
        <f>LEFT(tabDaten[[#This Row],[Gld]],1) &amp; "    " &amp;VLOOKUP((tabDaten[[#This Row],[MandNr]]&amp;"x"&amp;LEFT(tabDaten[[#This Row],[Gld]],1)),tabGliederung[],2,FALSE)</f>
        <v xml:space="preserve">2    Schulen </v>
      </c>
      <c r="F949" s="14" t="str">
        <f>LEFT(tabDaten[[#This Row],[Gld]],2) &amp; "    " &amp;VLOOKUP((tabDaten[[#This Row],[MandNr]]&amp;"x"&amp;LEFT(tabDaten[[#This Row],[Gld]],2)),tabGliederung[],2,FALSE)</f>
        <v>21    Grund - Hauptschulen,  Grundschulförderklassen</v>
      </c>
      <c r="G9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49" s="14" t="str">
        <f>LEFT(tabDaten[[#This Row],[Gld]],4) &amp; "    " &amp;VLOOKUP((tabDaten[[#This Row],[MandNr]]&amp;"x"&amp;LEFT(tabDaten[[#This Row],[Gld]],4)),tabGliederung[],2,FALSE)</f>
        <v xml:space="preserve">2112    Grundschule Bonfeld </v>
      </c>
      <c r="I949" s="14" t="str">
        <f>IF(OR(LEFT(tabDaten[[#This Row],[Grp]],1)*1=3,LEFT(tabDaten[[#This Row],[Grp]],1)*1=9),LEFT(tabDaten[[#This Row],[Grp]],2),LEFT(tabDaten[[#This Row],[Grp]],1))</f>
        <v>4</v>
      </c>
      <c r="J949" s="14" t="str">
        <f>VLOOKUP(tabDaten[[#This Row],[GrpKurz]],tabGruppierung[],2,FALSE)</f>
        <v>A   Personalausgaben</v>
      </c>
      <c r="K9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2112-444000    Beiträge zur gesetzlichen Sozialversicherung für Angest. bis 2005 nur Angestellte </v>
      </c>
      <c r="L949" s="17">
        <f>IF(OR(tabDaten[[#This Row],[art]]="00",tabDaten[[#This Row],[art]]="10"),tabDaten[[#This Row],[Plan]],tabDaten[[#This Row],[Plan]]*-1)</f>
        <v>-4000</v>
      </c>
      <c r="M949" s="18">
        <f>IF(OR(tabDaten[[#This Row],[art]]="00",tabDaten[[#This Row],[art]]="10",tabDaten[[#This Row],[art]]="60",tabDaten[[#This Row],[art]]="70"),tabDaten[[#This Row],[Rechnung]],tabDaten[[#This Row],[Rechnung]]*-1)</f>
        <v>-2997.5</v>
      </c>
      <c r="N949" s="44">
        <v>1</v>
      </c>
      <c r="O949" s="45" t="s">
        <v>997</v>
      </c>
      <c r="P949" s="45" t="s">
        <v>1063</v>
      </c>
      <c r="Q949" s="45" t="s">
        <v>1710</v>
      </c>
      <c r="R949" s="45" t="s">
        <v>995</v>
      </c>
      <c r="S949" s="45" t="s">
        <v>1546</v>
      </c>
      <c r="T949" s="44" t="s">
        <v>128</v>
      </c>
      <c r="U949" s="46">
        <v>4000</v>
      </c>
      <c r="V949" s="46">
        <v>2997.5</v>
      </c>
    </row>
    <row r="950" spans="2:22" x14ac:dyDescent="0.2">
      <c r="B950" s="14" t="str">
        <f>IF(tabDaten[[#This Row],[MandNr]]="","Fehler",IF(tabDaten[[#This Row],[MandNr]]=1,"1 Stadt Bad Rappenau","2 Eigenbetrieb Stadtenwässerung"))</f>
        <v>1 Stadt Bad Rappenau</v>
      </c>
      <c r="C950" s="14" t="str">
        <f>IF(OR(tabDaten[[#This Row],[art]]="00",tabDaten[[#This Row],[art]]="01",tabDaten[[#This Row],[art]]="60",tabDaten[[#This Row],[art]]="61"),"0 Verwaltungshaushalt","1 Vermögenshaushalt")</f>
        <v>0 Verwaltungshaushalt</v>
      </c>
      <c r="D950" s="14" t="str">
        <f>VLOOKUP(tabDaten[[#This Row],[art]],tabKontenart[],2,FALSE)</f>
        <v>01 Ausgaben VerwaltungsHH</v>
      </c>
      <c r="E950" s="14" t="str">
        <f>LEFT(tabDaten[[#This Row],[Gld]],1) &amp; "    " &amp;VLOOKUP((tabDaten[[#This Row],[MandNr]]&amp;"x"&amp;LEFT(tabDaten[[#This Row],[Gld]],1)),tabGliederung[],2,FALSE)</f>
        <v xml:space="preserve">2    Schulen </v>
      </c>
      <c r="F950" s="14" t="str">
        <f>LEFT(tabDaten[[#This Row],[Gld]],2) &amp; "    " &amp;VLOOKUP((tabDaten[[#This Row],[MandNr]]&amp;"x"&amp;LEFT(tabDaten[[#This Row],[Gld]],2)),tabGliederung[],2,FALSE)</f>
        <v>21    Grund - Hauptschulen,  Grundschulförderklassen</v>
      </c>
      <c r="G9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0" s="14" t="str">
        <f>LEFT(tabDaten[[#This Row],[Gld]],4) &amp; "    " &amp;VLOOKUP((tabDaten[[#This Row],[MandNr]]&amp;"x"&amp;LEFT(tabDaten[[#This Row],[Gld]],4)),tabGliederung[],2,FALSE)</f>
        <v xml:space="preserve">2112    Grundschule Bonfeld </v>
      </c>
      <c r="I950" s="14" t="str">
        <f>IF(OR(LEFT(tabDaten[[#This Row],[Grp]],1)*1=3,LEFT(tabDaten[[#This Row],[Grp]],1)*1=9),LEFT(tabDaten[[#This Row],[Grp]],2),LEFT(tabDaten[[#This Row],[Grp]],1))</f>
        <v>4</v>
      </c>
      <c r="J950" s="14" t="str">
        <f>VLOOKUP(tabDaten[[#This Row],[GrpKurz]],tabGruppierung[],2,FALSE)</f>
        <v>A   Personalausgaben</v>
      </c>
      <c r="K9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2112-450000    Beihilfen, Unterstützung und dgl.  </v>
      </c>
      <c r="L950" s="17">
        <f>IF(OR(tabDaten[[#This Row],[art]]="00",tabDaten[[#This Row],[art]]="10"),tabDaten[[#This Row],[Plan]],tabDaten[[#This Row],[Plan]]*-1)</f>
        <v>-100</v>
      </c>
      <c r="M950" s="18">
        <f>IF(OR(tabDaten[[#This Row],[art]]="00",tabDaten[[#This Row],[art]]="10",tabDaten[[#This Row],[art]]="60",tabDaten[[#This Row],[art]]="70"),tabDaten[[#This Row],[Rechnung]],tabDaten[[#This Row],[Rechnung]]*-1)</f>
        <v>-6</v>
      </c>
      <c r="N950" s="44">
        <v>1</v>
      </c>
      <c r="O950" s="45" t="s">
        <v>997</v>
      </c>
      <c r="P950" s="45" t="s">
        <v>1063</v>
      </c>
      <c r="Q950" s="45" t="s">
        <v>1711</v>
      </c>
      <c r="R950" s="45" t="s">
        <v>995</v>
      </c>
      <c r="S950" s="45" t="s">
        <v>1546</v>
      </c>
      <c r="T950" s="44" t="s">
        <v>106</v>
      </c>
      <c r="U950" s="46">
        <v>100</v>
      </c>
      <c r="V950" s="46">
        <v>6</v>
      </c>
    </row>
    <row r="951" spans="2:22" x14ac:dyDescent="0.2">
      <c r="B951" s="14" t="str">
        <f>IF(tabDaten[[#This Row],[MandNr]]="","Fehler",IF(tabDaten[[#This Row],[MandNr]]=1,"1 Stadt Bad Rappenau","2 Eigenbetrieb Stadtenwässerung"))</f>
        <v>1 Stadt Bad Rappenau</v>
      </c>
      <c r="C951" s="14" t="str">
        <f>IF(OR(tabDaten[[#This Row],[art]]="00",tabDaten[[#This Row],[art]]="01",tabDaten[[#This Row],[art]]="60",tabDaten[[#This Row],[art]]="61"),"0 Verwaltungshaushalt","1 Vermögenshaushalt")</f>
        <v>0 Verwaltungshaushalt</v>
      </c>
      <c r="D951" s="14" t="str">
        <f>VLOOKUP(tabDaten[[#This Row],[art]],tabKontenart[],2,FALSE)</f>
        <v>01 Ausgaben VerwaltungsHH</v>
      </c>
      <c r="E951" s="14" t="str">
        <f>LEFT(tabDaten[[#This Row],[Gld]],1) &amp; "    " &amp;VLOOKUP((tabDaten[[#This Row],[MandNr]]&amp;"x"&amp;LEFT(tabDaten[[#This Row],[Gld]],1)),tabGliederung[],2,FALSE)</f>
        <v xml:space="preserve">2    Schulen </v>
      </c>
      <c r="F951" s="14" t="str">
        <f>LEFT(tabDaten[[#This Row],[Gld]],2) &amp; "    " &amp;VLOOKUP((tabDaten[[#This Row],[MandNr]]&amp;"x"&amp;LEFT(tabDaten[[#This Row],[Gld]],2)),tabGliederung[],2,FALSE)</f>
        <v>21    Grund - Hauptschulen,  Grundschulförderklassen</v>
      </c>
      <c r="G9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1" s="14" t="str">
        <f>LEFT(tabDaten[[#This Row],[Gld]],4) &amp; "    " &amp;VLOOKUP((tabDaten[[#This Row],[MandNr]]&amp;"x"&amp;LEFT(tabDaten[[#This Row],[Gld]],4)),tabGliederung[],2,FALSE)</f>
        <v xml:space="preserve">2112    Grundschule Bonfeld </v>
      </c>
      <c r="I951" s="14" t="str">
        <f>IF(OR(LEFT(tabDaten[[#This Row],[Grp]],1)*1=3,LEFT(tabDaten[[#This Row],[Grp]],1)*1=9),LEFT(tabDaten[[#This Row],[Grp]],2),LEFT(tabDaten[[#This Row],[Grp]],1))</f>
        <v>4</v>
      </c>
      <c r="J951" s="14" t="str">
        <f>VLOOKUP(tabDaten[[#This Row],[GrpKurz]],tabGruppierung[],2,FALSE)</f>
        <v>A   Personalausgaben</v>
      </c>
      <c r="K9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2112-460000    Personalnebenausgaben   </v>
      </c>
      <c r="L951" s="17">
        <f>IF(OR(tabDaten[[#This Row],[art]]="00",tabDaten[[#This Row],[art]]="10"),tabDaten[[#This Row],[Plan]],tabDaten[[#This Row],[Plan]]*-1)</f>
        <v>-100</v>
      </c>
      <c r="M951" s="18">
        <f>IF(OR(tabDaten[[#This Row],[art]]="00",tabDaten[[#This Row],[art]]="10",tabDaten[[#This Row],[art]]="60",tabDaten[[#This Row],[art]]="70"),tabDaten[[#This Row],[Rechnung]],tabDaten[[#This Row],[Rechnung]]*-1)</f>
        <v>-84.56</v>
      </c>
      <c r="N951" s="44">
        <v>1</v>
      </c>
      <c r="O951" s="45" t="s">
        <v>997</v>
      </c>
      <c r="P951" s="45" t="s">
        <v>1063</v>
      </c>
      <c r="Q951" s="45" t="s">
        <v>1712</v>
      </c>
      <c r="R951" s="45" t="s">
        <v>995</v>
      </c>
      <c r="S951" s="45" t="s">
        <v>1546</v>
      </c>
      <c r="T951" s="44" t="s">
        <v>107</v>
      </c>
      <c r="U951" s="46">
        <v>100</v>
      </c>
      <c r="V951" s="46">
        <v>84.56</v>
      </c>
    </row>
    <row r="952" spans="2:22" x14ac:dyDescent="0.2">
      <c r="B952" s="14" t="str">
        <f>IF(tabDaten[[#This Row],[MandNr]]="","Fehler",IF(tabDaten[[#This Row],[MandNr]]=1,"1 Stadt Bad Rappenau","2 Eigenbetrieb Stadtenwässerung"))</f>
        <v>1 Stadt Bad Rappenau</v>
      </c>
      <c r="C952" s="14" t="str">
        <f>IF(OR(tabDaten[[#This Row],[art]]="00",tabDaten[[#This Row],[art]]="01",tabDaten[[#This Row],[art]]="60",tabDaten[[#This Row],[art]]="61"),"0 Verwaltungshaushalt","1 Vermögenshaushalt")</f>
        <v>0 Verwaltungshaushalt</v>
      </c>
      <c r="D952" s="14" t="str">
        <f>VLOOKUP(tabDaten[[#This Row],[art]],tabKontenart[],2,FALSE)</f>
        <v>01 Ausgaben VerwaltungsHH</v>
      </c>
      <c r="E952" s="14" t="str">
        <f>LEFT(tabDaten[[#This Row],[Gld]],1) &amp; "    " &amp;VLOOKUP((tabDaten[[#This Row],[MandNr]]&amp;"x"&amp;LEFT(tabDaten[[#This Row],[Gld]],1)),tabGliederung[],2,FALSE)</f>
        <v xml:space="preserve">2    Schulen </v>
      </c>
      <c r="F952" s="14" t="str">
        <f>LEFT(tabDaten[[#This Row],[Gld]],2) &amp; "    " &amp;VLOOKUP((tabDaten[[#This Row],[MandNr]]&amp;"x"&amp;LEFT(tabDaten[[#This Row],[Gld]],2)),tabGliederung[],2,FALSE)</f>
        <v>21    Grund - Hauptschulen,  Grundschulförderklassen</v>
      </c>
      <c r="G9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2" s="14" t="str">
        <f>LEFT(tabDaten[[#This Row],[Gld]],4) &amp; "    " &amp;VLOOKUP((tabDaten[[#This Row],[MandNr]]&amp;"x"&amp;LEFT(tabDaten[[#This Row],[Gld]],4)),tabGliederung[],2,FALSE)</f>
        <v xml:space="preserve">2112    Grundschule Bonfeld </v>
      </c>
      <c r="I952" s="14" t="str">
        <f>IF(OR(LEFT(tabDaten[[#This Row],[Grp]],1)*1=3,LEFT(tabDaten[[#This Row],[Grp]],1)*1=9),LEFT(tabDaten[[#This Row],[Grp]],2),LEFT(tabDaten[[#This Row],[Grp]],1))</f>
        <v>4</v>
      </c>
      <c r="J952" s="14" t="str">
        <f>VLOOKUP(tabDaten[[#This Row],[GrpKurz]],tabGruppierung[],2,FALSE)</f>
        <v>A   Personalausgaben</v>
      </c>
      <c r="K9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2112-462000    Betriebsausflug   </v>
      </c>
      <c r="L952" s="17">
        <f>IF(OR(tabDaten[[#This Row],[art]]="00",tabDaten[[#This Row],[art]]="10"),tabDaten[[#This Row],[Plan]],tabDaten[[#This Row],[Plan]]*-1)</f>
        <v>0</v>
      </c>
      <c r="M952" s="18">
        <f>IF(OR(tabDaten[[#This Row],[art]]="00",tabDaten[[#This Row],[art]]="10",tabDaten[[#This Row],[art]]="60",tabDaten[[#This Row],[art]]="70"),tabDaten[[#This Row],[Rechnung]],tabDaten[[#This Row],[Rechnung]]*-1)</f>
        <v>-35.97</v>
      </c>
      <c r="N952" s="44">
        <v>1</v>
      </c>
      <c r="O952" s="45" t="s">
        <v>997</v>
      </c>
      <c r="P952" s="45" t="s">
        <v>1063</v>
      </c>
      <c r="Q952" s="45" t="s">
        <v>1713</v>
      </c>
      <c r="R952" s="45" t="s">
        <v>995</v>
      </c>
      <c r="S952" s="45" t="s">
        <v>1546</v>
      </c>
      <c r="T952" s="44" t="s">
        <v>108</v>
      </c>
      <c r="U952" s="46">
        <v>0</v>
      </c>
      <c r="V952" s="46">
        <v>35.97</v>
      </c>
    </row>
    <row r="953" spans="2:22" x14ac:dyDescent="0.2">
      <c r="B953" s="14" t="str">
        <f>IF(tabDaten[[#This Row],[MandNr]]="","Fehler",IF(tabDaten[[#This Row],[MandNr]]=1,"1 Stadt Bad Rappenau","2 Eigenbetrieb Stadtenwässerung"))</f>
        <v>1 Stadt Bad Rappenau</v>
      </c>
      <c r="C953" s="14" t="str">
        <f>IF(OR(tabDaten[[#This Row],[art]]="00",tabDaten[[#This Row],[art]]="01",tabDaten[[#This Row],[art]]="60",tabDaten[[#This Row],[art]]="61"),"0 Verwaltungshaushalt","1 Vermögenshaushalt")</f>
        <v>0 Verwaltungshaushalt</v>
      </c>
      <c r="D953" s="14" t="str">
        <f>VLOOKUP(tabDaten[[#This Row],[art]],tabKontenart[],2,FALSE)</f>
        <v>01 Ausgaben VerwaltungsHH</v>
      </c>
      <c r="E953" s="14" t="str">
        <f>LEFT(tabDaten[[#This Row],[Gld]],1) &amp; "    " &amp;VLOOKUP((tabDaten[[#This Row],[MandNr]]&amp;"x"&amp;LEFT(tabDaten[[#This Row],[Gld]],1)),tabGliederung[],2,FALSE)</f>
        <v xml:space="preserve">2    Schulen </v>
      </c>
      <c r="F953" s="14" t="str">
        <f>LEFT(tabDaten[[#This Row],[Gld]],2) &amp; "    " &amp;VLOOKUP((tabDaten[[#This Row],[MandNr]]&amp;"x"&amp;LEFT(tabDaten[[#This Row],[Gld]],2)),tabGliederung[],2,FALSE)</f>
        <v>21    Grund - Hauptschulen,  Grundschulförderklassen</v>
      </c>
      <c r="G9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3" s="14" t="str">
        <f>LEFT(tabDaten[[#This Row],[Gld]],4) &amp; "    " &amp;VLOOKUP((tabDaten[[#This Row],[MandNr]]&amp;"x"&amp;LEFT(tabDaten[[#This Row],[Gld]],4)),tabGliederung[],2,FALSE)</f>
        <v xml:space="preserve">2112    Grundschule Bonfeld </v>
      </c>
      <c r="I953" s="14" t="str">
        <f>IF(OR(LEFT(tabDaten[[#This Row],[Grp]],1)*1=3,LEFT(tabDaten[[#This Row],[Grp]],1)*1=9),LEFT(tabDaten[[#This Row],[Grp]],2),LEFT(tabDaten[[#This Row],[Grp]],1))</f>
        <v>5</v>
      </c>
      <c r="J953" s="14" t="str">
        <f>VLOOKUP(tabDaten[[#This Row],[GrpKurz]],tabGruppierung[],2,FALSE)</f>
        <v>A   Sächlicher Verwaltungs- und Betriebsaufwand</v>
      </c>
      <c r="K9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2112-501000    Gebäudeunterhaltung   </v>
      </c>
      <c r="L953" s="17">
        <f>IF(OR(tabDaten[[#This Row],[art]]="00",tabDaten[[#This Row],[art]]="10"),tabDaten[[#This Row],[Plan]],tabDaten[[#This Row],[Plan]]*-1)</f>
        <v>-1000</v>
      </c>
      <c r="M953" s="18">
        <f>IF(OR(tabDaten[[#This Row],[art]]="00",tabDaten[[#This Row],[art]]="10",tabDaten[[#This Row],[art]]="60",tabDaten[[#This Row],[art]]="70"),tabDaten[[#This Row],[Rechnung]],tabDaten[[#This Row],[Rechnung]]*-1)</f>
        <v>-1475.25</v>
      </c>
      <c r="N953" s="44">
        <v>1</v>
      </c>
      <c r="O953" s="45" t="s">
        <v>997</v>
      </c>
      <c r="P953" s="45" t="s">
        <v>1063</v>
      </c>
      <c r="Q953" s="45" t="s">
        <v>1730</v>
      </c>
      <c r="R953" s="45" t="s">
        <v>995</v>
      </c>
      <c r="S953" s="45" t="s">
        <v>1546</v>
      </c>
      <c r="T953" s="44" t="s">
        <v>133</v>
      </c>
      <c r="U953" s="46">
        <v>1000</v>
      </c>
      <c r="V953" s="46">
        <v>1475.25</v>
      </c>
    </row>
    <row r="954" spans="2:22" x14ac:dyDescent="0.2">
      <c r="B954" s="14" t="str">
        <f>IF(tabDaten[[#This Row],[MandNr]]="","Fehler",IF(tabDaten[[#This Row],[MandNr]]=1,"1 Stadt Bad Rappenau","2 Eigenbetrieb Stadtenwässerung"))</f>
        <v>1 Stadt Bad Rappenau</v>
      </c>
      <c r="C954" s="14" t="str">
        <f>IF(OR(tabDaten[[#This Row],[art]]="00",tabDaten[[#This Row],[art]]="01",tabDaten[[#This Row],[art]]="60",tabDaten[[#This Row],[art]]="61"),"0 Verwaltungshaushalt","1 Vermögenshaushalt")</f>
        <v>0 Verwaltungshaushalt</v>
      </c>
      <c r="D954" s="14" t="str">
        <f>VLOOKUP(tabDaten[[#This Row],[art]],tabKontenart[],2,FALSE)</f>
        <v>01 Ausgaben VerwaltungsHH</v>
      </c>
      <c r="E954" s="14" t="str">
        <f>LEFT(tabDaten[[#This Row],[Gld]],1) &amp; "    " &amp;VLOOKUP((tabDaten[[#This Row],[MandNr]]&amp;"x"&amp;LEFT(tabDaten[[#This Row],[Gld]],1)),tabGliederung[],2,FALSE)</f>
        <v xml:space="preserve">2    Schulen </v>
      </c>
      <c r="F954" s="14" t="str">
        <f>LEFT(tabDaten[[#This Row],[Gld]],2) &amp; "    " &amp;VLOOKUP((tabDaten[[#This Row],[MandNr]]&amp;"x"&amp;LEFT(tabDaten[[#This Row],[Gld]],2)),tabGliederung[],2,FALSE)</f>
        <v>21    Grund - Hauptschulen,  Grundschulförderklassen</v>
      </c>
      <c r="G9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4" s="14" t="str">
        <f>LEFT(tabDaten[[#This Row],[Gld]],4) &amp; "    " &amp;VLOOKUP((tabDaten[[#This Row],[MandNr]]&amp;"x"&amp;LEFT(tabDaten[[#This Row],[Gld]],4)),tabGliederung[],2,FALSE)</f>
        <v xml:space="preserve">2112    Grundschule Bonfeld </v>
      </c>
      <c r="I954" s="14" t="str">
        <f>IF(OR(LEFT(tabDaten[[#This Row],[Grp]],1)*1=3,LEFT(tabDaten[[#This Row],[Grp]],1)*1=9),LEFT(tabDaten[[#This Row],[Grp]],2),LEFT(tabDaten[[#This Row],[Grp]],1))</f>
        <v>5</v>
      </c>
      <c r="J954" s="14" t="str">
        <f>VLOOKUP(tabDaten[[#This Row],[GrpKurz]],tabGruppierung[],2,FALSE)</f>
        <v>A   Sächlicher Verwaltungs- und Betriebsaufwand</v>
      </c>
      <c r="K9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2112-510000    Unterhaltung des sonstigen unbeweglichen Vermögens  </v>
      </c>
      <c r="L954" s="17">
        <f>IF(OR(tabDaten[[#This Row],[art]]="00",tabDaten[[#This Row],[art]]="10"),tabDaten[[#This Row],[Plan]],tabDaten[[#This Row],[Plan]]*-1)</f>
        <v>-1000</v>
      </c>
      <c r="M954" s="18">
        <f>IF(OR(tabDaten[[#This Row],[art]]="00",tabDaten[[#This Row],[art]]="10",tabDaten[[#This Row],[art]]="60",tabDaten[[#This Row],[art]]="70"),tabDaten[[#This Row],[Rechnung]],tabDaten[[#This Row],[Rechnung]]*-1)</f>
        <v>-14905.03</v>
      </c>
      <c r="N954" s="44">
        <v>1</v>
      </c>
      <c r="O954" s="45" t="s">
        <v>997</v>
      </c>
      <c r="P954" s="45" t="s">
        <v>1063</v>
      </c>
      <c r="Q954" s="45" t="s">
        <v>1731</v>
      </c>
      <c r="R954" s="45" t="s">
        <v>995</v>
      </c>
      <c r="S954" s="45" t="s">
        <v>1546</v>
      </c>
      <c r="T954" s="44" t="s">
        <v>134</v>
      </c>
      <c r="U954" s="46">
        <v>1000</v>
      </c>
      <c r="V954" s="46">
        <v>14905.03</v>
      </c>
    </row>
    <row r="955" spans="2:22" x14ac:dyDescent="0.2">
      <c r="B955" s="14" t="str">
        <f>IF(tabDaten[[#This Row],[MandNr]]="","Fehler",IF(tabDaten[[#This Row],[MandNr]]=1,"1 Stadt Bad Rappenau","2 Eigenbetrieb Stadtenwässerung"))</f>
        <v>1 Stadt Bad Rappenau</v>
      </c>
      <c r="C955" s="14" t="str">
        <f>IF(OR(tabDaten[[#This Row],[art]]="00",tabDaten[[#This Row],[art]]="01",tabDaten[[#This Row],[art]]="60",tabDaten[[#This Row],[art]]="61"),"0 Verwaltungshaushalt","1 Vermögenshaushalt")</f>
        <v>0 Verwaltungshaushalt</v>
      </c>
      <c r="D955" s="14" t="str">
        <f>VLOOKUP(tabDaten[[#This Row],[art]],tabKontenart[],2,FALSE)</f>
        <v>01 Ausgaben VerwaltungsHH</v>
      </c>
      <c r="E955" s="14" t="str">
        <f>LEFT(tabDaten[[#This Row],[Gld]],1) &amp; "    " &amp;VLOOKUP((tabDaten[[#This Row],[MandNr]]&amp;"x"&amp;LEFT(tabDaten[[#This Row],[Gld]],1)),tabGliederung[],2,FALSE)</f>
        <v xml:space="preserve">2    Schulen </v>
      </c>
      <c r="F955" s="14" t="str">
        <f>LEFT(tabDaten[[#This Row],[Gld]],2) &amp; "    " &amp;VLOOKUP((tabDaten[[#This Row],[MandNr]]&amp;"x"&amp;LEFT(tabDaten[[#This Row],[Gld]],2)),tabGliederung[],2,FALSE)</f>
        <v>21    Grund - Hauptschulen,  Grundschulförderklassen</v>
      </c>
      <c r="G9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5" s="14" t="str">
        <f>LEFT(tabDaten[[#This Row],[Gld]],4) &amp; "    " &amp;VLOOKUP((tabDaten[[#This Row],[MandNr]]&amp;"x"&amp;LEFT(tabDaten[[#This Row],[Gld]],4)),tabGliederung[],2,FALSE)</f>
        <v xml:space="preserve">2112    Grundschule Bonfeld </v>
      </c>
      <c r="I955" s="14" t="str">
        <f>IF(OR(LEFT(tabDaten[[#This Row],[Grp]],1)*1=3,LEFT(tabDaten[[#This Row],[Grp]],1)*1=9),LEFT(tabDaten[[#This Row],[Grp]],2),LEFT(tabDaten[[#This Row],[Grp]],1))</f>
        <v>5</v>
      </c>
      <c r="J955" s="14" t="str">
        <f>VLOOKUP(tabDaten[[#This Row],[GrpKurz]],tabGruppierung[],2,FALSE)</f>
        <v>A   Sächlicher Verwaltungs- und Betriebsaufwand</v>
      </c>
      <c r="K9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2112-521000    Geräte, Ausstattungs- und Einrichtungsgegenstände  </v>
      </c>
      <c r="L955" s="17">
        <f>IF(OR(tabDaten[[#This Row],[art]]="00",tabDaten[[#This Row],[art]]="10"),tabDaten[[#This Row],[Plan]],tabDaten[[#This Row],[Plan]]*-1)</f>
        <v>-17000</v>
      </c>
      <c r="M955" s="18">
        <f>IF(OR(tabDaten[[#This Row],[art]]="00",tabDaten[[#This Row],[art]]="10",tabDaten[[#This Row],[art]]="60",tabDaten[[#This Row],[art]]="70"),tabDaten[[#This Row],[Rechnung]],tabDaten[[#This Row],[Rechnung]]*-1)</f>
        <v>-15236.1</v>
      </c>
      <c r="N955" s="44">
        <v>1</v>
      </c>
      <c r="O955" s="45" t="s">
        <v>997</v>
      </c>
      <c r="P955" s="45" t="s">
        <v>1063</v>
      </c>
      <c r="Q955" s="45" t="s">
        <v>1750</v>
      </c>
      <c r="R955" s="45" t="s">
        <v>995</v>
      </c>
      <c r="S955" s="45" t="s">
        <v>1546</v>
      </c>
      <c r="T955" s="44" t="s">
        <v>125</v>
      </c>
      <c r="U955" s="46">
        <v>17000</v>
      </c>
      <c r="V955" s="46">
        <v>15236.1</v>
      </c>
    </row>
    <row r="956" spans="2:22" x14ac:dyDescent="0.2">
      <c r="B956" s="14" t="str">
        <f>IF(tabDaten[[#This Row],[MandNr]]="","Fehler",IF(tabDaten[[#This Row],[MandNr]]=1,"1 Stadt Bad Rappenau","2 Eigenbetrieb Stadtenwässerung"))</f>
        <v>1 Stadt Bad Rappenau</v>
      </c>
      <c r="C956" s="14" t="str">
        <f>IF(OR(tabDaten[[#This Row],[art]]="00",tabDaten[[#This Row],[art]]="01",tabDaten[[#This Row],[art]]="60",tabDaten[[#This Row],[art]]="61"),"0 Verwaltungshaushalt","1 Vermögenshaushalt")</f>
        <v>0 Verwaltungshaushalt</v>
      </c>
      <c r="D956" s="14" t="str">
        <f>VLOOKUP(tabDaten[[#This Row],[art]],tabKontenart[],2,FALSE)</f>
        <v>01 Ausgaben VerwaltungsHH</v>
      </c>
      <c r="E956" s="14" t="str">
        <f>LEFT(tabDaten[[#This Row],[Gld]],1) &amp; "    " &amp;VLOOKUP((tabDaten[[#This Row],[MandNr]]&amp;"x"&amp;LEFT(tabDaten[[#This Row],[Gld]],1)),tabGliederung[],2,FALSE)</f>
        <v xml:space="preserve">2    Schulen </v>
      </c>
      <c r="F956" s="14" t="str">
        <f>LEFT(tabDaten[[#This Row],[Gld]],2) &amp; "    " &amp;VLOOKUP((tabDaten[[#This Row],[MandNr]]&amp;"x"&amp;LEFT(tabDaten[[#This Row],[Gld]],2)),tabGliederung[],2,FALSE)</f>
        <v>21    Grund - Hauptschulen,  Grundschulförderklassen</v>
      </c>
      <c r="G9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6" s="14" t="str">
        <f>LEFT(tabDaten[[#This Row],[Gld]],4) &amp; "    " &amp;VLOOKUP((tabDaten[[#This Row],[MandNr]]&amp;"x"&amp;LEFT(tabDaten[[#This Row],[Gld]],4)),tabGliederung[],2,FALSE)</f>
        <v xml:space="preserve">2112    Grundschule Bonfeld </v>
      </c>
      <c r="I956" s="14" t="str">
        <f>IF(OR(LEFT(tabDaten[[#This Row],[Grp]],1)*1=3,LEFT(tabDaten[[#This Row],[Grp]],1)*1=9),LEFT(tabDaten[[#This Row],[Grp]],2),LEFT(tabDaten[[#This Row],[Grp]],1))</f>
        <v>5</v>
      </c>
      <c r="J956" s="14" t="str">
        <f>VLOOKUP(tabDaten[[#This Row],[GrpKurz]],tabGruppierung[],2,FALSE)</f>
        <v>A   Sächlicher Verwaltungs- und Betriebsaufwand</v>
      </c>
      <c r="K9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2112-522000    Druck- und Kopierkosten   </v>
      </c>
      <c r="L956" s="17">
        <f>IF(OR(tabDaten[[#This Row],[art]]="00",tabDaten[[#This Row],[art]]="10"),tabDaten[[#This Row],[Plan]],tabDaten[[#This Row],[Plan]]*-1)</f>
        <v>-1500</v>
      </c>
      <c r="M956" s="18">
        <f>IF(OR(tabDaten[[#This Row],[art]]="00",tabDaten[[#This Row],[art]]="10",tabDaten[[#This Row],[art]]="60",tabDaten[[#This Row],[art]]="70"),tabDaten[[#This Row],[Rechnung]],tabDaten[[#This Row],[Rechnung]]*-1)</f>
        <v>-1993.78</v>
      </c>
      <c r="N956" s="44">
        <v>1</v>
      </c>
      <c r="O956" s="45" t="s">
        <v>997</v>
      </c>
      <c r="P956" s="45" t="s">
        <v>1063</v>
      </c>
      <c r="Q956" s="45" t="s">
        <v>1715</v>
      </c>
      <c r="R956" s="45" t="s">
        <v>995</v>
      </c>
      <c r="S956" s="45" t="s">
        <v>1546</v>
      </c>
      <c r="T956" s="44" t="s">
        <v>110</v>
      </c>
      <c r="U956" s="46">
        <v>1500</v>
      </c>
      <c r="V956" s="46">
        <v>1993.78</v>
      </c>
    </row>
    <row r="957" spans="2:22" x14ac:dyDescent="0.2">
      <c r="B957" s="14" t="str">
        <f>IF(tabDaten[[#This Row],[MandNr]]="","Fehler",IF(tabDaten[[#This Row],[MandNr]]=1,"1 Stadt Bad Rappenau","2 Eigenbetrieb Stadtenwässerung"))</f>
        <v>1 Stadt Bad Rappenau</v>
      </c>
      <c r="C957" s="14" t="str">
        <f>IF(OR(tabDaten[[#This Row],[art]]="00",tabDaten[[#This Row],[art]]="01",tabDaten[[#This Row],[art]]="60",tabDaten[[#This Row],[art]]="61"),"0 Verwaltungshaushalt","1 Vermögenshaushalt")</f>
        <v>0 Verwaltungshaushalt</v>
      </c>
      <c r="D957" s="14" t="str">
        <f>VLOOKUP(tabDaten[[#This Row],[art]],tabKontenart[],2,FALSE)</f>
        <v>01 Ausgaben VerwaltungsHH</v>
      </c>
      <c r="E957" s="14" t="str">
        <f>LEFT(tabDaten[[#This Row],[Gld]],1) &amp; "    " &amp;VLOOKUP((tabDaten[[#This Row],[MandNr]]&amp;"x"&amp;LEFT(tabDaten[[#This Row],[Gld]],1)),tabGliederung[],2,FALSE)</f>
        <v xml:space="preserve">2    Schulen </v>
      </c>
      <c r="F957" s="14" t="str">
        <f>LEFT(tabDaten[[#This Row],[Gld]],2) &amp; "    " &amp;VLOOKUP((tabDaten[[#This Row],[MandNr]]&amp;"x"&amp;LEFT(tabDaten[[#This Row],[Gld]],2)),tabGliederung[],2,FALSE)</f>
        <v>21    Grund - Hauptschulen,  Grundschulförderklassen</v>
      </c>
      <c r="G9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7" s="14" t="str">
        <f>LEFT(tabDaten[[#This Row],[Gld]],4) &amp; "    " &amp;VLOOKUP((tabDaten[[#This Row],[MandNr]]&amp;"x"&amp;LEFT(tabDaten[[#This Row],[Gld]],4)),tabGliederung[],2,FALSE)</f>
        <v xml:space="preserve">2112    Grundschule Bonfeld </v>
      </c>
      <c r="I957" s="14" t="str">
        <f>IF(OR(LEFT(tabDaten[[#This Row],[Grp]],1)*1=3,LEFT(tabDaten[[#This Row],[Grp]],1)*1=9),LEFT(tabDaten[[#This Row],[Grp]],2),LEFT(tabDaten[[#This Row],[Grp]],1))</f>
        <v>5</v>
      </c>
      <c r="J957" s="14" t="str">
        <f>VLOOKUP(tabDaten[[#This Row],[GrpKurz]],tabGruppierung[],2,FALSE)</f>
        <v>A   Sächlicher Verwaltungs- und Betriebsaufwand</v>
      </c>
      <c r="K9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2112-523000    Gebäudeausstattung   </v>
      </c>
      <c r="L957" s="17">
        <f>IF(OR(tabDaten[[#This Row],[art]]="00",tabDaten[[#This Row],[art]]="10"),tabDaten[[#This Row],[Plan]],tabDaten[[#This Row],[Plan]]*-1)</f>
        <v>-200</v>
      </c>
      <c r="M957" s="18">
        <f>IF(OR(tabDaten[[#This Row],[art]]="00",tabDaten[[#This Row],[art]]="10",tabDaten[[#This Row],[art]]="60",tabDaten[[#This Row],[art]]="70"),tabDaten[[#This Row],[Rechnung]],tabDaten[[#This Row],[Rechnung]]*-1)</f>
        <v>0</v>
      </c>
      <c r="N957" s="44">
        <v>1</v>
      </c>
      <c r="O957" s="45" t="s">
        <v>997</v>
      </c>
      <c r="P957" s="45" t="s">
        <v>1063</v>
      </c>
      <c r="Q957" s="45" t="s">
        <v>1756</v>
      </c>
      <c r="R957" s="45" t="s">
        <v>995</v>
      </c>
      <c r="S957" s="45" t="s">
        <v>1546</v>
      </c>
      <c r="T957" s="44" t="s">
        <v>169</v>
      </c>
      <c r="U957" s="46">
        <v>200</v>
      </c>
      <c r="V957" s="46">
        <v>0</v>
      </c>
    </row>
    <row r="958" spans="2:22" x14ac:dyDescent="0.2">
      <c r="B958" s="14" t="str">
        <f>IF(tabDaten[[#This Row],[MandNr]]="","Fehler",IF(tabDaten[[#This Row],[MandNr]]=1,"1 Stadt Bad Rappenau","2 Eigenbetrieb Stadtenwässerung"))</f>
        <v>1 Stadt Bad Rappenau</v>
      </c>
      <c r="C958" s="14" t="str">
        <f>IF(OR(tabDaten[[#This Row],[art]]="00",tabDaten[[#This Row],[art]]="01",tabDaten[[#This Row],[art]]="60",tabDaten[[#This Row],[art]]="61"),"0 Verwaltungshaushalt","1 Vermögenshaushalt")</f>
        <v>0 Verwaltungshaushalt</v>
      </c>
      <c r="D958" s="14" t="str">
        <f>VLOOKUP(tabDaten[[#This Row],[art]],tabKontenart[],2,FALSE)</f>
        <v>01 Ausgaben VerwaltungsHH</v>
      </c>
      <c r="E958" s="14" t="str">
        <f>LEFT(tabDaten[[#This Row],[Gld]],1) &amp; "    " &amp;VLOOKUP((tabDaten[[#This Row],[MandNr]]&amp;"x"&amp;LEFT(tabDaten[[#This Row],[Gld]],1)),tabGliederung[],2,FALSE)</f>
        <v xml:space="preserve">2    Schulen </v>
      </c>
      <c r="F958" s="14" t="str">
        <f>LEFT(tabDaten[[#This Row],[Gld]],2) &amp; "    " &amp;VLOOKUP((tabDaten[[#This Row],[MandNr]]&amp;"x"&amp;LEFT(tabDaten[[#This Row],[Gld]],2)),tabGliederung[],2,FALSE)</f>
        <v>21    Grund - Hauptschulen,  Grundschulförderklassen</v>
      </c>
      <c r="G9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8" s="14" t="str">
        <f>LEFT(tabDaten[[#This Row],[Gld]],4) &amp; "    " &amp;VLOOKUP((tabDaten[[#This Row],[MandNr]]&amp;"x"&amp;LEFT(tabDaten[[#This Row],[Gld]],4)),tabGliederung[],2,FALSE)</f>
        <v xml:space="preserve">2112    Grundschule Bonfeld </v>
      </c>
      <c r="I958" s="14" t="str">
        <f>IF(OR(LEFT(tabDaten[[#This Row],[Grp]],1)*1=3,LEFT(tabDaten[[#This Row],[Grp]],1)*1=9),LEFT(tabDaten[[#This Row],[Grp]],2),LEFT(tabDaten[[#This Row],[Grp]],1))</f>
        <v>5</v>
      </c>
      <c r="J958" s="14" t="str">
        <f>VLOOKUP(tabDaten[[#This Row],[GrpKurz]],tabGruppierung[],2,FALSE)</f>
        <v>A   Sächlicher Verwaltungs- und Betriebsaufwand</v>
      </c>
      <c r="K9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2112-541000    Strom   </v>
      </c>
      <c r="L958" s="17">
        <f>IF(OR(tabDaten[[#This Row],[art]]="00",tabDaten[[#This Row],[art]]="10"),tabDaten[[#This Row],[Plan]],tabDaten[[#This Row],[Plan]]*-1)</f>
        <v>-3200</v>
      </c>
      <c r="M958" s="18">
        <f>IF(OR(tabDaten[[#This Row],[art]]="00",tabDaten[[#This Row],[art]]="10",tabDaten[[#This Row],[art]]="60",tabDaten[[#This Row],[art]]="70"),tabDaten[[#This Row],[Rechnung]],tabDaten[[#This Row],[Rechnung]]*-1)</f>
        <v>-3955.77</v>
      </c>
      <c r="N958" s="44">
        <v>1</v>
      </c>
      <c r="O958" s="45" t="s">
        <v>997</v>
      </c>
      <c r="P958" s="45" t="s">
        <v>1063</v>
      </c>
      <c r="Q958" s="45" t="s">
        <v>1732</v>
      </c>
      <c r="R958" s="45" t="s">
        <v>995</v>
      </c>
      <c r="S958" s="45" t="s">
        <v>1546</v>
      </c>
      <c r="T958" s="44" t="s">
        <v>135</v>
      </c>
      <c r="U958" s="46">
        <v>3200</v>
      </c>
      <c r="V958" s="46">
        <v>3955.77</v>
      </c>
    </row>
    <row r="959" spans="2:22" x14ac:dyDescent="0.2">
      <c r="B959" s="14" t="str">
        <f>IF(tabDaten[[#This Row],[MandNr]]="","Fehler",IF(tabDaten[[#This Row],[MandNr]]=1,"1 Stadt Bad Rappenau","2 Eigenbetrieb Stadtenwässerung"))</f>
        <v>1 Stadt Bad Rappenau</v>
      </c>
      <c r="C959" s="14" t="str">
        <f>IF(OR(tabDaten[[#This Row],[art]]="00",tabDaten[[#This Row],[art]]="01",tabDaten[[#This Row],[art]]="60",tabDaten[[#This Row],[art]]="61"),"0 Verwaltungshaushalt","1 Vermögenshaushalt")</f>
        <v>0 Verwaltungshaushalt</v>
      </c>
      <c r="D959" s="14" t="str">
        <f>VLOOKUP(tabDaten[[#This Row],[art]],tabKontenart[],2,FALSE)</f>
        <v>01 Ausgaben VerwaltungsHH</v>
      </c>
      <c r="E959" s="14" t="str">
        <f>LEFT(tabDaten[[#This Row],[Gld]],1) &amp; "    " &amp;VLOOKUP((tabDaten[[#This Row],[MandNr]]&amp;"x"&amp;LEFT(tabDaten[[#This Row],[Gld]],1)),tabGliederung[],2,FALSE)</f>
        <v xml:space="preserve">2    Schulen </v>
      </c>
      <c r="F959" s="14" t="str">
        <f>LEFT(tabDaten[[#This Row],[Gld]],2) &amp; "    " &amp;VLOOKUP((tabDaten[[#This Row],[MandNr]]&amp;"x"&amp;LEFT(tabDaten[[#This Row],[Gld]],2)),tabGliederung[],2,FALSE)</f>
        <v>21    Grund - Hauptschulen,  Grundschulförderklassen</v>
      </c>
      <c r="G9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59" s="14" t="str">
        <f>LEFT(tabDaten[[#This Row],[Gld]],4) &amp; "    " &amp;VLOOKUP((tabDaten[[#This Row],[MandNr]]&amp;"x"&amp;LEFT(tabDaten[[#This Row],[Gld]],4)),tabGliederung[],2,FALSE)</f>
        <v xml:space="preserve">2112    Grundschule Bonfeld </v>
      </c>
      <c r="I959" s="14" t="str">
        <f>IF(OR(LEFT(tabDaten[[#This Row],[Grp]],1)*1=3,LEFT(tabDaten[[#This Row],[Grp]],1)*1=9),LEFT(tabDaten[[#This Row],[Grp]],2),LEFT(tabDaten[[#This Row],[Grp]],1))</f>
        <v>5</v>
      </c>
      <c r="J959" s="14" t="str">
        <f>VLOOKUP(tabDaten[[#This Row],[GrpKurz]],tabGruppierung[],2,FALSE)</f>
        <v>A   Sächlicher Verwaltungs- und Betriebsaufwand</v>
      </c>
      <c r="K9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2112-542000    Wasser / Abwasser   </v>
      </c>
      <c r="L959" s="17">
        <f>IF(OR(tabDaten[[#This Row],[art]]="00",tabDaten[[#This Row],[art]]="10"),tabDaten[[#This Row],[Plan]],tabDaten[[#This Row],[Plan]]*-1)</f>
        <v>-900</v>
      </c>
      <c r="M959" s="18">
        <f>IF(OR(tabDaten[[#This Row],[art]]="00",tabDaten[[#This Row],[art]]="10",tabDaten[[#This Row],[art]]="60",tabDaten[[#This Row],[art]]="70"),tabDaten[[#This Row],[Rechnung]],tabDaten[[#This Row],[Rechnung]]*-1)</f>
        <v>-1418.79</v>
      </c>
      <c r="N959" s="44">
        <v>1</v>
      </c>
      <c r="O959" s="45" t="s">
        <v>997</v>
      </c>
      <c r="P959" s="45" t="s">
        <v>1063</v>
      </c>
      <c r="Q959" s="45" t="s">
        <v>1733</v>
      </c>
      <c r="R959" s="45" t="s">
        <v>995</v>
      </c>
      <c r="S959" s="45" t="s">
        <v>1546</v>
      </c>
      <c r="T959" s="44" t="s">
        <v>136</v>
      </c>
      <c r="U959" s="46">
        <v>900</v>
      </c>
      <c r="V959" s="46">
        <v>1418.79</v>
      </c>
    </row>
    <row r="960" spans="2:22" x14ac:dyDescent="0.2">
      <c r="B960" s="14" t="str">
        <f>IF(tabDaten[[#This Row],[MandNr]]="","Fehler",IF(tabDaten[[#This Row],[MandNr]]=1,"1 Stadt Bad Rappenau","2 Eigenbetrieb Stadtenwässerung"))</f>
        <v>1 Stadt Bad Rappenau</v>
      </c>
      <c r="C960" s="14" t="str">
        <f>IF(OR(tabDaten[[#This Row],[art]]="00",tabDaten[[#This Row],[art]]="01",tabDaten[[#This Row],[art]]="60",tabDaten[[#This Row],[art]]="61"),"0 Verwaltungshaushalt","1 Vermögenshaushalt")</f>
        <v>0 Verwaltungshaushalt</v>
      </c>
      <c r="D960" s="14" t="str">
        <f>VLOOKUP(tabDaten[[#This Row],[art]],tabKontenart[],2,FALSE)</f>
        <v>01 Ausgaben VerwaltungsHH</v>
      </c>
      <c r="E960" s="14" t="str">
        <f>LEFT(tabDaten[[#This Row],[Gld]],1) &amp; "    " &amp;VLOOKUP((tabDaten[[#This Row],[MandNr]]&amp;"x"&amp;LEFT(tabDaten[[#This Row],[Gld]],1)),tabGliederung[],2,FALSE)</f>
        <v xml:space="preserve">2    Schulen </v>
      </c>
      <c r="F960" s="14" t="str">
        <f>LEFT(tabDaten[[#This Row],[Gld]],2) &amp; "    " &amp;VLOOKUP((tabDaten[[#This Row],[MandNr]]&amp;"x"&amp;LEFT(tabDaten[[#This Row],[Gld]],2)),tabGliederung[],2,FALSE)</f>
        <v>21    Grund - Hauptschulen,  Grundschulförderklassen</v>
      </c>
      <c r="G9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0" s="14" t="str">
        <f>LEFT(tabDaten[[#This Row],[Gld]],4) &amp; "    " &amp;VLOOKUP((tabDaten[[#This Row],[MandNr]]&amp;"x"&amp;LEFT(tabDaten[[#This Row],[Gld]],4)),tabGliederung[],2,FALSE)</f>
        <v xml:space="preserve">2112    Grundschule Bonfeld </v>
      </c>
      <c r="I960" s="14" t="str">
        <f>IF(OR(LEFT(tabDaten[[#This Row],[Grp]],1)*1=3,LEFT(tabDaten[[#This Row],[Grp]],1)*1=9),LEFT(tabDaten[[#This Row],[Grp]],2),LEFT(tabDaten[[#This Row],[Grp]],1))</f>
        <v>5</v>
      </c>
      <c r="J960" s="14" t="str">
        <f>VLOOKUP(tabDaten[[#This Row],[GrpKurz]],tabGruppierung[],2,FALSE)</f>
        <v>A   Sächlicher Verwaltungs- und Betriebsaufwand</v>
      </c>
      <c r="K9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2112-543000    Heizungskosten   </v>
      </c>
      <c r="L960" s="17">
        <f>IF(OR(tabDaten[[#This Row],[art]]="00",tabDaten[[#This Row],[art]]="10"),tabDaten[[#This Row],[Plan]],tabDaten[[#This Row],[Plan]]*-1)</f>
        <v>-3000</v>
      </c>
      <c r="M960" s="18">
        <f>IF(OR(tabDaten[[#This Row],[art]]="00",tabDaten[[#This Row],[art]]="10",tabDaten[[#This Row],[art]]="60",tabDaten[[#This Row],[art]]="70"),tabDaten[[#This Row],[Rechnung]],tabDaten[[#This Row],[Rechnung]]*-1)</f>
        <v>-4768.68</v>
      </c>
      <c r="N960" s="44">
        <v>1</v>
      </c>
      <c r="O960" s="45" t="s">
        <v>997</v>
      </c>
      <c r="P960" s="45" t="s">
        <v>1063</v>
      </c>
      <c r="Q960" s="45" t="s">
        <v>1734</v>
      </c>
      <c r="R960" s="45" t="s">
        <v>995</v>
      </c>
      <c r="S960" s="45" t="s">
        <v>1546</v>
      </c>
      <c r="T960" s="44" t="s">
        <v>137</v>
      </c>
      <c r="U960" s="46">
        <v>3000</v>
      </c>
      <c r="V960" s="46">
        <v>4768.68</v>
      </c>
    </row>
    <row r="961" spans="2:22" x14ac:dyDescent="0.2">
      <c r="B961" s="14" t="str">
        <f>IF(tabDaten[[#This Row],[MandNr]]="","Fehler",IF(tabDaten[[#This Row],[MandNr]]=1,"1 Stadt Bad Rappenau","2 Eigenbetrieb Stadtenwässerung"))</f>
        <v>1 Stadt Bad Rappenau</v>
      </c>
      <c r="C961" s="14" t="str">
        <f>IF(OR(tabDaten[[#This Row],[art]]="00",tabDaten[[#This Row],[art]]="01",tabDaten[[#This Row],[art]]="60",tabDaten[[#This Row],[art]]="61"),"0 Verwaltungshaushalt","1 Vermögenshaushalt")</f>
        <v>0 Verwaltungshaushalt</v>
      </c>
      <c r="D961" s="14" t="str">
        <f>VLOOKUP(tabDaten[[#This Row],[art]],tabKontenart[],2,FALSE)</f>
        <v>01 Ausgaben VerwaltungsHH</v>
      </c>
      <c r="E961" s="14" t="str">
        <f>LEFT(tabDaten[[#This Row],[Gld]],1) &amp; "    " &amp;VLOOKUP((tabDaten[[#This Row],[MandNr]]&amp;"x"&amp;LEFT(tabDaten[[#This Row],[Gld]],1)),tabGliederung[],2,FALSE)</f>
        <v xml:space="preserve">2    Schulen </v>
      </c>
      <c r="F961" s="14" t="str">
        <f>LEFT(tabDaten[[#This Row],[Gld]],2) &amp; "    " &amp;VLOOKUP((tabDaten[[#This Row],[MandNr]]&amp;"x"&amp;LEFT(tabDaten[[#This Row],[Gld]],2)),tabGliederung[],2,FALSE)</f>
        <v>21    Grund - Hauptschulen,  Grundschulförderklassen</v>
      </c>
      <c r="G9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1" s="14" t="str">
        <f>LEFT(tabDaten[[#This Row],[Gld]],4) &amp; "    " &amp;VLOOKUP((tabDaten[[#This Row],[MandNr]]&amp;"x"&amp;LEFT(tabDaten[[#This Row],[Gld]],4)),tabGliederung[],2,FALSE)</f>
        <v xml:space="preserve">2112    Grundschule Bonfeld </v>
      </c>
      <c r="I961" s="14" t="str">
        <f>IF(OR(LEFT(tabDaten[[#This Row],[Grp]],1)*1=3,LEFT(tabDaten[[#This Row],[Grp]],1)*1=9),LEFT(tabDaten[[#This Row],[Grp]],2),LEFT(tabDaten[[#This Row],[Grp]],1))</f>
        <v>5</v>
      </c>
      <c r="J961" s="14" t="str">
        <f>VLOOKUP(tabDaten[[#This Row],[GrpKurz]],tabGruppierung[],2,FALSE)</f>
        <v>A   Sächlicher Verwaltungs- und Betriebsaufwand</v>
      </c>
      <c r="K9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2112-544000    Abfallgebühren   </v>
      </c>
      <c r="L961" s="17">
        <f>IF(OR(tabDaten[[#This Row],[art]]="00",tabDaten[[#This Row],[art]]="10"),tabDaten[[#This Row],[Plan]],tabDaten[[#This Row],[Plan]]*-1)</f>
        <v>-1900</v>
      </c>
      <c r="M961" s="18">
        <f>IF(OR(tabDaten[[#This Row],[art]]="00",tabDaten[[#This Row],[art]]="10",tabDaten[[#This Row],[art]]="60",tabDaten[[#This Row],[art]]="70"),tabDaten[[#This Row],[Rechnung]],tabDaten[[#This Row],[Rechnung]]*-1)</f>
        <v>-1800</v>
      </c>
      <c r="N961" s="44">
        <v>1</v>
      </c>
      <c r="O961" s="45" t="s">
        <v>997</v>
      </c>
      <c r="P961" s="45" t="s">
        <v>1063</v>
      </c>
      <c r="Q961" s="45" t="s">
        <v>1735</v>
      </c>
      <c r="R961" s="45" t="s">
        <v>995</v>
      </c>
      <c r="S961" s="45" t="s">
        <v>1546</v>
      </c>
      <c r="T961" s="44" t="s">
        <v>138</v>
      </c>
      <c r="U961" s="46">
        <v>1900</v>
      </c>
      <c r="V961" s="46">
        <v>1800</v>
      </c>
    </row>
    <row r="962" spans="2:22" x14ac:dyDescent="0.2">
      <c r="B962" s="14" t="str">
        <f>IF(tabDaten[[#This Row],[MandNr]]="","Fehler",IF(tabDaten[[#This Row],[MandNr]]=1,"1 Stadt Bad Rappenau","2 Eigenbetrieb Stadtenwässerung"))</f>
        <v>1 Stadt Bad Rappenau</v>
      </c>
      <c r="C962" s="14" t="str">
        <f>IF(OR(tabDaten[[#This Row],[art]]="00",tabDaten[[#This Row],[art]]="01",tabDaten[[#This Row],[art]]="60",tabDaten[[#This Row],[art]]="61"),"0 Verwaltungshaushalt","1 Vermögenshaushalt")</f>
        <v>0 Verwaltungshaushalt</v>
      </c>
      <c r="D962" s="14" t="str">
        <f>VLOOKUP(tabDaten[[#This Row],[art]],tabKontenart[],2,FALSE)</f>
        <v>01 Ausgaben VerwaltungsHH</v>
      </c>
      <c r="E962" s="14" t="str">
        <f>LEFT(tabDaten[[#This Row],[Gld]],1) &amp; "    " &amp;VLOOKUP((tabDaten[[#This Row],[MandNr]]&amp;"x"&amp;LEFT(tabDaten[[#This Row],[Gld]],1)),tabGliederung[],2,FALSE)</f>
        <v xml:space="preserve">2    Schulen </v>
      </c>
      <c r="F962" s="14" t="str">
        <f>LEFT(tabDaten[[#This Row],[Gld]],2) &amp; "    " &amp;VLOOKUP((tabDaten[[#This Row],[MandNr]]&amp;"x"&amp;LEFT(tabDaten[[#This Row],[Gld]],2)),tabGliederung[],2,FALSE)</f>
        <v>21    Grund - Hauptschulen,  Grundschulförderklassen</v>
      </c>
      <c r="G9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2" s="14" t="str">
        <f>LEFT(tabDaten[[#This Row],[Gld]],4) &amp; "    " &amp;VLOOKUP((tabDaten[[#This Row],[MandNr]]&amp;"x"&amp;LEFT(tabDaten[[#This Row],[Gld]],4)),tabGliederung[],2,FALSE)</f>
        <v xml:space="preserve">2112    Grundschule Bonfeld </v>
      </c>
      <c r="I962" s="14" t="str">
        <f>IF(OR(LEFT(tabDaten[[#This Row],[Grp]],1)*1=3,LEFT(tabDaten[[#This Row],[Grp]],1)*1=9),LEFT(tabDaten[[#This Row],[Grp]],2),LEFT(tabDaten[[#This Row],[Grp]],1))</f>
        <v>5</v>
      </c>
      <c r="J962" s="14" t="str">
        <f>VLOOKUP(tabDaten[[#This Row],[GrpKurz]],tabGruppierung[],2,FALSE)</f>
        <v>A   Sächlicher Verwaltungs- und Betriebsaufwand</v>
      </c>
      <c r="K9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2112-545000    Reinigungskosten   </v>
      </c>
      <c r="L962" s="17">
        <f>IF(OR(tabDaten[[#This Row],[art]]="00",tabDaten[[#This Row],[art]]="10"),tabDaten[[#This Row],[Plan]],tabDaten[[#This Row],[Plan]]*-1)</f>
        <v>-19100</v>
      </c>
      <c r="M962" s="18">
        <f>IF(OR(tabDaten[[#This Row],[art]]="00",tabDaten[[#This Row],[art]]="10",tabDaten[[#This Row],[art]]="60",tabDaten[[#This Row],[art]]="70"),tabDaten[[#This Row],[Rechnung]],tabDaten[[#This Row],[Rechnung]]*-1)</f>
        <v>-8429.75</v>
      </c>
      <c r="N962" s="44">
        <v>1</v>
      </c>
      <c r="O962" s="45" t="s">
        <v>997</v>
      </c>
      <c r="P962" s="45" t="s">
        <v>1063</v>
      </c>
      <c r="Q962" s="45" t="s">
        <v>1736</v>
      </c>
      <c r="R962" s="45" t="s">
        <v>995</v>
      </c>
      <c r="S962" s="45" t="s">
        <v>1546</v>
      </c>
      <c r="T962" s="44" t="s">
        <v>139</v>
      </c>
      <c r="U962" s="46">
        <v>19100</v>
      </c>
      <c r="V962" s="46">
        <v>8429.75</v>
      </c>
    </row>
    <row r="963" spans="2:22" x14ac:dyDescent="0.2">
      <c r="B963" s="14" t="str">
        <f>IF(tabDaten[[#This Row],[MandNr]]="","Fehler",IF(tabDaten[[#This Row],[MandNr]]=1,"1 Stadt Bad Rappenau","2 Eigenbetrieb Stadtenwässerung"))</f>
        <v>1 Stadt Bad Rappenau</v>
      </c>
      <c r="C963" s="14" t="str">
        <f>IF(OR(tabDaten[[#This Row],[art]]="00",tabDaten[[#This Row],[art]]="01",tabDaten[[#This Row],[art]]="60",tabDaten[[#This Row],[art]]="61"),"0 Verwaltungshaushalt","1 Vermögenshaushalt")</f>
        <v>0 Verwaltungshaushalt</v>
      </c>
      <c r="D963" s="14" t="str">
        <f>VLOOKUP(tabDaten[[#This Row],[art]],tabKontenart[],2,FALSE)</f>
        <v>01 Ausgaben VerwaltungsHH</v>
      </c>
      <c r="E963" s="14" t="str">
        <f>LEFT(tabDaten[[#This Row],[Gld]],1) &amp; "    " &amp;VLOOKUP((tabDaten[[#This Row],[MandNr]]&amp;"x"&amp;LEFT(tabDaten[[#This Row],[Gld]],1)),tabGliederung[],2,FALSE)</f>
        <v xml:space="preserve">2    Schulen </v>
      </c>
      <c r="F963" s="14" t="str">
        <f>LEFT(tabDaten[[#This Row],[Gld]],2) &amp; "    " &amp;VLOOKUP((tabDaten[[#This Row],[MandNr]]&amp;"x"&amp;LEFT(tabDaten[[#This Row],[Gld]],2)),tabGliederung[],2,FALSE)</f>
        <v>21    Grund - Hauptschulen,  Grundschulförderklassen</v>
      </c>
      <c r="G9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3" s="14" t="str">
        <f>LEFT(tabDaten[[#This Row],[Gld]],4) &amp; "    " &amp;VLOOKUP((tabDaten[[#This Row],[MandNr]]&amp;"x"&amp;LEFT(tabDaten[[#This Row],[Gld]],4)),tabGliederung[],2,FALSE)</f>
        <v xml:space="preserve">2112    Grundschule Bonfeld </v>
      </c>
      <c r="I963" s="14" t="str">
        <f>IF(OR(LEFT(tabDaten[[#This Row],[Grp]],1)*1=3,LEFT(tabDaten[[#This Row],[Grp]],1)*1=9),LEFT(tabDaten[[#This Row],[Grp]],2),LEFT(tabDaten[[#This Row],[Grp]],1))</f>
        <v>5</v>
      </c>
      <c r="J963" s="14" t="str">
        <f>VLOOKUP(tabDaten[[#This Row],[GrpKurz]],tabGruppierung[],2,FALSE)</f>
        <v>A   Sächlicher Verwaltungs- und Betriebsaufwand</v>
      </c>
      <c r="K9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2112-546000    Steuern und Gebäudeversicherungen   </v>
      </c>
      <c r="L963" s="17">
        <f>IF(OR(tabDaten[[#This Row],[art]]="00",tabDaten[[#This Row],[art]]="10"),tabDaten[[#This Row],[Plan]],tabDaten[[#This Row],[Plan]]*-1)</f>
        <v>-1200</v>
      </c>
      <c r="M963" s="18">
        <f>IF(OR(tabDaten[[#This Row],[art]]="00",tabDaten[[#This Row],[art]]="10",tabDaten[[#This Row],[art]]="60",tabDaten[[#This Row],[art]]="70"),tabDaten[[#This Row],[Rechnung]],tabDaten[[#This Row],[Rechnung]]*-1)</f>
        <v>-1213.68</v>
      </c>
      <c r="N963" s="44">
        <v>1</v>
      </c>
      <c r="O963" s="45" t="s">
        <v>997</v>
      </c>
      <c r="P963" s="45" t="s">
        <v>1063</v>
      </c>
      <c r="Q963" s="45" t="s">
        <v>1737</v>
      </c>
      <c r="R963" s="45" t="s">
        <v>995</v>
      </c>
      <c r="S963" s="45" t="s">
        <v>1546</v>
      </c>
      <c r="T963" s="44" t="s">
        <v>140</v>
      </c>
      <c r="U963" s="46">
        <v>1200</v>
      </c>
      <c r="V963" s="46">
        <v>1213.68</v>
      </c>
    </row>
    <row r="964" spans="2:22" x14ac:dyDescent="0.2">
      <c r="B964" s="14" t="str">
        <f>IF(tabDaten[[#This Row],[MandNr]]="","Fehler",IF(tabDaten[[#This Row],[MandNr]]=1,"1 Stadt Bad Rappenau","2 Eigenbetrieb Stadtenwässerung"))</f>
        <v>1 Stadt Bad Rappenau</v>
      </c>
      <c r="C964" s="14" t="str">
        <f>IF(OR(tabDaten[[#This Row],[art]]="00",tabDaten[[#This Row],[art]]="01",tabDaten[[#This Row],[art]]="60",tabDaten[[#This Row],[art]]="61"),"0 Verwaltungshaushalt","1 Vermögenshaushalt")</f>
        <v>0 Verwaltungshaushalt</v>
      </c>
      <c r="D964" s="14" t="str">
        <f>VLOOKUP(tabDaten[[#This Row],[art]],tabKontenart[],2,FALSE)</f>
        <v>01 Ausgaben VerwaltungsHH</v>
      </c>
      <c r="E964" s="14" t="str">
        <f>LEFT(tabDaten[[#This Row],[Gld]],1) &amp; "    " &amp;VLOOKUP((tabDaten[[#This Row],[MandNr]]&amp;"x"&amp;LEFT(tabDaten[[#This Row],[Gld]],1)),tabGliederung[],2,FALSE)</f>
        <v xml:space="preserve">2    Schulen </v>
      </c>
      <c r="F964" s="14" t="str">
        <f>LEFT(tabDaten[[#This Row],[Gld]],2) &amp; "    " &amp;VLOOKUP((tabDaten[[#This Row],[MandNr]]&amp;"x"&amp;LEFT(tabDaten[[#This Row],[Gld]],2)),tabGliederung[],2,FALSE)</f>
        <v>21    Grund - Hauptschulen,  Grundschulförderklassen</v>
      </c>
      <c r="G9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4" s="14" t="str">
        <f>LEFT(tabDaten[[#This Row],[Gld]],4) &amp; "    " &amp;VLOOKUP((tabDaten[[#This Row],[MandNr]]&amp;"x"&amp;LEFT(tabDaten[[#This Row],[Gld]],4)),tabGliederung[],2,FALSE)</f>
        <v xml:space="preserve">2112    Grundschule Bonfeld </v>
      </c>
      <c r="I964" s="14" t="str">
        <f>IF(OR(LEFT(tabDaten[[#This Row],[Grp]],1)*1=3,LEFT(tabDaten[[#This Row],[Grp]],1)*1=9),LEFT(tabDaten[[#This Row],[Grp]],2),LEFT(tabDaten[[#This Row],[Grp]],1))</f>
        <v>5</v>
      </c>
      <c r="J964" s="14" t="str">
        <f>VLOOKUP(tabDaten[[#This Row],[GrpKurz]],tabGruppierung[],2,FALSE)</f>
        <v>A   Sächlicher Verwaltungs- und Betriebsaufwand</v>
      </c>
      <c r="K9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2112-549000    sonstige Bewirtschaftungskosten (z.B. Schornsteinfeger, Feuerlöschgeräte) </v>
      </c>
      <c r="L964" s="17">
        <f>IF(OR(tabDaten[[#This Row],[art]]="00",tabDaten[[#This Row],[art]]="10"),tabDaten[[#This Row],[Plan]],tabDaten[[#This Row],[Plan]]*-1)</f>
        <v>-1800</v>
      </c>
      <c r="M964" s="18">
        <f>IF(OR(tabDaten[[#This Row],[art]]="00",tabDaten[[#This Row],[art]]="10",tabDaten[[#This Row],[art]]="60",tabDaten[[#This Row],[art]]="70"),tabDaten[[#This Row],[Rechnung]],tabDaten[[#This Row],[Rechnung]]*-1)</f>
        <v>-963.03</v>
      </c>
      <c r="N964" s="44">
        <v>1</v>
      </c>
      <c r="O964" s="45" t="s">
        <v>997</v>
      </c>
      <c r="P964" s="45" t="s">
        <v>1063</v>
      </c>
      <c r="Q964" s="45" t="s">
        <v>1738</v>
      </c>
      <c r="R964" s="45" t="s">
        <v>995</v>
      </c>
      <c r="S964" s="45" t="s">
        <v>1546</v>
      </c>
      <c r="T964" s="44" t="s">
        <v>141</v>
      </c>
      <c r="U964" s="46">
        <v>1800</v>
      </c>
      <c r="V964" s="46">
        <v>963.03</v>
      </c>
    </row>
    <row r="965" spans="2:22" x14ac:dyDescent="0.2">
      <c r="B965" s="14" t="str">
        <f>IF(tabDaten[[#This Row],[MandNr]]="","Fehler",IF(tabDaten[[#This Row],[MandNr]]=1,"1 Stadt Bad Rappenau","2 Eigenbetrieb Stadtenwässerung"))</f>
        <v>1 Stadt Bad Rappenau</v>
      </c>
      <c r="C965" s="14" t="str">
        <f>IF(OR(tabDaten[[#This Row],[art]]="00",tabDaten[[#This Row],[art]]="01",tabDaten[[#This Row],[art]]="60",tabDaten[[#This Row],[art]]="61"),"0 Verwaltungshaushalt","1 Vermögenshaushalt")</f>
        <v>0 Verwaltungshaushalt</v>
      </c>
      <c r="D965" s="14" t="str">
        <f>VLOOKUP(tabDaten[[#This Row],[art]],tabKontenart[],2,FALSE)</f>
        <v>01 Ausgaben VerwaltungsHH</v>
      </c>
      <c r="E965" s="14" t="str">
        <f>LEFT(tabDaten[[#This Row],[Gld]],1) &amp; "    " &amp;VLOOKUP((tabDaten[[#This Row],[MandNr]]&amp;"x"&amp;LEFT(tabDaten[[#This Row],[Gld]],1)),tabGliederung[],2,FALSE)</f>
        <v xml:space="preserve">2    Schulen </v>
      </c>
      <c r="F965" s="14" t="str">
        <f>LEFT(tabDaten[[#This Row],[Gld]],2) &amp; "    " &amp;VLOOKUP((tabDaten[[#This Row],[MandNr]]&amp;"x"&amp;LEFT(tabDaten[[#This Row],[Gld]],2)),tabGliederung[],2,FALSE)</f>
        <v>21    Grund - Hauptschulen,  Grundschulförderklassen</v>
      </c>
      <c r="G9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5" s="14" t="str">
        <f>LEFT(tabDaten[[#This Row],[Gld]],4) &amp; "    " &amp;VLOOKUP((tabDaten[[#This Row],[MandNr]]&amp;"x"&amp;LEFT(tabDaten[[#This Row],[Gld]],4)),tabGliederung[],2,FALSE)</f>
        <v xml:space="preserve">2112    Grundschule Bonfeld </v>
      </c>
      <c r="I965" s="14" t="str">
        <f>IF(OR(LEFT(tabDaten[[#This Row],[Grp]],1)*1=3,LEFT(tabDaten[[#This Row],[Grp]],1)*1=9),LEFT(tabDaten[[#This Row],[Grp]],2),LEFT(tabDaten[[#This Row],[Grp]],1))</f>
        <v>5</v>
      </c>
      <c r="J965" s="14" t="str">
        <f>VLOOKUP(tabDaten[[#This Row],[GrpKurz]],tabGruppierung[],2,FALSE)</f>
        <v>A   Sächlicher Verwaltungs- und Betriebsaufwand</v>
      </c>
      <c r="K9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2112-562000    Aus- und Fortbildung,   </v>
      </c>
      <c r="L965" s="17">
        <f>IF(OR(tabDaten[[#This Row],[art]]="00",tabDaten[[#This Row],[art]]="10"),tabDaten[[#This Row],[Plan]],tabDaten[[#This Row],[Plan]]*-1)</f>
        <v>0</v>
      </c>
      <c r="M965" s="18">
        <f>IF(OR(tabDaten[[#This Row],[art]]="00",tabDaten[[#This Row],[art]]="10",tabDaten[[#This Row],[art]]="60",tabDaten[[#This Row],[art]]="70"),tabDaten[[#This Row],[Rechnung]],tabDaten[[#This Row],[Rechnung]]*-1)</f>
        <v>-147.5</v>
      </c>
      <c r="N965" s="44">
        <v>1</v>
      </c>
      <c r="O965" s="45" t="s">
        <v>997</v>
      </c>
      <c r="P965" s="45" t="s">
        <v>1063</v>
      </c>
      <c r="Q965" s="45" t="s">
        <v>1727</v>
      </c>
      <c r="R965" s="45" t="s">
        <v>995</v>
      </c>
      <c r="S965" s="45" t="s">
        <v>1546</v>
      </c>
      <c r="T965" s="44" t="s">
        <v>142</v>
      </c>
      <c r="U965" s="46">
        <v>0</v>
      </c>
      <c r="V965" s="46">
        <v>147.5</v>
      </c>
    </row>
    <row r="966" spans="2:22" x14ac:dyDescent="0.2">
      <c r="B966" s="14" t="str">
        <f>IF(tabDaten[[#This Row],[MandNr]]="","Fehler",IF(tabDaten[[#This Row],[MandNr]]=1,"1 Stadt Bad Rappenau","2 Eigenbetrieb Stadtenwässerung"))</f>
        <v>1 Stadt Bad Rappenau</v>
      </c>
      <c r="C966" s="14" t="str">
        <f>IF(OR(tabDaten[[#This Row],[art]]="00",tabDaten[[#This Row],[art]]="01",tabDaten[[#This Row],[art]]="60",tabDaten[[#This Row],[art]]="61"),"0 Verwaltungshaushalt","1 Vermögenshaushalt")</f>
        <v>0 Verwaltungshaushalt</v>
      </c>
      <c r="D966" s="14" t="str">
        <f>VLOOKUP(tabDaten[[#This Row],[art]],tabKontenart[],2,FALSE)</f>
        <v>01 Ausgaben VerwaltungsHH</v>
      </c>
      <c r="E966" s="14" t="str">
        <f>LEFT(tabDaten[[#This Row],[Gld]],1) &amp; "    " &amp;VLOOKUP((tabDaten[[#This Row],[MandNr]]&amp;"x"&amp;LEFT(tabDaten[[#This Row],[Gld]],1)),tabGliederung[],2,FALSE)</f>
        <v xml:space="preserve">2    Schulen </v>
      </c>
      <c r="F966" s="14" t="str">
        <f>LEFT(tabDaten[[#This Row],[Gld]],2) &amp; "    " &amp;VLOOKUP((tabDaten[[#This Row],[MandNr]]&amp;"x"&amp;LEFT(tabDaten[[#This Row],[Gld]],2)),tabGliederung[],2,FALSE)</f>
        <v>21    Grund - Hauptschulen,  Grundschulförderklassen</v>
      </c>
      <c r="G9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6" s="14" t="str">
        <f>LEFT(tabDaten[[#This Row],[Gld]],4) &amp; "    " &amp;VLOOKUP((tabDaten[[#This Row],[MandNr]]&amp;"x"&amp;LEFT(tabDaten[[#This Row],[Gld]],4)),tabGliederung[],2,FALSE)</f>
        <v xml:space="preserve">2112    Grundschule Bonfeld </v>
      </c>
      <c r="I966" s="14" t="str">
        <f>IF(OR(LEFT(tabDaten[[#This Row],[Grp]],1)*1=3,LEFT(tabDaten[[#This Row],[Grp]],1)*1=9),LEFT(tabDaten[[#This Row],[Grp]],2),LEFT(tabDaten[[#This Row],[Grp]],1))</f>
        <v>5</v>
      </c>
      <c r="J966" s="14" t="str">
        <f>VLOOKUP(tabDaten[[#This Row],[GrpKurz]],tabGruppierung[],2,FALSE)</f>
        <v>A   Sächlicher Verwaltungs- und Betriebsaufwand</v>
      </c>
      <c r="K9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2112-591000    Lehr- und Unterrichtsmittel  </v>
      </c>
      <c r="L966" s="17">
        <f>IF(OR(tabDaten[[#This Row],[art]]="00",tabDaten[[#This Row],[art]]="10"),tabDaten[[#This Row],[Plan]],tabDaten[[#This Row],[Plan]]*-1)</f>
        <v>-1300</v>
      </c>
      <c r="M966" s="18">
        <f>IF(OR(tabDaten[[#This Row],[art]]="00",tabDaten[[#This Row],[art]]="10",tabDaten[[#This Row],[art]]="60",tabDaten[[#This Row],[art]]="70"),tabDaten[[#This Row],[Rechnung]],tabDaten[[#This Row],[Rechnung]]*-1)</f>
        <v>-1607.3</v>
      </c>
      <c r="N966" s="44">
        <v>1</v>
      </c>
      <c r="O966" s="45" t="s">
        <v>997</v>
      </c>
      <c r="P966" s="45" t="s">
        <v>1063</v>
      </c>
      <c r="Q966" s="45" t="s">
        <v>1757</v>
      </c>
      <c r="R966" s="45" t="s">
        <v>995</v>
      </c>
      <c r="S966" s="45" t="s">
        <v>1546</v>
      </c>
      <c r="T966" s="44" t="s">
        <v>171</v>
      </c>
      <c r="U966" s="46">
        <v>1300</v>
      </c>
      <c r="V966" s="46">
        <v>1607.3</v>
      </c>
    </row>
    <row r="967" spans="2:22" x14ac:dyDescent="0.2">
      <c r="B967" s="14" t="str">
        <f>IF(tabDaten[[#This Row],[MandNr]]="","Fehler",IF(tabDaten[[#This Row],[MandNr]]=1,"1 Stadt Bad Rappenau","2 Eigenbetrieb Stadtenwässerung"))</f>
        <v>1 Stadt Bad Rappenau</v>
      </c>
      <c r="C967" s="14" t="str">
        <f>IF(OR(tabDaten[[#This Row],[art]]="00",tabDaten[[#This Row],[art]]="01",tabDaten[[#This Row],[art]]="60",tabDaten[[#This Row],[art]]="61"),"0 Verwaltungshaushalt","1 Vermögenshaushalt")</f>
        <v>0 Verwaltungshaushalt</v>
      </c>
      <c r="D967" s="14" t="str">
        <f>VLOOKUP(tabDaten[[#This Row],[art]],tabKontenart[],2,FALSE)</f>
        <v>01 Ausgaben VerwaltungsHH</v>
      </c>
      <c r="E967" s="14" t="str">
        <f>LEFT(tabDaten[[#This Row],[Gld]],1) &amp; "    " &amp;VLOOKUP((tabDaten[[#This Row],[MandNr]]&amp;"x"&amp;LEFT(tabDaten[[#This Row],[Gld]],1)),tabGliederung[],2,FALSE)</f>
        <v xml:space="preserve">2    Schulen </v>
      </c>
      <c r="F967" s="14" t="str">
        <f>LEFT(tabDaten[[#This Row],[Gld]],2) &amp; "    " &amp;VLOOKUP((tabDaten[[#This Row],[MandNr]]&amp;"x"&amp;LEFT(tabDaten[[#This Row],[Gld]],2)),tabGliederung[],2,FALSE)</f>
        <v>21    Grund - Hauptschulen,  Grundschulförderklassen</v>
      </c>
      <c r="G9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7" s="14" t="str">
        <f>LEFT(tabDaten[[#This Row],[Gld]],4) &amp; "    " &amp;VLOOKUP((tabDaten[[#This Row],[MandNr]]&amp;"x"&amp;LEFT(tabDaten[[#This Row],[Gld]],4)),tabGliederung[],2,FALSE)</f>
        <v xml:space="preserve">2112    Grundschule Bonfeld </v>
      </c>
      <c r="I967" s="14" t="str">
        <f>IF(OR(LEFT(tabDaten[[#This Row],[Grp]],1)*1=3,LEFT(tabDaten[[#This Row],[Grp]],1)*1=9),LEFT(tabDaten[[#This Row],[Grp]],2),LEFT(tabDaten[[#This Row],[Grp]],1))</f>
        <v>5</v>
      </c>
      <c r="J967" s="14" t="str">
        <f>VLOOKUP(tabDaten[[#This Row],[GrpKurz]],tabGruppierung[],2,FALSE)</f>
        <v>A   Sächlicher Verwaltungs- und Betriebsaufwand</v>
      </c>
      <c r="K9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2112-592000    Lernmittel   </v>
      </c>
      <c r="L967" s="17">
        <f>IF(OR(tabDaten[[#This Row],[art]]="00",tabDaten[[#This Row],[art]]="10"),tabDaten[[#This Row],[Plan]],tabDaten[[#This Row],[Plan]]*-1)</f>
        <v>-2800</v>
      </c>
      <c r="M967" s="18">
        <f>IF(OR(tabDaten[[#This Row],[art]]="00",tabDaten[[#This Row],[art]]="10",tabDaten[[#This Row],[art]]="60",tabDaten[[#This Row],[art]]="70"),tabDaten[[#This Row],[Rechnung]],tabDaten[[#This Row],[Rechnung]]*-1)</f>
        <v>-4589.8100000000004</v>
      </c>
      <c r="N967" s="44">
        <v>1</v>
      </c>
      <c r="O967" s="45" t="s">
        <v>997</v>
      </c>
      <c r="P967" s="45" t="s">
        <v>1063</v>
      </c>
      <c r="Q967" s="45" t="s">
        <v>1758</v>
      </c>
      <c r="R967" s="45" t="s">
        <v>995</v>
      </c>
      <c r="S967" s="45" t="s">
        <v>1546</v>
      </c>
      <c r="T967" s="44" t="s">
        <v>172</v>
      </c>
      <c r="U967" s="46">
        <v>2800</v>
      </c>
      <c r="V967" s="46">
        <v>4589.8100000000004</v>
      </c>
    </row>
    <row r="968" spans="2:22" x14ac:dyDescent="0.2">
      <c r="B968" s="14" t="str">
        <f>IF(tabDaten[[#This Row],[MandNr]]="","Fehler",IF(tabDaten[[#This Row],[MandNr]]=1,"1 Stadt Bad Rappenau","2 Eigenbetrieb Stadtenwässerung"))</f>
        <v>1 Stadt Bad Rappenau</v>
      </c>
      <c r="C968" s="14" t="str">
        <f>IF(OR(tabDaten[[#This Row],[art]]="00",tabDaten[[#This Row],[art]]="01",tabDaten[[#This Row],[art]]="60",tabDaten[[#This Row],[art]]="61"),"0 Verwaltungshaushalt","1 Vermögenshaushalt")</f>
        <v>0 Verwaltungshaushalt</v>
      </c>
      <c r="D968" s="14" t="str">
        <f>VLOOKUP(tabDaten[[#This Row],[art]],tabKontenart[],2,FALSE)</f>
        <v>01 Ausgaben VerwaltungsHH</v>
      </c>
      <c r="E968" s="14" t="str">
        <f>LEFT(tabDaten[[#This Row],[Gld]],1) &amp; "    " &amp;VLOOKUP((tabDaten[[#This Row],[MandNr]]&amp;"x"&amp;LEFT(tabDaten[[#This Row],[Gld]],1)),tabGliederung[],2,FALSE)</f>
        <v xml:space="preserve">2    Schulen </v>
      </c>
      <c r="F968" s="14" t="str">
        <f>LEFT(tabDaten[[#This Row],[Gld]],2) &amp; "    " &amp;VLOOKUP((tabDaten[[#This Row],[MandNr]]&amp;"x"&amp;LEFT(tabDaten[[#This Row],[Gld]],2)),tabGliederung[],2,FALSE)</f>
        <v>21    Grund - Hauptschulen,  Grundschulförderklassen</v>
      </c>
      <c r="G9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8" s="14" t="str">
        <f>LEFT(tabDaten[[#This Row],[Gld]],4) &amp; "    " &amp;VLOOKUP((tabDaten[[#This Row],[MandNr]]&amp;"x"&amp;LEFT(tabDaten[[#This Row],[Gld]],4)),tabGliederung[],2,FALSE)</f>
        <v xml:space="preserve">2112    Grundschule Bonfeld </v>
      </c>
      <c r="I968" s="14" t="str">
        <f>IF(OR(LEFT(tabDaten[[#This Row],[Grp]],1)*1=3,LEFT(tabDaten[[#This Row],[Grp]],1)*1=9),LEFT(tabDaten[[#This Row],[Grp]],2),LEFT(tabDaten[[#This Row],[Grp]],1))</f>
        <v>5</v>
      </c>
      <c r="J968" s="14" t="str">
        <f>VLOOKUP(tabDaten[[#This Row],[GrpKurz]],tabGruppierung[],2,FALSE)</f>
        <v>A   Sächlicher Verwaltungs- und Betriebsaufwand</v>
      </c>
      <c r="K9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2112-593000    Schülerbücherei   </v>
      </c>
      <c r="L968" s="17">
        <f>IF(OR(tabDaten[[#This Row],[art]]="00",tabDaten[[#This Row],[art]]="10"),tabDaten[[#This Row],[Plan]],tabDaten[[#This Row],[Plan]]*-1)</f>
        <v>-100</v>
      </c>
      <c r="M968" s="18">
        <f>IF(OR(tabDaten[[#This Row],[art]]="00",tabDaten[[#This Row],[art]]="10",tabDaten[[#This Row],[art]]="60",tabDaten[[#This Row],[art]]="70"),tabDaten[[#This Row],[Rechnung]],tabDaten[[#This Row],[Rechnung]]*-1)</f>
        <v>-189.94</v>
      </c>
      <c r="N968" s="44">
        <v>1</v>
      </c>
      <c r="O968" s="45" t="s">
        <v>997</v>
      </c>
      <c r="P968" s="45" t="s">
        <v>1063</v>
      </c>
      <c r="Q968" s="45" t="s">
        <v>1759</v>
      </c>
      <c r="R968" s="45" t="s">
        <v>995</v>
      </c>
      <c r="S968" s="45" t="s">
        <v>1546</v>
      </c>
      <c r="T968" s="44" t="s">
        <v>173</v>
      </c>
      <c r="U968" s="46">
        <v>100</v>
      </c>
      <c r="V968" s="46">
        <v>189.94</v>
      </c>
    </row>
    <row r="969" spans="2:22" x14ac:dyDescent="0.2">
      <c r="B969" s="14" t="str">
        <f>IF(tabDaten[[#This Row],[MandNr]]="","Fehler",IF(tabDaten[[#This Row],[MandNr]]=1,"1 Stadt Bad Rappenau","2 Eigenbetrieb Stadtenwässerung"))</f>
        <v>1 Stadt Bad Rappenau</v>
      </c>
      <c r="C969" s="14" t="str">
        <f>IF(OR(tabDaten[[#This Row],[art]]="00",tabDaten[[#This Row],[art]]="01",tabDaten[[#This Row],[art]]="60",tabDaten[[#This Row],[art]]="61"),"0 Verwaltungshaushalt","1 Vermögenshaushalt")</f>
        <v>0 Verwaltungshaushalt</v>
      </c>
      <c r="D969" s="14" t="str">
        <f>VLOOKUP(tabDaten[[#This Row],[art]],tabKontenart[],2,FALSE)</f>
        <v>01 Ausgaben VerwaltungsHH</v>
      </c>
      <c r="E969" s="14" t="str">
        <f>LEFT(tabDaten[[#This Row],[Gld]],1) &amp; "    " &amp;VLOOKUP((tabDaten[[#This Row],[MandNr]]&amp;"x"&amp;LEFT(tabDaten[[#This Row],[Gld]],1)),tabGliederung[],2,FALSE)</f>
        <v xml:space="preserve">2    Schulen </v>
      </c>
      <c r="F969" s="14" t="str">
        <f>LEFT(tabDaten[[#This Row],[Gld]],2) &amp; "    " &amp;VLOOKUP((tabDaten[[#This Row],[MandNr]]&amp;"x"&amp;LEFT(tabDaten[[#This Row],[Gld]],2)),tabGliederung[],2,FALSE)</f>
        <v>21    Grund - Hauptschulen,  Grundschulförderklassen</v>
      </c>
      <c r="G9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69" s="14" t="str">
        <f>LEFT(tabDaten[[#This Row],[Gld]],4) &amp; "    " &amp;VLOOKUP((tabDaten[[#This Row],[MandNr]]&amp;"x"&amp;LEFT(tabDaten[[#This Row],[Gld]],4)),tabGliederung[],2,FALSE)</f>
        <v xml:space="preserve">2112    Grundschule Bonfeld </v>
      </c>
      <c r="I969" s="14" t="str">
        <f>IF(OR(LEFT(tabDaten[[#This Row],[Grp]],1)*1=3,LEFT(tabDaten[[#This Row],[Grp]],1)*1=9),LEFT(tabDaten[[#This Row],[Grp]],2),LEFT(tabDaten[[#This Row],[Grp]],1))</f>
        <v>5</v>
      </c>
      <c r="J969" s="14" t="str">
        <f>VLOOKUP(tabDaten[[#This Row],[GrpKurz]],tabGruppierung[],2,FALSE)</f>
        <v>A   Sächlicher Verwaltungs- und Betriebsaufwand</v>
      </c>
      <c r="K9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2112-594000    sonstiger Schulaufwand   </v>
      </c>
      <c r="L969" s="17">
        <f>IF(OR(tabDaten[[#This Row],[art]]="00",tabDaten[[#This Row],[art]]="10"),tabDaten[[#This Row],[Plan]],tabDaten[[#This Row],[Plan]]*-1)</f>
        <v>-100</v>
      </c>
      <c r="M969" s="18">
        <f>IF(OR(tabDaten[[#This Row],[art]]="00",tabDaten[[#This Row],[art]]="10",tabDaten[[#This Row],[art]]="60",tabDaten[[#This Row],[art]]="70"),tabDaten[[#This Row],[Rechnung]],tabDaten[[#This Row],[Rechnung]]*-1)</f>
        <v>-1803.48</v>
      </c>
      <c r="N969" s="44">
        <v>1</v>
      </c>
      <c r="O969" s="45" t="s">
        <v>997</v>
      </c>
      <c r="P969" s="45" t="s">
        <v>1063</v>
      </c>
      <c r="Q969" s="45" t="s">
        <v>1760</v>
      </c>
      <c r="R969" s="45" t="s">
        <v>995</v>
      </c>
      <c r="S969" s="45" t="s">
        <v>1546</v>
      </c>
      <c r="T969" s="44" t="s">
        <v>174</v>
      </c>
      <c r="U969" s="46">
        <v>100</v>
      </c>
      <c r="V969" s="46">
        <v>1803.48</v>
      </c>
    </row>
    <row r="970" spans="2:22" x14ac:dyDescent="0.2">
      <c r="B970" s="14" t="str">
        <f>IF(tabDaten[[#This Row],[MandNr]]="","Fehler",IF(tabDaten[[#This Row],[MandNr]]=1,"1 Stadt Bad Rappenau","2 Eigenbetrieb Stadtenwässerung"))</f>
        <v>1 Stadt Bad Rappenau</v>
      </c>
      <c r="C970" s="14" t="str">
        <f>IF(OR(tabDaten[[#This Row],[art]]="00",tabDaten[[#This Row],[art]]="01",tabDaten[[#This Row],[art]]="60",tabDaten[[#This Row],[art]]="61"),"0 Verwaltungshaushalt","1 Vermögenshaushalt")</f>
        <v>0 Verwaltungshaushalt</v>
      </c>
      <c r="D970" s="14" t="str">
        <f>VLOOKUP(tabDaten[[#This Row],[art]],tabKontenart[],2,FALSE)</f>
        <v>01 Ausgaben VerwaltungsHH</v>
      </c>
      <c r="E970" s="14" t="str">
        <f>LEFT(tabDaten[[#This Row],[Gld]],1) &amp; "    " &amp;VLOOKUP((tabDaten[[#This Row],[MandNr]]&amp;"x"&amp;LEFT(tabDaten[[#This Row],[Gld]],1)),tabGliederung[],2,FALSE)</f>
        <v xml:space="preserve">2    Schulen </v>
      </c>
      <c r="F970" s="14" t="str">
        <f>LEFT(tabDaten[[#This Row],[Gld]],2) &amp; "    " &amp;VLOOKUP((tabDaten[[#This Row],[MandNr]]&amp;"x"&amp;LEFT(tabDaten[[#This Row],[Gld]],2)),tabGliederung[],2,FALSE)</f>
        <v>21    Grund - Hauptschulen,  Grundschulförderklassen</v>
      </c>
      <c r="G9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0" s="14" t="str">
        <f>LEFT(tabDaten[[#This Row],[Gld]],4) &amp; "    " &amp;VLOOKUP((tabDaten[[#This Row],[MandNr]]&amp;"x"&amp;LEFT(tabDaten[[#This Row],[Gld]],4)),tabGliederung[],2,FALSE)</f>
        <v xml:space="preserve">2112    Grundschule Bonfeld </v>
      </c>
      <c r="I970" s="14" t="str">
        <f>IF(OR(LEFT(tabDaten[[#This Row],[Grp]],1)*1=3,LEFT(tabDaten[[#This Row],[Grp]],1)*1=9),LEFT(tabDaten[[#This Row],[Grp]],2),LEFT(tabDaten[[#This Row],[Grp]],1))</f>
        <v>5</v>
      </c>
      <c r="J970" s="14" t="str">
        <f>VLOOKUP(tabDaten[[#This Row],[GrpKurz]],tabGruppierung[],2,FALSE)</f>
        <v>A   Sächlicher Verwaltungs- und Betriebsaufwand</v>
      </c>
      <c r="K9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2112-595000    Schulveranstaltungen   </v>
      </c>
      <c r="L970" s="17">
        <f>IF(OR(tabDaten[[#This Row],[art]]="00",tabDaten[[#This Row],[art]]="10"),tabDaten[[#This Row],[Plan]],tabDaten[[#This Row],[Plan]]*-1)</f>
        <v>-200</v>
      </c>
      <c r="M970" s="18">
        <f>IF(OR(tabDaten[[#This Row],[art]]="00",tabDaten[[#This Row],[art]]="10",tabDaten[[#This Row],[art]]="60",tabDaten[[#This Row],[art]]="70"),tabDaten[[#This Row],[Rechnung]],tabDaten[[#This Row],[Rechnung]]*-1)</f>
        <v>-211.53</v>
      </c>
      <c r="N970" s="44">
        <v>1</v>
      </c>
      <c r="O970" s="45" t="s">
        <v>997</v>
      </c>
      <c r="P970" s="45" t="s">
        <v>1063</v>
      </c>
      <c r="Q970" s="45" t="s">
        <v>1761</v>
      </c>
      <c r="R970" s="45" t="s">
        <v>995</v>
      </c>
      <c r="S970" s="45" t="s">
        <v>1546</v>
      </c>
      <c r="T970" s="44" t="s">
        <v>175</v>
      </c>
      <c r="U970" s="46">
        <v>200</v>
      </c>
      <c r="V970" s="46">
        <v>211.53</v>
      </c>
    </row>
    <row r="971" spans="2:22" x14ac:dyDescent="0.2">
      <c r="B971" s="14" t="str">
        <f>IF(tabDaten[[#This Row],[MandNr]]="","Fehler",IF(tabDaten[[#This Row],[MandNr]]=1,"1 Stadt Bad Rappenau","2 Eigenbetrieb Stadtenwässerung"))</f>
        <v>1 Stadt Bad Rappenau</v>
      </c>
      <c r="C971" s="14" t="str">
        <f>IF(OR(tabDaten[[#This Row],[art]]="00",tabDaten[[#This Row],[art]]="01",tabDaten[[#This Row],[art]]="60",tabDaten[[#This Row],[art]]="61"),"0 Verwaltungshaushalt","1 Vermögenshaushalt")</f>
        <v>0 Verwaltungshaushalt</v>
      </c>
      <c r="D971" s="14" t="str">
        <f>VLOOKUP(tabDaten[[#This Row],[art]],tabKontenart[],2,FALSE)</f>
        <v>01 Ausgaben VerwaltungsHH</v>
      </c>
      <c r="E971" s="14" t="str">
        <f>LEFT(tabDaten[[#This Row],[Gld]],1) &amp; "    " &amp;VLOOKUP((tabDaten[[#This Row],[MandNr]]&amp;"x"&amp;LEFT(tabDaten[[#This Row],[Gld]],1)),tabGliederung[],2,FALSE)</f>
        <v xml:space="preserve">2    Schulen </v>
      </c>
      <c r="F971" s="14" t="str">
        <f>LEFT(tabDaten[[#This Row],[Gld]],2) &amp; "    " &amp;VLOOKUP((tabDaten[[#This Row],[MandNr]]&amp;"x"&amp;LEFT(tabDaten[[#This Row],[Gld]],2)),tabGliederung[],2,FALSE)</f>
        <v>21    Grund - Hauptschulen,  Grundschulförderklassen</v>
      </c>
      <c r="G9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1" s="14" t="str">
        <f>LEFT(tabDaten[[#This Row],[Gld]],4) &amp; "    " &amp;VLOOKUP((tabDaten[[#This Row],[MandNr]]&amp;"x"&amp;LEFT(tabDaten[[#This Row],[Gld]],4)),tabGliederung[],2,FALSE)</f>
        <v xml:space="preserve">2112    Grundschule Bonfeld </v>
      </c>
      <c r="I971" s="14" t="str">
        <f>IF(OR(LEFT(tabDaten[[#This Row],[Grp]],1)*1=3,LEFT(tabDaten[[#This Row],[Grp]],1)*1=9),LEFT(tabDaten[[#This Row],[Grp]],2),LEFT(tabDaten[[#This Row],[Grp]],1))</f>
        <v>5</v>
      </c>
      <c r="J971" s="14" t="str">
        <f>VLOOKUP(tabDaten[[#This Row],[GrpKurz]],tabGruppierung[],2,FALSE)</f>
        <v>A   Sächlicher Verwaltungs- und Betriebsaufwand</v>
      </c>
      <c r="K9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2112-596000    Musikalische Bildung durch Musikschule   </v>
      </c>
      <c r="L971" s="17">
        <f>IF(OR(tabDaten[[#This Row],[art]]="00",tabDaten[[#This Row],[art]]="10"),tabDaten[[#This Row],[Plan]],tabDaten[[#This Row],[Plan]]*-1)</f>
        <v>-2000</v>
      </c>
      <c r="M971" s="18">
        <f>IF(OR(tabDaten[[#This Row],[art]]="00",tabDaten[[#This Row],[art]]="10",tabDaten[[#This Row],[art]]="60",tabDaten[[#This Row],[art]]="70"),tabDaten[[#This Row],[Rechnung]],tabDaten[[#This Row],[Rechnung]]*-1)</f>
        <v>-1232.27</v>
      </c>
      <c r="N971" s="44">
        <v>1</v>
      </c>
      <c r="O971" s="45" t="s">
        <v>997</v>
      </c>
      <c r="P971" s="45" t="s">
        <v>1063</v>
      </c>
      <c r="Q971" s="45" t="s">
        <v>1762</v>
      </c>
      <c r="R971" s="45" t="s">
        <v>995</v>
      </c>
      <c r="S971" s="45" t="s">
        <v>1546</v>
      </c>
      <c r="T971" s="44" t="s">
        <v>176</v>
      </c>
      <c r="U971" s="46">
        <v>2000</v>
      </c>
      <c r="V971" s="46">
        <v>1232.27</v>
      </c>
    </row>
    <row r="972" spans="2:22" x14ac:dyDescent="0.2">
      <c r="B972" s="14" t="str">
        <f>IF(tabDaten[[#This Row],[MandNr]]="","Fehler",IF(tabDaten[[#This Row],[MandNr]]=1,"1 Stadt Bad Rappenau","2 Eigenbetrieb Stadtenwässerung"))</f>
        <v>1 Stadt Bad Rappenau</v>
      </c>
      <c r="C972" s="14" t="str">
        <f>IF(OR(tabDaten[[#This Row],[art]]="00",tabDaten[[#This Row],[art]]="01",tabDaten[[#This Row],[art]]="60",tabDaten[[#This Row],[art]]="61"),"0 Verwaltungshaushalt","1 Vermögenshaushalt")</f>
        <v>0 Verwaltungshaushalt</v>
      </c>
      <c r="D972" s="14" t="str">
        <f>VLOOKUP(tabDaten[[#This Row],[art]],tabKontenart[],2,FALSE)</f>
        <v>01 Ausgaben VerwaltungsHH</v>
      </c>
      <c r="E972" s="14" t="str">
        <f>LEFT(tabDaten[[#This Row],[Gld]],1) &amp; "    " &amp;VLOOKUP((tabDaten[[#This Row],[MandNr]]&amp;"x"&amp;LEFT(tabDaten[[#This Row],[Gld]],1)),tabGliederung[],2,FALSE)</f>
        <v xml:space="preserve">2    Schulen </v>
      </c>
      <c r="F972" s="14" t="str">
        <f>LEFT(tabDaten[[#This Row],[Gld]],2) &amp; "    " &amp;VLOOKUP((tabDaten[[#This Row],[MandNr]]&amp;"x"&amp;LEFT(tabDaten[[#This Row],[Gld]],2)),tabGliederung[],2,FALSE)</f>
        <v>21    Grund - Hauptschulen,  Grundschulförderklassen</v>
      </c>
      <c r="G9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2" s="14" t="str">
        <f>LEFT(tabDaten[[#This Row],[Gld]],4) &amp; "    " &amp;VLOOKUP((tabDaten[[#This Row],[MandNr]]&amp;"x"&amp;LEFT(tabDaten[[#This Row],[Gld]],4)),tabGliederung[],2,FALSE)</f>
        <v xml:space="preserve">2112    Grundschule Bonfeld </v>
      </c>
      <c r="I972" s="14" t="str">
        <f>IF(OR(LEFT(tabDaten[[#This Row],[Grp]],1)*1=3,LEFT(tabDaten[[#This Row],[Grp]],1)*1=9),LEFT(tabDaten[[#This Row],[Grp]],2),LEFT(tabDaten[[#This Row],[Grp]],1))</f>
        <v>5</v>
      </c>
      <c r="J972" s="14" t="str">
        <f>VLOOKUP(tabDaten[[#This Row],[GrpKurz]],tabGruppierung[],2,FALSE)</f>
        <v>A   Sächlicher Verwaltungs- und Betriebsaufwand</v>
      </c>
      <c r="K9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2112-597000    Beförderungskosten für Schüler  </v>
      </c>
      <c r="L972" s="17">
        <f>IF(OR(tabDaten[[#This Row],[art]]="00",tabDaten[[#This Row],[art]]="10"),tabDaten[[#This Row],[Plan]],tabDaten[[#This Row],[Plan]]*-1)</f>
        <v>-2500</v>
      </c>
      <c r="M972" s="18">
        <f>IF(OR(tabDaten[[#This Row],[art]]="00",tabDaten[[#This Row],[art]]="10",tabDaten[[#This Row],[art]]="60",tabDaten[[#This Row],[art]]="70"),tabDaten[[#This Row],[Rechnung]],tabDaten[[#This Row],[Rechnung]]*-1)</f>
        <v>-1423.01</v>
      </c>
      <c r="N972" s="44">
        <v>1</v>
      </c>
      <c r="O972" s="45" t="s">
        <v>997</v>
      </c>
      <c r="P972" s="45" t="s">
        <v>1063</v>
      </c>
      <c r="Q972" s="45" t="s">
        <v>1764</v>
      </c>
      <c r="R972" s="45" t="s">
        <v>995</v>
      </c>
      <c r="S972" s="45" t="s">
        <v>1546</v>
      </c>
      <c r="T972" s="44" t="s">
        <v>179</v>
      </c>
      <c r="U972" s="46">
        <v>2500</v>
      </c>
      <c r="V972" s="46">
        <v>1423.01</v>
      </c>
    </row>
    <row r="973" spans="2:22" x14ac:dyDescent="0.2">
      <c r="B973" s="14" t="str">
        <f>IF(tabDaten[[#This Row],[MandNr]]="","Fehler",IF(tabDaten[[#This Row],[MandNr]]=1,"1 Stadt Bad Rappenau","2 Eigenbetrieb Stadtenwässerung"))</f>
        <v>1 Stadt Bad Rappenau</v>
      </c>
      <c r="C973" s="14" t="str">
        <f>IF(OR(tabDaten[[#This Row],[art]]="00",tabDaten[[#This Row],[art]]="01",tabDaten[[#This Row],[art]]="60",tabDaten[[#This Row],[art]]="61"),"0 Verwaltungshaushalt","1 Vermögenshaushalt")</f>
        <v>0 Verwaltungshaushalt</v>
      </c>
      <c r="D973" s="14" t="str">
        <f>VLOOKUP(tabDaten[[#This Row],[art]],tabKontenart[],2,FALSE)</f>
        <v>01 Ausgaben VerwaltungsHH</v>
      </c>
      <c r="E973" s="14" t="str">
        <f>LEFT(tabDaten[[#This Row],[Gld]],1) &amp; "    " &amp;VLOOKUP((tabDaten[[#This Row],[MandNr]]&amp;"x"&amp;LEFT(tabDaten[[#This Row],[Gld]],1)),tabGliederung[],2,FALSE)</f>
        <v xml:space="preserve">2    Schulen </v>
      </c>
      <c r="F973" s="14" t="str">
        <f>LEFT(tabDaten[[#This Row],[Gld]],2) &amp; "    " &amp;VLOOKUP((tabDaten[[#This Row],[MandNr]]&amp;"x"&amp;LEFT(tabDaten[[#This Row],[Gld]],2)),tabGliederung[],2,FALSE)</f>
        <v>21    Grund - Hauptschulen,  Grundschulförderklassen</v>
      </c>
      <c r="G9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3" s="14" t="str">
        <f>LEFT(tabDaten[[#This Row],[Gld]],4) &amp; "    " &amp;VLOOKUP((tabDaten[[#This Row],[MandNr]]&amp;"x"&amp;LEFT(tabDaten[[#This Row],[Gld]],4)),tabGliederung[],2,FALSE)</f>
        <v xml:space="preserve">2112    Grundschule Bonfeld </v>
      </c>
      <c r="I973" s="14" t="str">
        <f>IF(OR(LEFT(tabDaten[[#This Row],[Grp]],1)*1=3,LEFT(tabDaten[[#This Row],[Grp]],1)*1=9),LEFT(tabDaten[[#This Row],[Grp]],2),LEFT(tabDaten[[#This Row],[Grp]],1))</f>
        <v>6</v>
      </c>
      <c r="J973" s="14" t="str">
        <f>VLOOKUP(tabDaten[[#This Row],[GrpKurz]],tabGruppierung[],2,FALSE)</f>
        <v>A   Sächlicher Verwaltungs- und Betriebsaufwand</v>
      </c>
      <c r="K9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2112-638000    EDV-Kosten   </v>
      </c>
      <c r="L973" s="17">
        <f>IF(OR(tabDaten[[#This Row],[art]]="00",tabDaten[[#This Row],[art]]="10"),tabDaten[[#This Row],[Plan]],tabDaten[[#This Row],[Plan]]*-1)</f>
        <v>-8100</v>
      </c>
      <c r="M973" s="18">
        <f>IF(OR(tabDaten[[#This Row],[art]]="00",tabDaten[[#This Row],[art]]="10",tabDaten[[#This Row],[art]]="60",tabDaten[[#This Row],[art]]="70"),tabDaten[[#This Row],[Rechnung]],tabDaten[[#This Row],[Rechnung]]*-1)</f>
        <v>-2459.96</v>
      </c>
      <c r="N973" s="44">
        <v>1</v>
      </c>
      <c r="O973" s="45" t="s">
        <v>997</v>
      </c>
      <c r="P973" s="45" t="s">
        <v>1063</v>
      </c>
      <c r="Q973" s="45" t="s">
        <v>1722</v>
      </c>
      <c r="R973" s="45" t="s">
        <v>995</v>
      </c>
      <c r="S973" s="45" t="s">
        <v>1546</v>
      </c>
      <c r="T973" s="44" t="s">
        <v>117</v>
      </c>
      <c r="U973" s="46">
        <v>8100</v>
      </c>
      <c r="V973" s="46">
        <v>2459.96</v>
      </c>
    </row>
    <row r="974" spans="2:22" x14ac:dyDescent="0.2">
      <c r="B974" s="14" t="str">
        <f>IF(tabDaten[[#This Row],[MandNr]]="","Fehler",IF(tabDaten[[#This Row],[MandNr]]=1,"1 Stadt Bad Rappenau","2 Eigenbetrieb Stadtenwässerung"))</f>
        <v>1 Stadt Bad Rappenau</v>
      </c>
      <c r="C974" s="14" t="str">
        <f>IF(OR(tabDaten[[#This Row],[art]]="00",tabDaten[[#This Row],[art]]="01",tabDaten[[#This Row],[art]]="60",tabDaten[[#This Row],[art]]="61"),"0 Verwaltungshaushalt","1 Vermögenshaushalt")</f>
        <v>0 Verwaltungshaushalt</v>
      </c>
      <c r="D974" s="14" t="str">
        <f>VLOOKUP(tabDaten[[#This Row],[art]],tabKontenart[],2,FALSE)</f>
        <v>01 Ausgaben VerwaltungsHH</v>
      </c>
      <c r="E974" s="14" t="str">
        <f>LEFT(tabDaten[[#This Row],[Gld]],1) &amp; "    " &amp;VLOOKUP((tabDaten[[#This Row],[MandNr]]&amp;"x"&amp;LEFT(tabDaten[[#This Row],[Gld]],1)),tabGliederung[],2,FALSE)</f>
        <v xml:space="preserve">2    Schulen </v>
      </c>
      <c r="F974" s="14" t="str">
        <f>LEFT(tabDaten[[#This Row],[Gld]],2) &amp; "    " &amp;VLOOKUP((tabDaten[[#This Row],[MandNr]]&amp;"x"&amp;LEFT(tabDaten[[#This Row],[Gld]],2)),tabGliederung[],2,FALSE)</f>
        <v>21    Grund - Hauptschulen,  Grundschulförderklassen</v>
      </c>
      <c r="G9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4" s="14" t="str">
        <f>LEFT(tabDaten[[#This Row],[Gld]],4) &amp; "    " &amp;VLOOKUP((tabDaten[[#This Row],[MandNr]]&amp;"x"&amp;LEFT(tabDaten[[#This Row],[Gld]],4)),tabGliederung[],2,FALSE)</f>
        <v xml:space="preserve">2112    Grundschule Bonfeld </v>
      </c>
      <c r="I974" s="14" t="str">
        <f>IF(OR(LEFT(tabDaten[[#This Row],[Grp]],1)*1=3,LEFT(tabDaten[[#This Row],[Grp]],1)*1=9),LEFT(tabDaten[[#This Row],[Grp]],2),LEFT(tabDaten[[#This Row],[Grp]],1))</f>
        <v>6</v>
      </c>
      <c r="J974" s="14" t="str">
        <f>VLOOKUP(tabDaten[[#This Row],[GrpKurz]],tabGruppierung[],2,FALSE)</f>
        <v>A   Sächlicher Verwaltungs- und Betriebsaufwand</v>
      </c>
      <c r="K9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2112-640000    Steuern, Versicherung, Schadensfälle, Sonderabgaben  </v>
      </c>
      <c r="L974" s="17">
        <f>IF(OR(tabDaten[[#This Row],[art]]="00",tabDaten[[#This Row],[art]]="10"),tabDaten[[#This Row],[Plan]],tabDaten[[#This Row],[Plan]]*-1)</f>
        <v>-5700</v>
      </c>
      <c r="M974" s="18">
        <f>IF(OR(tabDaten[[#This Row],[art]]="00",tabDaten[[#This Row],[art]]="10",tabDaten[[#This Row],[art]]="60",tabDaten[[#This Row],[art]]="70"),tabDaten[[#This Row],[Rechnung]],tabDaten[[#This Row],[Rechnung]]*-1)</f>
        <v>-5706.79</v>
      </c>
      <c r="N974" s="44">
        <v>1</v>
      </c>
      <c r="O974" s="45" t="s">
        <v>997</v>
      </c>
      <c r="P974" s="45" t="s">
        <v>1063</v>
      </c>
      <c r="Q974" s="45" t="s">
        <v>1723</v>
      </c>
      <c r="R974" s="45" t="s">
        <v>995</v>
      </c>
      <c r="S974" s="45" t="s">
        <v>1546</v>
      </c>
      <c r="T974" s="44" t="s">
        <v>118</v>
      </c>
      <c r="U974" s="46">
        <v>5700</v>
      </c>
      <c r="V974" s="46">
        <v>5706.79</v>
      </c>
    </row>
    <row r="975" spans="2:22" x14ac:dyDescent="0.2">
      <c r="B975" s="14" t="str">
        <f>IF(tabDaten[[#This Row],[MandNr]]="","Fehler",IF(tabDaten[[#This Row],[MandNr]]=1,"1 Stadt Bad Rappenau","2 Eigenbetrieb Stadtenwässerung"))</f>
        <v>1 Stadt Bad Rappenau</v>
      </c>
      <c r="C975" s="14" t="str">
        <f>IF(OR(tabDaten[[#This Row],[art]]="00",tabDaten[[#This Row],[art]]="01",tabDaten[[#This Row],[art]]="60",tabDaten[[#This Row],[art]]="61"),"0 Verwaltungshaushalt","1 Vermögenshaushalt")</f>
        <v>0 Verwaltungshaushalt</v>
      </c>
      <c r="D975" s="14" t="str">
        <f>VLOOKUP(tabDaten[[#This Row],[art]],tabKontenart[],2,FALSE)</f>
        <v>01 Ausgaben VerwaltungsHH</v>
      </c>
      <c r="E975" s="14" t="str">
        <f>LEFT(tabDaten[[#This Row],[Gld]],1) &amp; "    " &amp;VLOOKUP((tabDaten[[#This Row],[MandNr]]&amp;"x"&amp;LEFT(tabDaten[[#This Row],[Gld]],1)),tabGliederung[],2,FALSE)</f>
        <v xml:space="preserve">2    Schulen </v>
      </c>
      <c r="F975" s="14" t="str">
        <f>LEFT(tabDaten[[#This Row],[Gld]],2) &amp; "    " &amp;VLOOKUP((tabDaten[[#This Row],[MandNr]]&amp;"x"&amp;LEFT(tabDaten[[#This Row],[Gld]],2)),tabGliederung[],2,FALSE)</f>
        <v>21    Grund - Hauptschulen,  Grundschulförderklassen</v>
      </c>
      <c r="G9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5" s="14" t="str">
        <f>LEFT(tabDaten[[#This Row],[Gld]],4) &amp; "    " &amp;VLOOKUP((tabDaten[[#This Row],[MandNr]]&amp;"x"&amp;LEFT(tabDaten[[#This Row],[Gld]],4)),tabGliederung[],2,FALSE)</f>
        <v xml:space="preserve">2112    Grundschule Bonfeld </v>
      </c>
      <c r="I975" s="14" t="str">
        <f>IF(OR(LEFT(tabDaten[[#This Row],[Grp]],1)*1=3,LEFT(tabDaten[[#This Row],[Grp]],1)*1=9),LEFT(tabDaten[[#This Row],[Grp]],2),LEFT(tabDaten[[#This Row],[Grp]],1))</f>
        <v>6</v>
      </c>
      <c r="J975" s="14" t="str">
        <f>VLOOKUP(tabDaten[[#This Row],[GrpKurz]],tabGruppierung[],2,FALSE)</f>
        <v>A   Sächlicher Verwaltungs- und Betriebsaufwand</v>
      </c>
      <c r="K9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2112-650000    Bürobedarf   </v>
      </c>
      <c r="L975" s="17">
        <f>IF(OR(tabDaten[[#This Row],[art]]="00",tabDaten[[#This Row],[art]]="10"),tabDaten[[#This Row],[Plan]],tabDaten[[#This Row],[Plan]]*-1)</f>
        <v>-1200</v>
      </c>
      <c r="M975" s="18">
        <f>IF(OR(tabDaten[[#This Row],[art]]="00",tabDaten[[#This Row],[art]]="10",tabDaten[[#This Row],[art]]="60",tabDaten[[#This Row],[art]]="70"),tabDaten[[#This Row],[Rechnung]],tabDaten[[#This Row],[Rechnung]]*-1)</f>
        <v>0</v>
      </c>
      <c r="N975" s="44">
        <v>1</v>
      </c>
      <c r="O975" s="45" t="s">
        <v>997</v>
      </c>
      <c r="P975" s="45" t="s">
        <v>1063</v>
      </c>
      <c r="Q975" s="45" t="s">
        <v>1724</v>
      </c>
      <c r="R975" s="45" t="s">
        <v>995</v>
      </c>
      <c r="S975" s="45" t="s">
        <v>1546</v>
      </c>
      <c r="T975" s="44" t="s">
        <v>119</v>
      </c>
      <c r="U975" s="46">
        <v>1200</v>
      </c>
      <c r="V975" s="46">
        <v>0</v>
      </c>
    </row>
    <row r="976" spans="2:22" x14ac:dyDescent="0.2">
      <c r="B976" s="14" t="str">
        <f>IF(tabDaten[[#This Row],[MandNr]]="","Fehler",IF(tabDaten[[#This Row],[MandNr]]=1,"1 Stadt Bad Rappenau","2 Eigenbetrieb Stadtenwässerung"))</f>
        <v>1 Stadt Bad Rappenau</v>
      </c>
      <c r="C976" s="14" t="str">
        <f>IF(OR(tabDaten[[#This Row],[art]]="00",tabDaten[[#This Row],[art]]="01",tabDaten[[#This Row],[art]]="60",tabDaten[[#This Row],[art]]="61"),"0 Verwaltungshaushalt","1 Vermögenshaushalt")</f>
        <v>0 Verwaltungshaushalt</v>
      </c>
      <c r="D976" s="14" t="str">
        <f>VLOOKUP(tabDaten[[#This Row],[art]],tabKontenart[],2,FALSE)</f>
        <v>01 Ausgaben VerwaltungsHH</v>
      </c>
      <c r="E976" s="14" t="str">
        <f>LEFT(tabDaten[[#This Row],[Gld]],1) &amp; "    " &amp;VLOOKUP((tabDaten[[#This Row],[MandNr]]&amp;"x"&amp;LEFT(tabDaten[[#This Row],[Gld]],1)),tabGliederung[],2,FALSE)</f>
        <v xml:space="preserve">2    Schulen </v>
      </c>
      <c r="F976" s="14" t="str">
        <f>LEFT(tabDaten[[#This Row],[Gld]],2) &amp; "    " &amp;VLOOKUP((tabDaten[[#This Row],[MandNr]]&amp;"x"&amp;LEFT(tabDaten[[#This Row],[Gld]],2)),tabGliederung[],2,FALSE)</f>
        <v>21    Grund - Hauptschulen,  Grundschulförderklassen</v>
      </c>
      <c r="G9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6" s="14" t="str">
        <f>LEFT(tabDaten[[#This Row],[Gld]],4) &amp; "    " &amp;VLOOKUP((tabDaten[[#This Row],[MandNr]]&amp;"x"&amp;LEFT(tabDaten[[#This Row],[Gld]],4)),tabGliederung[],2,FALSE)</f>
        <v xml:space="preserve">2112    Grundschule Bonfeld </v>
      </c>
      <c r="I976" s="14" t="str">
        <f>IF(OR(LEFT(tabDaten[[#This Row],[Grp]],1)*1=3,LEFT(tabDaten[[#This Row],[Grp]],1)*1=9),LEFT(tabDaten[[#This Row],[Grp]],2),LEFT(tabDaten[[#This Row],[Grp]],1))</f>
        <v>6</v>
      </c>
      <c r="J976" s="14" t="str">
        <f>VLOOKUP(tabDaten[[#This Row],[GrpKurz]],tabGruppierung[],2,FALSE)</f>
        <v>A   Sächlicher Verwaltungs- und Betriebsaufwand</v>
      </c>
      <c r="K9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2112-668000    Vermischte Ausgaben   </v>
      </c>
      <c r="L976" s="17">
        <f>IF(OR(tabDaten[[#This Row],[art]]="00",tabDaten[[#This Row],[art]]="10"),tabDaten[[#This Row],[Plan]],tabDaten[[#This Row],[Plan]]*-1)</f>
        <v>-400</v>
      </c>
      <c r="M976" s="18">
        <f>IF(OR(tabDaten[[#This Row],[art]]="00",tabDaten[[#This Row],[art]]="10",tabDaten[[#This Row],[art]]="60",tabDaten[[#This Row],[art]]="70"),tabDaten[[#This Row],[Rechnung]],tabDaten[[#This Row],[Rechnung]]*-1)</f>
        <v>-225.87</v>
      </c>
      <c r="N976" s="44">
        <v>1</v>
      </c>
      <c r="O976" s="45" t="s">
        <v>997</v>
      </c>
      <c r="P976" s="45" t="s">
        <v>1063</v>
      </c>
      <c r="Q976" s="45" t="s">
        <v>1726</v>
      </c>
      <c r="R976" s="45" t="s">
        <v>995</v>
      </c>
      <c r="S976" s="45" t="s">
        <v>1546</v>
      </c>
      <c r="T976" s="44" t="s">
        <v>121</v>
      </c>
      <c r="U976" s="46">
        <v>400</v>
      </c>
      <c r="V976" s="46">
        <v>225.87</v>
      </c>
    </row>
    <row r="977" spans="2:22" x14ac:dyDescent="0.2">
      <c r="B977" s="14" t="str">
        <f>IF(tabDaten[[#This Row],[MandNr]]="","Fehler",IF(tabDaten[[#This Row],[MandNr]]=1,"1 Stadt Bad Rappenau","2 Eigenbetrieb Stadtenwässerung"))</f>
        <v>1 Stadt Bad Rappenau</v>
      </c>
      <c r="C977" s="14" t="str">
        <f>IF(OR(tabDaten[[#This Row],[art]]="00",tabDaten[[#This Row],[art]]="01",tabDaten[[#This Row],[art]]="60",tabDaten[[#This Row],[art]]="61"),"0 Verwaltungshaushalt","1 Vermögenshaushalt")</f>
        <v>0 Verwaltungshaushalt</v>
      </c>
      <c r="D977" s="14" t="str">
        <f>VLOOKUP(tabDaten[[#This Row],[art]],tabKontenart[],2,FALSE)</f>
        <v>01 Ausgaben VerwaltungsHH</v>
      </c>
      <c r="E977" s="14" t="str">
        <f>LEFT(tabDaten[[#This Row],[Gld]],1) &amp; "    " &amp;VLOOKUP((tabDaten[[#This Row],[MandNr]]&amp;"x"&amp;LEFT(tabDaten[[#This Row],[Gld]],1)),tabGliederung[],2,FALSE)</f>
        <v xml:space="preserve">2    Schulen </v>
      </c>
      <c r="F977" s="14" t="str">
        <f>LEFT(tabDaten[[#This Row],[Gld]],2) &amp; "    " &amp;VLOOKUP((tabDaten[[#This Row],[MandNr]]&amp;"x"&amp;LEFT(tabDaten[[#This Row],[Gld]],2)),tabGliederung[],2,FALSE)</f>
        <v>21    Grund - Hauptschulen,  Grundschulförderklassen</v>
      </c>
      <c r="G9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7" s="14" t="str">
        <f>LEFT(tabDaten[[#This Row],[Gld]],4) &amp; "    " &amp;VLOOKUP((tabDaten[[#This Row],[MandNr]]&amp;"x"&amp;LEFT(tabDaten[[#This Row],[Gld]],4)),tabGliederung[],2,FALSE)</f>
        <v xml:space="preserve">2112    Grundschule Bonfeld </v>
      </c>
      <c r="I977" s="14" t="str">
        <f>IF(OR(LEFT(tabDaten[[#This Row],[Grp]],1)*1=3,LEFT(tabDaten[[#This Row],[Grp]],1)*1=9),LEFT(tabDaten[[#This Row],[Grp]],2),LEFT(tabDaten[[#This Row],[Grp]],1))</f>
        <v>6</v>
      </c>
      <c r="J977" s="14" t="str">
        <f>VLOOKUP(tabDaten[[#This Row],[GrpKurz]],tabGruppierung[],2,FALSE)</f>
        <v>A   Sächlicher Verwaltungs- und Betriebsaufwand</v>
      </c>
      <c r="K9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2112-679000    Innere Verrechnungen   </v>
      </c>
      <c r="L977" s="17">
        <f>IF(OR(tabDaten[[#This Row],[art]]="00",tabDaten[[#This Row],[art]]="10"),tabDaten[[#This Row],[Plan]],tabDaten[[#This Row],[Plan]]*-1)</f>
        <v>-17200</v>
      </c>
      <c r="M977" s="18">
        <f>IF(OR(tabDaten[[#This Row],[art]]="00",tabDaten[[#This Row],[art]]="10",tabDaten[[#This Row],[art]]="60",tabDaten[[#This Row],[art]]="70"),tabDaten[[#This Row],[Rechnung]],tabDaten[[#This Row],[Rechnung]]*-1)</f>
        <v>0</v>
      </c>
      <c r="N977" s="44">
        <v>1</v>
      </c>
      <c r="O977" s="45" t="s">
        <v>997</v>
      </c>
      <c r="P977" s="45" t="s">
        <v>1063</v>
      </c>
      <c r="Q977" s="45" t="s">
        <v>1728</v>
      </c>
      <c r="R977" s="45" t="s">
        <v>995</v>
      </c>
      <c r="S977" s="45" t="s">
        <v>1546</v>
      </c>
      <c r="T977" s="44" t="s">
        <v>11</v>
      </c>
      <c r="U977" s="46">
        <v>17200</v>
      </c>
      <c r="V977" s="46">
        <v>0</v>
      </c>
    </row>
    <row r="978" spans="2:22" x14ac:dyDescent="0.2">
      <c r="B978" s="14" t="str">
        <f>IF(tabDaten[[#This Row],[MandNr]]="","Fehler",IF(tabDaten[[#This Row],[MandNr]]=1,"1 Stadt Bad Rappenau","2 Eigenbetrieb Stadtenwässerung"))</f>
        <v>1 Stadt Bad Rappenau</v>
      </c>
      <c r="C978" s="14" t="str">
        <f>IF(OR(tabDaten[[#This Row],[art]]="00",tabDaten[[#This Row],[art]]="01",tabDaten[[#This Row],[art]]="60",tabDaten[[#This Row],[art]]="61"),"0 Verwaltungshaushalt","1 Vermögenshaushalt")</f>
        <v>0 Verwaltungshaushalt</v>
      </c>
      <c r="D978" s="14" t="str">
        <f>VLOOKUP(tabDaten[[#This Row],[art]],tabKontenart[],2,FALSE)</f>
        <v>01 Ausgaben VerwaltungsHH</v>
      </c>
      <c r="E978" s="14" t="str">
        <f>LEFT(tabDaten[[#This Row],[Gld]],1) &amp; "    " &amp;VLOOKUP((tabDaten[[#This Row],[MandNr]]&amp;"x"&amp;LEFT(tabDaten[[#This Row],[Gld]],1)),tabGliederung[],2,FALSE)</f>
        <v xml:space="preserve">2    Schulen </v>
      </c>
      <c r="F978" s="14" t="str">
        <f>LEFT(tabDaten[[#This Row],[Gld]],2) &amp; "    " &amp;VLOOKUP((tabDaten[[#This Row],[MandNr]]&amp;"x"&amp;LEFT(tabDaten[[#This Row],[Gld]],2)),tabGliederung[],2,FALSE)</f>
        <v>21    Grund - Hauptschulen,  Grundschulförderklassen</v>
      </c>
      <c r="G9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8" s="14" t="str">
        <f>LEFT(tabDaten[[#This Row],[Gld]],4) &amp; "    " &amp;VLOOKUP((tabDaten[[#This Row],[MandNr]]&amp;"x"&amp;LEFT(tabDaten[[#This Row],[Gld]],4)),tabGliederung[],2,FALSE)</f>
        <v xml:space="preserve">2112    Grundschule Bonfeld </v>
      </c>
      <c r="I978" s="14" t="str">
        <f>IF(OR(LEFT(tabDaten[[#This Row],[Grp]],1)*1=3,LEFT(tabDaten[[#This Row],[Grp]],1)*1=9),LEFT(tabDaten[[#This Row],[Grp]],2),LEFT(tabDaten[[#This Row],[Grp]],1))</f>
        <v>7</v>
      </c>
      <c r="J978" s="14" t="str">
        <f>VLOOKUP(tabDaten[[#This Row],[GrpKurz]],tabGruppierung[],2,FALSE)</f>
        <v>A   Zuweisungen und Zuschüsse (nicht für Investitionen)</v>
      </c>
      <c r="K9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2112-700000    Zuschuss Förderverein   </v>
      </c>
      <c r="L978" s="17">
        <f>IF(OR(tabDaten[[#This Row],[art]]="00",tabDaten[[#This Row],[art]]="10"),tabDaten[[#This Row],[Plan]],tabDaten[[#This Row],[Plan]]*-1)</f>
        <v>-800</v>
      </c>
      <c r="M978" s="18">
        <f>IF(OR(tabDaten[[#This Row],[art]]="00",tabDaten[[#This Row],[art]]="10",tabDaten[[#This Row],[art]]="60",tabDaten[[#This Row],[art]]="70"),tabDaten[[#This Row],[Rechnung]],tabDaten[[#This Row],[Rechnung]]*-1)</f>
        <v>-460</v>
      </c>
      <c r="N978" s="44">
        <v>1</v>
      </c>
      <c r="O978" s="45" t="s">
        <v>997</v>
      </c>
      <c r="P978" s="45" t="s">
        <v>1063</v>
      </c>
      <c r="Q978" s="45" t="s">
        <v>1766</v>
      </c>
      <c r="R978" s="45" t="s">
        <v>995</v>
      </c>
      <c r="S978" s="45" t="s">
        <v>1546</v>
      </c>
      <c r="T978" s="44" t="s">
        <v>182</v>
      </c>
      <c r="U978" s="46">
        <v>800</v>
      </c>
      <c r="V978" s="46">
        <v>460</v>
      </c>
    </row>
    <row r="979" spans="2:22" x14ac:dyDescent="0.2">
      <c r="B979" s="14" t="str">
        <f>IF(tabDaten[[#This Row],[MandNr]]="","Fehler",IF(tabDaten[[#This Row],[MandNr]]=1,"1 Stadt Bad Rappenau","2 Eigenbetrieb Stadtenwässerung"))</f>
        <v>1 Stadt Bad Rappenau</v>
      </c>
      <c r="C979" s="14" t="str">
        <f>IF(OR(tabDaten[[#This Row],[art]]="00",tabDaten[[#This Row],[art]]="01",tabDaten[[#This Row],[art]]="60",tabDaten[[#This Row],[art]]="61"),"0 Verwaltungshaushalt","1 Vermögenshaushalt")</f>
        <v>0 Verwaltungshaushalt</v>
      </c>
      <c r="D979" s="14" t="str">
        <f>VLOOKUP(tabDaten[[#This Row],[art]],tabKontenart[],2,FALSE)</f>
        <v>01 Ausgaben VerwaltungsHH</v>
      </c>
      <c r="E979" s="14" t="str">
        <f>LEFT(tabDaten[[#This Row],[Gld]],1) &amp; "    " &amp;VLOOKUP((tabDaten[[#This Row],[MandNr]]&amp;"x"&amp;LEFT(tabDaten[[#This Row],[Gld]],1)),tabGliederung[],2,FALSE)</f>
        <v xml:space="preserve">2    Schulen </v>
      </c>
      <c r="F979" s="14" t="str">
        <f>LEFT(tabDaten[[#This Row],[Gld]],2) &amp; "    " &amp;VLOOKUP((tabDaten[[#This Row],[MandNr]]&amp;"x"&amp;LEFT(tabDaten[[#This Row],[Gld]],2)),tabGliederung[],2,FALSE)</f>
        <v>21    Grund - Hauptschulen,  Grundschulförderklassen</v>
      </c>
      <c r="G9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79" s="14" t="str">
        <f>LEFT(tabDaten[[#This Row],[Gld]],4) &amp; "    " &amp;VLOOKUP((tabDaten[[#This Row],[MandNr]]&amp;"x"&amp;LEFT(tabDaten[[#This Row],[Gld]],4)),tabGliederung[],2,FALSE)</f>
        <v xml:space="preserve">2113    Grundschule Fürfeld </v>
      </c>
      <c r="I979" s="14" t="str">
        <f>IF(OR(LEFT(tabDaten[[#This Row],[Grp]],1)*1=3,LEFT(tabDaten[[#This Row],[Grp]],1)*1=9),LEFT(tabDaten[[#This Row],[Grp]],2),LEFT(tabDaten[[#This Row],[Grp]],1))</f>
        <v>4</v>
      </c>
      <c r="J979" s="14" t="str">
        <f>VLOOKUP(tabDaten[[#This Row],[GrpKurz]],tabGruppierung[],2,FALSE)</f>
        <v>A   Personalausgaben</v>
      </c>
      <c r="K9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2113-414000    Vergütungen der Beschäftigten bis 2005 nur Angestellte </v>
      </c>
      <c r="L979" s="17">
        <f>IF(OR(tabDaten[[#This Row],[art]]="00",tabDaten[[#This Row],[art]]="10"),tabDaten[[#This Row],[Plan]],tabDaten[[#This Row],[Plan]]*-1)</f>
        <v>-3900</v>
      </c>
      <c r="M979" s="18">
        <f>IF(OR(tabDaten[[#This Row],[art]]="00",tabDaten[[#This Row],[art]]="10",tabDaten[[#This Row],[art]]="60",tabDaten[[#This Row],[art]]="70"),tabDaten[[#This Row],[Rechnung]],tabDaten[[#This Row],[Rechnung]]*-1)</f>
        <v>-6788.38</v>
      </c>
      <c r="N979" s="44">
        <v>1</v>
      </c>
      <c r="O979" s="45" t="s">
        <v>997</v>
      </c>
      <c r="P979" s="45" t="s">
        <v>1064</v>
      </c>
      <c r="Q979" s="45" t="s">
        <v>1707</v>
      </c>
      <c r="R979" s="45" t="s">
        <v>995</v>
      </c>
      <c r="S979" s="45" t="s">
        <v>1546</v>
      </c>
      <c r="T979" s="44" t="s">
        <v>127</v>
      </c>
      <c r="U979" s="46">
        <v>3900</v>
      </c>
      <c r="V979" s="46">
        <v>6788.38</v>
      </c>
    </row>
    <row r="980" spans="2:22" x14ac:dyDescent="0.2">
      <c r="B980" s="14" t="str">
        <f>IF(tabDaten[[#This Row],[MandNr]]="","Fehler",IF(tabDaten[[#This Row],[MandNr]]=1,"1 Stadt Bad Rappenau","2 Eigenbetrieb Stadtenwässerung"))</f>
        <v>1 Stadt Bad Rappenau</v>
      </c>
      <c r="C980" s="14" t="str">
        <f>IF(OR(tabDaten[[#This Row],[art]]="00",tabDaten[[#This Row],[art]]="01",tabDaten[[#This Row],[art]]="60",tabDaten[[#This Row],[art]]="61"),"0 Verwaltungshaushalt","1 Vermögenshaushalt")</f>
        <v>0 Verwaltungshaushalt</v>
      </c>
      <c r="D980" s="14" t="str">
        <f>VLOOKUP(tabDaten[[#This Row],[art]],tabKontenart[],2,FALSE)</f>
        <v>01 Ausgaben VerwaltungsHH</v>
      </c>
      <c r="E980" s="14" t="str">
        <f>LEFT(tabDaten[[#This Row],[Gld]],1) &amp; "    " &amp;VLOOKUP((tabDaten[[#This Row],[MandNr]]&amp;"x"&amp;LEFT(tabDaten[[#This Row],[Gld]],1)),tabGliederung[],2,FALSE)</f>
        <v xml:space="preserve">2    Schulen </v>
      </c>
      <c r="F980" s="14" t="str">
        <f>LEFT(tabDaten[[#This Row],[Gld]],2) &amp; "    " &amp;VLOOKUP((tabDaten[[#This Row],[MandNr]]&amp;"x"&amp;LEFT(tabDaten[[#This Row],[Gld]],2)),tabGliederung[],2,FALSE)</f>
        <v>21    Grund - Hauptschulen,  Grundschulförderklassen</v>
      </c>
      <c r="G9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0" s="14" t="str">
        <f>LEFT(tabDaten[[#This Row],[Gld]],4) &amp; "    " &amp;VLOOKUP((tabDaten[[#This Row],[MandNr]]&amp;"x"&amp;LEFT(tabDaten[[#This Row],[Gld]],4)),tabGliederung[],2,FALSE)</f>
        <v xml:space="preserve">2113    Grundschule Fürfeld </v>
      </c>
      <c r="I980" s="14" t="str">
        <f>IF(OR(LEFT(tabDaten[[#This Row],[Grp]],1)*1=3,LEFT(tabDaten[[#This Row],[Grp]],1)*1=9),LEFT(tabDaten[[#This Row],[Grp]],2),LEFT(tabDaten[[#This Row],[Grp]],1))</f>
        <v>4</v>
      </c>
      <c r="J980" s="14" t="str">
        <f>VLOOKUP(tabDaten[[#This Row],[GrpKurz]],tabGruppierung[],2,FALSE)</f>
        <v>A   Personalausgaben</v>
      </c>
      <c r="K9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2113-434000    Beiträge Versorgungskasse  bis 2005 nur Angestellte </v>
      </c>
      <c r="L980" s="17">
        <f>IF(OR(tabDaten[[#This Row],[art]]="00",tabDaten[[#This Row],[art]]="10"),tabDaten[[#This Row],[Plan]],tabDaten[[#This Row],[Plan]]*-1)</f>
        <v>-200</v>
      </c>
      <c r="M980" s="18">
        <f>IF(OR(tabDaten[[#This Row],[art]]="00",tabDaten[[#This Row],[art]]="10",tabDaten[[#This Row],[art]]="60",tabDaten[[#This Row],[art]]="70"),tabDaten[[#This Row],[Rechnung]],tabDaten[[#This Row],[Rechnung]]*-1)</f>
        <v>-563.70000000000005</v>
      </c>
      <c r="N980" s="44">
        <v>1</v>
      </c>
      <c r="O980" s="45" t="s">
        <v>997</v>
      </c>
      <c r="P980" s="45" t="s">
        <v>1064</v>
      </c>
      <c r="Q980" s="45" t="s">
        <v>1709</v>
      </c>
      <c r="R980" s="45" t="s">
        <v>995</v>
      </c>
      <c r="S980" s="45" t="s">
        <v>1546</v>
      </c>
      <c r="T980" s="44" t="s">
        <v>104</v>
      </c>
      <c r="U980" s="46">
        <v>200</v>
      </c>
      <c r="V980" s="46">
        <v>563.70000000000005</v>
      </c>
    </row>
    <row r="981" spans="2:22" x14ac:dyDescent="0.2">
      <c r="B981" s="14" t="str">
        <f>IF(tabDaten[[#This Row],[MandNr]]="","Fehler",IF(tabDaten[[#This Row],[MandNr]]=1,"1 Stadt Bad Rappenau","2 Eigenbetrieb Stadtenwässerung"))</f>
        <v>1 Stadt Bad Rappenau</v>
      </c>
      <c r="C981" s="14" t="str">
        <f>IF(OR(tabDaten[[#This Row],[art]]="00",tabDaten[[#This Row],[art]]="01",tabDaten[[#This Row],[art]]="60",tabDaten[[#This Row],[art]]="61"),"0 Verwaltungshaushalt","1 Vermögenshaushalt")</f>
        <v>0 Verwaltungshaushalt</v>
      </c>
      <c r="D981" s="14" t="str">
        <f>VLOOKUP(tabDaten[[#This Row],[art]],tabKontenart[],2,FALSE)</f>
        <v>01 Ausgaben VerwaltungsHH</v>
      </c>
      <c r="E981" s="14" t="str">
        <f>LEFT(tabDaten[[#This Row],[Gld]],1) &amp; "    " &amp;VLOOKUP((tabDaten[[#This Row],[MandNr]]&amp;"x"&amp;LEFT(tabDaten[[#This Row],[Gld]],1)),tabGliederung[],2,FALSE)</f>
        <v xml:space="preserve">2    Schulen </v>
      </c>
      <c r="F981" s="14" t="str">
        <f>LEFT(tabDaten[[#This Row],[Gld]],2) &amp; "    " &amp;VLOOKUP((tabDaten[[#This Row],[MandNr]]&amp;"x"&amp;LEFT(tabDaten[[#This Row],[Gld]],2)),tabGliederung[],2,FALSE)</f>
        <v>21    Grund - Hauptschulen,  Grundschulförderklassen</v>
      </c>
      <c r="G9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1" s="14" t="str">
        <f>LEFT(tabDaten[[#This Row],[Gld]],4) &amp; "    " &amp;VLOOKUP((tabDaten[[#This Row],[MandNr]]&amp;"x"&amp;LEFT(tabDaten[[#This Row],[Gld]],4)),tabGliederung[],2,FALSE)</f>
        <v xml:space="preserve">2113    Grundschule Fürfeld </v>
      </c>
      <c r="I981" s="14" t="str">
        <f>IF(OR(LEFT(tabDaten[[#This Row],[Grp]],1)*1=3,LEFT(tabDaten[[#This Row],[Grp]],1)*1=9),LEFT(tabDaten[[#This Row],[Grp]],2),LEFT(tabDaten[[#This Row],[Grp]],1))</f>
        <v>4</v>
      </c>
      <c r="J981" s="14" t="str">
        <f>VLOOKUP(tabDaten[[#This Row],[GrpKurz]],tabGruppierung[],2,FALSE)</f>
        <v>A   Personalausgaben</v>
      </c>
      <c r="K9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2113-444000    Beiträge zur gesetzlichen Sozialversicherung für Angest. bis 2005 nur Angestellte </v>
      </c>
      <c r="L981" s="17">
        <f>IF(OR(tabDaten[[#This Row],[art]]="00",tabDaten[[#This Row],[art]]="10"),tabDaten[[#This Row],[Plan]],tabDaten[[#This Row],[Plan]]*-1)</f>
        <v>-2200</v>
      </c>
      <c r="M981" s="18">
        <f>IF(OR(tabDaten[[#This Row],[art]]="00",tabDaten[[#This Row],[art]]="10",tabDaten[[#This Row],[art]]="60",tabDaten[[#This Row],[art]]="70"),tabDaten[[#This Row],[Rechnung]],tabDaten[[#This Row],[Rechnung]]*-1)</f>
        <v>-1255.23</v>
      </c>
      <c r="N981" s="44">
        <v>1</v>
      </c>
      <c r="O981" s="45" t="s">
        <v>997</v>
      </c>
      <c r="P981" s="45" t="s">
        <v>1064</v>
      </c>
      <c r="Q981" s="45" t="s">
        <v>1710</v>
      </c>
      <c r="R981" s="45" t="s">
        <v>995</v>
      </c>
      <c r="S981" s="45" t="s">
        <v>1546</v>
      </c>
      <c r="T981" s="44" t="s">
        <v>128</v>
      </c>
      <c r="U981" s="46">
        <v>2200</v>
      </c>
      <c r="V981" s="46">
        <v>1255.23</v>
      </c>
    </row>
    <row r="982" spans="2:22" x14ac:dyDescent="0.2">
      <c r="B982" s="14" t="str">
        <f>IF(tabDaten[[#This Row],[MandNr]]="","Fehler",IF(tabDaten[[#This Row],[MandNr]]=1,"1 Stadt Bad Rappenau","2 Eigenbetrieb Stadtenwässerung"))</f>
        <v>1 Stadt Bad Rappenau</v>
      </c>
      <c r="C982" s="14" t="str">
        <f>IF(OR(tabDaten[[#This Row],[art]]="00",tabDaten[[#This Row],[art]]="01",tabDaten[[#This Row],[art]]="60",tabDaten[[#This Row],[art]]="61"),"0 Verwaltungshaushalt","1 Vermögenshaushalt")</f>
        <v>0 Verwaltungshaushalt</v>
      </c>
      <c r="D982" s="14" t="str">
        <f>VLOOKUP(tabDaten[[#This Row],[art]],tabKontenart[],2,FALSE)</f>
        <v>01 Ausgaben VerwaltungsHH</v>
      </c>
      <c r="E982" s="14" t="str">
        <f>LEFT(tabDaten[[#This Row],[Gld]],1) &amp; "    " &amp;VLOOKUP((tabDaten[[#This Row],[MandNr]]&amp;"x"&amp;LEFT(tabDaten[[#This Row],[Gld]],1)),tabGliederung[],2,FALSE)</f>
        <v xml:space="preserve">2    Schulen </v>
      </c>
      <c r="F982" s="14" t="str">
        <f>LEFT(tabDaten[[#This Row],[Gld]],2) &amp; "    " &amp;VLOOKUP((tabDaten[[#This Row],[MandNr]]&amp;"x"&amp;LEFT(tabDaten[[#This Row],[Gld]],2)),tabGliederung[],2,FALSE)</f>
        <v>21    Grund - Hauptschulen,  Grundschulförderklassen</v>
      </c>
      <c r="G9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2" s="14" t="str">
        <f>LEFT(tabDaten[[#This Row],[Gld]],4) &amp; "    " &amp;VLOOKUP((tabDaten[[#This Row],[MandNr]]&amp;"x"&amp;LEFT(tabDaten[[#This Row],[Gld]],4)),tabGliederung[],2,FALSE)</f>
        <v xml:space="preserve">2113    Grundschule Fürfeld </v>
      </c>
      <c r="I982" s="14" t="str">
        <f>IF(OR(LEFT(tabDaten[[#This Row],[Grp]],1)*1=3,LEFT(tabDaten[[#This Row],[Grp]],1)*1=9),LEFT(tabDaten[[#This Row],[Grp]],2),LEFT(tabDaten[[#This Row],[Grp]],1))</f>
        <v>4</v>
      </c>
      <c r="J982" s="14" t="str">
        <f>VLOOKUP(tabDaten[[#This Row],[GrpKurz]],tabGruppierung[],2,FALSE)</f>
        <v>A   Personalausgaben</v>
      </c>
      <c r="K9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2113-450000    Beihilfen, Unterstützung und dgl.  </v>
      </c>
      <c r="L982" s="17">
        <f>IF(OR(tabDaten[[#This Row],[art]]="00",tabDaten[[#This Row],[art]]="10"),tabDaten[[#This Row],[Plan]],tabDaten[[#This Row],[Plan]]*-1)</f>
        <v>-100</v>
      </c>
      <c r="M982" s="18">
        <f>IF(OR(tabDaten[[#This Row],[art]]="00",tabDaten[[#This Row],[art]]="10",tabDaten[[#This Row],[art]]="60",tabDaten[[#This Row],[art]]="70"),tabDaten[[#This Row],[Rechnung]],tabDaten[[#This Row],[Rechnung]]*-1)</f>
        <v>-2</v>
      </c>
      <c r="N982" s="44">
        <v>1</v>
      </c>
      <c r="O982" s="45" t="s">
        <v>997</v>
      </c>
      <c r="P982" s="45" t="s">
        <v>1064</v>
      </c>
      <c r="Q982" s="45" t="s">
        <v>1711</v>
      </c>
      <c r="R982" s="45" t="s">
        <v>995</v>
      </c>
      <c r="S982" s="45" t="s">
        <v>1546</v>
      </c>
      <c r="T982" s="44" t="s">
        <v>106</v>
      </c>
      <c r="U982" s="46">
        <v>100</v>
      </c>
      <c r="V982" s="46">
        <v>2</v>
      </c>
    </row>
    <row r="983" spans="2:22" x14ac:dyDescent="0.2">
      <c r="B983" s="14" t="str">
        <f>IF(tabDaten[[#This Row],[MandNr]]="","Fehler",IF(tabDaten[[#This Row],[MandNr]]=1,"1 Stadt Bad Rappenau","2 Eigenbetrieb Stadtenwässerung"))</f>
        <v>1 Stadt Bad Rappenau</v>
      </c>
      <c r="C983" s="14" t="str">
        <f>IF(OR(tabDaten[[#This Row],[art]]="00",tabDaten[[#This Row],[art]]="01",tabDaten[[#This Row],[art]]="60",tabDaten[[#This Row],[art]]="61"),"0 Verwaltungshaushalt","1 Vermögenshaushalt")</f>
        <v>0 Verwaltungshaushalt</v>
      </c>
      <c r="D983" s="14" t="str">
        <f>VLOOKUP(tabDaten[[#This Row],[art]],tabKontenart[],2,FALSE)</f>
        <v>01 Ausgaben VerwaltungsHH</v>
      </c>
      <c r="E983" s="14" t="str">
        <f>LEFT(tabDaten[[#This Row],[Gld]],1) &amp; "    " &amp;VLOOKUP((tabDaten[[#This Row],[MandNr]]&amp;"x"&amp;LEFT(tabDaten[[#This Row],[Gld]],1)),tabGliederung[],2,FALSE)</f>
        <v xml:space="preserve">2    Schulen </v>
      </c>
      <c r="F983" s="14" t="str">
        <f>LEFT(tabDaten[[#This Row],[Gld]],2) &amp; "    " &amp;VLOOKUP((tabDaten[[#This Row],[MandNr]]&amp;"x"&amp;LEFT(tabDaten[[#This Row],[Gld]],2)),tabGliederung[],2,FALSE)</f>
        <v>21    Grund - Hauptschulen,  Grundschulförderklassen</v>
      </c>
      <c r="G9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3" s="14" t="str">
        <f>LEFT(tabDaten[[#This Row],[Gld]],4) &amp; "    " &amp;VLOOKUP((tabDaten[[#This Row],[MandNr]]&amp;"x"&amp;LEFT(tabDaten[[#This Row],[Gld]],4)),tabGliederung[],2,FALSE)</f>
        <v xml:space="preserve">2113    Grundschule Fürfeld </v>
      </c>
      <c r="I983" s="14" t="str">
        <f>IF(OR(LEFT(tabDaten[[#This Row],[Grp]],1)*1=3,LEFT(tabDaten[[#This Row],[Grp]],1)*1=9),LEFT(tabDaten[[#This Row],[Grp]],2),LEFT(tabDaten[[#This Row],[Grp]],1))</f>
        <v>4</v>
      </c>
      <c r="J983" s="14" t="str">
        <f>VLOOKUP(tabDaten[[#This Row],[GrpKurz]],tabGruppierung[],2,FALSE)</f>
        <v>A   Personalausgaben</v>
      </c>
      <c r="K9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2113-460000    Personalnebenausgaben   </v>
      </c>
      <c r="L983" s="17">
        <f>IF(OR(tabDaten[[#This Row],[art]]="00",tabDaten[[#This Row],[art]]="10"),tabDaten[[#This Row],[Plan]],tabDaten[[#This Row],[Plan]]*-1)</f>
        <v>0</v>
      </c>
      <c r="M983" s="18">
        <f>IF(OR(tabDaten[[#This Row],[art]]="00",tabDaten[[#This Row],[art]]="10",tabDaten[[#This Row],[art]]="60",tabDaten[[#This Row],[art]]="70"),tabDaten[[#This Row],[Rechnung]],tabDaten[[#This Row],[Rechnung]]*-1)</f>
        <v>-84.56</v>
      </c>
      <c r="N983" s="44">
        <v>1</v>
      </c>
      <c r="O983" s="45" t="s">
        <v>997</v>
      </c>
      <c r="P983" s="45" t="s">
        <v>1064</v>
      </c>
      <c r="Q983" s="45" t="s">
        <v>1712</v>
      </c>
      <c r="R983" s="45" t="s">
        <v>995</v>
      </c>
      <c r="S983" s="45" t="s">
        <v>1546</v>
      </c>
      <c r="T983" s="44" t="s">
        <v>107</v>
      </c>
      <c r="U983" s="46">
        <v>0</v>
      </c>
      <c r="V983" s="46">
        <v>84.56</v>
      </c>
    </row>
    <row r="984" spans="2:22" x14ac:dyDescent="0.2">
      <c r="B984" s="14" t="str">
        <f>IF(tabDaten[[#This Row],[MandNr]]="","Fehler",IF(tabDaten[[#This Row],[MandNr]]=1,"1 Stadt Bad Rappenau","2 Eigenbetrieb Stadtenwässerung"))</f>
        <v>1 Stadt Bad Rappenau</v>
      </c>
      <c r="C984" s="14" t="str">
        <f>IF(OR(tabDaten[[#This Row],[art]]="00",tabDaten[[#This Row],[art]]="01",tabDaten[[#This Row],[art]]="60",tabDaten[[#This Row],[art]]="61"),"0 Verwaltungshaushalt","1 Vermögenshaushalt")</f>
        <v>0 Verwaltungshaushalt</v>
      </c>
      <c r="D984" s="14" t="str">
        <f>VLOOKUP(tabDaten[[#This Row],[art]],tabKontenart[],2,FALSE)</f>
        <v>01 Ausgaben VerwaltungsHH</v>
      </c>
      <c r="E984" s="14" t="str">
        <f>LEFT(tabDaten[[#This Row],[Gld]],1) &amp; "    " &amp;VLOOKUP((tabDaten[[#This Row],[MandNr]]&amp;"x"&amp;LEFT(tabDaten[[#This Row],[Gld]],1)),tabGliederung[],2,FALSE)</f>
        <v xml:space="preserve">2    Schulen </v>
      </c>
      <c r="F984" s="14" t="str">
        <f>LEFT(tabDaten[[#This Row],[Gld]],2) &amp; "    " &amp;VLOOKUP((tabDaten[[#This Row],[MandNr]]&amp;"x"&amp;LEFT(tabDaten[[#This Row],[Gld]],2)),tabGliederung[],2,FALSE)</f>
        <v>21    Grund - Hauptschulen,  Grundschulförderklassen</v>
      </c>
      <c r="G9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4" s="14" t="str">
        <f>LEFT(tabDaten[[#This Row],[Gld]],4) &amp; "    " &amp;VLOOKUP((tabDaten[[#This Row],[MandNr]]&amp;"x"&amp;LEFT(tabDaten[[#This Row],[Gld]],4)),tabGliederung[],2,FALSE)</f>
        <v xml:space="preserve">2113    Grundschule Fürfeld </v>
      </c>
      <c r="I984" s="14" t="str">
        <f>IF(OR(LEFT(tabDaten[[#This Row],[Grp]],1)*1=3,LEFT(tabDaten[[#This Row],[Grp]],1)*1=9),LEFT(tabDaten[[#This Row],[Grp]],2),LEFT(tabDaten[[#This Row],[Grp]],1))</f>
        <v>5</v>
      </c>
      <c r="J984" s="14" t="str">
        <f>VLOOKUP(tabDaten[[#This Row],[GrpKurz]],tabGruppierung[],2,FALSE)</f>
        <v>A   Sächlicher Verwaltungs- und Betriebsaufwand</v>
      </c>
      <c r="K9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2113-501000    Gebäudeunterhaltung   </v>
      </c>
      <c r="L984" s="17">
        <f>IF(OR(tabDaten[[#This Row],[art]]="00",tabDaten[[#This Row],[art]]="10"),tabDaten[[#This Row],[Plan]],tabDaten[[#This Row],[Plan]]*-1)</f>
        <v>-2500</v>
      </c>
      <c r="M984" s="18">
        <f>IF(OR(tabDaten[[#This Row],[art]]="00",tabDaten[[#This Row],[art]]="10",tabDaten[[#This Row],[art]]="60",tabDaten[[#This Row],[art]]="70"),tabDaten[[#This Row],[Rechnung]],tabDaten[[#This Row],[Rechnung]]*-1)</f>
        <v>-22101.34</v>
      </c>
      <c r="N984" s="44">
        <v>1</v>
      </c>
      <c r="O984" s="45" t="s">
        <v>997</v>
      </c>
      <c r="P984" s="45" t="s">
        <v>1064</v>
      </c>
      <c r="Q984" s="45" t="s">
        <v>1730</v>
      </c>
      <c r="R984" s="45" t="s">
        <v>995</v>
      </c>
      <c r="S984" s="45" t="s">
        <v>1546</v>
      </c>
      <c r="T984" s="44" t="s">
        <v>133</v>
      </c>
      <c r="U984" s="46">
        <v>2500</v>
      </c>
      <c r="V984" s="46">
        <v>22101.34</v>
      </c>
    </row>
    <row r="985" spans="2:22" x14ac:dyDescent="0.2">
      <c r="B985" s="14" t="str">
        <f>IF(tabDaten[[#This Row],[MandNr]]="","Fehler",IF(tabDaten[[#This Row],[MandNr]]=1,"1 Stadt Bad Rappenau","2 Eigenbetrieb Stadtenwässerung"))</f>
        <v>1 Stadt Bad Rappenau</v>
      </c>
      <c r="C985" s="14" t="str">
        <f>IF(OR(tabDaten[[#This Row],[art]]="00",tabDaten[[#This Row],[art]]="01",tabDaten[[#This Row],[art]]="60",tabDaten[[#This Row],[art]]="61"),"0 Verwaltungshaushalt","1 Vermögenshaushalt")</f>
        <v>0 Verwaltungshaushalt</v>
      </c>
      <c r="D985" s="14" t="str">
        <f>VLOOKUP(tabDaten[[#This Row],[art]],tabKontenart[],2,FALSE)</f>
        <v>01 Ausgaben VerwaltungsHH</v>
      </c>
      <c r="E985" s="14" t="str">
        <f>LEFT(tabDaten[[#This Row],[Gld]],1) &amp; "    " &amp;VLOOKUP((tabDaten[[#This Row],[MandNr]]&amp;"x"&amp;LEFT(tabDaten[[#This Row],[Gld]],1)),tabGliederung[],2,FALSE)</f>
        <v xml:space="preserve">2    Schulen </v>
      </c>
      <c r="F985" s="14" t="str">
        <f>LEFT(tabDaten[[#This Row],[Gld]],2) &amp; "    " &amp;VLOOKUP((tabDaten[[#This Row],[MandNr]]&amp;"x"&amp;LEFT(tabDaten[[#This Row],[Gld]],2)),tabGliederung[],2,FALSE)</f>
        <v>21    Grund - Hauptschulen,  Grundschulförderklassen</v>
      </c>
      <c r="G9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5" s="14" t="str">
        <f>LEFT(tabDaten[[#This Row],[Gld]],4) &amp; "    " &amp;VLOOKUP((tabDaten[[#This Row],[MandNr]]&amp;"x"&amp;LEFT(tabDaten[[#This Row],[Gld]],4)),tabGliederung[],2,FALSE)</f>
        <v xml:space="preserve">2113    Grundschule Fürfeld </v>
      </c>
      <c r="I985" s="14" t="str">
        <f>IF(OR(LEFT(tabDaten[[#This Row],[Grp]],1)*1=3,LEFT(tabDaten[[#This Row],[Grp]],1)*1=9),LEFT(tabDaten[[#This Row],[Grp]],2),LEFT(tabDaten[[#This Row],[Grp]],1))</f>
        <v>5</v>
      </c>
      <c r="J985" s="14" t="str">
        <f>VLOOKUP(tabDaten[[#This Row],[GrpKurz]],tabGruppierung[],2,FALSE)</f>
        <v>A   Sächlicher Verwaltungs- und Betriebsaufwand</v>
      </c>
      <c r="K9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2113-510000    Unterhaltung des sonstigen unbeweglichen Vermögens  </v>
      </c>
      <c r="L985" s="17">
        <f>IF(OR(tabDaten[[#This Row],[art]]="00",tabDaten[[#This Row],[art]]="10"),tabDaten[[#This Row],[Plan]],tabDaten[[#This Row],[Plan]]*-1)</f>
        <v>-1000</v>
      </c>
      <c r="M985" s="18">
        <f>IF(OR(tabDaten[[#This Row],[art]]="00",tabDaten[[#This Row],[art]]="10",tabDaten[[#This Row],[art]]="60",tabDaten[[#This Row],[art]]="70"),tabDaten[[#This Row],[Rechnung]],tabDaten[[#This Row],[Rechnung]]*-1)</f>
        <v>-735.68</v>
      </c>
      <c r="N985" s="44">
        <v>1</v>
      </c>
      <c r="O985" s="45" t="s">
        <v>997</v>
      </c>
      <c r="P985" s="45" t="s">
        <v>1064</v>
      </c>
      <c r="Q985" s="45" t="s">
        <v>1731</v>
      </c>
      <c r="R985" s="45" t="s">
        <v>995</v>
      </c>
      <c r="S985" s="45" t="s">
        <v>1546</v>
      </c>
      <c r="T985" s="44" t="s">
        <v>134</v>
      </c>
      <c r="U985" s="46">
        <v>1000</v>
      </c>
      <c r="V985" s="46">
        <v>735.68</v>
      </c>
    </row>
    <row r="986" spans="2:22" x14ac:dyDescent="0.2">
      <c r="B986" s="14" t="str">
        <f>IF(tabDaten[[#This Row],[MandNr]]="","Fehler",IF(tabDaten[[#This Row],[MandNr]]=1,"1 Stadt Bad Rappenau","2 Eigenbetrieb Stadtenwässerung"))</f>
        <v>1 Stadt Bad Rappenau</v>
      </c>
      <c r="C986" s="14" t="str">
        <f>IF(OR(tabDaten[[#This Row],[art]]="00",tabDaten[[#This Row],[art]]="01",tabDaten[[#This Row],[art]]="60",tabDaten[[#This Row],[art]]="61"),"0 Verwaltungshaushalt","1 Vermögenshaushalt")</f>
        <v>0 Verwaltungshaushalt</v>
      </c>
      <c r="D986" s="14" t="str">
        <f>VLOOKUP(tabDaten[[#This Row],[art]],tabKontenart[],2,FALSE)</f>
        <v>01 Ausgaben VerwaltungsHH</v>
      </c>
      <c r="E986" s="14" t="str">
        <f>LEFT(tabDaten[[#This Row],[Gld]],1) &amp; "    " &amp;VLOOKUP((tabDaten[[#This Row],[MandNr]]&amp;"x"&amp;LEFT(tabDaten[[#This Row],[Gld]],1)),tabGliederung[],2,FALSE)</f>
        <v xml:space="preserve">2    Schulen </v>
      </c>
      <c r="F986" s="14" t="str">
        <f>LEFT(tabDaten[[#This Row],[Gld]],2) &amp; "    " &amp;VLOOKUP((tabDaten[[#This Row],[MandNr]]&amp;"x"&amp;LEFT(tabDaten[[#This Row],[Gld]],2)),tabGliederung[],2,FALSE)</f>
        <v>21    Grund - Hauptschulen,  Grundschulförderklassen</v>
      </c>
      <c r="G9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6" s="14" t="str">
        <f>LEFT(tabDaten[[#This Row],[Gld]],4) &amp; "    " &amp;VLOOKUP((tabDaten[[#This Row],[MandNr]]&amp;"x"&amp;LEFT(tabDaten[[#This Row],[Gld]],4)),tabGliederung[],2,FALSE)</f>
        <v xml:space="preserve">2113    Grundschule Fürfeld </v>
      </c>
      <c r="I986" s="14" t="str">
        <f>IF(OR(LEFT(tabDaten[[#This Row],[Grp]],1)*1=3,LEFT(tabDaten[[#This Row],[Grp]],1)*1=9),LEFT(tabDaten[[#This Row],[Grp]],2),LEFT(tabDaten[[#This Row],[Grp]],1))</f>
        <v>5</v>
      </c>
      <c r="J986" s="14" t="str">
        <f>VLOOKUP(tabDaten[[#This Row],[GrpKurz]],tabGruppierung[],2,FALSE)</f>
        <v>A   Sächlicher Verwaltungs- und Betriebsaufwand</v>
      </c>
      <c r="K9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2113-521000    Geräte, Ausstattungs- und Einrichtungsgegenstände  </v>
      </c>
      <c r="L986" s="17">
        <f>IF(OR(tabDaten[[#This Row],[art]]="00",tabDaten[[#This Row],[art]]="10"),tabDaten[[#This Row],[Plan]],tabDaten[[#This Row],[Plan]]*-1)</f>
        <v>-10500</v>
      </c>
      <c r="M986" s="18">
        <f>IF(OR(tabDaten[[#This Row],[art]]="00",tabDaten[[#This Row],[art]]="10",tabDaten[[#This Row],[art]]="60",tabDaten[[#This Row],[art]]="70"),tabDaten[[#This Row],[Rechnung]],tabDaten[[#This Row],[Rechnung]]*-1)</f>
        <v>-1584.92</v>
      </c>
      <c r="N986" s="44">
        <v>1</v>
      </c>
      <c r="O986" s="45" t="s">
        <v>997</v>
      </c>
      <c r="P986" s="45" t="s">
        <v>1064</v>
      </c>
      <c r="Q986" s="45" t="s">
        <v>1750</v>
      </c>
      <c r="R986" s="45" t="s">
        <v>995</v>
      </c>
      <c r="S986" s="45" t="s">
        <v>1546</v>
      </c>
      <c r="T986" s="44" t="s">
        <v>125</v>
      </c>
      <c r="U986" s="46">
        <v>10500</v>
      </c>
      <c r="V986" s="46">
        <v>1584.92</v>
      </c>
    </row>
    <row r="987" spans="2:22" x14ac:dyDescent="0.2">
      <c r="B987" s="14" t="str">
        <f>IF(tabDaten[[#This Row],[MandNr]]="","Fehler",IF(tabDaten[[#This Row],[MandNr]]=1,"1 Stadt Bad Rappenau","2 Eigenbetrieb Stadtenwässerung"))</f>
        <v>1 Stadt Bad Rappenau</v>
      </c>
      <c r="C987" s="14" t="str">
        <f>IF(OR(tabDaten[[#This Row],[art]]="00",tabDaten[[#This Row],[art]]="01",tabDaten[[#This Row],[art]]="60",tabDaten[[#This Row],[art]]="61"),"0 Verwaltungshaushalt","1 Vermögenshaushalt")</f>
        <v>0 Verwaltungshaushalt</v>
      </c>
      <c r="D987" s="14" t="str">
        <f>VLOOKUP(tabDaten[[#This Row],[art]],tabKontenart[],2,FALSE)</f>
        <v>01 Ausgaben VerwaltungsHH</v>
      </c>
      <c r="E987" s="14" t="str">
        <f>LEFT(tabDaten[[#This Row],[Gld]],1) &amp; "    " &amp;VLOOKUP((tabDaten[[#This Row],[MandNr]]&amp;"x"&amp;LEFT(tabDaten[[#This Row],[Gld]],1)),tabGliederung[],2,FALSE)</f>
        <v xml:space="preserve">2    Schulen </v>
      </c>
      <c r="F987" s="14" t="str">
        <f>LEFT(tabDaten[[#This Row],[Gld]],2) &amp; "    " &amp;VLOOKUP((tabDaten[[#This Row],[MandNr]]&amp;"x"&amp;LEFT(tabDaten[[#This Row],[Gld]],2)),tabGliederung[],2,FALSE)</f>
        <v>21    Grund - Hauptschulen,  Grundschulförderklassen</v>
      </c>
      <c r="G9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7" s="14" t="str">
        <f>LEFT(tabDaten[[#This Row],[Gld]],4) &amp; "    " &amp;VLOOKUP((tabDaten[[#This Row],[MandNr]]&amp;"x"&amp;LEFT(tabDaten[[#This Row],[Gld]],4)),tabGliederung[],2,FALSE)</f>
        <v xml:space="preserve">2113    Grundschule Fürfeld </v>
      </c>
      <c r="I987" s="14" t="str">
        <f>IF(OR(LEFT(tabDaten[[#This Row],[Grp]],1)*1=3,LEFT(tabDaten[[#This Row],[Grp]],1)*1=9),LEFT(tabDaten[[#This Row],[Grp]],2),LEFT(tabDaten[[#This Row],[Grp]],1))</f>
        <v>5</v>
      </c>
      <c r="J987" s="14" t="str">
        <f>VLOOKUP(tabDaten[[#This Row],[GrpKurz]],tabGruppierung[],2,FALSE)</f>
        <v>A   Sächlicher Verwaltungs- und Betriebsaufwand</v>
      </c>
      <c r="K9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2113-522000    Druck- und Kopierkosten   </v>
      </c>
      <c r="L987" s="17">
        <f>IF(OR(tabDaten[[#This Row],[art]]="00",tabDaten[[#This Row],[art]]="10"),tabDaten[[#This Row],[Plan]],tabDaten[[#This Row],[Plan]]*-1)</f>
        <v>-1400</v>
      </c>
      <c r="M987" s="18">
        <f>IF(OR(tabDaten[[#This Row],[art]]="00",tabDaten[[#This Row],[art]]="10",tabDaten[[#This Row],[art]]="60",tabDaten[[#This Row],[art]]="70"),tabDaten[[#This Row],[Rechnung]],tabDaten[[#This Row],[Rechnung]]*-1)</f>
        <v>-1415.41</v>
      </c>
      <c r="N987" s="44">
        <v>1</v>
      </c>
      <c r="O987" s="45" t="s">
        <v>997</v>
      </c>
      <c r="P987" s="45" t="s">
        <v>1064</v>
      </c>
      <c r="Q987" s="45" t="s">
        <v>1715</v>
      </c>
      <c r="R987" s="45" t="s">
        <v>995</v>
      </c>
      <c r="S987" s="45" t="s">
        <v>1546</v>
      </c>
      <c r="T987" s="44" t="s">
        <v>110</v>
      </c>
      <c r="U987" s="46">
        <v>1400</v>
      </c>
      <c r="V987" s="46">
        <v>1415.41</v>
      </c>
    </row>
    <row r="988" spans="2:22" x14ac:dyDescent="0.2">
      <c r="B988" s="14" t="str">
        <f>IF(tabDaten[[#This Row],[MandNr]]="","Fehler",IF(tabDaten[[#This Row],[MandNr]]=1,"1 Stadt Bad Rappenau","2 Eigenbetrieb Stadtenwässerung"))</f>
        <v>1 Stadt Bad Rappenau</v>
      </c>
      <c r="C988" s="14" t="str">
        <f>IF(OR(tabDaten[[#This Row],[art]]="00",tabDaten[[#This Row],[art]]="01",tabDaten[[#This Row],[art]]="60",tabDaten[[#This Row],[art]]="61"),"0 Verwaltungshaushalt","1 Vermögenshaushalt")</f>
        <v>0 Verwaltungshaushalt</v>
      </c>
      <c r="D988" s="14" t="str">
        <f>VLOOKUP(tabDaten[[#This Row],[art]],tabKontenart[],2,FALSE)</f>
        <v>01 Ausgaben VerwaltungsHH</v>
      </c>
      <c r="E988" s="14" t="str">
        <f>LEFT(tabDaten[[#This Row],[Gld]],1) &amp; "    " &amp;VLOOKUP((tabDaten[[#This Row],[MandNr]]&amp;"x"&amp;LEFT(tabDaten[[#This Row],[Gld]],1)),tabGliederung[],2,FALSE)</f>
        <v xml:space="preserve">2    Schulen </v>
      </c>
      <c r="F988" s="14" t="str">
        <f>LEFT(tabDaten[[#This Row],[Gld]],2) &amp; "    " &amp;VLOOKUP((tabDaten[[#This Row],[MandNr]]&amp;"x"&amp;LEFT(tabDaten[[#This Row],[Gld]],2)),tabGliederung[],2,FALSE)</f>
        <v>21    Grund - Hauptschulen,  Grundschulförderklassen</v>
      </c>
      <c r="G9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8" s="14" t="str">
        <f>LEFT(tabDaten[[#This Row],[Gld]],4) &amp; "    " &amp;VLOOKUP((tabDaten[[#This Row],[MandNr]]&amp;"x"&amp;LEFT(tabDaten[[#This Row],[Gld]],4)),tabGliederung[],2,FALSE)</f>
        <v xml:space="preserve">2113    Grundschule Fürfeld </v>
      </c>
      <c r="I988" s="14" t="str">
        <f>IF(OR(LEFT(tabDaten[[#This Row],[Grp]],1)*1=3,LEFT(tabDaten[[#This Row],[Grp]],1)*1=9),LEFT(tabDaten[[#This Row],[Grp]],2),LEFT(tabDaten[[#This Row],[Grp]],1))</f>
        <v>5</v>
      </c>
      <c r="J988" s="14" t="str">
        <f>VLOOKUP(tabDaten[[#This Row],[GrpKurz]],tabGruppierung[],2,FALSE)</f>
        <v>A   Sächlicher Verwaltungs- und Betriebsaufwand</v>
      </c>
      <c r="K9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2113-523000    Gebäudeausstattung   </v>
      </c>
      <c r="L988" s="17">
        <f>IF(OR(tabDaten[[#This Row],[art]]="00",tabDaten[[#This Row],[art]]="10"),tabDaten[[#This Row],[Plan]],tabDaten[[#This Row],[Plan]]*-1)</f>
        <v>-100</v>
      </c>
      <c r="M988" s="18">
        <f>IF(OR(tabDaten[[#This Row],[art]]="00",tabDaten[[#This Row],[art]]="10",tabDaten[[#This Row],[art]]="60",tabDaten[[#This Row],[art]]="70"),tabDaten[[#This Row],[Rechnung]],tabDaten[[#This Row],[Rechnung]]*-1)</f>
        <v>0</v>
      </c>
      <c r="N988" s="44">
        <v>1</v>
      </c>
      <c r="O988" s="45" t="s">
        <v>997</v>
      </c>
      <c r="P988" s="45" t="s">
        <v>1064</v>
      </c>
      <c r="Q988" s="45" t="s">
        <v>1756</v>
      </c>
      <c r="R988" s="45" t="s">
        <v>995</v>
      </c>
      <c r="S988" s="45" t="s">
        <v>1546</v>
      </c>
      <c r="T988" s="44" t="s">
        <v>169</v>
      </c>
      <c r="U988" s="46">
        <v>100</v>
      </c>
      <c r="V988" s="46">
        <v>0</v>
      </c>
    </row>
    <row r="989" spans="2:22" x14ac:dyDescent="0.2">
      <c r="B989" s="14" t="str">
        <f>IF(tabDaten[[#This Row],[MandNr]]="","Fehler",IF(tabDaten[[#This Row],[MandNr]]=1,"1 Stadt Bad Rappenau","2 Eigenbetrieb Stadtenwässerung"))</f>
        <v>1 Stadt Bad Rappenau</v>
      </c>
      <c r="C989" s="14" t="str">
        <f>IF(OR(tabDaten[[#This Row],[art]]="00",tabDaten[[#This Row],[art]]="01",tabDaten[[#This Row],[art]]="60",tabDaten[[#This Row],[art]]="61"),"0 Verwaltungshaushalt","1 Vermögenshaushalt")</f>
        <v>0 Verwaltungshaushalt</v>
      </c>
      <c r="D989" s="14" t="str">
        <f>VLOOKUP(tabDaten[[#This Row],[art]],tabKontenart[],2,FALSE)</f>
        <v>01 Ausgaben VerwaltungsHH</v>
      </c>
      <c r="E989" s="14" t="str">
        <f>LEFT(tabDaten[[#This Row],[Gld]],1) &amp; "    " &amp;VLOOKUP((tabDaten[[#This Row],[MandNr]]&amp;"x"&amp;LEFT(tabDaten[[#This Row],[Gld]],1)),tabGliederung[],2,FALSE)</f>
        <v xml:space="preserve">2    Schulen </v>
      </c>
      <c r="F989" s="14" t="str">
        <f>LEFT(tabDaten[[#This Row],[Gld]],2) &amp; "    " &amp;VLOOKUP((tabDaten[[#This Row],[MandNr]]&amp;"x"&amp;LEFT(tabDaten[[#This Row],[Gld]],2)),tabGliederung[],2,FALSE)</f>
        <v>21    Grund - Hauptschulen,  Grundschulförderklassen</v>
      </c>
      <c r="G9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89" s="14" t="str">
        <f>LEFT(tabDaten[[#This Row],[Gld]],4) &amp; "    " &amp;VLOOKUP((tabDaten[[#This Row],[MandNr]]&amp;"x"&amp;LEFT(tabDaten[[#This Row],[Gld]],4)),tabGliederung[],2,FALSE)</f>
        <v xml:space="preserve">2113    Grundschule Fürfeld </v>
      </c>
      <c r="I989" s="14" t="str">
        <f>IF(OR(LEFT(tabDaten[[#This Row],[Grp]],1)*1=3,LEFT(tabDaten[[#This Row],[Grp]],1)*1=9),LEFT(tabDaten[[#This Row],[Grp]],2),LEFT(tabDaten[[#This Row],[Grp]],1))</f>
        <v>5</v>
      </c>
      <c r="J989" s="14" t="str">
        <f>VLOOKUP(tabDaten[[#This Row],[GrpKurz]],tabGruppierung[],2,FALSE)</f>
        <v>A   Sächlicher Verwaltungs- und Betriebsaufwand</v>
      </c>
      <c r="K9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2113-541000    Strom   </v>
      </c>
      <c r="L989" s="17">
        <f>IF(OR(tabDaten[[#This Row],[art]]="00",tabDaten[[#This Row],[art]]="10"),tabDaten[[#This Row],[Plan]],tabDaten[[#This Row],[Plan]]*-1)</f>
        <v>-1700</v>
      </c>
      <c r="M989" s="18">
        <f>IF(OR(tabDaten[[#This Row],[art]]="00",tabDaten[[#This Row],[art]]="10",tabDaten[[#This Row],[art]]="60",tabDaten[[#This Row],[art]]="70"),tabDaten[[#This Row],[Rechnung]],tabDaten[[#This Row],[Rechnung]]*-1)</f>
        <v>-1903.78</v>
      </c>
      <c r="N989" s="44">
        <v>1</v>
      </c>
      <c r="O989" s="45" t="s">
        <v>997</v>
      </c>
      <c r="P989" s="45" t="s">
        <v>1064</v>
      </c>
      <c r="Q989" s="45" t="s">
        <v>1732</v>
      </c>
      <c r="R989" s="45" t="s">
        <v>995</v>
      </c>
      <c r="S989" s="45" t="s">
        <v>1546</v>
      </c>
      <c r="T989" s="44" t="s">
        <v>135</v>
      </c>
      <c r="U989" s="46">
        <v>1700</v>
      </c>
      <c r="V989" s="46">
        <v>1903.78</v>
      </c>
    </row>
    <row r="990" spans="2:22" x14ac:dyDescent="0.2">
      <c r="B990" s="14" t="str">
        <f>IF(tabDaten[[#This Row],[MandNr]]="","Fehler",IF(tabDaten[[#This Row],[MandNr]]=1,"1 Stadt Bad Rappenau","2 Eigenbetrieb Stadtenwässerung"))</f>
        <v>1 Stadt Bad Rappenau</v>
      </c>
      <c r="C990" s="14" t="str">
        <f>IF(OR(tabDaten[[#This Row],[art]]="00",tabDaten[[#This Row],[art]]="01",tabDaten[[#This Row],[art]]="60",tabDaten[[#This Row],[art]]="61"),"0 Verwaltungshaushalt","1 Vermögenshaushalt")</f>
        <v>0 Verwaltungshaushalt</v>
      </c>
      <c r="D990" s="14" t="str">
        <f>VLOOKUP(tabDaten[[#This Row],[art]],tabKontenart[],2,FALSE)</f>
        <v>01 Ausgaben VerwaltungsHH</v>
      </c>
      <c r="E990" s="14" t="str">
        <f>LEFT(tabDaten[[#This Row],[Gld]],1) &amp; "    " &amp;VLOOKUP((tabDaten[[#This Row],[MandNr]]&amp;"x"&amp;LEFT(tabDaten[[#This Row],[Gld]],1)),tabGliederung[],2,FALSE)</f>
        <v xml:space="preserve">2    Schulen </v>
      </c>
      <c r="F990" s="14" t="str">
        <f>LEFT(tabDaten[[#This Row],[Gld]],2) &amp; "    " &amp;VLOOKUP((tabDaten[[#This Row],[MandNr]]&amp;"x"&amp;LEFT(tabDaten[[#This Row],[Gld]],2)),tabGliederung[],2,FALSE)</f>
        <v>21    Grund - Hauptschulen,  Grundschulförderklassen</v>
      </c>
      <c r="G9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0" s="14" t="str">
        <f>LEFT(tabDaten[[#This Row],[Gld]],4) &amp; "    " &amp;VLOOKUP((tabDaten[[#This Row],[MandNr]]&amp;"x"&amp;LEFT(tabDaten[[#This Row],[Gld]],4)),tabGliederung[],2,FALSE)</f>
        <v xml:space="preserve">2113    Grundschule Fürfeld </v>
      </c>
      <c r="I990" s="14" t="str">
        <f>IF(OR(LEFT(tabDaten[[#This Row],[Grp]],1)*1=3,LEFT(tabDaten[[#This Row],[Grp]],1)*1=9),LEFT(tabDaten[[#This Row],[Grp]],2),LEFT(tabDaten[[#This Row],[Grp]],1))</f>
        <v>5</v>
      </c>
      <c r="J990" s="14" t="str">
        <f>VLOOKUP(tabDaten[[#This Row],[GrpKurz]],tabGruppierung[],2,FALSE)</f>
        <v>A   Sächlicher Verwaltungs- und Betriebsaufwand</v>
      </c>
      <c r="K9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2113-542000    Wasser / Abwasser   </v>
      </c>
      <c r="L990" s="17">
        <f>IF(OR(tabDaten[[#This Row],[art]]="00",tabDaten[[#This Row],[art]]="10"),tabDaten[[#This Row],[Plan]],tabDaten[[#This Row],[Plan]]*-1)</f>
        <v>-1200</v>
      </c>
      <c r="M990" s="18">
        <f>IF(OR(tabDaten[[#This Row],[art]]="00",tabDaten[[#This Row],[art]]="10",tabDaten[[#This Row],[art]]="60",tabDaten[[#This Row],[art]]="70"),tabDaten[[#This Row],[Rechnung]],tabDaten[[#This Row],[Rechnung]]*-1)</f>
        <v>-1136.43</v>
      </c>
      <c r="N990" s="44">
        <v>1</v>
      </c>
      <c r="O990" s="45" t="s">
        <v>997</v>
      </c>
      <c r="P990" s="45" t="s">
        <v>1064</v>
      </c>
      <c r="Q990" s="45" t="s">
        <v>1733</v>
      </c>
      <c r="R990" s="45" t="s">
        <v>995</v>
      </c>
      <c r="S990" s="45" t="s">
        <v>1546</v>
      </c>
      <c r="T990" s="44" t="s">
        <v>136</v>
      </c>
      <c r="U990" s="46">
        <v>1200</v>
      </c>
      <c r="V990" s="46">
        <v>1136.43</v>
      </c>
    </row>
    <row r="991" spans="2:22" x14ac:dyDescent="0.2">
      <c r="B991" s="14" t="str">
        <f>IF(tabDaten[[#This Row],[MandNr]]="","Fehler",IF(tabDaten[[#This Row],[MandNr]]=1,"1 Stadt Bad Rappenau","2 Eigenbetrieb Stadtenwässerung"))</f>
        <v>1 Stadt Bad Rappenau</v>
      </c>
      <c r="C991" s="14" t="str">
        <f>IF(OR(tabDaten[[#This Row],[art]]="00",tabDaten[[#This Row],[art]]="01",tabDaten[[#This Row],[art]]="60",tabDaten[[#This Row],[art]]="61"),"0 Verwaltungshaushalt","1 Vermögenshaushalt")</f>
        <v>0 Verwaltungshaushalt</v>
      </c>
      <c r="D991" s="14" t="str">
        <f>VLOOKUP(tabDaten[[#This Row],[art]],tabKontenart[],2,FALSE)</f>
        <v>01 Ausgaben VerwaltungsHH</v>
      </c>
      <c r="E991" s="14" t="str">
        <f>LEFT(tabDaten[[#This Row],[Gld]],1) &amp; "    " &amp;VLOOKUP((tabDaten[[#This Row],[MandNr]]&amp;"x"&amp;LEFT(tabDaten[[#This Row],[Gld]],1)),tabGliederung[],2,FALSE)</f>
        <v xml:space="preserve">2    Schulen </v>
      </c>
      <c r="F991" s="14" t="str">
        <f>LEFT(tabDaten[[#This Row],[Gld]],2) &amp; "    " &amp;VLOOKUP((tabDaten[[#This Row],[MandNr]]&amp;"x"&amp;LEFT(tabDaten[[#This Row],[Gld]],2)),tabGliederung[],2,FALSE)</f>
        <v>21    Grund - Hauptschulen,  Grundschulförderklassen</v>
      </c>
      <c r="G9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1" s="14" t="str">
        <f>LEFT(tabDaten[[#This Row],[Gld]],4) &amp; "    " &amp;VLOOKUP((tabDaten[[#This Row],[MandNr]]&amp;"x"&amp;LEFT(tabDaten[[#This Row],[Gld]],4)),tabGliederung[],2,FALSE)</f>
        <v xml:space="preserve">2113    Grundschule Fürfeld </v>
      </c>
      <c r="I991" s="14" t="str">
        <f>IF(OR(LEFT(tabDaten[[#This Row],[Grp]],1)*1=3,LEFT(tabDaten[[#This Row],[Grp]],1)*1=9),LEFT(tabDaten[[#This Row],[Grp]],2),LEFT(tabDaten[[#This Row],[Grp]],1))</f>
        <v>5</v>
      </c>
      <c r="J991" s="14" t="str">
        <f>VLOOKUP(tabDaten[[#This Row],[GrpKurz]],tabGruppierung[],2,FALSE)</f>
        <v>A   Sächlicher Verwaltungs- und Betriebsaufwand</v>
      </c>
      <c r="K9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2113-543000    Heizungskosten   </v>
      </c>
      <c r="L991" s="17">
        <f>IF(OR(tabDaten[[#This Row],[art]]="00",tabDaten[[#This Row],[art]]="10"),tabDaten[[#This Row],[Plan]],tabDaten[[#This Row],[Plan]]*-1)</f>
        <v>-3500</v>
      </c>
      <c r="M991" s="18">
        <f>IF(OR(tabDaten[[#This Row],[art]]="00",tabDaten[[#This Row],[art]]="10",tabDaten[[#This Row],[art]]="60",tabDaten[[#This Row],[art]]="70"),tabDaten[[#This Row],[Rechnung]],tabDaten[[#This Row],[Rechnung]]*-1)</f>
        <v>-4105.03</v>
      </c>
      <c r="N991" s="44">
        <v>1</v>
      </c>
      <c r="O991" s="45" t="s">
        <v>997</v>
      </c>
      <c r="P991" s="45" t="s">
        <v>1064</v>
      </c>
      <c r="Q991" s="45" t="s">
        <v>1734</v>
      </c>
      <c r="R991" s="45" t="s">
        <v>995</v>
      </c>
      <c r="S991" s="45" t="s">
        <v>1546</v>
      </c>
      <c r="T991" s="44" t="s">
        <v>137</v>
      </c>
      <c r="U991" s="46">
        <v>3500</v>
      </c>
      <c r="V991" s="46">
        <v>4105.03</v>
      </c>
    </row>
    <row r="992" spans="2:22" x14ac:dyDescent="0.2">
      <c r="B992" s="14" t="str">
        <f>IF(tabDaten[[#This Row],[MandNr]]="","Fehler",IF(tabDaten[[#This Row],[MandNr]]=1,"1 Stadt Bad Rappenau","2 Eigenbetrieb Stadtenwässerung"))</f>
        <v>1 Stadt Bad Rappenau</v>
      </c>
      <c r="C992" s="14" t="str">
        <f>IF(OR(tabDaten[[#This Row],[art]]="00",tabDaten[[#This Row],[art]]="01",tabDaten[[#This Row],[art]]="60",tabDaten[[#This Row],[art]]="61"),"0 Verwaltungshaushalt","1 Vermögenshaushalt")</f>
        <v>0 Verwaltungshaushalt</v>
      </c>
      <c r="D992" s="14" t="str">
        <f>VLOOKUP(tabDaten[[#This Row],[art]],tabKontenart[],2,FALSE)</f>
        <v>01 Ausgaben VerwaltungsHH</v>
      </c>
      <c r="E992" s="14" t="str">
        <f>LEFT(tabDaten[[#This Row],[Gld]],1) &amp; "    " &amp;VLOOKUP((tabDaten[[#This Row],[MandNr]]&amp;"x"&amp;LEFT(tabDaten[[#This Row],[Gld]],1)),tabGliederung[],2,FALSE)</f>
        <v xml:space="preserve">2    Schulen </v>
      </c>
      <c r="F992" s="14" t="str">
        <f>LEFT(tabDaten[[#This Row],[Gld]],2) &amp; "    " &amp;VLOOKUP((tabDaten[[#This Row],[MandNr]]&amp;"x"&amp;LEFT(tabDaten[[#This Row],[Gld]],2)),tabGliederung[],2,FALSE)</f>
        <v>21    Grund - Hauptschulen,  Grundschulförderklassen</v>
      </c>
      <c r="G9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2" s="14" t="str">
        <f>LEFT(tabDaten[[#This Row],[Gld]],4) &amp; "    " &amp;VLOOKUP((tabDaten[[#This Row],[MandNr]]&amp;"x"&amp;LEFT(tabDaten[[#This Row],[Gld]],4)),tabGliederung[],2,FALSE)</f>
        <v xml:space="preserve">2113    Grundschule Fürfeld </v>
      </c>
      <c r="I992" s="14" t="str">
        <f>IF(OR(LEFT(tabDaten[[#This Row],[Grp]],1)*1=3,LEFT(tabDaten[[#This Row],[Grp]],1)*1=9),LEFT(tabDaten[[#This Row],[Grp]],2),LEFT(tabDaten[[#This Row],[Grp]],1))</f>
        <v>5</v>
      </c>
      <c r="J992" s="14" t="str">
        <f>VLOOKUP(tabDaten[[#This Row],[GrpKurz]],tabGruppierung[],2,FALSE)</f>
        <v>A   Sächlicher Verwaltungs- und Betriebsaufwand</v>
      </c>
      <c r="K9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2113-544000    Abfallgebühren   </v>
      </c>
      <c r="L992" s="17">
        <f>IF(OR(tabDaten[[#This Row],[art]]="00",tabDaten[[#This Row],[art]]="10"),tabDaten[[#This Row],[Plan]],tabDaten[[#This Row],[Plan]]*-1)</f>
        <v>-1900</v>
      </c>
      <c r="M992" s="18">
        <f>IF(OR(tabDaten[[#This Row],[art]]="00",tabDaten[[#This Row],[art]]="10",tabDaten[[#This Row],[art]]="60",tabDaten[[#This Row],[art]]="70"),tabDaten[[#This Row],[Rechnung]],tabDaten[[#This Row],[Rechnung]]*-1)</f>
        <v>-1800</v>
      </c>
      <c r="N992" s="44">
        <v>1</v>
      </c>
      <c r="O992" s="45" t="s">
        <v>997</v>
      </c>
      <c r="P992" s="45" t="s">
        <v>1064</v>
      </c>
      <c r="Q992" s="45" t="s">
        <v>1735</v>
      </c>
      <c r="R992" s="45" t="s">
        <v>995</v>
      </c>
      <c r="S992" s="45" t="s">
        <v>1546</v>
      </c>
      <c r="T992" s="44" t="s">
        <v>138</v>
      </c>
      <c r="U992" s="46">
        <v>1900</v>
      </c>
      <c r="V992" s="46">
        <v>1800</v>
      </c>
    </row>
    <row r="993" spans="2:22" x14ac:dyDescent="0.2">
      <c r="B993" s="14" t="str">
        <f>IF(tabDaten[[#This Row],[MandNr]]="","Fehler",IF(tabDaten[[#This Row],[MandNr]]=1,"1 Stadt Bad Rappenau","2 Eigenbetrieb Stadtenwässerung"))</f>
        <v>1 Stadt Bad Rappenau</v>
      </c>
      <c r="C993" s="14" t="str">
        <f>IF(OR(tabDaten[[#This Row],[art]]="00",tabDaten[[#This Row],[art]]="01",tabDaten[[#This Row],[art]]="60",tabDaten[[#This Row],[art]]="61"),"0 Verwaltungshaushalt","1 Vermögenshaushalt")</f>
        <v>0 Verwaltungshaushalt</v>
      </c>
      <c r="D993" s="14" t="str">
        <f>VLOOKUP(tabDaten[[#This Row],[art]],tabKontenart[],2,FALSE)</f>
        <v>01 Ausgaben VerwaltungsHH</v>
      </c>
      <c r="E993" s="14" t="str">
        <f>LEFT(tabDaten[[#This Row],[Gld]],1) &amp; "    " &amp;VLOOKUP((tabDaten[[#This Row],[MandNr]]&amp;"x"&amp;LEFT(tabDaten[[#This Row],[Gld]],1)),tabGliederung[],2,FALSE)</f>
        <v xml:space="preserve">2    Schulen </v>
      </c>
      <c r="F993" s="14" t="str">
        <f>LEFT(tabDaten[[#This Row],[Gld]],2) &amp; "    " &amp;VLOOKUP((tabDaten[[#This Row],[MandNr]]&amp;"x"&amp;LEFT(tabDaten[[#This Row],[Gld]],2)),tabGliederung[],2,FALSE)</f>
        <v>21    Grund - Hauptschulen,  Grundschulförderklassen</v>
      </c>
      <c r="G9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3" s="14" t="str">
        <f>LEFT(tabDaten[[#This Row],[Gld]],4) &amp; "    " &amp;VLOOKUP((tabDaten[[#This Row],[MandNr]]&amp;"x"&amp;LEFT(tabDaten[[#This Row],[Gld]],4)),tabGliederung[],2,FALSE)</f>
        <v xml:space="preserve">2113    Grundschule Fürfeld </v>
      </c>
      <c r="I993" s="14" t="str">
        <f>IF(OR(LEFT(tabDaten[[#This Row],[Grp]],1)*1=3,LEFT(tabDaten[[#This Row],[Grp]],1)*1=9),LEFT(tabDaten[[#This Row],[Grp]],2),LEFT(tabDaten[[#This Row],[Grp]],1))</f>
        <v>5</v>
      </c>
      <c r="J993" s="14" t="str">
        <f>VLOOKUP(tabDaten[[#This Row],[GrpKurz]],tabGruppierung[],2,FALSE)</f>
        <v>A   Sächlicher Verwaltungs- und Betriebsaufwand</v>
      </c>
      <c r="K9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2113-545000    Reinigungskosten   </v>
      </c>
      <c r="L993" s="17">
        <f>IF(OR(tabDaten[[#This Row],[art]]="00",tabDaten[[#This Row],[art]]="10"),tabDaten[[#This Row],[Plan]],tabDaten[[#This Row],[Plan]]*-1)</f>
        <v>-14100</v>
      </c>
      <c r="M993" s="18">
        <f>IF(OR(tabDaten[[#This Row],[art]]="00",tabDaten[[#This Row],[art]]="10",tabDaten[[#This Row],[art]]="60",tabDaten[[#This Row],[art]]="70"),tabDaten[[#This Row],[Rechnung]],tabDaten[[#This Row],[Rechnung]]*-1)</f>
        <v>-12909.48</v>
      </c>
      <c r="N993" s="44">
        <v>1</v>
      </c>
      <c r="O993" s="45" t="s">
        <v>997</v>
      </c>
      <c r="P993" s="45" t="s">
        <v>1064</v>
      </c>
      <c r="Q993" s="45" t="s">
        <v>1736</v>
      </c>
      <c r="R993" s="45" t="s">
        <v>995</v>
      </c>
      <c r="S993" s="45" t="s">
        <v>1546</v>
      </c>
      <c r="T993" s="44" t="s">
        <v>139</v>
      </c>
      <c r="U993" s="46">
        <v>14100</v>
      </c>
      <c r="V993" s="46">
        <v>12909.48</v>
      </c>
    </row>
    <row r="994" spans="2:22" x14ac:dyDescent="0.2">
      <c r="B994" s="14" t="str">
        <f>IF(tabDaten[[#This Row],[MandNr]]="","Fehler",IF(tabDaten[[#This Row],[MandNr]]=1,"1 Stadt Bad Rappenau","2 Eigenbetrieb Stadtenwässerung"))</f>
        <v>1 Stadt Bad Rappenau</v>
      </c>
      <c r="C994" s="14" t="str">
        <f>IF(OR(tabDaten[[#This Row],[art]]="00",tabDaten[[#This Row],[art]]="01",tabDaten[[#This Row],[art]]="60",tabDaten[[#This Row],[art]]="61"),"0 Verwaltungshaushalt","1 Vermögenshaushalt")</f>
        <v>0 Verwaltungshaushalt</v>
      </c>
      <c r="D994" s="14" t="str">
        <f>VLOOKUP(tabDaten[[#This Row],[art]],tabKontenart[],2,FALSE)</f>
        <v>01 Ausgaben VerwaltungsHH</v>
      </c>
      <c r="E994" s="14" t="str">
        <f>LEFT(tabDaten[[#This Row],[Gld]],1) &amp; "    " &amp;VLOOKUP((tabDaten[[#This Row],[MandNr]]&amp;"x"&amp;LEFT(tabDaten[[#This Row],[Gld]],1)),tabGliederung[],2,FALSE)</f>
        <v xml:space="preserve">2    Schulen </v>
      </c>
      <c r="F994" s="14" t="str">
        <f>LEFT(tabDaten[[#This Row],[Gld]],2) &amp; "    " &amp;VLOOKUP((tabDaten[[#This Row],[MandNr]]&amp;"x"&amp;LEFT(tabDaten[[#This Row],[Gld]],2)),tabGliederung[],2,FALSE)</f>
        <v>21    Grund - Hauptschulen,  Grundschulförderklassen</v>
      </c>
      <c r="G9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4" s="14" t="str">
        <f>LEFT(tabDaten[[#This Row],[Gld]],4) &amp; "    " &amp;VLOOKUP((tabDaten[[#This Row],[MandNr]]&amp;"x"&amp;LEFT(tabDaten[[#This Row],[Gld]],4)),tabGliederung[],2,FALSE)</f>
        <v xml:space="preserve">2113    Grundschule Fürfeld </v>
      </c>
      <c r="I994" s="14" t="str">
        <f>IF(OR(LEFT(tabDaten[[#This Row],[Grp]],1)*1=3,LEFT(tabDaten[[#This Row],[Grp]],1)*1=9),LEFT(tabDaten[[#This Row],[Grp]],2),LEFT(tabDaten[[#This Row],[Grp]],1))</f>
        <v>5</v>
      </c>
      <c r="J994" s="14" t="str">
        <f>VLOOKUP(tabDaten[[#This Row],[GrpKurz]],tabGruppierung[],2,FALSE)</f>
        <v>A   Sächlicher Verwaltungs- und Betriebsaufwand</v>
      </c>
      <c r="K9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2113-546000    Steuern und Gebäudeversicherungen   </v>
      </c>
      <c r="L994" s="17">
        <f>IF(OR(tabDaten[[#This Row],[art]]="00",tabDaten[[#This Row],[art]]="10"),tabDaten[[#This Row],[Plan]],tabDaten[[#This Row],[Plan]]*-1)</f>
        <v>-1400</v>
      </c>
      <c r="M994" s="18">
        <f>IF(OR(tabDaten[[#This Row],[art]]="00",tabDaten[[#This Row],[art]]="10",tabDaten[[#This Row],[art]]="60",tabDaten[[#This Row],[art]]="70"),tabDaten[[#This Row],[Rechnung]],tabDaten[[#This Row],[Rechnung]]*-1)</f>
        <v>-1406.7</v>
      </c>
      <c r="N994" s="44">
        <v>1</v>
      </c>
      <c r="O994" s="45" t="s">
        <v>997</v>
      </c>
      <c r="P994" s="45" t="s">
        <v>1064</v>
      </c>
      <c r="Q994" s="45" t="s">
        <v>1737</v>
      </c>
      <c r="R994" s="45" t="s">
        <v>995</v>
      </c>
      <c r="S994" s="45" t="s">
        <v>1546</v>
      </c>
      <c r="T994" s="44" t="s">
        <v>140</v>
      </c>
      <c r="U994" s="46">
        <v>1400</v>
      </c>
      <c r="V994" s="46">
        <v>1406.7</v>
      </c>
    </row>
    <row r="995" spans="2:22" x14ac:dyDescent="0.2">
      <c r="B995" s="14" t="str">
        <f>IF(tabDaten[[#This Row],[MandNr]]="","Fehler",IF(tabDaten[[#This Row],[MandNr]]=1,"1 Stadt Bad Rappenau","2 Eigenbetrieb Stadtenwässerung"))</f>
        <v>1 Stadt Bad Rappenau</v>
      </c>
      <c r="C995" s="14" t="str">
        <f>IF(OR(tabDaten[[#This Row],[art]]="00",tabDaten[[#This Row],[art]]="01",tabDaten[[#This Row],[art]]="60",tabDaten[[#This Row],[art]]="61"),"0 Verwaltungshaushalt","1 Vermögenshaushalt")</f>
        <v>0 Verwaltungshaushalt</v>
      </c>
      <c r="D995" s="14" t="str">
        <f>VLOOKUP(tabDaten[[#This Row],[art]],tabKontenart[],2,FALSE)</f>
        <v>01 Ausgaben VerwaltungsHH</v>
      </c>
      <c r="E995" s="14" t="str">
        <f>LEFT(tabDaten[[#This Row],[Gld]],1) &amp; "    " &amp;VLOOKUP((tabDaten[[#This Row],[MandNr]]&amp;"x"&amp;LEFT(tabDaten[[#This Row],[Gld]],1)),tabGliederung[],2,FALSE)</f>
        <v xml:space="preserve">2    Schulen </v>
      </c>
      <c r="F995" s="14" t="str">
        <f>LEFT(tabDaten[[#This Row],[Gld]],2) &amp; "    " &amp;VLOOKUP((tabDaten[[#This Row],[MandNr]]&amp;"x"&amp;LEFT(tabDaten[[#This Row],[Gld]],2)),tabGliederung[],2,FALSE)</f>
        <v>21    Grund - Hauptschulen,  Grundschulförderklassen</v>
      </c>
      <c r="G9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5" s="14" t="str">
        <f>LEFT(tabDaten[[#This Row],[Gld]],4) &amp; "    " &amp;VLOOKUP((tabDaten[[#This Row],[MandNr]]&amp;"x"&amp;LEFT(tabDaten[[#This Row],[Gld]],4)),tabGliederung[],2,FALSE)</f>
        <v xml:space="preserve">2113    Grundschule Fürfeld </v>
      </c>
      <c r="I995" s="14" t="str">
        <f>IF(OR(LEFT(tabDaten[[#This Row],[Grp]],1)*1=3,LEFT(tabDaten[[#This Row],[Grp]],1)*1=9),LEFT(tabDaten[[#This Row],[Grp]],2),LEFT(tabDaten[[#This Row],[Grp]],1))</f>
        <v>5</v>
      </c>
      <c r="J995" s="14" t="str">
        <f>VLOOKUP(tabDaten[[#This Row],[GrpKurz]],tabGruppierung[],2,FALSE)</f>
        <v>A   Sächlicher Verwaltungs- und Betriebsaufwand</v>
      </c>
      <c r="K9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2113-549000    sonstige Bewirtschaftungskosten (z.B. Schornsteinfeger, Feuerlöschgeräte) </v>
      </c>
      <c r="L995" s="17">
        <f>IF(OR(tabDaten[[#This Row],[art]]="00",tabDaten[[#This Row],[art]]="10"),tabDaten[[#This Row],[Plan]],tabDaten[[#This Row],[Plan]]*-1)</f>
        <v>-800</v>
      </c>
      <c r="M995" s="18">
        <f>IF(OR(tabDaten[[#This Row],[art]]="00",tabDaten[[#This Row],[art]]="10",tabDaten[[#This Row],[art]]="60",tabDaten[[#This Row],[art]]="70"),tabDaten[[#This Row],[Rechnung]],tabDaten[[#This Row],[Rechnung]]*-1)</f>
        <v>-856.46</v>
      </c>
      <c r="N995" s="44">
        <v>1</v>
      </c>
      <c r="O995" s="45" t="s">
        <v>997</v>
      </c>
      <c r="P995" s="45" t="s">
        <v>1064</v>
      </c>
      <c r="Q995" s="45" t="s">
        <v>1738</v>
      </c>
      <c r="R995" s="45" t="s">
        <v>995</v>
      </c>
      <c r="S995" s="45" t="s">
        <v>1546</v>
      </c>
      <c r="T995" s="44" t="s">
        <v>141</v>
      </c>
      <c r="U995" s="46">
        <v>800</v>
      </c>
      <c r="V995" s="46">
        <v>856.46</v>
      </c>
    </row>
    <row r="996" spans="2:22" x14ac:dyDescent="0.2">
      <c r="B996" s="14" t="str">
        <f>IF(tabDaten[[#This Row],[MandNr]]="","Fehler",IF(tabDaten[[#This Row],[MandNr]]=1,"1 Stadt Bad Rappenau","2 Eigenbetrieb Stadtenwässerung"))</f>
        <v>1 Stadt Bad Rappenau</v>
      </c>
      <c r="C996" s="14" t="str">
        <f>IF(OR(tabDaten[[#This Row],[art]]="00",tabDaten[[#This Row],[art]]="01",tabDaten[[#This Row],[art]]="60",tabDaten[[#This Row],[art]]="61"),"0 Verwaltungshaushalt","1 Vermögenshaushalt")</f>
        <v>0 Verwaltungshaushalt</v>
      </c>
      <c r="D996" s="14" t="str">
        <f>VLOOKUP(tabDaten[[#This Row],[art]],tabKontenart[],2,FALSE)</f>
        <v>01 Ausgaben VerwaltungsHH</v>
      </c>
      <c r="E996" s="14" t="str">
        <f>LEFT(tabDaten[[#This Row],[Gld]],1) &amp; "    " &amp;VLOOKUP((tabDaten[[#This Row],[MandNr]]&amp;"x"&amp;LEFT(tabDaten[[#This Row],[Gld]],1)),tabGliederung[],2,FALSE)</f>
        <v xml:space="preserve">2    Schulen </v>
      </c>
      <c r="F996" s="14" t="str">
        <f>LEFT(tabDaten[[#This Row],[Gld]],2) &amp; "    " &amp;VLOOKUP((tabDaten[[#This Row],[MandNr]]&amp;"x"&amp;LEFT(tabDaten[[#This Row],[Gld]],2)),tabGliederung[],2,FALSE)</f>
        <v>21    Grund - Hauptschulen,  Grundschulförderklassen</v>
      </c>
      <c r="G9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6" s="14" t="str">
        <f>LEFT(tabDaten[[#This Row],[Gld]],4) &amp; "    " &amp;VLOOKUP((tabDaten[[#This Row],[MandNr]]&amp;"x"&amp;LEFT(tabDaten[[#This Row],[Gld]],4)),tabGliederung[],2,FALSE)</f>
        <v xml:space="preserve">2113    Grundschule Fürfeld </v>
      </c>
      <c r="I996" s="14" t="str">
        <f>IF(OR(LEFT(tabDaten[[#This Row],[Grp]],1)*1=3,LEFT(tabDaten[[#This Row],[Grp]],1)*1=9),LEFT(tabDaten[[#This Row],[Grp]],2),LEFT(tabDaten[[#This Row],[Grp]],1))</f>
        <v>5</v>
      </c>
      <c r="J996" s="14" t="str">
        <f>VLOOKUP(tabDaten[[#This Row],[GrpKurz]],tabGruppierung[],2,FALSE)</f>
        <v>A   Sächlicher Verwaltungs- und Betriebsaufwand</v>
      </c>
      <c r="K9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2113-562000    Aus- und Fortbildung,   </v>
      </c>
      <c r="L996" s="17">
        <f>IF(OR(tabDaten[[#This Row],[art]]="00",tabDaten[[#This Row],[art]]="10"),tabDaten[[#This Row],[Plan]],tabDaten[[#This Row],[Plan]]*-1)</f>
        <v>0</v>
      </c>
      <c r="M996" s="18">
        <f>IF(OR(tabDaten[[#This Row],[art]]="00",tabDaten[[#This Row],[art]]="10",tabDaten[[#This Row],[art]]="60",tabDaten[[#This Row],[art]]="70"),tabDaten[[#This Row],[Rechnung]],tabDaten[[#This Row],[Rechnung]]*-1)</f>
        <v>-147.5</v>
      </c>
      <c r="N996" s="44">
        <v>1</v>
      </c>
      <c r="O996" s="45" t="s">
        <v>997</v>
      </c>
      <c r="P996" s="45" t="s">
        <v>1064</v>
      </c>
      <c r="Q996" s="45" t="s">
        <v>1727</v>
      </c>
      <c r="R996" s="45" t="s">
        <v>995</v>
      </c>
      <c r="S996" s="45" t="s">
        <v>1546</v>
      </c>
      <c r="T996" s="44" t="s">
        <v>142</v>
      </c>
      <c r="U996" s="46">
        <v>0</v>
      </c>
      <c r="V996" s="46">
        <v>147.5</v>
      </c>
    </row>
    <row r="997" spans="2:22" x14ac:dyDescent="0.2">
      <c r="B997" s="14" t="str">
        <f>IF(tabDaten[[#This Row],[MandNr]]="","Fehler",IF(tabDaten[[#This Row],[MandNr]]=1,"1 Stadt Bad Rappenau","2 Eigenbetrieb Stadtenwässerung"))</f>
        <v>1 Stadt Bad Rappenau</v>
      </c>
      <c r="C997" s="14" t="str">
        <f>IF(OR(tabDaten[[#This Row],[art]]="00",tabDaten[[#This Row],[art]]="01",tabDaten[[#This Row],[art]]="60",tabDaten[[#This Row],[art]]="61"),"0 Verwaltungshaushalt","1 Vermögenshaushalt")</f>
        <v>0 Verwaltungshaushalt</v>
      </c>
      <c r="D997" s="14" t="str">
        <f>VLOOKUP(tabDaten[[#This Row],[art]],tabKontenart[],2,FALSE)</f>
        <v>01 Ausgaben VerwaltungsHH</v>
      </c>
      <c r="E997" s="14" t="str">
        <f>LEFT(tabDaten[[#This Row],[Gld]],1) &amp; "    " &amp;VLOOKUP((tabDaten[[#This Row],[MandNr]]&amp;"x"&amp;LEFT(tabDaten[[#This Row],[Gld]],1)),tabGliederung[],2,FALSE)</f>
        <v xml:space="preserve">2    Schulen </v>
      </c>
      <c r="F997" s="14" t="str">
        <f>LEFT(tabDaten[[#This Row],[Gld]],2) &amp; "    " &amp;VLOOKUP((tabDaten[[#This Row],[MandNr]]&amp;"x"&amp;LEFT(tabDaten[[#This Row],[Gld]],2)),tabGliederung[],2,FALSE)</f>
        <v>21    Grund - Hauptschulen,  Grundschulförderklassen</v>
      </c>
      <c r="G9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7" s="14" t="str">
        <f>LEFT(tabDaten[[#This Row],[Gld]],4) &amp; "    " &amp;VLOOKUP((tabDaten[[#This Row],[MandNr]]&amp;"x"&amp;LEFT(tabDaten[[#This Row],[Gld]],4)),tabGliederung[],2,FALSE)</f>
        <v xml:space="preserve">2113    Grundschule Fürfeld </v>
      </c>
      <c r="I997" s="14" t="str">
        <f>IF(OR(LEFT(tabDaten[[#This Row],[Grp]],1)*1=3,LEFT(tabDaten[[#This Row],[Grp]],1)*1=9),LEFT(tabDaten[[#This Row],[Grp]],2),LEFT(tabDaten[[#This Row],[Grp]],1))</f>
        <v>5</v>
      </c>
      <c r="J997" s="14" t="str">
        <f>VLOOKUP(tabDaten[[#This Row],[GrpKurz]],tabGruppierung[],2,FALSE)</f>
        <v>A   Sächlicher Verwaltungs- und Betriebsaufwand</v>
      </c>
      <c r="K9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2113-591000    Lehr- und Unterrichtsmittel  </v>
      </c>
      <c r="L997" s="17">
        <f>IF(OR(tabDaten[[#This Row],[art]]="00",tabDaten[[#This Row],[art]]="10"),tabDaten[[#This Row],[Plan]],tabDaten[[#This Row],[Plan]]*-1)</f>
        <v>-900</v>
      </c>
      <c r="M997" s="18">
        <f>IF(OR(tabDaten[[#This Row],[art]]="00",tabDaten[[#This Row],[art]]="10",tabDaten[[#This Row],[art]]="60",tabDaten[[#This Row],[art]]="70"),tabDaten[[#This Row],[Rechnung]],tabDaten[[#This Row],[Rechnung]]*-1)</f>
        <v>-125.1</v>
      </c>
      <c r="N997" s="44">
        <v>1</v>
      </c>
      <c r="O997" s="45" t="s">
        <v>997</v>
      </c>
      <c r="P997" s="45" t="s">
        <v>1064</v>
      </c>
      <c r="Q997" s="45" t="s">
        <v>1757</v>
      </c>
      <c r="R997" s="45" t="s">
        <v>995</v>
      </c>
      <c r="S997" s="45" t="s">
        <v>1546</v>
      </c>
      <c r="T997" s="44" t="s">
        <v>171</v>
      </c>
      <c r="U997" s="46">
        <v>900</v>
      </c>
      <c r="V997" s="46">
        <v>125.1</v>
      </c>
    </row>
    <row r="998" spans="2:22" x14ac:dyDescent="0.2">
      <c r="B998" s="14" t="str">
        <f>IF(tabDaten[[#This Row],[MandNr]]="","Fehler",IF(tabDaten[[#This Row],[MandNr]]=1,"1 Stadt Bad Rappenau","2 Eigenbetrieb Stadtenwässerung"))</f>
        <v>1 Stadt Bad Rappenau</v>
      </c>
      <c r="C998" s="14" t="str">
        <f>IF(OR(tabDaten[[#This Row],[art]]="00",tabDaten[[#This Row],[art]]="01",tabDaten[[#This Row],[art]]="60",tabDaten[[#This Row],[art]]="61"),"0 Verwaltungshaushalt","1 Vermögenshaushalt")</f>
        <v>0 Verwaltungshaushalt</v>
      </c>
      <c r="D998" s="14" t="str">
        <f>VLOOKUP(tabDaten[[#This Row],[art]],tabKontenart[],2,FALSE)</f>
        <v>01 Ausgaben VerwaltungsHH</v>
      </c>
      <c r="E998" s="14" t="str">
        <f>LEFT(tabDaten[[#This Row],[Gld]],1) &amp; "    " &amp;VLOOKUP((tabDaten[[#This Row],[MandNr]]&amp;"x"&amp;LEFT(tabDaten[[#This Row],[Gld]],1)),tabGliederung[],2,FALSE)</f>
        <v xml:space="preserve">2    Schulen </v>
      </c>
      <c r="F998" s="14" t="str">
        <f>LEFT(tabDaten[[#This Row],[Gld]],2) &amp; "    " &amp;VLOOKUP((tabDaten[[#This Row],[MandNr]]&amp;"x"&amp;LEFT(tabDaten[[#This Row],[Gld]],2)),tabGliederung[],2,FALSE)</f>
        <v>21    Grund - Hauptschulen,  Grundschulförderklassen</v>
      </c>
      <c r="G9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8" s="14" t="str">
        <f>LEFT(tabDaten[[#This Row],[Gld]],4) &amp; "    " &amp;VLOOKUP((tabDaten[[#This Row],[MandNr]]&amp;"x"&amp;LEFT(tabDaten[[#This Row],[Gld]],4)),tabGliederung[],2,FALSE)</f>
        <v xml:space="preserve">2113    Grundschule Fürfeld </v>
      </c>
      <c r="I998" s="14" t="str">
        <f>IF(OR(LEFT(tabDaten[[#This Row],[Grp]],1)*1=3,LEFT(tabDaten[[#This Row],[Grp]],1)*1=9),LEFT(tabDaten[[#This Row],[Grp]],2),LEFT(tabDaten[[#This Row],[Grp]],1))</f>
        <v>5</v>
      </c>
      <c r="J998" s="14" t="str">
        <f>VLOOKUP(tabDaten[[#This Row],[GrpKurz]],tabGruppierung[],2,FALSE)</f>
        <v>A   Sächlicher Verwaltungs- und Betriebsaufwand</v>
      </c>
      <c r="K9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2113-592000    Lernmittel   </v>
      </c>
      <c r="L998" s="17">
        <f>IF(OR(tabDaten[[#This Row],[art]]="00",tabDaten[[#This Row],[art]]="10"),tabDaten[[#This Row],[Plan]],tabDaten[[#This Row],[Plan]]*-1)</f>
        <v>-1900</v>
      </c>
      <c r="M998" s="18">
        <f>IF(OR(tabDaten[[#This Row],[art]]="00",tabDaten[[#This Row],[art]]="10",tabDaten[[#This Row],[art]]="60",tabDaten[[#This Row],[art]]="70"),tabDaten[[#This Row],[Rechnung]],tabDaten[[#This Row],[Rechnung]]*-1)</f>
        <v>-3535.46</v>
      </c>
      <c r="N998" s="44">
        <v>1</v>
      </c>
      <c r="O998" s="45" t="s">
        <v>997</v>
      </c>
      <c r="P998" s="45" t="s">
        <v>1064</v>
      </c>
      <c r="Q998" s="45" t="s">
        <v>1758</v>
      </c>
      <c r="R998" s="45" t="s">
        <v>995</v>
      </c>
      <c r="S998" s="45" t="s">
        <v>1546</v>
      </c>
      <c r="T998" s="44" t="s">
        <v>172</v>
      </c>
      <c r="U998" s="46">
        <v>1900</v>
      </c>
      <c r="V998" s="46">
        <v>3535.46</v>
      </c>
    </row>
    <row r="999" spans="2:22" x14ac:dyDescent="0.2">
      <c r="B999" s="14" t="str">
        <f>IF(tabDaten[[#This Row],[MandNr]]="","Fehler",IF(tabDaten[[#This Row],[MandNr]]=1,"1 Stadt Bad Rappenau","2 Eigenbetrieb Stadtenwässerung"))</f>
        <v>1 Stadt Bad Rappenau</v>
      </c>
      <c r="C999" s="14" t="str">
        <f>IF(OR(tabDaten[[#This Row],[art]]="00",tabDaten[[#This Row],[art]]="01",tabDaten[[#This Row],[art]]="60",tabDaten[[#This Row],[art]]="61"),"0 Verwaltungshaushalt","1 Vermögenshaushalt")</f>
        <v>0 Verwaltungshaushalt</v>
      </c>
      <c r="D999" s="14" t="str">
        <f>VLOOKUP(tabDaten[[#This Row],[art]],tabKontenart[],2,FALSE)</f>
        <v>01 Ausgaben VerwaltungsHH</v>
      </c>
      <c r="E999" s="14" t="str">
        <f>LEFT(tabDaten[[#This Row],[Gld]],1) &amp; "    " &amp;VLOOKUP((tabDaten[[#This Row],[MandNr]]&amp;"x"&amp;LEFT(tabDaten[[#This Row],[Gld]],1)),tabGliederung[],2,FALSE)</f>
        <v xml:space="preserve">2    Schulen </v>
      </c>
      <c r="F999" s="14" t="str">
        <f>LEFT(tabDaten[[#This Row],[Gld]],2) &amp; "    " &amp;VLOOKUP((tabDaten[[#This Row],[MandNr]]&amp;"x"&amp;LEFT(tabDaten[[#This Row],[Gld]],2)),tabGliederung[],2,FALSE)</f>
        <v>21    Grund - Hauptschulen,  Grundschulförderklassen</v>
      </c>
      <c r="G9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999" s="14" t="str">
        <f>LEFT(tabDaten[[#This Row],[Gld]],4) &amp; "    " &amp;VLOOKUP((tabDaten[[#This Row],[MandNr]]&amp;"x"&amp;LEFT(tabDaten[[#This Row],[Gld]],4)),tabGliederung[],2,FALSE)</f>
        <v xml:space="preserve">2113    Grundschule Fürfeld </v>
      </c>
      <c r="I999" s="14" t="str">
        <f>IF(OR(LEFT(tabDaten[[#This Row],[Grp]],1)*1=3,LEFT(tabDaten[[#This Row],[Grp]],1)*1=9),LEFT(tabDaten[[#This Row],[Grp]],2),LEFT(tabDaten[[#This Row],[Grp]],1))</f>
        <v>5</v>
      </c>
      <c r="J999" s="14" t="str">
        <f>VLOOKUP(tabDaten[[#This Row],[GrpKurz]],tabGruppierung[],2,FALSE)</f>
        <v>A   Sächlicher Verwaltungs- und Betriebsaufwand</v>
      </c>
      <c r="K9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2113-593000    Schülerbücherei   </v>
      </c>
      <c r="L999" s="17">
        <f>IF(OR(tabDaten[[#This Row],[art]]="00",tabDaten[[#This Row],[art]]="10"),tabDaten[[#This Row],[Plan]],tabDaten[[#This Row],[Plan]]*-1)</f>
        <v>-100</v>
      </c>
      <c r="M999" s="18">
        <f>IF(OR(tabDaten[[#This Row],[art]]="00",tabDaten[[#This Row],[art]]="10",tabDaten[[#This Row],[art]]="60",tabDaten[[#This Row],[art]]="70"),tabDaten[[#This Row],[Rechnung]],tabDaten[[#This Row],[Rechnung]]*-1)</f>
        <v>0</v>
      </c>
      <c r="N999" s="44">
        <v>1</v>
      </c>
      <c r="O999" s="45" t="s">
        <v>997</v>
      </c>
      <c r="P999" s="45" t="s">
        <v>1064</v>
      </c>
      <c r="Q999" s="45" t="s">
        <v>1759</v>
      </c>
      <c r="R999" s="45" t="s">
        <v>995</v>
      </c>
      <c r="S999" s="45" t="s">
        <v>1546</v>
      </c>
      <c r="T999" s="44" t="s">
        <v>173</v>
      </c>
      <c r="U999" s="46">
        <v>100</v>
      </c>
      <c r="V999" s="46">
        <v>0</v>
      </c>
    </row>
    <row r="1000" spans="2:22" x14ac:dyDescent="0.2">
      <c r="B1000" s="14" t="str">
        <f>IF(tabDaten[[#This Row],[MandNr]]="","Fehler",IF(tabDaten[[#This Row],[MandNr]]=1,"1 Stadt Bad Rappenau","2 Eigenbetrieb Stadtenwässerung"))</f>
        <v>1 Stadt Bad Rappenau</v>
      </c>
      <c r="C1000" s="14" t="str">
        <f>IF(OR(tabDaten[[#This Row],[art]]="00",tabDaten[[#This Row],[art]]="01",tabDaten[[#This Row],[art]]="60",tabDaten[[#This Row],[art]]="61"),"0 Verwaltungshaushalt","1 Vermögenshaushalt")</f>
        <v>0 Verwaltungshaushalt</v>
      </c>
      <c r="D1000" s="14" t="str">
        <f>VLOOKUP(tabDaten[[#This Row],[art]],tabKontenart[],2,FALSE)</f>
        <v>01 Ausgaben VerwaltungsHH</v>
      </c>
      <c r="E1000" s="14" t="str">
        <f>LEFT(tabDaten[[#This Row],[Gld]],1) &amp; "    " &amp;VLOOKUP((tabDaten[[#This Row],[MandNr]]&amp;"x"&amp;LEFT(tabDaten[[#This Row],[Gld]],1)),tabGliederung[],2,FALSE)</f>
        <v xml:space="preserve">2    Schulen </v>
      </c>
      <c r="F1000" s="14" t="str">
        <f>LEFT(tabDaten[[#This Row],[Gld]],2) &amp; "    " &amp;VLOOKUP((tabDaten[[#This Row],[MandNr]]&amp;"x"&amp;LEFT(tabDaten[[#This Row],[Gld]],2)),tabGliederung[],2,FALSE)</f>
        <v>21    Grund - Hauptschulen,  Grundschulförderklassen</v>
      </c>
      <c r="G10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0" s="14" t="str">
        <f>LEFT(tabDaten[[#This Row],[Gld]],4) &amp; "    " &amp;VLOOKUP((tabDaten[[#This Row],[MandNr]]&amp;"x"&amp;LEFT(tabDaten[[#This Row],[Gld]],4)),tabGliederung[],2,FALSE)</f>
        <v xml:space="preserve">2113    Grundschule Fürfeld </v>
      </c>
      <c r="I1000" s="14" t="str">
        <f>IF(OR(LEFT(tabDaten[[#This Row],[Grp]],1)*1=3,LEFT(tabDaten[[#This Row],[Grp]],1)*1=9),LEFT(tabDaten[[#This Row],[Grp]],2),LEFT(tabDaten[[#This Row],[Grp]],1))</f>
        <v>5</v>
      </c>
      <c r="J1000" s="14" t="str">
        <f>VLOOKUP(tabDaten[[#This Row],[GrpKurz]],tabGruppierung[],2,FALSE)</f>
        <v>A   Sächlicher Verwaltungs- und Betriebsaufwand</v>
      </c>
      <c r="K10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2113-594000    sonstiger Schulaufwand   </v>
      </c>
      <c r="L1000" s="17">
        <f>IF(OR(tabDaten[[#This Row],[art]]="00",tabDaten[[#This Row],[art]]="10"),tabDaten[[#This Row],[Plan]],tabDaten[[#This Row],[Plan]]*-1)</f>
        <v>-100</v>
      </c>
      <c r="M1000" s="18">
        <f>IF(OR(tabDaten[[#This Row],[art]]="00",tabDaten[[#This Row],[art]]="10",tabDaten[[#This Row],[art]]="60",tabDaten[[#This Row],[art]]="70"),tabDaten[[#This Row],[Rechnung]],tabDaten[[#This Row],[Rechnung]]*-1)</f>
        <v>0</v>
      </c>
      <c r="N1000" s="44">
        <v>1</v>
      </c>
      <c r="O1000" s="45" t="s">
        <v>997</v>
      </c>
      <c r="P1000" s="45" t="s">
        <v>1064</v>
      </c>
      <c r="Q1000" s="45" t="s">
        <v>1760</v>
      </c>
      <c r="R1000" s="45" t="s">
        <v>995</v>
      </c>
      <c r="S1000" s="45" t="s">
        <v>1546</v>
      </c>
      <c r="T1000" s="44" t="s">
        <v>174</v>
      </c>
      <c r="U1000" s="46">
        <v>100</v>
      </c>
      <c r="V1000" s="46">
        <v>0</v>
      </c>
    </row>
    <row r="1001" spans="2:22" x14ac:dyDescent="0.2">
      <c r="B1001" s="14" t="str">
        <f>IF(tabDaten[[#This Row],[MandNr]]="","Fehler",IF(tabDaten[[#This Row],[MandNr]]=1,"1 Stadt Bad Rappenau","2 Eigenbetrieb Stadtenwässerung"))</f>
        <v>1 Stadt Bad Rappenau</v>
      </c>
      <c r="C1001" s="14" t="str">
        <f>IF(OR(tabDaten[[#This Row],[art]]="00",tabDaten[[#This Row],[art]]="01",tabDaten[[#This Row],[art]]="60",tabDaten[[#This Row],[art]]="61"),"0 Verwaltungshaushalt","1 Vermögenshaushalt")</f>
        <v>0 Verwaltungshaushalt</v>
      </c>
      <c r="D1001" s="14" t="str">
        <f>VLOOKUP(tabDaten[[#This Row],[art]],tabKontenart[],2,FALSE)</f>
        <v>01 Ausgaben VerwaltungsHH</v>
      </c>
      <c r="E1001" s="14" t="str">
        <f>LEFT(tabDaten[[#This Row],[Gld]],1) &amp; "    " &amp;VLOOKUP((tabDaten[[#This Row],[MandNr]]&amp;"x"&amp;LEFT(tabDaten[[#This Row],[Gld]],1)),tabGliederung[],2,FALSE)</f>
        <v xml:space="preserve">2    Schulen </v>
      </c>
      <c r="F1001" s="14" t="str">
        <f>LEFT(tabDaten[[#This Row],[Gld]],2) &amp; "    " &amp;VLOOKUP((tabDaten[[#This Row],[MandNr]]&amp;"x"&amp;LEFT(tabDaten[[#This Row],[Gld]],2)),tabGliederung[],2,FALSE)</f>
        <v>21    Grund - Hauptschulen,  Grundschulförderklassen</v>
      </c>
      <c r="G10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1" s="14" t="str">
        <f>LEFT(tabDaten[[#This Row],[Gld]],4) &amp; "    " &amp;VLOOKUP((tabDaten[[#This Row],[MandNr]]&amp;"x"&amp;LEFT(tabDaten[[#This Row],[Gld]],4)),tabGliederung[],2,FALSE)</f>
        <v xml:space="preserve">2113    Grundschule Fürfeld </v>
      </c>
      <c r="I1001" s="14" t="str">
        <f>IF(OR(LEFT(tabDaten[[#This Row],[Grp]],1)*1=3,LEFT(tabDaten[[#This Row],[Grp]],1)*1=9),LEFT(tabDaten[[#This Row],[Grp]],2),LEFT(tabDaten[[#This Row],[Grp]],1))</f>
        <v>5</v>
      </c>
      <c r="J1001" s="14" t="str">
        <f>VLOOKUP(tabDaten[[#This Row],[GrpKurz]],tabGruppierung[],2,FALSE)</f>
        <v>A   Sächlicher Verwaltungs- und Betriebsaufwand</v>
      </c>
      <c r="K10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2113-595000    Schulveranstaltungen   </v>
      </c>
      <c r="L1001" s="17">
        <f>IF(OR(tabDaten[[#This Row],[art]]="00",tabDaten[[#This Row],[art]]="10"),tabDaten[[#This Row],[Plan]],tabDaten[[#This Row],[Plan]]*-1)</f>
        <v>-100</v>
      </c>
      <c r="M1001" s="18">
        <f>IF(OR(tabDaten[[#This Row],[art]]="00",tabDaten[[#This Row],[art]]="10",tabDaten[[#This Row],[art]]="60",tabDaten[[#This Row],[art]]="70"),tabDaten[[#This Row],[Rechnung]],tabDaten[[#This Row],[Rechnung]]*-1)</f>
        <v>-88.71</v>
      </c>
      <c r="N1001" s="44">
        <v>1</v>
      </c>
      <c r="O1001" s="45" t="s">
        <v>997</v>
      </c>
      <c r="P1001" s="45" t="s">
        <v>1064</v>
      </c>
      <c r="Q1001" s="45" t="s">
        <v>1761</v>
      </c>
      <c r="R1001" s="45" t="s">
        <v>995</v>
      </c>
      <c r="S1001" s="45" t="s">
        <v>1546</v>
      </c>
      <c r="T1001" s="44" t="s">
        <v>175</v>
      </c>
      <c r="U1001" s="46">
        <v>100</v>
      </c>
      <c r="V1001" s="46">
        <v>88.71</v>
      </c>
    </row>
    <row r="1002" spans="2:22" x14ac:dyDescent="0.2">
      <c r="B1002" s="14" t="str">
        <f>IF(tabDaten[[#This Row],[MandNr]]="","Fehler",IF(tabDaten[[#This Row],[MandNr]]=1,"1 Stadt Bad Rappenau","2 Eigenbetrieb Stadtenwässerung"))</f>
        <v>1 Stadt Bad Rappenau</v>
      </c>
      <c r="C1002" s="14" t="str">
        <f>IF(OR(tabDaten[[#This Row],[art]]="00",tabDaten[[#This Row],[art]]="01",tabDaten[[#This Row],[art]]="60",tabDaten[[#This Row],[art]]="61"),"0 Verwaltungshaushalt","1 Vermögenshaushalt")</f>
        <v>0 Verwaltungshaushalt</v>
      </c>
      <c r="D1002" s="14" t="str">
        <f>VLOOKUP(tabDaten[[#This Row],[art]],tabKontenart[],2,FALSE)</f>
        <v>01 Ausgaben VerwaltungsHH</v>
      </c>
      <c r="E1002" s="14" t="str">
        <f>LEFT(tabDaten[[#This Row],[Gld]],1) &amp; "    " &amp;VLOOKUP((tabDaten[[#This Row],[MandNr]]&amp;"x"&amp;LEFT(tabDaten[[#This Row],[Gld]],1)),tabGliederung[],2,FALSE)</f>
        <v xml:space="preserve">2    Schulen </v>
      </c>
      <c r="F1002" s="14" t="str">
        <f>LEFT(tabDaten[[#This Row],[Gld]],2) &amp; "    " &amp;VLOOKUP((tabDaten[[#This Row],[MandNr]]&amp;"x"&amp;LEFT(tabDaten[[#This Row],[Gld]],2)),tabGliederung[],2,FALSE)</f>
        <v>21    Grund - Hauptschulen,  Grundschulförderklassen</v>
      </c>
      <c r="G10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2" s="14" t="str">
        <f>LEFT(tabDaten[[#This Row],[Gld]],4) &amp; "    " &amp;VLOOKUP((tabDaten[[#This Row],[MandNr]]&amp;"x"&amp;LEFT(tabDaten[[#This Row],[Gld]],4)),tabGliederung[],2,FALSE)</f>
        <v xml:space="preserve">2113    Grundschule Fürfeld </v>
      </c>
      <c r="I1002" s="14" t="str">
        <f>IF(OR(LEFT(tabDaten[[#This Row],[Grp]],1)*1=3,LEFT(tabDaten[[#This Row],[Grp]],1)*1=9),LEFT(tabDaten[[#This Row],[Grp]],2),LEFT(tabDaten[[#This Row],[Grp]],1))</f>
        <v>5</v>
      </c>
      <c r="J1002" s="14" t="str">
        <f>VLOOKUP(tabDaten[[#This Row],[GrpKurz]],tabGruppierung[],2,FALSE)</f>
        <v>A   Sächlicher Verwaltungs- und Betriebsaufwand</v>
      </c>
      <c r="K10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2113-596000    Musikalische Bildung durch Musikschule   </v>
      </c>
      <c r="L1002" s="17">
        <f>IF(OR(tabDaten[[#This Row],[art]]="00",tabDaten[[#This Row],[art]]="10"),tabDaten[[#This Row],[Plan]],tabDaten[[#This Row],[Plan]]*-1)</f>
        <v>-500</v>
      </c>
      <c r="M1002" s="18">
        <f>IF(OR(tabDaten[[#This Row],[art]]="00",tabDaten[[#This Row],[art]]="10",tabDaten[[#This Row],[art]]="60",tabDaten[[#This Row],[art]]="70"),tabDaten[[#This Row],[Rechnung]],tabDaten[[#This Row],[Rechnung]]*-1)</f>
        <v>0</v>
      </c>
      <c r="N1002" s="44">
        <v>1</v>
      </c>
      <c r="O1002" s="45" t="s">
        <v>997</v>
      </c>
      <c r="P1002" s="45" t="s">
        <v>1064</v>
      </c>
      <c r="Q1002" s="45" t="s">
        <v>1762</v>
      </c>
      <c r="R1002" s="45" t="s">
        <v>995</v>
      </c>
      <c r="S1002" s="45" t="s">
        <v>1546</v>
      </c>
      <c r="T1002" s="44" t="s">
        <v>176</v>
      </c>
      <c r="U1002" s="46">
        <v>500</v>
      </c>
      <c r="V1002" s="46">
        <v>0</v>
      </c>
    </row>
    <row r="1003" spans="2:22" x14ac:dyDescent="0.2">
      <c r="B1003" s="14" t="str">
        <f>IF(tabDaten[[#This Row],[MandNr]]="","Fehler",IF(tabDaten[[#This Row],[MandNr]]=1,"1 Stadt Bad Rappenau","2 Eigenbetrieb Stadtenwässerung"))</f>
        <v>1 Stadt Bad Rappenau</v>
      </c>
      <c r="C1003" s="14" t="str">
        <f>IF(OR(tabDaten[[#This Row],[art]]="00",tabDaten[[#This Row],[art]]="01",tabDaten[[#This Row],[art]]="60",tabDaten[[#This Row],[art]]="61"),"0 Verwaltungshaushalt","1 Vermögenshaushalt")</f>
        <v>0 Verwaltungshaushalt</v>
      </c>
      <c r="D1003" s="14" t="str">
        <f>VLOOKUP(tabDaten[[#This Row],[art]],tabKontenart[],2,FALSE)</f>
        <v>01 Ausgaben VerwaltungsHH</v>
      </c>
      <c r="E1003" s="14" t="str">
        <f>LEFT(tabDaten[[#This Row],[Gld]],1) &amp; "    " &amp;VLOOKUP((tabDaten[[#This Row],[MandNr]]&amp;"x"&amp;LEFT(tabDaten[[#This Row],[Gld]],1)),tabGliederung[],2,FALSE)</f>
        <v xml:space="preserve">2    Schulen </v>
      </c>
      <c r="F1003" s="14" t="str">
        <f>LEFT(tabDaten[[#This Row],[Gld]],2) &amp; "    " &amp;VLOOKUP((tabDaten[[#This Row],[MandNr]]&amp;"x"&amp;LEFT(tabDaten[[#This Row],[Gld]],2)),tabGliederung[],2,FALSE)</f>
        <v>21    Grund - Hauptschulen,  Grundschulförderklassen</v>
      </c>
      <c r="G10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3" s="14" t="str">
        <f>LEFT(tabDaten[[#This Row],[Gld]],4) &amp; "    " &amp;VLOOKUP((tabDaten[[#This Row],[MandNr]]&amp;"x"&amp;LEFT(tabDaten[[#This Row],[Gld]],4)),tabGliederung[],2,FALSE)</f>
        <v xml:space="preserve">2113    Grundschule Fürfeld </v>
      </c>
      <c r="I1003" s="14" t="str">
        <f>IF(OR(LEFT(tabDaten[[#This Row],[Grp]],1)*1=3,LEFT(tabDaten[[#This Row],[Grp]],1)*1=9),LEFT(tabDaten[[#This Row],[Grp]],2),LEFT(tabDaten[[#This Row],[Grp]],1))</f>
        <v>5</v>
      </c>
      <c r="J1003" s="14" t="str">
        <f>VLOOKUP(tabDaten[[#This Row],[GrpKurz]],tabGruppierung[],2,FALSE)</f>
        <v>A   Sächlicher Verwaltungs- und Betriebsaufwand</v>
      </c>
      <c r="K10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2113-597000    Beförderungskosten für Schüler  </v>
      </c>
      <c r="L1003" s="17">
        <f>IF(OR(tabDaten[[#This Row],[art]]="00",tabDaten[[#This Row],[art]]="10"),tabDaten[[#This Row],[Plan]],tabDaten[[#This Row],[Plan]]*-1)</f>
        <v>-3000</v>
      </c>
      <c r="M1003" s="18">
        <f>IF(OR(tabDaten[[#This Row],[art]]="00",tabDaten[[#This Row],[art]]="10",tabDaten[[#This Row],[art]]="60",tabDaten[[#This Row],[art]]="70"),tabDaten[[#This Row],[Rechnung]],tabDaten[[#This Row],[Rechnung]]*-1)</f>
        <v>-2392.83</v>
      </c>
      <c r="N1003" s="44">
        <v>1</v>
      </c>
      <c r="O1003" s="45" t="s">
        <v>997</v>
      </c>
      <c r="P1003" s="45" t="s">
        <v>1064</v>
      </c>
      <c r="Q1003" s="45" t="s">
        <v>1764</v>
      </c>
      <c r="R1003" s="45" t="s">
        <v>995</v>
      </c>
      <c r="S1003" s="45" t="s">
        <v>1546</v>
      </c>
      <c r="T1003" s="44" t="s">
        <v>179</v>
      </c>
      <c r="U1003" s="46">
        <v>3000</v>
      </c>
      <c r="V1003" s="46">
        <v>2392.83</v>
      </c>
    </row>
    <row r="1004" spans="2:22" x14ac:dyDescent="0.2">
      <c r="B1004" s="14" t="str">
        <f>IF(tabDaten[[#This Row],[MandNr]]="","Fehler",IF(tabDaten[[#This Row],[MandNr]]=1,"1 Stadt Bad Rappenau","2 Eigenbetrieb Stadtenwässerung"))</f>
        <v>1 Stadt Bad Rappenau</v>
      </c>
      <c r="C1004" s="14" t="str">
        <f>IF(OR(tabDaten[[#This Row],[art]]="00",tabDaten[[#This Row],[art]]="01",tabDaten[[#This Row],[art]]="60",tabDaten[[#This Row],[art]]="61"),"0 Verwaltungshaushalt","1 Vermögenshaushalt")</f>
        <v>0 Verwaltungshaushalt</v>
      </c>
      <c r="D1004" s="14" t="str">
        <f>VLOOKUP(tabDaten[[#This Row],[art]],tabKontenart[],2,FALSE)</f>
        <v>01 Ausgaben VerwaltungsHH</v>
      </c>
      <c r="E1004" s="14" t="str">
        <f>LEFT(tabDaten[[#This Row],[Gld]],1) &amp; "    " &amp;VLOOKUP((tabDaten[[#This Row],[MandNr]]&amp;"x"&amp;LEFT(tabDaten[[#This Row],[Gld]],1)),tabGliederung[],2,FALSE)</f>
        <v xml:space="preserve">2    Schulen </v>
      </c>
      <c r="F1004" s="14" t="str">
        <f>LEFT(tabDaten[[#This Row],[Gld]],2) &amp; "    " &amp;VLOOKUP((tabDaten[[#This Row],[MandNr]]&amp;"x"&amp;LEFT(tabDaten[[#This Row],[Gld]],2)),tabGliederung[],2,FALSE)</f>
        <v>21    Grund - Hauptschulen,  Grundschulförderklassen</v>
      </c>
      <c r="G10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4" s="14" t="str">
        <f>LEFT(tabDaten[[#This Row],[Gld]],4) &amp; "    " &amp;VLOOKUP((tabDaten[[#This Row],[MandNr]]&amp;"x"&amp;LEFT(tabDaten[[#This Row],[Gld]],4)),tabGliederung[],2,FALSE)</f>
        <v xml:space="preserve">2113    Grundschule Fürfeld </v>
      </c>
      <c r="I1004" s="14" t="str">
        <f>IF(OR(LEFT(tabDaten[[#This Row],[Grp]],1)*1=3,LEFT(tabDaten[[#This Row],[Grp]],1)*1=9),LEFT(tabDaten[[#This Row],[Grp]],2),LEFT(tabDaten[[#This Row],[Grp]],1))</f>
        <v>6</v>
      </c>
      <c r="J1004" s="14" t="str">
        <f>VLOOKUP(tabDaten[[#This Row],[GrpKurz]],tabGruppierung[],2,FALSE)</f>
        <v>A   Sächlicher Verwaltungs- und Betriebsaufwand</v>
      </c>
      <c r="K10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2113-632000    Ausgaben für Eingliederungshilfen   </v>
      </c>
      <c r="L1004" s="17">
        <f>IF(OR(tabDaten[[#This Row],[art]]="00",tabDaten[[#This Row],[art]]="10"),tabDaten[[#This Row],[Plan]],tabDaten[[#This Row],[Plan]]*-1)</f>
        <v>0</v>
      </c>
      <c r="M1004" s="18">
        <f>IF(OR(tabDaten[[#This Row],[art]]="00",tabDaten[[#This Row],[art]]="10",tabDaten[[#This Row],[art]]="60",tabDaten[[#This Row],[art]]="70"),tabDaten[[#This Row],[Rechnung]],tabDaten[[#This Row],[Rechnung]]*-1)</f>
        <v>-3385.6</v>
      </c>
      <c r="N1004" s="44">
        <v>1</v>
      </c>
      <c r="O1004" s="45" t="s">
        <v>997</v>
      </c>
      <c r="P1004" s="45" t="s">
        <v>1064</v>
      </c>
      <c r="Q1004" s="45" t="s">
        <v>1765</v>
      </c>
      <c r="R1004" s="45" t="s">
        <v>995</v>
      </c>
      <c r="S1004" s="45" t="s">
        <v>1546</v>
      </c>
      <c r="T1004" s="44" t="s">
        <v>180</v>
      </c>
      <c r="U1004" s="46">
        <v>0</v>
      </c>
      <c r="V1004" s="46">
        <v>3385.6</v>
      </c>
    </row>
    <row r="1005" spans="2:22" x14ac:dyDescent="0.2">
      <c r="B1005" s="14" t="str">
        <f>IF(tabDaten[[#This Row],[MandNr]]="","Fehler",IF(tabDaten[[#This Row],[MandNr]]=1,"1 Stadt Bad Rappenau","2 Eigenbetrieb Stadtenwässerung"))</f>
        <v>1 Stadt Bad Rappenau</v>
      </c>
      <c r="C1005" s="14" t="str">
        <f>IF(OR(tabDaten[[#This Row],[art]]="00",tabDaten[[#This Row],[art]]="01",tabDaten[[#This Row],[art]]="60",tabDaten[[#This Row],[art]]="61"),"0 Verwaltungshaushalt","1 Vermögenshaushalt")</f>
        <v>0 Verwaltungshaushalt</v>
      </c>
      <c r="D1005" s="14" t="str">
        <f>VLOOKUP(tabDaten[[#This Row],[art]],tabKontenart[],2,FALSE)</f>
        <v>01 Ausgaben VerwaltungsHH</v>
      </c>
      <c r="E1005" s="14" t="str">
        <f>LEFT(tabDaten[[#This Row],[Gld]],1) &amp; "    " &amp;VLOOKUP((tabDaten[[#This Row],[MandNr]]&amp;"x"&amp;LEFT(tabDaten[[#This Row],[Gld]],1)),tabGliederung[],2,FALSE)</f>
        <v xml:space="preserve">2    Schulen </v>
      </c>
      <c r="F1005" s="14" t="str">
        <f>LEFT(tabDaten[[#This Row],[Gld]],2) &amp; "    " &amp;VLOOKUP((tabDaten[[#This Row],[MandNr]]&amp;"x"&amp;LEFT(tabDaten[[#This Row],[Gld]],2)),tabGliederung[],2,FALSE)</f>
        <v>21    Grund - Hauptschulen,  Grundschulförderklassen</v>
      </c>
      <c r="G10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5" s="14" t="str">
        <f>LEFT(tabDaten[[#This Row],[Gld]],4) &amp; "    " &amp;VLOOKUP((tabDaten[[#This Row],[MandNr]]&amp;"x"&amp;LEFT(tabDaten[[#This Row],[Gld]],4)),tabGliederung[],2,FALSE)</f>
        <v xml:space="preserve">2113    Grundschule Fürfeld </v>
      </c>
      <c r="I1005" s="14" t="str">
        <f>IF(OR(LEFT(tabDaten[[#This Row],[Grp]],1)*1=3,LEFT(tabDaten[[#This Row],[Grp]],1)*1=9),LEFT(tabDaten[[#This Row],[Grp]],2),LEFT(tabDaten[[#This Row],[Grp]],1))</f>
        <v>6</v>
      </c>
      <c r="J1005" s="14" t="str">
        <f>VLOOKUP(tabDaten[[#This Row],[GrpKurz]],tabGruppierung[],2,FALSE)</f>
        <v>A   Sächlicher Verwaltungs- und Betriebsaufwand</v>
      </c>
      <c r="K10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2113-634000    Aufwand für Jugendbegleiter   </v>
      </c>
      <c r="L1005" s="17">
        <f>IF(OR(tabDaten[[#This Row],[art]]="00",tabDaten[[#This Row],[art]]="10"),tabDaten[[#This Row],[Plan]],tabDaten[[#This Row],[Plan]]*-1)</f>
        <v>-2500</v>
      </c>
      <c r="M1005" s="18">
        <f>IF(OR(tabDaten[[#This Row],[art]]="00",tabDaten[[#This Row],[art]]="10",tabDaten[[#This Row],[art]]="60",tabDaten[[#This Row],[art]]="70"),tabDaten[[#This Row],[Rechnung]],tabDaten[[#This Row],[Rechnung]]*-1)</f>
        <v>-1890</v>
      </c>
      <c r="N1005" s="44">
        <v>1</v>
      </c>
      <c r="O1005" s="45" t="s">
        <v>997</v>
      </c>
      <c r="P1005" s="45" t="s">
        <v>1064</v>
      </c>
      <c r="Q1005" s="45" t="s">
        <v>1744</v>
      </c>
      <c r="R1005" s="45" t="s">
        <v>995</v>
      </c>
      <c r="S1005" s="45" t="s">
        <v>1546</v>
      </c>
      <c r="T1005" s="44" t="s">
        <v>181</v>
      </c>
      <c r="U1005" s="46">
        <v>2500</v>
      </c>
      <c r="V1005" s="46">
        <v>1890</v>
      </c>
    </row>
    <row r="1006" spans="2:22" x14ac:dyDescent="0.2">
      <c r="B1006" s="14" t="str">
        <f>IF(tabDaten[[#This Row],[MandNr]]="","Fehler",IF(tabDaten[[#This Row],[MandNr]]=1,"1 Stadt Bad Rappenau","2 Eigenbetrieb Stadtenwässerung"))</f>
        <v>1 Stadt Bad Rappenau</v>
      </c>
      <c r="C1006" s="14" t="str">
        <f>IF(OR(tabDaten[[#This Row],[art]]="00",tabDaten[[#This Row],[art]]="01",tabDaten[[#This Row],[art]]="60",tabDaten[[#This Row],[art]]="61"),"0 Verwaltungshaushalt","1 Vermögenshaushalt")</f>
        <v>0 Verwaltungshaushalt</v>
      </c>
      <c r="D1006" s="14" t="str">
        <f>VLOOKUP(tabDaten[[#This Row],[art]],tabKontenart[],2,FALSE)</f>
        <v>01 Ausgaben VerwaltungsHH</v>
      </c>
      <c r="E1006" s="14" t="str">
        <f>LEFT(tabDaten[[#This Row],[Gld]],1) &amp; "    " &amp;VLOOKUP((tabDaten[[#This Row],[MandNr]]&amp;"x"&amp;LEFT(tabDaten[[#This Row],[Gld]],1)),tabGliederung[],2,FALSE)</f>
        <v xml:space="preserve">2    Schulen </v>
      </c>
      <c r="F1006" s="14" t="str">
        <f>LEFT(tabDaten[[#This Row],[Gld]],2) &amp; "    " &amp;VLOOKUP((tabDaten[[#This Row],[MandNr]]&amp;"x"&amp;LEFT(tabDaten[[#This Row],[Gld]],2)),tabGliederung[],2,FALSE)</f>
        <v>21    Grund - Hauptschulen,  Grundschulförderklassen</v>
      </c>
      <c r="G10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6" s="14" t="str">
        <f>LEFT(tabDaten[[#This Row],[Gld]],4) &amp; "    " &amp;VLOOKUP((tabDaten[[#This Row],[MandNr]]&amp;"x"&amp;LEFT(tabDaten[[#This Row],[Gld]],4)),tabGliederung[],2,FALSE)</f>
        <v xml:space="preserve">2113    Grundschule Fürfeld </v>
      </c>
      <c r="I1006" s="14" t="str">
        <f>IF(OR(LEFT(tabDaten[[#This Row],[Grp]],1)*1=3,LEFT(tabDaten[[#This Row],[Grp]],1)*1=9),LEFT(tabDaten[[#This Row],[Grp]],2),LEFT(tabDaten[[#This Row],[Grp]],1))</f>
        <v>6</v>
      </c>
      <c r="J1006" s="14" t="str">
        <f>VLOOKUP(tabDaten[[#This Row],[GrpKurz]],tabGruppierung[],2,FALSE)</f>
        <v>A   Sächlicher Verwaltungs- und Betriebsaufwand</v>
      </c>
      <c r="K10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2113-638000    EDV-Kosten   </v>
      </c>
      <c r="L1006" s="17">
        <f>IF(OR(tabDaten[[#This Row],[art]]="00",tabDaten[[#This Row],[art]]="10"),tabDaten[[#This Row],[Plan]],tabDaten[[#This Row],[Plan]]*-1)</f>
        <v>-8100</v>
      </c>
      <c r="M1006" s="18">
        <f>IF(OR(tabDaten[[#This Row],[art]]="00",tabDaten[[#This Row],[art]]="10",tabDaten[[#This Row],[art]]="60",tabDaten[[#This Row],[art]]="70"),tabDaten[[#This Row],[Rechnung]],tabDaten[[#This Row],[Rechnung]]*-1)</f>
        <v>-2649.01</v>
      </c>
      <c r="N1006" s="44">
        <v>1</v>
      </c>
      <c r="O1006" s="45" t="s">
        <v>997</v>
      </c>
      <c r="P1006" s="45" t="s">
        <v>1064</v>
      </c>
      <c r="Q1006" s="45" t="s">
        <v>1722</v>
      </c>
      <c r="R1006" s="45" t="s">
        <v>995</v>
      </c>
      <c r="S1006" s="45" t="s">
        <v>1546</v>
      </c>
      <c r="T1006" s="44" t="s">
        <v>117</v>
      </c>
      <c r="U1006" s="46">
        <v>8100</v>
      </c>
      <c r="V1006" s="46">
        <v>2649.01</v>
      </c>
    </row>
    <row r="1007" spans="2:22" x14ac:dyDescent="0.2">
      <c r="B1007" s="14" t="str">
        <f>IF(tabDaten[[#This Row],[MandNr]]="","Fehler",IF(tabDaten[[#This Row],[MandNr]]=1,"1 Stadt Bad Rappenau","2 Eigenbetrieb Stadtenwässerung"))</f>
        <v>1 Stadt Bad Rappenau</v>
      </c>
      <c r="C1007" s="14" t="str">
        <f>IF(OR(tabDaten[[#This Row],[art]]="00",tabDaten[[#This Row],[art]]="01",tabDaten[[#This Row],[art]]="60",tabDaten[[#This Row],[art]]="61"),"0 Verwaltungshaushalt","1 Vermögenshaushalt")</f>
        <v>0 Verwaltungshaushalt</v>
      </c>
      <c r="D1007" s="14" t="str">
        <f>VLOOKUP(tabDaten[[#This Row],[art]],tabKontenart[],2,FALSE)</f>
        <v>01 Ausgaben VerwaltungsHH</v>
      </c>
      <c r="E1007" s="14" t="str">
        <f>LEFT(tabDaten[[#This Row],[Gld]],1) &amp; "    " &amp;VLOOKUP((tabDaten[[#This Row],[MandNr]]&amp;"x"&amp;LEFT(tabDaten[[#This Row],[Gld]],1)),tabGliederung[],2,FALSE)</f>
        <v xml:space="preserve">2    Schulen </v>
      </c>
      <c r="F1007" s="14" t="str">
        <f>LEFT(tabDaten[[#This Row],[Gld]],2) &amp; "    " &amp;VLOOKUP((tabDaten[[#This Row],[MandNr]]&amp;"x"&amp;LEFT(tabDaten[[#This Row],[Gld]],2)),tabGliederung[],2,FALSE)</f>
        <v>21    Grund - Hauptschulen,  Grundschulförderklassen</v>
      </c>
      <c r="G10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7" s="14" t="str">
        <f>LEFT(tabDaten[[#This Row],[Gld]],4) &amp; "    " &amp;VLOOKUP((tabDaten[[#This Row],[MandNr]]&amp;"x"&amp;LEFT(tabDaten[[#This Row],[Gld]],4)),tabGliederung[],2,FALSE)</f>
        <v xml:space="preserve">2113    Grundschule Fürfeld </v>
      </c>
      <c r="I1007" s="14" t="str">
        <f>IF(OR(LEFT(tabDaten[[#This Row],[Grp]],1)*1=3,LEFT(tabDaten[[#This Row],[Grp]],1)*1=9),LEFT(tabDaten[[#This Row],[Grp]],2),LEFT(tabDaten[[#This Row],[Grp]],1))</f>
        <v>6</v>
      </c>
      <c r="J1007" s="14" t="str">
        <f>VLOOKUP(tabDaten[[#This Row],[GrpKurz]],tabGruppierung[],2,FALSE)</f>
        <v>A   Sächlicher Verwaltungs- und Betriebsaufwand</v>
      </c>
      <c r="K10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2113-640000    Steuern, Versicherung, Schadensfälle, Sonderabgaben  </v>
      </c>
      <c r="L1007" s="17">
        <f>IF(OR(tabDaten[[#This Row],[art]]="00",tabDaten[[#This Row],[art]]="10"),tabDaten[[#This Row],[Plan]],tabDaten[[#This Row],[Plan]]*-1)</f>
        <v>-3400</v>
      </c>
      <c r="M1007" s="18">
        <f>IF(OR(tabDaten[[#This Row],[art]]="00",tabDaten[[#This Row],[art]]="10",tabDaten[[#This Row],[art]]="60",tabDaten[[#This Row],[art]]="70"),tabDaten[[#This Row],[Rechnung]],tabDaten[[#This Row],[Rechnung]]*-1)</f>
        <v>-3928.51</v>
      </c>
      <c r="N1007" s="44">
        <v>1</v>
      </c>
      <c r="O1007" s="45" t="s">
        <v>997</v>
      </c>
      <c r="P1007" s="45" t="s">
        <v>1064</v>
      </c>
      <c r="Q1007" s="45" t="s">
        <v>1723</v>
      </c>
      <c r="R1007" s="45" t="s">
        <v>995</v>
      </c>
      <c r="S1007" s="45" t="s">
        <v>1546</v>
      </c>
      <c r="T1007" s="44" t="s">
        <v>118</v>
      </c>
      <c r="U1007" s="46">
        <v>3400</v>
      </c>
      <c r="V1007" s="46">
        <v>3928.51</v>
      </c>
    </row>
    <row r="1008" spans="2:22" x14ac:dyDescent="0.2">
      <c r="B1008" s="14" t="str">
        <f>IF(tabDaten[[#This Row],[MandNr]]="","Fehler",IF(tabDaten[[#This Row],[MandNr]]=1,"1 Stadt Bad Rappenau","2 Eigenbetrieb Stadtenwässerung"))</f>
        <v>1 Stadt Bad Rappenau</v>
      </c>
      <c r="C1008" s="14" t="str">
        <f>IF(OR(tabDaten[[#This Row],[art]]="00",tabDaten[[#This Row],[art]]="01",tabDaten[[#This Row],[art]]="60",tabDaten[[#This Row],[art]]="61"),"0 Verwaltungshaushalt","1 Vermögenshaushalt")</f>
        <v>0 Verwaltungshaushalt</v>
      </c>
      <c r="D1008" s="14" t="str">
        <f>VLOOKUP(tabDaten[[#This Row],[art]],tabKontenart[],2,FALSE)</f>
        <v>01 Ausgaben VerwaltungsHH</v>
      </c>
      <c r="E1008" s="14" t="str">
        <f>LEFT(tabDaten[[#This Row],[Gld]],1) &amp; "    " &amp;VLOOKUP((tabDaten[[#This Row],[MandNr]]&amp;"x"&amp;LEFT(tabDaten[[#This Row],[Gld]],1)),tabGliederung[],2,FALSE)</f>
        <v xml:space="preserve">2    Schulen </v>
      </c>
      <c r="F1008" s="14" t="str">
        <f>LEFT(tabDaten[[#This Row],[Gld]],2) &amp; "    " &amp;VLOOKUP((tabDaten[[#This Row],[MandNr]]&amp;"x"&amp;LEFT(tabDaten[[#This Row],[Gld]],2)),tabGliederung[],2,FALSE)</f>
        <v>21    Grund - Hauptschulen,  Grundschulförderklassen</v>
      </c>
      <c r="G10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8" s="14" t="str">
        <f>LEFT(tabDaten[[#This Row],[Gld]],4) &amp; "    " &amp;VLOOKUP((tabDaten[[#This Row],[MandNr]]&amp;"x"&amp;LEFT(tabDaten[[#This Row],[Gld]],4)),tabGliederung[],2,FALSE)</f>
        <v xml:space="preserve">2113    Grundschule Fürfeld </v>
      </c>
      <c r="I1008" s="14" t="str">
        <f>IF(OR(LEFT(tabDaten[[#This Row],[Grp]],1)*1=3,LEFT(tabDaten[[#This Row],[Grp]],1)*1=9),LEFT(tabDaten[[#This Row],[Grp]],2),LEFT(tabDaten[[#This Row],[Grp]],1))</f>
        <v>6</v>
      </c>
      <c r="J1008" s="14" t="str">
        <f>VLOOKUP(tabDaten[[#This Row],[GrpKurz]],tabGruppierung[],2,FALSE)</f>
        <v>A   Sächlicher Verwaltungs- und Betriebsaufwand</v>
      </c>
      <c r="K10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2113-650000    Bürobedarf   </v>
      </c>
      <c r="L1008" s="17">
        <f>IF(OR(tabDaten[[#This Row],[art]]="00",tabDaten[[#This Row],[art]]="10"),tabDaten[[#This Row],[Plan]],tabDaten[[#This Row],[Plan]]*-1)</f>
        <v>-1000</v>
      </c>
      <c r="M1008" s="18">
        <f>IF(OR(tabDaten[[#This Row],[art]]="00",tabDaten[[#This Row],[art]]="10",tabDaten[[#This Row],[art]]="60",tabDaten[[#This Row],[art]]="70"),tabDaten[[#This Row],[Rechnung]],tabDaten[[#This Row],[Rechnung]]*-1)</f>
        <v>0</v>
      </c>
      <c r="N1008" s="44">
        <v>1</v>
      </c>
      <c r="O1008" s="45" t="s">
        <v>997</v>
      </c>
      <c r="P1008" s="45" t="s">
        <v>1064</v>
      </c>
      <c r="Q1008" s="45" t="s">
        <v>1724</v>
      </c>
      <c r="R1008" s="45" t="s">
        <v>995</v>
      </c>
      <c r="S1008" s="45" t="s">
        <v>1546</v>
      </c>
      <c r="T1008" s="44" t="s">
        <v>119</v>
      </c>
      <c r="U1008" s="46">
        <v>1000</v>
      </c>
      <c r="V1008" s="46">
        <v>0</v>
      </c>
    </row>
    <row r="1009" spans="2:22" x14ac:dyDescent="0.2">
      <c r="B1009" s="14" t="str">
        <f>IF(tabDaten[[#This Row],[MandNr]]="","Fehler",IF(tabDaten[[#This Row],[MandNr]]=1,"1 Stadt Bad Rappenau","2 Eigenbetrieb Stadtenwässerung"))</f>
        <v>1 Stadt Bad Rappenau</v>
      </c>
      <c r="C1009" s="14" t="str">
        <f>IF(OR(tabDaten[[#This Row],[art]]="00",tabDaten[[#This Row],[art]]="01",tabDaten[[#This Row],[art]]="60",tabDaten[[#This Row],[art]]="61"),"0 Verwaltungshaushalt","1 Vermögenshaushalt")</f>
        <v>0 Verwaltungshaushalt</v>
      </c>
      <c r="D1009" s="14" t="str">
        <f>VLOOKUP(tabDaten[[#This Row],[art]],tabKontenart[],2,FALSE)</f>
        <v>01 Ausgaben VerwaltungsHH</v>
      </c>
      <c r="E1009" s="14" t="str">
        <f>LEFT(tabDaten[[#This Row],[Gld]],1) &amp; "    " &amp;VLOOKUP((tabDaten[[#This Row],[MandNr]]&amp;"x"&amp;LEFT(tabDaten[[#This Row],[Gld]],1)),tabGliederung[],2,FALSE)</f>
        <v xml:space="preserve">2    Schulen </v>
      </c>
      <c r="F1009" s="14" t="str">
        <f>LEFT(tabDaten[[#This Row],[Gld]],2) &amp; "    " &amp;VLOOKUP((tabDaten[[#This Row],[MandNr]]&amp;"x"&amp;LEFT(tabDaten[[#This Row],[Gld]],2)),tabGliederung[],2,FALSE)</f>
        <v>21    Grund - Hauptschulen,  Grundschulförderklassen</v>
      </c>
      <c r="G10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09" s="14" t="str">
        <f>LEFT(tabDaten[[#This Row],[Gld]],4) &amp; "    " &amp;VLOOKUP((tabDaten[[#This Row],[MandNr]]&amp;"x"&amp;LEFT(tabDaten[[#This Row],[Gld]],4)),tabGliederung[],2,FALSE)</f>
        <v xml:space="preserve">2113    Grundschule Fürfeld </v>
      </c>
      <c r="I1009" s="14" t="str">
        <f>IF(OR(LEFT(tabDaten[[#This Row],[Grp]],1)*1=3,LEFT(tabDaten[[#This Row],[Grp]],1)*1=9),LEFT(tabDaten[[#This Row],[Grp]],2),LEFT(tabDaten[[#This Row],[Grp]],1))</f>
        <v>6</v>
      </c>
      <c r="J1009" s="14" t="str">
        <f>VLOOKUP(tabDaten[[#This Row],[GrpKurz]],tabGruppierung[],2,FALSE)</f>
        <v>A   Sächlicher Verwaltungs- und Betriebsaufwand</v>
      </c>
      <c r="K10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2113-668000    Vermischte Ausgaben   </v>
      </c>
      <c r="L1009" s="17">
        <f>IF(OR(tabDaten[[#This Row],[art]]="00",tabDaten[[#This Row],[art]]="10"),tabDaten[[#This Row],[Plan]],tabDaten[[#This Row],[Plan]]*-1)</f>
        <v>-300</v>
      </c>
      <c r="M1009" s="18">
        <f>IF(OR(tabDaten[[#This Row],[art]]="00",tabDaten[[#This Row],[art]]="10",tabDaten[[#This Row],[art]]="60",tabDaten[[#This Row],[art]]="70"),tabDaten[[#This Row],[Rechnung]],tabDaten[[#This Row],[Rechnung]]*-1)</f>
        <v>0</v>
      </c>
      <c r="N1009" s="44">
        <v>1</v>
      </c>
      <c r="O1009" s="45" t="s">
        <v>997</v>
      </c>
      <c r="P1009" s="45" t="s">
        <v>1064</v>
      </c>
      <c r="Q1009" s="45" t="s">
        <v>1726</v>
      </c>
      <c r="R1009" s="45" t="s">
        <v>995</v>
      </c>
      <c r="S1009" s="45" t="s">
        <v>1546</v>
      </c>
      <c r="T1009" s="44" t="s">
        <v>121</v>
      </c>
      <c r="U1009" s="46">
        <v>300</v>
      </c>
      <c r="V1009" s="46">
        <v>0</v>
      </c>
    </row>
    <row r="1010" spans="2:22" x14ac:dyDescent="0.2">
      <c r="B1010" s="14" t="str">
        <f>IF(tabDaten[[#This Row],[MandNr]]="","Fehler",IF(tabDaten[[#This Row],[MandNr]]=1,"1 Stadt Bad Rappenau","2 Eigenbetrieb Stadtenwässerung"))</f>
        <v>1 Stadt Bad Rappenau</v>
      </c>
      <c r="C1010" s="14" t="str">
        <f>IF(OR(tabDaten[[#This Row],[art]]="00",tabDaten[[#This Row],[art]]="01",tabDaten[[#This Row],[art]]="60",tabDaten[[#This Row],[art]]="61"),"0 Verwaltungshaushalt","1 Vermögenshaushalt")</f>
        <v>0 Verwaltungshaushalt</v>
      </c>
      <c r="D1010" s="14" t="str">
        <f>VLOOKUP(tabDaten[[#This Row],[art]],tabKontenart[],2,FALSE)</f>
        <v>01 Ausgaben VerwaltungsHH</v>
      </c>
      <c r="E1010" s="14" t="str">
        <f>LEFT(tabDaten[[#This Row],[Gld]],1) &amp; "    " &amp;VLOOKUP((tabDaten[[#This Row],[MandNr]]&amp;"x"&amp;LEFT(tabDaten[[#This Row],[Gld]],1)),tabGliederung[],2,FALSE)</f>
        <v xml:space="preserve">2    Schulen </v>
      </c>
      <c r="F1010" s="14" t="str">
        <f>LEFT(tabDaten[[#This Row],[Gld]],2) &amp; "    " &amp;VLOOKUP((tabDaten[[#This Row],[MandNr]]&amp;"x"&amp;LEFT(tabDaten[[#This Row],[Gld]],2)),tabGliederung[],2,FALSE)</f>
        <v>21    Grund - Hauptschulen,  Grundschulförderklassen</v>
      </c>
      <c r="G10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0" s="14" t="str">
        <f>LEFT(tabDaten[[#This Row],[Gld]],4) &amp; "    " &amp;VLOOKUP((tabDaten[[#This Row],[MandNr]]&amp;"x"&amp;LEFT(tabDaten[[#This Row],[Gld]],4)),tabGliederung[],2,FALSE)</f>
        <v xml:space="preserve">2113    Grundschule Fürfeld </v>
      </c>
      <c r="I1010" s="14" t="str">
        <f>IF(OR(LEFT(tabDaten[[#This Row],[Grp]],1)*1=3,LEFT(tabDaten[[#This Row],[Grp]],1)*1=9),LEFT(tabDaten[[#This Row],[Grp]],2),LEFT(tabDaten[[#This Row],[Grp]],1))</f>
        <v>6</v>
      </c>
      <c r="J1010" s="14" t="str">
        <f>VLOOKUP(tabDaten[[#This Row],[GrpKurz]],tabGruppierung[],2,FALSE)</f>
        <v>A   Sächlicher Verwaltungs- und Betriebsaufwand</v>
      </c>
      <c r="K10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2113-679000    Innere Verrechnungen   </v>
      </c>
      <c r="L1010" s="17">
        <f>IF(OR(tabDaten[[#This Row],[art]]="00",tabDaten[[#This Row],[art]]="10"),tabDaten[[#This Row],[Plan]],tabDaten[[#This Row],[Plan]]*-1)</f>
        <v>-20700</v>
      </c>
      <c r="M1010" s="18">
        <f>IF(OR(tabDaten[[#This Row],[art]]="00",tabDaten[[#This Row],[art]]="10",tabDaten[[#This Row],[art]]="60",tabDaten[[#This Row],[art]]="70"),tabDaten[[#This Row],[Rechnung]],tabDaten[[#This Row],[Rechnung]]*-1)</f>
        <v>0</v>
      </c>
      <c r="N1010" s="44">
        <v>1</v>
      </c>
      <c r="O1010" s="45" t="s">
        <v>997</v>
      </c>
      <c r="P1010" s="45" t="s">
        <v>1064</v>
      </c>
      <c r="Q1010" s="45" t="s">
        <v>1728</v>
      </c>
      <c r="R1010" s="45" t="s">
        <v>995</v>
      </c>
      <c r="S1010" s="45" t="s">
        <v>1546</v>
      </c>
      <c r="T1010" s="44" t="s">
        <v>11</v>
      </c>
      <c r="U1010" s="46">
        <v>20700</v>
      </c>
      <c r="V1010" s="46">
        <v>0</v>
      </c>
    </row>
    <row r="1011" spans="2:22" x14ac:dyDescent="0.2">
      <c r="B1011" s="14" t="str">
        <f>IF(tabDaten[[#This Row],[MandNr]]="","Fehler",IF(tabDaten[[#This Row],[MandNr]]=1,"1 Stadt Bad Rappenau","2 Eigenbetrieb Stadtenwässerung"))</f>
        <v>1 Stadt Bad Rappenau</v>
      </c>
      <c r="C1011" s="14" t="str">
        <f>IF(OR(tabDaten[[#This Row],[art]]="00",tabDaten[[#This Row],[art]]="01",tabDaten[[#This Row],[art]]="60",tabDaten[[#This Row],[art]]="61"),"0 Verwaltungshaushalt","1 Vermögenshaushalt")</f>
        <v>0 Verwaltungshaushalt</v>
      </c>
      <c r="D1011" s="14" t="str">
        <f>VLOOKUP(tabDaten[[#This Row],[art]],tabKontenart[],2,FALSE)</f>
        <v>01 Ausgaben VerwaltungsHH</v>
      </c>
      <c r="E1011" s="14" t="str">
        <f>LEFT(tabDaten[[#This Row],[Gld]],1) &amp; "    " &amp;VLOOKUP((tabDaten[[#This Row],[MandNr]]&amp;"x"&amp;LEFT(tabDaten[[#This Row],[Gld]],1)),tabGliederung[],2,FALSE)</f>
        <v xml:space="preserve">2    Schulen </v>
      </c>
      <c r="F1011" s="14" t="str">
        <f>LEFT(tabDaten[[#This Row],[Gld]],2) &amp; "    " &amp;VLOOKUP((tabDaten[[#This Row],[MandNr]]&amp;"x"&amp;LEFT(tabDaten[[#This Row],[Gld]],2)),tabGliederung[],2,FALSE)</f>
        <v>21    Grund - Hauptschulen,  Grundschulförderklassen</v>
      </c>
      <c r="G10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1" s="14" t="str">
        <f>LEFT(tabDaten[[#This Row],[Gld]],4) &amp; "    " &amp;VLOOKUP((tabDaten[[#This Row],[MandNr]]&amp;"x"&amp;LEFT(tabDaten[[#This Row],[Gld]],4)),tabGliederung[],2,FALSE)</f>
        <v xml:space="preserve">2113    Grundschule Fürfeld </v>
      </c>
      <c r="I1011" s="14" t="str">
        <f>IF(OR(LEFT(tabDaten[[#This Row],[Grp]],1)*1=3,LEFT(tabDaten[[#This Row],[Grp]],1)*1=9),LEFT(tabDaten[[#This Row],[Grp]],2),LEFT(tabDaten[[#This Row],[Grp]],1))</f>
        <v>7</v>
      </c>
      <c r="J1011" s="14" t="str">
        <f>VLOOKUP(tabDaten[[#This Row],[GrpKurz]],tabGruppierung[],2,FALSE)</f>
        <v>A   Zuweisungen und Zuschüsse (nicht für Investitionen)</v>
      </c>
      <c r="K10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2113-700000    Zuschuss Förderverein   </v>
      </c>
      <c r="L1011" s="17">
        <f>IF(OR(tabDaten[[#This Row],[art]]="00",tabDaten[[#This Row],[art]]="10"),tabDaten[[#This Row],[Plan]],tabDaten[[#This Row],[Plan]]*-1)</f>
        <v>-600</v>
      </c>
      <c r="M1011" s="18">
        <f>IF(OR(tabDaten[[#This Row],[art]]="00",tabDaten[[#This Row],[art]]="10",tabDaten[[#This Row],[art]]="60",tabDaten[[#This Row],[art]]="70"),tabDaten[[#This Row],[Rechnung]],tabDaten[[#This Row],[Rechnung]]*-1)</f>
        <v>-440</v>
      </c>
      <c r="N1011" s="44">
        <v>1</v>
      </c>
      <c r="O1011" s="45" t="s">
        <v>997</v>
      </c>
      <c r="P1011" s="45" t="s">
        <v>1064</v>
      </c>
      <c r="Q1011" s="45" t="s">
        <v>1766</v>
      </c>
      <c r="R1011" s="45" t="s">
        <v>995</v>
      </c>
      <c r="S1011" s="45" t="s">
        <v>1546</v>
      </c>
      <c r="T1011" s="44" t="s">
        <v>182</v>
      </c>
      <c r="U1011" s="46">
        <v>600</v>
      </c>
      <c r="V1011" s="46">
        <v>440</v>
      </c>
    </row>
    <row r="1012" spans="2:22" x14ac:dyDescent="0.2">
      <c r="B1012" s="14" t="str">
        <f>IF(tabDaten[[#This Row],[MandNr]]="","Fehler",IF(tabDaten[[#This Row],[MandNr]]=1,"1 Stadt Bad Rappenau","2 Eigenbetrieb Stadtenwässerung"))</f>
        <v>1 Stadt Bad Rappenau</v>
      </c>
      <c r="C1012" s="14" t="str">
        <f>IF(OR(tabDaten[[#This Row],[art]]="00",tabDaten[[#This Row],[art]]="01",tabDaten[[#This Row],[art]]="60",tabDaten[[#This Row],[art]]="61"),"0 Verwaltungshaushalt","1 Vermögenshaushalt")</f>
        <v>0 Verwaltungshaushalt</v>
      </c>
      <c r="D1012" s="14" t="str">
        <f>VLOOKUP(tabDaten[[#This Row],[art]],tabKontenart[],2,FALSE)</f>
        <v>01 Ausgaben VerwaltungsHH</v>
      </c>
      <c r="E1012" s="14" t="str">
        <f>LEFT(tabDaten[[#This Row],[Gld]],1) &amp; "    " &amp;VLOOKUP((tabDaten[[#This Row],[MandNr]]&amp;"x"&amp;LEFT(tabDaten[[#This Row],[Gld]],1)),tabGliederung[],2,FALSE)</f>
        <v xml:space="preserve">2    Schulen </v>
      </c>
      <c r="F1012" s="14" t="str">
        <f>LEFT(tabDaten[[#This Row],[Gld]],2) &amp; "    " &amp;VLOOKUP((tabDaten[[#This Row],[MandNr]]&amp;"x"&amp;LEFT(tabDaten[[#This Row],[Gld]],2)),tabGliederung[],2,FALSE)</f>
        <v>21    Grund - Hauptschulen,  Grundschulförderklassen</v>
      </c>
      <c r="G10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2" s="14" t="str">
        <f>LEFT(tabDaten[[#This Row],[Gld]],4) &amp; "    " &amp;VLOOKUP((tabDaten[[#This Row],[MandNr]]&amp;"x"&amp;LEFT(tabDaten[[#This Row],[Gld]],4)),tabGliederung[],2,FALSE)</f>
        <v xml:space="preserve">2114    Grundschule Grombach </v>
      </c>
      <c r="I1012" s="14" t="str">
        <f>IF(OR(LEFT(tabDaten[[#This Row],[Grp]],1)*1=3,LEFT(tabDaten[[#This Row],[Grp]],1)*1=9),LEFT(tabDaten[[#This Row],[Grp]],2),LEFT(tabDaten[[#This Row],[Grp]],1))</f>
        <v>4</v>
      </c>
      <c r="J1012" s="14" t="str">
        <f>VLOOKUP(tabDaten[[#This Row],[GrpKurz]],tabGruppierung[],2,FALSE)</f>
        <v>A   Personalausgaben</v>
      </c>
      <c r="K10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2114-414000    Vergütungen der Beschäftigten bis 2005 nur Angestellte </v>
      </c>
      <c r="L1012" s="17">
        <f>IF(OR(tabDaten[[#This Row],[art]]="00",tabDaten[[#This Row],[art]]="10"),tabDaten[[#This Row],[Plan]],tabDaten[[#This Row],[Plan]]*-1)</f>
        <v>-24600</v>
      </c>
      <c r="M1012" s="18">
        <f>IF(OR(tabDaten[[#This Row],[art]]="00",tabDaten[[#This Row],[art]]="10",tabDaten[[#This Row],[art]]="60",tabDaten[[#This Row],[art]]="70"),tabDaten[[#This Row],[Rechnung]],tabDaten[[#This Row],[Rechnung]]*-1)</f>
        <v>-20865.29</v>
      </c>
      <c r="N1012" s="44">
        <v>1</v>
      </c>
      <c r="O1012" s="45" t="s">
        <v>997</v>
      </c>
      <c r="P1012" s="45" t="s">
        <v>1065</v>
      </c>
      <c r="Q1012" s="45" t="s">
        <v>1707</v>
      </c>
      <c r="R1012" s="45" t="s">
        <v>995</v>
      </c>
      <c r="S1012" s="45" t="s">
        <v>1546</v>
      </c>
      <c r="T1012" s="44" t="s">
        <v>127</v>
      </c>
      <c r="U1012" s="46">
        <v>24600</v>
      </c>
      <c r="V1012" s="46">
        <v>20865.29</v>
      </c>
    </row>
    <row r="1013" spans="2:22" x14ac:dyDescent="0.2">
      <c r="B1013" s="14" t="str">
        <f>IF(tabDaten[[#This Row],[MandNr]]="","Fehler",IF(tabDaten[[#This Row],[MandNr]]=1,"1 Stadt Bad Rappenau","2 Eigenbetrieb Stadtenwässerung"))</f>
        <v>1 Stadt Bad Rappenau</v>
      </c>
      <c r="C1013" s="14" t="str">
        <f>IF(OR(tabDaten[[#This Row],[art]]="00",tabDaten[[#This Row],[art]]="01",tabDaten[[#This Row],[art]]="60",tabDaten[[#This Row],[art]]="61"),"0 Verwaltungshaushalt","1 Vermögenshaushalt")</f>
        <v>0 Verwaltungshaushalt</v>
      </c>
      <c r="D1013" s="14" t="str">
        <f>VLOOKUP(tabDaten[[#This Row],[art]],tabKontenart[],2,FALSE)</f>
        <v>01 Ausgaben VerwaltungsHH</v>
      </c>
      <c r="E1013" s="14" t="str">
        <f>LEFT(tabDaten[[#This Row],[Gld]],1) &amp; "    " &amp;VLOOKUP((tabDaten[[#This Row],[MandNr]]&amp;"x"&amp;LEFT(tabDaten[[#This Row],[Gld]],1)),tabGliederung[],2,FALSE)</f>
        <v xml:space="preserve">2    Schulen </v>
      </c>
      <c r="F1013" s="14" t="str">
        <f>LEFT(tabDaten[[#This Row],[Gld]],2) &amp; "    " &amp;VLOOKUP((tabDaten[[#This Row],[MandNr]]&amp;"x"&amp;LEFT(tabDaten[[#This Row],[Gld]],2)),tabGliederung[],2,FALSE)</f>
        <v>21    Grund - Hauptschulen,  Grundschulförderklassen</v>
      </c>
      <c r="G10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3" s="14" t="str">
        <f>LEFT(tabDaten[[#This Row],[Gld]],4) &amp; "    " &amp;VLOOKUP((tabDaten[[#This Row],[MandNr]]&amp;"x"&amp;LEFT(tabDaten[[#This Row],[Gld]],4)),tabGliederung[],2,FALSE)</f>
        <v xml:space="preserve">2114    Grundschule Grombach </v>
      </c>
      <c r="I1013" s="14" t="str">
        <f>IF(OR(LEFT(tabDaten[[#This Row],[Grp]],1)*1=3,LEFT(tabDaten[[#This Row],[Grp]],1)*1=9),LEFT(tabDaten[[#This Row],[Grp]],2),LEFT(tabDaten[[#This Row],[Grp]],1))</f>
        <v>4</v>
      </c>
      <c r="J1013" s="14" t="str">
        <f>VLOOKUP(tabDaten[[#This Row],[GrpKurz]],tabGruppierung[],2,FALSE)</f>
        <v>A   Personalausgaben</v>
      </c>
      <c r="K10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2114-434000    Beiträge Versorgungskasse  bis 2005 nur Angestellte </v>
      </c>
      <c r="L1013" s="17">
        <f>IF(OR(tabDaten[[#This Row],[art]]="00",tabDaten[[#This Row],[art]]="10"),tabDaten[[#This Row],[Plan]],tabDaten[[#This Row],[Plan]]*-1)</f>
        <v>-2100</v>
      </c>
      <c r="M1013" s="18">
        <f>IF(OR(tabDaten[[#This Row],[art]]="00",tabDaten[[#This Row],[art]]="10",tabDaten[[#This Row],[art]]="60",tabDaten[[#This Row],[art]]="70"),tabDaten[[#This Row],[Rechnung]],tabDaten[[#This Row],[Rechnung]]*-1)</f>
        <v>-1757.66</v>
      </c>
      <c r="N1013" s="44">
        <v>1</v>
      </c>
      <c r="O1013" s="45" t="s">
        <v>997</v>
      </c>
      <c r="P1013" s="45" t="s">
        <v>1065</v>
      </c>
      <c r="Q1013" s="45" t="s">
        <v>1709</v>
      </c>
      <c r="R1013" s="45" t="s">
        <v>995</v>
      </c>
      <c r="S1013" s="45" t="s">
        <v>1546</v>
      </c>
      <c r="T1013" s="44" t="s">
        <v>104</v>
      </c>
      <c r="U1013" s="46">
        <v>2100</v>
      </c>
      <c r="V1013" s="46">
        <v>1757.66</v>
      </c>
    </row>
    <row r="1014" spans="2:22" x14ac:dyDescent="0.2">
      <c r="B1014" s="14" t="str">
        <f>IF(tabDaten[[#This Row],[MandNr]]="","Fehler",IF(tabDaten[[#This Row],[MandNr]]=1,"1 Stadt Bad Rappenau","2 Eigenbetrieb Stadtenwässerung"))</f>
        <v>1 Stadt Bad Rappenau</v>
      </c>
      <c r="C1014" s="14" t="str">
        <f>IF(OR(tabDaten[[#This Row],[art]]="00",tabDaten[[#This Row],[art]]="01",tabDaten[[#This Row],[art]]="60",tabDaten[[#This Row],[art]]="61"),"0 Verwaltungshaushalt","1 Vermögenshaushalt")</f>
        <v>0 Verwaltungshaushalt</v>
      </c>
      <c r="D1014" s="14" t="str">
        <f>VLOOKUP(tabDaten[[#This Row],[art]],tabKontenart[],2,FALSE)</f>
        <v>01 Ausgaben VerwaltungsHH</v>
      </c>
      <c r="E1014" s="14" t="str">
        <f>LEFT(tabDaten[[#This Row],[Gld]],1) &amp; "    " &amp;VLOOKUP((tabDaten[[#This Row],[MandNr]]&amp;"x"&amp;LEFT(tabDaten[[#This Row],[Gld]],1)),tabGliederung[],2,FALSE)</f>
        <v xml:space="preserve">2    Schulen </v>
      </c>
      <c r="F1014" s="14" t="str">
        <f>LEFT(tabDaten[[#This Row],[Gld]],2) &amp; "    " &amp;VLOOKUP((tabDaten[[#This Row],[MandNr]]&amp;"x"&amp;LEFT(tabDaten[[#This Row],[Gld]],2)),tabGliederung[],2,FALSE)</f>
        <v>21    Grund - Hauptschulen,  Grundschulförderklassen</v>
      </c>
      <c r="G10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4" s="14" t="str">
        <f>LEFT(tabDaten[[#This Row],[Gld]],4) &amp; "    " &amp;VLOOKUP((tabDaten[[#This Row],[MandNr]]&amp;"x"&amp;LEFT(tabDaten[[#This Row],[Gld]],4)),tabGliederung[],2,FALSE)</f>
        <v xml:space="preserve">2114    Grundschule Grombach </v>
      </c>
      <c r="I1014" s="14" t="str">
        <f>IF(OR(LEFT(tabDaten[[#This Row],[Grp]],1)*1=3,LEFT(tabDaten[[#This Row],[Grp]],1)*1=9),LEFT(tabDaten[[#This Row],[Grp]],2),LEFT(tabDaten[[#This Row],[Grp]],1))</f>
        <v>4</v>
      </c>
      <c r="J1014" s="14" t="str">
        <f>VLOOKUP(tabDaten[[#This Row],[GrpKurz]],tabGruppierung[],2,FALSE)</f>
        <v>A   Personalausgaben</v>
      </c>
      <c r="K10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2114-444000    Beiträge zur gesetzlichen Sozialversicherung für Angest. bis 2005 nur Angestellte </v>
      </c>
      <c r="L1014" s="17">
        <f>IF(OR(tabDaten[[#This Row],[art]]="00",tabDaten[[#This Row],[art]]="10"),tabDaten[[#This Row],[Plan]],tabDaten[[#This Row],[Plan]]*-1)</f>
        <v>-5000</v>
      </c>
      <c r="M1014" s="18">
        <f>IF(OR(tabDaten[[#This Row],[art]]="00",tabDaten[[#This Row],[art]]="10",tabDaten[[#This Row],[art]]="60",tabDaten[[#This Row],[art]]="70"),tabDaten[[#This Row],[Rechnung]],tabDaten[[#This Row],[Rechnung]]*-1)</f>
        <v>-4212.4399999999996</v>
      </c>
      <c r="N1014" s="44">
        <v>1</v>
      </c>
      <c r="O1014" s="45" t="s">
        <v>997</v>
      </c>
      <c r="P1014" s="45" t="s">
        <v>1065</v>
      </c>
      <c r="Q1014" s="45" t="s">
        <v>1710</v>
      </c>
      <c r="R1014" s="45" t="s">
        <v>995</v>
      </c>
      <c r="S1014" s="45" t="s">
        <v>1546</v>
      </c>
      <c r="T1014" s="44" t="s">
        <v>128</v>
      </c>
      <c r="U1014" s="46">
        <v>5000</v>
      </c>
      <c r="V1014" s="46">
        <v>4212.4399999999996</v>
      </c>
    </row>
    <row r="1015" spans="2:22" x14ac:dyDescent="0.2">
      <c r="B1015" s="14" t="str">
        <f>IF(tabDaten[[#This Row],[MandNr]]="","Fehler",IF(tabDaten[[#This Row],[MandNr]]=1,"1 Stadt Bad Rappenau","2 Eigenbetrieb Stadtenwässerung"))</f>
        <v>1 Stadt Bad Rappenau</v>
      </c>
      <c r="C1015" s="14" t="str">
        <f>IF(OR(tabDaten[[#This Row],[art]]="00",tabDaten[[#This Row],[art]]="01",tabDaten[[#This Row],[art]]="60",tabDaten[[#This Row],[art]]="61"),"0 Verwaltungshaushalt","1 Vermögenshaushalt")</f>
        <v>0 Verwaltungshaushalt</v>
      </c>
      <c r="D1015" s="14" t="str">
        <f>VLOOKUP(tabDaten[[#This Row],[art]],tabKontenart[],2,FALSE)</f>
        <v>01 Ausgaben VerwaltungsHH</v>
      </c>
      <c r="E1015" s="14" t="str">
        <f>LEFT(tabDaten[[#This Row],[Gld]],1) &amp; "    " &amp;VLOOKUP((tabDaten[[#This Row],[MandNr]]&amp;"x"&amp;LEFT(tabDaten[[#This Row],[Gld]],1)),tabGliederung[],2,FALSE)</f>
        <v xml:space="preserve">2    Schulen </v>
      </c>
      <c r="F1015" s="14" t="str">
        <f>LEFT(tabDaten[[#This Row],[Gld]],2) &amp; "    " &amp;VLOOKUP((tabDaten[[#This Row],[MandNr]]&amp;"x"&amp;LEFT(tabDaten[[#This Row],[Gld]],2)),tabGliederung[],2,FALSE)</f>
        <v>21    Grund - Hauptschulen,  Grundschulförderklassen</v>
      </c>
      <c r="G10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5" s="14" t="str">
        <f>LEFT(tabDaten[[#This Row],[Gld]],4) &amp; "    " &amp;VLOOKUP((tabDaten[[#This Row],[MandNr]]&amp;"x"&amp;LEFT(tabDaten[[#This Row],[Gld]],4)),tabGliederung[],2,FALSE)</f>
        <v xml:space="preserve">2114    Grundschule Grombach </v>
      </c>
      <c r="I1015" s="14" t="str">
        <f>IF(OR(LEFT(tabDaten[[#This Row],[Grp]],1)*1=3,LEFT(tabDaten[[#This Row],[Grp]],1)*1=9),LEFT(tabDaten[[#This Row],[Grp]],2),LEFT(tabDaten[[#This Row],[Grp]],1))</f>
        <v>4</v>
      </c>
      <c r="J1015" s="14" t="str">
        <f>VLOOKUP(tabDaten[[#This Row],[GrpKurz]],tabGruppierung[],2,FALSE)</f>
        <v>A   Personalausgaben</v>
      </c>
      <c r="K10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2114-450000    Beihilfen, Unterstützung und dgl..  </v>
      </c>
      <c r="L1015" s="17">
        <f>IF(OR(tabDaten[[#This Row],[art]]="00",tabDaten[[#This Row],[art]]="10"),tabDaten[[#This Row],[Plan]],tabDaten[[#This Row],[Plan]]*-1)</f>
        <v>-100</v>
      </c>
      <c r="M1015" s="18">
        <f>IF(OR(tabDaten[[#This Row],[art]]="00",tabDaten[[#This Row],[art]]="10",tabDaten[[#This Row],[art]]="60",tabDaten[[#This Row],[art]]="70"),tabDaten[[#This Row],[Rechnung]],tabDaten[[#This Row],[Rechnung]]*-1)</f>
        <v>-3.84</v>
      </c>
      <c r="N1015" s="44">
        <v>1</v>
      </c>
      <c r="O1015" s="45" t="s">
        <v>997</v>
      </c>
      <c r="P1015" s="45" t="s">
        <v>1065</v>
      </c>
      <c r="Q1015" s="45" t="s">
        <v>1711</v>
      </c>
      <c r="R1015" s="45" t="s">
        <v>995</v>
      </c>
      <c r="S1015" s="45" t="s">
        <v>1546</v>
      </c>
      <c r="T1015" s="44" t="s">
        <v>183</v>
      </c>
      <c r="U1015" s="46">
        <v>100</v>
      </c>
      <c r="V1015" s="46">
        <v>3.84</v>
      </c>
    </row>
    <row r="1016" spans="2:22" x14ac:dyDescent="0.2">
      <c r="B1016" s="14" t="str">
        <f>IF(tabDaten[[#This Row],[MandNr]]="","Fehler",IF(tabDaten[[#This Row],[MandNr]]=1,"1 Stadt Bad Rappenau","2 Eigenbetrieb Stadtenwässerung"))</f>
        <v>1 Stadt Bad Rappenau</v>
      </c>
      <c r="C1016" s="14" t="str">
        <f>IF(OR(tabDaten[[#This Row],[art]]="00",tabDaten[[#This Row],[art]]="01",tabDaten[[#This Row],[art]]="60",tabDaten[[#This Row],[art]]="61"),"0 Verwaltungshaushalt","1 Vermögenshaushalt")</f>
        <v>0 Verwaltungshaushalt</v>
      </c>
      <c r="D1016" s="14" t="str">
        <f>VLOOKUP(tabDaten[[#This Row],[art]],tabKontenart[],2,FALSE)</f>
        <v>01 Ausgaben VerwaltungsHH</v>
      </c>
      <c r="E1016" s="14" t="str">
        <f>LEFT(tabDaten[[#This Row],[Gld]],1) &amp; "    " &amp;VLOOKUP((tabDaten[[#This Row],[MandNr]]&amp;"x"&amp;LEFT(tabDaten[[#This Row],[Gld]],1)),tabGliederung[],2,FALSE)</f>
        <v xml:space="preserve">2    Schulen </v>
      </c>
      <c r="F1016" s="14" t="str">
        <f>LEFT(tabDaten[[#This Row],[Gld]],2) &amp; "    " &amp;VLOOKUP((tabDaten[[#This Row],[MandNr]]&amp;"x"&amp;LEFT(tabDaten[[#This Row],[Gld]],2)),tabGliederung[],2,FALSE)</f>
        <v>21    Grund - Hauptschulen,  Grundschulförderklassen</v>
      </c>
      <c r="G10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6" s="14" t="str">
        <f>LEFT(tabDaten[[#This Row],[Gld]],4) &amp; "    " &amp;VLOOKUP((tabDaten[[#This Row],[MandNr]]&amp;"x"&amp;LEFT(tabDaten[[#This Row],[Gld]],4)),tabGliederung[],2,FALSE)</f>
        <v xml:space="preserve">2114    Grundschule Grombach </v>
      </c>
      <c r="I1016" s="14" t="str">
        <f>IF(OR(LEFT(tabDaten[[#This Row],[Grp]],1)*1=3,LEFT(tabDaten[[#This Row],[Grp]],1)*1=9),LEFT(tabDaten[[#This Row],[Grp]],2),LEFT(tabDaten[[#This Row],[Grp]],1))</f>
        <v>4</v>
      </c>
      <c r="J1016" s="14" t="str">
        <f>VLOOKUP(tabDaten[[#This Row],[GrpKurz]],tabGruppierung[],2,FALSE)</f>
        <v>A   Personalausgaben</v>
      </c>
      <c r="K10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2114-460000    Personalnebenausgaben   </v>
      </c>
      <c r="L1016" s="17">
        <f>IF(OR(tabDaten[[#This Row],[art]]="00",tabDaten[[#This Row],[art]]="10"),tabDaten[[#This Row],[Plan]],tabDaten[[#This Row],[Plan]]*-1)</f>
        <v>-100</v>
      </c>
      <c r="M1016" s="18">
        <f>IF(OR(tabDaten[[#This Row],[art]]="00",tabDaten[[#This Row],[art]]="10",tabDaten[[#This Row],[art]]="60",tabDaten[[#This Row],[art]]="70"),tabDaten[[#This Row],[Rechnung]],tabDaten[[#This Row],[Rechnung]]*-1)</f>
        <v>-84.56</v>
      </c>
      <c r="N1016" s="44">
        <v>1</v>
      </c>
      <c r="O1016" s="45" t="s">
        <v>997</v>
      </c>
      <c r="P1016" s="45" t="s">
        <v>1065</v>
      </c>
      <c r="Q1016" s="45" t="s">
        <v>1712</v>
      </c>
      <c r="R1016" s="45" t="s">
        <v>995</v>
      </c>
      <c r="S1016" s="45" t="s">
        <v>1546</v>
      </c>
      <c r="T1016" s="44" t="s">
        <v>107</v>
      </c>
      <c r="U1016" s="46">
        <v>100</v>
      </c>
      <c r="V1016" s="46">
        <v>84.56</v>
      </c>
    </row>
    <row r="1017" spans="2:22" x14ac:dyDescent="0.2">
      <c r="B1017" s="14" t="str">
        <f>IF(tabDaten[[#This Row],[MandNr]]="","Fehler",IF(tabDaten[[#This Row],[MandNr]]=1,"1 Stadt Bad Rappenau","2 Eigenbetrieb Stadtenwässerung"))</f>
        <v>1 Stadt Bad Rappenau</v>
      </c>
      <c r="C1017" s="14" t="str">
        <f>IF(OR(tabDaten[[#This Row],[art]]="00",tabDaten[[#This Row],[art]]="01",tabDaten[[#This Row],[art]]="60",tabDaten[[#This Row],[art]]="61"),"0 Verwaltungshaushalt","1 Vermögenshaushalt")</f>
        <v>0 Verwaltungshaushalt</v>
      </c>
      <c r="D1017" s="14" t="str">
        <f>VLOOKUP(tabDaten[[#This Row],[art]],tabKontenart[],2,FALSE)</f>
        <v>01 Ausgaben VerwaltungsHH</v>
      </c>
      <c r="E1017" s="14" t="str">
        <f>LEFT(tabDaten[[#This Row],[Gld]],1) &amp; "    " &amp;VLOOKUP((tabDaten[[#This Row],[MandNr]]&amp;"x"&amp;LEFT(tabDaten[[#This Row],[Gld]],1)),tabGliederung[],2,FALSE)</f>
        <v xml:space="preserve">2    Schulen </v>
      </c>
      <c r="F1017" s="14" t="str">
        <f>LEFT(tabDaten[[#This Row],[Gld]],2) &amp; "    " &amp;VLOOKUP((tabDaten[[#This Row],[MandNr]]&amp;"x"&amp;LEFT(tabDaten[[#This Row],[Gld]],2)),tabGliederung[],2,FALSE)</f>
        <v>21    Grund - Hauptschulen,  Grundschulförderklassen</v>
      </c>
      <c r="G10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7" s="14" t="str">
        <f>LEFT(tabDaten[[#This Row],[Gld]],4) &amp; "    " &amp;VLOOKUP((tabDaten[[#This Row],[MandNr]]&amp;"x"&amp;LEFT(tabDaten[[#This Row],[Gld]],4)),tabGliederung[],2,FALSE)</f>
        <v xml:space="preserve">2114    Grundschule Grombach </v>
      </c>
      <c r="I1017" s="14" t="str">
        <f>IF(OR(LEFT(tabDaten[[#This Row],[Grp]],1)*1=3,LEFT(tabDaten[[#This Row],[Grp]],1)*1=9),LEFT(tabDaten[[#This Row],[Grp]],2),LEFT(tabDaten[[#This Row],[Grp]],1))</f>
        <v>4</v>
      </c>
      <c r="J1017" s="14" t="str">
        <f>VLOOKUP(tabDaten[[#This Row],[GrpKurz]],tabGruppierung[],2,FALSE)</f>
        <v>A   Personalausgaben</v>
      </c>
      <c r="K10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2114-462000    Betriebsausflug   </v>
      </c>
      <c r="L1017" s="17">
        <f>IF(OR(tabDaten[[#This Row],[art]]="00",tabDaten[[#This Row],[art]]="10"),tabDaten[[#This Row],[Plan]],tabDaten[[#This Row],[Plan]]*-1)</f>
        <v>0</v>
      </c>
      <c r="M1017" s="18">
        <f>IF(OR(tabDaten[[#This Row],[art]]="00",tabDaten[[#This Row],[art]]="10",tabDaten[[#This Row],[art]]="60",tabDaten[[#This Row],[art]]="70"),tabDaten[[#This Row],[Rechnung]],tabDaten[[#This Row],[Rechnung]]*-1)</f>
        <v>-35.97</v>
      </c>
      <c r="N1017" s="44">
        <v>1</v>
      </c>
      <c r="O1017" s="45" t="s">
        <v>997</v>
      </c>
      <c r="P1017" s="45" t="s">
        <v>1065</v>
      </c>
      <c r="Q1017" s="45" t="s">
        <v>1713</v>
      </c>
      <c r="R1017" s="45" t="s">
        <v>995</v>
      </c>
      <c r="S1017" s="45" t="s">
        <v>1546</v>
      </c>
      <c r="T1017" s="44" t="s">
        <v>108</v>
      </c>
      <c r="U1017" s="46">
        <v>0</v>
      </c>
      <c r="V1017" s="46">
        <v>35.97</v>
      </c>
    </row>
    <row r="1018" spans="2:22" x14ac:dyDescent="0.2">
      <c r="B1018" s="14" t="str">
        <f>IF(tabDaten[[#This Row],[MandNr]]="","Fehler",IF(tabDaten[[#This Row],[MandNr]]=1,"1 Stadt Bad Rappenau","2 Eigenbetrieb Stadtenwässerung"))</f>
        <v>1 Stadt Bad Rappenau</v>
      </c>
      <c r="C1018" s="14" t="str">
        <f>IF(OR(tabDaten[[#This Row],[art]]="00",tabDaten[[#This Row],[art]]="01",tabDaten[[#This Row],[art]]="60",tabDaten[[#This Row],[art]]="61"),"0 Verwaltungshaushalt","1 Vermögenshaushalt")</f>
        <v>0 Verwaltungshaushalt</v>
      </c>
      <c r="D1018" s="14" t="str">
        <f>VLOOKUP(tabDaten[[#This Row],[art]],tabKontenart[],2,FALSE)</f>
        <v>01 Ausgaben VerwaltungsHH</v>
      </c>
      <c r="E1018" s="14" t="str">
        <f>LEFT(tabDaten[[#This Row],[Gld]],1) &amp; "    " &amp;VLOOKUP((tabDaten[[#This Row],[MandNr]]&amp;"x"&amp;LEFT(tabDaten[[#This Row],[Gld]],1)),tabGliederung[],2,FALSE)</f>
        <v xml:space="preserve">2    Schulen </v>
      </c>
      <c r="F1018" s="14" t="str">
        <f>LEFT(tabDaten[[#This Row],[Gld]],2) &amp; "    " &amp;VLOOKUP((tabDaten[[#This Row],[MandNr]]&amp;"x"&amp;LEFT(tabDaten[[#This Row],[Gld]],2)),tabGliederung[],2,FALSE)</f>
        <v>21    Grund - Hauptschulen,  Grundschulförderklassen</v>
      </c>
      <c r="G10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8" s="14" t="str">
        <f>LEFT(tabDaten[[#This Row],[Gld]],4) &amp; "    " &amp;VLOOKUP((tabDaten[[#This Row],[MandNr]]&amp;"x"&amp;LEFT(tabDaten[[#This Row],[Gld]],4)),tabGliederung[],2,FALSE)</f>
        <v xml:space="preserve">2114    Grundschule Grombach </v>
      </c>
      <c r="I1018" s="14" t="str">
        <f>IF(OR(LEFT(tabDaten[[#This Row],[Grp]],1)*1=3,LEFT(tabDaten[[#This Row],[Grp]],1)*1=9),LEFT(tabDaten[[#This Row],[Grp]],2),LEFT(tabDaten[[#This Row],[Grp]],1))</f>
        <v>5</v>
      </c>
      <c r="J1018" s="14" t="str">
        <f>VLOOKUP(tabDaten[[#This Row],[GrpKurz]],tabGruppierung[],2,FALSE)</f>
        <v>A   Sächlicher Verwaltungs- und Betriebsaufwand</v>
      </c>
      <c r="K10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2114-501000    Gebäudeunterhaltung   </v>
      </c>
      <c r="L1018" s="17">
        <f>IF(OR(tabDaten[[#This Row],[art]]="00",tabDaten[[#This Row],[art]]="10"),tabDaten[[#This Row],[Plan]],tabDaten[[#This Row],[Plan]]*-1)</f>
        <v>-1500</v>
      </c>
      <c r="M1018" s="18">
        <f>IF(OR(tabDaten[[#This Row],[art]]="00",tabDaten[[#This Row],[art]]="10",tabDaten[[#This Row],[art]]="60",tabDaten[[#This Row],[art]]="70"),tabDaten[[#This Row],[Rechnung]],tabDaten[[#This Row],[Rechnung]]*-1)</f>
        <v>-39266.32</v>
      </c>
      <c r="N1018" s="44">
        <v>1</v>
      </c>
      <c r="O1018" s="45" t="s">
        <v>997</v>
      </c>
      <c r="P1018" s="45" t="s">
        <v>1065</v>
      </c>
      <c r="Q1018" s="45" t="s">
        <v>1730</v>
      </c>
      <c r="R1018" s="45" t="s">
        <v>995</v>
      </c>
      <c r="S1018" s="45" t="s">
        <v>1546</v>
      </c>
      <c r="T1018" s="44" t="s">
        <v>133</v>
      </c>
      <c r="U1018" s="46">
        <v>1500</v>
      </c>
      <c r="V1018" s="46">
        <v>39266.32</v>
      </c>
    </row>
    <row r="1019" spans="2:22" x14ac:dyDescent="0.2">
      <c r="B1019" s="14" t="str">
        <f>IF(tabDaten[[#This Row],[MandNr]]="","Fehler",IF(tabDaten[[#This Row],[MandNr]]=1,"1 Stadt Bad Rappenau","2 Eigenbetrieb Stadtenwässerung"))</f>
        <v>1 Stadt Bad Rappenau</v>
      </c>
      <c r="C1019" s="14" t="str">
        <f>IF(OR(tabDaten[[#This Row],[art]]="00",tabDaten[[#This Row],[art]]="01",tabDaten[[#This Row],[art]]="60",tabDaten[[#This Row],[art]]="61"),"0 Verwaltungshaushalt","1 Vermögenshaushalt")</f>
        <v>0 Verwaltungshaushalt</v>
      </c>
      <c r="D1019" s="14" t="str">
        <f>VLOOKUP(tabDaten[[#This Row],[art]],tabKontenart[],2,FALSE)</f>
        <v>01 Ausgaben VerwaltungsHH</v>
      </c>
      <c r="E1019" s="14" t="str">
        <f>LEFT(tabDaten[[#This Row],[Gld]],1) &amp; "    " &amp;VLOOKUP((tabDaten[[#This Row],[MandNr]]&amp;"x"&amp;LEFT(tabDaten[[#This Row],[Gld]],1)),tabGliederung[],2,FALSE)</f>
        <v xml:space="preserve">2    Schulen </v>
      </c>
      <c r="F1019" s="14" t="str">
        <f>LEFT(tabDaten[[#This Row],[Gld]],2) &amp; "    " &amp;VLOOKUP((tabDaten[[#This Row],[MandNr]]&amp;"x"&amp;LEFT(tabDaten[[#This Row],[Gld]],2)),tabGliederung[],2,FALSE)</f>
        <v>21    Grund - Hauptschulen,  Grundschulförderklassen</v>
      </c>
      <c r="G10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19" s="14" t="str">
        <f>LEFT(tabDaten[[#This Row],[Gld]],4) &amp; "    " &amp;VLOOKUP((tabDaten[[#This Row],[MandNr]]&amp;"x"&amp;LEFT(tabDaten[[#This Row],[Gld]],4)),tabGliederung[],2,FALSE)</f>
        <v xml:space="preserve">2114    Grundschule Grombach </v>
      </c>
      <c r="I1019" s="14" t="str">
        <f>IF(OR(LEFT(tabDaten[[#This Row],[Grp]],1)*1=3,LEFT(tabDaten[[#This Row],[Grp]],1)*1=9),LEFT(tabDaten[[#This Row],[Grp]],2),LEFT(tabDaten[[#This Row],[Grp]],1))</f>
        <v>5</v>
      </c>
      <c r="J1019" s="14" t="str">
        <f>VLOOKUP(tabDaten[[#This Row],[GrpKurz]],tabGruppierung[],2,FALSE)</f>
        <v>A   Sächlicher Verwaltungs- und Betriebsaufwand</v>
      </c>
      <c r="K10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2114-510000    Unterhaltung des sonstigen unbeweglichen Vermögens  </v>
      </c>
      <c r="L1019" s="17">
        <f>IF(OR(tabDaten[[#This Row],[art]]="00",tabDaten[[#This Row],[art]]="10"),tabDaten[[#This Row],[Plan]],tabDaten[[#This Row],[Plan]]*-1)</f>
        <v>-1000</v>
      </c>
      <c r="M1019" s="18">
        <f>IF(OR(tabDaten[[#This Row],[art]]="00",tabDaten[[#This Row],[art]]="10",tabDaten[[#This Row],[art]]="60",tabDaten[[#This Row],[art]]="70"),tabDaten[[#This Row],[Rechnung]],tabDaten[[#This Row],[Rechnung]]*-1)</f>
        <v>-218.96</v>
      </c>
      <c r="N1019" s="44">
        <v>1</v>
      </c>
      <c r="O1019" s="45" t="s">
        <v>997</v>
      </c>
      <c r="P1019" s="45" t="s">
        <v>1065</v>
      </c>
      <c r="Q1019" s="45" t="s">
        <v>1731</v>
      </c>
      <c r="R1019" s="45" t="s">
        <v>995</v>
      </c>
      <c r="S1019" s="45" t="s">
        <v>1546</v>
      </c>
      <c r="T1019" s="44" t="s">
        <v>134</v>
      </c>
      <c r="U1019" s="46">
        <v>1000</v>
      </c>
      <c r="V1019" s="46">
        <v>218.96</v>
      </c>
    </row>
    <row r="1020" spans="2:22" x14ac:dyDescent="0.2">
      <c r="B1020" s="14" t="str">
        <f>IF(tabDaten[[#This Row],[MandNr]]="","Fehler",IF(tabDaten[[#This Row],[MandNr]]=1,"1 Stadt Bad Rappenau","2 Eigenbetrieb Stadtenwässerung"))</f>
        <v>1 Stadt Bad Rappenau</v>
      </c>
      <c r="C1020" s="14" t="str">
        <f>IF(OR(tabDaten[[#This Row],[art]]="00",tabDaten[[#This Row],[art]]="01",tabDaten[[#This Row],[art]]="60",tabDaten[[#This Row],[art]]="61"),"0 Verwaltungshaushalt","1 Vermögenshaushalt")</f>
        <v>0 Verwaltungshaushalt</v>
      </c>
      <c r="D1020" s="14" t="str">
        <f>VLOOKUP(tabDaten[[#This Row],[art]],tabKontenart[],2,FALSE)</f>
        <v>01 Ausgaben VerwaltungsHH</v>
      </c>
      <c r="E1020" s="14" t="str">
        <f>LEFT(tabDaten[[#This Row],[Gld]],1) &amp; "    " &amp;VLOOKUP((tabDaten[[#This Row],[MandNr]]&amp;"x"&amp;LEFT(tabDaten[[#This Row],[Gld]],1)),tabGliederung[],2,FALSE)</f>
        <v xml:space="preserve">2    Schulen </v>
      </c>
      <c r="F1020" s="14" t="str">
        <f>LEFT(tabDaten[[#This Row],[Gld]],2) &amp; "    " &amp;VLOOKUP((tabDaten[[#This Row],[MandNr]]&amp;"x"&amp;LEFT(tabDaten[[#This Row],[Gld]],2)),tabGliederung[],2,FALSE)</f>
        <v>21    Grund - Hauptschulen,  Grundschulförderklassen</v>
      </c>
      <c r="G10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0" s="14" t="str">
        <f>LEFT(tabDaten[[#This Row],[Gld]],4) &amp; "    " &amp;VLOOKUP((tabDaten[[#This Row],[MandNr]]&amp;"x"&amp;LEFT(tabDaten[[#This Row],[Gld]],4)),tabGliederung[],2,FALSE)</f>
        <v xml:space="preserve">2114    Grundschule Grombach </v>
      </c>
      <c r="I1020" s="14" t="str">
        <f>IF(OR(LEFT(tabDaten[[#This Row],[Grp]],1)*1=3,LEFT(tabDaten[[#This Row],[Grp]],1)*1=9),LEFT(tabDaten[[#This Row],[Grp]],2),LEFT(tabDaten[[#This Row],[Grp]],1))</f>
        <v>5</v>
      </c>
      <c r="J1020" s="14" t="str">
        <f>VLOOKUP(tabDaten[[#This Row],[GrpKurz]],tabGruppierung[],2,FALSE)</f>
        <v>A   Sächlicher Verwaltungs- und Betriebsaufwand</v>
      </c>
      <c r="K10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2114-521000    Geräte, Ausstattungs- und Einrichtungsgegenstände  </v>
      </c>
      <c r="L1020" s="17">
        <f>IF(OR(tabDaten[[#This Row],[art]]="00",tabDaten[[#This Row],[art]]="10"),tabDaten[[#This Row],[Plan]],tabDaten[[#This Row],[Plan]]*-1)</f>
        <v>-1900</v>
      </c>
      <c r="M1020" s="18">
        <f>IF(OR(tabDaten[[#This Row],[art]]="00",tabDaten[[#This Row],[art]]="10",tabDaten[[#This Row],[art]]="60",tabDaten[[#This Row],[art]]="70"),tabDaten[[#This Row],[Rechnung]],tabDaten[[#This Row],[Rechnung]]*-1)</f>
        <v>-2635.15</v>
      </c>
      <c r="N1020" s="44">
        <v>1</v>
      </c>
      <c r="O1020" s="45" t="s">
        <v>997</v>
      </c>
      <c r="P1020" s="45" t="s">
        <v>1065</v>
      </c>
      <c r="Q1020" s="45" t="s">
        <v>1750</v>
      </c>
      <c r="R1020" s="45" t="s">
        <v>995</v>
      </c>
      <c r="S1020" s="45" t="s">
        <v>1546</v>
      </c>
      <c r="T1020" s="44" t="s">
        <v>125</v>
      </c>
      <c r="U1020" s="46">
        <v>1900</v>
      </c>
      <c r="V1020" s="46">
        <v>2635.15</v>
      </c>
    </row>
    <row r="1021" spans="2:22" x14ac:dyDescent="0.2">
      <c r="B1021" s="14" t="str">
        <f>IF(tabDaten[[#This Row],[MandNr]]="","Fehler",IF(tabDaten[[#This Row],[MandNr]]=1,"1 Stadt Bad Rappenau","2 Eigenbetrieb Stadtenwässerung"))</f>
        <v>1 Stadt Bad Rappenau</v>
      </c>
      <c r="C1021" s="14" t="str">
        <f>IF(OR(tabDaten[[#This Row],[art]]="00",tabDaten[[#This Row],[art]]="01",tabDaten[[#This Row],[art]]="60",tabDaten[[#This Row],[art]]="61"),"0 Verwaltungshaushalt","1 Vermögenshaushalt")</f>
        <v>0 Verwaltungshaushalt</v>
      </c>
      <c r="D1021" s="14" t="str">
        <f>VLOOKUP(tabDaten[[#This Row],[art]],tabKontenart[],2,FALSE)</f>
        <v>01 Ausgaben VerwaltungsHH</v>
      </c>
      <c r="E1021" s="14" t="str">
        <f>LEFT(tabDaten[[#This Row],[Gld]],1) &amp; "    " &amp;VLOOKUP((tabDaten[[#This Row],[MandNr]]&amp;"x"&amp;LEFT(tabDaten[[#This Row],[Gld]],1)),tabGliederung[],2,FALSE)</f>
        <v xml:space="preserve">2    Schulen </v>
      </c>
      <c r="F1021" s="14" t="str">
        <f>LEFT(tabDaten[[#This Row],[Gld]],2) &amp; "    " &amp;VLOOKUP((tabDaten[[#This Row],[MandNr]]&amp;"x"&amp;LEFT(tabDaten[[#This Row],[Gld]],2)),tabGliederung[],2,FALSE)</f>
        <v>21    Grund - Hauptschulen,  Grundschulförderklassen</v>
      </c>
      <c r="G10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1" s="14" t="str">
        <f>LEFT(tabDaten[[#This Row],[Gld]],4) &amp; "    " &amp;VLOOKUP((tabDaten[[#This Row],[MandNr]]&amp;"x"&amp;LEFT(tabDaten[[#This Row],[Gld]],4)),tabGliederung[],2,FALSE)</f>
        <v xml:space="preserve">2114    Grundschule Grombach </v>
      </c>
      <c r="I1021" s="14" t="str">
        <f>IF(OR(LEFT(tabDaten[[#This Row],[Grp]],1)*1=3,LEFT(tabDaten[[#This Row],[Grp]],1)*1=9),LEFT(tabDaten[[#This Row],[Grp]],2),LEFT(tabDaten[[#This Row],[Grp]],1))</f>
        <v>5</v>
      </c>
      <c r="J1021" s="14" t="str">
        <f>VLOOKUP(tabDaten[[#This Row],[GrpKurz]],tabGruppierung[],2,FALSE)</f>
        <v>A   Sächlicher Verwaltungs- und Betriebsaufwand</v>
      </c>
      <c r="K10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2114-522000    Druck- und Kopierkosten   </v>
      </c>
      <c r="L1021" s="17">
        <f>IF(OR(tabDaten[[#This Row],[art]]="00",tabDaten[[#This Row],[art]]="10"),tabDaten[[#This Row],[Plan]],tabDaten[[#This Row],[Plan]]*-1)</f>
        <v>-1000</v>
      </c>
      <c r="M1021" s="18">
        <f>IF(OR(tabDaten[[#This Row],[art]]="00",tabDaten[[#This Row],[art]]="10",tabDaten[[#This Row],[art]]="60",tabDaten[[#This Row],[art]]="70"),tabDaten[[#This Row],[Rechnung]],tabDaten[[#This Row],[Rechnung]]*-1)</f>
        <v>-1219.0899999999999</v>
      </c>
      <c r="N1021" s="44">
        <v>1</v>
      </c>
      <c r="O1021" s="45" t="s">
        <v>997</v>
      </c>
      <c r="P1021" s="45" t="s">
        <v>1065</v>
      </c>
      <c r="Q1021" s="45" t="s">
        <v>1715</v>
      </c>
      <c r="R1021" s="45" t="s">
        <v>995</v>
      </c>
      <c r="S1021" s="45" t="s">
        <v>1546</v>
      </c>
      <c r="T1021" s="44" t="s">
        <v>110</v>
      </c>
      <c r="U1021" s="46">
        <v>1000</v>
      </c>
      <c r="V1021" s="46">
        <v>1219.0899999999999</v>
      </c>
    </row>
    <row r="1022" spans="2:22" x14ac:dyDescent="0.2">
      <c r="B1022" s="14" t="str">
        <f>IF(tabDaten[[#This Row],[MandNr]]="","Fehler",IF(tabDaten[[#This Row],[MandNr]]=1,"1 Stadt Bad Rappenau","2 Eigenbetrieb Stadtenwässerung"))</f>
        <v>1 Stadt Bad Rappenau</v>
      </c>
      <c r="C1022" s="14" t="str">
        <f>IF(OR(tabDaten[[#This Row],[art]]="00",tabDaten[[#This Row],[art]]="01",tabDaten[[#This Row],[art]]="60",tabDaten[[#This Row],[art]]="61"),"0 Verwaltungshaushalt","1 Vermögenshaushalt")</f>
        <v>0 Verwaltungshaushalt</v>
      </c>
      <c r="D1022" s="14" t="str">
        <f>VLOOKUP(tabDaten[[#This Row],[art]],tabKontenart[],2,FALSE)</f>
        <v>01 Ausgaben VerwaltungsHH</v>
      </c>
      <c r="E1022" s="14" t="str">
        <f>LEFT(tabDaten[[#This Row],[Gld]],1) &amp; "    " &amp;VLOOKUP((tabDaten[[#This Row],[MandNr]]&amp;"x"&amp;LEFT(tabDaten[[#This Row],[Gld]],1)),tabGliederung[],2,FALSE)</f>
        <v xml:space="preserve">2    Schulen </v>
      </c>
      <c r="F1022" s="14" t="str">
        <f>LEFT(tabDaten[[#This Row],[Gld]],2) &amp; "    " &amp;VLOOKUP((tabDaten[[#This Row],[MandNr]]&amp;"x"&amp;LEFT(tabDaten[[#This Row],[Gld]],2)),tabGliederung[],2,FALSE)</f>
        <v>21    Grund - Hauptschulen,  Grundschulförderklassen</v>
      </c>
      <c r="G10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2" s="14" t="str">
        <f>LEFT(tabDaten[[#This Row],[Gld]],4) &amp; "    " &amp;VLOOKUP((tabDaten[[#This Row],[MandNr]]&amp;"x"&amp;LEFT(tabDaten[[#This Row],[Gld]],4)),tabGliederung[],2,FALSE)</f>
        <v xml:space="preserve">2114    Grundschule Grombach </v>
      </c>
      <c r="I1022" s="14" t="str">
        <f>IF(OR(LEFT(tabDaten[[#This Row],[Grp]],1)*1=3,LEFT(tabDaten[[#This Row],[Grp]],1)*1=9),LEFT(tabDaten[[#This Row],[Grp]],2),LEFT(tabDaten[[#This Row],[Grp]],1))</f>
        <v>5</v>
      </c>
      <c r="J1022" s="14" t="str">
        <f>VLOOKUP(tabDaten[[#This Row],[GrpKurz]],tabGruppierung[],2,FALSE)</f>
        <v>A   Sächlicher Verwaltungs- und Betriebsaufwand</v>
      </c>
      <c r="K10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2114-523000    Gebäudeausstattung   </v>
      </c>
      <c r="L1022" s="17">
        <f>IF(OR(tabDaten[[#This Row],[art]]="00",tabDaten[[#This Row],[art]]="10"),tabDaten[[#This Row],[Plan]],tabDaten[[#This Row],[Plan]]*-1)</f>
        <v>-100</v>
      </c>
      <c r="M1022" s="18">
        <f>IF(OR(tabDaten[[#This Row],[art]]="00",tabDaten[[#This Row],[art]]="10",tabDaten[[#This Row],[art]]="60",tabDaten[[#This Row],[art]]="70"),tabDaten[[#This Row],[Rechnung]],tabDaten[[#This Row],[Rechnung]]*-1)</f>
        <v>0</v>
      </c>
      <c r="N1022" s="44">
        <v>1</v>
      </c>
      <c r="O1022" s="45" t="s">
        <v>997</v>
      </c>
      <c r="P1022" s="45" t="s">
        <v>1065</v>
      </c>
      <c r="Q1022" s="45" t="s">
        <v>1756</v>
      </c>
      <c r="R1022" s="45" t="s">
        <v>995</v>
      </c>
      <c r="S1022" s="45" t="s">
        <v>1546</v>
      </c>
      <c r="T1022" s="44" t="s">
        <v>169</v>
      </c>
      <c r="U1022" s="46">
        <v>100</v>
      </c>
      <c r="V1022" s="46">
        <v>0</v>
      </c>
    </row>
    <row r="1023" spans="2:22" x14ac:dyDescent="0.2">
      <c r="B1023" s="14" t="str">
        <f>IF(tabDaten[[#This Row],[MandNr]]="","Fehler",IF(tabDaten[[#This Row],[MandNr]]=1,"1 Stadt Bad Rappenau","2 Eigenbetrieb Stadtenwässerung"))</f>
        <v>1 Stadt Bad Rappenau</v>
      </c>
      <c r="C1023" s="14" t="str">
        <f>IF(OR(tabDaten[[#This Row],[art]]="00",tabDaten[[#This Row],[art]]="01",tabDaten[[#This Row],[art]]="60",tabDaten[[#This Row],[art]]="61"),"0 Verwaltungshaushalt","1 Vermögenshaushalt")</f>
        <v>0 Verwaltungshaushalt</v>
      </c>
      <c r="D1023" s="14" t="str">
        <f>VLOOKUP(tabDaten[[#This Row],[art]],tabKontenart[],2,FALSE)</f>
        <v>01 Ausgaben VerwaltungsHH</v>
      </c>
      <c r="E1023" s="14" t="str">
        <f>LEFT(tabDaten[[#This Row],[Gld]],1) &amp; "    " &amp;VLOOKUP((tabDaten[[#This Row],[MandNr]]&amp;"x"&amp;LEFT(tabDaten[[#This Row],[Gld]],1)),tabGliederung[],2,FALSE)</f>
        <v xml:space="preserve">2    Schulen </v>
      </c>
      <c r="F1023" s="14" t="str">
        <f>LEFT(tabDaten[[#This Row],[Gld]],2) &amp; "    " &amp;VLOOKUP((tabDaten[[#This Row],[MandNr]]&amp;"x"&amp;LEFT(tabDaten[[#This Row],[Gld]],2)),tabGliederung[],2,FALSE)</f>
        <v>21    Grund - Hauptschulen,  Grundschulförderklassen</v>
      </c>
      <c r="G10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3" s="14" t="str">
        <f>LEFT(tabDaten[[#This Row],[Gld]],4) &amp; "    " &amp;VLOOKUP((tabDaten[[#This Row],[MandNr]]&amp;"x"&amp;LEFT(tabDaten[[#This Row],[Gld]],4)),tabGliederung[],2,FALSE)</f>
        <v xml:space="preserve">2114    Grundschule Grombach </v>
      </c>
      <c r="I1023" s="14" t="str">
        <f>IF(OR(LEFT(tabDaten[[#This Row],[Grp]],1)*1=3,LEFT(tabDaten[[#This Row],[Grp]],1)*1=9),LEFT(tabDaten[[#This Row],[Grp]],2),LEFT(tabDaten[[#This Row],[Grp]],1))</f>
        <v>5</v>
      </c>
      <c r="J1023" s="14" t="str">
        <f>VLOOKUP(tabDaten[[#This Row],[GrpKurz]],tabGruppierung[],2,FALSE)</f>
        <v>A   Sächlicher Verwaltungs- und Betriebsaufwand</v>
      </c>
      <c r="K10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2114-541000    Strom   </v>
      </c>
      <c r="L1023" s="17">
        <f>IF(OR(tabDaten[[#This Row],[art]]="00",tabDaten[[#This Row],[art]]="10"),tabDaten[[#This Row],[Plan]],tabDaten[[#This Row],[Plan]]*-1)</f>
        <v>-1500</v>
      </c>
      <c r="M1023" s="18">
        <f>IF(OR(tabDaten[[#This Row],[art]]="00",tabDaten[[#This Row],[art]]="10",tabDaten[[#This Row],[art]]="60",tabDaten[[#This Row],[art]]="70"),tabDaten[[#This Row],[Rechnung]],tabDaten[[#This Row],[Rechnung]]*-1)</f>
        <v>-1272.94</v>
      </c>
      <c r="N1023" s="44">
        <v>1</v>
      </c>
      <c r="O1023" s="45" t="s">
        <v>997</v>
      </c>
      <c r="P1023" s="45" t="s">
        <v>1065</v>
      </c>
      <c r="Q1023" s="45" t="s">
        <v>1732</v>
      </c>
      <c r="R1023" s="45" t="s">
        <v>995</v>
      </c>
      <c r="S1023" s="45" t="s">
        <v>1546</v>
      </c>
      <c r="T1023" s="44" t="s">
        <v>135</v>
      </c>
      <c r="U1023" s="46">
        <v>1500</v>
      </c>
      <c r="V1023" s="46">
        <v>1272.94</v>
      </c>
    </row>
    <row r="1024" spans="2:22" x14ac:dyDescent="0.2">
      <c r="B1024" s="14" t="str">
        <f>IF(tabDaten[[#This Row],[MandNr]]="","Fehler",IF(tabDaten[[#This Row],[MandNr]]=1,"1 Stadt Bad Rappenau","2 Eigenbetrieb Stadtenwässerung"))</f>
        <v>1 Stadt Bad Rappenau</v>
      </c>
      <c r="C1024" s="14" t="str">
        <f>IF(OR(tabDaten[[#This Row],[art]]="00",tabDaten[[#This Row],[art]]="01",tabDaten[[#This Row],[art]]="60",tabDaten[[#This Row],[art]]="61"),"0 Verwaltungshaushalt","1 Vermögenshaushalt")</f>
        <v>0 Verwaltungshaushalt</v>
      </c>
      <c r="D1024" s="14" t="str">
        <f>VLOOKUP(tabDaten[[#This Row],[art]],tabKontenart[],2,FALSE)</f>
        <v>01 Ausgaben VerwaltungsHH</v>
      </c>
      <c r="E1024" s="14" t="str">
        <f>LEFT(tabDaten[[#This Row],[Gld]],1) &amp; "    " &amp;VLOOKUP((tabDaten[[#This Row],[MandNr]]&amp;"x"&amp;LEFT(tabDaten[[#This Row],[Gld]],1)),tabGliederung[],2,FALSE)</f>
        <v xml:space="preserve">2    Schulen </v>
      </c>
      <c r="F1024" s="14" t="str">
        <f>LEFT(tabDaten[[#This Row],[Gld]],2) &amp; "    " &amp;VLOOKUP((tabDaten[[#This Row],[MandNr]]&amp;"x"&amp;LEFT(tabDaten[[#This Row],[Gld]],2)),tabGliederung[],2,FALSE)</f>
        <v>21    Grund - Hauptschulen,  Grundschulförderklassen</v>
      </c>
      <c r="G10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4" s="14" t="str">
        <f>LEFT(tabDaten[[#This Row],[Gld]],4) &amp; "    " &amp;VLOOKUP((tabDaten[[#This Row],[MandNr]]&amp;"x"&amp;LEFT(tabDaten[[#This Row],[Gld]],4)),tabGliederung[],2,FALSE)</f>
        <v xml:space="preserve">2114    Grundschule Grombach </v>
      </c>
      <c r="I1024" s="14" t="str">
        <f>IF(OR(LEFT(tabDaten[[#This Row],[Grp]],1)*1=3,LEFT(tabDaten[[#This Row],[Grp]],1)*1=9),LEFT(tabDaten[[#This Row],[Grp]],2),LEFT(tabDaten[[#This Row],[Grp]],1))</f>
        <v>5</v>
      </c>
      <c r="J1024" s="14" t="str">
        <f>VLOOKUP(tabDaten[[#This Row],[GrpKurz]],tabGruppierung[],2,FALSE)</f>
        <v>A   Sächlicher Verwaltungs- und Betriebsaufwand</v>
      </c>
      <c r="K10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2114-542000    Wasser / Abwasser   </v>
      </c>
      <c r="L1024" s="17">
        <f>IF(OR(tabDaten[[#This Row],[art]]="00",tabDaten[[#This Row],[art]]="10"),tabDaten[[#This Row],[Plan]],tabDaten[[#This Row],[Plan]]*-1)</f>
        <v>-700</v>
      </c>
      <c r="M1024" s="18">
        <f>IF(OR(tabDaten[[#This Row],[art]]="00",tabDaten[[#This Row],[art]]="10",tabDaten[[#This Row],[art]]="60",tabDaten[[#This Row],[art]]="70"),tabDaten[[#This Row],[Rechnung]],tabDaten[[#This Row],[Rechnung]]*-1)</f>
        <v>-833.73</v>
      </c>
      <c r="N1024" s="44">
        <v>1</v>
      </c>
      <c r="O1024" s="45" t="s">
        <v>997</v>
      </c>
      <c r="P1024" s="45" t="s">
        <v>1065</v>
      </c>
      <c r="Q1024" s="45" t="s">
        <v>1733</v>
      </c>
      <c r="R1024" s="45" t="s">
        <v>995</v>
      </c>
      <c r="S1024" s="45" t="s">
        <v>1546</v>
      </c>
      <c r="T1024" s="44" t="s">
        <v>136</v>
      </c>
      <c r="U1024" s="46">
        <v>700</v>
      </c>
      <c r="V1024" s="46">
        <v>833.73</v>
      </c>
    </row>
    <row r="1025" spans="2:22" x14ac:dyDescent="0.2">
      <c r="B1025" s="14" t="str">
        <f>IF(tabDaten[[#This Row],[MandNr]]="","Fehler",IF(tabDaten[[#This Row],[MandNr]]=1,"1 Stadt Bad Rappenau","2 Eigenbetrieb Stadtenwässerung"))</f>
        <v>1 Stadt Bad Rappenau</v>
      </c>
      <c r="C1025" s="14" t="str">
        <f>IF(OR(tabDaten[[#This Row],[art]]="00",tabDaten[[#This Row],[art]]="01",tabDaten[[#This Row],[art]]="60",tabDaten[[#This Row],[art]]="61"),"0 Verwaltungshaushalt","1 Vermögenshaushalt")</f>
        <v>0 Verwaltungshaushalt</v>
      </c>
      <c r="D1025" s="14" t="str">
        <f>VLOOKUP(tabDaten[[#This Row],[art]],tabKontenart[],2,FALSE)</f>
        <v>01 Ausgaben VerwaltungsHH</v>
      </c>
      <c r="E1025" s="14" t="str">
        <f>LEFT(tabDaten[[#This Row],[Gld]],1) &amp; "    " &amp;VLOOKUP((tabDaten[[#This Row],[MandNr]]&amp;"x"&amp;LEFT(tabDaten[[#This Row],[Gld]],1)),tabGliederung[],2,FALSE)</f>
        <v xml:space="preserve">2    Schulen </v>
      </c>
      <c r="F1025" s="14" t="str">
        <f>LEFT(tabDaten[[#This Row],[Gld]],2) &amp; "    " &amp;VLOOKUP((tabDaten[[#This Row],[MandNr]]&amp;"x"&amp;LEFT(tabDaten[[#This Row],[Gld]],2)),tabGliederung[],2,FALSE)</f>
        <v>21    Grund - Hauptschulen,  Grundschulförderklassen</v>
      </c>
      <c r="G10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5" s="14" t="str">
        <f>LEFT(tabDaten[[#This Row],[Gld]],4) &amp; "    " &amp;VLOOKUP((tabDaten[[#This Row],[MandNr]]&amp;"x"&amp;LEFT(tabDaten[[#This Row],[Gld]],4)),tabGliederung[],2,FALSE)</f>
        <v xml:space="preserve">2114    Grundschule Grombach </v>
      </c>
      <c r="I1025" s="14" t="str">
        <f>IF(OR(LEFT(tabDaten[[#This Row],[Grp]],1)*1=3,LEFT(tabDaten[[#This Row],[Grp]],1)*1=9),LEFT(tabDaten[[#This Row],[Grp]],2),LEFT(tabDaten[[#This Row],[Grp]],1))</f>
        <v>5</v>
      </c>
      <c r="J1025" s="14" t="str">
        <f>VLOOKUP(tabDaten[[#This Row],[GrpKurz]],tabGruppierung[],2,FALSE)</f>
        <v>A   Sächlicher Verwaltungs- und Betriebsaufwand</v>
      </c>
      <c r="K10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2114-543000    Heizungskosten   </v>
      </c>
      <c r="L1025" s="17">
        <f>IF(OR(tabDaten[[#This Row],[art]]="00",tabDaten[[#This Row],[art]]="10"),tabDaten[[#This Row],[Plan]],tabDaten[[#This Row],[Plan]]*-1)</f>
        <v>-6300</v>
      </c>
      <c r="M1025" s="18">
        <f>IF(OR(tabDaten[[#This Row],[art]]="00",tabDaten[[#This Row],[art]]="10",tabDaten[[#This Row],[art]]="60",tabDaten[[#This Row],[art]]="70"),tabDaten[[#This Row],[Rechnung]],tabDaten[[#This Row],[Rechnung]]*-1)</f>
        <v>-3380.28</v>
      </c>
      <c r="N1025" s="44">
        <v>1</v>
      </c>
      <c r="O1025" s="45" t="s">
        <v>997</v>
      </c>
      <c r="P1025" s="45" t="s">
        <v>1065</v>
      </c>
      <c r="Q1025" s="45" t="s">
        <v>1734</v>
      </c>
      <c r="R1025" s="45" t="s">
        <v>995</v>
      </c>
      <c r="S1025" s="45" t="s">
        <v>1546</v>
      </c>
      <c r="T1025" s="44" t="s">
        <v>137</v>
      </c>
      <c r="U1025" s="46">
        <v>6300</v>
      </c>
      <c r="V1025" s="46">
        <v>3380.28</v>
      </c>
    </row>
    <row r="1026" spans="2:22" x14ac:dyDescent="0.2">
      <c r="B1026" s="14" t="str">
        <f>IF(tabDaten[[#This Row],[MandNr]]="","Fehler",IF(tabDaten[[#This Row],[MandNr]]=1,"1 Stadt Bad Rappenau","2 Eigenbetrieb Stadtenwässerung"))</f>
        <v>1 Stadt Bad Rappenau</v>
      </c>
      <c r="C1026" s="14" t="str">
        <f>IF(OR(tabDaten[[#This Row],[art]]="00",tabDaten[[#This Row],[art]]="01",tabDaten[[#This Row],[art]]="60",tabDaten[[#This Row],[art]]="61"),"0 Verwaltungshaushalt","1 Vermögenshaushalt")</f>
        <v>0 Verwaltungshaushalt</v>
      </c>
      <c r="D1026" s="14" t="str">
        <f>VLOOKUP(tabDaten[[#This Row],[art]],tabKontenart[],2,FALSE)</f>
        <v>01 Ausgaben VerwaltungsHH</v>
      </c>
      <c r="E1026" s="14" t="str">
        <f>LEFT(tabDaten[[#This Row],[Gld]],1) &amp; "    " &amp;VLOOKUP((tabDaten[[#This Row],[MandNr]]&amp;"x"&amp;LEFT(tabDaten[[#This Row],[Gld]],1)),tabGliederung[],2,FALSE)</f>
        <v xml:space="preserve">2    Schulen </v>
      </c>
      <c r="F1026" s="14" t="str">
        <f>LEFT(tabDaten[[#This Row],[Gld]],2) &amp; "    " &amp;VLOOKUP((tabDaten[[#This Row],[MandNr]]&amp;"x"&amp;LEFT(tabDaten[[#This Row],[Gld]],2)),tabGliederung[],2,FALSE)</f>
        <v>21    Grund - Hauptschulen,  Grundschulförderklassen</v>
      </c>
      <c r="G10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6" s="14" t="str">
        <f>LEFT(tabDaten[[#This Row],[Gld]],4) &amp; "    " &amp;VLOOKUP((tabDaten[[#This Row],[MandNr]]&amp;"x"&amp;LEFT(tabDaten[[#This Row],[Gld]],4)),tabGliederung[],2,FALSE)</f>
        <v xml:space="preserve">2114    Grundschule Grombach </v>
      </c>
      <c r="I1026" s="14" t="str">
        <f>IF(OR(LEFT(tabDaten[[#This Row],[Grp]],1)*1=3,LEFT(tabDaten[[#This Row],[Grp]],1)*1=9),LEFT(tabDaten[[#This Row],[Grp]],2),LEFT(tabDaten[[#This Row],[Grp]],1))</f>
        <v>5</v>
      </c>
      <c r="J1026" s="14" t="str">
        <f>VLOOKUP(tabDaten[[#This Row],[GrpKurz]],tabGruppierung[],2,FALSE)</f>
        <v>A   Sächlicher Verwaltungs- und Betriebsaufwand</v>
      </c>
      <c r="K10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2114-544000    Abfallgebühren   </v>
      </c>
      <c r="L1026" s="17">
        <f>IF(OR(tabDaten[[#This Row],[art]]="00",tabDaten[[#This Row],[art]]="10"),tabDaten[[#This Row],[Plan]],tabDaten[[#This Row],[Plan]]*-1)</f>
        <v>-1900</v>
      </c>
      <c r="M1026" s="18">
        <f>IF(OR(tabDaten[[#This Row],[art]]="00",tabDaten[[#This Row],[art]]="10",tabDaten[[#This Row],[art]]="60",tabDaten[[#This Row],[art]]="70"),tabDaten[[#This Row],[Rechnung]],tabDaten[[#This Row],[Rechnung]]*-1)</f>
        <v>-1800</v>
      </c>
      <c r="N1026" s="44">
        <v>1</v>
      </c>
      <c r="O1026" s="45" t="s">
        <v>997</v>
      </c>
      <c r="P1026" s="45" t="s">
        <v>1065</v>
      </c>
      <c r="Q1026" s="45" t="s">
        <v>1735</v>
      </c>
      <c r="R1026" s="45" t="s">
        <v>995</v>
      </c>
      <c r="S1026" s="45" t="s">
        <v>1546</v>
      </c>
      <c r="T1026" s="44" t="s">
        <v>138</v>
      </c>
      <c r="U1026" s="46">
        <v>1900</v>
      </c>
      <c r="V1026" s="46">
        <v>1800</v>
      </c>
    </row>
    <row r="1027" spans="2:22" x14ac:dyDescent="0.2">
      <c r="B1027" s="14" t="str">
        <f>IF(tabDaten[[#This Row],[MandNr]]="","Fehler",IF(tabDaten[[#This Row],[MandNr]]=1,"1 Stadt Bad Rappenau","2 Eigenbetrieb Stadtenwässerung"))</f>
        <v>1 Stadt Bad Rappenau</v>
      </c>
      <c r="C1027" s="14" t="str">
        <f>IF(OR(tabDaten[[#This Row],[art]]="00",tabDaten[[#This Row],[art]]="01",tabDaten[[#This Row],[art]]="60",tabDaten[[#This Row],[art]]="61"),"0 Verwaltungshaushalt","1 Vermögenshaushalt")</f>
        <v>0 Verwaltungshaushalt</v>
      </c>
      <c r="D1027" s="14" t="str">
        <f>VLOOKUP(tabDaten[[#This Row],[art]],tabKontenart[],2,FALSE)</f>
        <v>01 Ausgaben VerwaltungsHH</v>
      </c>
      <c r="E1027" s="14" t="str">
        <f>LEFT(tabDaten[[#This Row],[Gld]],1) &amp; "    " &amp;VLOOKUP((tabDaten[[#This Row],[MandNr]]&amp;"x"&amp;LEFT(tabDaten[[#This Row],[Gld]],1)),tabGliederung[],2,FALSE)</f>
        <v xml:space="preserve">2    Schulen </v>
      </c>
      <c r="F1027" s="14" t="str">
        <f>LEFT(tabDaten[[#This Row],[Gld]],2) &amp; "    " &amp;VLOOKUP((tabDaten[[#This Row],[MandNr]]&amp;"x"&amp;LEFT(tabDaten[[#This Row],[Gld]],2)),tabGliederung[],2,FALSE)</f>
        <v>21    Grund - Hauptschulen,  Grundschulförderklassen</v>
      </c>
      <c r="G10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7" s="14" t="str">
        <f>LEFT(tabDaten[[#This Row],[Gld]],4) &amp; "    " &amp;VLOOKUP((tabDaten[[#This Row],[MandNr]]&amp;"x"&amp;LEFT(tabDaten[[#This Row],[Gld]],4)),tabGliederung[],2,FALSE)</f>
        <v xml:space="preserve">2114    Grundschule Grombach </v>
      </c>
      <c r="I1027" s="14" t="str">
        <f>IF(OR(LEFT(tabDaten[[#This Row],[Grp]],1)*1=3,LEFT(tabDaten[[#This Row],[Grp]],1)*1=9),LEFT(tabDaten[[#This Row],[Grp]],2),LEFT(tabDaten[[#This Row],[Grp]],1))</f>
        <v>5</v>
      </c>
      <c r="J1027" s="14" t="str">
        <f>VLOOKUP(tabDaten[[#This Row],[GrpKurz]],tabGruppierung[],2,FALSE)</f>
        <v>A   Sächlicher Verwaltungs- und Betriebsaufwand</v>
      </c>
      <c r="K10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2114-545000    Reinigungskosten   </v>
      </c>
      <c r="L1027" s="17">
        <f>IF(OR(tabDaten[[#This Row],[art]]="00",tabDaten[[#This Row],[art]]="10"),tabDaten[[#This Row],[Plan]],tabDaten[[#This Row],[Plan]]*-1)</f>
        <v>-1100</v>
      </c>
      <c r="M1027" s="18">
        <f>IF(OR(tabDaten[[#This Row],[art]]="00",tabDaten[[#This Row],[art]]="10",tabDaten[[#This Row],[art]]="60",tabDaten[[#This Row],[art]]="70"),tabDaten[[#This Row],[Rechnung]],tabDaten[[#This Row],[Rechnung]]*-1)</f>
        <v>-120.58</v>
      </c>
      <c r="N1027" s="44">
        <v>1</v>
      </c>
      <c r="O1027" s="45" t="s">
        <v>997</v>
      </c>
      <c r="P1027" s="45" t="s">
        <v>1065</v>
      </c>
      <c r="Q1027" s="45" t="s">
        <v>1736</v>
      </c>
      <c r="R1027" s="45" t="s">
        <v>995</v>
      </c>
      <c r="S1027" s="45" t="s">
        <v>1546</v>
      </c>
      <c r="T1027" s="44" t="s">
        <v>139</v>
      </c>
      <c r="U1027" s="46">
        <v>1100</v>
      </c>
      <c r="V1027" s="46">
        <v>120.58</v>
      </c>
    </row>
    <row r="1028" spans="2:22" x14ac:dyDescent="0.2">
      <c r="B1028" s="14" t="str">
        <f>IF(tabDaten[[#This Row],[MandNr]]="","Fehler",IF(tabDaten[[#This Row],[MandNr]]=1,"1 Stadt Bad Rappenau","2 Eigenbetrieb Stadtenwässerung"))</f>
        <v>1 Stadt Bad Rappenau</v>
      </c>
      <c r="C1028" s="14" t="str">
        <f>IF(OR(tabDaten[[#This Row],[art]]="00",tabDaten[[#This Row],[art]]="01",tabDaten[[#This Row],[art]]="60",tabDaten[[#This Row],[art]]="61"),"0 Verwaltungshaushalt","1 Vermögenshaushalt")</f>
        <v>0 Verwaltungshaushalt</v>
      </c>
      <c r="D1028" s="14" t="str">
        <f>VLOOKUP(tabDaten[[#This Row],[art]],tabKontenart[],2,FALSE)</f>
        <v>01 Ausgaben VerwaltungsHH</v>
      </c>
      <c r="E1028" s="14" t="str">
        <f>LEFT(tabDaten[[#This Row],[Gld]],1) &amp; "    " &amp;VLOOKUP((tabDaten[[#This Row],[MandNr]]&amp;"x"&amp;LEFT(tabDaten[[#This Row],[Gld]],1)),tabGliederung[],2,FALSE)</f>
        <v xml:space="preserve">2    Schulen </v>
      </c>
      <c r="F1028" s="14" t="str">
        <f>LEFT(tabDaten[[#This Row],[Gld]],2) &amp; "    " &amp;VLOOKUP((tabDaten[[#This Row],[MandNr]]&amp;"x"&amp;LEFT(tabDaten[[#This Row],[Gld]],2)),tabGliederung[],2,FALSE)</f>
        <v>21    Grund - Hauptschulen,  Grundschulförderklassen</v>
      </c>
      <c r="G10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8" s="14" t="str">
        <f>LEFT(tabDaten[[#This Row],[Gld]],4) &amp; "    " &amp;VLOOKUP((tabDaten[[#This Row],[MandNr]]&amp;"x"&amp;LEFT(tabDaten[[#This Row],[Gld]],4)),tabGliederung[],2,FALSE)</f>
        <v xml:space="preserve">2114    Grundschule Grombach </v>
      </c>
      <c r="I1028" s="14" t="str">
        <f>IF(OR(LEFT(tabDaten[[#This Row],[Grp]],1)*1=3,LEFT(tabDaten[[#This Row],[Grp]],1)*1=9),LEFT(tabDaten[[#This Row],[Grp]],2),LEFT(tabDaten[[#This Row],[Grp]],1))</f>
        <v>5</v>
      </c>
      <c r="J1028" s="14" t="str">
        <f>VLOOKUP(tabDaten[[#This Row],[GrpKurz]],tabGruppierung[],2,FALSE)</f>
        <v>A   Sächlicher Verwaltungs- und Betriebsaufwand</v>
      </c>
      <c r="K10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2114-546000    Steuern und Gebäudeversicherungen   </v>
      </c>
      <c r="L1028" s="17">
        <f>IF(OR(tabDaten[[#This Row],[art]]="00",tabDaten[[#This Row],[art]]="10"),tabDaten[[#This Row],[Plan]],tabDaten[[#This Row],[Plan]]*-1)</f>
        <v>-1300</v>
      </c>
      <c r="M1028" s="18">
        <f>IF(OR(tabDaten[[#This Row],[art]]="00",tabDaten[[#This Row],[art]]="10",tabDaten[[#This Row],[art]]="60",tabDaten[[#This Row],[art]]="70"),tabDaten[[#This Row],[Rechnung]],tabDaten[[#This Row],[Rechnung]]*-1)</f>
        <v>-847.06</v>
      </c>
      <c r="N1028" s="44">
        <v>1</v>
      </c>
      <c r="O1028" s="45" t="s">
        <v>997</v>
      </c>
      <c r="P1028" s="45" t="s">
        <v>1065</v>
      </c>
      <c r="Q1028" s="45" t="s">
        <v>1737</v>
      </c>
      <c r="R1028" s="45" t="s">
        <v>995</v>
      </c>
      <c r="S1028" s="45" t="s">
        <v>1546</v>
      </c>
      <c r="T1028" s="44" t="s">
        <v>140</v>
      </c>
      <c r="U1028" s="46">
        <v>1300</v>
      </c>
      <c r="V1028" s="46">
        <v>847.06</v>
      </c>
    </row>
    <row r="1029" spans="2:22" x14ac:dyDescent="0.2">
      <c r="B1029" s="14" t="str">
        <f>IF(tabDaten[[#This Row],[MandNr]]="","Fehler",IF(tabDaten[[#This Row],[MandNr]]=1,"1 Stadt Bad Rappenau","2 Eigenbetrieb Stadtenwässerung"))</f>
        <v>1 Stadt Bad Rappenau</v>
      </c>
      <c r="C1029" s="14" t="str">
        <f>IF(OR(tabDaten[[#This Row],[art]]="00",tabDaten[[#This Row],[art]]="01",tabDaten[[#This Row],[art]]="60",tabDaten[[#This Row],[art]]="61"),"0 Verwaltungshaushalt","1 Vermögenshaushalt")</f>
        <v>0 Verwaltungshaushalt</v>
      </c>
      <c r="D1029" s="14" t="str">
        <f>VLOOKUP(tabDaten[[#This Row],[art]],tabKontenart[],2,FALSE)</f>
        <v>01 Ausgaben VerwaltungsHH</v>
      </c>
      <c r="E1029" s="14" t="str">
        <f>LEFT(tabDaten[[#This Row],[Gld]],1) &amp; "    " &amp;VLOOKUP((tabDaten[[#This Row],[MandNr]]&amp;"x"&amp;LEFT(tabDaten[[#This Row],[Gld]],1)),tabGliederung[],2,FALSE)</f>
        <v xml:space="preserve">2    Schulen </v>
      </c>
      <c r="F1029" s="14" t="str">
        <f>LEFT(tabDaten[[#This Row],[Gld]],2) &amp; "    " &amp;VLOOKUP((tabDaten[[#This Row],[MandNr]]&amp;"x"&amp;LEFT(tabDaten[[#This Row],[Gld]],2)),tabGliederung[],2,FALSE)</f>
        <v>21    Grund - Hauptschulen,  Grundschulförderklassen</v>
      </c>
      <c r="G10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29" s="14" t="str">
        <f>LEFT(tabDaten[[#This Row],[Gld]],4) &amp; "    " &amp;VLOOKUP((tabDaten[[#This Row],[MandNr]]&amp;"x"&amp;LEFT(tabDaten[[#This Row],[Gld]],4)),tabGliederung[],2,FALSE)</f>
        <v xml:space="preserve">2114    Grundschule Grombach </v>
      </c>
      <c r="I1029" s="14" t="str">
        <f>IF(OR(LEFT(tabDaten[[#This Row],[Grp]],1)*1=3,LEFT(tabDaten[[#This Row],[Grp]],1)*1=9),LEFT(tabDaten[[#This Row],[Grp]],2),LEFT(tabDaten[[#This Row],[Grp]],1))</f>
        <v>5</v>
      </c>
      <c r="J1029" s="14" t="str">
        <f>VLOOKUP(tabDaten[[#This Row],[GrpKurz]],tabGruppierung[],2,FALSE)</f>
        <v>A   Sächlicher Verwaltungs- und Betriebsaufwand</v>
      </c>
      <c r="K10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2114-549000    sonstige Bewirtschaftungskosten (z.B. Schornsteinfeger, Feuerlöschgeräte) </v>
      </c>
      <c r="L1029" s="17">
        <f>IF(OR(tabDaten[[#This Row],[art]]="00",tabDaten[[#This Row],[art]]="10"),tabDaten[[#This Row],[Plan]],tabDaten[[#This Row],[Plan]]*-1)</f>
        <v>-600</v>
      </c>
      <c r="M1029" s="18">
        <f>IF(OR(tabDaten[[#This Row],[art]]="00",tabDaten[[#This Row],[art]]="10",tabDaten[[#This Row],[art]]="60",tabDaten[[#This Row],[art]]="70"),tabDaten[[#This Row],[Rechnung]],tabDaten[[#This Row],[Rechnung]]*-1)</f>
        <v>-1019.61</v>
      </c>
      <c r="N1029" s="44">
        <v>1</v>
      </c>
      <c r="O1029" s="45" t="s">
        <v>997</v>
      </c>
      <c r="P1029" s="45" t="s">
        <v>1065</v>
      </c>
      <c r="Q1029" s="45" t="s">
        <v>1738</v>
      </c>
      <c r="R1029" s="45" t="s">
        <v>995</v>
      </c>
      <c r="S1029" s="45" t="s">
        <v>1546</v>
      </c>
      <c r="T1029" s="44" t="s">
        <v>141</v>
      </c>
      <c r="U1029" s="46">
        <v>600</v>
      </c>
      <c r="V1029" s="46">
        <v>1019.61</v>
      </c>
    </row>
    <row r="1030" spans="2:22" x14ac:dyDescent="0.2">
      <c r="B1030" s="14" t="str">
        <f>IF(tabDaten[[#This Row],[MandNr]]="","Fehler",IF(tabDaten[[#This Row],[MandNr]]=1,"1 Stadt Bad Rappenau","2 Eigenbetrieb Stadtenwässerung"))</f>
        <v>1 Stadt Bad Rappenau</v>
      </c>
      <c r="C1030" s="14" t="str">
        <f>IF(OR(tabDaten[[#This Row],[art]]="00",tabDaten[[#This Row],[art]]="01",tabDaten[[#This Row],[art]]="60",tabDaten[[#This Row],[art]]="61"),"0 Verwaltungshaushalt","1 Vermögenshaushalt")</f>
        <v>0 Verwaltungshaushalt</v>
      </c>
      <c r="D1030" s="14" t="str">
        <f>VLOOKUP(tabDaten[[#This Row],[art]],tabKontenart[],2,FALSE)</f>
        <v>01 Ausgaben VerwaltungsHH</v>
      </c>
      <c r="E1030" s="14" t="str">
        <f>LEFT(tabDaten[[#This Row],[Gld]],1) &amp; "    " &amp;VLOOKUP((tabDaten[[#This Row],[MandNr]]&amp;"x"&amp;LEFT(tabDaten[[#This Row],[Gld]],1)),tabGliederung[],2,FALSE)</f>
        <v xml:space="preserve">2    Schulen </v>
      </c>
      <c r="F1030" s="14" t="str">
        <f>LEFT(tabDaten[[#This Row],[Gld]],2) &amp; "    " &amp;VLOOKUP((tabDaten[[#This Row],[MandNr]]&amp;"x"&amp;LEFT(tabDaten[[#This Row],[Gld]],2)),tabGliederung[],2,FALSE)</f>
        <v>21    Grund - Hauptschulen,  Grundschulförderklassen</v>
      </c>
      <c r="G10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0" s="14" t="str">
        <f>LEFT(tabDaten[[#This Row],[Gld]],4) &amp; "    " &amp;VLOOKUP((tabDaten[[#This Row],[MandNr]]&amp;"x"&amp;LEFT(tabDaten[[#This Row],[Gld]],4)),tabGliederung[],2,FALSE)</f>
        <v xml:space="preserve">2114    Grundschule Grombach </v>
      </c>
      <c r="I1030" s="14" t="str">
        <f>IF(OR(LEFT(tabDaten[[#This Row],[Grp]],1)*1=3,LEFT(tabDaten[[#This Row],[Grp]],1)*1=9),LEFT(tabDaten[[#This Row],[Grp]],2),LEFT(tabDaten[[#This Row],[Grp]],1))</f>
        <v>5</v>
      </c>
      <c r="J1030" s="14" t="str">
        <f>VLOOKUP(tabDaten[[#This Row],[GrpKurz]],tabGruppierung[],2,FALSE)</f>
        <v>A   Sächlicher Verwaltungs- und Betriebsaufwand</v>
      </c>
      <c r="K10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2114-591000    Lehr- und Unterrichtsmittel  </v>
      </c>
      <c r="L1030" s="17">
        <f>IF(OR(tabDaten[[#This Row],[art]]="00",tabDaten[[#This Row],[art]]="10"),tabDaten[[#This Row],[Plan]],tabDaten[[#This Row],[Plan]]*-1)</f>
        <v>-900</v>
      </c>
      <c r="M1030" s="18">
        <f>IF(OR(tabDaten[[#This Row],[art]]="00",tabDaten[[#This Row],[art]]="10",tabDaten[[#This Row],[art]]="60",tabDaten[[#This Row],[art]]="70"),tabDaten[[#This Row],[Rechnung]],tabDaten[[#This Row],[Rechnung]]*-1)</f>
        <v>-413.38</v>
      </c>
      <c r="N1030" s="44">
        <v>1</v>
      </c>
      <c r="O1030" s="45" t="s">
        <v>997</v>
      </c>
      <c r="P1030" s="45" t="s">
        <v>1065</v>
      </c>
      <c r="Q1030" s="45" t="s">
        <v>1757</v>
      </c>
      <c r="R1030" s="45" t="s">
        <v>995</v>
      </c>
      <c r="S1030" s="45" t="s">
        <v>1546</v>
      </c>
      <c r="T1030" s="44" t="s">
        <v>171</v>
      </c>
      <c r="U1030" s="46">
        <v>900</v>
      </c>
      <c r="V1030" s="46">
        <v>413.38</v>
      </c>
    </row>
    <row r="1031" spans="2:22" x14ac:dyDescent="0.2">
      <c r="B1031" s="14" t="str">
        <f>IF(tabDaten[[#This Row],[MandNr]]="","Fehler",IF(tabDaten[[#This Row],[MandNr]]=1,"1 Stadt Bad Rappenau","2 Eigenbetrieb Stadtenwässerung"))</f>
        <v>1 Stadt Bad Rappenau</v>
      </c>
      <c r="C1031" s="14" t="str">
        <f>IF(OR(tabDaten[[#This Row],[art]]="00",tabDaten[[#This Row],[art]]="01",tabDaten[[#This Row],[art]]="60",tabDaten[[#This Row],[art]]="61"),"0 Verwaltungshaushalt","1 Vermögenshaushalt")</f>
        <v>0 Verwaltungshaushalt</v>
      </c>
      <c r="D1031" s="14" t="str">
        <f>VLOOKUP(tabDaten[[#This Row],[art]],tabKontenart[],2,FALSE)</f>
        <v>01 Ausgaben VerwaltungsHH</v>
      </c>
      <c r="E1031" s="14" t="str">
        <f>LEFT(tabDaten[[#This Row],[Gld]],1) &amp; "    " &amp;VLOOKUP((tabDaten[[#This Row],[MandNr]]&amp;"x"&amp;LEFT(tabDaten[[#This Row],[Gld]],1)),tabGliederung[],2,FALSE)</f>
        <v xml:space="preserve">2    Schulen </v>
      </c>
      <c r="F1031" s="14" t="str">
        <f>LEFT(tabDaten[[#This Row],[Gld]],2) &amp; "    " &amp;VLOOKUP((tabDaten[[#This Row],[MandNr]]&amp;"x"&amp;LEFT(tabDaten[[#This Row],[Gld]],2)),tabGliederung[],2,FALSE)</f>
        <v>21    Grund - Hauptschulen,  Grundschulförderklassen</v>
      </c>
      <c r="G10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1" s="14" t="str">
        <f>LEFT(tabDaten[[#This Row],[Gld]],4) &amp; "    " &amp;VLOOKUP((tabDaten[[#This Row],[MandNr]]&amp;"x"&amp;LEFT(tabDaten[[#This Row],[Gld]],4)),tabGliederung[],2,FALSE)</f>
        <v xml:space="preserve">2114    Grundschule Grombach </v>
      </c>
      <c r="I1031" s="14" t="str">
        <f>IF(OR(LEFT(tabDaten[[#This Row],[Grp]],1)*1=3,LEFT(tabDaten[[#This Row],[Grp]],1)*1=9),LEFT(tabDaten[[#This Row],[Grp]],2),LEFT(tabDaten[[#This Row],[Grp]],1))</f>
        <v>5</v>
      </c>
      <c r="J1031" s="14" t="str">
        <f>VLOOKUP(tabDaten[[#This Row],[GrpKurz]],tabGruppierung[],2,FALSE)</f>
        <v>A   Sächlicher Verwaltungs- und Betriebsaufwand</v>
      </c>
      <c r="K10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2114-592000    Lernmittel   </v>
      </c>
      <c r="L1031" s="17">
        <f>IF(OR(tabDaten[[#This Row],[art]]="00",tabDaten[[#This Row],[art]]="10"),tabDaten[[#This Row],[Plan]],tabDaten[[#This Row],[Plan]]*-1)</f>
        <v>-2000</v>
      </c>
      <c r="M1031" s="18">
        <f>IF(OR(tabDaten[[#This Row],[art]]="00",tabDaten[[#This Row],[art]]="10",tabDaten[[#This Row],[art]]="60",tabDaten[[#This Row],[art]]="70"),tabDaten[[#This Row],[Rechnung]],tabDaten[[#This Row],[Rechnung]]*-1)</f>
        <v>-2370.13</v>
      </c>
      <c r="N1031" s="44">
        <v>1</v>
      </c>
      <c r="O1031" s="45" t="s">
        <v>997</v>
      </c>
      <c r="P1031" s="45" t="s">
        <v>1065</v>
      </c>
      <c r="Q1031" s="45" t="s">
        <v>1758</v>
      </c>
      <c r="R1031" s="45" t="s">
        <v>995</v>
      </c>
      <c r="S1031" s="45" t="s">
        <v>1546</v>
      </c>
      <c r="T1031" s="44" t="s">
        <v>172</v>
      </c>
      <c r="U1031" s="46">
        <v>2000</v>
      </c>
      <c r="V1031" s="46">
        <v>2370.13</v>
      </c>
    </row>
    <row r="1032" spans="2:22" x14ac:dyDescent="0.2">
      <c r="B1032" s="14" t="str">
        <f>IF(tabDaten[[#This Row],[MandNr]]="","Fehler",IF(tabDaten[[#This Row],[MandNr]]=1,"1 Stadt Bad Rappenau","2 Eigenbetrieb Stadtenwässerung"))</f>
        <v>1 Stadt Bad Rappenau</v>
      </c>
      <c r="C1032" s="14" t="str">
        <f>IF(OR(tabDaten[[#This Row],[art]]="00",tabDaten[[#This Row],[art]]="01",tabDaten[[#This Row],[art]]="60",tabDaten[[#This Row],[art]]="61"),"0 Verwaltungshaushalt","1 Vermögenshaushalt")</f>
        <v>0 Verwaltungshaushalt</v>
      </c>
      <c r="D1032" s="14" t="str">
        <f>VLOOKUP(tabDaten[[#This Row],[art]],tabKontenart[],2,FALSE)</f>
        <v>01 Ausgaben VerwaltungsHH</v>
      </c>
      <c r="E1032" s="14" t="str">
        <f>LEFT(tabDaten[[#This Row],[Gld]],1) &amp; "    " &amp;VLOOKUP((tabDaten[[#This Row],[MandNr]]&amp;"x"&amp;LEFT(tabDaten[[#This Row],[Gld]],1)),tabGliederung[],2,FALSE)</f>
        <v xml:space="preserve">2    Schulen </v>
      </c>
      <c r="F1032" s="14" t="str">
        <f>LEFT(tabDaten[[#This Row],[Gld]],2) &amp; "    " &amp;VLOOKUP((tabDaten[[#This Row],[MandNr]]&amp;"x"&amp;LEFT(tabDaten[[#This Row],[Gld]],2)),tabGliederung[],2,FALSE)</f>
        <v>21    Grund - Hauptschulen,  Grundschulförderklassen</v>
      </c>
      <c r="G10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2" s="14" t="str">
        <f>LEFT(tabDaten[[#This Row],[Gld]],4) &amp; "    " &amp;VLOOKUP((tabDaten[[#This Row],[MandNr]]&amp;"x"&amp;LEFT(tabDaten[[#This Row],[Gld]],4)),tabGliederung[],2,FALSE)</f>
        <v xml:space="preserve">2114    Grundschule Grombach </v>
      </c>
      <c r="I1032" s="14" t="str">
        <f>IF(OR(LEFT(tabDaten[[#This Row],[Grp]],1)*1=3,LEFT(tabDaten[[#This Row],[Grp]],1)*1=9),LEFT(tabDaten[[#This Row],[Grp]],2),LEFT(tabDaten[[#This Row],[Grp]],1))</f>
        <v>5</v>
      </c>
      <c r="J1032" s="14" t="str">
        <f>VLOOKUP(tabDaten[[#This Row],[GrpKurz]],tabGruppierung[],2,FALSE)</f>
        <v>A   Sächlicher Verwaltungs- und Betriebsaufwand</v>
      </c>
      <c r="K10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2114-593000    Schülerbücherei   </v>
      </c>
      <c r="L1032" s="17">
        <f>IF(OR(tabDaten[[#This Row],[art]]="00",tabDaten[[#This Row],[art]]="10"),tabDaten[[#This Row],[Plan]],tabDaten[[#This Row],[Plan]]*-1)</f>
        <v>-100</v>
      </c>
      <c r="M1032" s="18">
        <f>IF(OR(tabDaten[[#This Row],[art]]="00",tabDaten[[#This Row],[art]]="10",tabDaten[[#This Row],[art]]="60",tabDaten[[#This Row],[art]]="70"),tabDaten[[#This Row],[Rechnung]],tabDaten[[#This Row],[Rechnung]]*-1)</f>
        <v>-52.25</v>
      </c>
      <c r="N1032" s="44">
        <v>1</v>
      </c>
      <c r="O1032" s="45" t="s">
        <v>997</v>
      </c>
      <c r="P1032" s="45" t="s">
        <v>1065</v>
      </c>
      <c r="Q1032" s="45" t="s">
        <v>1759</v>
      </c>
      <c r="R1032" s="45" t="s">
        <v>995</v>
      </c>
      <c r="S1032" s="45" t="s">
        <v>1546</v>
      </c>
      <c r="T1032" s="44" t="s">
        <v>173</v>
      </c>
      <c r="U1032" s="46">
        <v>100</v>
      </c>
      <c r="V1032" s="46">
        <v>52.25</v>
      </c>
    </row>
    <row r="1033" spans="2:22" x14ac:dyDescent="0.2">
      <c r="B1033" s="14" t="str">
        <f>IF(tabDaten[[#This Row],[MandNr]]="","Fehler",IF(tabDaten[[#This Row],[MandNr]]=1,"1 Stadt Bad Rappenau","2 Eigenbetrieb Stadtenwässerung"))</f>
        <v>1 Stadt Bad Rappenau</v>
      </c>
      <c r="C1033" s="14" t="str">
        <f>IF(OR(tabDaten[[#This Row],[art]]="00",tabDaten[[#This Row],[art]]="01",tabDaten[[#This Row],[art]]="60",tabDaten[[#This Row],[art]]="61"),"0 Verwaltungshaushalt","1 Vermögenshaushalt")</f>
        <v>0 Verwaltungshaushalt</v>
      </c>
      <c r="D1033" s="14" t="str">
        <f>VLOOKUP(tabDaten[[#This Row],[art]],tabKontenart[],2,FALSE)</f>
        <v>01 Ausgaben VerwaltungsHH</v>
      </c>
      <c r="E1033" s="14" t="str">
        <f>LEFT(tabDaten[[#This Row],[Gld]],1) &amp; "    " &amp;VLOOKUP((tabDaten[[#This Row],[MandNr]]&amp;"x"&amp;LEFT(tabDaten[[#This Row],[Gld]],1)),tabGliederung[],2,FALSE)</f>
        <v xml:space="preserve">2    Schulen </v>
      </c>
      <c r="F1033" s="14" t="str">
        <f>LEFT(tabDaten[[#This Row],[Gld]],2) &amp; "    " &amp;VLOOKUP((tabDaten[[#This Row],[MandNr]]&amp;"x"&amp;LEFT(tabDaten[[#This Row],[Gld]],2)),tabGliederung[],2,FALSE)</f>
        <v>21    Grund - Hauptschulen,  Grundschulförderklassen</v>
      </c>
      <c r="G10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3" s="14" t="str">
        <f>LEFT(tabDaten[[#This Row],[Gld]],4) &amp; "    " &amp;VLOOKUP((tabDaten[[#This Row],[MandNr]]&amp;"x"&amp;LEFT(tabDaten[[#This Row],[Gld]],4)),tabGliederung[],2,FALSE)</f>
        <v xml:space="preserve">2114    Grundschule Grombach </v>
      </c>
      <c r="I1033" s="14" t="str">
        <f>IF(OR(LEFT(tabDaten[[#This Row],[Grp]],1)*1=3,LEFT(tabDaten[[#This Row],[Grp]],1)*1=9),LEFT(tabDaten[[#This Row],[Grp]],2),LEFT(tabDaten[[#This Row],[Grp]],1))</f>
        <v>5</v>
      </c>
      <c r="J1033" s="14" t="str">
        <f>VLOOKUP(tabDaten[[#This Row],[GrpKurz]],tabGruppierung[],2,FALSE)</f>
        <v>A   Sächlicher Verwaltungs- und Betriebsaufwand</v>
      </c>
      <c r="K10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2114-594000    sonstiger Schulaufwand   </v>
      </c>
      <c r="L1033" s="17">
        <f>IF(OR(tabDaten[[#This Row],[art]]="00",tabDaten[[#This Row],[art]]="10"),tabDaten[[#This Row],[Plan]],tabDaten[[#This Row],[Plan]]*-1)</f>
        <v>-100</v>
      </c>
      <c r="M1033" s="18">
        <f>IF(OR(tabDaten[[#This Row],[art]]="00",tabDaten[[#This Row],[art]]="10",tabDaten[[#This Row],[art]]="60",tabDaten[[#This Row],[art]]="70"),tabDaten[[#This Row],[Rechnung]],tabDaten[[#This Row],[Rechnung]]*-1)</f>
        <v>-36</v>
      </c>
      <c r="N1033" s="44">
        <v>1</v>
      </c>
      <c r="O1033" s="45" t="s">
        <v>997</v>
      </c>
      <c r="P1033" s="45" t="s">
        <v>1065</v>
      </c>
      <c r="Q1033" s="45" t="s">
        <v>1760</v>
      </c>
      <c r="R1033" s="45" t="s">
        <v>995</v>
      </c>
      <c r="S1033" s="45" t="s">
        <v>1546</v>
      </c>
      <c r="T1033" s="44" t="s">
        <v>174</v>
      </c>
      <c r="U1033" s="46">
        <v>100</v>
      </c>
      <c r="V1033" s="46">
        <v>36</v>
      </c>
    </row>
    <row r="1034" spans="2:22" x14ac:dyDescent="0.2">
      <c r="B1034" s="14" t="str">
        <f>IF(tabDaten[[#This Row],[MandNr]]="","Fehler",IF(tabDaten[[#This Row],[MandNr]]=1,"1 Stadt Bad Rappenau","2 Eigenbetrieb Stadtenwässerung"))</f>
        <v>1 Stadt Bad Rappenau</v>
      </c>
      <c r="C1034" s="14" t="str">
        <f>IF(OR(tabDaten[[#This Row],[art]]="00",tabDaten[[#This Row],[art]]="01",tabDaten[[#This Row],[art]]="60",tabDaten[[#This Row],[art]]="61"),"0 Verwaltungshaushalt","1 Vermögenshaushalt")</f>
        <v>0 Verwaltungshaushalt</v>
      </c>
      <c r="D1034" s="14" t="str">
        <f>VLOOKUP(tabDaten[[#This Row],[art]],tabKontenart[],2,FALSE)</f>
        <v>01 Ausgaben VerwaltungsHH</v>
      </c>
      <c r="E1034" s="14" t="str">
        <f>LEFT(tabDaten[[#This Row],[Gld]],1) &amp; "    " &amp;VLOOKUP((tabDaten[[#This Row],[MandNr]]&amp;"x"&amp;LEFT(tabDaten[[#This Row],[Gld]],1)),tabGliederung[],2,FALSE)</f>
        <v xml:space="preserve">2    Schulen </v>
      </c>
      <c r="F1034" s="14" t="str">
        <f>LEFT(tabDaten[[#This Row],[Gld]],2) &amp; "    " &amp;VLOOKUP((tabDaten[[#This Row],[MandNr]]&amp;"x"&amp;LEFT(tabDaten[[#This Row],[Gld]],2)),tabGliederung[],2,FALSE)</f>
        <v>21    Grund - Hauptschulen,  Grundschulförderklassen</v>
      </c>
      <c r="G10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4" s="14" t="str">
        <f>LEFT(tabDaten[[#This Row],[Gld]],4) &amp; "    " &amp;VLOOKUP((tabDaten[[#This Row],[MandNr]]&amp;"x"&amp;LEFT(tabDaten[[#This Row],[Gld]],4)),tabGliederung[],2,FALSE)</f>
        <v xml:space="preserve">2114    Grundschule Grombach </v>
      </c>
      <c r="I1034" s="14" t="str">
        <f>IF(OR(LEFT(tabDaten[[#This Row],[Grp]],1)*1=3,LEFT(tabDaten[[#This Row],[Grp]],1)*1=9),LEFT(tabDaten[[#This Row],[Grp]],2),LEFT(tabDaten[[#This Row],[Grp]],1))</f>
        <v>5</v>
      </c>
      <c r="J1034" s="14" t="str">
        <f>VLOOKUP(tabDaten[[#This Row],[GrpKurz]],tabGruppierung[],2,FALSE)</f>
        <v>A   Sächlicher Verwaltungs- und Betriebsaufwand</v>
      </c>
      <c r="K10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2114-595000    Schulveranstaltungen   </v>
      </c>
      <c r="L1034" s="17">
        <f>IF(OR(tabDaten[[#This Row],[art]]="00",tabDaten[[#This Row],[art]]="10"),tabDaten[[#This Row],[Plan]],tabDaten[[#This Row],[Plan]]*-1)</f>
        <v>-100</v>
      </c>
      <c r="M1034" s="18">
        <f>IF(OR(tabDaten[[#This Row],[art]]="00",tabDaten[[#This Row],[art]]="10",tabDaten[[#This Row],[art]]="60",tabDaten[[#This Row],[art]]="70"),tabDaten[[#This Row],[Rechnung]],tabDaten[[#This Row],[Rechnung]]*-1)</f>
        <v>-50.96</v>
      </c>
      <c r="N1034" s="44">
        <v>1</v>
      </c>
      <c r="O1034" s="45" t="s">
        <v>997</v>
      </c>
      <c r="P1034" s="45" t="s">
        <v>1065</v>
      </c>
      <c r="Q1034" s="45" t="s">
        <v>1761</v>
      </c>
      <c r="R1034" s="45" t="s">
        <v>995</v>
      </c>
      <c r="S1034" s="45" t="s">
        <v>1546</v>
      </c>
      <c r="T1034" s="44" t="s">
        <v>175</v>
      </c>
      <c r="U1034" s="46">
        <v>100</v>
      </c>
      <c r="V1034" s="46">
        <v>50.96</v>
      </c>
    </row>
    <row r="1035" spans="2:22" x14ac:dyDescent="0.2">
      <c r="B1035" s="14" t="str">
        <f>IF(tabDaten[[#This Row],[MandNr]]="","Fehler",IF(tabDaten[[#This Row],[MandNr]]=1,"1 Stadt Bad Rappenau","2 Eigenbetrieb Stadtenwässerung"))</f>
        <v>1 Stadt Bad Rappenau</v>
      </c>
      <c r="C1035" s="14" t="str">
        <f>IF(OR(tabDaten[[#This Row],[art]]="00",tabDaten[[#This Row],[art]]="01",tabDaten[[#This Row],[art]]="60",tabDaten[[#This Row],[art]]="61"),"0 Verwaltungshaushalt","1 Vermögenshaushalt")</f>
        <v>0 Verwaltungshaushalt</v>
      </c>
      <c r="D1035" s="14" t="str">
        <f>VLOOKUP(tabDaten[[#This Row],[art]],tabKontenart[],2,FALSE)</f>
        <v>01 Ausgaben VerwaltungsHH</v>
      </c>
      <c r="E1035" s="14" t="str">
        <f>LEFT(tabDaten[[#This Row],[Gld]],1) &amp; "    " &amp;VLOOKUP((tabDaten[[#This Row],[MandNr]]&amp;"x"&amp;LEFT(tabDaten[[#This Row],[Gld]],1)),tabGliederung[],2,FALSE)</f>
        <v xml:space="preserve">2    Schulen </v>
      </c>
      <c r="F1035" s="14" t="str">
        <f>LEFT(tabDaten[[#This Row],[Gld]],2) &amp; "    " &amp;VLOOKUP((tabDaten[[#This Row],[MandNr]]&amp;"x"&amp;LEFT(tabDaten[[#This Row],[Gld]],2)),tabGliederung[],2,FALSE)</f>
        <v>21    Grund - Hauptschulen,  Grundschulförderklassen</v>
      </c>
      <c r="G10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5" s="14" t="str">
        <f>LEFT(tabDaten[[#This Row],[Gld]],4) &amp; "    " &amp;VLOOKUP((tabDaten[[#This Row],[MandNr]]&amp;"x"&amp;LEFT(tabDaten[[#This Row],[Gld]],4)),tabGliederung[],2,FALSE)</f>
        <v xml:space="preserve">2114    Grundschule Grombach </v>
      </c>
      <c r="I1035" s="14" t="str">
        <f>IF(OR(LEFT(tabDaten[[#This Row],[Grp]],1)*1=3,LEFT(tabDaten[[#This Row],[Grp]],1)*1=9),LEFT(tabDaten[[#This Row],[Grp]],2),LEFT(tabDaten[[#This Row],[Grp]],1))</f>
        <v>5</v>
      </c>
      <c r="J1035" s="14" t="str">
        <f>VLOOKUP(tabDaten[[#This Row],[GrpKurz]],tabGruppierung[],2,FALSE)</f>
        <v>A   Sächlicher Verwaltungs- und Betriebsaufwand</v>
      </c>
      <c r="K10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2114-597000    Beförderungskosten für Schüler  </v>
      </c>
      <c r="L1035" s="17">
        <f>IF(OR(tabDaten[[#This Row],[art]]="00",tabDaten[[#This Row],[art]]="10"),tabDaten[[#This Row],[Plan]],tabDaten[[#This Row],[Plan]]*-1)</f>
        <v>-2400</v>
      </c>
      <c r="M1035" s="18">
        <f>IF(OR(tabDaten[[#This Row],[art]]="00",tabDaten[[#This Row],[art]]="10",tabDaten[[#This Row],[art]]="60",tabDaten[[#This Row],[art]]="70"),tabDaten[[#This Row],[Rechnung]],tabDaten[[#This Row],[Rechnung]]*-1)</f>
        <v>-1139.54</v>
      </c>
      <c r="N1035" s="44">
        <v>1</v>
      </c>
      <c r="O1035" s="45" t="s">
        <v>997</v>
      </c>
      <c r="P1035" s="45" t="s">
        <v>1065</v>
      </c>
      <c r="Q1035" s="45" t="s">
        <v>1764</v>
      </c>
      <c r="R1035" s="45" t="s">
        <v>995</v>
      </c>
      <c r="S1035" s="45" t="s">
        <v>1546</v>
      </c>
      <c r="T1035" s="44" t="s">
        <v>179</v>
      </c>
      <c r="U1035" s="46">
        <v>2400</v>
      </c>
      <c r="V1035" s="46">
        <v>1139.54</v>
      </c>
    </row>
    <row r="1036" spans="2:22" x14ac:dyDescent="0.2">
      <c r="B1036" s="14" t="str">
        <f>IF(tabDaten[[#This Row],[MandNr]]="","Fehler",IF(tabDaten[[#This Row],[MandNr]]=1,"1 Stadt Bad Rappenau","2 Eigenbetrieb Stadtenwässerung"))</f>
        <v>1 Stadt Bad Rappenau</v>
      </c>
      <c r="C1036" s="14" t="str">
        <f>IF(OR(tabDaten[[#This Row],[art]]="00",tabDaten[[#This Row],[art]]="01",tabDaten[[#This Row],[art]]="60",tabDaten[[#This Row],[art]]="61"),"0 Verwaltungshaushalt","1 Vermögenshaushalt")</f>
        <v>0 Verwaltungshaushalt</v>
      </c>
      <c r="D1036" s="14" t="str">
        <f>VLOOKUP(tabDaten[[#This Row],[art]],tabKontenart[],2,FALSE)</f>
        <v>01 Ausgaben VerwaltungsHH</v>
      </c>
      <c r="E1036" s="14" t="str">
        <f>LEFT(tabDaten[[#This Row],[Gld]],1) &amp; "    " &amp;VLOOKUP((tabDaten[[#This Row],[MandNr]]&amp;"x"&amp;LEFT(tabDaten[[#This Row],[Gld]],1)),tabGliederung[],2,FALSE)</f>
        <v xml:space="preserve">2    Schulen </v>
      </c>
      <c r="F1036" s="14" t="str">
        <f>LEFT(tabDaten[[#This Row],[Gld]],2) &amp; "    " &amp;VLOOKUP((tabDaten[[#This Row],[MandNr]]&amp;"x"&amp;LEFT(tabDaten[[#This Row],[Gld]],2)),tabGliederung[],2,FALSE)</f>
        <v>21    Grund - Hauptschulen,  Grundschulförderklassen</v>
      </c>
      <c r="G10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6" s="14" t="str">
        <f>LEFT(tabDaten[[#This Row],[Gld]],4) &amp; "    " &amp;VLOOKUP((tabDaten[[#This Row],[MandNr]]&amp;"x"&amp;LEFT(tabDaten[[#This Row],[Gld]],4)),tabGliederung[],2,FALSE)</f>
        <v xml:space="preserve">2114    Grundschule Grombach </v>
      </c>
      <c r="I1036" s="14" t="str">
        <f>IF(OR(LEFT(tabDaten[[#This Row],[Grp]],1)*1=3,LEFT(tabDaten[[#This Row],[Grp]],1)*1=9),LEFT(tabDaten[[#This Row],[Grp]],2),LEFT(tabDaten[[#This Row],[Grp]],1))</f>
        <v>6</v>
      </c>
      <c r="J1036" s="14" t="str">
        <f>VLOOKUP(tabDaten[[#This Row],[GrpKurz]],tabGruppierung[],2,FALSE)</f>
        <v>A   Sächlicher Verwaltungs- und Betriebsaufwand</v>
      </c>
      <c r="K10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2114-634000    Aufwand für Jugendbegleiter   </v>
      </c>
      <c r="L1036" s="17">
        <f>IF(OR(tabDaten[[#This Row],[art]]="00",tabDaten[[#This Row],[art]]="10"),tabDaten[[#This Row],[Plan]],tabDaten[[#This Row],[Plan]]*-1)</f>
        <v>0</v>
      </c>
      <c r="M1036" s="18">
        <f>IF(OR(tabDaten[[#This Row],[art]]="00",tabDaten[[#This Row],[art]]="10",tabDaten[[#This Row],[art]]="60",tabDaten[[#This Row],[art]]="70"),tabDaten[[#This Row],[Rechnung]],tabDaten[[#This Row],[Rechnung]]*-1)</f>
        <v>-388</v>
      </c>
      <c r="N1036" s="44">
        <v>1</v>
      </c>
      <c r="O1036" s="45" t="s">
        <v>997</v>
      </c>
      <c r="P1036" s="45" t="s">
        <v>1065</v>
      </c>
      <c r="Q1036" s="45" t="s">
        <v>1744</v>
      </c>
      <c r="R1036" s="45" t="s">
        <v>995</v>
      </c>
      <c r="S1036" s="45" t="s">
        <v>1546</v>
      </c>
      <c r="T1036" s="44" t="s">
        <v>181</v>
      </c>
      <c r="U1036" s="46">
        <v>0</v>
      </c>
      <c r="V1036" s="46">
        <v>388</v>
      </c>
    </row>
    <row r="1037" spans="2:22" x14ac:dyDescent="0.2">
      <c r="B1037" s="14" t="str">
        <f>IF(tabDaten[[#This Row],[MandNr]]="","Fehler",IF(tabDaten[[#This Row],[MandNr]]=1,"1 Stadt Bad Rappenau","2 Eigenbetrieb Stadtenwässerung"))</f>
        <v>1 Stadt Bad Rappenau</v>
      </c>
      <c r="C1037" s="14" t="str">
        <f>IF(OR(tabDaten[[#This Row],[art]]="00",tabDaten[[#This Row],[art]]="01",tabDaten[[#This Row],[art]]="60",tabDaten[[#This Row],[art]]="61"),"0 Verwaltungshaushalt","1 Vermögenshaushalt")</f>
        <v>0 Verwaltungshaushalt</v>
      </c>
      <c r="D1037" s="14" t="str">
        <f>VLOOKUP(tabDaten[[#This Row],[art]],tabKontenart[],2,FALSE)</f>
        <v>01 Ausgaben VerwaltungsHH</v>
      </c>
      <c r="E1037" s="14" t="str">
        <f>LEFT(tabDaten[[#This Row],[Gld]],1) &amp; "    " &amp;VLOOKUP((tabDaten[[#This Row],[MandNr]]&amp;"x"&amp;LEFT(tabDaten[[#This Row],[Gld]],1)),tabGliederung[],2,FALSE)</f>
        <v xml:space="preserve">2    Schulen </v>
      </c>
      <c r="F1037" s="14" t="str">
        <f>LEFT(tabDaten[[#This Row],[Gld]],2) &amp; "    " &amp;VLOOKUP((tabDaten[[#This Row],[MandNr]]&amp;"x"&amp;LEFT(tabDaten[[#This Row],[Gld]],2)),tabGliederung[],2,FALSE)</f>
        <v>21    Grund - Hauptschulen,  Grundschulförderklassen</v>
      </c>
      <c r="G10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7" s="14" t="str">
        <f>LEFT(tabDaten[[#This Row],[Gld]],4) &amp; "    " &amp;VLOOKUP((tabDaten[[#This Row],[MandNr]]&amp;"x"&amp;LEFT(tabDaten[[#This Row],[Gld]],4)),tabGliederung[],2,FALSE)</f>
        <v xml:space="preserve">2114    Grundschule Grombach </v>
      </c>
      <c r="I1037" s="14" t="str">
        <f>IF(OR(LEFT(tabDaten[[#This Row],[Grp]],1)*1=3,LEFT(tabDaten[[#This Row],[Grp]],1)*1=9),LEFT(tabDaten[[#This Row],[Grp]],2),LEFT(tabDaten[[#This Row],[Grp]],1))</f>
        <v>6</v>
      </c>
      <c r="J1037" s="14" t="str">
        <f>VLOOKUP(tabDaten[[#This Row],[GrpKurz]],tabGruppierung[],2,FALSE)</f>
        <v>A   Sächlicher Verwaltungs- und Betriebsaufwand</v>
      </c>
      <c r="K10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2114-638000    EDV-Kosten   </v>
      </c>
      <c r="L1037" s="17">
        <f>IF(OR(tabDaten[[#This Row],[art]]="00",tabDaten[[#This Row],[art]]="10"),tabDaten[[#This Row],[Plan]],tabDaten[[#This Row],[Plan]]*-1)</f>
        <v>-8100</v>
      </c>
      <c r="M1037" s="18">
        <f>IF(OR(tabDaten[[#This Row],[art]]="00",tabDaten[[#This Row],[art]]="10",tabDaten[[#This Row],[art]]="60",tabDaten[[#This Row],[art]]="70"),tabDaten[[#This Row],[Rechnung]],tabDaten[[#This Row],[Rechnung]]*-1)</f>
        <v>-1883.83</v>
      </c>
      <c r="N1037" s="44">
        <v>1</v>
      </c>
      <c r="O1037" s="45" t="s">
        <v>997</v>
      </c>
      <c r="P1037" s="45" t="s">
        <v>1065</v>
      </c>
      <c r="Q1037" s="45" t="s">
        <v>1722</v>
      </c>
      <c r="R1037" s="45" t="s">
        <v>995</v>
      </c>
      <c r="S1037" s="45" t="s">
        <v>1546</v>
      </c>
      <c r="T1037" s="44" t="s">
        <v>117</v>
      </c>
      <c r="U1037" s="46">
        <v>8100</v>
      </c>
      <c r="V1037" s="46">
        <v>1883.83</v>
      </c>
    </row>
    <row r="1038" spans="2:22" x14ac:dyDescent="0.2">
      <c r="B1038" s="14" t="str">
        <f>IF(tabDaten[[#This Row],[MandNr]]="","Fehler",IF(tabDaten[[#This Row],[MandNr]]=1,"1 Stadt Bad Rappenau","2 Eigenbetrieb Stadtenwässerung"))</f>
        <v>1 Stadt Bad Rappenau</v>
      </c>
      <c r="C1038" s="14" t="str">
        <f>IF(OR(tabDaten[[#This Row],[art]]="00",tabDaten[[#This Row],[art]]="01",tabDaten[[#This Row],[art]]="60",tabDaten[[#This Row],[art]]="61"),"0 Verwaltungshaushalt","1 Vermögenshaushalt")</f>
        <v>0 Verwaltungshaushalt</v>
      </c>
      <c r="D1038" s="14" t="str">
        <f>VLOOKUP(tabDaten[[#This Row],[art]],tabKontenart[],2,FALSE)</f>
        <v>01 Ausgaben VerwaltungsHH</v>
      </c>
      <c r="E1038" s="14" t="str">
        <f>LEFT(tabDaten[[#This Row],[Gld]],1) &amp; "    " &amp;VLOOKUP((tabDaten[[#This Row],[MandNr]]&amp;"x"&amp;LEFT(tabDaten[[#This Row],[Gld]],1)),tabGliederung[],2,FALSE)</f>
        <v xml:space="preserve">2    Schulen </v>
      </c>
      <c r="F1038" s="14" t="str">
        <f>LEFT(tabDaten[[#This Row],[Gld]],2) &amp; "    " &amp;VLOOKUP((tabDaten[[#This Row],[MandNr]]&amp;"x"&amp;LEFT(tabDaten[[#This Row],[Gld]],2)),tabGliederung[],2,FALSE)</f>
        <v>21    Grund - Hauptschulen,  Grundschulförderklassen</v>
      </c>
      <c r="G10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8" s="14" t="str">
        <f>LEFT(tabDaten[[#This Row],[Gld]],4) &amp; "    " &amp;VLOOKUP((tabDaten[[#This Row],[MandNr]]&amp;"x"&amp;LEFT(tabDaten[[#This Row],[Gld]],4)),tabGliederung[],2,FALSE)</f>
        <v xml:space="preserve">2114    Grundschule Grombach </v>
      </c>
      <c r="I1038" s="14" t="str">
        <f>IF(OR(LEFT(tabDaten[[#This Row],[Grp]],1)*1=3,LEFT(tabDaten[[#This Row],[Grp]],1)*1=9),LEFT(tabDaten[[#This Row],[Grp]],2),LEFT(tabDaten[[#This Row],[Grp]],1))</f>
        <v>6</v>
      </c>
      <c r="J1038" s="14" t="str">
        <f>VLOOKUP(tabDaten[[#This Row],[GrpKurz]],tabGruppierung[],2,FALSE)</f>
        <v>A   Sächlicher Verwaltungs- und Betriebsaufwand</v>
      </c>
      <c r="K10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2114-640000    Steuern, Versicherung., Schadensfälle, Sonderabgaben  </v>
      </c>
      <c r="L1038" s="17">
        <f>IF(OR(tabDaten[[#This Row],[art]]="00",tabDaten[[#This Row],[art]]="10"),tabDaten[[#This Row],[Plan]],tabDaten[[#This Row],[Plan]]*-1)</f>
        <v>-4100</v>
      </c>
      <c r="M1038" s="18">
        <f>IF(OR(tabDaten[[#This Row],[art]]="00",tabDaten[[#This Row],[art]]="10",tabDaten[[#This Row],[art]]="60",tabDaten[[#This Row],[art]]="70"),tabDaten[[#This Row],[Rechnung]],tabDaten[[#This Row],[Rechnung]]*-1)</f>
        <v>-4079.6</v>
      </c>
      <c r="N1038" s="44">
        <v>1</v>
      </c>
      <c r="O1038" s="45" t="s">
        <v>997</v>
      </c>
      <c r="P1038" s="45" t="s">
        <v>1065</v>
      </c>
      <c r="Q1038" s="45" t="s">
        <v>1723</v>
      </c>
      <c r="R1038" s="45" t="s">
        <v>995</v>
      </c>
      <c r="S1038" s="45" t="s">
        <v>1546</v>
      </c>
      <c r="T1038" s="44" t="s">
        <v>177</v>
      </c>
      <c r="U1038" s="46">
        <v>4100</v>
      </c>
      <c r="V1038" s="46">
        <v>4079.6</v>
      </c>
    </row>
    <row r="1039" spans="2:22" x14ac:dyDescent="0.2">
      <c r="B1039" s="14" t="str">
        <f>IF(tabDaten[[#This Row],[MandNr]]="","Fehler",IF(tabDaten[[#This Row],[MandNr]]=1,"1 Stadt Bad Rappenau","2 Eigenbetrieb Stadtenwässerung"))</f>
        <v>1 Stadt Bad Rappenau</v>
      </c>
      <c r="C1039" s="14" t="str">
        <f>IF(OR(tabDaten[[#This Row],[art]]="00",tabDaten[[#This Row],[art]]="01",tabDaten[[#This Row],[art]]="60",tabDaten[[#This Row],[art]]="61"),"0 Verwaltungshaushalt","1 Vermögenshaushalt")</f>
        <v>0 Verwaltungshaushalt</v>
      </c>
      <c r="D1039" s="14" t="str">
        <f>VLOOKUP(tabDaten[[#This Row],[art]],tabKontenart[],2,FALSE)</f>
        <v>01 Ausgaben VerwaltungsHH</v>
      </c>
      <c r="E1039" s="14" t="str">
        <f>LEFT(tabDaten[[#This Row],[Gld]],1) &amp; "    " &amp;VLOOKUP((tabDaten[[#This Row],[MandNr]]&amp;"x"&amp;LEFT(tabDaten[[#This Row],[Gld]],1)),tabGliederung[],2,FALSE)</f>
        <v xml:space="preserve">2    Schulen </v>
      </c>
      <c r="F1039" s="14" t="str">
        <f>LEFT(tabDaten[[#This Row],[Gld]],2) &amp; "    " &amp;VLOOKUP((tabDaten[[#This Row],[MandNr]]&amp;"x"&amp;LEFT(tabDaten[[#This Row],[Gld]],2)),tabGliederung[],2,FALSE)</f>
        <v>21    Grund - Hauptschulen,  Grundschulförderklassen</v>
      </c>
      <c r="G10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39" s="14" t="str">
        <f>LEFT(tabDaten[[#This Row],[Gld]],4) &amp; "    " &amp;VLOOKUP((tabDaten[[#This Row],[MandNr]]&amp;"x"&amp;LEFT(tabDaten[[#This Row],[Gld]],4)),tabGliederung[],2,FALSE)</f>
        <v xml:space="preserve">2114    Grundschule Grombach </v>
      </c>
      <c r="I1039" s="14" t="str">
        <f>IF(OR(LEFT(tabDaten[[#This Row],[Grp]],1)*1=3,LEFT(tabDaten[[#This Row],[Grp]],1)*1=9),LEFT(tabDaten[[#This Row],[Grp]],2),LEFT(tabDaten[[#This Row],[Grp]],1))</f>
        <v>6</v>
      </c>
      <c r="J1039" s="14" t="str">
        <f>VLOOKUP(tabDaten[[#This Row],[GrpKurz]],tabGruppierung[],2,FALSE)</f>
        <v>A   Sächlicher Verwaltungs- und Betriebsaufwand</v>
      </c>
      <c r="K10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2114-650000    Bürobedarf   </v>
      </c>
      <c r="L1039" s="17">
        <f>IF(OR(tabDaten[[#This Row],[art]]="00",tabDaten[[#This Row],[art]]="10"),tabDaten[[#This Row],[Plan]],tabDaten[[#This Row],[Plan]]*-1)</f>
        <v>-1000</v>
      </c>
      <c r="M1039" s="18">
        <f>IF(OR(tabDaten[[#This Row],[art]]="00",tabDaten[[#This Row],[art]]="10",tabDaten[[#This Row],[art]]="60",tabDaten[[#This Row],[art]]="70"),tabDaten[[#This Row],[Rechnung]],tabDaten[[#This Row],[Rechnung]]*-1)</f>
        <v>-94.73</v>
      </c>
      <c r="N1039" s="44">
        <v>1</v>
      </c>
      <c r="O1039" s="45" t="s">
        <v>997</v>
      </c>
      <c r="P1039" s="45" t="s">
        <v>1065</v>
      </c>
      <c r="Q1039" s="45" t="s">
        <v>1724</v>
      </c>
      <c r="R1039" s="45" t="s">
        <v>995</v>
      </c>
      <c r="S1039" s="45" t="s">
        <v>1546</v>
      </c>
      <c r="T1039" s="44" t="s">
        <v>119</v>
      </c>
      <c r="U1039" s="46">
        <v>1000</v>
      </c>
      <c r="V1039" s="46">
        <v>94.73</v>
      </c>
    </row>
    <row r="1040" spans="2:22" x14ac:dyDescent="0.2">
      <c r="B1040" s="14" t="str">
        <f>IF(tabDaten[[#This Row],[MandNr]]="","Fehler",IF(tabDaten[[#This Row],[MandNr]]=1,"1 Stadt Bad Rappenau","2 Eigenbetrieb Stadtenwässerung"))</f>
        <v>1 Stadt Bad Rappenau</v>
      </c>
      <c r="C1040" s="14" t="str">
        <f>IF(OR(tabDaten[[#This Row],[art]]="00",tabDaten[[#This Row],[art]]="01",tabDaten[[#This Row],[art]]="60",tabDaten[[#This Row],[art]]="61"),"0 Verwaltungshaushalt","1 Vermögenshaushalt")</f>
        <v>0 Verwaltungshaushalt</v>
      </c>
      <c r="D1040" s="14" t="str">
        <f>VLOOKUP(tabDaten[[#This Row],[art]],tabKontenart[],2,FALSE)</f>
        <v>01 Ausgaben VerwaltungsHH</v>
      </c>
      <c r="E1040" s="14" t="str">
        <f>LEFT(tabDaten[[#This Row],[Gld]],1) &amp; "    " &amp;VLOOKUP((tabDaten[[#This Row],[MandNr]]&amp;"x"&amp;LEFT(tabDaten[[#This Row],[Gld]],1)),tabGliederung[],2,FALSE)</f>
        <v xml:space="preserve">2    Schulen </v>
      </c>
      <c r="F1040" s="14" t="str">
        <f>LEFT(tabDaten[[#This Row],[Gld]],2) &amp; "    " &amp;VLOOKUP((tabDaten[[#This Row],[MandNr]]&amp;"x"&amp;LEFT(tabDaten[[#This Row],[Gld]],2)),tabGliederung[],2,FALSE)</f>
        <v>21    Grund - Hauptschulen,  Grundschulförderklassen</v>
      </c>
      <c r="G10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0" s="14" t="str">
        <f>LEFT(tabDaten[[#This Row],[Gld]],4) &amp; "    " &amp;VLOOKUP((tabDaten[[#This Row],[MandNr]]&amp;"x"&amp;LEFT(tabDaten[[#This Row],[Gld]],4)),tabGliederung[],2,FALSE)</f>
        <v xml:space="preserve">2114    Grundschule Grombach </v>
      </c>
      <c r="I1040" s="14" t="str">
        <f>IF(OR(LEFT(tabDaten[[#This Row],[Grp]],1)*1=3,LEFT(tabDaten[[#This Row],[Grp]],1)*1=9),LEFT(tabDaten[[#This Row],[Grp]],2),LEFT(tabDaten[[#This Row],[Grp]],1))</f>
        <v>6</v>
      </c>
      <c r="J1040" s="14" t="str">
        <f>VLOOKUP(tabDaten[[#This Row],[GrpKurz]],tabGruppierung[],2,FALSE)</f>
        <v>A   Sächlicher Verwaltungs- und Betriebsaufwand</v>
      </c>
      <c r="K10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2114-668000    Vermischte Ausgaben   </v>
      </c>
      <c r="L1040" s="17">
        <f>IF(OR(tabDaten[[#This Row],[art]]="00",tabDaten[[#This Row],[art]]="10"),tabDaten[[#This Row],[Plan]],tabDaten[[#This Row],[Plan]]*-1)</f>
        <v>-300</v>
      </c>
      <c r="M1040" s="18">
        <f>IF(OR(tabDaten[[#This Row],[art]]="00",tabDaten[[#This Row],[art]]="10",tabDaten[[#This Row],[art]]="60",tabDaten[[#This Row],[art]]="70"),tabDaten[[#This Row],[Rechnung]],tabDaten[[#This Row],[Rechnung]]*-1)</f>
        <v>-3.99</v>
      </c>
      <c r="N1040" s="44">
        <v>1</v>
      </c>
      <c r="O1040" s="45" t="s">
        <v>997</v>
      </c>
      <c r="P1040" s="45" t="s">
        <v>1065</v>
      </c>
      <c r="Q1040" s="45" t="s">
        <v>1726</v>
      </c>
      <c r="R1040" s="45" t="s">
        <v>995</v>
      </c>
      <c r="S1040" s="45" t="s">
        <v>1546</v>
      </c>
      <c r="T1040" s="44" t="s">
        <v>121</v>
      </c>
      <c r="U1040" s="46">
        <v>300</v>
      </c>
      <c r="V1040" s="46">
        <v>3.99</v>
      </c>
    </row>
    <row r="1041" spans="2:22" x14ac:dyDescent="0.2">
      <c r="B1041" s="14" t="str">
        <f>IF(tabDaten[[#This Row],[MandNr]]="","Fehler",IF(tabDaten[[#This Row],[MandNr]]=1,"1 Stadt Bad Rappenau","2 Eigenbetrieb Stadtenwässerung"))</f>
        <v>1 Stadt Bad Rappenau</v>
      </c>
      <c r="C1041" s="14" t="str">
        <f>IF(OR(tabDaten[[#This Row],[art]]="00",tabDaten[[#This Row],[art]]="01",tabDaten[[#This Row],[art]]="60",tabDaten[[#This Row],[art]]="61"),"0 Verwaltungshaushalt","1 Vermögenshaushalt")</f>
        <v>0 Verwaltungshaushalt</v>
      </c>
      <c r="D1041" s="14" t="str">
        <f>VLOOKUP(tabDaten[[#This Row],[art]],tabKontenart[],2,FALSE)</f>
        <v>01 Ausgaben VerwaltungsHH</v>
      </c>
      <c r="E1041" s="14" t="str">
        <f>LEFT(tabDaten[[#This Row],[Gld]],1) &amp; "    " &amp;VLOOKUP((tabDaten[[#This Row],[MandNr]]&amp;"x"&amp;LEFT(tabDaten[[#This Row],[Gld]],1)),tabGliederung[],2,FALSE)</f>
        <v xml:space="preserve">2    Schulen </v>
      </c>
      <c r="F1041" s="14" t="str">
        <f>LEFT(tabDaten[[#This Row],[Gld]],2) &amp; "    " &amp;VLOOKUP((tabDaten[[#This Row],[MandNr]]&amp;"x"&amp;LEFT(tabDaten[[#This Row],[Gld]],2)),tabGliederung[],2,FALSE)</f>
        <v>21    Grund - Hauptschulen,  Grundschulförderklassen</v>
      </c>
      <c r="G10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1" s="14" t="str">
        <f>LEFT(tabDaten[[#This Row],[Gld]],4) &amp; "    " &amp;VLOOKUP((tabDaten[[#This Row],[MandNr]]&amp;"x"&amp;LEFT(tabDaten[[#This Row],[Gld]],4)),tabGliederung[],2,FALSE)</f>
        <v xml:space="preserve">2114    Grundschule Grombach </v>
      </c>
      <c r="I1041" s="14" t="str">
        <f>IF(OR(LEFT(tabDaten[[#This Row],[Grp]],1)*1=3,LEFT(tabDaten[[#This Row],[Grp]],1)*1=9),LEFT(tabDaten[[#This Row],[Grp]],2),LEFT(tabDaten[[#This Row],[Grp]],1))</f>
        <v>6</v>
      </c>
      <c r="J1041" s="14" t="str">
        <f>VLOOKUP(tabDaten[[#This Row],[GrpKurz]],tabGruppierung[],2,FALSE)</f>
        <v>A   Sächlicher Verwaltungs- und Betriebsaufwand</v>
      </c>
      <c r="K10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2114-679000    Innere Verrechnungen   </v>
      </c>
      <c r="L1041" s="17">
        <f>IF(OR(tabDaten[[#This Row],[art]]="00",tabDaten[[#This Row],[art]]="10"),tabDaten[[#This Row],[Plan]],tabDaten[[#This Row],[Plan]]*-1)</f>
        <v>-22900</v>
      </c>
      <c r="M1041" s="18">
        <f>IF(OR(tabDaten[[#This Row],[art]]="00",tabDaten[[#This Row],[art]]="10",tabDaten[[#This Row],[art]]="60",tabDaten[[#This Row],[art]]="70"),tabDaten[[#This Row],[Rechnung]],tabDaten[[#This Row],[Rechnung]]*-1)</f>
        <v>0</v>
      </c>
      <c r="N1041" s="44">
        <v>1</v>
      </c>
      <c r="O1041" s="45" t="s">
        <v>997</v>
      </c>
      <c r="P1041" s="45" t="s">
        <v>1065</v>
      </c>
      <c r="Q1041" s="45" t="s">
        <v>1728</v>
      </c>
      <c r="R1041" s="45" t="s">
        <v>995</v>
      </c>
      <c r="S1041" s="45" t="s">
        <v>1546</v>
      </c>
      <c r="T1041" s="44" t="s">
        <v>11</v>
      </c>
      <c r="U1041" s="46">
        <v>22900</v>
      </c>
      <c r="V1041" s="46">
        <v>0</v>
      </c>
    </row>
    <row r="1042" spans="2:22" x14ac:dyDescent="0.2">
      <c r="B1042" s="14" t="str">
        <f>IF(tabDaten[[#This Row],[MandNr]]="","Fehler",IF(tabDaten[[#This Row],[MandNr]]=1,"1 Stadt Bad Rappenau","2 Eigenbetrieb Stadtenwässerung"))</f>
        <v>1 Stadt Bad Rappenau</v>
      </c>
      <c r="C1042" s="14" t="str">
        <f>IF(OR(tabDaten[[#This Row],[art]]="00",tabDaten[[#This Row],[art]]="01",tabDaten[[#This Row],[art]]="60",tabDaten[[#This Row],[art]]="61"),"0 Verwaltungshaushalt","1 Vermögenshaushalt")</f>
        <v>0 Verwaltungshaushalt</v>
      </c>
      <c r="D1042" s="14" t="str">
        <f>VLOOKUP(tabDaten[[#This Row],[art]],tabKontenart[],2,FALSE)</f>
        <v>01 Ausgaben VerwaltungsHH</v>
      </c>
      <c r="E1042" s="14" t="str">
        <f>LEFT(tabDaten[[#This Row],[Gld]],1) &amp; "    " &amp;VLOOKUP((tabDaten[[#This Row],[MandNr]]&amp;"x"&amp;LEFT(tabDaten[[#This Row],[Gld]],1)),tabGliederung[],2,FALSE)</f>
        <v xml:space="preserve">2    Schulen </v>
      </c>
      <c r="F1042" s="14" t="str">
        <f>LEFT(tabDaten[[#This Row],[Gld]],2) &amp; "    " &amp;VLOOKUP((tabDaten[[#This Row],[MandNr]]&amp;"x"&amp;LEFT(tabDaten[[#This Row],[Gld]],2)),tabGliederung[],2,FALSE)</f>
        <v>21    Grund - Hauptschulen,  Grundschulförderklassen</v>
      </c>
      <c r="G10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2" s="14" t="str">
        <f>LEFT(tabDaten[[#This Row],[Gld]],4) &amp; "    " &amp;VLOOKUP((tabDaten[[#This Row],[MandNr]]&amp;"x"&amp;LEFT(tabDaten[[#This Row],[Gld]],4)),tabGliederung[],2,FALSE)</f>
        <v xml:space="preserve">2114    Grundschule Grombach </v>
      </c>
      <c r="I1042" s="14" t="str">
        <f>IF(OR(LEFT(tabDaten[[#This Row],[Grp]],1)*1=3,LEFT(tabDaten[[#This Row],[Grp]],1)*1=9),LEFT(tabDaten[[#This Row],[Grp]],2),LEFT(tabDaten[[#This Row],[Grp]],1))</f>
        <v>7</v>
      </c>
      <c r="J1042" s="14" t="str">
        <f>VLOOKUP(tabDaten[[#This Row],[GrpKurz]],tabGruppierung[],2,FALSE)</f>
        <v>A   Zuweisungen und Zuschüsse (nicht für Investitionen)</v>
      </c>
      <c r="K10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2114-700000    Zuschuss Förderverein   </v>
      </c>
      <c r="L1042" s="17">
        <f>IF(OR(tabDaten[[#This Row],[art]]="00",tabDaten[[#This Row],[art]]="10"),tabDaten[[#This Row],[Plan]],tabDaten[[#This Row],[Plan]]*-1)</f>
        <v>-600</v>
      </c>
      <c r="M1042" s="18">
        <f>IF(OR(tabDaten[[#This Row],[art]]="00",tabDaten[[#This Row],[art]]="10",tabDaten[[#This Row],[art]]="60",tabDaten[[#This Row],[art]]="70"),tabDaten[[#This Row],[Rechnung]],tabDaten[[#This Row],[Rechnung]]*-1)</f>
        <v>-400</v>
      </c>
      <c r="N1042" s="44">
        <v>1</v>
      </c>
      <c r="O1042" s="45" t="s">
        <v>997</v>
      </c>
      <c r="P1042" s="45" t="s">
        <v>1065</v>
      </c>
      <c r="Q1042" s="45" t="s">
        <v>1766</v>
      </c>
      <c r="R1042" s="45" t="s">
        <v>995</v>
      </c>
      <c r="S1042" s="45" t="s">
        <v>1546</v>
      </c>
      <c r="T1042" s="44" t="s">
        <v>182</v>
      </c>
      <c r="U1042" s="46">
        <v>600</v>
      </c>
      <c r="V1042" s="46">
        <v>400</v>
      </c>
    </row>
    <row r="1043" spans="2:22" x14ac:dyDescent="0.2">
      <c r="B1043" s="14" t="str">
        <f>IF(tabDaten[[#This Row],[MandNr]]="","Fehler",IF(tabDaten[[#This Row],[MandNr]]=1,"1 Stadt Bad Rappenau","2 Eigenbetrieb Stadtenwässerung"))</f>
        <v>1 Stadt Bad Rappenau</v>
      </c>
      <c r="C1043" s="14" t="str">
        <f>IF(OR(tabDaten[[#This Row],[art]]="00",tabDaten[[#This Row],[art]]="01",tabDaten[[#This Row],[art]]="60",tabDaten[[#This Row],[art]]="61"),"0 Verwaltungshaushalt","1 Vermögenshaushalt")</f>
        <v>0 Verwaltungshaushalt</v>
      </c>
      <c r="D1043" s="14" t="str">
        <f>VLOOKUP(tabDaten[[#This Row],[art]],tabKontenart[],2,FALSE)</f>
        <v>01 Ausgaben VerwaltungsHH</v>
      </c>
      <c r="E1043" s="14" t="str">
        <f>LEFT(tabDaten[[#This Row],[Gld]],1) &amp; "    " &amp;VLOOKUP((tabDaten[[#This Row],[MandNr]]&amp;"x"&amp;LEFT(tabDaten[[#This Row],[Gld]],1)),tabGliederung[],2,FALSE)</f>
        <v xml:space="preserve">2    Schulen </v>
      </c>
      <c r="F1043" s="14" t="str">
        <f>LEFT(tabDaten[[#This Row],[Gld]],2) &amp; "    " &amp;VLOOKUP((tabDaten[[#This Row],[MandNr]]&amp;"x"&amp;LEFT(tabDaten[[#This Row],[Gld]],2)),tabGliederung[],2,FALSE)</f>
        <v>21    Grund - Hauptschulen,  Grundschulförderklassen</v>
      </c>
      <c r="G10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3" s="14" t="str">
        <f>LEFT(tabDaten[[#This Row],[Gld]],4) &amp; "    " &amp;VLOOKUP((tabDaten[[#This Row],[MandNr]]&amp;"x"&amp;LEFT(tabDaten[[#This Row],[Gld]],4)),tabGliederung[],2,FALSE)</f>
        <v xml:space="preserve">2115    Grundschule Heinsheim </v>
      </c>
      <c r="I1043" s="14" t="str">
        <f>IF(OR(LEFT(tabDaten[[#This Row],[Grp]],1)*1=3,LEFT(tabDaten[[#This Row],[Grp]],1)*1=9),LEFT(tabDaten[[#This Row],[Grp]],2),LEFT(tabDaten[[#This Row],[Grp]],1))</f>
        <v>4</v>
      </c>
      <c r="J1043" s="14" t="str">
        <f>VLOOKUP(tabDaten[[#This Row],[GrpKurz]],tabGruppierung[],2,FALSE)</f>
        <v>A   Personalausgaben</v>
      </c>
      <c r="K10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2115-414000    Vergütungen der Beschäftigten bis 2005 nur Angestellte </v>
      </c>
      <c r="L1043" s="17">
        <f>IF(OR(tabDaten[[#This Row],[art]]="00",tabDaten[[#This Row],[art]]="10"),tabDaten[[#This Row],[Plan]],tabDaten[[#This Row],[Plan]]*-1)</f>
        <v>-20700</v>
      </c>
      <c r="M1043" s="18">
        <f>IF(OR(tabDaten[[#This Row],[art]]="00",tabDaten[[#This Row],[art]]="10",tabDaten[[#This Row],[art]]="60",tabDaten[[#This Row],[art]]="70"),tabDaten[[#This Row],[Rechnung]],tabDaten[[#This Row],[Rechnung]]*-1)</f>
        <v>-20662.650000000001</v>
      </c>
      <c r="N1043" s="44">
        <v>1</v>
      </c>
      <c r="O1043" s="45" t="s">
        <v>997</v>
      </c>
      <c r="P1043" s="45" t="s">
        <v>1066</v>
      </c>
      <c r="Q1043" s="45" t="s">
        <v>1707</v>
      </c>
      <c r="R1043" s="45" t="s">
        <v>995</v>
      </c>
      <c r="S1043" s="45" t="s">
        <v>1546</v>
      </c>
      <c r="T1043" s="44" t="s">
        <v>127</v>
      </c>
      <c r="U1043" s="46">
        <v>20700</v>
      </c>
      <c r="V1043" s="46">
        <v>20662.650000000001</v>
      </c>
    </row>
    <row r="1044" spans="2:22" x14ac:dyDescent="0.2">
      <c r="B1044" s="14" t="str">
        <f>IF(tabDaten[[#This Row],[MandNr]]="","Fehler",IF(tabDaten[[#This Row],[MandNr]]=1,"1 Stadt Bad Rappenau","2 Eigenbetrieb Stadtenwässerung"))</f>
        <v>1 Stadt Bad Rappenau</v>
      </c>
      <c r="C1044" s="14" t="str">
        <f>IF(OR(tabDaten[[#This Row],[art]]="00",tabDaten[[#This Row],[art]]="01",tabDaten[[#This Row],[art]]="60",tabDaten[[#This Row],[art]]="61"),"0 Verwaltungshaushalt","1 Vermögenshaushalt")</f>
        <v>0 Verwaltungshaushalt</v>
      </c>
      <c r="D1044" s="14" t="str">
        <f>VLOOKUP(tabDaten[[#This Row],[art]],tabKontenart[],2,FALSE)</f>
        <v>01 Ausgaben VerwaltungsHH</v>
      </c>
      <c r="E1044" s="14" t="str">
        <f>LEFT(tabDaten[[#This Row],[Gld]],1) &amp; "    " &amp;VLOOKUP((tabDaten[[#This Row],[MandNr]]&amp;"x"&amp;LEFT(tabDaten[[#This Row],[Gld]],1)),tabGliederung[],2,FALSE)</f>
        <v xml:space="preserve">2    Schulen </v>
      </c>
      <c r="F1044" s="14" t="str">
        <f>LEFT(tabDaten[[#This Row],[Gld]],2) &amp; "    " &amp;VLOOKUP((tabDaten[[#This Row],[MandNr]]&amp;"x"&amp;LEFT(tabDaten[[#This Row],[Gld]],2)),tabGliederung[],2,FALSE)</f>
        <v>21    Grund - Hauptschulen,  Grundschulförderklassen</v>
      </c>
      <c r="G10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4" s="14" t="str">
        <f>LEFT(tabDaten[[#This Row],[Gld]],4) &amp; "    " &amp;VLOOKUP((tabDaten[[#This Row],[MandNr]]&amp;"x"&amp;LEFT(tabDaten[[#This Row],[Gld]],4)),tabGliederung[],2,FALSE)</f>
        <v xml:space="preserve">2115    Grundschule Heinsheim </v>
      </c>
      <c r="I1044" s="14" t="str">
        <f>IF(OR(LEFT(tabDaten[[#This Row],[Grp]],1)*1=3,LEFT(tabDaten[[#This Row],[Grp]],1)*1=9),LEFT(tabDaten[[#This Row],[Grp]],2),LEFT(tabDaten[[#This Row],[Grp]],1))</f>
        <v>4</v>
      </c>
      <c r="J1044" s="14" t="str">
        <f>VLOOKUP(tabDaten[[#This Row],[GrpKurz]],tabGruppierung[],2,FALSE)</f>
        <v>A   Personalausgaben</v>
      </c>
      <c r="K10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2115-434000    Beiträge Versorgungskasse  bis 2005 nur Angestellte </v>
      </c>
      <c r="L1044" s="17">
        <f>IF(OR(tabDaten[[#This Row],[art]]="00",tabDaten[[#This Row],[art]]="10"),tabDaten[[#This Row],[Plan]],tabDaten[[#This Row],[Plan]]*-1)</f>
        <v>-1800</v>
      </c>
      <c r="M1044" s="18">
        <f>IF(OR(tabDaten[[#This Row],[art]]="00",tabDaten[[#This Row],[art]]="10",tabDaten[[#This Row],[art]]="60",tabDaten[[#This Row],[art]]="70"),tabDaten[[#This Row],[Rechnung]],tabDaten[[#This Row],[Rechnung]]*-1)</f>
        <v>-1736.24</v>
      </c>
      <c r="N1044" s="44">
        <v>1</v>
      </c>
      <c r="O1044" s="45" t="s">
        <v>997</v>
      </c>
      <c r="P1044" s="45" t="s">
        <v>1066</v>
      </c>
      <c r="Q1044" s="45" t="s">
        <v>1709</v>
      </c>
      <c r="R1044" s="45" t="s">
        <v>995</v>
      </c>
      <c r="S1044" s="45" t="s">
        <v>1546</v>
      </c>
      <c r="T1044" s="44" t="s">
        <v>104</v>
      </c>
      <c r="U1044" s="46">
        <v>1800</v>
      </c>
      <c r="V1044" s="46">
        <v>1736.24</v>
      </c>
    </row>
    <row r="1045" spans="2:22" x14ac:dyDescent="0.2">
      <c r="B1045" s="14" t="str">
        <f>IF(tabDaten[[#This Row],[MandNr]]="","Fehler",IF(tabDaten[[#This Row],[MandNr]]=1,"1 Stadt Bad Rappenau","2 Eigenbetrieb Stadtenwässerung"))</f>
        <v>1 Stadt Bad Rappenau</v>
      </c>
      <c r="C1045" s="14" t="str">
        <f>IF(OR(tabDaten[[#This Row],[art]]="00",tabDaten[[#This Row],[art]]="01",tabDaten[[#This Row],[art]]="60",tabDaten[[#This Row],[art]]="61"),"0 Verwaltungshaushalt","1 Vermögenshaushalt")</f>
        <v>0 Verwaltungshaushalt</v>
      </c>
      <c r="D1045" s="14" t="str">
        <f>VLOOKUP(tabDaten[[#This Row],[art]],tabKontenart[],2,FALSE)</f>
        <v>01 Ausgaben VerwaltungsHH</v>
      </c>
      <c r="E1045" s="14" t="str">
        <f>LEFT(tabDaten[[#This Row],[Gld]],1) &amp; "    " &amp;VLOOKUP((tabDaten[[#This Row],[MandNr]]&amp;"x"&amp;LEFT(tabDaten[[#This Row],[Gld]],1)),tabGliederung[],2,FALSE)</f>
        <v xml:space="preserve">2    Schulen </v>
      </c>
      <c r="F1045" s="14" t="str">
        <f>LEFT(tabDaten[[#This Row],[Gld]],2) &amp; "    " &amp;VLOOKUP((tabDaten[[#This Row],[MandNr]]&amp;"x"&amp;LEFT(tabDaten[[#This Row],[Gld]],2)),tabGliederung[],2,FALSE)</f>
        <v>21    Grund - Hauptschulen,  Grundschulförderklassen</v>
      </c>
      <c r="G10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5" s="14" t="str">
        <f>LEFT(tabDaten[[#This Row],[Gld]],4) &amp; "    " &amp;VLOOKUP((tabDaten[[#This Row],[MandNr]]&amp;"x"&amp;LEFT(tabDaten[[#This Row],[Gld]],4)),tabGliederung[],2,FALSE)</f>
        <v xml:space="preserve">2115    Grundschule Heinsheim </v>
      </c>
      <c r="I1045" s="14" t="str">
        <f>IF(OR(LEFT(tabDaten[[#This Row],[Grp]],1)*1=3,LEFT(tabDaten[[#This Row],[Grp]],1)*1=9),LEFT(tabDaten[[#This Row],[Grp]],2),LEFT(tabDaten[[#This Row],[Grp]],1))</f>
        <v>4</v>
      </c>
      <c r="J1045" s="14" t="str">
        <f>VLOOKUP(tabDaten[[#This Row],[GrpKurz]],tabGruppierung[],2,FALSE)</f>
        <v>A   Personalausgaben</v>
      </c>
      <c r="K10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2115-444000    Beiträge zur gesetzlichen Sozialversicherung für Angest. bis 2005 nur Angestellte </v>
      </c>
      <c r="L1045" s="17">
        <f>IF(OR(tabDaten[[#This Row],[art]]="00",tabDaten[[#This Row],[art]]="10"),tabDaten[[#This Row],[Plan]],tabDaten[[#This Row],[Plan]]*-1)</f>
        <v>-4200</v>
      </c>
      <c r="M1045" s="18">
        <f>IF(OR(tabDaten[[#This Row],[art]]="00",tabDaten[[#This Row],[art]]="10",tabDaten[[#This Row],[art]]="60",tabDaten[[#This Row],[art]]="70"),tabDaten[[#This Row],[Rechnung]],tabDaten[[#This Row],[Rechnung]]*-1)</f>
        <v>-4148.7700000000004</v>
      </c>
      <c r="N1045" s="44">
        <v>1</v>
      </c>
      <c r="O1045" s="45" t="s">
        <v>997</v>
      </c>
      <c r="P1045" s="45" t="s">
        <v>1066</v>
      </c>
      <c r="Q1045" s="45" t="s">
        <v>1710</v>
      </c>
      <c r="R1045" s="45" t="s">
        <v>995</v>
      </c>
      <c r="S1045" s="45" t="s">
        <v>1546</v>
      </c>
      <c r="T1045" s="44" t="s">
        <v>128</v>
      </c>
      <c r="U1045" s="46">
        <v>4200</v>
      </c>
      <c r="V1045" s="46">
        <v>4148.7700000000004</v>
      </c>
    </row>
    <row r="1046" spans="2:22" x14ac:dyDescent="0.2">
      <c r="B1046" s="14" t="str">
        <f>IF(tabDaten[[#This Row],[MandNr]]="","Fehler",IF(tabDaten[[#This Row],[MandNr]]=1,"1 Stadt Bad Rappenau","2 Eigenbetrieb Stadtenwässerung"))</f>
        <v>1 Stadt Bad Rappenau</v>
      </c>
      <c r="C1046" s="14" t="str">
        <f>IF(OR(tabDaten[[#This Row],[art]]="00",tabDaten[[#This Row],[art]]="01",tabDaten[[#This Row],[art]]="60",tabDaten[[#This Row],[art]]="61"),"0 Verwaltungshaushalt","1 Vermögenshaushalt")</f>
        <v>0 Verwaltungshaushalt</v>
      </c>
      <c r="D1046" s="14" t="str">
        <f>VLOOKUP(tabDaten[[#This Row],[art]],tabKontenart[],2,FALSE)</f>
        <v>01 Ausgaben VerwaltungsHH</v>
      </c>
      <c r="E1046" s="14" t="str">
        <f>LEFT(tabDaten[[#This Row],[Gld]],1) &amp; "    " &amp;VLOOKUP((tabDaten[[#This Row],[MandNr]]&amp;"x"&amp;LEFT(tabDaten[[#This Row],[Gld]],1)),tabGliederung[],2,FALSE)</f>
        <v xml:space="preserve">2    Schulen </v>
      </c>
      <c r="F1046" s="14" t="str">
        <f>LEFT(tabDaten[[#This Row],[Gld]],2) &amp; "    " &amp;VLOOKUP((tabDaten[[#This Row],[MandNr]]&amp;"x"&amp;LEFT(tabDaten[[#This Row],[Gld]],2)),tabGliederung[],2,FALSE)</f>
        <v>21    Grund - Hauptschulen,  Grundschulförderklassen</v>
      </c>
      <c r="G10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6" s="14" t="str">
        <f>LEFT(tabDaten[[#This Row],[Gld]],4) &amp; "    " &amp;VLOOKUP((tabDaten[[#This Row],[MandNr]]&amp;"x"&amp;LEFT(tabDaten[[#This Row],[Gld]],4)),tabGliederung[],2,FALSE)</f>
        <v xml:space="preserve">2115    Grundschule Heinsheim </v>
      </c>
      <c r="I1046" s="14" t="str">
        <f>IF(OR(LEFT(tabDaten[[#This Row],[Grp]],1)*1=3,LEFT(tabDaten[[#This Row],[Grp]],1)*1=9),LEFT(tabDaten[[#This Row],[Grp]],2),LEFT(tabDaten[[#This Row],[Grp]],1))</f>
        <v>4</v>
      </c>
      <c r="J1046" s="14" t="str">
        <f>VLOOKUP(tabDaten[[#This Row],[GrpKurz]],tabGruppierung[],2,FALSE)</f>
        <v>A   Personalausgaben</v>
      </c>
      <c r="K10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2115-450000    Beihilfen, Unterstützung und dgl.  </v>
      </c>
      <c r="L1046" s="17">
        <f>IF(OR(tabDaten[[#This Row],[art]]="00",tabDaten[[#This Row],[art]]="10"),tabDaten[[#This Row],[Plan]],tabDaten[[#This Row],[Plan]]*-1)</f>
        <v>-100</v>
      </c>
      <c r="M1046" s="18">
        <f>IF(OR(tabDaten[[#This Row],[art]]="00",tabDaten[[#This Row],[art]]="10",tabDaten[[#This Row],[art]]="60",tabDaten[[#This Row],[art]]="70"),tabDaten[[#This Row],[Rechnung]],tabDaten[[#This Row],[Rechnung]]*-1)</f>
        <v>-4</v>
      </c>
      <c r="N1046" s="44">
        <v>1</v>
      </c>
      <c r="O1046" s="45" t="s">
        <v>997</v>
      </c>
      <c r="P1046" s="45" t="s">
        <v>1066</v>
      </c>
      <c r="Q1046" s="45" t="s">
        <v>1711</v>
      </c>
      <c r="R1046" s="45" t="s">
        <v>995</v>
      </c>
      <c r="S1046" s="45" t="s">
        <v>1546</v>
      </c>
      <c r="T1046" s="44" t="s">
        <v>106</v>
      </c>
      <c r="U1046" s="46">
        <v>100</v>
      </c>
      <c r="V1046" s="46">
        <v>4</v>
      </c>
    </row>
    <row r="1047" spans="2:22" x14ac:dyDescent="0.2">
      <c r="B1047" s="14" t="str">
        <f>IF(tabDaten[[#This Row],[MandNr]]="","Fehler",IF(tabDaten[[#This Row],[MandNr]]=1,"1 Stadt Bad Rappenau","2 Eigenbetrieb Stadtenwässerung"))</f>
        <v>1 Stadt Bad Rappenau</v>
      </c>
      <c r="C1047" s="14" t="str">
        <f>IF(OR(tabDaten[[#This Row],[art]]="00",tabDaten[[#This Row],[art]]="01",tabDaten[[#This Row],[art]]="60",tabDaten[[#This Row],[art]]="61"),"0 Verwaltungshaushalt","1 Vermögenshaushalt")</f>
        <v>0 Verwaltungshaushalt</v>
      </c>
      <c r="D1047" s="14" t="str">
        <f>VLOOKUP(tabDaten[[#This Row],[art]],tabKontenart[],2,FALSE)</f>
        <v>01 Ausgaben VerwaltungsHH</v>
      </c>
      <c r="E1047" s="14" t="str">
        <f>LEFT(tabDaten[[#This Row],[Gld]],1) &amp; "    " &amp;VLOOKUP((tabDaten[[#This Row],[MandNr]]&amp;"x"&amp;LEFT(tabDaten[[#This Row],[Gld]],1)),tabGliederung[],2,FALSE)</f>
        <v xml:space="preserve">2    Schulen </v>
      </c>
      <c r="F1047" s="14" t="str">
        <f>LEFT(tabDaten[[#This Row],[Gld]],2) &amp; "    " &amp;VLOOKUP((tabDaten[[#This Row],[MandNr]]&amp;"x"&amp;LEFT(tabDaten[[#This Row],[Gld]],2)),tabGliederung[],2,FALSE)</f>
        <v>21    Grund - Hauptschulen,  Grundschulförderklassen</v>
      </c>
      <c r="G10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7" s="14" t="str">
        <f>LEFT(tabDaten[[#This Row],[Gld]],4) &amp; "    " &amp;VLOOKUP((tabDaten[[#This Row],[MandNr]]&amp;"x"&amp;LEFT(tabDaten[[#This Row],[Gld]],4)),tabGliederung[],2,FALSE)</f>
        <v xml:space="preserve">2115    Grundschule Heinsheim </v>
      </c>
      <c r="I1047" s="14" t="str">
        <f>IF(OR(LEFT(tabDaten[[#This Row],[Grp]],1)*1=3,LEFT(tabDaten[[#This Row],[Grp]],1)*1=9),LEFT(tabDaten[[#This Row],[Grp]],2),LEFT(tabDaten[[#This Row],[Grp]],1))</f>
        <v>4</v>
      </c>
      <c r="J1047" s="14" t="str">
        <f>VLOOKUP(tabDaten[[#This Row],[GrpKurz]],tabGruppierung[],2,FALSE)</f>
        <v>A   Personalausgaben</v>
      </c>
      <c r="K10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2115-460000    Personalnebenausgaben   </v>
      </c>
      <c r="L1047" s="17">
        <f>IF(OR(tabDaten[[#This Row],[art]]="00",tabDaten[[#This Row],[art]]="10"),tabDaten[[#This Row],[Plan]],tabDaten[[#This Row],[Plan]]*-1)</f>
        <v>-100</v>
      </c>
      <c r="M1047" s="18">
        <f>IF(OR(tabDaten[[#This Row],[art]]="00",tabDaten[[#This Row],[art]]="10",tabDaten[[#This Row],[art]]="60",tabDaten[[#This Row],[art]]="70"),tabDaten[[#This Row],[Rechnung]],tabDaten[[#This Row],[Rechnung]]*-1)</f>
        <v>-84.56</v>
      </c>
      <c r="N1047" s="44">
        <v>1</v>
      </c>
      <c r="O1047" s="45" t="s">
        <v>997</v>
      </c>
      <c r="P1047" s="45" t="s">
        <v>1066</v>
      </c>
      <c r="Q1047" s="45" t="s">
        <v>1712</v>
      </c>
      <c r="R1047" s="45" t="s">
        <v>995</v>
      </c>
      <c r="S1047" s="45" t="s">
        <v>1546</v>
      </c>
      <c r="T1047" s="44" t="s">
        <v>107</v>
      </c>
      <c r="U1047" s="46">
        <v>100</v>
      </c>
      <c r="V1047" s="46">
        <v>84.56</v>
      </c>
    </row>
    <row r="1048" spans="2:22" x14ac:dyDescent="0.2">
      <c r="B1048" s="14" t="str">
        <f>IF(tabDaten[[#This Row],[MandNr]]="","Fehler",IF(tabDaten[[#This Row],[MandNr]]=1,"1 Stadt Bad Rappenau","2 Eigenbetrieb Stadtenwässerung"))</f>
        <v>1 Stadt Bad Rappenau</v>
      </c>
      <c r="C1048" s="14" t="str">
        <f>IF(OR(tabDaten[[#This Row],[art]]="00",tabDaten[[#This Row],[art]]="01",tabDaten[[#This Row],[art]]="60",tabDaten[[#This Row],[art]]="61"),"0 Verwaltungshaushalt","1 Vermögenshaushalt")</f>
        <v>0 Verwaltungshaushalt</v>
      </c>
      <c r="D1048" s="14" t="str">
        <f>VLOOKUP(tabDaten[[#This Row],[art]],tabKontenart[],2,FALSE)</f>
        <v>01 Ausgaben VerwaltungsHH</v>
      </c>
      <c r="E1048" s="14" t="str">
        <f>LEFT(tabDaten[[#This Row],[Gld]],1) &amp; "    " &amp;VLOOKUP((tabDaten[[#This Row],[MandNr]]&amp;"x"&amp;LEFT(tabDaten[[#This Row],[Gld]],1)),tabGliederung[],2,FALSE)</f>
        <v xml:space="preserve">2    Schulen </v>
      </c>
      <c r="F1048" s="14" t="str">
        <f>LEFT(tabDaten[[#This Row],[Gld]],2) &amp; "    " &amp;VLOOKUP((tabDaten[[#This Row],[MandNr]]&amp;"x"&amp;LEFT(tabDaten[[#This Row],[Gld]],2)),tabGliederung[],2,FALSE)</f>
        <v>21    Grund - Hauptschulen,  Grundschulförderklassen</v>
      </c>
      <c r="G10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8" s="14" t="str">
        <f>LEFT(tabDaten[[#This Row],[Gld]],4) &amp; "    " &amp;VLOOKUP((tabDaten[[#This Row],[MandNr]]&amp;"x"&amp;LEFT(tabDaten[[#This Row],[Gld]],4)),tabGliederung[],2,FALSE)</f>
        <v xml:space="preserve">2115    Grundschule Heinsheim </v>
      </c>
      <c r="I1048" s="14" t="str">
        <f>IF(OR(LEFT(tabDaten[[#This Row],[Grp]],1)*1=3,LEFT(tabDaten[[#This Row],[Grp]],1)*1=9),LEFT(tabDaten[[#This Row],[Grp]],2),LEFT(tabDaten[[#This Row],[Grp]],1))</f>
        <v>5</v>
      </c>
      <c r="J1048" s="14" t="str">
        <f>VLOOKUP(tabDaten[[#This Row],[GrpKurz]],tabGruppierung[],2,FALSE)</f>
        <v>A   Sächlicher Verwaltungs- und Betriebsaufwand</v>
      </c>
      <c r="K10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2115-501000    Gebäudeunterhaltung   </v>
      </c>
      <c r="L1048" s="17">
        <f>IF(OR(tabDaten[[#This Row],[art]]="00",tabDaten[[#This Row],[art]]="10"),tabDaten[[#This Row],[Plan]],tabDaten[[#This Row],[Plan]]*-1)</f>
        <v>-3500</v>
      </c>
      <c r="M1048" s="18">
        <f>IF(OR(tabDaten[[#This Row],[art]]="00",tabDaten[[#This Row],[art]]="10",tabDaten[[#This Row],[art]]="60",tabDaten[[#This Row],[art]]="70"),tabDaten[[#This Row],[Rechnung]],tabDaten[[#This Row],[Rechnung]]*-1)</f>
        <v>-5904.96</v>
      </c>
      <c r="N1048" s="44">
        <v>1</v>
      </c>
      <c r="O1048" s="45" t="s">
        <v>997</v>
      </c>
      <c r="P1048" s="45" t="s">
        <v>1066</v>
      </c>
      <c r="Q1048" s="45" t="s">
        <v>1730</v>
      </c>
      <c r="R1048" s="45" t="s">
        <v>995</v>
      </c>
      <c r="S1048" s="45" t="s">
        <v>1546</v>
      </c>
      <c r="T1048" s="44" t="s">
        <v>133</v>
      </c>
      <c r="U1048" s="46">
        <v>3500</v>
      </c>
      <c r="V1048" s="46">
        <v>5904.96</v>
      </c>
    </row>
    <row r="1049" spans="2:22" x14ac:dyDescent="0.2">
      <c r="B1049" s="14" t="str">
        <f>IF(tabDaten[[#This Row],[MandNr]]="","Fehler",IF(tabDaten[[#This Row],[MandNr]]=1,"1 Stadt Bad Rappenau","2 Eigenbetrieb Stadtenwässerung"))</f>
        <v>1 Stadt Bad Rappenau</v>
      </c>
      <c r="C1049" s="14" t="str">
        <f>IF(OR(tabDaten[[#This Row],[art]]="00",tabDaten[[#This Row],[art]]="01",tabDaten[[#This Row],[art]]="60",tabDaten[[#This Row],[art]]="61"),"0 Verwaltungshaushalt","1 Vermögenshaushalt")</f>
        <v>0 Verwaltungshaushalt</v>
      </c>
      <c r="D1049" s="14" t="str">
        <f>VLOOKUP(tabDaten[[#This Row],[art]],tabKontenart[],2,FALSE)</f>
        <v>01 Ausgaben VerwaltungsHH</v>
      </c>
      <c r="E1049" s="14" t="str">
        <f>LEFT(tabDaten[[#This Row],[Gld]],1) &amp; "    " &amp;VLOOKUP((tabDaten[[#This Row],[MandNr]]&amp;"x"&amp;LEFT(tabDaten[[#This Row],[Gld]],1)),tabGliederung[],2,FALSE)</f>
        <v xml:space="preserve">2    Schulen </v>
      </c>
      <c r="F1049" s="14" t="str">
        <f>LEFT(tabDaten[[#This Row],[Gld]],2) &amp; "    " &amp;VLOOKUP((tabDaten[[#This Row],[MandNr]]&amp;"x"&amp;LEFT(tabDaten[[#This Row],[Gld]],2)),tabGliederung[],2,FALSE)</f>
        <v>21    Grund - Hauptschulen,  Grundschulförderklassen</v>
      </c>
      <c r="G10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49" s="14" t="str">
        <f>LEFT(tabDaten[[#This Row],[Gld]],4) &amp; "    " &amp;VLOOKUP((tabDaten[[#This Row],[MandNr]]&amp;"x"&amp;LEFT(tabDaten[[#This Row],[Gld]],4)),tabGliederung[],2,FALSE)</f>
        <v xml:space="preserve">2115    Grundschule Heinsheim </v>
      </c>
      <c r="I1049" s="14" t="str">
        <f>IF(OR(LEFT(tabDaten[[#This Row],[Grp]],1)*1=3,LEFT(tabDaten[[#This Row],[Grp]],1)*1=9),LEFT(tabDaten[[#This Row],[Grp]],2),LEFT(tabDaten[[#This Row],[Grp]],1))</f>
        <v>5</v>
      </c>
      <c r="J1049" s="14" t="str">
        <f>VLOOKUP(tabDaten[[#This Row],[GrpKurz]],tabGruppierung[],2,FALSE)</f>
        <v>A   Sächlicher Verwaltungs- und Betriebsaufwand</v>
      </c>
      <c r="K10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2115-510000    Unterhaltung des sonstigen unbeweglichen Vermögens  </v>
      </c>
      <c r="L1049" s="17">
        <f>IF(OR(tabDaten[[#This Row],[art]]="00",tabDaten[[#This Row],[art]]="10"),tabDaten[[#This Row],[Plan]],tabDaten[[#This Row],[Plan]]*-1)</f>
        <v>-1000</v>
      </c>
      <c r="M1049" s="18">
        <f>IF(OR(tabDaten[[#This Row],[art]]="00",tabDaten[[#This Row],[art]]="10",tabDaten[[#This Row],[art]]="60",tabDaten[[#This Row],[art]]="70"),tabDaten[[#This Row],[Rechnung]],tabDaten[[#This Row],[Rechnung]]*-1)</f>
        <v>-1888.02</v>
      </c>
      <c r="N1049" s="44">
        <v>1</v>
      </c>
      <c r="O1049" s="45" t="s">
        <v>997</v>
      </c>
      <c r="P1049" s="45" t="s">
        <v>1066</v>
      </c>
      <c r="Q1049" s="45" t="s">
        <v>1731</v>
      </c>
      <c r="R1049" s="45" t="s">
        <v>995</v>
      </c>
      <c r="S1049" s="45" t="s">
        <v>1546</v>
      </c>
      <c r="T1049" s="44" t="s">
        <v>134</v>
      </c>
      <c r="U1049" s="46">
        <v>1000</v>
      </c>
      <c r="V1049" s="46">
        <v>1888.02</v>
      </c>
    </row>
    <row r="1050" spans="2:22" x14ac:dyDescent="0.2">
      <c r="B1050" s="14" t="str">
        <f>IF(tabDaten[[#This Row],[MandNr]]="","Fehler",IF(tabDaten[[#This Row],[MandNr]]=1,"1 Stadt Bad Rappenau","2 Eigenbetrieb Stadtenwässerung"))</f>
        <v>1 Stadt Bad Rappenau</v>
      </c>
      <c r="C1050" s="14" t="str">
        <f>IF(OR(tabDaten[[#This Row],[art]]="00",tabDaten[[#This Row],[art]]="01",tabDaten[[#This Row],[art]]="60",tabDaten[[#This Row],[art]]="61"),"0 Verwaltungshaushalt","1 Vermögenshaushalt")</f>
        <v>0 Verwaltungshaushalt</v>
      </c>
      <c r="D1050" s="14" t="str">
        <f>VLOOKUP(tabDaten[[#This Row],[art]],tabKontenart[],2,FALSE)</f>
        <v>01 Ausgaben VerwaltungsHH</v>
      </c>
      <c r="E1050" s="14" t="str">
        <f>LEFT(tabDaten[[#This Row],[Gld]],1) &amp; "    " &amp;VLOOKUP((tabDaten[[#This Row],[MandNr]]&amp;"x"&amp;LEFT(tabDaten[[#This Row],[Gld]],1)),tabGliederung[],2,FALSE)</f>
        <v xml:space="preserve">2    Schulen </v>
      </c>
      <c r="F1050" s="14" t="str">
        <f>LEFT(tabDaten[[#This Row],[Gld]],2) &amp; "    " &amp;VLOOKUP((tabDaten[[#This Row],[MandNr]]&amp;"x"&amp;LEFT(tabDaten[[#This Row],[Gld]],2)),tabGliederung[],2,FALSE)</f>
        <v>21    Grund - Hauptschulen,  Grundschulförderklassen</v>
      </c>
      <c r="G10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0" s="14" t="str">
        <f>LEFT(tabDaten[[#This Row],[Gld]],4) &amp; "    " &amp;VLOOKUP((tabDaten[[#This Row],[MandNr]]&amp;"x"&amp;LEFT(tabDaten[[#This Row],[Gld]],4)),tabGliederung[],2,FALSE)</f>
        <v xml:space="preserve">2115    Grundschule Heinsheim </v>
      </c>
      <c r="I1050" s="14" t="str">
        <f>IF(OR(LEFT(tabDaten[[#This Row],[Grp]],1)*1=3,LEFT(tabDaten[[#This Row],[Grp]],1)*1=9),LEFT(tabDaten[[#This Row],[Grp]],2),LEFT(tabDaten[[#This Row],[Grp]],1))</f>
        <v>5</v>
      </c>
      <c r="J1050" s="14" t="str">
        <f>VLOOKUP(tabDaten[[#This Row],[GrpKurz]],tabGruppierung[],2,FALSE)</f>
        <v>A   Sächlicher Verwaltungs- und Betriebsaufwand</v>
      </c>
      <c r="K10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2115-521000    Geräte, Ausstattungs- und Einrichtungsgegenstände  </v>
      </c>
      <c r="L1050" s="17">
        <f>IF(OR(tabDaten[[#This Row],[art]]="00",tabDaten[[#This Row],[art]]="10"),tabDaten[[#This Row],[Plan]],tabDaten[[#This Row],[Plan]]*-1)</f>
        <v>-1300</v>
      </c>
      <c r="M1050" s="18">
        <f>IF(OR(tabDaten[[#This Row],[art]]="00",tabDaten[[#This Row],[art]]="10",tabDaten[[#This Row],[art]]="60",tabDaten[[#This Row],[art]]="70"),tabDaten[[#This Row],[Rechnung]],tabDaten[[#This Row],[Rechnung]]*-1)</f>
        <v>-575.92999999999995</v>
      </c>
      <c r="N1050" s="44">
        <v>1</v>
      </c>
      <c r="O1050" s="45" t="s">
        <v>997</v>
      </c>
      <c r="P1050" s="45" t="s">
        <v>1066</v>
      </c>
      <c r="Q1050" s="45" t="s">
        <v>1750</v>
      </c>
      <c r="R1050" s="45" t="s">
        <v>995</v>
      </c>
      <c r="S1050" s="45" t="s">
        <v>1546</v>
      </c>
      <c r="T1050" s="44" t="s">
        <v>125</v>
      </c>
      <c r="U1050" s="46">
        <v>1300</v>
      </c>
      <c r="V1050" s="46">
        <v>575.92999999999995</v>
      </c>
    </row>
    <row r="1051" spans="2:22" x14ac:dyDescent="0.2">
      <c r="B1051" s="14" t="str">
        <f>IF(tabDaten[[#This Row],[MandNr]]="","Fehler",IF(tabDaten[[#This Row],[MandNr]]=1,"1 Stadt Bad Rappenau","2 Eigenbetrieb Stadtenwässerung"))</f>
        <v>1 Stadt Bad Rappenau</v>
      </c>
      <c r="C1051" s="14" t="str">
        <f>IF(OR(tabDaten[[#This Row],[art]]="00",tabDaten[[#This Row],[art]]="01",tabDaten[[#This Row],[art]]="60",tabDaten[[#This Row],[art]]="61"),"0 Verwaltungshaushalt","1 Vermögenshaushalt")</f>
        <v>0 Verwaltungshaushalt</v>
      </c>
      <c r="D1051" s="14" t="str">
        <f>VLOOKUP(tabDaten[[#This Row],[art]],tabKontenart[],2,FALSE)</f>
        <v>01 Ausgaben VerwaltungsHH</v>
      </c>
      <c r="E1051" s="14" t="str">
        <f>LEFT(tabDaten[[#This Row],[Gld]],1) &amp; "    " &amp;VLOOKUP((tabDaten[[#This Row],[MandNr]]&amp;"x"&amp;LEFT(tabDaten[[#This Row],[Gld]],1)),tabGliederung[],2,FALSE)</f>
        <v xml:space="preserve">2    Schulen </v>
      </c>
      <c r="F1051" s="14" t="str">
        <f>LEFT(tabDaten[[#This Row],[Gld]],2) &amp; "    " &amp;VLOOKUP((tabDaten[[#This Row],[MandNr]]&amp;"x"&amp;LEFT(tabDaten[[#This Row],[Gld]],2)),tabGliederung[],2,FALSE)</f>
        <v>21    Grund - Hauptschulen,  Grundschulförderklassen</v>
      </c>
      <c r="G10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1" s="14" t="str">
        <f>LEFT(tabDaten[[#This Row],[Gld]],4) &amp; "    " &amp;VLOOKUP((tabDaten[[#This Row],[MandNr]]&amp;"x"&amp;LEFT(tabDaten[[#This Row],[Gld]],4)),tabGliederung[],2,FALSE)</f>
        <v xml:space="preserve">2115    Grundschule Heinsheim </v>
      </c>
      <c r="I1051" s="14" t="str">
        <f>IF(OR(LEFT(tabDaten[[#This Row],[Grp]],1)*1=3,LEFT(tabDaten[[#This Row],[Grp]],1)*1=9),LEFT(tabDaten[[#This Row],[Grp]],2),LEFT(tabDaten[[#This Row],[Grp]],1))</f>
        <v>5</v>
      </c>
      <c r="J1051" s="14" t="str">
        <f>VLOOKUP(tabDaten[[#This Row],[GrpKurz]],tabGruppierung[],2,FALSE)</f>
        <v>A   Sächlicher Verwaltungs- und Betriebsaufwand</v>
      </c>
      <c r="K10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2115-522000    Druck- und Kopierkosten   </v>
      </c>
      <c r="L1051" s="17">
        <f>IF(OR(tabDaten[[#This Row],[art]]="00",tabDaten[[#This Row],[art]]="10"),tabDaten[[#This Row],[Plan]],tabDaten[[#This Row],[Plan]]*-1)</f>
        <v>-1200</v>
      </c>
      <c r="M1051" s="18">
        <f>IF(OR(tabDaten[[#This Row],[art]]="00",tabDaten[[#This Row],[art]]="10",tabDaten[[#This Row],[art]]="60",tabDaten[[#This Row],[art]]="70"),tabDaten[[#This Row],[Rechnung]],tabDaten[[#This Row],[Rechnung]]*-1)</f>
        <v>-1056.55</v>
      </c>
      <c r="N1051" s="44">
        <v>1</v>
      </c>
      <c r="O1051" s="45" t="s">
        <v>997</v>
      </c>
      <c r="P1051" s="45" t="s">
        <v>1066</v>
      </c>
      <c r="Q1051" s="45" t="s">
        <v>1715</v>
      </c>
      <c r="R1051" s="45" t="s">
        <v>995</v>
      </c>
      <c r="S1051" s="45" t="s">
        <v>1546</v>
      </c>
      <c r="T1051" s="44" t="s">
        <v>110</v>
      </c>
      <c r="U1051" s="46">
        <v>1200</v>
      </c>
      <c r="V1051" s="46">
        <v>1056.55</v>
      </c>
    </row>
    <row r="1052" spans="2:22" x14ac:dyDescent="0.2">
      <c r="B1052" s="14" t="str">
        <f>IF(tabDaten[[#This Row],[MandNr]]="","Fehler",IF(tabDaten[[#This Row],[MandNr]]=1,"1 Stadt Bad Rappenau","2 Eigenbetrieb Stadtenwässerung"))</f>
        <v>1 Stadt Bad Rappenau</v>
      </c>
      <c r="C1052" s="14" t="str">
        <f>IF(OR(tabDaten[[#This Row],[art]]="00",tabDaten[[#This Row],[art]]="01",tabDaten[[#This Row],[art]]="60",tabDaten[[#This Row],[art]]="61"),"0 Verwaltungshaushalt","1 Vermögenshaushalt")</f>
        <v>0 Verwaltungshaushalt</v>
      </c>
      <c r="D1052" s="14" t="str">
        <f>VLOOKUP(tabDaten[[#This Row],[art]],tabKontenart[],2,FALSE)</f>
        <v>01 Ausgaben VerwaltungsHH</v>
      </c>
      <c r="E1052" s="14" t="str">
        <f>LEFT(tabDaten[[#This Row],[Gld]],1) &amp; "    " &amp;VLOOKUP((tabDaten[[#This Row],[MandNr]]&amp;"x"&amp;LEFT(tabDaten[[#This Row],[Gld]],1)),tabGliederung[],2,FALSE)</f>
        <v xml:space="preserve">2    Schulen </v>
      </c>
      <c r="F1052" s="14" t="str">
        <f>LEFT(tabDaten[[#This Row],[Gld]],2) &amp; "    " &amp;VLOOKUP((tabDaten[[#This Row],[MandNr]]&amp;"x"&amp;LEFT(tabDaten[[#This Row],[Gld]],2)),tabGliederung[],2,FALSE)</f>
        <v>21    Grund - Hauptschulen,  Grundschulförderklassen</v>
      </c>
      <c r="G10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2" s="14" t="str">
        <f>LEFT(tabDaten[[#This Row],[Gld]],4) &amp; "    " &amp;VLOOKUP((tabDaten[[#This Row],[MandNr]]&amp;"x"&amp;LEFT(tabDaten[[#This Row],[Gld]],4)),tabGliederung[],2,FALSE)</f>
        <v xml:space="preserve">2115    Grundschule Heinsheim </v>
      </c>
      <c r="I1052" s="14" t="str">
        <f>IF(OR(LEFT(tabDaten[[#This Row],[Grp]],1)*1=3,LEFT(tabDaten[[#This Row],[Grp]],1)*1=9),LEFT(tabDaten[[#This Row],[Grp]],2),LEFT(tabDaten[[#This Row],[Grp]],1))</f>
        <v>5</v>
      </c>
      <c r="J1052" s="14" t="str">
        <f>VLOOKUP(tabDaten[[#This Row],[GrpKurz]],tabGruppierung[],2,FALSE)</f>
        <v>A   Sächlicher Verwaltungs- und Betriebsaufwand</v>
      </c>
      <c r="K10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2115-523000    Gebäudeausstattung   </v>
      </c>
      <c r="L1052" s="17">
        <f>IF(OR(tabDaten[[#This Row],[art]]="00",tabDaten[[#This Row],[art]]="10"),tabDaten[[#This Row],[Plan]],tabDaten[[#This Row],[Plan]]*-1)</f>
        <v>-100</v>
      </c>
      <c r="M1052" s="18">
        <f>IF(OR(tabDaten[[#This Row],[art]]="00",tabDaten[[#This Row],[art]]="10",tabDaten[[#This Row],[art]]="60",tabDaten[[#This Row],[art]]="70"),tabDaten[[#This Row],[Rechnung]],tabDaten[[#This Row],[Rechnung]]*-1)</f>
        <v>0</v>
      </c>
      <c r="N1052" s="44">
        <v>1</v>
      </c>
      <c r="O1052" s="45" t="s">
        <v>997</v>
      </c>
      <c r="P1052" s="45" t="s">
        <v>1066</v>
      </c>
      <c r="Q1052" s="45" t="s">
        <v>1756</v>
      </c>
      <c r="R1052" s="45" t="s">
        <v>995</v>
      </c>
      <c r="S1052" s="45" t="s">
        <v>1546</v>
      </c>
      <c r="T1052" s="44" t="s">
        <v>169</v>
      </c>
      <c r="U1052" s="46">
        <v>100</v>
      </c>
      <c r="V1052" s="46">
        <v>0</v>
      </c>
    </row>
    <row r="1053" spans="2:22" x14ac:dyDescent="0.2">
      <c r="B1053" s="14" t="str">
        <f>IF(tabDaten[[#This Row],[MandNr]]="","Fehler",IF(tabDaten[[#This Row],[MandNr]]=1,"1 Stadt Bad Rappenau","2 Eigenbetrieb Stadtenwässerung"))</f>
        <v>1 Stadt Bad Rappenau</v>
      </c>
      <c r="C1053" s="14" t="str">
        <f>IF(OR(tabDaten[[#This Row],[art]]="00",tabDaten[[#This Row],[art]]="01",tabDaten[[#This Row],[art]]="60",tabDaten[[#This Row],[art]]="61"),"0 Verwaltungshaushalt","1 Vermögenshaushalt")</f>
        <v>0 Verwaltungshaushalt</v>
      </c>
      <c r="D1053" s="14" t="str">
        <f>VLOOKUP(tabDaten[[#This Row],[art]],tabKontenart[],2,FALSE)</f>
        <v>01 Ausgaben VerwaltungsHH</v>
      </c>
      <c r="E1053" s="14" t="str">
        <f>LEFT(tabDaten[[#This Row],[Gld]],1) &amp; "    " &amp;VLOOKUP((tabDaten[[#This Row],[MandNr]]&amp;"x"&amp;LEFT(tabDaten[[#This Row],[Gld]],1)),tabGliederung[],2,FALSE)</f>
        <v xml:space="preserve">2    Schulen </v>
      </c>
      <c r="F1053" s="14" t="str">
        <f>LEFT(tabDaten[[#This Row],[Gld]],2) &amp; "    " &amp;VLOOKUP((tabDaten[[#This Row],[MandNr]]&amp;"x"&amp;LEFT(tabDaten[[#This Row],[Gld]],2)),tabGliederung[],2,FALSE)</f>
        <v>21    Grund - Hauptschulen,  Grundschulförderklassen</v>
      </c>
      <c r="G10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3" s="14" t="str">
        <f>LEFT(tabDaten[[#This Row],[Gld]],4) &amp; "    " &amp;VLOOKUP((tabDaten[[#This Row],[MandNr]]&amp;"x"&amp;LEFT(tabDaten[[#This Row],[Gld]],4)),tabGliederung[],2,FALSE)</f>
        <v xml:space="preserve">2115    Grundschule Heinsheim </v>
      </c>
      <c r="I1053" s="14" t="str">
        <f>IF(OR(LEFT(tabDaten[[#This Row],[Grp]],1)*1=3,LEFT(tabDaten[[#This Row],[Grp]],1)*1=9),LEFT(tabDaten[[#This Row],[Grp]],2),LEFT(tabDaten[[#This Row],[Grp]],1))</f>
        <v>5</v>
      </c>
      <c r="J1053" s="14" t="str">
        <f>VLOOKUP(tabDaten[[#This Row],[GrpKurz]],tabGruppierung[],2,FALSE)</f>
        <v>A   Sächlicher Verwaltungs- und Betriebsaufwand</v>
      </c>
      <c r="K10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2115-541000    Strom   </v>
      </c>
      <c r="L1053" s="17">
        <f>IF(OR(tabDaten[[#This Row],[art]]="00",tabDaten[[#This Row],[art]]="10"),tabDaten[[#This Row],[Plan]],tabDaten[[#This Row],[Plan]]*-1)</f>
        <v>-2200</v>
      </c>
      <c r="M1053" s="18">
        <f>IF(OR(tabDaten[[#This Row],[art]]="00",tabDaten[[#This Row],[art]]="10",tabDaten[[#This Row],[art]]="60",tabDaten[[#This Row],[art]]="70"),tabDaten[[#This Row],[Rechnung]],tabDaten[[#This Row],[Rechnung]]*-1)</f>
        <v>-2396.19</v>
      </c>
      <c r="N1053" s="44">
        <v>1</v>
      </c>
      <c r="O1053" s="45" t="s">
        <v>997</v>
      </c>
      <c r="P1053" s="45" t="s">
        <v>1066</v>
      </c>
      <c r="Q1053" s="45" t="s">
        <v>1732</v>
      </c>
      <c r="R1053" s="45" t="s">
        <v>995</v>
      </c>
      <c r="S1053" s="45" t="s">
        <v>1546</v>
      </c>
      <c r="T1053" s="44" t="s">
        <v>135</v>
      </c>
      <c r="U1053" s="46">
        <v>2200</v>
      </c>
      <c r="V1053" s="46">
        <v>2396.19</v>
      </c>
    </row>
    <row r="1054" spans="2:22" x14ac:dyDescent="0.2">
      <c r="B1054" s="14" t="str">
        <f>IF(tabDaten[[#This Row],[MandNr]]="","Fehler",IF(tabDaten[[#This Row],[MandNr]]=1,"1 Stadt Bad Rappenau","2 Eigenbetrieb Stadtenwässerung"))</f>
        <v>1 Stadt Bad Rappenau</v>
      </c>
      <c r="C1054" s="14" t="str">
        <f>IF(OR(tabDaten[[#This Row],[art]]="00",tabDaten[[#This Row],[art]]="01",tabDaten[[#This Row],[art]]="60",tabDaten[[#This Row],[art]]="61"),"0 Verwaltungshaushalt","1 Vermögenshaushalt")</f>
        <v>0 Verwaltungshaushalt</v>
      </c>
      <c r="D1054" s="14" t="str">
        <f>VLOOKUP(tabDaten[[#This Row],[art]],tabKontenart[],2,FALSE)</f>
        <v>01 Ausgaben VerwaltungsHH</v>
      </c>
      <c r="E1054" s="14" t="str">
        <f>LEFT(tabDaten[[#This Row],[Gld]],1) &amp; "    " &amp;VLOOKUP((tabDaten[[#This Row],[MandNr]]&amp;"x"&amp;LEFT(tabDaten[[#This Row],[Gld]],1)),tabGliederung[],2,FALSE)</f>
        <v xml:space="preserve">2    Schulen </v>
      </c>
      <c r="F1054" s="14" t="str">
        <f>LEFT(tabDaten[[#This Row],[Gld]],2) &amp; "    " &amp;VLOOKUP((tabDaten[[#This Row],[MandNr]]&amp;"x"&amp;LEFT(tabDaten[[#This Row],[Gld]],2)),tabGliederung[],2,FALSE)</f>
        <v>21    Grund - Hauptschulen,  Grundschulförderklassen</v>
      </c>
      <c r="G10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4" s="14" t="str">
        <f>LEFT(tabDaten[[#This Row],[Gld]],4) &amp; "    " &amp;VLOOKUP((tabDaten[[#This Row],[MandNr]]&amp;"x"&amp;LEFT(tabDaten[[#This Row],[Gld]],4)),tabGliederung[],2,FALSE)</f>
        <v xml:space="preserve">2115    Grundschule Heinsheim </v>
      </c>
      <c r="I1054" s="14" t="str">
        <f>IF(OR(LEFT(tabDaten[[#This Row],[Grp]],1)*1=3,LEFT(tabDaten[[#This Row],[Grp]],1)*1=9),LEFT(tabDaten[[#This Row],[Grp]],2),LEFT(tabDaten[[#This Row],[Grp]],1))</f>
        <v>5</v>
      </c>
      <c r="J1054" s="14" t="str">
        <f>VLOOKUP(tabDaten[[#This Row],[GrpKurz]],tabGruppierung[],2,FALSE)</f>
        <v>A   Sächlicher Verwaltungs- und Betriebsaufwand</v>
      </c>
      <c r="K10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2115-542000    Wasser / Abwasser   </v>
      </c>
      <c r="L1054" s="17">
        <f>IF(OR(tabDaten[[#This Row],[art]]="00",tabDaten[[#This Row],[art]]="10"),tabDaten[[#This Row],[Plan]],tabDaten[[#This Row],[Plan]]*-1)</f>
        <v>-900</v>
      </c>
      <c r="M1054" s="18">
        <f>IF(OR(tabDaten[[#This Row],[art]]="00",tabDaten[[#This Row],[art]]="10",tabDaten[[#This Row],[art]]="60",tabDaten[[#This Row],[art]]="70"),tabDaten[[#This Row],[Rechnung]],tabDaten[[#This Row],[Rechnung]]*-1)</f>
        <v>-1307.27</v>
      </c>
      <c r="N1054" s="44">
        <v>1</v>
      </c>
      <c r="O1054" s="45" t="s">
        <v>997</v>
      </c>
      <c r="P1054" s="45" t="s">
        <v>1066</v>
      </c>
      <c r="Q1054" s="45" t="s">
        <v>1733</v>
      </c>
      <c r="R1054" s="45" t="s">
        <v>995</v>
      </c>
      <c r="S1054" s="45" t="s">
        <v>1546</v>
      </c>
      <c r="T1054" s="44" t="s">
        <v>136</v>
      </c>
      <c r="U1054" s="46">
        <v>900</v>
      </c>
      <c r="V1054" s="46">
        <v>1307.27</v>
      </c>
    </row>
    <row r="1055" spans="2:22" x14ac:dyDescent="0.2">
      <c r="B1055" s="14" t="str">
        <f>IF(tabDaten[[#This Row],[MandNr]]="","Fehler",IF(tabDaten[[#This Row],[MandNr]]=1,"1 Stadt Bad Rappenau","2 Eigenbetrieb Stadtenwässerung"))</f>
        <v>1 Stadt Bad Rappenau</v>
      </c>
      <c r="C1055" s="14" t="str">
        <f>IF(OR(tabDaten[[#This Row],[art]]="00",tabDaten[[#This Row],[art]]="01",tabDaten[[#This Row],[art]]="60",tabDaten[[#This Row],[art]]="61"),"0 Verwaltungshaushalt","1 Vermögenshaushalt")</f>
        <v>0 Verwaltungshaushalt</v>
      </c>
      <c r="D1055" s="14" t="str">
        <f>VLOOKUP(tabDaten[[#This Row],[art]],tabKontenart[],2,FALSE)</f>
        <v>01 Ausgaben VerwaltungsHH</v>
      </c>
      <c r="E1055" s="14" t="str">
        <f>LEFT(tabDaten[[#This Row],[Gld]],1) &amp; "    " &amp;VLOOKUP((tabDaten[[#This Row],[MandNr]]&amp;"x"&amp;LEFT(tabDaten[[#This Row],[Gld]],1)),tabGliederung[],2,FALSE)</f>
        <v xml:space="preserve">2    Schulen </v>
      </c>
      <c r="F1055" s="14" t="str">
        <f>LEFT(tabDaten[[#This Row],[Gld]],2) &amp; "    " &amp;VLOOKUP((tabDaten[[#This Row],[MandNr]]&amp;"x"&amp;LEFT(tabDaten[[#This Row],[Gld]],2)),tabGliederung[],2,FALSE)</f>
        <v>21    Grund - Hauptschulen,  Grundschulförderklassen</v>
      </c>
      <c r="G10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5" s="14" t="str">
        <f>LEFT(tabDaten[[#This Row],[Gld]],4) &amp; "    " &amp;VLOOKUP((tabDaten[[#This Row],[MandNr]]&amp;"x"&amp;LEFT(tabDaten[[#This Row],[Gld]],4)),tabGliederung[],2,FALSE)</f>
        <v xml:space="preserve">2115    Grundschule Heinsheim </v>
      </c>
      <c r="I1055" s="14" t="str">
        <f>IF(OR(LEFT(tabDaten[[#This Row],[Grp]],1)*1=3,LEFT(tabDaten[[#This Row],[Grp]],1)*1=9),LEFT(tabDaten[[#This Row],[Grp]],2),LEFT(tabDaten[[#This Row],[Grp]],1))</f>
        <v>5</v>
      </c>
      <c r="J1055" s="14" t="str">
        <f>VLOOKUP(tabDaten[[#This Row],[GrpKurz]],tabGruppierung[],2,FALSE)</f>
        <v>A   Sächlicher Verwaltungs- und Betriebsaufwand</v>
      </c>
      <c r="K10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2115-543000    Heizungskosten   </v>
      </c>
      <c r="L1055" s="17">
        <f>IF(OR(tabDaten[[#This Row],[art]]="00",tabDaten[[#This Row],[art]]="10"),tabDaten[[#This Row],[Plan]],tabDaten[[#This Row],[Plan]]*-1)</f>
        <v>-2200</v>
      </c>
      <c r="M1055" s="18">
        <f>IF(OR(tabDaten[[#This Row],[art]]="00",tabDaten[[#This Row],[art]]="10",tabDaten[[#This Row],[art]]="60",tabDaten[[#This Row],[art]]="70"),tabDaten[[#This Row],[Rechnung]],tabDaten[[#This Row],[Rechnung]]*-1)</f>
        <v>-6822.57</v>
      </c>
      <c r="N1055" s="44">
        <v>1</v>
      </c>
      <c r="O1055" s="45" t="s">
        <v>997</v>
      </c>
      <c r="P1055" s="45" t="s">
        <v>1066</v>
      </c>
      <c r="Q1055" s="45" t="s">
        <v>1734</v>
      </c>
      <c r="R1055" s="45" t="s">
        <v>995</v>
      </c>
      <c r="S1055" s="45" t="s">
        <v>1546</v>
      </c>
      <c r="T1055" s="44" t="s">
        <v>137</v>
      </c>
      <c r="U1055" s="46">
        <v>2200</v>
      </c>
      <c r="V1055" s="46">
        <v>6822.57</v>
      </c>
    </row>
    <row r="1056" spans="2:22" x14ac:dyDescent="0.2">
      <c r="B1056" s="14" t="str">
        <f>IF(tabDaten[[#This Row],[MandNr]]="","Fehler",IF(tabDaten[[#This Row],[MandNr]]=1,"1 Stadt Bad Rappenau","2 Eigenbetrieb Stadtenwässerung"))</f>
        <v>1 Stadt Bad Rappenau</v>
      </c>
      <c r="C1056" s="14" t="str">
        <f>IF(OR(tabDaten[[#This Row],[art]]="00",tabDaten[[#This Row],[art]]="01",tabDaten[[#This Row],[art]]="60",tabDaten[[#This Row],[art]]="61"),"0 Verwaltungshaushalt","1 Vermögenshaushalt")</f>
        <v>0 Verwaltungshaushalt</v>
      </c>
      <c r="D1056" s="14" t="str">
        <f>VLOOKUP(tabDaten[[#This Row],[art]],tabKontenart[],2,FALSE)</f>
        <v>01 Ausgaben VerwaltungsHH</v>
      </c>
      <c r="E1056" s="14" t="str">
        <f>LEFT(tabDaten[[#This Row],[Gld]],1) &amp; "    " &amp;VLOOKUP((tabDaten[[#This Row],[MandNr]]&amp;"x"&amp;LEFT(tabDaten[[#This Row],[Gld]],1)),tabGliederung[],2,FALSE)</f>
        <v xml:space="preserve">2    Schulen </v>
      </c>
      <c r="F1056" s="14" t="str">
        <f>LEFT(tabDaten[[#This Row],[Gld]],2) &amp; "    " &amp;VLOOKUP((tabDaten[[#This Row],[MandNr]]&amp;"x"&amp;LEFT(tabDaten[[#This Row],[Gld]],2)),tabGliederung[],2,FALSE)</f>
        <v>21    Grund - Hauptschulen,  Grundschulförderklassen</v>
      </c>
      <c r="G10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6" s="14" t="str">
        <f>LEFT(tabDaten[[#This Row],[Gld]],4) &amp; "    " &amp;VLOOKUP((tabDaten[[#This Row],[MandNr]]&amp;"x"&amp;LEFT(tabDaten[[#This Row],[Gld]],4)),tabGliederung[],2,FALSE)</f>
        <v xml:space="preserve">2115    Grundschule Heinsheim </v>
      </c>
      <c r="I1056" s="14" t="str">
        <f>IF(OR(LEFT(tabDaten[[#This Row],[Grp]],1)*1=3,LEFT(tabDaten[[#This Row],[Grp]],1)*1=9),LEFT(tabDaten[[#This Row],[Grp]],2),LEFT(tabDaten[[#This Row],[Grp]],1))</f>
        <v>5</v>
      </c>
      <c r="J1056" s="14" t="str">
        <f>VLOOKUP(tabDaten[[#This Row],[GrpKurz]],tabGruppierung[],2,FALSE)</f>
        <v>A   Sächlicher Verwaltungs- und Betriebsaufwand</v>
      </c>
      <c r="K10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2115-544000    Abfallgebühren   </v>
      </c>
      <c r="L1056" s="17">
        <f>IF(OR(tabDaten[[#This Row],[art]]="00",tabDaten[[#This Row],[art]]="10"),tabDaten[[#This Row],[Plan]],tabDaten[[#This Row],[Plan]]*-1)</f>
        <v>-1900</v>
      </c>
      <c r="M1056" s="18">
        <f>IF(OR(tabDaten[[#This Row],[art]]="00",tabDaten[[#This Row],[art]]="10",tabDaten[[#This Row],[art]]="60",tabDaten[[#This Row],[art]]="70"),tabDaten[[#This Row],[Rechnung]],tabDaten[[#This Row],[Rechnung]]*-1)</f>
        <v>-1800</v>
      </c>
      <c r="N1056" s="44">
        <v>1</v>
      </c>
      <c r="O1056" s="45" t="s">
        <v>997</v>
      </c>
      <c r="P1056" s="45" t="s">
        <v>1066</v>
      </c>
      <c r="Q1056" s="45" t="s">
        <v>1735</v>
      </c>
      <c r="R1056" s="45" t="s">
        <v>995</v>
      </c>
      <c r="S1056" s="45" t="s">
        <v>1546</v>
      </c>
      <c r="T1056" s="44" t="s">
        <v>138</v>
      </c>
      <c r="U1056" s="46">
        <v>1900</v>
      </c>
      <c r="V1056" s="46">
        <v>1800</v>
      </c>
    </row>
    <row r="1057" spans="2:22" x14ac:dyDescent="0.2">
      <c r="B1057" s="14" t="str">
        <f>IF(tabDaten[[#This Row],[MandNr]]="","Fehler",IF(tabDaten[[#This Row],[MandNr]]=1,"1 Stadt Bad Rappenau","2 Eigenbetrieb Stadtenwässerung"))</f>
        <v>1 Stadt Bad Rappenau</v>
      </c>
      <c r="C1057" s="14" t="str">
        <f>IF(OR(tabDaten[[#This Row],[art]]="00",tabDaten[[#This Row],[art]]="01",tabDaten[[#This Row],[art]]="60",tabDaten[[#This Row],[art]]="61"),"0 Verwaltungshaushalt","1 Vermögenshaushalt")</f>
        <v>0 Verwaltungshaushalt</v>
      </c>
      <c r="D1057" s="14" t="str">
        <f>VLOOKUP(tabDaten[[#This Row],[art]],tabKontenart[],2,FALSE)</f>
        <v>01 Ausgaben VerwaltungsHH</v>
      </c>
      <c r="E1057" s="14" t="str">
        <f>LEFT(tabDaten[[#This Row],[Gld]],1) &amp; "    " &amp;VLOOKUP((tabDaten[[#This Row],[MandNr]]&amp;"x"&amp;LEFT(tabDaten[[#This Row],[Gld]],1)),tabGliederung[],2,FALSE)</f>
        <v xml:space="preserve">2    Schulen </v>
      </c>
      <c r="F1057" s="14" t="str">
        <f>LEFT(tabDaten[[#This Row],[Gld]],2) &amp; "    " &amp;VLOOKUP((tabDaten[[#This Row],[MandNr]]&amp;"x"&amp;LEFT(tabDaten[[#This Row],[Gld]],2)),tabGliederung[],2,FALSE)</f>
        <v>21    Grund - Hauptschulen,  Grundschulförderklassen</v>
      </c>
      <c r="G10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7" s="14" t="str">
        <f>LEFT(tabDaten[[#This Row],[Gld]],4) &amp; "    " &amp;VLOOKUP((tabDaten[[#This Row],[MandNr]]&amp;"x"&amp;LEFT(tabDaten[[#This Row],[Gld]],4)),tabGliederung[],2,FALSE)</f>
        <v xml:space="preserve">2115    Grundschule Heinsheim </v>
      </c>
      <c r="I1057" s="14" t="str">
        <f>IF(OR(LEFT(tabDaten[[#This Row],[Grp]],1)*1=3,LEFT(tabDaten[[#This Row],[Grp]],1)*1=9),LEFT(tabDaten[[#This Row],[Grp]],2),LEFT(tabDaten[[#This Row],[Grp]],1))</f>
        <v>5</v>
      </c>
      <c r="J1057" s="14" t="str">
        <f>VLOOKUP(tabDaten[[#This Row],[GrpKurz]],tabGruppierung[],2,FALSE)</f>
        <v>A   Sächlicher Verwaltungs- und Betriebsaufwand</v>
      </c>
      <c r="K10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2115-545000    Reinigungskosten   </v>
      </c>
      <c r="L1057" s="17">
        <f>IF(OR(tabDaten[[#This Row],[art]]="00",tabDaten[[#This Row],[art]]="10"),tabDaten[[#This Row],[Plan]],tabDaten[[#This Row],[Plan]]*-1)</f>
        <v>-7800</v>
      </c>
      <c r="M1057" s="18">
        <f>IF(OR(tabDaten[[#This Row],[art]]="00",tabDaten[[#This Row],[art]]="10",tabDaten[[#This Row],[art]]="60",tabDaten[[#This Row],[art]]="70"),tabDaten[[#This Row],[Rechnung]],tabDaten[[#This Row],[Rechnung]]*-1)</f>
        <v>-10866.67</v>
      </c>
      <c r="N1057" s="44">
        <v>1</v>
      </c>
      <c r="O1057" s="45" t="s">
        <v>997</v>
      </c>
      <c r="P1057" s="45" t="s">
        <v>1066</v>
      </c>
      <c r="Q1057" s="45" t="s">
        <v>1736</v>
      </c>
      <c r="R1057" s="45" t="s">
        <v>995</v>
      </c>
      <c r="S1057" s="45" t="s">
        <v>1546</v>
      </c>
      <c r="T1057" s="44" t="s">
        <v>139</v>
      </c>
      <c r="U1057" s="46">
        <v>7800</v>
      </c>
      <c r="V1057" s="46">
        <v>10866.67</v>
      </c>
    </row>
    <row r="1058" spans="2:22" x14ac:dyDescent="0.2">
      <c r="B1058" s="14" t="str">
        <f>IF(tabDaten[[#This Row],[MandNr]]="","Fehler",IF(tabDaten[[#This Row],[MandNr]]=1,"1 Stadt Bad Rappenau","2 Eigenbetrieb Stadtenwässerung"))</f>
        <v>1 Stadt Bad Rappenau</v>
      </c>
      <c r="C1058" s="14" t="str">
        <f>IF(OR(tabDaten[[#This Row],[art]]="00",tabDaten[[#This Row],[art]]="01",tabDaten[[#This Row],[art]]="60",tabDaten[[#This Row],[art]]="61"),"0 Verwaltungshaushalt","1 Vermögenshaushalt")</f>
        <v>0 Verwaltungshaushalt</v>
      </c>
      <c r="D1058" s="14" t="str">
        <f>VLOOKUP(tabDaten[[#This Row],[art]],tabKontenart[],2,FALSE)</f>
        <v>01 Ausgaben VerwaltungsHH</v>
      </c>
      <c r="E1058" s="14" t="str">
        <f>LEFT(tabDaten[[#This Row],[Gld]],1) &amp; "    " &amp;VLOOKUP((tabDaten[[#This Row],[MandNr]]&amp;"x"&amp;LEFT(tabDaten[[#This Row],[Gld]],1)),tabGliederung[],2,FALSE)</f>
        <v xml:space="preserve">2    Schulen </v>
      </c>
      <c r="F1058" s="14" t="str">
        <f>LEFT(tabDaten[[#This Row],[Gld]],2) &amp; "    " &amp;VLOOKUP((tabDaten[[#This Row],[MandNr]]&amp;"x"&amp;LEFT(tabDaten[[#This Row],[Gld]],2)),tabGliederung[],2,FALSE)</f>
        <v>21    Grund - Hauptschulen,  Grundschulförderklassen</v>
      </c>
      <c r="G10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8" s="14" t="str">
        <f>LEFT(tabDaten[[#This Row],[Gld]],4) &amp; "    " &amp;VLOOKUP((tabDaten[[#This Row],[MandNr]]&amp;"x"&amp;LEFT(tabDaten[[#This Row],[Gld]],4)),tabGliederung[],2,FALSE)</f>
        <v xml:space="preserve">2115    Grundschule Heinsheim </v>
      </c>
      <c r="I1058" s="14" t="str">
        <f>IF(OR(LEFT(tabDaten[[#This Row],[Grp]],1)*1=3,LEFT(tabDaten[[#This Row],[Grp]],1)*1=9),LEFT(tabDaten[[#This Row],[Grp]],2),LEFT(tabDaten[[#This Row],[Grp]],1))</f>
        <v>5</v>
      </c>
      <c r="J1058" s="14" t="str">
        <f>VLOOKUP(tabDaten[[#This Row],[GrpKurz]],tabGruppierung[],2,FALSE)</f>
        <v>A   Sächlicher Verwaltungs- und Betriebsaufwand</v>
      </c>
      <c r="K10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2115-546000    Steuern und Gebäudeversicherungen   </v>
      </c>
      <c r="L1058" s="17">
        <f>IF(OR(tabDaten[[#This Row],[art]]="00",tabDaten[[#This Row],[art]]="10"),tabDaten[[#This Row],[Plan]],tabDaten[[#This Row],[Plan]]*-1)</f>
        <v>-1300</v>
      </c>
      <c r="M1058" s="18">
        <f>IF(OR(tabDaten[[#This Row],[art]]="00",tabDaten[[#This Row],[art]]="10",tabDaten[[#This Row],[art]]="60",tabDaten[[#This Row],[art]]="70"),tabDaten[[#This Row],[Rechnung]],tabDaten[[#This Row],[Rechnung]]*-1)</f>
        <v>-1311.51</v>
      </c>
      <c r="N1058" s="44">
        <v>1</v>
      </c>
      <c r="O1058" s="45" t="s">
        <v>997</v>
      </c>
      <c r="P1058" s="45" t="s">
        <v>1066</v>
      </c>
      <c r="Q1058" s="45" t="s">
        <v>1737</v>
      </c>
      <c r="R1058" s="45" t="s">
        <v>995</v>
      </c>
      <c r="S1058" s="45" t="s">
        <v>1546</v>
      </c>
      <c r="T1058" s="44" t="s">
        <v>140</v>
      </c>
      <c r="U1058" s="46">
        <v>1300</v>
      </c>
      <c r="V1058" s="46">
        <v>1311.51</v>
      </c>
    </row>
    <row r="1059" spans="2:22" x14ac:dyDescent="0.2">
      <c r="B1059" s="14" t="str">
        <f>IF(tabDaten[[#This Row],[MandNr]]="","Fehler",IF(tabDaten[[#This Row],[MandNr]]=1,"1 Stadt Bad Rappenau","2 Eigenbetrieb Stadtenwässerung"))</f>
        <v>1 Stadt Bad Rappenau</v>
      </c>
      <c r="C1059" s="14" t="str">
        <f>IF(OR(tabDaten[[#This Row],[art]]="00",tabDaten[[#This Row],[art]]="01",tabDaten[[#This Row],[art]]="60",tabDaten[[#This Row],[art]]="61"),"0 Verwaltungshaushalt","1 Vermögenshaushalt")</f>
        <v>0 Verwaltungshaushalt</v>
      </c>
      <c r="D1059" s="14" t="str">
        <f>VLOOKUP(tabDaten[[#This Row],[art]],tabKontenart[],2,FALSE)</f>
        <v>01 Ausgaben VerwaltungsHH</v>
      </c>
      <c r="E1059" s="14" t="str">
        <f>LEFT(tabDaten[[#This Row],[Gld]],1) &amp; "    " &amp;VLOOKUP((tabDaten[[#This Row],[MandNr]]&amp;"x"&amp;LEFT(tabDaten[[#This Row],[Gld]],1)),tabGliederung[],2,FALSE)</f>
        <v xml:space="preserve">2    Schulen </v>
      </c>
      <c r="F1059" s="14" t="str">
        <f>LEFT(tabDaten[[#This Row],[Gld]],2) &amp; "    " &amp;VLOOKUP((tabDaten[[#This Row],[MandNr]]&amp;"x"&amp;LEFT(tabDaten[[#This Row],[Gld]],2)),tabGliederung[],2,FALSE)</f>
        <v>21    Grund - Hauptschulen,  Grundschulförderklassen</v>
      </c>
      <c r="G10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59" s="14" t="str">
        <f>LEFT(tabDaten[[#This Row],[Gld]],4) &amp; "    " &amp;VLOOKUP((tabDaten[[#This Row],[MandNr]]&amp;"x"&amp;LEFT(tabDaten[[#This Row],[Gld]],4)),tabGliederung[],2,FALSE)</f>
        <v xml:space="preserve">2115    Grundschule Heinsheim </v>
      </c>
      <c r="I1059" s="14" t="str">
        <f>IF(OR(LEFT(tabDaten[[#This Row],[Grp]],1)*1=3,LEFT(tabDaten[[#This Row],[Grp]],1)*1=9),LEFT(tabDaten[[#This Row],[Grp]],2),LEFT(tabDaten[[#This Row],[Grp]],1))</f>
        <v>5</v>
      </c>
      <c r="J1059" s="14" t="str">
        <f>VLOOKUP(tabDaten[[#This Row],[GrpKurz]],tabGruppierung[],2,FALSE)</f>
        <v>A   Sächlicher Verwaltungs- und Betriebsaufwand</v>
      </c>
      <c r="K10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2115-549000    sonstige Bewirtschaftungskosten (z.B. Schornsteinfeger, Feuerlöschgeräte) </v>
      </c>
      <c r="L1059" s="17">
        <f>IF(OR(tabDaten[[#This Row],[art]]="00",tabDaten[[#This Row],[art]]="10"),tabDaten[[#This Row],[Plan]],tabDaten[[#This Row],[Plan]]*-1)</f>
        <v>-1100</v>
      </c>
      <c r="M1059" s="18">
        <f>IF(OR(tabDaten[[#This Row],[art]]="00",tabDaten[[#This Row],[art]]="10",tabDaten[[#This Row],[art]]="60",tabDaten[[#This Row],[art]]="70"),tabDaten[[#This Row],[Rechnung]],tabDaten[[#This Row],[Rechnung]]*-1)</f>
        <v>-1125.96</v>
      </c>
      <c r="N1059" s="44">
        <v>1</v>
      </c>
      <c r="O1059" s="45" t="s">
        <v>997</v>
      </c>
      <c r="P1059" s="45" t="s">
        <v>1066</v>
      </c>
      <c r="Q1059" s="45" t="s">
        <v>1738</v>
      </c>
      <c r="R1059" s="45" t="s">
        <v>995</v>
      </c>
      <c r="S1059" s="45" t="s">
        <v>1546</v>
      </c>
      <c r="T1059" s="44" t="s">
        <v>141</v>
      </c>
      <c r="U1059" s="46">
        <v>1100</v>
      </c>
      <c r="V1059" s="46">
        <v>1125.96</v>
      </c>
    </row>
    <row r="1060" spans="2:22" x14ac:dyDescent="0.2">
      <c r="B1060" s="14" t="str">
        <f>IF(tabDaten[[#This Row],[MandNr]]="","Fehler",IF(tabDaten[[#This Row],[MandNr]]=1,"1 Stadt Bad Rappenau","2 Eigenbetrieb Stadtenwässerung"))</f>
        <v>1 Stadt Bad Rappenau</v>
      </c>
      <c r="C1060" s="14" t="str">
        <f>IF(OR(tabDaten[[#This Row],[art]]="00",tabDaten[[#This Row],[art]]="01",tabDaten[[#This Row],[art]]="60",tabDaten[[#This Row],[art]]="61"),"0 Verwaltungshaushalt","1 Vermögenshaushalt")</f>
        <v>0 Verwaltungshaushalt</v>
      </c>
      <c r="D1060" s="14" t="str">
        <f>VLOOKUP(tabDaten[[#This Row],[art]],tabKontenart[],2,FALSE)</f>
        <v>01 Ausgaben VerwaltungsHH</v>
      </c>
      <c r="E1060" s="14" t="str">
        <f>LEFT(tabDaten[[#This Row],[Gld]],1) &amp; "    " &amp;VLOOKUP((tabDaten[[#This Row],[MandNr]]&amp;"x"&amp;LEFT(tabDaten[[#This Row],[Gld]],1)),tabGliederung[],2,FALSE)</f>
        <v xml:space="preserve">2    Schulen </v>
      </c>
      <c r="F1060" s="14" t="str">
        <f>LEFT(tabDaten[[#This Row],[Gld]],2) &amp; "    " &amp;VLOOKUP((tabDaten[[#This Row],[MandNr]]&amp;"x"&amp;LEFT(tabDaten[[#This Row],[Gld]],2)),tabGliederung[],2,FALSE)</f>
        <v>21    Grund - Hauptschulen,  Grundschulförderklassen</v>
      </c>
      <c r="G10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0" s="14" t="str">
        <f>LEFT(tabDaten[[#This Row],[Gld]],4) &amp; "    " &amp;VLOOKUP((tabDaten[[#This Row],[MandNr]]&amp;"x"&amp;LEFT(tabDaten[[#This Row],[Gld]],4)),tabGliederung[],2,FALSE)</f>
        <v xml:space="preserve">2115    Grundschule Heinsheim </v>
      </c>
      <c r="I1060" s="14" t="str">
        <f>IF(OR(LEFT(tabDaten[[#This Row],[Grp]],1)*1=3,LEFT(tabDaten[[#This Row],[Grp]],1)*1=9),LEFT(tabDaten[[#This Row],[Grp]],2),LEFT(tabDaten[[#This Row],[Grp]],1))</f>
        <v>5</v>
      </c>
      <c r="J1060" s="14" t="str">
        <f>VLOOKUP(tabDaten[[#This Row],[GrpKurz]],tabGruppierung[],2,FALSE)</f>
        <v>A   Sächlicher Verwaltungs- und Betriebsaufwand</v>
      </c>
      <c r="K10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2115-562000    Aus- und Fortbildung,   </v>
      </c>
      <c r="L1060" s="17">
        <f>IF(OR(tabDaten[[#This Row],[art]]="00",tabDaten[[#This Row],[art]]="10"),tabDaten[[#This Row],[Plan]],tabDaten[[#This Row],[Plan]]*-1)</f>
        <v>0</v>
      </c>
      <c r="M1060" s="18">
        <f>IF(OR(tabDaten[[#This Row],[art]]="00",tabDaten[[#This Row],[art]]="10",tabDaten[[#This Row],[art]]="60",tabDaten[[#This Row],[art]]="70"),tabDaten[[#This Row],[Rechnung]],tabDaten[[#This Row],[Rechnung]]*-1)</f>
        <v>-98.34</v>
      </c>
      <c r="N1060" s="44">
        <v>1</v>
      </c>
      <c r="O1060" s="45" t="s">
        <v>997</v>
      </c>
      <c r="P1060" s="45" t="s">
        <v>1066</v>
      </c>
      <c r="Q1060" s="45" t="s">
        <v>1727</v>
      </c>
      <c r="R1060" s="45" t="s">
        <v>995</v>
      </c>
      <c r="S1060" s="45" t="s">
        <v>1546</v>
      </c>
      <c r="T1060" s="44" t="s">
        <v>142</v>
      </c>
      <c r="U1060" s="46">
        <v>0</v>
      </c>
      <c r="V1060" s="46">
        <v>98.34</v>
      </c>
    </row>
    <row r="1061" spans="2:22" x14ac:dyDescent="0.2">
      <c r="B1061" s="14" t="str">
        <f>IF(tabDaten[[#This Row],[MandNr]]="","Fehler",IF(tabDaten[[#This Row],[MandNr]]=1,"1 Stadt Bad Rappenau","2 Eigenbetrieb Stadtenwässerung"))</f>
        <v>1 Stadt Bad Rappenau</v>
      </c>
      <c r="C1061" s="14" t="str">
        <f>IF(OR(tabDaten[[#This Row],[art]]="00",tabDaten[[#This Row],[art]]="01",tabDaten[[#This Row],[art]]="60",tabDaten[[#This Row],[art]]="61"),"0 Verwaltungshaushalt","1 Vermögenshaushalt")</f>
        <v>0 Verwaltungshaushalt</v>
      </c>
      <c r="D1061" s="14" t="str">
        <f>VLOOKUP(tabDaten[[#This Row],[art]],tabKontenart[],2,FALSE)</f>
        <v>01 Ausgaben VerwaltungsHH</v>
      </c>
      <c r="E1061" s="14" t="str">
        <f>LEFT(tabDaten[[#This Row],[Gld]],1) &amp; "    " &amp;VLOOKUP((tabDaten[[#This Row],[MandNr]]&amp;"x"&amp;LEFT(tabDaten[[#This Row],[Gld]],1)),tabGliederung[],2,FALSE)</f>
        <v xml:space="preserve">2    Schulen </v>
      </c>
      <c r="F1061" s="14" t="str">
        <f>LEFT(tabDaten[[#This Row],[Gld]],2) &amp; "    " &amp;VLOOKUP((tabDaten[[#This Row],[MandNr]]&amp;"x"&amp;LEFT(tabDaten[[#This Row],[Gld]],2)),tabGliederung[],2,FALSE)</f>
        <v>21    Grund - Hauptschulen,  Grundschulförderklassen</v>
      </c>
      <c r="G10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1" s="14" t="str">
        <f>LEFT(tabDaten[[#This Row],[Gld]],4) &amp; "    " &amp;VLOOKUP((tabDaten[[#This Row],[MandNr]]&amp;"x"&amp;LEFT(tabDaten[[#This Row],[Gld]],4)),tabGliederung[],2,FALSE)</f>
        <v xml:space="preserve">2115    Grundschule Heinsheim </v>
      </c>
      <c r="I1061" s="14" t="str">
        <f>IF(OR(LEFT(tabDaten[[#This Row],[Grp]],1)*1=3,LEFT(tabDaten[[#This Row],[Grp]],1)*1=9),LEFT(tabDaten[[#This Row],[Grp]],2),LEFT(tabDaten[[#This Row],[Grp]],1))</f>
        <v>5</v>
      </c>
      <c r="J1061" s="14" t="str">
        <f>VLOOKUP(tabDaten[[#This Row],[GrpKurz]],tabGruppierung[],2,FALSE)</f>
        <v>A   Sächlicher Verwaltungs- und Betriebsaufwand</v>
      </c>
      <c r="K10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2115-591000    Lehr- und Unterrichtsmittel  </v>
      </c>
      <c r="L1061" s="17">
        <f>IF(OR(tabDaten[[#This Row],[art]]="00",tabDaten[[#This Row],[art]]="10"),tabDaten[[#This Row],[Plan]],tabDaten[[#This Row],[Plan]]*-1)</f>
        <v>-600</v>
      </c>
      <c r="M1061" s="18">
        <f>IF(OR(tabDaten[[#This Row],[art]]="00",tabDaten[[#This Row],[art]]="10",tabDaten[[#This Row],[art]]="60",tabDaten[[#This Row],[art]]="70"),tabDaten[[#This Row],[Rechnung]],tabDaten[[#This Row],[Rechnung]]*-1)</f>
        <v>-225.15</v>
      </c>
      <c r="N1061" s="44">
        <v>1</v>
      </c>
      <c r="O1061" s="45" t="s">
        <v>997</v>
      </c>
      <c r="P1061" s="45" t="s">
        <v>1066</v>
      </c>
      <c r="Q1061" s="45" t="s">
        <v>1757</v>
      </c>
      <c r="R1061" s="45" t="s">
        <v>995</v>
      </c>
      <c r="S1061" s="45" t="s">
        <v>1546</v>
      </c>
      <c r="T1061" s="44" t="s">
        <v>171</v>
      </c>
      <c r="U1061" s="46">
        <v>600</v>
      </c>
      <c r="V1061" s="46">
        <v>225.15</v>
      </c>
    </row>
    <row r="1062" spans="2:22" x14ac:dyDescent="0.2">
      <c r="B1062" s="14" t="str">
        <f>IF(tabDaten[[#This Row],[MandNr]]="","Fehler",IF(tabDaten[[#This Row],[MandNr]]=1,"1 Stadt Bad Rappenau","2 Eigenbetrieb Stadtenwässerung"))</f>
        <v>1 Stadt Bad Rappenau</v>
      </c>
      <c r="C1062" s="14" t="str">
        <f>IF(OR(tabDaten[[#This Row],[art]]="00",tabDaten[[#This Row],[art]]="01",tabDaten[[#This Row],[art]]="60",tabDaten[[#This Row],[art]]="61"),"0 Verwaltungshaushalt","1 Vermögenshaushalt")</f>
        <v>0 Verwaltungshaushalt</v>
      </c>
      <c r="D1062" s="14" t="str">
        <f>VLOOKUP(tabDaten[[#This Row],[art]],tabKontenart[],2,FALSE)</f>
        <v>01 Ausgaben VerwaltungsHH</v>
      </c>
      <c r="E1062" s="14" t="str">
        <f>LEFT(tabDaten[[#This Row],[Gld]],1) &amp; "    " &amp;VLOOKUP((tabDaten[[#This Row],[MandNr]]&amp;"x"&amp;LEFT(tabDaten[[#This Row],[Gld]],1)),tabGliederung[],2,FALSE)</f>
        <v xml:space="preserve">2    Schulen </v>
      </c>
      <c r="F1062" s="14" t="str">
        <f>LEFT(tabDaten[[#This Row],[Gld]],2) &amp; "    " &amp;VLOOKUP((tabDaten[[#This Row],[MandNr]]&amp;"x"&amp;LEFT(tabDaten[[#This Row],[Gld]],2)),tabGliederung[],2,FALSE)</f>
        <v>21    Grund - Hauptschulen,  Grundschulförderklassen</v>
      </c>
      <c r="G10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2" s="14" t="str">
        <f>LEFT(tabDaten[[#This Row],[Gld]],4) &amp; "    " &amp;VLOOKUP((tabDaten[[#This Row],[MandNr]]&amp;"x"&amp;LEFT(tabDaten[[#This Row],[Gld]],4)),tabGliederung[],2,FALSE)</f>
        <v xml:space="preserve">2115    Grundschule Heinsheim </v>
      </c>
      <c r="I1062" s="14" t="str">
        <f>IF(OR(LEFT(tabDaten[[#This Row],[Grp]],1)*1=3,LEFT(tabDaten[[#This Row],[Grp]],1)*1=9),LEFT(tabDaten[[#This Row],[Grp]],2),LEFT(tabDaten[[#This Row],[Grp]],1))</f>
        <v>5</v>
      </c>
      <c r="J1062" s="14" t="str">
        <f>VLOOKUP(tabDaten[[#This Row],[GrpKurz]],tabGruppierung[],2,FALSE)</f>
        <v>A   Sächlicher Verwaltungs- und Betriebsaufwand</v>
      </c>
      <c r="K10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2115-592000    Lernmittel   </v>
      </c>
      <c r="L1062" s="17">
        <f>IF(OR(tabDaten[[#This Row],[art]]="00",tabDaten[[#This Row],[art]]="10"),tabDaten[[#This Row],[Plan]],tabDaten[[#This Row],[Plan]]*-1)</f>
        <v>-1300</v>
      </c>
      <c r="M1062" s="18">
        <f>IF(OR(tabDaten[[#This Row],[art]]="00",tabDaten[[#This Row],[art]]="10",tabDaten[[#This Row],[art]]="60",tabDaten[[#This Row],[art]]="70"),tabDaten[[#This Row],[Rechnung]],tabDaten[[#This Row],[Rechnung]]*-1)</f>
        <v>-3082.25</v>
      </c>
      <c r="N1062" s="44">
        <v>1</v>
      </c>
      <c r="O1062" s="45" t="s">
        <v>997</v>
      </c>
      <c r="P1062" s="45" t="s">
        <v>1066</v>
      </c>
      <c r="Q1062" s="45" t="s">
        <v>1758</v>
      </c>
      <c r="R1062" s="45" t="s">
        <v>995</v>
      </c>
      <c r="S1062" s="45" t="s">
        <v>1546</v>
      </c>
      <c r="T1062" s="44" t="s">
        <v>172</v>
      </c>
      <c r="U1062" s="46">
        <v>1300</v>
      </c>
      <c r="V1062" s="46">
        <v>3082.25</v>
      </c>
    </row>
    <row r="1063" spans="2:22" x14ac:dyDescent="0.2">
      <c r="B1063" s="14" t="str">
        <f>IF(tabDaten[[#This Row],[MandNr]]="","Fehler",IF(tabDaten[[#This Row],[MandNr]]=1,"1 Stadt Bad Rappenau","2 Eigenbetrieb Stadtenwässerung"))</f>
        <v>1 Stadt Bad Rappenau</v>
      </c>
      <c r="C1063" s="14" t="str">
        <f>IF(OR(tabDaten[[#This Row],[art]]="00",tabDaten[[#This Row],[art]]="01",tabDaten[[#This Row],[art]]="60",tabDaten[[#This Row],[art]]="61"),"0 Verwaltungshaushalt","1 Vermögenshaushalt")</f>
        <v>0 Verwaltungshaushalt</v>
      </c>
      <c r="D1063" s="14" t="str">
        <f>VLOOKUP(tabDaten[[#This Row],[art]],tabKontenart[],2,FALSE)</f>
        <v>01 Ausgaben VerwaltungsHH</v>
      </c>
      <c r="E1063" s="14" t="str">
        <f>LEFT(tabDaten[[#This Row],[Gld]],1) &amp; "    " &amp;VLOOKUP((tabDaten[[#This Row],[MandNr]]&amp;"x"&amp;LEFT(tabDaten[[#This Row],[Gld]],1)),tabGliederung[],2,FALSE)</f>
        <v xml:space="preserve">2    Schulen </v>
      </c>
      <c r="F1063" s="14" t="str">
        <f>LEFT(tabDaten[[#This Row],[Gld]],2) &amp; "    " &amp;VLOOKUP((tabDaten[[#This Row],[MandNr]]&amp;"x"&amp;LEFT(tabDaten[[#This Row],[Gld]],2)),tabGliederung[],2,FALSE)</f>
        <v>21    Grund - Hauptschulen,  Grundschulförderklassen</v>
      </c>
      <c r="G10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3" s="14" t="str">
        <f>LEFT(tabDaten[[#This Row],[Gld]],4) &amp; "    " &amp;VLOOKUP((tabDaten[[#This Row],[MandNr]]&amp;"x"&amp;LEFT(tabDaten[[#This Row],[Gld]],4)),tabGliederung[],2,FALSE)</f>
        <v xml:space="preserve">2115    Grundschule Heinsheim </v>
      </c>
      <c r="I1063" s="14" t="str">
        <f>IF(OR(LEFT(tabDaten[[#This Row],[Grp]],1)*1=3,LEFT(tabDaten[[#This Row],[Grp]],1)*1=9),LEFT(tabDaten[[#This Row],[Grp]],2),LEFT(tabDaten[[#This Row],[Grp]],1))</f>
        <v>5</v>
      </c>
      <c r="J1063" s="14" t="str">
        <f>VLOOKUP(tabDaten[[#This Row],[GrpKurz]],tabGruppierung[],2,FALSE)</f>
        <v>A   Sächlicher Verwaltungs- und Betriebsaufwand</v>
      </c>
      <c r="K10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2115-593000    Schülerbücherei   </v>
      </c>
      <c r="L1063" s="17">
        <f>IF(OR(tabDaten[[#This Row],[art]]="00",tabDaten[[#This Row],[art]]="10"),tabDaten[[#This Row],[Plan]],tabDaten[[#This Row],[Plan]]*-1)</f>
        <v>-100</v>
      </c>
      <c r="M1063" s="18">
        <f>IF(OR(tabDaten[[#This Row],[art]]="00",tabDaten[[#This Row],[art]]="10",tabDaten[[#This Row],[art]]="60",tabDaten[[#This Row],[art]]="70"),tabDaten[[#This Row],[Rechnung]],tabDaten[[#This Row],[Rechnung]]*-1)</f>
        <v>0</v>
      </c>
      <c r="N1063" s="44">
        <v>1</v>
      </c>
      <c r="O1063" s="45" t="s">
        <v>997</v>
      </c>
      <c r="P1063" s="45" t="s">
        <v>1066</v>
      </c>
      <c r="Q1063" s="45" t="s">
        <v>1759</v>
      </c>
      <c r="R1063" s="45" t="s">
        <v>995</v>
      </c>
      <c r="S1063" s="45" t="s">
        <v>1546</v>
      </c>
      <c r="T1063" s="44" t="s">
        <v>173</v>
      </c>
      <c r="U1063" s="46">
        <v>100</v>
      </c>
      <c r="V1063" s="46">
        <v>0</v>
      </c>
    </row>
    <row r="1064" spans="2:22" x14ac:dyDescent="0.2">
      <c r="B1064" s="14" t="str">
        <f>IF(tabDaten[[#This Row],[MandNr]]="","Fehler",IF(tabDaten[[#This Row],[MandNr]]=1,"1 Stadt Bad Rappenau","2 Eigenbetrieb Stadtenwässerung"))</f>
        <v>1 Stadt Bad Rappenau</v>
      </c>
      <c r="C1064" s="14" t="str">
        <f>IF(OR(tabDaten[[#This Row],[art]]="00",tabDaten[[#This Row],[art]]="01",tabDaten[[#This Row],[art]]="60",tabDaten[[#This Row],[art]]="61"),"0 Verwaltungshaushalt","1 Vermögenshaushalt")</f>
        <v>0 Verwaltungshaushalt</v>
      </c>
      <c r="D1064" s="14" t="str">
        <f>VLOOKUP(tabDaten[[#This Row],[art]],tabKontenart[],2,FALSE)</f>
        <v>01 Ausgaben VerwaltungsHH</v>
      </c>
      <c r="E1064" s="14" t="str">
        <f>LEFT(tabDaten[[#This Row],[Gld]],1) &amp; "    " &amp;VLOOKUP((tabDaten[[#This Row],[MandNr]]&amp;"x"&amp;LEFT(tabDaten[[#This Row],[Gld]],1)),tabGliederung[],2,FALSE)</f>
        <v xml:space="preserve">2    Schulen </v>
      </c>
      <c r="F1064" s="14" t="str">
        <f>LEFT(tabDaten[[#This Row],[Gld]],2) &amp; "    " &amp;VLOOKUP((tabDaten[[#This Row],[MandNr]]&amp;"x"&amp;LEFT(tabDaten[[#This Row],[Gld]],2)),tabGliederung[],2,FALSE)</f>
        <v>21    Grund - Hauptschulen,  Grundschulförderklassen</v>
      </c>
      <c r="G10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4" s="14" t="str">
        <f>LEFT(tabDaten[[#This Row],[Gld]],4) &amp; "    " &amp;VLOOKUP((tabDaten[[#This Row],[MandNr]]&amp;"x"&amp;LEFT(tabDaten[[#This Row],[Gld]],4)),tabGliederung[],2,FALSE)</f>
        <v xml:space="preserve">2115    Grundschule Heinsheim </v>
      </c>
      <c r="I1064" s="14" t="str">
        <f>IF(OR(LEFT(tabDaten[[#This Row],[Grp]],1)*1=3,LEFT(tabDaten[[#This Row],[Grp]],1)*1=9),LEFT(tabDaten[[#This Row],[Grp]],2),LEFT(tabDaten[[#This Row],[Grp]],1))</f>
        <v>5</v>
      </c>
      <c r="J1064" s="14" t="str">
        <f>VLOOKUP(tabDaten[[#This Row],[GrpKurz]],tabGruppierung[],2,FALSE)</f>
        <v>A   Sächlicher Verwaltungs- und Betriebsaufwand</v>
      </c>
      <c r="K10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2115-594000    sonstiger Schulaufwand   </v>
      </c>
      <c r="L1064" s="17">
        <f>IF(OR(tabDaten[[#This Row],[art]]="00",tabDaten[[#This Row],[art]]="10"),tabDaten[[#This Row],[Plan]],tabDaten[[#This Row],[Plan]]*-1)</f>
        <v>-100</v>
      </c>
      <c r="M1064" s="18">
        <f>IF(OR(tabDaten[[#This Row],[art]]="00",tabDaten[[#This Row],[art]]="10",tabDaten[[#This Row],[art]]="60",tabDaten[[#This Row],[art]]="70"),tabDaten[[#This Row],[Rechnung]],tabDaten[[#This Row],[Rechnung]]*-1)</f>
        <v>-20.97</v>
      </c>
      <c r="N1064" s="44">
        <v>1</v>
      </c>
      <c r="O1064" s="45" t="s">
        <v>997</v>
      </c>
      <c r="P1064" s="45" t="s">
        <v>1066</v>
      </c>
      <c r="Q1064" s="45" t="s">
        <v>1760</v>
      </c>
      <c r="R1064" s="45" t="s">
        <v>995</v>
      </c>
      <c r="S1064" s="45" t="s">
        <v>1546</v>
      </c>
      <c r="T1064" s="44" t="s">
        <v>174</v>
      </c>
      <c r="U1064" s="46">
        <v>100</v>
      </c>
      <c r="V1064" s="46">
        <v>20.97</v>
      </c>
    </row>
    <row r="1065" spans="2:22" x14ac:dyDescent="0.2">
      <c r="B1065" s="14" t="str">
        <f>IF(tabDaten[[#This Row],[MandNr]]="","Fehler",IF(tabDaten[[#This Row],[MandNr]]=1,"1 Stadt Bad Rappenau","2 Eigenbetrieb Stadtenwässerung"))</f>
        <v>1 Stadt Bad Rappenau</v>
      </c>
      <c r="C1065" s="14" t="str">
        <f>IF(OR(tabDaten[[#This Row],[art]]="00",tabDaten[[#This Row],[art]]="01",tabDaten[[#This Row],[art]]="60",tabDaten[[#This Row],[art]]="61"),"0 Verwaltungshaushalt","1 Vermögenshaushalt")</f>
        <v>0 Verwaltungshaushalt</v>
      </c>
      <c r="D1065" s="14" t="str">
        <f>VLOOKUP(tabDaten[[#This Row],[art]],tabKontenart[],2,FALSE)</f>
        <v>01 Ausgaben VerwaltungsHH</v>
      </c>
      <c r="E1065" s="14" t="str">
        <f>LEFT(tabDaten[[#This Row],[Gld]],1) &amp; "    " &amp;VLOOKUP((tabDaten[[#This Row],[MandNr]]&amp;"x"&amp;LEFT(tabDaten[[#This Row],[Gld]],1)),tabGliederung[],2,FALSE)</f>
        <v xml:space="preserve">2    Schulen </v>
      </c>
      <c r="F1065" s="14" t="str">
        <f>LEFT(tabDaten[[#This Row],[Gld]],2) &amp; "    " &amp;VLOOKUP((tabDaten[[#This Row],[MandNr]]&amp;"x"&amp;LEFT(tabDaten[[#This Row],[Gld]],2)),tabGliederung[],2,FALSE)</f>
        <v>21    Grund - Hauptschulen,  Grundschulförderklassen</v>
      </c>
      <c r="G10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5" s="14" t="str">
        <f>LEFT(tabDaten[[#This Row],[Gld]],4) &amp; "    " &amp;VLOOKUP((tabDaten[[#This Row],[MandNr]]&amp;"x"&amp;LEFT(tabDaten[[#This Row],[Gld]],4)),tabGliederung[],2,FALSE)</f>
        <v xml:space="preserve">2115    Grundschule Heinsheim </v>
      </c>
      <c r="I1065" s="14" t="str">
        <f>IF(OR(LEFT(tabDaten[[#This Row],[Grp]],1)*1=3,LEFT(tabDaten[[#This Row],[Grp]],1)*1=9),LEFT(tabDaten[[#This Row],[Grp]],2),LEFT(tabDaten[[#This Row],[Grp]],1))</f>
        <v>5</v>
      </c>
      <c r="J1065" s="14" t="str">
        <f>VLOOKUP(tabDaten[[#This Row],[GrpKurz]],tabGruppierung[],2,FALSE)</f>
        <v>A   Sächlicher Verwaltungs- und Betriebsaufwand</v>
      </c>
      <c r="K10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2115-595000    Schulveranstaltungen   </v>
      </c>
      <c r="L1065" s="17">
        <f>IF(OR(tabDaten[[#This Row],[art]]="00",tabDaten[[#This Row],[art]]="10"),tabDaten[[#This Row],[Plan]],tabDaten[[#This Row],[Plan]]*-1)</f>
        <v>-100</v>
      </c>
      <c r="M1065" s="18">
        <f>IF(OR(tabDaten[[#This Row],[art]]="00",tabDaten[[#This Row],[art]]="10",tabDaten[[#This Row],[art]]="60",tabDaten[[#This Row],[art]]="70"),tabDaten[[#This Row],[Rechnung]],tabDaten[[#This Row],[Rechnung]]*-1)</f>
        <v>-212.88</v>
      </c>
      <c r="N1065" s="44">
        <v>1</v>
      </c>
      <c r="O1065" s="45" t="s">
        <v>997</v>
      </c>
      <c r="P1065" s="45" t="s">
        <v>1066</v>
      </c>
      <c r="Q1065" s="45" t="s">
        <v>1761</v>
      </c>
      <c r="R1065" s="45" t="s">
        <v>995</v>
      </c>
      <c r="S1065" s="45" t="s">
        <v>1546</v>
      </c>
      <c r="T1065" s="44" t="s">
        <v>175</v>
      </c>
      <c r="U1065" s="46">
        <v>100</v>
      </c>
      <c r="V1065" s="46">
        <v>212.88</v>
      </c>
    </row>
    <row r="1066" spans="2:22" x14ac:dyDescent="0.2">
      <c r="B1066" s="14" t="str">
        <f>IF(tabDaten[[#This Row],[MandNr]]="","Fehler",IF(tabDaten[[#This Row],[MandNr]]=1,"1 Stadt Bad Rappenau","2 Eigenbetrieb Stadtenwässerung"))</f>
        <v>1 Stadt Bad Rappenau</v>
      </c>
      <c r="C1066" s="14" t="str">
        <f>IF(OR(tabDaten[[#This Row],[art]]="00",tabDaten[[#This Row],[art]]="01",tabDaten[[#This Row],[art]]="60",tabDaten[[#This Row],[art]]="61"),"0 Verwaltungshaushalt","1 Vermögenshaushalt")</f>
        <v>0 Verwaltungshaushalt</v>
      </c>
      <c r="D1066" s="14" t="str">
        <f>VLOOKUP(tabDaten[[#This Row],[art]],tabKontenart[],2,FALSE)</f>
        <v>01 Ausgaben VerwaltungsHH</v>
      </c>
      <c r="E1066" s="14" t="str">
        <f>LEFT(tabDaten[[#This Row],[Gld]],1) &amp; "    " &amp;VLOOKUP((tabDaten[[#This Row],[MandNr]]&amp;"x"&amp;LEFT(tabDaten[[#This Row],[Gld]],1)),tabGliederung[],2,FALSE)</f>
        <v xml:space="preserve">2    Schulen </v>
      </c>
      <c r="F1066" s="14" t="str">
        <f>LEFT(tabDaten[[#This Row],[Gld]],2) &amp; "    " &amp;VLOOKUP((tabDaten[[#This Row],[MandNr]]&amp;"x"&amp;LEFT(tabDaten[[#This Row],[Gld]],2)),tabGliederung[],2,FALSE)</f>
        <v>21    Grund - Hauptschulen,  Grundschulförderklassen</v>
      </c>
      <c r="G10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6" s="14" t="str">
        <f>LEFT(tabDaten[[#This Row],[Gld]],4) &amp; "    " &amp;VLOOKUP((tabDaten[[#This Row],[MandNr]]&amp;"x"&amp;LEFT(tabDaten[[#This Row],[Gld]],4)),tabGliederung[],2,FALSE)</f>
        <v xml:space="preserve">2115    Grundschule Heinsheim </v>
      </c>
      <c r="I1066" s="14" t="str">
        <f>IF(OR(LEFT(tabDaten[[#This Row],[Grp]],1)*1=3,LEFT(tabDaten[[#This Row],[Grp]],1)*1=9),LEFT(tabDaten[[#This Row],[Grp]],2),LEFT(tabDaten[[#This Row],[Grp]],1))</f>
        <v>5</v>
      </c>
      <c r="J1066" s="14" t="str">
        <f>VLOOKUP(tabDaten[[#This Row],[GrpKurz]],tabGruppierung[],2,FALSE)</f>
        <v>A   Sächlicher Verwaltungs- und Betriebsaufwand</v>
      </c>
      <c r="K10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2115-596000    Musikalische Bildung durch Musikschule   </v>
      </c>
      <c r="L1066" s="17">
        <f>IF(OR(tabDaten[[#This Row],[art]]="00",tabDaten[[#This Row],[art]]="10"),tabDaten[[#This Row],[Plan]],tabDaten[[#This Row],[Plan]]*-1)</f>
        <v>-1000</v>
      </c>
      <c r="M1066" s="18">
        <f>IF(OR(tabDaten[[#This Row],[art]]="00",tabDaten[[#This Row],[art]]="10",tabDaten[[#This Row],[art]]="60",tabDaten[[#This Row],[art]]="70"),tabDaten[[#This Row],[Rechnung]],tabDaten[[#This Row],[Rechnung]]*-1)</f>
        <v>-65.19</v>
      </c>
      <c r="N1066" s="44">
        <v>1</v>
      </c>
      <c r="O1066" s="45" t="s">
        <v>997</v>
      </c>
      <c r="P1066" s="45" t="s">
        <v>1066</v>
      </c>
      <c r="Q1066" s="45" t="s">
        <v>1762</v>
      </c>
      <c r="R1066" s="45" t="s">
        <v>995</v>
      </c>
      <c r="S1066" s="45" t="s">
        <v>1546</v>
      </c>
      <c r="T1066" s="44" t="s">
        <v>176</v>
      </c>
      <c r="U1066" s="46">
        <v>1000</v>
      </c>
      <c r="V1066" s="46">
        <v>65.19</v>
      </c>
    </row>
    <row r="1067" spans="2:22" x14ac:dyDescent="0.2">
      <c r="B1067" s="14" t="str">
        <f>IF(tabDaten[[#This Row],[MandNr]]="","Fehler",IF(tabDaten[[#This Row],[MandNr]]=1,"1 Stadt Bad Rappenau","2 Eigenbetrieb Stadtenwässerung"))</f>
        <v>1 Stadt Bad Rappenau</v>
      </c>
      <c r="C1067" s="14" t="str">
        <f>IF(OR(tabDaten[[#This Row],[art]]="00",tabDaten[[#This Row],[art]]="01",tabDaten[[#This Row],[art]]="60",tabDaten[[#This Row],[art]]="61"),"0 Verwaltungshaushalt","1 Vermögenshaushalt")</f>
        <v>0 Verwaltungshaushalt</v>
      </c>
      <c r="D1067" s="14" t="str">
        <f>VLOOKUP(tabDaten[[#This Row],[art]],tabKontenart[],2,FALSE)</f>
        <v>01 Ausgaben VerwaltungsHH</v>
      </c>
      <c r="E1067" s="14" t="str">
        <f>LEFT(tabDaten[[#This Row],[Gld]],1) &amp; "    " &amp;VLOOKUP((tabDaten[[#This Row],[MandNr]]&amp;"x"&amp;LEFT(tabDaten[[#This Row],[Gld]],1)),tabGliederung[],2,FALSE)</f>
        <v xml:space="preserve">2    Schulen </v>
      </c>
      <c r="F1067" s="14" t="str">
        <f>LEFT(tabDaten[[#This Row],[Gld]],2) &amp; "    " &amp;VLOOKUP((tabDaten[[#This Row],[MandNr]]&amp;"x"&amp;LEFT(tabDaten[[#This Row],[Gld]],2)),tabGliederung[],2,FALSE)</f>
        <v>21    Grund - Hauptschulen,  Grundschulförderklassen</v>
      </c>
      <c r="G10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7" s="14" t="str">
        <f>LEFT(tabDaten[[#This Row],[Gld]],4) &amp; "    " &amp;VLOOKUP((tabDaten[[#This Row],[MandNr]]&amp;"x"&amp;LEFT(tabDaten[[#This Row],[Gld]],4)),tabGliederung[],2,FALSE)</f>
        <v xml:space="preserve">2115    Grundschule Heinsheim </v>
      </c>
      <c r="I1067" s="14" t="str">
        <f>IF(OR(LEFT(tabDaten[[#This Row],[Grp]],1)*1=3,LEFT(tabDaten[[#This Row],[Grp]],1)*1=9),LEFT(tabDaten[[#This Row],[Grp]],2),LEFT(tabDaten[[#This Row],[Grp]],1))</f>
        <v>5</v>
      </c>
      <c r="J1067" s="14" t="str">
        <f>VLOOKUP(tabDaten[[#This Row],[GrpKurz]],tabGruppierung[],2,FALSE)</f>
        <v>A   Sächlicher Verwaltungs- und Betriebsaufwand</v>
      </c>
      <c r="K10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2115-597000    Beförderungskosten für Schüler  </v>
      </c>
      <c r="L1067" s="17">
        <f>IF(OR(tabDaten[[#This Row],[art]]="00",tabDaten[[#This Row],[art]]="10"),tabDaten[[#This Row],[Plan]],tabDaten[[#This Row],[Plan]]*-1)</f>
        <v>-300</v>
      </c>
      <c r="M1067" s="18">
        <f>IF(OR(tabDaten[[#This Row],[art]]="00",tabDaten[[#This Row],[art]]="10",tabDaten[[#This Row],[art]]="60",tabDaten[[#This Row],[art]]="70"),tabDaten[[#This Row],[Rechnung]],tabDaten[[#This Row],[Rechnung]]*-1)</f>
        <v>-194.74</v>
      </c>
      <c r="N1067" s="44">
        <v>1</v>
      </c>
      <c r="O1067" s="45" t="s">
        <v>997</v>
      </c>
      <c r="P1067" s="45" t="s">
        <v>1066</v>
      </c>
      <c r="Q1067" s="45" t="s">
        <v>1764</v>
      </c>
      <c r="R1067" s="45" t="s">
        <v>995</v>
      </c>
      <c r="S1067" s="45" t="s">
        <v>1546</v>
      </c>
      <c r="T1067" s="44" t="s">
        <v>179</v>
      </c>
      <c r="U1067" s="46">
        <v>300</v>
      </c>
      <c r="V1067" s="46">
        <v>194.74</v>
      </c>
    </row>
    <row r="1068" spans="2:22" x14ac:dyDescent="0.2">
      <c r="B1068" s="14" t="str">
        <f>IF(tabDaten[[#This Row],[MandNr]]="","Fehler",IF(tabDaten[[#This Row],[MandNr]]=1,"1 Stadt Bad Rappenau","2 Eigenbetrieb Stadtenwässerung"))</f>
        <v>1 Stadt Bad Rappenau</v>
      </c>
      <c r="C1068" s="14" t="str">
        <f>IF(OR(tabDaten[[#This Row],[art]]="00",tabDaten[[#This Row],[art]]="01",tabDaten[[#This Row],[art]]="60",tabDaten[[#This Row],[art]]="61"),"0 Verwaltungshaushalt","1 Vermögenshaushalt")</f>
        <v>0 Verwaltungshaushalt</v>
      </c>
      <c r="D1068" s="14" t="str">
        <f>VLOOKUP(tabDaten[[#This Row],[art]],tabKontenart[],2,FALSE)</f>
        <v>01 Ausgaben VerwaltungsHH</v>
      </c>
      <c r="E1068" s="14" t="str">
        <f>LEFT(tabDaten[[#This Row],[Gld]],1) &amp; "    " &amp;VLOOKUP((tabDaten[[#This Row],[MandNr]]&amp;"x"&amp;LEFT(tabDaten[[#This Row],[Gld]],1)),tabGliederung[],2,FALSE)</f>
        <v xml:space="preserve">2    Schulen </v>
      </c>
      <c r="F1068" s="14" t="str">
        <f>LEFT(tabDaten[[#This Row],[Gld]],2) &amp; "    " &amp;VLOOKUP((tabDaten[[#This Row],[MandNr]]&amp;"x"&amp;LEFT(tabDaten[[#This Row],[Gld]],2)),tabGliederung[],2,FALSE)</f>
        <v>21    Grund - Hauptschulen,  Grundschulförderklassen</v>
      </c>
      <c r="G10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8" s="14" t="str">
        <f>LEFT(tabDaten[[#This Row],[Gld]],4) &amp; "    " &amp;VLOOKUP((tabDaten[[#This Row],[MandNr]]&amp;"x"&amp;LEFT(tabDaten[[#This Row],[Gld]],4)),tabGliederung[],2,FALSE)</f>
        <v xml:space="preserve">2115    Grundschule Heinsheim </v>
      </c>
      <c r="I1068" s="14" t="str">
        <f>IF(OR(LEFT(tabDaten[[#This Row],[Grp]],1)*1=3,LEFT(tabDaten[[#This Row],[Grp]],1)*1=9),LEFT(tabDaten[[#This Row],[Grp]],2),LEFT(tabDaten[[#This Row],[Grp]],1))</f>
        <v>6</v>
      </c>
      <c r="J1068" s="14" t="str">
        <f>VLOOKUP(tabDaten[[#This Row],[GrpKurz]],tabGruppierung[],2,FALSE)</f>
        <v>A   Sächlicher Verwaltungs- und Betriebsaufwand</v>
      </c>
      <c r="K10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2115-634000    Aufwand für Jugendbegleiter   </v>
      </c>
      <c r="L1068" s="17">
        <f>IF(OR(tabDaten[[#This Row],[art]]="00",tabDaten[[#This Row],[art]]="10"),tabDaten[[#This Row],[Plan]],tabDaten[[#This Row],[Plan]]*-1)</f>
        <v>-4500</v>
      </c>
      <c r="M1068" s="18">
        <f>IF(OR(tabDaten[[#This Row],[art]]="00",tabDaten[[#This Row],[art]]="10",tabDaten[[#This Row],[art]]="60",tabDaten[[#This Row],[art]]="70"),tabDaten[[#This Row],[Rechnung]],tabDaten[[#This Row],[Rechnung]]*-1)</f>
        <v>-4330.41</v>
      </c>
      <c r="N1068" s="44">
        <v>1</v>
      </c>
      <c r="O1068" s="45" t="s">
        <v>997</v>
      </c>
      <c r="P1068" s="45" t="s">
        <v>1066</v>
      </c>
      <c r="Q1068" s="45" t="s">
        <v>1744</v>
      </c>
      <c r="R1068" s="45" t="s">
        <v>995</v>
      </c>
      <c r="S1068" s="45" t="s">
        <v>1546</v>
      </c>
      <c r="T1068" s="44" t="s">
        <v>181</v>
      </c>
      <c r="U1068" s="46">
        <v>4500</v>
      </c>
      <c r="V1068" s="46">
        <v>4330.41</v>
      </c>
    </row>
    <row r="1069" spans="2:22" x14ac:dyDescent="0.2">
      <c r="B1069" s="14" t="str">
        <f>IF(tabDaten[[#This Row],[MandNr]]="","Fehler",IF(tabDaten[[#This Row],[MandNr]]=1,"1 Stadt Bad Rappenau","2 Eigenbetrieb Stadtenwässerung"))</f>
        <v>1 Stadt Bad Rappenau</v>
      </c>
      <c r="C1069" s="14" t="str">
        <f>IF(OR(tabDaten[[#This Row],[art]]="00",tabDaten[[#This Row],[art]]="01",tabDaten[[#This Row],[art]]="60",tabDaten[[#This Row],[art]]="61"),"0 Verwaltungshaushalt","1 Vermögenshaushalt")</f>
        <v>0 Verwaltungshaushalt</v>
      </c>
      <c r="D1069" s="14" t="str">
        <f>VLOOKUP(tabDaten[[#This Row],[art]],tabKontenart[],2,FALSE)</f>
        <v>01 Ausgaben VerwaltungsHH</v>
      </c>
      <c r="E1069" s="14" t="str">
        <f>LEFT(tabDaten[[#This Row],[Gld]],1) &amp; "    " &amp;VLOOKUP((tabDaten[[#This Row],[MandNr]]&amp;"x"&amp;LEFT(tabDaten[[#This Row],[Gld]],1)),tabGliederung[],2,FALSE)</f>
        <v xml:space="preserve">2    Schulen </v>
      </c>
      <c r="F1069" s="14" t="str">
        <f>LEFT(tabDaten[[#This Row],[Gld]],2) &amp; "    " &amp;VLOOKUP((tabDaten[[#This Row],[MandNr]]&amp;"x"&amp;LEFT(tabDaten[[#This Row],[Gld]],2)),tabGliederung[],2,FALSE)</f>
        <v>21    Grund - Hauptschulen,  Grundschulförderklassen</v>
      </c>
      <c r="G10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69" s="14" t="str">
        <f>LEFT(tabDaten[[#This Row],[Gld]],4) &amp; "    " &amp;VLOOKUP((tabDaten[[#This Row],[MandNr]]&amp;"x"&amp;LEFT(tabDaten[[#This Row],[Gld]],4)),tabGliederung[],2,FALSE)</f>
        <v xml:space="preserve">2115    Grundschule Heinsheim </v>
      </c>
      <c r="I1069" s="14" t="str">
        <f>IF(OR(LEFT(tabDaten[[#This Row],[Grp]],1)*1=3,LEFT(tabDaten[[#This Row],[Grp]],1)*1=9),LEFT(tabDaten[[#This Row],[Grp]],2),LEFT(tabDaten[[#This Row],[Grp]],1))</f>
        <v>6</v>
      </c>
      <c r="J1069" s="14" t="str">
        <f>VLOOKUP(tabDaten[[#This Row],[GrpKurz]],tabGruppierung[],2,FALSE)</f>
        <v>A   Sächlicher Verwaltungs- und Betriebsaufwand</v>
      </c>
      <c r="K10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2115-638000    EDV-Kosten   </v>
      </c>
      <c r="L1069" s="17">
        <f>IF(OR(tabDaten[[#This Row],[art]]="00",tabDaten[[#This Row],[art]]="10"),tabDaten[[#This Row],[Plan]],tabDaten[[#This Row],[Plan]]*-1)</f>
        <v>-8100</v>
      </c>
      <c r="M1069" s="18">
        <f>IF(OR(tabDaten[[#This Row],[art]]="00",tabDaten[[#This Row],[art]]="10",tabDaten[[#This Row],[art]]="60",tabDaten[[#This Row],[art]]="70"),tabDaten[[#This Row],[Rechnung]],tabDaten[[#This Row],[Rechnung]]*-1)</f>
        <v>-1823.83</v>
      </c>
      <c r="N1069" s="44">
        <v>1</v>
      </c>
      <c r="O1069" s="45" t="s">
        <v>997</v>
      </c>
      <c r="P1069" s="45" t="s">
        <v>1066</v>
      </c>
      <c r="Q1069" s="45" t="s">
        <v>1722</v>
      </c>
      <c r="R1069" s="45" t="s">
        <v>995</v>
      </c>
      <c r="S1069" s="45" t="s">
        <v>1546</v>
      </c>
      <c r="T1069" s="44" t="s">
        <v>117</v>
      </c>
      <c r="U1069" s="46">
        <v>8100</v>
      </c>
      <c r="V1069" s="46">
        <v>1823.83</v>
      </c>
    </row>
    <row r="1070" spans="2:22" x14ac:dyDescent="0.2">
      <c r="B1070" s="14" t="str">
        <f>IF(tabDaten[[#This Row],[MandNr]]="","Fehler",IF(tabDaten[[#This Row],[MandNr]]=1,"1 Stadt Bad Rappenau","2 Eigenbetrieb Stadtenwässerung"))</f>
        <v>1 Stadt Bad Rappenau</v>
      </c>
      <c r="C1070" s="14" t="str">
        <f>IF(OR(tabDaten[[#This Row],[art]]="00",tabDaten[[#This Row],[art]]="01",tabDaten[[#This Row],[art]]="60",tabDaten[[#This Row],[art]]="61"),"0 Verwaltungshaushalt","1 Vermögenshaushalt")</f>
        <v>0 Verwaltungshaushalt</v>
      </c>
      <c r="D1070" s="14" t="str">
        <f>VLOOKUP(tabDaten[[#This Row],[art]],tabKontenart[],2,FALSE)</f>
        <v>01 Ausgaben VerwaltungsHH</v>
      </c>
      <c r="E1070" s="14" t="str">
        <f>LEFT(tabDaten[[#This Row],[Gld]],1) &amp; "    " &amp;VLOOKUP((tabDaten[[#This Row],[MandNr]]&amp;"x"&amp;LEFT(tabDaten[[#This Row],[Gld]],1)),tabGliederung[],2,FALSE)</f>
        <v xml:space="preserve">2    Schulen </v>
      </c>
      <c r="F1070" s="14" t="str">
        <f>LEFT(tabDaten[[#This Row],[Gld]],2) &amp; "    " &amp;VLOOKUP((tabDaten[[#This Row],[MandNr]]&amp;"x"&amp;LEFT(tabDaten[[#This Row],[Gld]],2)),tabGliederung[],2,FALSE)</f>
        <v>21    Grund - Hauptschulen,  Grundschulförderklassen</v>
      </c>
      <c r="G10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0" s="14" t="str">
        <f>LEFT(tabDaten[[#This Row],[Gld]],4) &amp; "    " &amp;VLOOKUP((tabDaten[[#This Row],[MandNr]]&amp;"x"&amp;LEFT(tabDaten[[#This Row],[Gld]],4)),tabGliederung[],2,FALSE)</f>
        <v xml:space="preserve">2115    Grundschule Heinsheim </v>
      </c>
      <c r="I1070" s="14" t="str">
        <f>IF(OR(LEFT(tabDaten[[#This Row],[Grp]],1)*1=3,LEFT(tabDaten[[#This Row],[Grp]],1)*1=9),LEFT(tabDaten[[#This Row],[Grp]],2),LEFT(tabDaten[[#This Row],[Grp]],1))</f>
        <v>6</v>
      </c>
      <c r="J1070" s="14" t="str">
        <f>VLOOKUP(tabDaten[[#This Row],[GrpKurz]],tabGruppierung[],2,FALSE)</f>
        <v>A   Sächlicher Verwaltungs- und Betriebsaufwand</v>
      </c>
      <c r="K10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2115-640000    Steuern, Versicherung, Schadensfälle, Sonderabgaben  </v>
      </c>
      <c r="L1070" s="17">
        <f>IF(OR(tabDaten[[#This Row],[art]]="00",tabDaten[[#This Row],[art]]="10"),tabDaten[[#This Row],[Plan]],tabDaten[[#This Row],[Plan]]*-1)</f>
        <v>-2500</v>
      </c>
      <c r="M1070" s="18">
        <f>IF(OR(tabDaten[[#This Row],[art]]="00",tabDaten[[#This Row],[art]]="10",tabDaten[[#This Row],[art]]="60",tabDaten[[#This Row],[art]]="70"),tabDaten[[#This Row],[Rechnung]],tabDaten[[#This Row],[Rechnung]]*-1)</f>
        <v>-2708.12</v>
      </c>
      <c r="N1070" s="44">
        <v>1</v>
      </c>
      <c r="O1070" s="45" t="s">
        <v>997</v>
      </c>
      <c r="P1070" s="45" t="s">
        <v>1066</v>
      </c>
      <c r="Q1070" s="45" t="s">
        <v>1723</v>
      </c>
      <c r="R1070" s="45" t="s">
        <v>995</v>
      </c>
      <c r="S1070" s="45" t="s">
        <v>1546</v>
      </c>
      <c r="T1070" s="44" t="s">
        <v>118</v>
      </c>
      <c r="U1070" s="46">
        <v>2500</v>
      </c>
      <c r="V1070" s="46">
        <v>2708.12</v>
      </c>
    </row>
    <row r="1071" spans="2:22" x14ac:dyDescent="0.2">
      <c r="B1071" s="14" t="str">
        <f>IF(tabDaten[[#This Row],[MandNr]]="","Fehler",IF(tabDaten[[#This Row],[MandNr]]=1,"1 Stadt Bad Rappenau","2 Eigenbetrieb Stadtenwässerung"))</f>
        <v>1 Stadt Bad Rappenau</v>
      </c>
      <c r="C1071" s="14" t="str">
        <f>IF(OR(tabDaten[[#This Row],[art]]="00",tabDaten[[#This Row],[art]]="01",tabDaten[[#This Row],[art]]="60",tabDaten[[#This Row],[art]]="61"),"0 Verwaltungshaushalt","1 Vermögenshaushalt")</f>
        <v>0 Verwaltungshaushalt</v>
      </c>
      <c r="D1071" s="14" t="str">
        <f>VLOOKUP(tabDaten[[#This Row],[art]],tabKontenart[],2,FALSE)</f>
        <v>01 Ausgaben VerwaltungsHH</v>
      </c>
      <c r="E1071" s="14" t="str">
        <f>LEFT(tabDaten[[#This Row],[Gld]],1) &amp; "    " &amp;VLOOKUP((tabDaten[[#This Row],[MandNr]]&amp;"x"&amp;LEFT(tabDaten[[#This Row],[Gld]],1)),tabGliederung[],2,FALSE)</f>
        <v xml:space="preserve">2    Schulen </v>
      </c>
      <c r="F1071" s="14" t="str">
        <f>LEFT(tabDaten[[#This Row],[Gld]],2) &amp; "    " &amp;VLOOKUP((tabDaten[[#This Row],[MandNr]]&amp;"x"&amp;LEFT(tabDaten[[#This Row],[Gld]],2)),tabGliederung[],2,FALSE)</f>
        <v>21    Grund - Hauptschulen,  Grundschulförderklassen</v>
      </c>
      <c r="G10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1" s="14" t="str">
        <f>LEFT(tabDaten[[#This Row],[Gld]],4) &amp; "    " &amp;VLOOKUP((tabDaten[[#This Row],[MandNr]]&amp;"x"&amp;LEFT(tabDaten[[#This Row],[Gld]],4)),tabGliederung[],2,FALSE)</f>
        <v xml:space="preserve">2115    Grundschule Heinsheim </v>
      </c>
      <c r="I1071" s="14" t="str">
        <f>IF(OR(LEFT(tabDaten[[#This Row],[Grp]],1)*1=3,LEFT(tabDaten[[#This Row],[Grp]],1)*1=9),LEFT(tabDaten[[#This Row],[Grp]],2),LEFT(tabDaten[[#This Row],[Grp]],1))</f>
        <v>6</v>
      </c>
      <c r="J1071" s="14" t="str">
        <f>VLOOKUP(tabDaten[[#This Row],[GrpKurz]],tabGruppierung[],2,FALSE)</f>
        <v>A   Sächlicher Verwaltungs- und Betriebsaufwand</v>
      </c>
      <c r="K10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2115-650000    Bürobedarf   </v>
      </c>
      <c r="L1071" s="17">
        <f>IF(OR(tabDaten[[#This Row],[art]]="00",tabDaten[[#This Row],[art]]="10"),tabDaten[[#This Row],[Plan]],tabDaten[[#This Row],[Plan]]*-1)</f>
        <v>-1000</v>
      </c>
      <c r="M1071" s="18">
        <f>IF(OR(tabDaten[[#This Row],[art]]="00",tabDaten[[#This Row],[art]]="10",tabDaten[[#This Row],[art]]="60",tabDaten[[#This Row],[art]]="70"),tabDaten[[#This Row],[Rechnung]],tabDaten[[#This Row],[Rechnung]]*-1)</f>
        <v>-200.77</v>
      </c>
      <c r="N1071" s="44">
        <v>1</v>
      </c>
      <c r="O1071" s="45" t="s">
        <v>997</v>
      </c>
      <c r="P1071" s="45" t="s">
        <v>1066</v>
      </c>
      <c r="Q1071" s="45" t="s">
        <v>1724</v>
      </c>
      <c r="R1071" s="45" t="s">
        <v>995</v>
      </c>
      <c r="S1071" s="45" t="s">
        <v>1546</v>
      </c>
      <c r="T1071" s="44" t="s">
        <v>119</v>
      </c>
      <c r="U1071" s="46">
        <v>1000</v>
      </c>
      <c r="V1071" s="46">
        <v>200.77</v>
      </c>
    </row>
    <row r="1072" spans="2:22" x14ac:dyDescent="0.2">
      <c r="B1072" s="14" t="str">
        <f>IF(tabDaten[[#This Row],[MandNr]]="","Fehler",IF(tabDaten[[#This Row],[MandNr]]=1,"1 Stadt Bad Rappenau","2 Eigenbetrieb Stadtenwässerung"))</f>
        <v>1 Stadt Bad Rappenau</v>
      </c>
      <c r="C1072" s="14" t="str">
        <f>IF(OR(tabDaten[[#This Row],[art]]="00",tabDaten[[#This Row],[art]]="01",tabDaten[[#This Row],[art]]="60",tabDaten[[#This Row],[art]]="61"),"0 Verwaltungshaushalt","1 Vermögenshaushalt")</f>
        <v>0 Verwaltungshaushalt</v>
      </c>
      <c r="D1072" s="14" t="str">
        <f>VLOOKUP(tabDaten[[#This Row],[art]],tabKontenart[],2,FALSE)</f>
        <v>01 Ausgaben VerwaltungsHH</v>
      </c>
      <c r="E1072" s="14" t="str">
        <f>LEFT(tabDaten[[#This Row],[Gld]],1) &amp; "    " &amp;VLOOKUP((tabDaten[[#This Row],[MandNr]]&amp;"x"&amp;LEFT(tabDaten[[#This Row],[Gld]],1)),tabGliederung[],2,FALSE)</f>
        <v xml:space="preserve">2    Schulen </v>
      </c>
      <c r="F1072" s="14" t="str">
        <f>LEFT(tabDaten[[#This Row],[Gld]],2) &amp; "    " &amp;VLOOKUP((tabDaten[[#This Row],[MandNr]]&amp;"x"&amp;LEFT(tabDaten[[#This Row],[Gld]],2)),tabGliederung[],2,FALSE)</f>
        <v>21    Grund - Hauptschulen,  Grundschulförderklassen</v>
      </c>
      <c r="G10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2" s="14" t="str">
        <f>LEFT(tabDaten[[#This Row],[Gld]],4) &amp; "    " &amp;VLOOKUP((tabDaten[[#This Row],[MandNr]]&amp;"x"&amp;LEFT(tabDaten[[#This Row],[Gld]],4)),tabGliederung[],2,FALSE)</f>
        <v xml:space="preserve">2115    Grundschule Heinsheim </v>
      </c>
      <c r="I1072" s="14" t="str">
        <f>IF(OR(LEFT(tabDaten[[#This Row],[Grp]],1)*1=3,LEFT(tabDaten[[#This Row],[Grp]],1)*1=9),LEFT(tabDaten[[#This Row],[Grp]],2),LEFT(tabDaten[[#This Row],[Grp]],1))</f>
        <v>6</v>
      </c>
      <c r="J1072" s="14" t="str">
        <f>VLOOKUP(tabDaten[[#This Row],[GrpKurz]],tabGruppierung[],2,FALSE)</f>
        <v>A   Sächlicher Verwaltungs- und Betriebsaufwand</v>
      </c>
      <c r="K10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2115-668000    Vermischte Ausgaben   </v>
      </c>
      <c r="L1072" s="17">
        <f>IF(OR(tabDaten[[#This Row],[art]]="00",tabDaten[[#This Row],[art]]="10"),tabDaten[[#This Row],[Plan]],tabDaten[[#This Row],[Plan]]*-1)</f>
        <v>-200</v>
      </c>
      <c r="M1072" s="18">
        <f>IF(OR(tabDaten[[#This Row],[art]]="00",tabDaten[[#This Row],[art]]="10",tabDaten[[#This Row],[art]]="60",tabDaten[[#This Row],[art]]="70"),tabDaten[[#This Row],[Rechnung]],tabDaten[[#This Row],[Rechnung]]*-1)</f>
        <v>-74.25</v>
      </c>
      <c r="N1072" s="44">
        <v>1</v>
      </c>
      <c r="O1072" s="45" t="s">
        <v>997</v>
      </c>
      <c r="P1072" s="45" t="s">
        <v>1066</v>
      </c>
      <c r="Q1072" s="45" t="s">
        <v>1726</v>
      </c>
      <c r="R1072" s="45" t="s">
        <v>995</v>
      </c>
      <c r="S1072" s="45" t="s">
        <v>1546</v>
      </c>
      <c r="T1072" s="44" t="s">
        <v>121</v>
      </c>
      <c r="U1072" s="46">
        <v>200</v>
      </c>
      <c r="V1072" s="46">
        <v>74.25</v>
      </c>
    </row>
    <row r="1073" spans="2:22" x14ac:dyDescent="0.2">
      <c r="B1073" s="14" t="str">
        <f>IF(tabDaten[[#This Row],[MandNr]]="","Fehler",IF(tabDaten[[#This Row],[MandNr]]=1,"1 Stadt Bad Rappenau","2 Eigenbetrieb Stadtenwässerung"))</f>
        <v>1 Stadt Bad Rappenau</v>
      </c>
      <c r="C1073" s="14" t="str">
        <f>IF(OR(tabDaten[[#This Row],[art]]="00",tabDaten[[#This Row],[art]]="01",tabDaten[[#This Row],[art]]="60",tabDaten[[#This Row],[art]]="61"),"0 Verwaltungshaushalt","1 Vermögenshaushalt")</f>
        <v>0 Verwaltungshaushalt</v>
      </c>
      <c r="D1073" s="14" t="str">
        <f>VLOOKUP(tabDaten[[#This Row],[art]],tabKontenart[],2,FALSE)</f>
        <v>01 Ausgaben VerwaltungsHH</v>
      </c>
      <c r="E1073" s="14" t="str">
        <f>LEFT(tabDaten[[#This Row],[Gld]],1) &amp; "    " &amp;VLOOKUP((tabDaten[[#This Row],[MandNr]]&amp;"x"&amp;LEFT(tabDaten[[#This Row],[Gld]],1)),tabGliederung[],2,FALSE)</f>
        <v xml:space="preserve">2    Schulen </v>
      </c>
      <c r="F1073" s="14" t="str">
        <f>LEFT(tabDaten[[#This Row],[Gld]],2) &amp; "    " &amp;VLOOKUP((tabDaten[[#This Row],[MandNr]]&amp;"x"&amp;LEFT(tabDaten[[#This Row],[Gld]],2)),tabGliederung[],2,FALSE)</f>
        <v>21    Grund - Hauptschulen,  Grundschulförderklassen</v>
      </c>
      <c r="G10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3" s="14" t="str">
        <f>LEFT(tabDaten[[#This Row],[Gld]],4) &amp; "    " &amp;VLOOKUP((tabDaten[[#This Row],[MandNr]]&amp;"x"&amp;LEFT(tabDaten[[#This Row],[Gld]],4)),tabGliederung[],2,FALSE)</f>
        <v xml:space="preserve">2115    Grundschule Heinsheim </v>
      </c>
      <c r="I1073" s="14" t="str">
        <f>IF(OR(LEFT(tabDaten[[#This Row],[Grp]],1)*1=3,LEFT(tabDaten[[#This Row],[Grp]],1)*1=9),LEFT(tabDaten[[#This Row],[Grp]],2),LEFT(tabDaten[[#This Row],[Grp]],1))</f>
        <v>6</v>
      </c>
      <c r="J1073" s="14" t="str">
        <f>VLOOKUP(tabDaten[[#This Row],[GrpKurz]],tabGruppierung[],2,FALSE)</f>
        <v>A   Sächlicher Verwaltungs- und Betriebsaufwand</v>
      </c>
      <c r="K10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2115-679000    Innere Verrechnungen   </v>
      </c>
      <c r="L1073" s="17">
        <f>IF(OR(tabDaten[[#This Row],[art]]="00",tabDaten[[#This Row],[art]]="10"),tabDaten[[#This Row],[Plan]],tabDaten[[#This Row],[Plan]]*-1)</f>
        <v>-26600</v>
      </c>
      <c r="M1073" s="18">
        <f>IF(OR(tabDaten[[#This Row],[art]]="00",tabDaten[[#This Row],[art]]="10",tabDaten[[#This Row],[art]]="60",tabDaten[[#This Row],[art]]="70"),tabDaten[[#This Row],[Rechnung]],tabDaten[[#This Row],[Rechnung]]*-1)</f>
        <v>0</v>
      </c>
      <c r="N1073" s="44">
        <v>1</v>
      </c>
      <c r="O1073" s="45" t="s">
        <v>997</v>
      </c>
      <c r="P1073" s="45" t="s">
        <v>1066</v>
      </c>
      <c r="Q1073" s="45" t="s">
        <v>1728</v>
      </c>
      <c r="R1073" s="45" t="s">
        <v>995</v>
      </c>
      <c r="S1073" s="45" t="s">
        <v>1546</v>
      </c>
      <c r="T1073" s="44" t="s">
        <v>11</v>
      </c>
      <c r="U1073" s="46">
        <v>26600</v>
      </c>
      <c r="V1073" s="46">
        <v>0</v>
      </c>
    </row>
    <row r="1074" spans="2:22" x14ac:dyDescent="0.2">
      <c r="B1074" s="14" t="str">
        <f>IF(tabDaten[[#This Row],[MandNr]]="","Fehler",IF(tabDaten[[#This Row],[MandNr]]=1,"1 Stadt Bad Rappenau","2 Eigenbetrieb Stadtenwässerung"))</f>
        <v>1 Stadt Bad Rappenau</v>
      </c>
      <c r="C1074" s="14" t="str">
        <f>IF(OR(tabDaten[[#This Row],[art]]="00",tabDaten[[#This Row],[art]]="01",tabDaten[[#This Row],[art]]="60",tabDaten[[#This Row],[art]]="61"),"0 Verwaltungshaushalt","1 Vermögenshaushalt")</f>
        <v>0 Verwaltungshaushalt</v>
      </c>
      <c r="D1074" s="14" t="str">
        <f>VLOOKUP(tabDaten[[#This Row],[art]],tabKontenart[],2,FALSE)</f>
        <v>01 Ausgaben VerwaltungsHH</v>
      </c>
      <c r="E1074" s="14" t="str">
        <f>LEFT(tabDaten[[#This Row],[Gld]],1) &amp; "    " &amp;VLOOKUP((tabDaten[[#This Row],[MandNr]]&amp;"x"&amp;LEFT(tabDaten[[#This Row],[Gld]],1)),tabGliederung[],2,FALSE)</f>
        <v xml:space="preserve">2    Schulen </v>
      </c>
      <c r="F1074" s="14" t="str">
        <f>LEFT(tabDaten[[#This Row],[Gld]],2) &amp; "    " &amp;VLOOKUP((tabDaten[[#This Row],[MandNr]]&amp;"x"&amp;LEFT(tabDaten[[#This Row],[Gld]],2)),tabGliederung[],2,FALSE)</f>
        <v>21    Grund - Hauptschulen,  Grundschulförderklassen</v>
      </c>
      <c r="G10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4" s="14" t="str">
        <f>LEFT(tabDaten[[#This Row],[Gld]],4) &amp; "    " &amp;VLOOKUP((tabDaten[[#This Row],[MandNr]]&amp;"x"&amp;LEFT(tabDaten[[#This Row],[Gld]],4)),tabGliederung[],2,FALSE)</f>
        <v xml:space="preserve">2115    Grundschule Heinsheim </v>
      </c>
      <c r="I1074" s="14" t="str">
        <f>IF(OR(LEFT(tabDaten[[#This Row],[Grp]],1)*1=3,LEFT(tabDaten[[#This Row],[Grp]],1)*1=9),LEFT(tabDaten[[#This Row],[Grp]],2),LEFT(tabDaten[[#This Row],[Grp]],1))</f>
        <v>7</v>
      </c>
      <c r="J1074" s="14" t="str">
        <f>VLOOKUP(tabDaten[[#This Row],[GrpKurz]],tabGruppierung[],2,FALSE)</f>
        <v>A   Zuweisungen und Zuschüsse (nicht für Investitionen)</v>
      </c>
      <c r="K10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2115-700000    Zuschüsse an Verbände u.Vereine  </v>
      </c>
      <c r="L1074" s="17">
        <f>IF(OR(tabDaten[[#This Row],[art]]="00",tabDaten[[#This Row],[art]]="10"),tabDaten[[#This Row],[Plan]],tabDaten[[#This Row],[Plan]]*-1)</f>
        <v>0</v>
      </c>
      <c r="M1074" s="18">
        <f>IF(OR(tabDaten[[#This Row],[art]]="00",tabDaten[[#This Row],[art]]="10",tabDaten[[#This Row],[art]]="60",tabDaten[[#This Row],[art]]="70"),tabDaten[[#This Row],[Rechnung]],tabDaten[[#This Row],[Rechnung]]*-1)</f>
        <v>-610</v>
      </c>
      <c r="N1074" s="44">
        <v>1</v>
      </c>
      <c r="O1074" s="45" t="s">
        <v>997</v>
      </c>
      <c r="P1074" s="45" t="s">
        <v>1066</v>
      </c>
      <c r="Q1074" s="45" t="s">
        <v>1766</v>
      </c>
      <c r="R1074" s="45" t="s">
        <v>995</v>
      </c>
      <c r="S1074" s="45" t="s">
        <v>1546</v>
      </c>
      <c r="T1074" s="44" t="s">
        <v>184</v>
      </c>
      <c r="U1074" s="46">
        <v>0</v>
      </c>
      <c r="V1074" s="46">
        <v>610</v>
      </c>
    </row>
    <row r="1075" spans="2:22" x14ac:dyDescent="0.2">
      <c r="B1075" s="14" t="str">
        <f>IF(tabDaten[[#This Row],[MandNr]]="","Fehler",IF(tabDaten[[#This Row],[MandNr]]=1,"1 Stadt Bad Rappenau","2 Eigenbetrieb Stadtenwässerung"))</f>
        <v>1 Stadt Bad Rappenau</v>
      </c>
      <c r="C1075" s="14" t="str">
        <f>IF(OR(tabDaten[[#This Row],[art]]="00",tabDaten[[#This Row],[art]]="01",tabDaten[[#This Row],[art]]="60",tabDaten[[#This Row],[art]]="61"),"0 Verwaltungshaushalt","1 Vermögenshaushalt")</f>
        <v>0 Verwaltungshaushalt</v>
      </c>
      <c r="D1075" s="14" t="str">
        <f>VLOOKUP(tabDaten[[#This Row],[art]],tabKontenart[],2,FALSE)</f>
        <v>01 Ausgaben VerwaltungsHH</v>
      </c>
      <c r="E1075" s="14" t="str">
        <f>LEFT(tabDaten[[#This Row],[Gld]],1) &amp; "    " &amp;VLOOKUP((tabDaten[[#This Row],[MandNr]]&amp;"x"&amp;LEFT(tabDaten[[#This Row],[Gld]],1)),tabGliederung[],2,FALSE)</f>
        <v xml:space="preserve">2    Schulen </v>
      </c>
      <c r="F1075" s="14" t="str">
        <f>LEFT(tabDaten[[#This Row],[Gld]],2) &amp; "    " &amp;VLOOKUP((tabDaten[[#This Row],[MandNr]]&amp;"x"&amp;LEFT(tabDaten[[#This Row],[Gld]],2)),tabGliederung[],2,FALSE)</f>
        <v>21    Grund - Hauptschulen,  Grundschulförderklassen</v>
      </c>
      <c r="G10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5" s="14" t="str">
        <f>LEFT(tabDaten[[#This Row],[Gld]],4) &amp; "    " &amp;VLOOKUP((tabDaten[[#This Row],[MandNr]]&amp;"x"&amp;LEFT(tabDaten[[#This Row],[Gld]],4)),tabGliederung[],2,FALSE)</f>
        <v xml:space="preserve">2116    Grundschule Obergimpern </v>
      </c>
      <c r="I1075" s="14" t="str">
        <f>IF(OR(LEFT(tabDaten[[#This Row],[Grp]],1)*1=3,LEFT(tabDaten[[#This Row],[Grp]],1)*1=9),LEFT(tabDaten[[#This Row],[Grp]],2),LEFT(tabDaten[[#This Row],[Grp]],1))</f>
        <v>4</v>
      </c>
      <c r="J1075" s="14" t="str">
        <f>VLOOKUP(tabDaten[[#This Row],[GrpKurz]],tabGruppierung[],2,FALSE)</f>
        <v>A   Personalausgaben</v>
      </c>
      <c r="K10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2116-414000    Vergütungen der Beschäftigten bis 2005 nur Angestellte </v>
      </c>
      <c r="L1075" s="17">
        <f>IF(OR(tabDaten[[#This Row],[art]]="00",tabDaten[[#This Row],[art]]="10"),tabDaten[[#This Row],[Plan]],tabDaten[[#This Row],[Plan]]*-1)</f>
        <v>-6000</v>
      </c>
      <c r="M1075" s="18">
        <f>IF(OR(tabDaten[[#This Row],[art]]="00",tabDaten[[#This Row],[art]]="10",tabDaten[[#This Row],[art]]="60",tabDaten[[#This Row],[art]]="70"),tabDaten[[#This Row],[Rechnung]],tabDaten[[#This Row],[Rechnung]]*-1)</f>
        <v>-4150.1099999999997</v>
      </c>
      <c r="N1075" s="44">
        <v>1</v>
      </c>
      <c r="O1075" s="45" t="s">
        <v>997</v>
      </c>
      <c r="P1075" s="45" t="s">
        <v>1067</v>
      </c>
      <c r="Q1075" s="45" t="s">
        <v>1707</v>
      </c>
      <c r="R1075" s="45" t="s">
        <v>995</v>
      </c>
      <c r="S1075" s="45" t="s">
        <v>1546</v>
      </c>
      <c r="T1075" s="44" t="s">
        <v>127</v>
      </c>
      <c r="U1075" s="46">
        <v>6000</v>
      </c>
      <c r="V1075" s="46">
        <v>4150.1099999999997</v>
      </c>
    </row>
    <row r="1076" spans="2:22" x14ac:dyDescent="0.2">
      <c r="B1076" s="14" t="str">
        <f>IF(tabDaten[[#This Row],[MandNr]]="","Fehler",IF(tabDaten[[#This Row],[MandNr]]=1,"1 Stadt Bad Rappenau","2 Eigenbetrieb Stadtenwässerung"))</f>
        <v>1 Stadt Bad Rappenau</v>
      </c>
      <c r="C1076" s="14" t="str">
        <f>IF(OR(tabDaten[[#This Row],[art]]="00",tabDaten[[#This Row],[art]]="01",tabDaten[[#This Row],[art]]="60",tabDaten[[#This Row],[art]]="61"),"0 Verwaltungshaushalt","1 Vermögenshaushalt")</f>
        <v>0 Verwaltungshaushalt</v>
      </c>
      <c r="D1076" s="14" t="str">
        <f>VLOOKUP(tabDaten[[#This Row],[art]],tabKontenart[],2,FALSE)</f>
        <v>01 Ausgaben VerwaltungsHH</v>
      </c>
      <c r="E1076" s="14" t="str">
        <f>LEFT(tabDaten[[#This Row],[Gld]],1) &amp; "    " &amp;VLOOKUP((tabDaten[[#This Row],[MandNr]]&amp;"x"&amp;LEFT(tabDaten[[#This Row],[Gld]],1)),tabGliederung[],2,FALSE)</f>
        <v xml:space="preserve">2    Schulen </v>
      </c>
      <c r="F1076" s="14" t="str">
        <f>LEFT(tabDaten[[#This Row],[Gld]],2) &amp; "    " &amp;VLOOKUP((tabDaten[[#This Row],[MandNr]]&amp;"x"&amp;LEFT(tabDaten[[#This Row],[Gld]],2)),tabGliederung[],2,FALSE)</f>
        <v>21    Grund - Hauptschulen,  Grundschulförderklassen</v>
      </c>
      <c r="G10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6" s="14" t="str">
        <f>LEFT(tabDaten[[#This Row],[Gld]],4) &amp; "    " &amp;VLOOKUP((tabDaten[[#This Row],[MandNr]]&amp;"x"&amp;LEFT(tabDaten[[#This Row],[Gld]],4)),tabGliederung[],2,FALSE)</f>
        <v xml:space="preserve">2116    Grundschule Obergimpern </v>
      </c>
      <c r="I1076" s="14" t="str">
        <f>IF(OR(LEFT(tabDaten[[#This Row],[Grp]],1)*1=3,LEFT(tabDaten[[#This Row],[Grp]],1)*1=9),LEFT(tabDaten[[#This Row],[Grp]],2),LEFT(tabDaten[[#This Row],[Grp]],1))</f>
        <v>4</v>
      </c>
      <c r="J1076" s="14" t="str">
        <f>VLOOKUP(tabDaten[[#This Row],[GrpKurz]],tabGruppierung[],2,FALSE)</f>
        <v>A   Personalausgaben</v>
      </c>
      <c r="K10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2116-434000    Beiträge Versorgungskasse  bis 2005 nur Angestellte </v>
      </c>
      <c r="L1076" s="17">
        <f>IF(OR(tabDaten[[#This Row],[art]]="00",tabDaten[[#This Row],[art]]="10"),tabDaten[[#This Row],[Plan]],tabDaten[[#This Row],[Plan]]*-1)</f>
        <v>-600</v>
      </c>
      <c r="M1076" s="18">
        <f>IF(OR(tabDaten[[#This Row],[art]]="00",tabDaten[[#This Row],[art]]="10",tabDaten[[#This Row],[art]]="60",tabDaten[[#This Row],[art]]="70"),tabDaten[[#This Row],[Rechnung]],tabDaten[[#This Row],[Rechnung]]*-1)</f>
        <v>-348.39</v>
      </c>
      <c r="N1076" s="44">
        <v>1</v>
      </c>
      <c r="O1076" s="45" t="s">
        <v>997</v>
      </c>
      <c r="P1076" s="45" t="s">
        <v>1067</v>
      </c>
      <c r="Q1076" s="45" t="s">
        <v>1709</v>
      </c>
      <c r="R1076" s="45" t="s">
        <v>995</v>
      </c>
      <c r="S1076" s="45" t="s">
        <v>1546</v>
      </c>
      <c r="T1076" s="44" t="s">
        <v>104</v>
      </c>
      <c r="U1076" s="46">
        <v>600</v>
      </c>
      <c r="V1076" s="46">
        <v>348.39</v>
      </c>
    </row>
    <row r="1077" spans="2:22" x14ac:dyDescent="0.2">
      <c r="B1077" s="14" t="str">
        <f>IF(tabDaten[[#This Row],[MandNr]]="","Fehler",IF(tabDaten[[#This Row],[MandNr]]=1,"1 Stadt Bad Rappenau","2 Eigenbetrieb Stadtenwässerung"))</f>
        <v>1 Stadt Bad Rappenau</v>
      </c>
      <c r="C1077" s="14" t="str">
        <f>IF(OR(tabDaten[[#This Row],[art]]="00",tabDaten[[#This Row],[art]]="01",tabDaten[[#This Row],[art]]="60",tabDaten[[#This Row],[art]]="61"),"0 Verwaltungshaushalt","1 Vermögenshaushalt")</f>
        <v>0 Verwaltungshaushalt</v>
      </c>
      <c r="D1077" s="14" t="str">
        <f>VLOOKUP(tabDaten[[#This Row],[art]],tabKontenart[],2,FALSE)</f>
        <v>01 Ausgaben VerwaltungsHH</v>
      </c>
      <c r="E1077" s="14" t="str">
        <f>LEFT(tabDaten[[#This Row],[Gld]],1) &amp; "    " &amp;VLOOKUP((tabDaten[[#This Row],[MandNr]]&amp;"x"&amp;LEFT(tabDaten[[#This Row],[Gld]],1)),tabGliederung[],2,FALSE)</f>
        <v xml:space="preserve">2    Schulen </v>
      </c>
      <c r="F1077" s="14" t="str">
        <f>LEFT(tabDaten[[#This Row],[Gld]],2) &amp; "    " &amp;VLOOKUP((tabDaten[[#This Row],[MandNr]]&amp;"x"&amp;LEFT(tabDaten[[#This Row],[Gld]],2)),tabGliederung[],2,FALSE)</f>
        <v>21    Grund - Hauptschulen,  Grundschulförderklassen</v>
      </c>
      <c r="G10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7" s="14" t="str">
        <f>LEFT(tabDaten[[#This Row],[Gld]],4) &amp; "    " &amp;VLOOKUP((tabDaten[[#This Row],[MandNr]]&amp;"x"&amp;LEFT(tabDaten[[#This Row],[Gld]],4)),tabGliederung[],2,FALSE)</f>
        <v xml:space="preserve">2116    Grundschule Obergimpern </v>
      </c>
      <c r="I1077" s="14" t="str">
        <f>IF(OR(LEFT(tabDaten[[#This Row],[Grp]],1)*1=3,LEFT(tabDaten[[#This Row],[Grp]],1)*1=9),LEFT(tabDaten[[#This Row],[Grp]],2),LEFT(tabDaten[[#This Row],[Grp]],1))</f>
        <v>4</v>
      </c>
      <c r="J1077" s="14" t="str">
        <f>VLOOKUP(tabDaten[[#This Row],[GrpKurz]],tabGruppierung[],2,FALSE)</f>
        <v>A   Personalausgaben</v>
      </c>
      <c r="K10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2116-444000    Beiträge zur gesetzlichen Sozialversicherung für Angest. bis 2005 nur Angestellte </v>
      </c>
      <c r="L1077" s="17">
        <f>IF(OR(tabDaten[[#This Row],[art]]="00",tabDaten[[#This Row],[art]]="10"),tabDaten[[#This Row],[Plan]],tabDaten[[#This Row],[Plan]]*-1)</f>
        <v>-1300</v>
      </c>
      <c r="M1077" s="18">
        <f>IF(OR(tabDaten[[#This Row],[art]]="00",tabDaten[[#This Row],[art]]="10",tabDaten[[#This Row],[art]]="60",tabDaten[[#This Row],[art]]="70"),tabDaten[[#This Row],[Rechnung]],tabDaten[[#This Row],[Rechnung]]*-1)</f>
        <v>-830.6</v>
      </c>
      <c r="N1077" s="44">
        <v>1</v>
      </c>
      <c r="O1077" s="45" t="s">
        <v>997</v>
      </c>
      <c r="P1077" s="45" t="s">
        <v>1067</v>
      </c>
      <c r="Q1077" s="45" t="s">
        <v>1710</v>
      </c>
      <c r="R1077" s="45" t="s">
        <v>995</v>
      </c>
      <c r="S1077" s="45" t="s">
        <v>1546</v>
      </c>
      <c r="T1077" s="44" t="s">
        <v>128</v>
      </c>
      <c r="U1077" s="46">
        <v>1300</v>
      </c>
      <c r="V1077" s="46">
        <v>830.6</v>
      </c>
    </row>
    <row r="1078" spans="2:22" x14ac:dyDescent="0.2">
      <c r="B1078" s="14" t="str">
        <f>IF(tabDaten[[#This Row],[MandNr]]="","Fehler",IF(tabDaten[[#This Row],[MandNr]]=1,"1 Stadt Bad Rappenau","2 Eigenbetrieb Stadtenwässerung"))</f>
        <v>1 Stadt Bad Rappenau</v>
      </c>
      <c r="C1078" s="14" t="str">
        <f>IF(OR(tabDaten[[#This Row],[art]]="00",tabDaten[[#This Row],[art]]="01",tabDaten[[#This Row],[art]]="60",tabDaten[[#This Row],[art]]="61"),"0 Verwaltungshaushalt","1 Vermögenshaushalt")</f>
        <v>0 Verwaltungshaushalt</v>
      </c>
      <c r="D1078" s="14" t="str">
        <f>VLOOKUP(tabDaten[[#This Row],[art]],tabKontenart[],2,FALSE)</f>
        <v>01 Ausgaben VerwaltungsHH</v>
      </c>
      <c r="E1078" s="14" t="str">
        <f>LEFT(tabDaten[[#This Row],[Gld]],1) &amp; "    " &amp;VLOOKUP((tabDaten[[#This Row],[MandNr]]&amp;"x"&amp;LEFT(tabDaten[[#This Row],[Gld]],1)),tabGliederung[],2,FALSE)</f>
        <v xml:space="preserve">2    Schulen </v>
      </c>
      <c r="F1078" s="14" t="str">
        <f>LEFT(tabDaten[[#This Row],[Gld]],2) &amp; "    " &amp;VLOOKUP((tabDaten[[#This Row],[MandNr]]&amp;"x"&amp;LEFT(tabDaten[[#This Row],[Gld]],2)),tabGliederung[],2,FALSE)</f>
        <v>21    Grund - Hauptschulen,  Grundschulförderklassen</v>
      </c>
      <c r="G10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8" s="14" t="str">
        <f>LEFT(tabDaten[[#This Row],[Gld]],4) &amp; "    " &amp;VLOOKUP((tabDaten[[#This Row],[MandNr]]&amp;"x"&amp;LEFT(tabDaten[[#This Row],[Gld]],4)),tabGliederung[],2,FALSE)</f>
        <v xml:space="preserve">2116    Grundschule Obergimpern </v>
      </c>
      <c r="I1078" s="14" t="str">
        <f>IF(OR(LEFT(tabDaten[[#This Row],[Grp]],1)*1=3,LEFT(tabDaten[[#This Row],[Grp]],1)*1=9),LEFT(tabDaten[[#This Row],[Grp]],2),LEFT(tabDaten[[#This Row],[Grp]],1))</f>
        <v>4</v>
      </c>
      <c r="J1078" s="14" t="str">
        <f>VLOOKUP(tabDaten[[#This Row],[GrpKurz]],tabGruppierung[],2,FALSE)</f>
        <v>A   Personalausgaben</v>
      </c>
      <c r="K10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2116-450000    Beihilfen, Unterstützung und dgl.  </v>
      </c>
      <c r="L1078" s="17">
        <f>IF(OR(tabDaten[[#This Row],[art]]="00",tabDaten[[#This Row],[art]]="10"),tabDaten[[#This Row],[Plan]],tabDaten[[#This Row],[Plan]]*-1)</f>
        <v>-100</v>
      </c>
      <c r="M1078" s="18">
        <f>IF(OR(tabDaten[[#This Row],[art]]="00",tabDaten[[#This Row],[art]]="10",tabDaten[[#This Row],[art]]="60",tabDaten[[#This Row],[art]]="70"),tabDaten[[#This Row],[Rechnung]],tabDaten[[#This Row],[Rechnung]]*-1)</f>
        <v>0</v>
      </c>
      <c r="N1078" s="44">
        <v>1</v>
      </c>
      <c r="O1078" s="45" t="s">
        <v>997</v>
      </c>
      <c r="P1078" s="45" t="s">
        <v>1067</v>
      </c>
      <c r="Q1078" s="45" t="s">
        <v>1711</v>
      </c>
      <c r="R1078" s="45" t="s">
        <v>995</v>
      </c>
      <c r="S1078" s="45" t="s">
        <v>1546</v>
      </c>
      <c r="T1078" s="44" t="s">
        <v>106</v>
      </c>
      <c r="U1078" s="46">
        <v>100</v>
      </c>
      <c r="V1078" s="46">
        <v>0</v>
      </c>
    </row>
    <row r="1079" spans="2:22" x14ac:dyDescent="0.2">
      <c r="B1079" s="14" t="str">
        <f>IF(tabDaten[[#This Row],[MandNr]]="","Fehler",IF(tabDaten[[#This Row],[MandNr]]=1,"1 Stadt Bad Rappenau","2 Eigenbetrieb Stadtenwässerung"))</f>
        <v>1 Stadt Bad Rappenau</v>
      </c>
      <c r="C1079" s="14" t="str">
        <f>IF(OR(tabDaten[[#This Row],[art]]="00",tabDaten[[#This Row],[art]]="01",tabDaten[[#This Row],[art]]="60",tabDaten[[#This Row],[art]]="61"),"0 Verwaltungshaushalt","1 Vermögenshaushalt")</f>
        <v>0 Verwaltungshaushalt</v>
      </c>
      <c r="D1079" s="14" t="str">
        <f>VLOOKUP(tabDaten[[#This Row],[art]],tabKontenart[],2,FALSE)</f>
        <v>01 Ausgaben VerwaltungsHH</v>
      </c>
      <c r="E1079" s="14" t="str">
        <f>LEFT(tabDaten[[#This Row],[Gld]],1) &amp; "    " &amp;VLOOKUP((tabDaten[[#This Row],[MandNr]]&amp;"x"&amp;LEFT(tabDaten[[#This Row],[Gld]],1)),tabGliederung[],2,FALSE)</f>
        <v xml:space="preserve">2    Schulen </v>
      </c>
      <c r="F1079" s="14" t="str">
        <f>LEFT(tabDaten[[#This Row],[Gld]],2) &amp; "    " &amp;VLOOKUP((tabDaten[[#This Row],[MandNr]]&amp;"x"&amp;LEFT(tabDaten[[#This Row],[Gld]],2)),tabGliederung[],2,FALSE)</f>
        <v>21    Grund - Hauptschulen,  Grundschulförderklassen</v>
      </c>
      <c r="G10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79" s="14" t="str">
        <f>LEFT(tabDaten[[#This Row],[Gld]],4) &amp; "    " &amp;VLOOKUP((tabDaten[[#This Row],[MandNr]]&amp;"x"&amp;LEFT(tabDaten[[#This Row],[Gld]],4)),tabGliederung[],2,FALSE)</f>
        <v xml:space="preserve">2116    Grundschule Obergimpern </v>
      </c>
      <c r="I1079" s="14" t="str">
        <f>IF(OR(LEFT(tabDaten[[#This Row],[Grp]],1)*1=3,LEFT(tabDaten[[#This Row],[Grp]],1)*1=9),LEFT(tabDaten[[#This Row],[Grp]],2),LEFT(tabDaten[[#This Row],[Grp]],1))</f>
        <v>4</v>
      </c>
      <c r="J1079" s="14" t="str">
        <f>VLOOKUP(tabDaten[[#This Row],[GrpKurz]],tabGruppierung[],2,FALSE)</f>
        <v>A   Personalausgaben</v>
      </c>
      <c r="K10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2116-460000    Personalnebenausgaben   </v>
      </c>
      <c r="L1079" s="17">
        <f>IF(OR(tabDaten[[#This Row],[art]]="00",tabDaten[[#This Row],[art]]="10"),tabDaten[[#This Row],[Plan]],tabDaten[[#This Row],[Plan]]*-1)</f>
        <v>0</v>
      </c>
      <c r="M1079" s="18">
        <f>IF(OR(tabDaten[[#This Row],[art]]="00",tabDaten[[#This Row],[art]]="10",tabDaten[[#This Row],[art]]="60",tabDaten[[#This Row],[art]]="70"),tabDaten[[#This Row],[Rechnung]],tabDaten[[#This Row],[Rechnung]]*-1)</f>
        <v>-84.56</v>
      </c>
      <c r="N1079" s="44">
        <v>1</v>
      </c>
      <c r="O1079" s="45" t="s">
        <v>997</v>
      </c>
      <c r="P1079" s="45" t="s">
        <v>1067</v>
      </c>
      <c r="Q1079" s="45" t="s">
        <v>1712</v>
      </c>
      <c r="R1079" s="45" t="s">
        <v>995</v>
      </c>
      <c r="S1079" s="45" t="s">
        <v>1546</v>
      </c>
      <c r="T1079" s="44" t="s">
        <v>107</v>
      </c>
      <c r="U1079" s="46">
        <v>0</v>
      </c>
      <c r="V1079" s="46">
        <v>84.56</v>
      </c>
    </row>
    <row r="1080" spans="2:22" x14ac:dyDescent="0.2">
      <c r="B1080" s="14" t="str">
        <f>IF(tabDaten[[#This Row],[MandNr]]="","Fehler",IF(tabDaten[[#This Row],[MandNr]]=1,"1 Stadt Bad Rappenau","2 Eigenbetrieb Stadtenwässerung"))</f>
        <v>1 Stadt Bad Rappenau</v>
      </c>
      <c r="C1080" s="14" t="str">
        <f>IF(OR(tabDaten[[#This Row],[art]]="00",tabDaten[[#This Row],[art]]="01",tabDaten[[#This Row],[art]]="60",tabDaten[[#This Row],[art]]="61"),"0 Verwaltungshaushalt","1 Vermögenshaushalt")</f>
        <v>0 Verwaltungshaushalt</v>
      </c>
      <c r="D1080" s="14" t="str">
        <f>VLOOKUP(tabDaten[[#This Row],[art]],tabKontenart[],2,FALSE)</f>
        <v>01 Ausgaben VerwaltungsHH</v>
      </c>
      <c r="E1080" s="14" t="str">
        <f>LEFT(tabDaten[[#This Row],[Gld]],1) &amp; "    " &amp;VLOOKUP((tabDaten[[#This Row],[MandNr]]&amp;"x"&amp;LEFT(tabDaten[[#This Row],[Gld]],1)),tabGliederung[],2,FALSE)</f>
        <v xml:space="preserve">2    Schulen </v>
      </c>
      <c r="F1080" s="14" t="str">
        <f>LEFT(tabDaten[[#This Row],[Gld]],2) &amp; "    " &amp;VLOOKUP((tabDaten[[#This Row],[MandNr]]&amp;"x"&amp;LEFT(tabDaten[[#This Row],[Gld]],2)),tabGliederung[],2,FALSE)</f>
        <v>21    Grund - Hauptschulen,  Grundschulförderklassen</v>
      </c>
      <c r="G10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0" s="14" t="str">
        <f>LEFT(tabDaten[[#This Row],[Gld]],4) &amp; "    " &amp;VLOOKUP((tabDaten[[#This Row],[MandNr]]&amp;"x"&amp;LEFT(tabDaten[[#This Row],[Gld]],4)),tabGliederung[],2,FALSE)</f>
        <v xml:space="preserve">2116    Grundschule Obergimpern </v>
      </c>
      <c r="I1080" s="14" t="str">
        <f>IF(OR(LEFT(tabDaten[[#This Row],[Grp]],1)*1=3,LEFT(tabDaten[[#This Row],[Grp]],1)*1=9),LEFT(tabDaten[[#This Row],[Grp]],2),LEFT(tabDaten[[#This Row],[Grp]],1))</f>
        <v>5</v>
      </c>
      <c r="J1080" s="14" t="str">
        <f>VLOOKUP(tabDaten[[#This Row],[GrpKurz]],tabGruppierung[],2,FALSE)</f>
        <v>A   Sächlicher Verwaltungs- und Betriebsaufwand</v>
      </c>
      <c r="K10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2116-501000    Gebäudeunterhaltung   </v>
      </c>
      <c r="L1080" s="17">
        <f>IF(OR(tabDaten[[#This Row],[art]]="00",tabDaten[[#This Row],[art]]="10"),tabDaten[[#This Row],[Plan]],tabDaten[[#This Row],[Plan]]*-1)</f>
        <v>-2500</v>
      </c>
      <c r="M1080" s="18">
        <f>IF(OR(tabDaten[[#This Row],[art]]="00",tabDaten[[#This Row],[art]]="10",tabDaten[[#This Row],[art]]="60",tabDaten[[#This Row],[art]]="70"),tabDaten[[#This Row],[Rechnung]],tabDaten[[#This Row],[Rechnung]]*-1)</f>
        <v>-3274.09</v>
      </c>
      <c r="N1080" s="44">
        <v>1</v>
      </c>
      <c r="O1080" s="45" t="s">
        <v>997</v>
      </c>
      <c r="P1080" s="45" t="s">
        <v>1067</v>
      </c>
      <c r="Q1080" s="45" t="s">
        <v>1730</v>
      </c>
      <c r="R1080" s="45" t="s">
        <v>995</v>
      </c>
      <c r="S1080" s="45" t="s">
        <v>1546</v>
      </c>
      <c r="T1080" s="44" t="s">
        <v>133</v>
      </c>
      <c r="U1080" s="46">
        <v>2500</v>
      </c>
      <c r="V1080" s="46">
        <v>3274.09</v>
      </c>
    </row>
    <row r="1081" spans="2:22" x14ac:dyDescent="0.2">
      <c r="B1081" s="14" t="str">
        <f>IF(tabDaten[[#This Row],[MandNr]]="","Fehler",IF(tabDaten[[#This Row],[MandNr]]=1,"1 Stadt Bad Rappenau","2 Eigenbetrieb Stadtenwässerung"))</f>
        <v>1 Stadt Bad Rappenau</v>
      </c>
      <c r="C1081" s="14" t="str">
        <f>IF(OR(tabDaten[[#This Row],[art]]="00",tabDaten[[#This Row],[art]]="01",tabDaten[[#This Row],[art]]="60",tabDaten[[#This Row],[art]]="61"),"0 Verwaltungshaushalt","1 Vermögenshaushalt")</f>
        <v>0 Verwaltungshaushalt</v>
      </c>
      <c r="D1081" s="14" t="str">
        <f>VLOOKUP(tabDaten[[#This Row],[art]],tabKontenart[],2,FALSE)</f>
        <v>01 Ausgaben VerwaltungsHH</v>
      </c>
      <c r="E1081" s="14" t="str">
        <f>LEFT(tabDaten[[#This Row],[Gld]],1) &amp; "    " &amp;VLOOKUP((tabDaten[[#This Row],[MandNr]]&amp;"x"&amp;LEFT(tabDaten[[#This Row],[Gld]],1)),tabGliederung[],2,FALSE)</f>
        <v xml:space="preserve">2    Schulen </v>
      </c>
      <c r="F1081" s="14" t="str">
        <f>LEFT(tabDaten[[#This Row],[Gld]],2) &amp; "    " &amp;VLOOKUP((tabDaten[[#This Row],[MandNr]]&amp;"x"&amp;LEFT(tabDaten[[#This Row],[Gld]],2)),tabGliederung[],2,FALSE)</f>
        <v>21    Grund - Hauptschulen,  Grundschulförderklassen</v>
      </c>
      <c r="G10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1" s="14" t="str">
        <f>LEFT(tabDaten[[#This Row],[Gld]],4) &amp; "    " &amp;VLOOKUP((tabDaten[[#This Row],[MandNr]]&amp;"x"&amp;LEFT(tabDaten[[#This Row],[Gld]],4)),tabGliederung[],2,FALSE)</f>
        <v xml:space="preserve">2116    Grundschule Obergimpern </v>
      </c>
      <c r="I1081" s="14" t="str">
        <f>IF(OR(LEFT(tabDaten[[#This Row],[Grp]],1)*1=3,LEFT(tabDaten[[#This Row],[Grp]],1)*1=9),LEFT(tabDaten[[#This Row],[Grp]],2),LEFT(tabDaten[[#This Row],[Grp]],1))</f>
        <v>5</v>
      </c>
      <c r="J1081" s="14" t="str">
        <f>VLOOKUP(tabDaten[[#This Row],[GrpKurz]],tabGruppierung[],2,FALSE)</f>
        <v>A   Sächlicher Verwaltungs- und Betriebsaufwand</v>
      </c>
      <c r="K10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2116-510000    Unterhaltung des sonstigen unbeweglichen Vermögens  </v>
      </c>
      <c r="L1081" s="17">
        <f>IF(OR(tabDaten[[#This Row],[art]]="00",tabDaten[[#This Row],[art]]="10"),tabDaten[[#This Row],[Plan]],tabDaten[[#This Row],[Plan]]*-1)</f>
        <v>-1000</v>
      </c>
      <c r="M1081" s="18">
        <f>IF(OR(tabDaten[[#This Row],[art]]="00",tabDaten[[#This Row],[art]]="10",tabDaten[[#This Row],[art]]="60",tabDaten[[#This Row],[art]]="70"),tabDaten[[#This Row],[Rechnung]],tabDaten[[#This Row],[Rechnung]]*-1)</f>
        <v>-1605.56</v>
      </c>
      <c r="N1081" s="44">
        <v>1</v>
      </c>
      <c r="O1081" s="45" t="s">
        <v>997</v>
      </c>
      <c r="P1081" s="45" t="s">
        <v>1067</v>
      </c>
      <c r="Q1081" s="45" t="s">
        <v>1731</v>
      </c>
      <c r="R1081" s="45" t="s">
        <v>995</v>
      </c>
      <c r="S1081" s="45" t="s">
        <v>1546</v>
      </c>
      <c r="T1081" s="44" t="s">
        <v>134</v>
      </c>
      <c r="U1081" s="46">
        <v>1000</v>
      </c>
      <c r="V1081" s="46">
        <v>1605.56</v>
      </c>
    </row>
    <row r="1082" spans="2:22" x14ac:dyDescent="0.2">
      <c r="B1082" s="14" t="str">
        <f>IF(tabDaten[[#This Row],[MandNr]]="","Fehler",IF(tabDaten[[#This Row],[MandNr]]=1,"1 Stadt Bad Rappenau","2 Eigenbetrieb Stadtenwässerung"))</f>
        <v>1 Stadt Bad Rappenau</v>
      </c>
      <c r="C1082" s="14" t="str">
        <f>IF(OR(tabDaten[[#This Row],[art]]="00",tabDaten[[#This Row],[art]]="01",tabDaten[[#This Row],[art]]="60",tabDaten[[#This Row],[art]]="61"),"0 Verwaltungshaushalt","1 Vermögenshaushalt")</f>
        <v>0 Verwaltungshaushalt</v>
      </c>
      <c r="D1082" s="14" t="str">
        <f>VLOOKUP(tabDaten[[#This Row],[art]],tabKontenart[],2,FALSE)</f>
        <v>01 Ausgaben VerwaltungsHH</v>
      </c>
      <c r="E1082" s="14" t="str">
        <f>LEFT(tabDaten[[#This Row],[Gld]],1) &amp; "    " &amp;VLOOKUP((tabDaten[[#This Row],[MandNr]]&amp;"x"&amp;LEFT(tabDaten[[#This Row],[Gld]],1)),tabGliederung[],2,FALSE)</f>
        <v xml:space="preserve">2    Schulen </v>
      </c>
      <c r="F1082" s="14" t="str">
        <f>LEFT(tabDaten[[#This Row],[Gld]],2) &amp; "    " &amp;VLOOKUP((tabDaten[[#This Row],[MandNr]]&amp;"x"&amp;LEFT(tabDaten[[#This Row],[Gld]],2)),tabGliederung[],2,FALSE)</f>
        <v>21    Grund - Hauptschulen,  Grundschulförderklassen</v>
      </c>
      <c r="G10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2" s="14" t="str">
        <f>LEFT(tabDaten[[#This Row],[Gld]],4) &amp; "    " &amp;VLOOKUP((tabDaten[[#This Row],[MandNr]]&amp;"x"&amp;LEFT(tabDaten[[#This Row],[Gld]],4)),tabGliederung[],2,FALSE)</f>
        <v xml:space="preserve">2116    Grundschule Obergimpern </v>
      </c>
      <c r="I1082" s="14" t="str">
        <f>IF(OR(LEFT(tabDaten[[#This Row],[Grp]],1)*1=3,LEFT(tabDaten[[#This Row],[Grp]],1)*1=9),LEFT(tabDaten[[#This Row],[Grp]],2),LEFT(tabDaten[[#This Row],[Grp]],1))</f>
        <v>5</v>
      </c>
      <c r="J1082" s="14" t="str">
        <f>VLOOKUP(tabDaten[[#This Row],[GrpKurz]],tabGruppierung[],2,FALSE)</f>
        <v>A   Sächlicher Verwaltungs- und Betriebsaufwand</v>
      </c>
      <c r="K10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2116-521000    Geräte, Ausstattungs- und Einrichtungsgegenstände  </v>
      </c>
      <c r="L1082" s="17">
        <f>IF(OR(tabDaten[[#This Row],[art]]="00",tabDaten[[#This Row],[art]]="10"),tabDaten[[#This Row],[Plan]],tabDaten[[#This Row],[Plan]]*-1)</f>
        <v>-4700</v>
      </c>
      <c r="M1082" s="18">
        <f>IF(OR(tabDaten[[#This Row],[art]]="00",tabDaten[[#This Row],[art]]="10",tabDaten[[#This Row],[art]]="60",tabDaten[[#This Row],[art]]="70"),tabDaten[[#This Row],[Rechnung]],tabDaten[[#This Row],[Rechnung]]*-1)</f>
        <v>-1361.82</v>
      </c>
      <c r="N1082" s="44">
        <v>1</v>
      </c>
      <c r="O1082" s="45" t="s">
        <v>997</v>
      </c>
      <c r="P1082" s="45" t="s">
        <v>1067</v>
      </c>
      <c r="Q1082" s="45" t="s">
        <v>1750</v>
      </c>
      <c r="R1082" s="45" t="s">
        <v>995</v>
      </c>
      <c r="S1082" s="45" t="s">
        <v>1546</v>
      </c>
      <c r="T1082" s="44" t="s">
        <v>125</v>
      </c>
      <c r="U1082" s="46">
        <v>4700</v>
      </c>
      <c r="V1082" s="46">
        <v>1361.82</v>
      </c>
    </row>
    <row r="1083" spans="2:22" x14ac:dyDescent="0.2">
      <c r="B1083" s="14" t="str">
        <f>IF(tabDaten[[#This Row],[MandNr]]="","Fehler",IF(tabDaten[[#This Row],[MandNr]]=1,"1 Stadt Bad Rappenau","2 Eigenbetrieb Stadtenwässerung"))</f>
        <v>1 Stadt Bad Rappenau</v>
      </c>
      <c r="C1083" s="14" t="str">
        <f>IF(OR(tabDaten[[#This Row],[art]]="00",tabDaten[[#This Row],[art]]="01",tabDaten[[#This Row],[art]]="60",tabDaten[[#This Row],[art]]="61"),"0 Verwaltungshaushalt","1 Vermögenshaushalt")</f>
        <v>0 Verwaltungshaushalt</v>
      </c>
      <c r="D1083" s="14" t="str">
        <f>VLOOKUP(tabDaten[[#This Row],[art]],tabKontenart[],2,FALSE)</f>
        <v>01 Ausgaben VerwaltungsHH</v>
      </c>
      <c r="E1083" s="14" t="str">
        <f>LEFT(tabDaten[[#This Row],[Gld]],1) &amp; "    " &amp;VLOOKUP((tabDaten[[#This Row],[MandNr]]&amp;"x"&amp;LEFT(tabDaten[[#This Row],[Gld]],1)),tabGliederung[],2,FALSE)</f>
        <v xml:space="preserve">2    Schulen </v>
      </c>
      <c r="F1083" s="14" t="str">
        <f>LEFT(tabDaten[[#This Row],[Gld]],2) &amp; "    " &amp;VLOOKUP((tabDaten[[#This Row],[MandNr]]&amp;"x"&amp;LEFT(tabDaten[[#This Row],[Gld]],2)),tabGliederung[],2,FALSE)</f>
        <v>21    Grund - Hauptschulen,  Grundschulförderklassen</v>
      </c>
      <c r="G10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3" s="14" t="str">
        <f>LEFT(tabDaten[[#This Row],[Gld]],4) &amp; "    " &amp;VLOOKUP((tabDaten[[#This Row],[MandNr]]&amp;"x"&amp;LEFT(tabDaten[[#This Row],[Gld]],4)),tabGliederung[],2,FALSE)</f>
        <v xml:space="preserve">2116    Grundschule Obergimpern </v>
      </c>
      <c r="I1083" s="14" t="str">
        <f>IF(OR(LEFT(tabDaten[[#This Row],[Grp]],1)*1=3,LEFT(tabDaten[[#This Row],[Grp]],1)*1=9),LEFT(tabDaten[[#This Row],[Grp]],2),LEFT(tabDaten[[#This Row],[Grp]],1))</f>
        <v>5</v>
      </c>
      <c r="J1083" s="14" t="str">
        <f>VLOOKUP(tabDaten[[#This Row],[GrpKurz]],tabGruppierung[],2,FALSE)</f>
        <v>A   Sächlicher Verwaltungs- und Betriebsaufwand</v>
      </c>
      <c r="K10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2116-522000    Druck- und Kopierkosten   </v>
      </c>
      <c r="L1083" s="17">
        <f>IF(OR(tabDaten[[#This Row],[art]]="00",tabDaten[[#This Row],[art]]="10"),tabDaten[[#This Row],[Plan]],tabDaten[[#This Row],[Plan]]*-1)</f>
        <v>-1100</v>
      </c>
      <c r="M1083" s="18">
        <f>IF(OR(tabDaten[[#This Row],[art]]="00",tabDaten[[#This Row],[art]]="10",tabDaten[[#This Row],[art]]="60",tabDaten[[#This Row],[art]]="70"),tabDaten[[#This Row],[Rechnung]],tabDaten[[#This Row],[Rechnung]]*-1)</f>
        <v>-1624.03</v>
      </c>
      <c r="N1083" s="44">
        <v>1</v>
      </c>
      <c r="O1083" s="45" t="s">
        <v>997</v>
      </c>
      <c r="P1083" s="45" t="s">
        <v>1067</v>
      </c>
      <c r="Q1083" s="45" t="s">
        <v>1715</v>
      </c>
      <c r="R1083" s="45" t="s">
        <v>995</v>
      </c>
      <c r="S1083" s="45" t="s">
        <v>1546</v>
      </c>
      <c r="T1083" s="44" t="s">
        <v>110</v>
      </c>
      <c r="U1083" s="46">
        <v>1100</v>
      </c>
      <c r="V1083" s="46">
        <v>1624.03</v>
      </c>
    </row>
    <row r="1084" spans="2:22" x14ac:dyDescent="0.2">
      <c r="B1084" s="14" t="str">
        <f>IF(tabDaten[[#This Row],[MandNr]]="","Fehler",IF(tabDaten[[#This Row],[MandNr]]=1,"1 Stadt Bad Rappenau","2 Eigenbetrieb Stadtenwässerung"))</f>
        <v>1 Stadt Bad Rappenau</v>
      </c>
      <c r="C1084" s="14" t="str">
        <f>IF(OR(tabDaten[[#This Row],[art]]="00",tabDaten[[#This Row],[art]]="01",tabDaten[[#This Row],[art]]="60",tabDaten[[#This Row],[art]]="61"),"0 Verwaltungshaushalt","1 Vermögenshaushalt")</f>
        <v>0 Verwaltungshaushalt</v>
      </c>
      <c r="D1084" s="14" t="str">
        <f>VLOOKUP(tabDaten[[#This Row],[art]],tabKontenart[],2,FALSE)</f>
        <v>01 Ausgaben VerwaltungsHH</v>
      </c>
      <c r="E1084" s="14" t="str">
        <f>LEFT(tabDaten[[#This Row],[Gld]],1) &amp; "    " &amp;VLOOKUP((tabDaten[[#This Row],[MandNr]]&amp;"x"&amp;LEFT(tabDaten[[#This Row],[Gld]],1)),tabGliederung[],2,FALSE)</f>
        <v xml:space="preserve">2    Schulen </v>
      </c>
      <c r="F1084" s="14" t="str">
        <f>LEFT(tabDaten[[#This Row],[Gld]],2) &amp; "    " &amp;VLOOKUP((tabDaten[[#This Row],[MandNr]]&amp;"x"&amp;LEFT(tabDaten[[#This Row],[Gld]],2)),tabGliederung[],2,FALSE)</f>
        <v>21    Grund - Hauptschulen,  Grundschulförderklassen</v>
      </c>
      <c r="G10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4" s="14" t="str">
        <f>LEFT(tabDaten[[#This Row],[Gld]],4) &amp; "    " &amp;VLOOKUP((tabDaten[[#This Row],[MandNr]]&amp;"x"&amp;LEFT(tabDaten[[#This Row],[Gld]],4)),tabGliederung[],2,FALSE)</f>
        <v xml:space="preserve">2116    Grundschule Obergimpern </v>
      </c>
      <c r="I1084" s="14" t="str">
        <f>IF(OR(LEFT(tabDaten[[#This Row],[Grp]],1)*1=3,LEFT(tabDaten[[#This Row],[Grp]],1)*1=9),LEFT(tabDaten[[#This Row],[Grp]],2),LEFT(tabDaten[[#This Row],[Grp]],1))</f>
        <v>5</v>
      </c>
      <c r="J1084" s="14" t="str">
        <f>VLOOKUP(tabDaten[[#This Row],[GrpKurz]],tabGruppierung[],2,FALSE)</f>
        <v>A   Sächlicher Verwaltungs- und Betriebsaufwand</v>
      </c>
      <c r="K10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2116-523000    Gebäudeausstattung   </v>
      </c>
      <c r="L1084" s="17">
        <f>IF(OR(tabDaten[[#This Row],[art]]="00",tabDaten[[#This Row],[art]]="10"),tabDaten[[#This Row],[Plan]],tabDaten[[#This Row],[Plan]]*-1)</f>
        <v>-100</v>
      </c>
      <c r="M1084" s="18">
        <f>IF(OR(tabDaten[[#This Row],[art]]="00",tabDaten[[#This Row],[art]]="10",tabDaten[[#This Row],[art]]="60",tabDaten[[#This Row],[art]]="70"),tabDaten[[#This Row],[Rechnung]],tabDaten[[#This Row],[Rechnung]]*-1)</f>
        <v>0</v>
      </c>
      <c r="N1084" s="44">
        <v>1</v>
      </c>
      <c r="O1084" s="45" t="s">
        <v>997</v>
      </c>
      <c r="P1084" s="45" t="s">
        <v>1067</v>
      </c>
      <c r="Q1084" s="45" t="s">
        <v>1756</v>
      </c>
      <c r="R1084" s="45" t="s">
        <v>995</v>
      </c>
      <c r="S1084" s="45" t="s">
        <v>1546</v>
      </c>
      <c r="T1084" s="44" t="s">
        <v>169</v>
      </c>
      <c r="U1084" s="46">
        <v>100</v>
      </c>
      <c r="V1084" s="46">
        <v>0</v>
      </c>
    </row>
    <row r="1085" spans="2:22" x14ac:dyDescent="0.2">
      <c r="B1085" s="14" t="str">
        <f>IF(tabDaten[[#This Row],[MandNr]]="","Fehler",IF(tabDaten[[#This Row],[MandNr]]=1,"1 Stadt Bad Rappenau","2 Eigenbetrieb Stadtenwässerung"))</f>
        <v>1 Stadt Bad Rappenau</v>
      </c>
      <c r="C1085" s="14" t="str">
        <f>IF(OR(tabDaten[[#This Row],[art]]="00",tabDaten[[#This Row],[art]]="01",tabDaten[[#This Row],[art]]="60",tabDaten[[#This Row],[art]]="61"),"0 Verwaltungshaushalt","1 Vermögenshaushalt")</f>
        <v>0 Verwaltungshaushalt</v>
      </c>
      <c r="D1085" s="14" t="str">
        <f>VLOOKUP(tabDaten[[#This Row],[art]],tabKontenart[],2,FALSE)</f>
        <v>01 Ausgaben VerwaltungsHH</v>
      </c>
      <c r="E1085" s="14" t="str">
        <f>LEFT(tabDaten[[#This Row],[Gld]],1) &amp; "    " &amp;VLOOKUP((tabDaten[[#This Row],[MandNr]]&amp;"x"&amp;LEFT(tabDaten[[#This Row],[Gld]],1)),tabGliederung[],2,FALSE)</f>
        <v xml:space="preserve">2    Schulen </v>
      </c>
      <c r="F1085" s="14" t="str">
        <f>LEFT(tabDaten[[#This Row],[Gld]],2) &amp; "    " &amp;VLOOKUP((tabDaten[[#This Row],[MandNr]]&amp;"x"&amp;LEFT(tabDaten[[#This Row],[Gld]],2)),tabGliederung[],2,FALSE)</f>
        <v>21    Grund - Hauptschulen,  Grundschulförderklassen</v>
      </c>
      <c r="G10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5" s="14" t="str">
        <f>LEFT(tabDaten[[#This Row],[Gld]],4) &amp; "    " &amp;VLOOKUP((tabDaten[[#This Row],[MandNr]]&amp;"x"&amp;LEFT(tabDaten[[#This Row],[Gld]],4)),tabGliederung[],2,FALSE)</f>
        <v xml:space="preserve">2116    Grundschule Obergimpern </v>
      </c>
      <c r="I1085" s="14" t="str">
        <f>IF(OR(LEFT(tabDaten[[#This Row],[Grp]],1)*1=3,LEFT(tabDaten[[#This Row],[Grp]],1)*1=9),LEFT(tabDaten[[#This Row],[Grp]],2),LEFT(tabDaten[[#This Row],[Grp]],1))</f>
        <v>5</v>
      </c>
      <c r="J1085" s="14" t="str">
        <f>VLOOKUP(tabDaten[[#This Row],[GrpKurz]],tabGruppierung[],2,FALSE)</f>
        <v>A   Sächlicher Verwaltungs- und Betriebsaufwand</v>
      </c>
      <c r="K10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2116-541000    Strom   </v>
      </c>
      <c r="L1085" s="17">
        <f>IF(OR(tabDaten[[#This Row],[art]]="00",tabDaten[[#This Row],[art]]="10"),tabDaten[[#This Row],[Plan]],tabDaten[[#This Row],[Plan]]*-1)</f>
        <v>-1400</v>
      </c>
      <c r="M1085" s="18">
        <f>IF(OR(tabDaten[[#This Row],[art]]="00",tabDaten[[#This Row],[art]]="10",tabDaten[[#This Row],[art]]="60",tabDaten[[#This Row],[art]]="70"),tabDaten[[#This Row],[Rechnung]],tabDaten[[#This Row],[Rechnung]]*-1)</f>
        <v>-848.5</v>
      </c>
      <c r="N1085" s="44">
        <v>1</v>
      </c>
      <c r="O1085" s="45" t="s">
        <v>997</v>
      </c>
      <c r="P1085" s="45" t="s">
        <v>1067</v>
      </c>
      <c r="Q1085" s="45" t="s">
        <v>1732</v>
      </c>
      <c r="R1085" s="45" t="s">
        <v>995</v>
      </c>
      <c r="S1085" s="45" t="s">
        <v>1546</v>
      </c>
      <c r="T1085" s="44" t="s">
        <v>135</v>
      </c>
      <c r="U1085" s="46">
        <v>1400</v>
      </c>
      <c r="V1085" s="46">
        <v>848.5</v>
      </c>
    </row>
    <row r="1086" spans="2:22" x14ac:dyDescent="0.2">
      <c r="B1086" s="14" t="str">
        <f>IF(tabDaten[[#This Row],[MandNr]]="","Fehler",IF(tabDaten[[#This Row],[MandNr]]=1,"1 Stadt Bad Rappenau","2 Eigenbetrieb Stadtenwässerung"))</f>
        <v>1 Stadt Bad Rappenau</v>
      </c>
      <c r="C1086" s="14" t="str">
        <f>IF(OR(tabDaten[[#This Row],[art]]="00",tabDaten[[#This Row],[art]]="01",tabDaten[[#This Row],[art]]="60",tabDaten[[#This Row],[art]]="61"),"0 Verwaltungshaushalt","1 Vermögenshaushalt")</f>
        <v>0 Verwaltungshaushalt</v>
      </c>
      <c r="D1086" s="14" t="str">
        <f>VLOOKUP(tabDaten[[#This Row],[art]],tabKontenart[],2,FALSE)</f>
        <v>01 Ausgaben VerwaltungsHH</v>
      </c>
      <c r="E1086" s="14" t="str">
        <f>LEFT(tabDaten[[#This Row],[Gld]],1) &amp; "    " &amp;VLOOKUP((tabDaten[[#This Row],[MandNr]]&amp;"x"&amp;LEFT(tabDaten[[#This Row],[Gld]],1)),tabGliederung[],2,FALSE)</f>
        <v xml:space="preserve">2    Schulen </v>
      </c>
      <c r="F1086" s="14" t="str">
        <f>LEFT(tabDaten[[#This Row],[Gld]],2) &amp; "    " &amp;VLOOKUP((tabDaten[[#This Row],[MandNr]]&amp;"x"&amp;LEFT(tabDaten[[#This Row],[Gld]],2)),tabGliederung[],2,FALSE)</f>
        <v>21    Grund - Hauptschulen,  Grundschulförderklassen</v>
      </c>
      <c r="G10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6" s="14" t="str">
        <f>LEFT(tabDaten[[#This Row],[Gld]],4) &amp; "    " &amp;VLOOKUP((tabDaten[[#This Row],[MandNr]]&amp;"x"&amp;LEFT(tabDaten[[#This Row],[Gld]],4)),tabGliederung[],2,FALSE)</f>
        <v xml:space="preserve">2116    Grundschule Obergimpern </v>
      </c>
      <c r="I1086" s="14" t="str">
        <f>IF(OR(LEFT(tabDaten[[#This Row],[Grp]],1)*1=3,LEFT(tabDaten[[#This Row],[Grp]],1)*1=9),LEFT(tabDaten[[#This Row],[Grp]],2),LEFT(tabDaten[[#This Row],[Grp]],1))</f>
        <v>5</v>
      </c>
      <c r="J1086" s="14" t="str">
        <f>VLOOKUP(tabDaten[[#This Row],[GrpKurz]],tabGruppierung[],2,FALSE)</f>
        <v>A   Sächlicher Verwaltungs- und Betriebsaufwand</v>
      </c>
      <c r="K10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2116-542000    Wasser / Abwasser   </v>
      </c>
      <c r="L1086" s="17">
        <f>IF(OR(tabDaten[[#This Row],[art]]="00",tabDaten[[#This Row],[art]]="10"),tabDaten[[#This Row],[Plan]],tabDaten[[#This Row],[Plan]]*-1)</f>
        <v>-2900</v>
      </c>
      <c r="M1086" s="18">
        <f>IF(OR(tabDaten[[#This Row],[art]]="00",tabDaten[[#This Row],[art]]="10",tabDaten[[#This Row],[art]]="60",tabDaten[[#This Row],[art]]="70"),tabDaten[[#This Row],[Rechnung]],tabDaten[[#This Row],[Rechnung]]*-1)</f>
        <v>-658.06</v>
      </c>
      <c r="N1086" s="44">
        <v>1</v>
      </c>
      <c r="O1086" s="45" t="s">
        <v>997</v>
      </c>
      <c r="P1086" s="45" t="s">
        <v>1067</v>
      </c>
      <c r="Q1086" s="45" t="s">
        <v>1733</v>
      </c>
      <c r="R1086" s="45" t="s">
        <v>995</v>
      </c>
      <c r="S1086" s="45" t="s">
        <v>1546</v>
      </c>
      <c r="T1086" s="44" t="s">
        <v>136</v>
      </c>
      <c r="U1086" s="46">
        <v>2900</v>
      </c>
      <c r="V1086" s="46">
        <v>658.06</v>
      </c>
    </row>
    <row r="1087" spans="2:22" x14ac:dyDescent="0.2">
      <c r="B1087" s="14" t="str">
        <f>IF(tabDaten[[#This Row],[MandNr]]="","Fehler",IF(tabDaten[[#This Row],[MandNr]]=1,"1 Stadt Bad Rappenau","2 Eigenbetrieb Stadtenwässerung"))</f>
        <v>1 Stadt Bad Rappenau</v>
      </c>
      <c r="C1087" s="14" t="str">
        <f>IF(OR(tabDaten[[#This Row],[art]]="00",tabDaten[[#This Row],[art]]="01",tabDaten[[#This Row],[art]]="60",tabDaten[[#This Row],[art]]="61"),"0 Verwaltungshaushalt","1 Vermögenshaushalt")</f>
        <v>0 Verwaltungshaushalt</v>
      </c>
      <c r="D1087" s="14" t="str">
        <f>VLOOKUP(tabDaten[[#This Row],[art]],tabKontenart[],2,FALSE)</f>
        <v>01 Ausgaben VerwaltungsHH</v>
      </c>
      <c r="E1087" s="14" t="str">
        <f>LEFT(tabDaten[[#This Row],[Gld]],1) &amp; "    " &amp;VLOOKUP((tabDaten[[#This Row],[MandNr]]&amp;"x"&amp;LEFT(tabDaten[[#This Row],[Gld]],1)),tabGliederung[],2,FALSE)</f>
        <v xml:space="preserve">2    Schulen </v>
      </c>
      <c r="F1087" s="14" t="str">
        <f>LEFT(tabDaten[[#This Row],[Gld]],2) &amp; "    " &amp;VLOOKUP((tabDaten[[#This Row],[MandNr]]&amp;"x"&amp;LEFT(tabDaten[[#This Row],[Gld]],2)),tabGliederung[],2,FALSE)</f>
        <v>21    Grund - Hauptschulen,  Grundschulförderklassen</v>
      </c>
      <c r="G10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7" s="14" t="str">
        <f>LEFT(tabDaten[[#This Row],[Gld]],4) &amp; "    " &amp;VLOOKUP((tabDaten[[#This Row],[MandNr]]&amp;"x"&amp;LEFT(tabDaten[[#This Row],[Gld]],4)),tabGliederung[],2,FALSE)</f>
        <v xml:space="preserve">2116    Grundschule Obergimpern </v>
      </c>
      <c r="I1087" s="14" t="str">
        <f>IF(OR(LEFT(tabDaten[[#This Row],[Grp]],1)*1=3,LEFT(tabDaten[[#This Row],[Grp]],1)*1=9),LEFT(tabDaten[[#This Row],[Grp]],2),LEFT(tabDaten[[#This Row],[Grp]],1))</f>
        <v>5</v>
      </c>
      <c r="J1087" s="14" t="str">
        <f>VLOOKUP(tabDaten[[#This Row],[GrpKurz]],tabGruppierung[],2,FALSE)</f>
        <v>A   Sächlicher Verwaltungs- und Betriebsaufwand</v>
      </c>
      <c r="K10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2116-543000    Heizungskosten   </v>
      </c>
      <c r="L1087" s="17">
        <f>IF(OR(tabDaten[[#This Row],[art]]="00",tabDaten[[#This Row],[art]]="10"),tabDaten[[#This Row],[Plan]],tabDaten[[#This Row],[Plan]]*-1)</f>
        <v>-6700</v>
      </c>
      <c r="M1087" s="18">
        <f>IF(OR(tabDaten[[#This Row],[art]]="00",tabDaten[[#This Row],[art]]="10",tabDaten[[#This Row],[art]]="60",tabDaten[[#This Row],[art]]="70"),tabDaten[[#This Row],[Rechnung]],tabDaten[[#This Row],[Rechnung]]*-1)</f>
        <v>-11022.56</v>
      </c>
      <c r="N1087" s="44">
        <v>1</v>
      </c>
      <c r="O1087" s="45" t="s">
        <v>997</v>
      </c>
      <c r="P1087" s="45" t="s">
        <v>1067</v>
      </c>
      <c r="Q1087" s="45" t="s">
        <v>1734</v>
      </c>
      <c r="R1087" s="45" t="s">
        <v>995</v>
      </c>
      <c r="S1087" s="45" t="s">
        <v>1546</v>
      </c>
      <c r="T1087" s="44" t="s">
        <v>137</v>
      </c>
      <c r="U1087" s="46">
        <v>6700</v>
      </c>
      <c r="V1087" s="46">
        <v>11022.56</v>
      </c>
    </row>
    <row r="1088" spans="2:22" x14ac:dyDescent="0.2">
      <c r="B1088" s="14" t="str">
        <f>IF(tabDaten[[#This Row],[MandNr]]="","Fehler",IF(tabDaten[[#This Row],[MandNr]]=1,"1 Stadt Bad Rappenau","2 Eigenbetrieb Stadtenwässerung"))</f>
        <v>1 Stadt Bad Rappenau</v>
      </c>
      <c r="C1088" s="14" t="str">
        <f>IF(OR(tabDaten[[#This Row],[art]]="00",tabDaten[[#This Row],[art]]="01",tabDaten[[#This Row],[art]]="60",tabDaten[[#This Row],[art]]="61"),"0 Verwaltungshaushalt","1 Vermögenshaushalt")</f>
        <v>0 Verwaltungshaushalt</v>
      </c>
      <c r="D1088" s="14" t="str">
        <f>VLOOKUP(tabDaten[[#This Row],[art]],tabKontenart[],2,FALSE)</f>
        <v>01 Ausgaben VerwaltungsHH</v>
      </c>
      <c r="E1088" s="14" t="str">
        <f>LEFT(tabDaten[[#This Row],[Gld]],1) &amp; "    " &amp;VLOOKUP((tabDaten[[#This Row],[MandNr]]&amp;"x"&amp;LEFT(tabDaten[[#This Row],[Gld]],1)),tabGliederung[],2,FALSE)</f>
        <v xml:space="preserve">2    Schulen </v>
      </c>
      <c r="F1088" s="14" t="str">
        <f>LEFT(tabDaten[[#This Row],[Gld]],2) &amp; "    " &amp;VLOOKUP((tabDaten[[#This Row],[MandNr]]&amp;"x"&amp;LEFT(tabDaten[[#This Row],[Gld]],2)),tabGliederung[],2,FALSE)</f>
        <v>21    Grund - Hauptschulen,  Grundschulförderklassen</v>
      </c>
      <c r="G10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8" s="14" t="str">
        <f>LEFT(tabDaten[[#This Row],[Gld]],4) &amp; "    " &amp;VLOOKUP((tabDaten[[#This Row],[MandNr]]&amp;"x"&amp;LEFT(tabDaten[[#This Row],[Gld]],4)),tabGliederung[],2,FALSE)</f>
        <v xml:space="preserve">2116    Grundschule Obergimpern </v>
      </c>
      <c r="I1088" s="14" t="str">
        <f>IF(OR(LEFT(tabDaten[[#This Row],[Grp]],1)*1=3,LEFT(tabDaten[[#This Row],[Grp]],1)*1=9),LEFT(tabDaten[[#This Row],[Grp]],2),LEFT(tabDaten[[#This Row],[Grp]],1))</f>
        <v>5</v>
      </c>
      <c r="J1088" s="14" t="str">
        <f>VLOOKUP(tabDaten[[#This Row],[GrpKurz]],tabGruppierung[],2,FALSE)</f>
        <v>A   Sächlicher Verwaltungs- und Betriebsaufwand</v>
      </c>
      <c r="K10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2116-544000    Abfallgebühren   </v>
      </c>
      <c r="L1088" s="17">
        <f>IF(OR(tabDaten[[#This Row],[art]]="00",tabDaten[[#This Row],[art]]="10"),tabDaten[[#This Row],[Plan]],tabDaten[[#This Row],[Plan]]*-1)</f>
        <v>-1700</v>
      </c>
      <c r="M1088" s="18">
        <f>IF(OR(tabDaten[[#This Row],[art]]="00",tabDaten[[#This Row],[art]]="10",tabDaten[[#This Row],[art]]="60",tabDaten[[#This Row],[art]]="70"),tabDaten[[#This Row],[Rechnung]],tabDaten[[#This Row],[Rechnung]]*-1)</f>
        <v>-1620</v>
      </c>
      <c r="N1088" s="44">
        <v>1</v>
      </c>
      <c r="O1088" s="45" t="s">
        <v>997</v>
      </c>
      <c r="P1088" s="45" t="s">
        <v>1067</v>
      </c>
      <c r="Q1088" s="45" t="s">
        <v>1735</v>
      </c>
      <c r="R1088" s="45" t="s">
        <v>995</v>
      </c>
      <c r="S1088" s="45" t="s">
        <v>1546</v>
      </c>
      <c r="T1088" s="44" t="s">
        <v>138</v>
      </c>
      <c r="U1088" s="46">
        <v>1700</v>
      </c>
      <c r="V1088" s="46">
        <v>1620</v>
      </c>
    </row>
    <row r="1089" spans="2:22" x14ac:dyDescent="0.2">
      <c r="B1089" s="14" t="str">
        <f>IF(tabDaten[[#This Row],[MandNr]]="","Fehler",IF(tabDaten[[#This Row],[MandNr]]=1,"1 Stadt Bad Rappenau","2 Eigenbetrieb Stadtenwässerung"))</f>
        <v>1 Stadt Bad Rappenau</v>
      </c>
      <c r="C1089" s="14" t="str">
        <f>IF(OR(tabDaten[[#This Row],[art]]="00",tabDaten[[#This Row],[art]]="01",tabDaten[[#This Row],[art]]="60",tabDaten[[#This Row],[art]]="61"),"0 Verwaltungshaushalt","1 Vermögenshaushalt")</f>
        <v>0 Verwaltungshaushalt</v>
      </c>
      <c r="D1089" s="14" t="str">
        <f>VLOOKUP(tabDaten[[#This Row],[art]],tabKontenart[],2,FALSE)</f>
        <v>01 Ausgaben VerwaltungsHH</v>
      </c>
      <c r="E1089" s="14" t="str">
        <f>LEFT(tabDaten[[#This Row],[Gld]],1) &amp; "    " &amp;VLOOKUP((tabDaten[[#This Row],[MandNr]]&amp;"x"&amp;LEFT(tabDaten[[#This Row],[Gld]],1)),tabGliederung[],2,FALSE)</f>
        <v xml:space="preserve">2    Schulen </v>
      </c>
      <c r="F1089" s="14" t="str">
        <f>LEFT(tabDaten[[#This Row],[Gld]],2) &amp; "    " &amp;VLOOKUP((tabDaten[[#This Row],[MandNr]]&amp;"x"&amp;LEFT(tabDaten[[#This Row],[Gld]],2)),tabGliederung[],2,FALSE)</f>
        <v>21    Grund - Hauptschulen,  Grundschulförderklassen</v>
      </c>
      <c r="G10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89" s="14" t="str">
        <f>LEFT(tabDaten[[#This Row],[Gld]],4) &amp; "    " &amp;VLOOKUP((tabDaten[[#This Row],[MandNr]]&amp;"x"&amp;LEFT(tabDaten[[#This Row],[Gld]],4)),tabGliederung[],2,FALSE)</f>
        <v xml:space="preserve">2116    Grundschule Obergimpern </v>
      </c>
      <c r="I1089" s="14" t="str">
        <f>IF(OR(LEFT(tabDaten[[#This Row],[Grp]],1)*1=3,LEFT(tabDaten[[#This Row],[Grp]],1)*1=9),LEFT(tabDaten[[#This Row],[Grp]],2),LEFT(tabDaten[[#This Row],[Grp]],1))</f>
        <v>5</v>
      </c>
      <c r="J1089" s="14" t="str">
        <f>VLOOKUP(tabDaten[[#This Row],[GrpKurz]],tabGruppierung[],2,FALSE)</f>
        <v>A   Sächlicher Verwaltungs- und Betriebsaufwand</v>
      </c>
      <c r="K10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2116-545000    Reinigungskosten   </v>
      </c>
      <c r="L1089" s="17">
        <f>IF(OR(tabDaten[[#This Row],[art]]="00",tabDaten[[#This Row],[art]]="10"),tabDaten[[#This Row],[Plan]],tabDaten[[#This Row],[Plan]]*-1)</f>
        <v>-14900</v>
      </c>
      <c r="M1089" s="18">
        <f>IF(OR(tabDaten[[#This Row],[art]]="00",tabDaten[[#This Row],[art]]="10",tabDaten[[#This Row],[art]]="60",tabDaten[[#This Row],[art]]="70"),tabDaten[[#This Row],[Rechnung]],tabDaten[[#This Row],[Rechnung]]*-1)</f>
        <v>-13227.27</v>
      </c>
      <c r="N1089" s="44">
        <v>1</v>
      </c>
      <c r="O1089" s="45" t="s">
        <v>997</v>
      </c>
      <c r="P1089" s="45" t="s">
        <v>1067</v>
      </c>
      <c r="Q1089" s="45" t="s">
        <v>1736</v>
      </c>
      <c r="R1089" s="45" t="s">
        <v>995</v>
      </c>
      <c r="S1089" s="45" t="s">
        <v>1546</v>
      </c>
      <c r="T1089" s="44" t="s">
        <v>139</v>
      </c>
      <c r="U1089" s="46">
        <v>14900</v>
      </c>
      <c r="V1089" s="46">
        <v>13227.27</v>
      </c>
    </row>
    <row r="1090" spans="2:22" x14ac:dyDescent="0.2">
      <c r="B1090" s="14" t="str">
        <f>IF(tabDaten[[#This Row],[MandNr]]="","Fehler",IF(tabDaten[[#This Row],[MandNr]]=1,"1 Stadt Bad Rappenau","2 Eigenbetrieb Stadtenwässerung"))</f>
        <v>1 Stadt Bad Rappenau</v>
      </c>
      <c r="C1090" s="14" t="str">
        <f>IF(OR(tabDaten[[#This Row],[art]]="00",tabDaten[[#This Row],[art]]="01",tabDaten[[#This Row],[art]]="60",tabDaten[[#This Row],[art]]="61"),"0 Verwaltungshaushalt","1 Vermögenshaushalt")</f>
        <v>0 Verwaltungshaushalt</v>
      </c>
      <c r="D1090" s="14" t="str">
        <f>VLOOKUP(tabDaten[[#This Row],[art]],tabKontenart[],2,FALSE)</f>
        <v>01 Ausgaben VerwaltungsHH</v>
      </c>
      <c r="E1090" s="14" t="str">
        <f>LEFT(tabDaten[[#This Row],[Gld]],1) &amp; "    " &amp;VLOOKUP((tabDaten[[#This Row],[MandNr]]&amp;"x"&amp;LEFT(tabDaten[[#This Row],[Gld]],1)),tabGliederung[],2,FALSE)</f>
        <v xml:space="preserve">2    Schulen </v>
      </c>
      <c r="F1090" s="14" t="str">
        <f>LEFT(tabDaten[[#This Row],[Gld]],2) &amp; "    " &amp;VLOOKUP((tabDaten[[#This Row],[MandNr]]&amp;"x"&amp;LEFT(tabDaten[[#This Row],[Gld]],2)),tabGliederung[],2,FALSE)</f>
        <v>21    Grund - Hauptschulen,  Grundschulförderklassen</v>
      </c>
      <c r="G10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0" s="14" t="str">
        <f>LEFT(tabDaten[[#This Row],[Gld]],4) &amp; "    " &amp;VLOOKUP((tabDaten[[#This Row],[MandNr]]&amp;"x"&amp;LEFT(tabDaten[[#This Row],[Gld]],4)),tabGliederung[],2,FALSE)</f>
        <v xml:space="preserve">2116    Grundschule Obergimpern </v>
      </c>
      <c r="I1090" s="14" t="str">
        <f>IF(OR(LEFT(tabDaten[[#This Row],[Grp]],1)*1=3,LEFT(tabDaten[[#This Row],[Grp]],1)*1=9),LEFT(tabDaten[[#This Row],[Grp]],2),LEFT(tabDaten[[#This Row],[Grp]],1))</f>
        <v>5</v>
      </c>
      <c r="J1090" s="14" t="str">
        <f>VLOOKUP(tabDaten[[#This Row],[GrpKurz]],tabGruppierung[],2,FALSE)</f>
        <v>A   Sächlicher Verwaltungs- und Betriebsaufwand</v>
      </c>
      <c r="K10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2116-546000    Steuern und Gebäudeversicherungen   </v>
      </c>
      <c r="L1090" s="17">
        <f>IF(OR(tabDaten[[#This Row],[art]]="00",tabDaten[[#This Row],[art]]="10"),tabDaten[[#This Row],[Plan]],tabDaten[[#This Row],[Plan]]*-1)</f>
        <v>-2100</v>
      </c>
      <c r="M1090" s="18">
        <f>IF(OR(tabDaten[[#This Row],[art]]="00",tabDaten[[#This Row],[art]]="10",tabDaten[[#This Row],[art]]="60",tabDaten[[#This Row],[art]]="70"),tabDaten[[#This Row],[Rechnung]],tabDaten[[#This Row],[Rechnung]]*-1)</f>
        <v>-2162.27</v>
      </c>
      <c r="N1090" s="44">
        <v>1</v>
      </c>
      <c r="O1090" s="45" t="s">
        <v>997</v>
      </c>
      <c r="P1090" s="45" t="s">
        <v>1067</v>
      </c>
      <c r="Q1090" s="45" t="s">
        <v>1737</v>
      </c>
      <c r="R1090" s="45" t="s">
        <v>995</v>
      </c>
      <c r="S1090" s="45" t="s">
        <v>1546</v>
      </c>
      <c r="T1090" s="44" t="s">
        <v>140</v>
      </c>
      <c r="U1090" s="46">
        <v>2100</v>
      </c>
      <c r="V1090" s="46">
        <v>2162.27</v>
      </c>
    </row>
    <row r="1091" spans="2:22" x14ac:dyDescent="0.2">
      <c r="B1091" s="14" t="str">
        <f>IF(tabDaten[[#This Row],[MandNr]]="","Fehler",IF(tabDaten[[#This Row],[MandNr]]=1,"1 Stadt Bad Rappenau","2 Eigenbetrieb Stadtenwässerung"))</f>
        <v>1 Stadt Bad Rappenau</v>
      </c>
      <c r="C1091" s="14" t="str">
        <f>IF(OR(tabDaten[[#This Row],[art]]="00",tabDaten[[#This Row],[art]]="01",tabDaten[[#This Row],[art]]="60",tabDaten[[#This Row],[art]]="61"),"0 Verwaltungshaushalt","1 Vermögenshaushalt")</f>
        <v>0 Verwaltungshaushalt</v>
      </c>
      <c r="D1091" s="14" t="str">
        <f>VLOOKUP(tabDaten[[#This Row],[art]],tabKontenart[],2,FALSE)</f>
        <v>01 Ausgaben VerwaltungsHH</v>
      </c>
      <c r="E1091" s="14" t="str">
        <f>LEFT(tabDaten[[#This Row],[Gld]],1) &amp; "    " &amp;VLOOKUP((tabDaten[[#This Row],[MandNr]]&amp;"x"&amp;LEFT(tabDaten[[#This Row],[Gld]],1)),tabGliederung[],2,FALSE)</f>
        <v xml:space="preserve">2    Schulen </v>
      </c>
      <c r="F1091" s="14" t="str">
        <f>LEFT(tabDaten[[#This Row],[Gld]],2) &amp; "    " &amp;VLOOKUP((tabDaten[[#This Row],[MandNr]]&amp;"x"&amp;LEFT(tabDaten[[#This Row],[Gld]],2)),tabGliederung[],2,FALSE)</f>
        <v>21    Grund - Hauptschulen,  Grundschulförderklassen</v>
      </c>
      <c r="G10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1" s="14" t="str">
        <f>LEFT(tabDaten[[#This Row],[Gld]],4) &amp; "    " &amp;VLOOKUP((tabDaten[[#This Row],[MandNr]]&amp;"x"&amp;LEFT(tabDaten[[#This Row],[Gld]],4)),tabGliederung[],2,FALSE)</f>
        <v xml:space="preserve">2116    Grundschule Obergimpern </v>
      </c>
      <c r="I1091" s="14" t="str">
        <f>IF(OR(LEFT(tabDaten[[#This Row],[Grp]],1)*1=3,LEFT(tabDaten[[#This Row],[Grp]],1)*1=9),LEFT(tabDaten[[#This Row],[Grp]],2),LEFT(tabDaten[[#This Row],[Grp]],1))</f>
        <v>5</v>
      </c>
      <c r="J1091" s="14" t="str">
        <f>VLOOKUP(tabDaten[[#This Row],[GrpKurz]],tabGruppierung[],2,FALSE)</f>
        <v>A   Sächlicher Verwaltungs- und Betriebsaufwand</v>
      </c>
      <c r="K10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2116-549000    sonstige Bewirtschaftungskosten (z.B. Schornsteinfeger, Feuerlöschgeräte) </v>
      </c>
      <c r="L1091" s="17">
        <f>IF(OR(tabDaten[[#This Row],[art]]="00",tabDaten[[#This Row],[art]]="10"),tabDaten[[#This Row],[Plan]],tabDaten[[#This Row],[Plan]]*-1)</f>
        <v>-1200</v>
      </c>
      <c r="M1091" s="18">
        <f>IF(OR(tabDaten[[#This Row],[art]]="00",tabDaten[[#This Row],[art]]="10",tabDaten[[#This Row],[art]]="60",tabDaten[[#This Row],[art]]="70"),tabDaten[[#This Row],[Rechnung]],tabDaten[[#This Row],[Rechnung]]*-1)</f>
        <v>-1696.01</v>
      </c>
      <c r="N1091" s="44">
        <v>1</v>
      </c>
      <c r="O1091" s="45" t="s">
        <v>997</v>
      </c>
      <c r="P1091" s="45" t="s">
        <v>1067</v>
      </c>
      <c r="Q1091" s="45" t="s">
        <v>1738</v>
      </c>
      <c r="R1091" s="45" t="s">
        <v>995</v>
      </c>
      <c r="S1091" s="45" t="s">
        <v>1546</v>
      </c>
      <c r="T1091" s="44" t="s">
        <v>141</v>
      </c>
      <c r="U1091" s="46">
        <v>1200</v>
      </c>
      <c r="V1091" s="46">
        <v>1696.01</v>
      </c>
    </row>
    <row r="1092" spans="2:22" x14ac:dyDescent="0.2">
      <c r="B1092" s="14" t="str">
        <f>IF(tabDaten[[#This Row],[MandNr]]="","Fehler",IF(tabDaten[[#This Row],[MandNr]]=1,"1 Stadt Bad Rappenau","2 Eigenbetrieb Stadtenwässerung"))</f>
        <v>1 Stadt Bad Rappenau</v>
      </c>
      <c r="C1092" s="14" t="str">
        <f>IF(OR(tabDaten[[#This Row],[art]]="00",tabDaten[[#This Row],[art]]="01",tabDaten[[#This Row],[art]]="60",tabDaten[[#This Row],[art]]="61"),"0 Verwaltungshaushalt","1 Vermögenshaushalt")</f>
        <v>0 Verwaltungshaushalt</v>
      </c>
      <c r="D1092" s="14" t="str">
        <f>VLOOKUP(tabDaten[[#This Row],[art]],tabKontenart[],2,FALSE)</f>
        <v>01 Ausgaben VerwaltungsHH</v>
      </c>
      <c r="E1092" s="14" t="str">
        <f>LEFT(tabDaten[[#This Row],[Gld]],1) &amp; "    " &amp;VLOOKUP((tabDaten[[#This Row],[MandNr]]&amp;"x"&amp;LEFT(tabDaten[[#This Row],[Gld]],1)),tabGliederung[],2,FALSE)</f>
        <v xml:space="preserve">2    Schulen </v>
      </c>
      <c r="F1092" s="14" t="str">
        <f>LEFT(tabDaten[[#This Row],[Gld]],2) &amp; "    " &amp;VLOOKUP((tabDaten[[#This Row],[MandNr]]&amp;"x"&amp;LEFT(tabDaten[[#This Row],[Gld]],2)),tabGliederung[],2,FALSE)</f>
        <v>21    Grund - Hauptschulen,  Grundschulförderklassen</v>
      </c>
      <c r="G10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2" s="14" t="str">
        <f>LEFT(tabDaten[[#This Row],[Gld]],4) &amp; "    " &amp;VLOOKUP((tabDaten[[#This Row],[MandNr]]&amp;"x"&amp;LEFT(tabDaten[[#This Row],[Gld]],4)),tabGliederung[],2,FALSE)</f>
        <v xml:space="preserve">2116    Grundschule Obergimpern </v>
      </c>
      <c r="I1092" s="14" t="str">
        <f>IF(OR(LEFT(tabDaten[[#This Row],[Grp]],1)*1=3,LEFT(tabDaten[[#This Row],[Grp]],1)*1=9),LEFT(tabDaten[[#This Row],[Grp]],2),LEFT(tabDaten[[#This Row],[Grp]],1))</f>
        <v>5</v>
      </c>
      <c r="J1092" s="14" t="str">
        <f>VLOOKUP(tabDaten[[#This Row],[GrpKurz]],tabGruppierung[],2,FALSE)</f>
        <v>A   Sächlicher Verwaltungs- und Betriebsaufwand</v>
      </c>
      <c r="K10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2116-562000    Aus- und Fortbildung,   </v>
      </c>
      <c r="L1092" s="17">
        <f>IF(OR(tabDaten[[#This Row],[art]]="00",tabDaten[[#This Row],[art]]="10"),tabDaten[[#This Row],[Plan]],tabDaten[[#This Row],[Plan]]*-1)</f>
        <v>0</v>
      </c>
      <c r="M1092" s="18">
        <f>IF(OR(tabDaten[[#This Row],[art]]="00",tabDaten[[#This Row],[art]]="10",tabDaten[[#This Row],[art]]="60",tabDaten[[#This Row],[art]]="70"),tabDaten[[#This Row],[Rechnung]],tabDaten[[#This Row],[Rechnung]]*-1)</f>
        <v>-98.33</v>
      </c>
      <c r="N1092" s="44">
        <v>1</v>
      </c>
      <c r="O1092" s="45" t="s">
        <v>997</v>
      </c>
      <c r="P1092" s="45" t="s">
        <v>1067</v>
      </c>
      <c r="Q1092" s="45" t="s">
        <v>1727</v>
      </c>
      <c r="R1092" s="45" t="s">
        <v>995</v>
      </c>
      <c r="S1092" s="45" t="s">
        <v>1546</v>
      </c>
      <c r="T1092" s="44" t="s">
        <v>142</v>
      </c>
      <c r="U1092" s="46">
        <v>0</v>
      </c>
      <c r="V1092" s="46">
        <v>98.33</v>
      </c>
    </row>
    <row r="1093" spans="2:22" x14ac:dyDescent="0.2">
      <c r="B1093" s="14" t="str">
        <f>IF(tabDaten[[#This Row],[MandNr]]="","Fehler",IF(tabDaten[[#This Row],[MandNr]]=1,"1 Stadt Bad Rappenau","2 Eigenbetrieb Stadtenwässerung"))</f>
        <v>1 Stadt Bad Rappenau</v>
      </c>
      <c r="C1093" s="14" t="str">
        <f>IF(OR(tabDaten[[#This Row],[art]]="00",tabDaten[[#This Row],[art]]="01",tabDaten[[#This Row],[art]]="60",tabDaten[[#This Row],[art]]="61"),"0 Verwaltungshaushalt","1 Vermögenshaushalt")</f>
        <v>0 Verwaltungshaushalt</v>
      </c>
      <c r="D1093" s="14" t="str">
        <f>VLOOKUP(tabDaten[[#This Row],[art]],tabKontenart[],2,FALSE)</f>
        <v>01 Ausgaben VerwaltungsHH</v>
      </c>
      <c r="E1093" s="14" t="str">
        <f>LEFT(tabDaten[[#This Row],[Gld]],1) &amp; "    " &amp;VLOOKUP((tabDaten[[#This Row],[MandNr]]&amp;"x"&amp;LEFT(tabDaten[[#This Row],[Gld]],1)),tabGliederung[],2,FALSE)</f>
        <v xml:space="preserve">2    Schulen </v>
      </c>
      <c r="F1093" s="14" t="str">
        <f>LEFT(tabDaten[[#This Row],[Gld]],2) &amp; "    " &amp;VLOOKUP((tabDaten[[#This Row],[MandNr]]&amp;"x"&amp;LEFT(tabDaten[[#This Row],[Gld]],2)),tabGliederung[],2,FALSE)</f>
        <v>21    Grund - Hauptschulen,  Grundschulförderklassen</v>
      </c>
      <c r="G10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3" s="14" t="str">
        <f>LEFT(tabDaten[[#This Row],[Gld]],4) &amp; "    " &amp;VLOOKUP((tabDaten[[#This Row],[MandNr]]&amp;"x"&amp;LEFT(tabDaten[[#This Row],[Gld]],4)),tabGliederung[],2,FALSE)</f>
        <v xml:space="preserve">2116    Grundschule Obergimpern </v>
      </c>
      <c r="I1093" s="14" t="str">
        <f>IF(OR(LEFT(tabDaten[[#This Row],[Grp]],1)*1=3,LEFT(tabDaten[[#This Row],[Grp]],1)*1=9),LEFT(tabDaten[[#This Row],[Grp]],2),LEFT(tabDaten[[#This Row],[Grp]],1))</f>
        <v>5</v>
      </c>
      <c r="J1093" s="14" t="str">
        <f>VLOOKUP(tabDaten[[#This Row],[GrpKurz]],tabGruppierung[],2,FALSE)</f>
        <v>A   Sächlicher Verwaltungs- und Betriebsaufwand</v>
      </c>
      <c r="K10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2116-591000    Lehr- und Unterrichtsmittel  </v>
      </c>
      <c r="L1093" s="17">
        <f>IF(OR(tabDaten[[#This Row],[art]]="00",tabDaten[[#This Row],[art]]="10"),tabDaten[[#This Row],[Plan]],tabDaten[[#This Row],[Plan]]*-1)</f>
        <v>-800</v>
      </c>
      <c r="M1093" s="18">
        <f>IF(OR(tabDaten[[#This Row],[art]]="00",tabDaten[[#This Row],[art]]="10",tabDaten[[#This Row],[art]]="60",tabDaten[[#This Row],[art]]="70"),tabDaten[[#This Row],[Rechnung]],tabDaten[[#This Row],[Rechnung]]*-1)</f>
        <v>-520.16</v>
      </c>
      <c r="N1093" s="44">
        <v>1</v>
      </c>
      <c r="O1093" s="45" t="s">
        <v>997</v>
      </c>
      <c r="P1093" s="45" t="s">
        <v>1067</v>
      </c>
      <c r="Q1093" s="45" t="s">
        <v>1757</v>
      </c>
      <c r="R1093" s="45" t="s">
        <v>995</v>
      </c>
      <c r="S1093" s="45" t="s">
        <v>1546</v>
      </c>
      <c r="T1093" s="44" t="s">
        <v>171</v>
      </c>
      <c r="U1093" s="46">
        <v>800</v>
      </c>
      <c r="V1093" s="46">
        <v>520.16</v>
      </c>
    </row>
    <row r="1094" spans="2:22" x14ac:dyDescent="0.2">
      <c r="B1094" s="14" t="str">
        <f>IF(tabDaten[[#This Row],[MandNr]]="","Fehler",IF(tabDaten[[#This Row],[MandNr]]=1,"1 Stadt Bad Rappenau","2 Eigenbetrieb Stadtenwässerung"))</f>
        <v>1 Stadt Bad Rappenau</v>
      </c>
      <c r="C1094" s="14" t="str">
        <f>IF(OR(tabDaten[[#This Row],[art]]="00",tabDaten[[#This Row],[art]]="01",tabDaten[[#This Row],[art]]="60",tabDaten[[#This Row],[art]]="61"),"0 Verwaltungshaushalt","1 Vermögenshaushalt")</f>
        <v>0 Verwaltungshaushalt</v>
      </c>
      <c r="D1094" s="14" t="str">
        <f>VLOOKUP(tabDaten[[#This Row],[art]],tabKontenart[],2,FALSE)</f>
        <v>01 Ausgaben VerwaltungsHH</v>
      </c>
      <c r="E1094" s="14" t="str">
        <f>LEFT(tabDaten[[#This Row],[Gld]],1) &amp; "    " &amp;VLOOKUP((tabDaten[[#This Row],[MandNr]]&amp;"x"&amp;LEFT(tabDaten[[#This Row],[Gld]],1)),tabGliederung[],2,FALSE)</f>
        <v xml:space="preserve">2    Schulen </v>
      </c>
      <c r="F1094" s="14" t="str">
        <f>LEFT(tabDaten[[#This Row],[Gld]],2) &amp; "    " &amp;VLOOKUP((tabDaten[[#This Row],[MandNr]]&amp;"x"&amp;LEFT(tabDaten[[#This Row],[Gld]],2)),tabGliederung[],2,FALSE)</f>
        <v>21    Grund - Hauptschulen,  Grundschulförderklassen</v>
      </c>
      <c r="G10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4" s="14" t="str">
        <f>LEFT(tabDaten[[#This Row],[Gld]],4) &amp; "    " &amp;VLOOKUP((tabDaten[[#This Row],[MandNr]]&amp;"x"&amp;LEFT(tabDaten[[#This Row],[Gld]],4)),tabGliederung[],2,FALSE)</f>
        <v xml:space="preserve">2116    Grundschule Obergimpern </v>
      </c>
      <c r="I1094" s="14" t="str">
        <f>IF(OR(LEFT(tabDaten[[#This Row],[Grp]],1)*1=3,LEFT(tabDaten[[#This Row],[Grp]],1)*1=9),LEFT(tabDaten[[#This Row],[Grp]],2),LEFT(tabDaten[[#This Row],[Grp]],1))</f>
        <v>5</v>
      </c>
      <c r="J1094" s="14" t="str">
        <f>VLOOKUP(tabDaten[[#This Row],[GrpKurz]],tabGruppierung[],2,FALSE)</f>
        <v>A   Sächlicher Verwaltungs- und Betriebsaufwand</v>
      </c>
      <c r="K10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2116-592000    Lernmittel   </v>
      </c>
      <c r="L1094" s="17">
        <f>IF(OR(tabDaten[[#This Row],[art]]="00",tabDaten[[#This Row],[art]]="10"),tabDaten[[#This Row],[Plan]],tabDaten[[#This Row],[Plan]]*-1)</f>
        <v>-1800</v>
      </c>
      <c r="M1094" s="18">
        <f>IF(OR(tabDaten[[#This Row],[art]]="00",tabDaten[[#This Row],[art]]="10",tabDaten[[#This Row],[art]]="60",tabDaten[[#This Row],[art]]="70"),tabDaten[[#This Row],[Rechnung]],tabDaten[[#This Row],[Rechnung]]*-1)</f>
        <v>-2473.7800000000002</v>
      </c>
      <c r="N1094" s="44">
        <v>1</v>
      </c>
      <c r="O1094" s="45" t="s">
        <v>997</v>
      </c>
      <c r="P1094" s="45" t="s">
        <v>1067</v>
      </c>
      <c r="Q1094" s="45" t="s">
        <v>1758</v>
      </c>
      <c r="R1094" s="45" t="s">
        <v>995</v>
      </c>
      <c r="S1094" s="45" t="s">
        <v>1546</v>
      </c>
      <c r="T1094" s="44" t="s">
        <v>172</v>
      </c>
      <c r="U1094" s="46">
        <v>1800</v>
      </c>
      <c r="V1094" s="46">
        <v>2473.7800000000002</v>
      </c>
    </row>
    <row r="1095" spans="2:22" x14ac:dyDescent="0.2">
      <c r="B1095" s="14" t="str">
        <f>IF(tabDaten[[#This Row],[MandNr]]="","Fehler",IF(tabDaten[[#This Row],[MandNr]]=1,"1 Stadt Bad Rappenau","2 Eigenbetrieb Stadtenwässerung"))</f>
        <v>1 Stadt Bad Rappenau</v>
      </c>
      <c r="C1095" s="14" t="str">
        <f>IF(OR(tabDaten[[#This Row],[art]]="00",tabDaten[[#This Row],[art]]="01",tabDaten[[#This Row],[art]]="60",tabDaten[[#This Row],[art]]="61"),"0 Verwaltungshaushalt","1 Vermögenshaushalt")</f>
        <v>0 Verwaltungshaushalt</v>
      </c>
      <c r="D1095" s="14" t="str">
        <f>VLOOKUP(tabDaten[[#This Row],[art]],tabKontenart[],2,FALSE)</f>
        <v>01 Ausgaben VerwaltungsHH</v>
      </c>
      <c r="E1095" s="14" t="str">
        <f>LEFT(tabDaten[[#This Row],[Gld]],1) &amp; "    " &amp;VLOOKUP((tabDaten[[#This Row],[MandNr]]&amp;"x"&amp;LEFT(tabDaten[[#This Row],[Gld]],1)),tabGliederung[],2,FALSE)</f>
        <v xml:space="preserve">2    Schulen </v>
      </c>
      <c r="F1095" s="14" t="str">
        <f>LEFT(tabDaten[[#This Row],[Gld]],2) &amp; "    " &amp;VLOOKUP((tabDaten[[#This Row],[MandNr]]&amp;"x"&amp;LEFT(tabDaten[[#This Row],[Gld]],2)),tabGliederung[],2,FALSE)</f>
        <v>21    Grund - Hauptschulen,  Grundschulförderklassen</v>
      </c>
      <c r="G10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5" s="14" t="str">
        <f>LEFT(tabDaten[[#This Row],[Gld]],4) &amp; "    " &amp;VLOOKUP((tabDaten[[#This Row],[MandNr]]&amp;"x"&amp;LEFT(tabDaten[[#This Row],[Gld]],4)),tabGliederung[],2,FALSE)</f>
        <v xml:space="preserve">2116    Grundschule Obergimpern </v>
      </c>
      <c r="I1095" s="14" t="str">
        <f>IF(OR(LEFT(tabDaten[[#This Row],[Grp]],1)*1=3,LEFT(tabDaten[[#This Row],[Grp]],1)*1=9),LEFT(tabDaten[[#This Row],[Grp]],2),LEFT(tabDaten[[#This Row],[Grp]],1))</f>
        <v>5</v>
      </c>
      <c r="J1095" s="14" t="str">
        <f>VLOOKUP(tabDaten[[#This Row],[GrpKurz]],tabGruppierung[],2,FALSE)</f>
        <v>A   Sächlicher Verwaltungs- und Betriebsaufwand</v>
      </c>
      <c r="K10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2116-593000    Schülerbücherei   </v>
      </c>
      <c r="L1095" s="17">
        <f>IF(OR(tabDaten[[#This Row],[art]]="00",tabDaten[[#This Row],[art]]="10"),tabDaten[[#This Row],[Plan]],tabDaten[[#This Row],[Plan]]*-1)</f>
        <v>-100</v>
      </c>
      <c r="M1095" s="18">
        <f>IF(OR(tabDaten[[#This Row],[art]]="00",tabDaten[[#This Row],[art]]="10",tabDaten[[#This Row],[art]]="60",tabDaten[[#This Row],[art]]="70"),tabDaten[[#This Row],[Rechnung]],tabDaten[[#This Row],[Rechnung]]*-1)</f>
        <v>0</v>
      </c>
      <c r="N1095" s="44">
        <v>1</v>
      </c>
      <c r="O1095" s="45" t="s">
        <v>997</v>
      </c>
      <c r="P1095" s="45" t="s">
        <v>1067</v>
      </c>
      <c r="Q1095" s="45" t="s">
        <v>1759</v>
      </c>
      <c r="R1095" s="45" t="s">
        <v>995</v>
      </c>
      <c r="S1095" s="45" t="s">
        <v>1546</v>
      </c>
      <c r="T1095" s="44" t="s">
        <v>173</v>
      </c>
      <c r="U1095" s="46">
        <v>100</v>
      </c>
      <c r="V1095" s="46">
        <v>0</v>
      </c>
    </row>
    <row r="1096" spans="2:22" x14ac:dyDescent="0.2">
      <c r="B1096" s="14" t="str">
        <f>IF(tabDaten[[#This Row],[MandNr]]="","Fehler",IF(tabDaten[[#This Row],[MandNr]]=1,"1 Stadt Bad Rappenau","2 Eigenbetrieb Stadtenwässerung"))</f>
        <v>1 Stadt Bad Rappenau</v>
      </c>
      <c r="C1096" s="14" t="str">
        <f>IF(OR(tabDaten[[#This Row],[art]]="00",tabDaten[[#This Row],[art]]="01",tabDaten[[#This Row],[art]]="60",tabDaten[[#This Row],[art]]="61"),"0 Verwaltungshaushalt","1 Vermögenshaushalt")</f>
        <v>0 Verwaltungshaushalt</v>
      </c>
      <c r="D1096" s="14" t="str">
        <f>VLOOKUP(tabDaten[[#This Row],[art]],tabKontenart[],2,FALSE)</f>
        <v>01 Ausgaben VerwaltungsHH</v>
      </c>
      <c r="E1096" s="14" t="str">
        <f>LEFT(tabDaten[[#This Row],[Gld]],1) &amp; "    " &amp;VLOOKUP((tabDaten[[#This Row],[MandNr]]&amp;"x"&amp;LEFT(tabDaten[[#This Row],[Gld]],1)),tabGliederung[],2,FALSE)</f>
        <v xml:space="preserve">2    Schulen </v>
      </c>
      <c r="F1096" s="14" t="str">
        <f>LEFT(tabDaten[[#This Row],[Gld]],2) &amp; "    " &amp;VLOOKUP((tabDaten[[#This Row],[MandNr]]&amp;"x"&amp;LEFT(tabDaten[[#This Row],[Gld]],2)),tabGliederung[],2,FALSE)</f>
        <v>21    Grund - Hauptschulen,  Grundschulförderklassen</v>
      </c>
      <c r="G10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6" s="14" t="str">
        <f>LEFT(tabDaten[[#This Row],[Gld]],4) &amp; "    " &amp;VLOOKUP((tabDaten[[#This Row],[MandNr]]&amp;"x"&amp;LEFT(tabDaten[[#This Row],[Gld]],4)),tabGliederung[],2,FALSE)</f>
        <v xml:space="preserve">2116    Grundschule Obergimpern </v>
      </c>
      <c r="I1096" s="14" t="str">
        <f>IF(OR(LEFT(tabDaten[[#This Row],[Grp]],1)*1=3,LEFT(tabDaten[[#This Row],[Grp]],1)*1=9),LEFT(tabDaten[[#This Row],[Grp]],2),LEFT(tabDaten[[#This Row],[Grp]],1))</f>
        <v>5</v>
      </c>
      <c r="J1096" s="14" t="str">
        <f>VLOOKUP(tabDaten[[#This Row],[GrpKurz]],tabGruppierung[],2,FALSE)</f>
        <v>A   Sächlicher Verwaltungs- und Betriebsaufwand</v>
      </c>
      <c r="K10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2116-594000    sonstiger Schulaufwand   </v>
      </c>
      <c r="L1096" s="17">
        <f>IF(OR(tabDaten[[#This Row],[art]]="00",tabDaten[[#This Row],[art]]="10"),tabDaten[[#This Row],[Plan]],tabDaten[[#This Row],[Plan]]*-1)</f>
        <v>-100</v>
      </c>
      <c r="M1096" s="18">
        <f>IF(OR(tabDaten[[#This Row],[art]]="00",tabDaten[[#This Row],[art]]="10",tabDaten[[#This Row],[art]]="60",tabDaten[[#This Row],[art]]="70"),tabDaten[[#This Row],[Rechnung]],tabDaten[[#This Row],[Rechnung]]*-1)</f>
        <v>0</v>
      </c>
      <c r="N1096" s="44">
        <v>1</v>
      </c>
      <c r="O1096" s="45" t="s">
        <v>997</v>
      </c>
      <c r="P1096" s="45" t="s">
        <v>1067</v>
      </c>
      <c r="Q1096" s="45" t="s">
        <v>1760</v>
      </c>
      <c r="R1096" s="45" t="s">
        <v>995</v>
      </c>
      <c r="S1096" s="45" t="s">
        <v>1546</v>
      </c>
      <c r="T1096" s="44" t="s">
        <v>174</v>
      </c>
      <c r="U1096" s="46">
        <v>100</v>
      </c>
      <c r="V1096" s="46">
        <v>0</v>
      </c>
    </row>
    <row r="1097" spans="2:22" x14ac:dyDescent="0.2">
      <c r="B1097" s="14" t="str">
        <f>IF(tabDaten[[#This Row],[MandNr]]="","Fehler",IF(tabDaten[[#This Row],[MandNr]]=1,"1 Stadt Bad Rappenau","2 Eigenbetrieb Stadtenwässerung"))</f>
        <v>1 Stadt Bad Rappenau</v>
      </c>
      <c r="C1097" s="14" t="str">
        <f>IF(OR(tabDaten[[#This Row],[art]]="00",tabDaten[[#This Row],[art]]="01",tabDaten[[#This Row],[art]]="60",tabDaten[[#This Row],[art]]="61"),"0 Verwaltungshaushalt","1 Vermögenshaushalt")</f>
        <v>0 Verwaltungshaushalt</v>
      </c>
      <c r="D1097" s="14" t="str">
        <f>VLOOKUP(tabDaten[[#This Row],[art]],tabKontenart[],2,FALSE)</f>
        <v>01 Ausgaben VerwaltungsHH</v>
      </c>
      <c r="E1097" s="14" t="str">
        <f>LEFT(tabDaten[[#This Row],[Gld]],1) &amp; "    " &amp;VLOOKUP((tabDaten[[#This Row],[MandNr]]&amp;"x"&amp;LEFT(tabDaten[[#This Row],[Gld]],1)),tabGliederung[],2,FALSE)</f>
        <v xml:space="preserve">2    Schulen </v>
      </c>
      <c r="F1097" s="14" t="str">
        <f>LEFT(tabDaten[[#This Row],[Gld]],2) &amp; "    " &amp;VLOOKUP((tabDaten[[#This Row],[MandNr]]&amp;"x"&amp;LEFT(tabDaten[[#This Row],[Gld]],2)),tabGliederung[],2,FALSE)</f>
        <v>21    Grund - Hauptschulen,  Grundschulförderklassen</v>
      </c>
      <c r="G10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7" s="14" t="str">
        <f>LEFT(tabDaten[[#This Row],[Gld]],4) &amp; "    " &amp;VLOOKUP((tabDaten[[#This Row],[MandNr]]&amp;"x"&amp;LEFT(tabDaten[[#This Row],[Gld]],4)),tabGliederung[],2,FALSE)</f>
        <v xml:space="preserve">2116    Grundschule Obergimpern </v>
      </c>
      <c r="I1097" s="14" t="str">
        <f>IF(OR(LEFT(tabDaten[[#This Row],[Grp]],1)*1=3,LEFT(tabDaten[[#This Row],[Grp]],1)*1=9),LEFT(tabDaten[[#This Row],[Grp]],2),LEFT(tabDaten[[#This Row],[Grp]],1))</f>
        <v>5</v>
      </c>
      <c r="J1097" s="14" t="str">
        <f>VLOOKUP(tabDaten[[#This Row],[GrpKurz]],tabGruppierung[],2,FALSE)</f>
        <v>A   Sächlicher Verwaltungs- und Betriebsaufwand</v>
      </c>
      <c r="K10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2116-595000    Schulveranstaltungen   </v>
      </c>
      <c r="L1097" s="17">
        <f>IF(OR(tabDaten[[#This Row],[art]]="00",tabDaten[[#This Row],[art]]="10"),tabDaten[[#This Row],[Plan]],tabDaten[[#This Row],[Plan]]*-1)</f>
        <v>-100</v>
      </c>
      <c r="M1097" s="18">
        <f>IF(OR(tabDaten[[#This Row],[art]]="00",tabDaten[[#This Row],[art]]="10",tabDaten[[#This Row],[art]]="60",tabDaten[[#This Row],[art]]="70"),tabDaten[[#This Row],[Rechnung]],tabDaten[[#This Row],[Rechnung]]*-1)</f>
        <v>-189.68</v>
      </c>
      <c r="N1097" s="44">
        <v>1</v>
      </c>
      <c r="O1097" s="45" t="s">
        <v>997</v>
      </c>
      <c r="P1097" s="45" t="s">
        <v>1067</v>
      </c>
      <c r="Q1097" s="45" t="s">
        <v>1761</v>
      </c>
      <c r="R1097" s="45" t="s">
        <v>995</v>
      </c>
      <c r="S1097" s="45" t="s">
        <v>1546</v>
      </c>
      <c r="T1097" s="44" t="s">
        <v>175</v>
      </c>
      <c r="U1097" s="46">
        <v>100</v>
      </c>
      <c r="V1097" s="46">
        <v>189.68</v>
      </c>
    </row>
    <row r="1098" spans="2:22" x14ac:dyDescent="0.2">
      <c r="B1098" s="14" t="str">
        <f>IF(tabDaten[[#This Row],[MandNr]]="","Fehler",IF(tabDaten[[#This Row],[MandNr]]=1,"1 Stadt Bad Rappenau","2 Eigenbetrieb Stadtenwässerung"))</f>
        <v>1 Stadt Bad Rappenau</v>
      </c>
      <c r="C1098" s="14" t="str">
        <f>IF(OR(tabDaten[[#This Row],[art]]="00",tabDaten[[#This Row],[art]]="01",tabDaten[[#This Row],[art]]="60",tabDaten[[#This Row],[art]]="61"),"0 Verwaltungshaushalt","1 Vermögenshaushalt")</f>
        <v>0 Verwaltungshaushalt</v>
      </c>
      <c r="D1098" s="14" t="str">
        <f>VLOOKUP(tabDaten[[#This Row],[art]],tabKontenart[],2,FALSE)</f>
        <v>01 Ausgaben VerwaltungsHH</v>
      </c>
      <c r="E1098" s="14" t="str">
        <f>LEFT(tabDaten[[#This Row],[Gld]],1) &amp; "    " &amp;VLOOKUP((tabDaten[[#This Row],[MandNr]]&amp;"x"&amp;LEFT(tabDaten[[#This Row],[Gld]],1)),tabGliederung[],2,FALSE)</f>
        <v xml:space="preserve">2    Schulen </v>
      </c>
      <c r="F1098" s="14" t="str">
        <f>LEFT(tabDaten[[#This Row],[Gld]],2) &amp; "    " &amp;VLOOKUP((tabDaten[[#This Row],[MandNr]]&amp;"x"&amp;LEFT(tabDaten[[#This Row],[Gld]],2)),tabGliederung[],2,FALSE)</f>
        <v>21    Grund - Hauptschulen,  Grundschulförderklassen</v>
      </c>
      <c r="G10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8" s="14" t="str">
        <f>LEFT(tabDaten[[#This Row],[Gld]],4) &amp; "    " &amp;VLOOKUP((tabDaten[[#This Row],[MandNr]]&amp;"x"&amp;LEFT(tabDaten[[#This Row],[Gld]],4)),tabGliederung[],2,FALSE)</f>
        <v xml:space="preserve">2116    Grundschule Obergimpern </v>
      </c>
      <c r="I1098" s="14" t="str">
        <f>IF(OR(LEFT(tabDaten[[#This Row],[Grp]],1)*1=3,LEFT(tabDaten[[#This Row],[Grp]],1)*1=9),LEFT(tabDaten[[#This Row],[Grp]],2),LEFT(tabDaten[[#This Row],[Grp]],1))</f>
        <v>5</v>
      </c>
      <c r="J1098" s="14" t="str">
        <f>VLOOKUP(tabDaten[[#This Row],[GrpKurz]],tabGruppierung[],2,FALSE)</f>
        <v>A   Sächlicher Verwaltungs- und Betriebsaufwand</v>
      </c>
      <c r="K10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2116-596000    Musikalische Bildung durch Musikschule   </v>
      </c>
      <c r="L1098" s="17">
        <f>IF(OR(tabDaten[[#This Row],[art]]="00",tabDaten[[#This Row],[art]]="10"),tabDaten[[#This Row],[Plan]],tabDaten[[#This Row],[Plan]]*-1)</f>
        <v>-1000</v>
      </c>
      <c r="M1098" s="18">
        <f>IF(OR(tabDaten[[#This Row],[art]]="00",tabDaten[[#This Row],[art]]="10",tabDaten[[#This Row],[art]]="60",tabDaten[[#This Row],[art]]="70"),tabDaten[[#This Row],[Rechnung]],tabDaten[[#This Row],[Rechnung]]*-1)</f>
        <v>-1036.69</v>
      </c>
      <c r="N1098" s="44">
        <v>1</v>
      </c>
      <c r="O1098" s="45" t="s">
        <v>997</v>
      </c>
      <c r="P1098" s="45" t="s">
        <v>1067</v>
      </c>
      <c r="Q1098" s="45" t="s">
        <v>1762</v>
      </c>
      <c r="R1098" s="45" t="s">
        <v>995</v>
      </c>
      <c r="S1098" s="45" t="s">
        <v>1546</v>
      </c>
      <c r="T1098" s="44" t="s">
        <v>176</v>
      </c>
      <c r="U1098" s="46">
        <v>1000</v>
      </c>
      <c r="V1098" s="46">
        <v>1036.69</v>
      </c>
    </row>
    <row r="1099" spans="2:22" x14ac:dyDescent="0.2">
      <c r="B1099" s="14" t="str">
        <f>IF(tabDaten[[#This Row],[MandNr]]="","Fehler",IF(tabDaten[[#This Row],[MandNr]]=1,"1 Stadt Bad Rappenau","2 Eigenbetrieb Stadtenwässerung"))</f>
        <v>1 Stadt Bad Rappenau</v>
      </c>
      <c r="C1099" s="14" t="str">
        <f>IF(OR(tabDaten[[#This Row],[art]]="00",tabDaten[[#This Row],[art]]="01",tabDaten[[#This Row],[art]]="60",tabDaten[[#This Row],[art]]="61"),"0 Verwaltungshaushalt","1 Vermögenshaushalt")</f>
        <v>0 Verwaltungshaushalt</v>
      </c>
      <c r="D1099" s="14" t="str">
        <f>VLOOKUP(tabDaten[[#This Row],[art]],tabKontenart[],2,FALSE)</f>
        <v>01 Ausgaben VerwaltungsHH</v>
      </c>
      <c r="E1099" s="14" t="str">
        <f>LEFT(tabDaten[[#This Row],[Gld]],1) &amp; "    " &amp;VLOOKUP((tabDaten[[#This Row],[MandNr]]&amp;"x"&amp;LEFT(tabDaten[[#This Row],[Gld]],1)),tabGliederung[],2,FALSE)</f>
        <v xml:space="preserve">2    Schulen </v>
      </c>
      <c r="F1099" s="14" t="str">
        <f>LEFT(tabDaten[[#This Row],[Gld]],2) &amp; "    " &amp;VLOOKUP((tabDaten[[#This Row],[MandNr]]&amp;"x"&amp;LEFT(tabDaten[[#This Row],[Gld]],2)),tabGliederung[],2,FALSE)</f>
        <v>21    Grund - Hauptschulen,  Grundschulförderklassen</v>
      </c>
      <c r="G10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099" s="14" t="str">
        <f>LEFT(tabDaten[[#This Row],[Gld]],4) &amp; "    " &amp;VLOOKUP((tabDaten[[#This Row],[MandNr]]&amp;"x"&amp;LEFT(tabDaten[[#This Row],[Gld]],4)),tabGliederung[],2,FALSE)</f>
        <v xml:space="preserve">2116    Grundschule Obergimpern </v>
      </c>
      <c r="I1099" s="14" t="str">
        <f>IF(OR(LEFT(tabDaten[[#This Row],[Grp]],1)*1=3,LEFT(tabDaten[[#This Row],[Grp]],1)*1=9),LEFT(tabDaten[[#This Row],[Grp]],2),LEFT(tabDaten[[#This Row],[Grp]],1))</f>
        <v>5</v>
      </c>
      <c r="J1099" s="14" t="str">
        <f>VLOOKUP(tabDaten[[#This Row],[GrpKurz]],tabGruppierung[],2,FALSE)</f>
        <v>A   Sächlicher Verwaltungs- und Betriebsaufwand</v>
      </c>
      <c r="K10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2116-597000    Beförderungskosten für Schüler  </v>
      </c>
      <c r="L1099" s="17">
        <f>IF(OR(tabDaten[[#This Row],[art]]="00",tabDaten[[#This Row],[art]]="10"),tabDaten[[#This Row],[Plan]],tabDaten[[#This Row],[Plan]]*-1)</f>
        <v>-800</v>
      </c>
      <c r="M1099" s="18">
        <f>IF(OR(tabDaten[[#This Row],[art]]="00",tabDaten[[#This Row],[art]]="10",tabDaten[[#This Row],[art]]="60",tabDaten[[#This Row],[art]]="70"),tabDaten[[#This Row],[Rechnung]],tabDaten[[#This Row],[Rechnung]]*-1)</f>
        <v>-194.74</v>
      </c>
      <c r="N1099" s="44">
        <v>1</v>
      </c>
      <c r="O1099" s="45" t="s">
        <v>997</v>
      </c>
      <c r="P1099" s="45" t="s">
        <v>1067</v>
      </c>
      <c r="Q1099" s="45" t="s">
        <v>1764</v>
      </c>
      <c r="R1099" s="45" t="s">
        <v>995</v>
      </c>
      <c r="S1099" s="45" t="s">
        <v>1546</v>
      </c>
      <c r="T1099" s="44" t="s">
        <v>179</v>
      </c>
      <c r="U1099" s="46">
        <v>800</v>
      </c>
      <c r="V1099" s="46">
        <v>194.74</v>
      </c>
    </row>
    <row r="1100" spans="2:22" x14ac:dyDescent="0.2">
      <c r="B1100" s="14" t="str">
        <f>IF(tabDaten[[#This Row],[MandNr]]="","Fehler",IF(tabDaten[[#This Row],[MandNr]]=1,"1 Stadt Bad Rappenau","2 Eigenbetrieb Stadtenwässerung"))</f>
        <v>1 Stadt Bad Rappenau</v>
      </c>
      <c r="C1100" s="14" t="str">
        <f>IF(OR(tabDaten[[#This Row],[art]]="00",tabDaten[[#This Row],[art]]="01",tabDaten[[#This Row],[art]]="60",tabDaten[[#This Row],[art]]="61"),"0 Verwaltungshaushalt","1 Vermögenshaushalt")</f>
        <v>0 Verwaltungshaushalt</v>
      </c>
      <c r="D1100" s="14" t="str">
        <f>VLOOKUP(tabDaten[[#This Row],[art]],tabKontenart[],2,FALSE)</f>
        <v>01 Ausgaben VerwaltungsHH</v>
      </c>
      <c r="E1100" s="14" t="str">
        <f>LEFT(tabDaten[[#This Row],[Gld]],1) &amp; "    " &amp;VLOOKUP((tabDaten[[#This Row],[MandNr]]&amp;"x"&amp;LEFT(tabDaten[[#This Row],[Gld]],1)),tabGliederung[],2,FALSE)</f>
        <v xml:space="preserve">2    Schulen </v>
      </c>
      <c r="F1100" s="14" t="str">
        <f>LEFT(tabDaten[[#This Row],[Gld]],2) &amp; "    " &amp;VLOOKUP((tabDaten[[#This Row],[MandNr]]&amp;"x"&amp;LEFT(tabDaten[[#This Row],[Gld]],2)),tabGliederung[],2,FALSE)</f>
        <v>21    Grund - Hauptschulen,  Grundschulförderklassen</v>
      </c>
      <c r="G11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0" s="14" t="str">
        <f>LEFT(tabDaten[[#This Row],[Gld]],4) &amp; "    " &amp;VLOOKUP((tabDaten[[#This Row],[MandNr]]&amp;"x"&amp;LEFT(tabDaten[[#This Row],[Gld]],4)),tabGliederung[],2,FALSE)</f>
        <v xml:space="preserve">2116    Grundschule Obergimpern </v>
      </c>
      <c r="I1100" s="14" t="str">
        <f>IF(OR(LEFT(tabDaten[[#This Row],[Grp]],1)*1=3,LEFT(tabDaten[[#This Row],[Grp]],1)*1=9),LEFT(tabDaten[[#This Row],[Grp]],2),LEFT(tabDaten[[#This Row],[Grp]],1))</f>
        <v>6</v>
      </c>
      <c r="J1100" s="14" t="str">
        <f>VLOOKUP(tabDaten[[#This Row],[GrpKurz]],tabGruppierung[],2,FALSE)</f>
        <v>A   Sächlicher Verwaltungs- und Betriebsaufwand</v>
      </c>
      <c r="K11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2116-634000    Aufwand für Jugendbegleiter   </v>
      </c>
      <c r="L1100" s="17">
        <f>IF(OR(tabDaten[[#This Row],[art]]="00",tabDaten[[#This Row],[art]]="10"),tabDaten[[#This Row],[Plan]],tabDaten[[#This Row],[Plan]]*-1)</f>
        <v>-4500</v>
      </c>
      <c r="M1100" s="18">
        <f>IF(OR(tabDaten[[#This Row],[art]]="00",tabDaten[[#This Row],[art]]="10",tabDaten[[#This Row],[art]]="60",tabDaten[[#This Row],[art]]="70"),tabDaten[[#This Row],[Rechnung]],tabDaten[[#This Row],[Rechnung]]*-1)</f>
        <v>-3484.71</v>
      </c>
      <c r="N1100" s="44">
        <v>1</v>
      </c>
      <c r="O1100" s="45" t="s">
        <v>997</v>
      </c>
      <c r="P1100" s="45" t="s">
        <v>1067</v>
      </c>
      <c r="Q1100" s="45" t="s">
        <v>1744</v>
      </c>
      <c r="R1100" s="45" t="s">
        <v>995</v>
      </c>
      <c r="S1100" s="45" t="s">
        <v>1546</v>
      </c>
      <c r="T1100" s="44" t="s">
        <v>181</v>
      </c>
      <c r="U1100" s="46">
        <v>4500</v>
      </c>
      <c r="V1100" s="46">
        <v>3484.71</v>
      </c>
    </row>
    <row r="1101" spans="2:22" x14ac:dyDescent="0.2">
      <c r="B1101" s="14" t="str">
        <f>IF(tabDaten[[#This Row],[MandNr]]="","Fehler",IF(tabDaten[[#This Row],[MandNr]]=1,"1 Stadt Bad Rappenau","2 Eigenbetrieb Stadtenwässerung"))</f>
        <v>1 Stadt Bad Rappenau</v>
      </c>
      <c r="C1101" s="14" t="str">
        <f>IF(OR(tabDaten[[#This Row],[art]]="00",tabDaten[[#This Row],[art]]="01",tabDaten[[#This Row],[art]]="60",tabDaten[[#This Row],[art]]="61"),"0 Verwaltungshaushalt","1 Vermögenshaushalt")</f>
        <v>0 Verwaltungshaushalt</v>
      </c>
      <c r="D1101" s="14" t="str">
        <f>VLOOKUP(tabDaten[[#This Row],[art]],tabKontenart[],2,FALSE)</f>
        <v>01 Ausgaben VerwaltungsHH</v>
      </c>
      <c r="E1101" s="14" t="str">
        <f>LEFT(tabDaten[[#This Row],[Gld]],1) &amp; "    " &amp;VLOOKUP((tabDaten[[#This Row],[MandNr]]&amp;"x"&amp;LEFT(tabDaten[[#This Row],[Gld]],1)),tabGliederung[],2,FALSE)</f>
        <v xml:space="preserve">2    Schulen </v>
      </c>
      <c r="F1101" s="14" t="str">
        <f>LEFT(tabDaten[[#This Row],[Gld]],2) &amp; "    " &amp;VLOOKUP((tabDaten[[#This Row],[MandNr]]&amp;"x"&amp;LEFT(tabDaten[[#This Row],[Gld]],2)),tabGliederung[],2,FALSE)</f>
        <v>21    Grund - Hauptschulen,  Grundschulförderklassen</v>
      </c>
      <c r="G11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1" s="14" t="str">
        <f>LEFT(tabDaten[[#This Row],[Gld]],4) &amp; "    " &amp;VLOOKUP((tabDaten[[#This Row],[MandNr]]&amp;"x"&amp;LEFT(tabDaten[[#This Row],[Gld]],4)),tabGliederung[],2,FALSE)</f>
        <v xml:space="preserve">2116    Grundschule Obergimpern </v>
      </c>
      <c r="I1101" s="14" t="str">
        <f>IF(OR(LEFT(tabDaten[[#This Row],[Grp]],1)*1=3,LEFT(tabDaten[[#This Row],[Grp]],1)*1=9),LEFT(tabDaten[[#This Row],[Grp]],2),LEFT(tabDaten[[#This Row],[Grp]],1))</f>
        <v>6</v>
      </c>
      <c r="J1101" s="14" t="str">
        <f>VLOOKUP(tabDaten[[#This Row],[GrpKurz]],tabGruppierung[],2,FALSE)</f>
        <v>A   Sächlicher Verwaltungs- und Betriebsaufwand</v>
      </c>
      <c r="K11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2116-638000    EDV-Kosten   </v>
      </c>
      <c r="L1101" s="17">
        <f>IF(OR(tabDaten[[#This Row],[art]]="00",tabDaten[[#This Row],[art]]="10"),tabDaten[[#This Row],[Plan]],tabDaten[[#This Row],[Plan]]*-1)</f>
        <v>-8100</v>
      </c>
      <c r="M1101" s="18">
        <f>IF(OR(tabDaten[[#This Row],[art]]="00",tabDaten[[#This Row],[art]]="10",tabDaten[[#This Row],[art]]="60",tabDaten[[#This Row],[art]]="70"),tabDaten[[#This Row],[Rechnung]],tabDaten[[#This Row],[Rechnung]]*-1)</f>
        <v>-1823.83</v>
      </c>
      <c r="N1101" s="44">
        <v>1</v>
      </c>
      <c r="O1101" s="45" t="s">
        <v>997</v>
      </c>
      <c r="P1101" s="45" t="s">
        <v>1067</v>
      </c>
      <c r="Q1101" s="45" t="s">
        <v>1722</v>
      </c>
      <c r="R1101" s="45" t="s">
        <v>995</v>
      </c>
      <c r="S1101" s="45" t="s">
        <v>1546</v>
      </c>
      <c r="T1101" s="44" t="s">
        <v>117</v>
      </c>
      <c r="U1101" s="46">
        <v>8100</v>
      </c>
      <c r="V1101" s="46">
        <v>1823.83</v>
      </c>
    </row>
    <row r="1102" spans="2:22" x14ac:dyDescent="0.2">
      <c r="B1102" s="14" t="str">
        <f>IF(tabDaten[[#This Row],[MandNr]]="","Fehler",IF(tabDaten[[#This Row],[MandNr]]=1,"1 Stadt Bad Rappenau","2 Eigenbetrieb Stadtenwässerung"))</f>
        <v>1 Stadt Bad Rappenau</v>
      </c>
      <c r="C1102" s="14" t="str">
        <f>IF(OR(tabDaten[[#This Row],[art]]="00",tabDaten[[#This Row],[art]]="01",tabDaten[[#This Row],[art]]="60",tabDaten[[#This Row],[art]]="61"),"0 Verwaltungshaushalt","1 Vermögenshaushalt")</f>
        <v>0 Verwaltungshaushalt</v>
      </c>
      <c r="D1102" s="14" t="str">
        <f>VLOOKUP(tabDaten[[#This Row],[art]],tabKontenart[],2,FALSE)</f>
        <v>01 Ausgaben VerwaltungsHH</v>
      </c>
      <c r="E1102" s="14" t="str">
        <f>LEFT(tabDaten[[#This Row],[Gld]],1) &amp; "    " &amp;VLOOKUP((tabDaten[[#This Row],[MandNr]]&amp;"x"&amp;LEFT(tabDaten[[#This Row],[Gld]],1)),tabGliederung[],2,FALSE)</f>
        <v xml:space="preserve">2    Schulen </v>
      </c>
      <c r="F1102" s="14" t="str">
        <f>LEFT(tabDaten[[#This Row],[Gld]],2) &amp; "    " &amp;VLOOKUP((tabDaten[[#This Row],[MandNr]]&amp;"x"&amp;LEFT(tabDaten[[#This Row],[Gld]],2)),tabGliederung[],2,FALSE)</f>
        <v>21    Grund - Hauptschulen,  Grundschulförderklassen</v>
      </c>
      <c r="G11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2" s="14" t="str">
        <f>LEFT(tabDaten[[#This Row],[Gld]],4) &amp; "    " &amp;VLOOKUP((tabDaten[[#This Row],[MandNr]]&amp;"x"&amp;LEFT(tabDaten[[#This Row],[Gld]],4)),tabGliederung[],2,FALSE)</f>
        <v xml:space="preserve">2116    Grundschule Obergimpern </v>
      </c>
      <c r="I1102" s="14" t="str">
        <f>IF(OR(LEFT(tabDaten[[#This Row],[Grp]],1)*1=3,LEFT(tabDaten[[#This Row],[Grp]],1)*1=9),LEFT(tabDaten[[#This Row],[Grp]],2),LEFT(tabDaten[[#This Row],[Grp]],1))</f>
        <v>6</v>
      </c>
      <c r="J1102" s="14" t="str">
        <f>VLOOKUP(tabDaten[[#This Row],[GrpKurz]],tabGruppierung[],2,FALSE)</f>
        <v>A   Sächlicher Verwaltungs- und Betriebsaufwand</v>
      </c>
      <c r="K11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2116-640000    Steuern, Versicherung, Schadensfälle, Sonderabgaben  </v>
      </c>
      <c r="L1102" s="17">
        <f>IF(OR(tabDaten[[#This Row],[art]]="00",tabDaten[[#This Row],[art]]="10"),tabDaten[[#This Row],[Plan]],tabDaten[[#This Row],[Plan]]*-1)</f>
        <v>-4000</v>
      </c>
      <c r="M1102" s="18">
        <f>IF(OR(tabDaten[[#This Row],[art]]="00",tabDaten[[#This Row],[art]]="10",tabDaten[[#This Row],[art]]="60",tabDaten[[#This Row],[art]]="70"),tabDaten[[#This Row],[Rechnung]],tabDaten[[#This Row],[Rechnung]]*-1)</f>
        <v>-3707.67</v>
      </c>
      <c r="N1102" s="44">
        <v>1</v>
      </c>
      <c r="O1102" s="45" t="s">
        <v>997</v>
      </c>
      <c r="P1102" s="45" t="s">
        <v>1067</v>
      </c>
      <c r="Q1102" s="45" t="s">
        <v>1723</v>
      </c>
      <c r="R1102" s="45" t="s">
        <v>995</v>
      </c>
      <c r="S1102" s="45" t="s">
        <v>1546</v>
      </c>
      <c r="T1102" s="44" t="s">
        <v>118</v>
      </c>
      <c r="U1102" s="46">
        <v>4000</v>
      </c>
      <c r="V1102" s="46">
        <v>3707.67</v>
      </c>
    </row>
    <row r="1103" spans="2:22" x14ac:dyDescent="0.2">
      <c r="B1103" s="14" t="str">
        <f>IF(tabDaten[[#This Row],[MandNr]]="","Fehler",IF(tabDaten[[#This Row],[MandNr]]=1,"1 Stadt Bad Rappenau","2 Eigenbetrieb Stadtenwässerung"))</f>
        <v>1 Stadt Bad Rappenau</v>
      </c>
      <c r="C1103" s="14" t="str">
        <f>IF(OR(tabDaten[[#This Row],[art]]="00",tabDaten[[#This Row],[art]]="01",tabDaten[[#This Row],[art]]="60",tabDaten[[#This Row],[art]]="61"),"0 Verwaltungshaushalt","1 Vermögenshaushalt")</f>
        <v>0 Verwaltungshaushalt</v>
      </c>
      <c r="D1103" s="14" t="str">
        <f>VLOOKUP(tabDaten[[#This Row],[art]],tabKontenart[],2,FALSE)</f>
        <v>01 Ausgaben VerwaltungsHH</v>
      </c>
      <c r="E1103" s="14" t="str">
        <f>LEFT(tabDaten[[#This Row],[Gld]],1) &amp; "    " &amp;VLOOKUP((tabDaten[[#This Row],[MandNr]]&amp;"x"&amp;LEFT(tabDaten[[#This Row],[Gld]],1)),tabGliederung[],2,FALSE)</f>
        <v xml:space="preserve">2    Schulen </v>
      </c>
      <c r="F1103" s="14" t="str">
        <f>LEFT(tabDaten[[#This Row],[Gld]],2) &amp; "    " &amp;VLOOKUP((tabDaten[[#This Row],[MandNr]]&amp;"x"&amp;LEFT(tabDaten[[#This Row],[Gld]],2)),tabGliederung[],2,FALSE)</f>
        <v>21    Grund - Hauptschulen,  Grundschulförderklassen</v>
      </c>
      <c r="G11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3" s="14" t="str">
        <f>LEFT(tabDaten[[#This Row],[Gld]],4) &amp; "    " &amp;VLOOKUP((tabDaten[[#This Row],[MandNr]]&amp;"x"&amp;LEFT(tabDaten[[#This Row],[Gld]],4)),tabGliederung[],2,FALSE)</f>
        <v xml:space="preserve">2116    Grundschule Obergimpern </v>
      </c>
      <c r="I1103" s="14" t="str">
        <f>IF(OR(LEFT(tabDaten[[#This Row],[Grp]],1)*1=3,LEFT(tabDaten[[#This Row],[Grp]],1)*1=9),LEFT(tabDaten[[#This Row],[Grp]],2),LEFT(tabDaten[[#This Row],[Grp]],1))</f>
        <v>6</v>
      </c>
      <c r="J1103" s="14" t="str">
        <f>VLOOKUP(tabDaten[[#This Row],[GrpKurz]],tabGruppierung[],2,FALSE)</f>
        <v>A   Sächlicher Verwaltungs- und Betriebsaufwand</v>
      </c>
      <c r="K11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2116-650000    Bürobedarf   </v>
      </c>
      <c r="L1103" s="17">
        <f>IF(OR(tabDaten[[#This Row],[art]]="00",tabDaten[[#This Row],[art]]="10"),tabDaten[[#This Row],[Plan]],tabDaten[[#This Row],[Plan]]*-1)</f>
        <v>-900</v>
      </c>
      <c r="M1103" s="18">
        <f>IF(OR(tabDaten[[#This Row],[art]]="00",tabDaten[[#This Row],[art]]="10",tabDaten[[#This Row],[art]]="60",tabDaten[[#This Row],[art]]="70"),tabDaten[[#This Row],[Rechnung]],tabDaten[[#This Row],[Rechnung]]*-1)</f>
        <v>-441.9</v>
      </c>
      <c r="N1103" s="44">
        <v>1</v>
      </c>
      <c r="O1103" s="45" t="s">
        <v>997</v>
      </c>
      <c r="P1103" s="45" t="s">
        <v>1067</v>
      </c>
      <c r="Q1103" s="45" t="s">
        <v>1724</v>
      </c>
      <c r="R1103" s="45" t="s">
        <v>995</v>
      </c>
      <c r="S1103" s="45" t="s">
        <v>1546</v>
      </c>
      <c r="T1103" s="44" t="s">
        <v>119</v>
      </c>
      <c r="U1103" s="46">
        <v>900</v>
      </c>
      <c r="V1103" s="46">
        <v>441.9</v>
      </c>
    </row>
    <row r="1104" spans="2:22" x14ac:dyDescent="0.2">
      <c r="B1104" s="14" t="str">
        <f>IF(tabDaten[[#This Row],[MandNr]]="","Fehler",IF(tabDaten[[#This Row],[MandNr]]=1,"1 Stadt Bad Rappenau","2 Eigenbetrieb Stadtenwässerung"))</f>
        <v>1 Stadt Bad Rappenau</v>
      </c>
      <c r="C1104" s="14" t="str">
        <f>IF(OR(tabDaten[[#This Row],[art]]="00",tabDaten[[#This Row],[art]]="01",tabDaten[[#This Row],[art]]="60",tabDaten[[#This Row],[art]]="61"),"0 Verwaltungshaushalt","1 Vermögenshaushalt")</f>
        <v>0 Verwaltungshaushalt</v>
      </c>
      <c r="D1104" s="14" t="str">
        <f>VLOOKUP(tabDaten[[#This Row],[art]],tabKontenart[],2,FALSE)</f>
        <v>01 Ausgaben VerwaltungsHH</v>
      </c>
      <c r="E1104" s="14" t="str">
        <f>LEFT(tabDaten[[#This Row],[Gld]],1) &amp; "    " &amp;VLOOKUP((tabDaten[[#This Row],[MandNr]]&amp;"x"&amp;LEFT(tabDaten[[#This Row],[Gld]],1)),tabGliederung[],2,FALSE)</f>
        <v xml:space="preserve">2    Schulen </v>
      </c>
      <c r="F1104" s="14" t="str">
        <f>LEFT(tabDaten[[#This Row],[Gld]],2) &amp; "    " &amp;VLOOKUP((tabDaten[[#This Row],[MandNr]]&amp;"x"&amp;LEFT(tabDaten[[#This Row],[Gld]],2)),tabGliederung[],2,FALSE)</f>
        <v>21    Grund - Hauptschulen,  Grundschulförderklassen</v>
      </c>
      <c r="G11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4" s="14" t="str">
        <f>LEFT(tabDaten[[#This Row],[Gld]],4) &amp; "    " &amp;VLOOKUP((tabDaten[[#This Row],[MandNr]]&amp;"x"&amp;LEFT(tabDaten[[#This Row],[Gld]],4)),tabGliederung[],2,FALSE)</f>
        <v xml:space="preserve">2116    Grundschule Obergimpern </v>
      </c>
      <c r="I1104" s="14" t="str">
        <f>IF(OR(LEFT(tabDaten[[#This Row],[Grp]],1)*1=3,LEFT(tabDaten[[#This Row],[Grp]],1)*1=9),LEFT(tabDaten[[#This Row],[Grp]],2),LEFT(tabDaten[[#This Row],[Grp]],1))</f>
        <v>6</v>
      </c>
      <c r="J1104" s="14" t="str">
        <f>VLOOKUP(tabDaten[[#This Row],[GrpKurz]],tabGruppierung[],2,FALSE)</f>
        <v>A   Sächlicher Verwaltungs- und Betriebsaufwand</v>
      </c>
      <c r="K11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2116-668000    Vermischte Ausgaben   </v>
      </c>
      <c r="L1104" s="17">
        <f>IF(OR(tabDaten[[#This Row],[art]]="00",tabDaten[[#This Row],[art]]="10"),tabDaten[[#This Row],[Plan]],tabDaten[[#This Row],[Plan]]*-1)</f>
        <v>-400</v>
      </c>
      <c r="M1104" s="18">
        <f>IF(OR(tabDaten[[#This Row],[art]]="00",tabDaten[[#This Row],[art]]="10",tabDaten[[#This Row],[art]]="60",tabDaten[[#This Row],[art]]="70"),tabDaten[[#This Row],[Rechnung]],tabDaten[[#This Row],[Rechnung]]*-1)</f>
        <v>-16.91</v>
      </c>
      <c r="N1104" s="44">
        <v>1</v>
      </c>
      <c r="O1104" s="45" t="s">
        <v>997</v>
      </c>
      <c r="P1104" s="45" t="s">
        <v>1067</v>
      </c>
      <c r="Q1104" s="45" t="s">
        <v>1726</v>
      </c>
      <c r="R1104" s="45" t="s">
        <v>995</v>
      </c>
      <c r="S1104" s="45" t="s">
        <v>1546</v>
      </c>
      <c r="T1104" s="44" t="s">
        <v>121</v>
      </c>
      <c r="U1104" s="46">
        <v>400</v>
      </c>
      <c r="V1104" s="46">
        <v>16.91</v>
      </c>
    </row>
    <row r="1105" spans="2:22" x14ac:dyDescent="0.2">
      <c r="B1105" s="14" t="str">
        <f>IF(tabDaten[[#This Row],[MandNr]]="","Fehler",IF(tabDaten[[#This Row],[MandNr]]=1,"1 Stadt Bad Rappenau","2 Eigenbetrieb Stadtenwässerung"))</f>
        <v>1 Stadt Bad Rappenau</v>
      </c>
      <c r="C1105" s="14" t="str">
        <f>IF(OR(tabDaten[[#This Row],[art]]="00",tabDaten[[#This Row],[art]]="01",tabDaten[[#This Row],[art]]="60",tabDaten[[#This Row],[art]]="61"),"0 Verwaltungshaushalt","1 Vermögenshaushalt")</f>
        <v>0 Verwaltungshaushalt</v>
      </c>
      <c r="D1105" s="14" t="str">
        <f>VLOOKUP(tabDaten[[#This Row],[art]],tabKontenart[],2,FALSE)</f>
        <v>01 Ausgaben VerwaltungsHH</v>
      </c>
      <c r="E1105" s="14" t="str">
        <f>LEFT(tabDaten[[#This Row],[Gld]],1) &amp; "    " &amp;VLOOKUP((tabDaten[[#This Row],[MandNr]]&amp;"x"&amp;LEFT(tabDaten[[#This Row],[Gld]],1)),tabGliederung[],2,FALSE)</f>
        <v xml:space="preserve">2    Schulen </v>
      </c>
      <c r="F1105" s="14" t="str">
        <f>LEFT(tabDaten[[#This Row],[Gld]],2) &amp; "    " &amp;VLOOKUP((tabDaten[[#This Row],[MandNr]]&amp;"x"&amp;LEFT(tabDaten[[#This Row],[Gld]],2)),tabGliederung[],2,FALSE)</f>
        <v>21    Grund - Hauptschulen,  Grundschulförderklassen</v>
      </c>
      <c r="G11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5" s="14" t="str">
        <f>LEFT(tabDaten[[#This Row],[Gld]],4) &amp; "    " &amp;VLOOKUP((tabDaten[[#This Row],[MandNr]]&amp;"x"&amp;LEFT(tabDaten[[#This Row],[Gld]],4)),tabGliederung[],2,FALSE)</f>
        <v xml:space="preserve">2116    Grundschule Obergimpern </v>
      </c>
      <c r="I1105" s="14" t="str">
        <f>IF(OR(LEFT(tabDaten[[#This Row],[Grp]],1)*1=3,LEFT(tabDaten[[#This Row],[Grp]],1)*1=9),LEFT(tabDaten[[#This Row],[Grp]],2),LEFT(tabDaten[[#This Row],[Grp]],1))</f>
        <v>6</v>
      </c>
      <c r="J1105" s="14" t="str">
        <f>VLOOKUP(tabDaten[[#This Row],[GrpKurz]],tabGruppierung[],2,FALSE)</f>
        <v>A   Sächlicher Verwaltungs- und Betriebsaufwand</v>
      </c>
      <c r="K11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2116-679000    Innere Verrechnungen   </v>
      </c>
      <c r="L1105" s="17">
        <f>IF(OR(tabDaten[[#This Row],[art]]="00",tabDaten[[#This Row],[art]]="10"),tabDaten[[#This Row],[Plan]],tabDaten[[#This Row],[Plan]]*-1)</f>
        <v>-31800</v>
      </c>
      <c r="M1105" s="18">
        <f>IF(OR(tabDaten[[#This Row],[art]]="00",tabDaten[[#This Row],[art]]="10",tabDaten[[#This Row],[art]]="60",tabDaten[[#This Row],[art]]="70"),tabDaten[[#This Row],[Rechnung]],tabDaten[[#This Row],[Rechnung]]*-1)</f>
        <v>0</v>
      </c>
      <c r="N1105" s="44">
        <v>1</v>
      </c>
      <c r="O1105" s="45" t="s">
        <v>997</v>
      </c>
      <c r="P1105" s="45" t="s">
        <v>1067</v>
      </c>
      <c r="Q1105" s="45" t="s">
        <v>1728</v>
      </c>
      <c r="R1105" s="45" t="s">
        <v>995</v>
      </c>
      <c r="S1105" s="45" t="s">
        <v>1546</v>
      </c>
      <c r="T1105" s="44" t="s">
        <v>11</v>
      </c>
      <c r="U1105" s="46">
        <v>31800</v>
      </c>
      <c r="V1105" s="46">
        <v>0</v>
      </c>
    </row>
    <row r="1106" spans="2:22" x14ac:dyDescent="0.2">
      <c r="B1106" s="14" t="str">
        <f>IF(tabDaten[[#This Row],[MandNr]]="","Fehler",IF(tabDaten[[#This Row],[MandNr]]=1,"1 Stadt Bad Rappenau","2 Eigenbetrieb Stadtenwässerung"))</f>
        <v>1 Stadt Bad Rappenau</v>
      </c>
      <c r="C1106" s="14" t="str">
        <f>IF(OR(tabDaten[[#This Row],[art]]="00",tabDaten[[#This Row],[art]]="01",tabDaten[[#This Row],[art]]="60",tabDaten[[#This Row],[art]]="61"),"0 Verwaltungshaushalt","1 Vermögenshaushalt")</f>
        <v>0 Verwaltungshaushalt</v>
      </c>
      <c r="D1106" s="14" t="str">
        <f>VLOOKUP(tabDaten[[#This Row],[art]],tabKontenart[],2,FALSE)</f>
        <v>01 Ausgaben VerwaltungsHH</v>
      </c>
      <c r="E1106" s="14" t="str">
        <f>LEFT(tabDaten[[#This Row],[Gld]],1) &amp; "    " &amp;VLOOKUP((tabDaten[[#This Row],[MandNr]]&amp;"x"&amp;LEFT(tabDaten[[#This Row],[Gld]],1)),tabGliederung[],2,FALSE)</f>
        <v xml:space="preserve">2    Schulen </v>
      </c>
      <c r="F1106" s="14" t="str">
        <f>LEFT(tabDaten[[#This Row],[Gld]],2) &amp; "    " &amp;VLOOKUP((tabDaten[[#This Row],[MandNr]]&amp;"x"&amp;LEFT(tabDaten[[#This Row],[Gld]],2)),tabGliederung[],2,FALSE)</f>
        <v>21    Grund - Hauptschulen,  Grundschulförderklassen</v>
      </c>
      <c r="G11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6" s="14" t="str">
        <f>LEFT(tabDaten[[#This Row],[Gld]],4) &amp; "    " &amp;VLOOKUP((tabDaten[[#This Row],[MandNr]]&amp;"x"&amp;LEFT(tabDaten[[#This Row],[Gld]],4)),tabGliederung[],2,FALSE)</f>
        <v xml:space="preserve">2116    Grundschule Obergimpern </v>
      </c>
      <c r="I1106" s="14" t="str">
        <f>IF(OR(LEFT(tabDaten[[#This Row],[Grp]],1)*1=3,LEFT(tabDaten[[#This Row],[Grp]],1)*1=9),LEFT(tabDaten[[#This Row],[Grp]],2),LEFT(tabDaten[[#This Row],[Grp]],1))</f>
        <v>7</v>
      </c>
      <c r="J1106" s="14" t="str">
        <f>VLOOKUP(tabDaten[[#This Row],[GrpKurz]],tabGruppierung[],2,FALSE)</f>
        <v>A   Zuweisungen und Zuschüsse (nicht für Investitionen)</v>
      </c>
      <c r="K11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2116-700000    Zuschuss Förderverein   </v>
      </c>
      <c r="L1106" s="17">
        <f>IF(OR(tabDaten[[#This Row],[art]]="00",tabDaten[[#This Row],[art]]="10"),tabDaten[[#This Row],[Plan]],tabDaten[[#This Row],[Plan]]*-1)</f>
        <v>-400</v>
      </c>
      <c r="M1106" s="18">
        <f>IF(OR(tabDaten[[#This Row],[art]]="00",tabDaten[[#This Row],[art]]="10",tabDaten[[#This Row],[art]]="60",tabDaten[[#This Row],[art]]="70"),tabDaten[[#This Row],[Rechnung]],tabDaten[[#This Row],[Rechnung]]*-1)</f>
        <v>-540</v>
      </c>
      <c r="N1106" s="44">
        <v>1</v>
      </c>
      <c r="O1106" s="45" t="s">
        <v>997</v>
      </c>
      <c r="P1106" s="45" t="s">
        <v>1067</v>
      </c>
      <c r="Q1106" s="45" t="s">
        <v>1766</v>
      </c>
      <c r="R1106" s="45" t="s">
        <v>995</v>
      </c>
      <c r="S1106" s="45" t="s">
        <v>1546</v>
      </c>
      <c r="T1106" s="44" t="s">
        <v>182</v>
      </c>
      <c r="U1106" s="46">
        <v>400</v>
      </c>
      <c r="V1106" s="46">
        <v>540</v>
      </c>
    </row>
    <row r="1107" spans="2:22" x14ac:dyDescent="0.2">
      <c r="B1107" s="14" t="str">
        <f>IF(tabDaten[[#This Row],[MandNr]]="","Fehler",IF(tabDaten[[#This Row],[MandNr]]=1,"1 Stadt Bad Rappenau","2 Eigenbetrieb Stadtenwässerung"))</f>
        <v>1 Stadt Bad Rappenau</v>
      </c>
      <c r="C1107" s="14" t="str">
        <f>IF(OR(tabDaten[[#This Row],[art]]="00",tabDaten[[#This Row],[art]]="01",tabDaten[[#This Row],[art]]="60",tabDaten[[#This Row],[art]]="61"),"0 Verwaltungshaushalt","1 Vermögenshaushalt")</f>
        <v>0 Verwaltungshaushalt</v>
      </c>
      <c r="D1107" s="14" t="str">
        <f>VLOOKUP(tabDaten[[#This Row],[art]],tabKontenart[],2,FALSE)</f>
        <v>01 Ausgaben VerwaltungsHH</v>
      </c>
      <c r="E1107" s="14" t="str">
        <f>LEFT(tabDaten[[#This Row],[Gld]],1) &amp; "    " &amp;VLOOKUP((tabDaten[[#This Row],[MandNr]]&amp;"x"&amp;LEFT(tabDaten[[#This Row],[Gld]],1)),tabGliederung[],2,FALSE)</f>
        <v xml:space="preserve">2    Schulen </v>
      </c>
      <c r="F1107" s="14" t="str">
        <f>LEFT(tabDaten[[#This Row],[Gld]],2) &amp; "    " &amp;VLOOKUP((tabDaten[[#This Row],[MandNr]]&amp;"x"&amp;LEFT(tabDaten[[#This Row],[Gld]],2)),tabGliederung[],2,FALSE)</f>
        <v>21    Grund - Hauptschulen,  Grundschulförderklassen</v>
      </c>
      <c r="G11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7" s="14" t="str">
        <f>LEFT(tabDaten[[#This Row],[Gld]],4) &amp; "    " &amp;VLOOKUP((tabDaten[[#This Row],[MandNr]]&amp;"x"&amp;LEFT(tabDaten[[#This Row],[Gld]],4)),tabGliederung[],2,FALSE)</f>
        <v xml:space="preserve">2119    Grundschule Zimmerhof </v>
      </c>
      <c r="I1107" s="14" t="str">
        <f>IF(OR(LEFT(tabDaten[[#This Row],[Grp]],1)*1=3,LEFT(tabDaten[[#This Row],[Grp]],1)*1=9),LEFT(tabDaten[[#This Row],[Grp]],2),LEFT(tabDaten[[#This Row],[Grp]],1))</f>
        <v>4</v>
      </c>
      <c r="J1107" s="14" t="str">
        <f>VLOOKUP(tabDaten[[#This Row],[GrpKurz]],tabGruppierung[],2,FALSE)</f>
        <v>A   Personalausgaben</v>
      </c>
      <c r="K11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2119-414000    Vergütungen der Beschäftigten bis 2005 nur Angestellte </v>
      </c>
      <c r="L1107" s="17">
        <f>IF(OR(tabDaten[[#This Row],[art]]="00",tabDaten[[#This Row],[art]]="10"),tabDaten[[#This Row],[Plan]],tabDaten[[#This Row],[Plan]]*-1)</f>
        <v>-38500</v>
      </c>
      <c r="M1107" s="18">
        <f>IF(OR(tabDaten[[#This Row],[art]]="00",tabDaten[[#This Row],[art]]="10",tabDaten[[#This Row],[art]]="60",tabDaten[[#This Row],[art]]="70"),tabDaten[[#This Row],[Rechnung]],tabDaten[[#This Row],[Rechnung]]*-1)</f>
        <v>-34762.61</v>
      </c>
      <c r="N1107" s="44">
        <v>1</v>
      </c>
      <c r="O1107" s="45" t="s">
        <v>997</v>
      </c>
      <c r="P1107" s="45" t="s">
        <v>1069</v>
      </c>
      <c r="Q1107" s="45" t="s">
        <v>1707</v>
      </c>
      <c r="R1107" s="45" t="s">
        <v>995</v>
      </c>
      <c r="S1107" s="45" t="s">
        <v>1546</v>
      </c>
      <c r="T1107" s="44" t="s">
        <v>127</v>
      </c>
      <c r="U1107" s="46">
        <v>38500</v>
      </c>
      <c r="V1107" s="46">
        <v>34762.61</v>
      </c>
    </row>
    <row r="1108" spans="2:22" x14ac:dyDescent="0.2">
      <c r="B1108" s="14" t="str">
        <f>IF(tabDaten[[#This Row],[MandNr]]="","Fehler",IF(tabDaten[[#This Row],[MandNr]]=1,"1 Stadt Bad Rappenau","2 Eigenbetrieb Stadtenwässerung"))</f>
        <v>1 Stadt Bad Rappenau</v>
      </c>
      <c r="C1108" s="14" t="str">
        <f>IF(OR(tabDaten[[#This Row],[art]]="00",tabDaten[[#This Row],[art]]="01",tabDaten[[#This Row],[art]]="60",tabDaten[[#This Row],[art]]="61"),"0 Verwaltungshaushalt","1 Vermögenshaushalt")</f>
        <v>0 Verwaltungshaushalt</v>
      </c>
      <c r="D1108" s="14" t="str">
        <f>VLOOKUP(tabDaten[[#This Row],[art]],tabKontenart[],2,FALSE)</f>
        <v>01 Ausgaben VerwaltungsHH</v>
      </c>
      <c r="E1108" s="14" t="str">
        <f>LEFT(tabDaten[[#This Row],[Gld]],1) &amp; "    " &amp;VLOOKUP((tabDaten[[#This Row],[MandNr]]&amp;"x"&amp;LEFT(tabDaten[[#This Row],[Gld]],1)),tabGliederung[],2,FALSE)</f>
        <v xml:space="preserve">2    Schulen </v>
      </c>
      <c r="F1108" s="14" t="str">
        <f>LEFT(tabDaten[[#This Row],[Gld]],2) &amp; "    " &amp;VLOOKUP((tabDaten[[#This Row],[MandNr]]&amp;"x"&amp;LEFT(tabDaten[[#This Row],[Gld]],2)),tabGliederung[],2,FALSE)</f>
        <v>21    Grund - Hauptschulen,  Grundschulförderklassen</v>
      </c>
      <c r="G11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8" s="14" t="str">
        <f>LEFT(tabDaten[[#This Row],[Gld]],4) &amp; "    " &amp;VLOOKUP((tabDaten[[#This Row],[MandNr]]&amp;"x"&amp;LEFT(tabDaten[[#This Row],[Gld]],4)),tabGliederung[],2,FALSE)</f>
        <v xml:space="preserve">2119    Grundschule Zimmerhof </v>
      </c>
      <c r="I1108" s="14" t="str">
        <f>IF(OR(LEFT(tabDaten[[#This Row],[Grp]],1)*1=3,LEFT(tabDaten[[#This Row],[Grp]],1)*1=9),LEFT(tabDaten[[#This Row],[Grp]],2),LEFT(tabDaten[[#This Row],[Grp]],1))</f>
        <v>4</v>
      </c>
      <c r="J1108" s="14" t="str">
        <f>VLOOKUP(tabDaten[[#This Row],[GrpKurz]],tabGruppierung[],2,FALSE)</f>
        <v>A   Personalausgaben</v>
      </c>
      <c r="K11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2119-434000    Beiträge Versorgungskasse  bis 2005 nur Angestellte </v>
      </c>
      <c r="L1108" s="17">
        <f>IF(OR(tabDaten[[#This Row],[art]]="00",tabDaten[[#This Row],[art]]="10"),tabDaten[[#This Row],[Plan]],tabDaten[[#This Row],[Plan]]*-1)</f>
        <v>-3300</v>
      </c>
      <c r="M1108" s="18">
        <f>IF(OR(tabDaten[[#This Row],[art]]="00",tabDaten[[#This Row],[art]]="10",tabDaten[[#This Row],[art]]="60",tabDaten[[#This Row],[art]]="70"),tabDaten[[#This Row],[Rechnung]],tabDaten[[#This Row],[Rechnung]]*-1)</f>
        <v>-3258.61</v>
      </c>
      <c r="N1108" s="44">
        <v>1</v>
      </c>
      <c r="O1108" s="45" t="s">
        <v>997</v>
      </c>
      <c r="P1108" s="45" t="s">
        <v>1069</v>
      </c>
      <c r="Q1108" s="45" t="s">
        <v>1709</v>
      </c>
      <c r="R1108" s="45" t="s">
        <v>995</v>
      </c>
      <c r="S1108" s="45" t="s">
        <v>1546</v>
      </c>
      <c r="T1108" s="44" t="s">
        <v>104</v>
      </c>
      <c r="U1108" s="46">
        <v>3300</v>
      </c>
      <c r="V1108" s="46">
        <v>3258.61</v>
      </c>
    </row>
    <row r="1109" spans="2:22" x14ac:dyDescent="0.2">
      <c r="B1109" s="14" t="str">
        <f>IF(tabDaten[[#This Row],[MandNr]]="","Fehler",IF(tabDaten[[#This Row],[MandNr]]=1,"1 Stadt Bad Rappenau","2 Eigenbetrieb Stadtenwässerung"))</f>
        <v>1 Stadt Bad Rappenau</v>
      </c>
      <c r="C1109" s="14" t="str">
        <f>IF(OR(tabDaten[[#This Row],[art]]="00",tabDaten[[#This Row],[art]]="01",tabDaten[[#This Row],[art]]="60",tabDaten[[#This Row],[art]]="61"),"0 Verwaltungshaushalt","1 Vermögenshaushalt")</f>
        <v>0 Verwaltungshaushalt</v>
      </c>
      <c r="D1109" s="14" t="str">
        <f>VLOOKUP(tabDaten[[#This Row],[art]],tabKontenart[],2,FALSE)</f>
        <v>01 Ausgaben VerwaltungsHH</v>
      </c>
      <c r="E1109" s="14" t="str">
        <f>LEFT(tabDaten[[#This Row],[Gld]],1) &amp; "    " &amp;VLOOKUP((tabDaten[[#This Row],[MandNr]]&amp;"x"&amp;LEFT(tabDaten[[#This Row],[Gld]],1)),tabGliederung[],2,FALSE)</f>
        <v xml:space="preserve">2    Schulen </v>
      </c>
      <c r="F1109" s="14" t="str">
        <f>LEFT(tabDaten[[#This Row],[Gld]],2) &amp; "    " &amp;VLOOKUP((tabDaten[[#This Row],[MandNr]]&amp;"x"&amp;LEFT(tabDaten[[#This Row],[Gld]],2)),tabGliederung[],2,FALSE)</f>
        <v>21    Grund - Hauptschulen,  Grundschulförderklassen</v>
      </c>
      <c r="G11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09" s="14" t="str">
        <f>LEFT(tabDaten[[#This Row],[Gld]],4) &amp; "    " &amp;VLOOKUP((tabDaten[[#This Row],[MandNr]]&amp;"x"&amp;LEFT(tabDaten[[#This Row],[Gld]],4)),tabGliederung[],2,FALSE)</f>
        <v xml:space="preserve">2119    Grundschule Zimmerhof </v>
      </c>
      <c r="I1109" s="14" t="str">
        <f>IF(OR(LEFT(tabDaten[[#This Row],[Grp]],1)*1=3,LEFT(tabDaten[[#This Row],[Grp]],1)*1=9),LEFT(tabDaten[[#This Row],[Grp]],2),LEFT(tabDaten[[#This Row],[Grp]],1))</f>
        <v>4</v>
      </c>
      <c r="J1109" s="14" t="str">
        <f>VLOOKUP(tabDaten[[#This Row],[GrpKurz]],tabGruppierung[],2,FALSE)</f>
        <v>A   Personalausgaben</v>
      </c>
      <c r="K11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2119-444000    Beiträge zur gesetzlichen Sozialversicherung für Angest. bis 2005 nur Angestellte </v>
      </c>
      <c r="L1109" s="17">
        <f>IF(OR(tabDaten[[#This Row],[art]]="00",tabDaten[[#This Row],[art]]="10"),tabDaten[[#This Row],[Plan]],tabDaten[[#This Row],[Plan]]*-1)</f>
        <v>-7800</v>
      </c>
      <c r="M1109" s="18">
        <f>IF(OR(tabDaten[[#This Row],[art]]="00",tabDaten[[#This Row],[art]]="10",tabDaten[[#This Row],[art]]="60",tabDaten[[#This Row],[art]]="70"),tabDaten[[#This Row],[Rechnung]],tabDaten[[#This Row],[Rechnung]]*-1)</f>
        <v>-6960.06</v>
      </c>
      <c r="N1109" s="44">
        <v>1</v>
      </c>
      <c r="O1109" s="45" t="s">
        <v>997</v>
      </c>
      <c r="P1109" s="45" t="s">
        <v>1069</v>
      </c>
      <c r="Q1109" s="45" t="s">
        <v>1710</v>
      </c>
      <c r="R1109" s="45" t="s">
        <v>995</v>
      </c>
      <c r="S1109" s="45" t="s">
        <v>1546</v>
      </c>
      <c r="T1109" s="44" t="s">
        <v>128</v>
      </c>
      <c r="U1109" s="46">
        <v>7800</v>
      </c>
      <c r="V1109" s="46">
        <v>6960.06</v>
      </c>
    </row>
    <row r="1110" spans="2:22" x14ac:dyDescent="0.2">
      <c r="B1110" s="14" t="str">
        <f>IF(tabDaten[[#This Row],[MandNr]]="","Fehler",IF(tabDaten[[#This Row],[MandNr]]=1,"1 Stadt Bad Rappenau","2 Eigenbetrieb Stadtenwässerung"))</f>
        <v>1 Stadt Bad Rappenau</v>
      </c>
      <c r="C1110" s="14" t="str">
        <f>IF(OR(tabDaten[[#This Row],[art]]="00",tabDaten[[#This Row],[art]]="01",tabDaten[[#This Row],[art]]="60",tabDaten[[#This Row],[art]]="61"),"0 Verwaltungshaushalt","1 Vermögenshaushalt")</f>
        <v>0 Verwaltungshaushalt</v>
      </c>
      <c r="D1110" s="14" t="str">
        <f>VLOOKUP(tabDaten[[#This Row],[art]],tabKontenart[],2,FALSE)</f>
        <v>01 Ausgaben VerwaltungsHH</v>
      </c>
      <c r="E1110" s="14" t="str">
        <f>LEFT(tabDaten[[#This Row],[Gld]],1) &amp; "    " &amp;VLOOKUP((tabDaten[[#This Row],[MandNr]]&amp;"x"&amp;LEFT(tabDaten[[#This Row],[Gld]],1)),tabGliederung[],2,FALSE)</f>
        <v xml:space="preserve">2    Schulen </v>
      </c>
      <c r="F1110" s="14" t="str">
        <f>LEFT(tabDaten[[#This Row],[Gld]],2) &amp; "    " &amp;VLOOKUP((tabDaten[[#This Row],[MandNr]]&amp;"x"&amp;LEFT(tabDaten[[#This Row],[Gld]],2)),tabGliederung[],2,FALSE)</f>
        <v>21    Grund - Hauptschulen,  Grundschulförderklassen</v>
      </c>
      <c r="G11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0" s="14" t="str">
        <f>LEFT(tabDaten[[#This Row],[Gld]],4) &amp; "    " &amp;VLOOKUP((tabDaten[[#This Row],[MandNr]]&amp;"x"&amp;LEFT(tabDaten[[#This Row],[Gld]],4)),tabGliederung[],2,FALSE)</f>
        <v xml:space="preserve">2119    Grundschule Zimmerhof </v>
      </c>
      <c r="I1110" s="14" t="str">
        <f>IF(OR(LEFT(tabDaten[[#This Row],[Grp]],1)*1=3,LEFT(tabDaten[[#This Row],[Grp]],1)*1=9),LEFT(tabDaten[[#This Row],[Grp]],2),LEFT(tabDaten[[#This Row],[Grp]],1))</f>
        <v>4</v>
      </c>
      <c r="J1110" s="14" t="str">
        <f>VLOOKUP(tabDaten[[#This Row],[GrpKurz]],tabGruppierung[],2,FALSE)</f>
        <v>A   Personalausgaben</v>
      </c>
      <c r="K11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2119-450000    Beihilfen, Unterstützung und dgl.  </v>
      </c>
      <c r="L1110" s="17">
        <f>IF(OR(tabDaten[[#This Row],[art]]="00",tabDaten[[#This Row],[art]]="10"),tabDaten[[#This Row],[Plan]],tabDaten[[#This Row],[Plan]]*-1)</f>
        <v>-100</v>
      </c>
      <c r="M1110" s="18">
        <f>IF(OR(tabDaten[[#This Row],[art]]="00",tabDaten[[#This Row],[art]]="10",tabDaten[[#This Row],[art]]="60",tabDaten[[#This Row],[art]]="70"),tabDaten[[#This Row],[Rechnung]],tabDaten[[#This Row],[Rechnung]]*-1)</f>
        <v>-5.6</v>
      </c>
      <c r="N1110" s="44">
        <v>1</v>
      </c>
      <c r="O1110" s="45" t="s">
        <v>997</v>
      </c>
      <c r="P1110" s="45" t="s">
        <v>1069</v>
      </c>
      <c r="Q1110" s="45" t="s">
        <v>1711</v>
      </c>
      <c r="R1110" s="45" t="s">
        <v>995</v>
      </c>
      <c r="S1110" s="45" t="s">
        <v>1546</v>
      </c>
      <c r="T1110" s="44" t="s">
        <v>106</v>
      </c>
      <c r="U1110" s="46">
        <v>100</v>
      </c>
      <c r="V1110" s="46">
        <v>5.6</v>
      </c>
    </row>
    <row r="1111" spans="2:22" x14ac:dyDescent="0.2">
      <c r="B1111" s="14" t="str">
        <f>IF(tabDaten[[#This Row],[MandNr]]="","Fehler",IF(tabDaten[[#This Row],[MandNr]]=1,"1 Stadt Bad Rappenau","2 Eigenbetrieb Stadtenwässerung"))</f>
        <v>1 Stadt Bad Rappenau</v>
      </c>
      <c r="C1111" s="14" t="str">
        <f>IF(OR(tabDaten[[#This Row],[art]]="00",tabDaten[[#This Row],[art]]="01",tabDaten[[#This Row],[art]]="60",tabDaten[[#This Row],[art]]="61"),"0 Verwaltungshaushalt","1 Vermögenshaushalt")</f>
        <v>0 Verwaltungshaushalt</v>
      </c>
      <c r="D1111" s="14" t="str">
        <f>VLOOKUP(tabDaten[[#This Row],[art]],tabKontenart[],2,FALSE)</f>
        <v>01 Ausgaben VerwaltungsHH</v>
      </c>
      <c r="E1111" s="14" t="str">
        <f>LEFT(tabDaten[[#This Row],[Gld]],1) &amp; "    " &amp;VLOOKUP((tabDaten[[#This Row],[MandNr]]&amp;"x"&amp;LEFT(tabDaten[[#This Row],[Gld]],1)),tabGliederung[],2,FALSE)</f>
        <v xml:space="preserve">2    Schulen </v>
      </c>
      <c r="F1111" s="14" t="str">
        <f>LEFT(tabDaten[[#This Row],[Gld]],2) &amp; "    " &amp;VLOOKUP((tabDaten[[#This Row],[MandNr]]&amp;"x"&amp;LEFT(tabDaten[[#This Row],[Gld]],2)),tabGliederung[],2,FALSE)</f>
        <v>21    Grund - Hauptschulen,  Grundschulförderklassen</v>
      </c>
      <c r="G11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1" s="14" t="str">
        <f>LEFT(tabDaten[[#This Row],[Gld]],4) &amp; "    " &amp;VLOOKUP((tabDaten[[#This Row],[MandNr]]&amp;"x"&amp;LEFT(tabDaten[[#This Row],[Gld]],4)),tabGliederung[],2,FALSE)</f>
        <v xml:space="preserve">2119    Grundschule Zimmerhof </v>
      </c>
      <c r="I1111" s="14" t="str">
        <f>IF(OR(LEFT(tabDaten[[#This Row],[Grp]],1)*1=3,LEFT(tabDaten[[#This Row],[Grp]],1)*1=9),LEFT(tabDaten[[#This Row],[Grp]],2),LEFT(tabDaten[[#This Row],[Grp]],1))</f>
        <v>4</v>
      </c>
      <c r="J1111" s="14" t="str">
        <f>VLOOKUP(tabDaten[[#This Row],[GrpKurz]],tabGruppierung[],2,FALSE)</f>
        <v>A   Personalausgaben</v>
      </c>
      <c r="K11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2119-460000    Personalnebenausgaben   </v>
      </c>
      <c r="L1111" s="17">
        <f>IF(OR(tabDaten[[#This Row],[art]]="00",tabDaten[[#This Row],[art]]="10"),tabDaten[[#This Row],[Plan]],tabDaten[[#This Row],[Plan]]*-1)</f>
        <v>-200</v>
      </c>
      <c r="M1111" s="18">
        <f>IF(OR(tabDaten[[#This Row],[art]]="00",tabDaten[[#This Row],[art]]="10",tabDaten[[#This Row],[art]]="60",tabDaten[[#This Row],[art]]="70"),tabDaten[[#This Row],[Rechnung]],tabDaten[[#This Row],[Rechnung]]*-1)</f>
        <v>-169.12</v>
      </c>
      <c r="N1111" s="44">
        <v>1</v>
      </c>
      <c r="O1111" s="45" t="s">
        <v>997</v>
      </c>
      <c r="P1111" s="45" t="s">
        <v>1069</v>
      </c>
      <c r="Q1111" s="45" t="s">
        <v>1712</v>
      </c>
      <c r="R1111" s="45" t="s">
        <v>995</v>
      </c>
      <c r="S1111" s="45" t="s">
        <v>1546</v>
      </c>
      <c r="T1111" s="44" t="s">
        <v>107</v>
      </c>
      <c r="U1111" s="46">
        <v>200</v>
      </c>
      <c r="V1111" s="46">
        <v>169.12</v>
      </c>
    </row>
    <row r="1112" spans="2:22" x14ac:dyDescent="0.2">
      <c r="B1112" s="14" t="str">
        <f>IF(tabDaten[[#This Row],[MandNr]]="","Fehler",IF(tabDaten[[#This Row],[MandNr]]=1,"1 Stadt Bad Rappenau","2 Eigenbetrieb Stadtenwässerung"))</f>
        <v>1 Stadt Bad Rappenau</v>
      </c>
      <c r="C1112" s="14" t="str">
        <f>IF(OR(tabDaten[[#This Row],[art]]="00",tabDaten[[#This Row],[art]]="01",tabDaten[[#This Row],[art]]="60",tabDaten[[#This Row],[art]]="61"),"0 Verwaltungshaushalt","1 Vermögenshaushalt")</f>
        <v>0 Verwaltungshaushalt</v>
      </c>
      <c r="D1112" s="14" t="str">
        <f>VLOOKUP(tabDaten[[#This Row],[art]],tabKontenart[],2,FALSE)</f>
        <v>01 Ausgaben VerwaltungsHH</v>
      </c>
      <c r="E1112" s="14" t="str">
        <f>LEFT(tabDaten[[#This Row],[Gld]],1) &amp; "    " &amp;VLOOKUP((tabDaten[[#This Row],[MandNr]]&amp;"x"&amp;LEFT(tabDaten[[#This Row],[Gld]],1)),tabGliederung[],2,FALSE)</f>
        <v xml:space="preserve">2    Schulen </v>
      </c>
      <c r="F1112" s="14" t="str">
        <f>LEFT(tabDaten[[#This Row],[Gld]],2) &amp; "    " &amp;VLOOKUP((tabDaten[[#This Row],[MandNr]]&amp;"x"&amp;LEFT(tabDaten[[#This Row],[Gld]],2)),tabGliederung[],2,FALSE)</f>
        <v>21    Grund - Hauptschulen,  Grundschulförderklassen</v>
      </c>
      <c r="G11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2" s="14" t="str">
        <f>LEFT(tabDaten[[#This Row],[Gld]],4) &amp; "    " &amp;VLOOKUP((tabDaten[[#This Row],[MandNr]]&amp;"x"&amp;LEFT(tabDaten[[#This Row],[Gld]],4)),tabGliederung[],2,FALSE)</f>
        <v xml:space="preserve">2119    Grundschule Zimmerhof </v>
      </c>
      <c r="I1112" s="14" t="str">
        <f>IF(OR(LEFT(tabDaten[[#This Row],[Grp]],1)*1=3,LEFT(tabDaten[[#This Row],[Grp]],1)*1=9),LEFT(tabDaten[[#This Row],[Grp]],2),LEFT(tabDaten[[#This Row],[Grp]],1))</f>
        <v>4</v>
      </c>
      <c r="J1112" s="14" t="str">
        <f>VLOOKUP(tabDaten[[#This Row],[GrpKurz]],tabGruppierung[],2,FALSE)</f>
        <v>A   Personalausgaben</v>
      </c>
      <c r="K11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2119-462000    Betriebsausflug   </v>
      </c>
      <c r="L1112" s="17">
        <f>IF(OR(tabDaten[[#This Row],[art]]="00",tabDaten[[#This Row],[art]]="10"),tabDaten[[#This Row],[Plan]],tabDaten[[#This Row],[Plan]]*-1)</f>
        <v>0</v>
      </c>
      <c r="M1112" s="18">
        <f>IF(OR(tabDaten[[#This Row],[art]]="00",tabDaten[[#This Row],[art]]="10",tabDaten[[#This Row],[art]]="60",tabDaten[[#This Row],[art]]="70"),tabDaten[[#This Row],[Rechnung]],tabDaten[[#This Row],[Rechnung]]*-1)</f>
        <v>-35.97</v>
      </c>
      <c r="N1112" s="44">
        <v>1</v>
      </c>
      <c r="O1112" s="45" t="s">
        <v>997</v>
      </c>
      <c r="P1112" s="45" t="s">
        <v>1069</v>
      </c>
      <c r="Q1112" s="45" t="s">
        <v>1713</v>
      </c>
      <c r="R1112" s="45" t="s">
        <v>995</v>
      </c>
      <c r="S1112" s="45" t="s">
        <v>1546</v>
      </c>
      <c r="T1112" s="44" t="s">
        <v>108</v>
      </c>
      <c r="U1112" s="46">
        <v>0</v>
      </c>
      <c r="V1112" s="46">
        <v>35.97</v>
      </c>
    </row>
    <row r="1113" spans="2:22" x14ac:dyDescent="0.2">
      <c r="B1113" s="14" t="str">
        <f>IF(tabDaten[[#This Row],[MandNr]]="","Fehler",IF(tabDaten[[#This Row],[MandNr]]=1,"1 Stadt Bad Rappenau","2 Eigenbetrieb Stadtenwässerung"))</f>
        <v>1 Stadt Bad Rappenau</v>
      </c>
      <c r="C1113" s="14" t="str">
        <f>IF(OR(tabDaten[[#This Row],[art]]="00",tabDaten[[#This Row],[art]]="01",tabDaten[[#This Row],[art]]="60",tabDaten[[#This Row],[art]]="61"),"0 Verwaltungshaushalt","1 Vermögenshaushalt")</f>
        <v>0 Verwaltungshaushalt</v>
      </c>
      <c r="D1113" s="14" t="str">
        <f>VLOOKUP(tabDaten[[#This Row],[art]],tabKontenart[],2,FALSE)</f>
        <v>01 Ausgaben VerwaltungsHH</v>
      </c>
      <c r="E1113" s="14" t="str">
        <f>LEFT(tabDaten[[#This Row],[Gld]],1) &amp; "    " &amp;VLOOKUP((tabDaten[[#This Row],[MandNr]]&amp;"x"&amp;LEFT(tabDaten[[#This Row],[Gld]],1)),tabGliederung[],2,FALSE)</f>
        <v xml:space="preserve">2    Schulen </v>
      </c>
      <c r="F1113" s="14" t="str">
        <f>LEFT(tabDaten[[#This Row],[Gld]],2) &amp; "    " &amp;VLOOKUP((tabDaten[[#This Row],[MandNr]]&amp;"x"&amp;LEFT(tabDaten[[#This Row],[Gld]],2)),tabGliederung[],2,FALSE)</f>
        <v>21    Grund - Hauptschulen,  Grundschulförderklassen</v>
      </c>
      <c r="G11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3" s="14" t="str">
        <f>LEFT(tabDaten[[#This Row],[Gld]],4) &amp; "    " &amp;VLOOKUP((tabDaten[[#This Row],[MandNr]]&amp;"x"&amp;LEFT(tabDaten[[#This Row],[Gld]],4)),tabGliederung[],2,FALSE)</f>
        <v xml:space="preserve">2119    Grundschule Zimmerhof </v>
      </c>
      <c r="I1113" s="14" t="str">
        <f>IF(OR(LEFT(tabDaten[[#This Row],[Grp]],1)*1=3,LEFT(tabDaten[[#This Row],[Grp]],1)*1=9),LEFT(tabDaten[[#This Row],[Grp]],2),LEFT(tabDaten[[#This Row],[Grp]],1))</f>
        <v>5</v>
      </c>
      <c r="J1113" s="14" t="str">
        <f>VLOOKUP(tabDaten[[#This Row],[GrpKurz]],tabGruppierung[],2,FALSE)</f>
        <v>A   Sächlicher Verwaltungs- und Betriebsaufwand</v>
      </c>
      <c r="K11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2119-501000    Gebäudeunterhaltung   </v>
      </c>
      <c r="L1113" s="17">
        <f>IF(OR(tabDaten[[#This Row],[art]]="00",tabDaten[[#This Row],[art]]="10"),tabDaten[[#This Row],[Plan]],tabDaten[[#This Row],[Plan]]*-1)</f>
        <v>-4000</v>
      </c>
      <c r="M1113" s="18">
        <f>IF(OR(tabDaten[[#This Row],[art]]="00",tabDaten[[#This Row],[art]]="10",tabDaten[[#This Row],[art]]="60",tabDaten[[#This Row],[art]]="70"),tabDaten[[#This Row],[Rechnung]],tabDaten[[#This Row],[Rechnung]]*-1)</f>
        <v>-5410.17</v>
      </c>
      <c r="N1113" s="44">
        <v>1</v>
      </c>
      <c r="O1113" s="45" t="s">
        <v>997</v>
      </c>
      <c r="P1113" s="45" t="s">
        <v>1069</v>
      </c>
      <c r="Q1113" s="45" t="s">
        <v>1730</v>
      </c>
      <c r="R1113" s="45" t="s">
        <v>995</v>
      </c>
      <c r="S1113" s="45" t="s">
        <v>1546</v>
      </c>
      <c r="T1113" s="44" t="s">
        <v>133</v>
      </c>
      <c r="U1113" s="46">
        <v>4000</v>
      </c>
      <c r="V1113" s="46">
        <v>5410.17</v>
      </c>
    </row>
    <row r="1114" spans="2:22" x14ac:dyDescent="0.2">
      <c r="B1114" s="14" t="str">
        <f>IF(tabDaten[[#This Row],[MandNr]]="","Fehler",IF(tabDaten[[#This Row],[MandNr]]=1,"1 Stadt Bad Rappenau","2 Eigenbetrieb Stadtenwässerung"))</f>
        <v>1 Stadt Bad Rappenau</v>
      </c>
      <c r="C1114" s="14" t="str">
        <f>IF(OR(tabDaten[[#This Row],[art]]="00",tabDaten[[#This Row],[art]]="01",tabDaten[[#This Row],[art]]="60",tabDaten[[#This Row],[art]]="61"),"0 Verwaltungshaushalt","1 Vermögenshaushalt")</f>
        <v>0 Verwaltungshaushalt</v>
      </c>
      <c r="D1114" s="14" t="str">
        <f>VLOOKUP(tabDaten[[#This Row],[art]],tabKontenart[],2,FALSE)</f>
        <v>01 Ausgaben VerwaltungsHH</v>
      </c>
      <c r="E1114" s="14" t="str">
        <f>LEFT(tabDaten[[#This Row],[Gld]],1) &amp; "    " &amp;VLOOKUP((tabDaten[[#This Row],[MandNr]]&amp;"x"&amp;LEFT(tabDaten[[#This Row],[Gld]],1)),tabGliederung[],2,FALSE)</f>
        <v xml:space="preserve">2    Schulen </v>
      </c>
      <c r="F1114" s="14" t="str">
        <f>LEFT(tabDaten[[#This Row],[Gld]],2) &amp; "    " &amp;VLOOKUP((tabDaten[[#This Row],[MandNr]]&amp;"x"&amp;LEFT(tabDaten[[#This Row],[Gld]],2)),tabGliederung[],2,FALSE)</f>
        <v>21    Grund - Hauptschulen,  Grundschulförderklassen</v>
      </c>
      <c r="G11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4" s="14" t="str">
        <f>LEFT(tabDaten[[#This Row],[Gld]],4) &amp; "    " &amp;VLOOKUP((tabDaten[[#This Row],[MandNr]]&amp;"x"&amp;LEFT(tabDaten[[#This Row],[Gld]],4)),tabGliederung[],2,FALSE)</f>
        <v xml:space="preserve">2119    Grundschule Zimmerhof </v>
      </c>
      <c r="I1114" s="14" t="str">
        <f>IF(OR(LEFT(tabDaten[[#This Row],[Grp]],1)*1=3,LEFT(tabDaten[[#This Row],[Grp]],1)*1=9),LEFT(tabDaten[[#This Row],[Grp]],2),LEFT(tabDaten[[#This Row],[Grp]],1))</f>
        <v>5</v>
      </c>
      <c r="J1114" s="14" t="str">
        <f>VLOOKUP(tabDaten[[#This Row],[GrpKurz]],tabGruppierung[],2,FALSE)</f>
        <v>A   Sächlicher Verwaltungs- und Betriebsaufwand</v>
      </c>
      <c r="K11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2119-510000    Unterhaltung des sonstigen unbeweglichen Vermögens  </v>
      </c>
      <c r="L1114" s="17">
        <f>IF(OR(tabDaten[[#This Row],[art]]="00",tabDaten[[#This Row],[art]]="10"),tabDaten[[#This Row],[Plan]],tabDaten[[#This Row],[Plan]]*-1)</f>
        <v>-1000</v>
      </c>
      <c r="M1114" s="18">
        <f>IF(OR(tabDaten[[#This Row],[art]]="00",tabDaten[[#This Row],[art]]="10",tabDaten[[#This Row],[art]]="60",tabDaten[[#This Row],[art]]="70"),tabDaten[[#This Row],[Rechnung]],tabDaten[[#This Row],[Rechnung]]*-1)</f>
        <v>-83.3</v>
      </c>
      <c r="N1114" s="44">
        <v>1</v>
      </c>
      <c r="O1114" s="45" t="s">
        <v>997</v>
      </c>
      <c r="P1114" s="45" t="s">
        <v>1069</v>
      </c>
      <c r="Q1114" s="45" t="s">
        <v>1731</v>
      </c>
      <c r="R1114" s="45" t="s">
        <v>995</v>
      </c>
      <c r="S1114" s="45" t="s">
        <v>1546</v>
      </c>
      <c r="T1114" s="44" t="s">
        <v>134</v>
      </c>
      <c r="U1114" s="46">
        <v>1000</v>
      </c>
      <c r="V1114" s="46">
        <v>83.3</v>
      </c>
    </row>
    <row r="1115" spans="2:22" x14ac:dyDescent="0.2">
      <c r="B1115" s="14" t="str">
        <f>IF(tabDaten[[#This Row],[MandNr]]="","Fehler",IF(tabDaten[[#This Row],[MandNr]]=1,"1 Stadt Bad Rappenau","2 Eigenbetrieb Stadtenwässerung"))</f>
        <v>1 Stadt Bad Rappenau</v>
      </c>
      <c r="C1115" s="14" t="str">
        <f>IF(OR(tabDaten[[#This Row],[art]]="00",tabDaten[[#This Row],[art]]="01",tabDaten[[#This Row],[art]]="60",tabDaten[[#This Row],[art]]="61"),"0 Verwaltungshaushalt","1 Vermögenshaushalt")</f>
        <v>0 Verwaltungshaushalt</v>
      </c>
      <c r="D1115" s="14" t="str">
        <f>VLOOKUP(tabDaten[[#This Row],[art]],tabKontenart[],2,FALSE)</f>
        <v>01 Ausgaben VerwaltungsHH</v>
      </c>
      <c r="E1115" s="14" t="str">
        <f>LEFT(tabDaten[[#This Row],[Gld]],1) &amp; "    " &amp;VLOOKUP((tabDaten[[#This Row],[MandNr]]&amp;"x"&amp;LEFT(tabDaten[[#This Row],[Gld]],1)),tabGliederung[],2,FALSE)</f>
        <v xml:space="preserve">2    Schulen </v>
      </c>
      <c r="F1115" s="14" t="str">
        <f>LEFT(tabDaten[[#This Row],[Gld]],2) &amp; "    " &amp;VLOOKUP((tabDaten[[#This Row],[MandNr]]&amp;"x"&amp;LEFT(tabDaten[[#This Row],[Gld]],2)),tabGliederung[],2,FALSE)</f>
        <v>21    Grund - Hauptschulen,  Grundschulförderklassen</v>
      </c>
      <c r="G11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5" s="14" t="str">
        <f>LEFT(tabDaten[[#This Row],[Gld]],4) &amp; "    " &amp;VLOOKUP((tabDaten[[#This Row],[MandNr]]&amp;"x"&amp;LEFT(tabDaten[[#This Row],[Gld]],4)),tabGliederung[],2,FALSE)</f>
        <v xml:space="preserve">2119    Grundschule Zimmerhof </v>
      </c>
      <c r="I1115" s="14" t="str">
        <f>IF(OR(LEFT(tabDaten[[#This Row],[Grp]],1)*1=3,LEFT(tabDaten[[#This Row],[Grp]],1)*1=9),LEFT(tabDaten[[#This Row],[Grp]],2),LEFT(tabDaten[[#This Row],[Grp]],1))</f>
        <v>5</v>
      </c>
      <c r="J1115" s="14" t="str">
        <f>VLOOKUP(tabDaten[[#This Row],[GrpKurz]],tabGruppierung[],2,FALSE)</f>
        <v>A   Sächlicher Verwaltungs- und Betriebsaufwand</v>
      </c>
      <c r="K11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2119-521000    Geräte, Ausstattungs- und Einrichtungsgegenstände  </v>
      </c>
      <c r="L1115" s="17">
        <f>IF(OR(tabDaten[[#This Row],[art]]="00",tabDaten[[#This Row],[art]]="10"),tabDaten[[#This Row],[Plan]],tabDaten[[#This Row],[Plan]]*-1)</f>
        <v>-1700</v>
      </c>
      <c r="M1115" s="18">
        <f>IF(OR(tabDaten[[#This Row],[art]]="00",tabDaten[[#This Row],[art]]="10",tabDaten[[#This Row],[art]]="60",tabDaten[[#This Row],[art]]="70"),tabDaten[[#This Row],[Rechnung]],tabDaten[[#This Row],[Rechnung]]*-1)</f>
        <v>-1497.82</v>
      </c>
      <c r="N1115" s="44">
        <v>1</v>
      </c>
      <c r="O1115" s="45" t="s">
        <v>997</v>
      </c>
      <c r="P1115" s="45" t="s">
        <v>1069</v>
      </c>
      <c r="Q1115" s="45" t="s">
        <v>1750</v>
      </c>
      <c r="R1115" s="45" t="s">
        <v>995</v>
      </c>
      <c r="S1115" s="45" t="s">
        <v>1546</v>
      </c>
      <c r="T1115" s="44" t="s">
        <v>125</v>
      </c>
      <c r="U1115" s="46">
        <v>1700</v>
      </c>
      <c r="V1115" s="46">
        <v>1497.82</v>
      </c>
    </row>
    <row r="1116" spans="2:22" x14ac:dyDescent="0.2">
      <c r="B1116" s="14" t="str">
        <f>IF(tabDaten[[#This Row],[MandNr]]="","Fehler",IF(tabDaten[[#This Row],[MandNr]]=1,"1 Stadt Bad Rappenau","2 Eigenbetrieb Stadtenwässerung"))</f>
        <v>1 Stadt Bad Rappenau</v>
      </c>
      <c r="C1116" s="14" t="str">
        <f>IF(OR(tabDaten[[#This Row],[art]]="00",tabDaten[[#This Row],[art]]="01",tabDaten[[#This Row],[art]]="60",tabDaten[[#This Row],[art]]="61"),"0 Verwaltungshaushalt","1 Vermögenshaushalt")</f>
        <v>0 Verwaltungshaushalt</v>
      </c>
      <c r="D1116" s="14" t="str">
        <f>VLOOKUP(tabDaten[[#This Row],[art]],tabKontenart[],2,FALSE)</f>
        <v>01 Ausgaben VerwaltungsHH</v>
      </c>
      <c r="E1116" s="14" t="str">
        <f>LEFT(tabDaten[[#This Row],[Gld]],1) &amp; "    " &amp;VLOOKUP((tabDaten[[#This Row],[MandNr]]&amp;"x"&amp;LEFT(tabDaten[[#This Row],[Gld]],1)),tabGliederung[],2,FALSE)</f>
        <v xml:space="preserve">2    Schulen </v>
      </c>
      <c r="F1116" s="14" t="str">
        <f>LEFT(tabDaten[[#This Row],[Gld]],2) &amp; "    " &amp;VLOOKUP((tabDaten[[#This Row],[MandNr]]&amp;"x"&amp;LEFT(tabDaten[[#This Row],[Gld]],2)),tabGliederung[],2,FALSE)</f>
        <v>21    Grund - Hauptschulen,  Grundschulförderklassen</v>
      </c>
      <c r="G11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6" s="14" t="str">
        <f>LEFT(tabDaten[[#This Row],[Gld]],4) &amp; "    " &amp;VLOOKUP((tabDaten[[#This Row],[MandNr]]&amp;"x"&amp;LEFT(tabDaten[[#This Row],[Gld]],4)),tabGliederung[],2,FALSE)</f>
        <v xml:space="preserve">2119    Grundschule Zimmerhof </v>
      </c>
      <c r="I1116" s="14" t="str">
        <f>IF(OR(LEFT(tabDaten[[#This Row],[Grp]],1)*1=3,LEFT(tabDaten[[#This Row],[Grp]],1)*1=9),LEFT(tabDaten[[#This Row],[Grp]],2),LEFT(tabDaten[[#This Row],[Grp]],1))</f>
        <v>5</v>
      </c>
      <c r="J1116" s="14" t="str">
        <f>VLOOKUP(tabDaten[[#This Row],[GrpKurz]],tabGruppierung[],2,FALSE)</f>
        <v>A   Sächlicher Verwaltungs- und Betriebsaufwand</v>
      </c>
      <c r="K11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2119-522000    Druck- und Kopierkosten   </v>
      </c>
      <c r="L1116" s="17">
        <f>IF(OR(tabDaten[[#This Row],[art]]="00",tabDaten[[#This Row],[art]]="10"),tabDaten[[#This Row],[Plan]],tabDaten[[#This Row],[Plan]]*-1)</f>
        <v>-1300</v>
      </c>
      <c r="M1116" s="18">
        <f>IF(OR(tabDaten[[#This Row],[art]]="00",tabDaten[[#This Row],[art]]="10",tabDaten[[#This Row],[art]]="60",tabDaten[[#This Row],[art]]="70"),tabDaten[[#This Row],[Rechnung]],tabDaten[[#This Row],[Rechnung]]*-1)</f>
        <v>-1540.93</v>
      </c>
      <c r="N1116" s="44">
        <v>1</v>
      </c>
      <c r="O1116" s="45" t="s">
        <v>997</v>
      </c>
      <c r="P1116" s="45" t="s">
        <v>1069</v>
      </c>
      <c r="Q1116" s="45" t="s">
        <v>1715</v>
      </c>
      <c r="R1116" s="45" t="s">
        <v>995</v>
      </c>
      <c r="S1116" s="45" t="s">
        <v>1546</v>
      </c>
      <c r="T1116" s="44" t="s">
        <v>110</v>
      </c>
      <c r="U1116" s="46">
        <v>1300</v>
      </c>
      <c r="V1116" s="46">
        <v>1540.93</v>
      </c>
    </row>
    <row r="1117" spans="2:22" x14ac:dyDescent="0.2">
      <c r="B1117" s="14" t="str">
        <f>IF(tabDaten[[#This Row],[MandNr]]="","Fehler",IF(tabDaten[[#This Row],[MandNr]]=1,"1 Stadt Bad Rappenau","2 Eigenbetrieb Stadtenwässerung"))</f>
        <v>1 Stadt Bad Rappenau</v>
      </c>
      <c r="C1117" s="14" t="str">
        <f>IF(OR(tabDaten[[#This Row],[art]]="00",tabDaten[[#This Row],[art]]="01",tabDaten[[#This Row],[art]]="60",tabDaten[[#This Row],[art]]="61"),"0 Verwaltungshaushalt","1 Vermögenshaushalt")</f>
        <v>0 Verwaltungshaushalt</v>
      </c>
      <c r="D1117" s="14" t="str">
        <f>VLOOKUP(tabDaten[[#This Row],[art]],tabKontenart[],2,FALSE)</f>
        <v>01 Ausgaben VerwaltungsHH</v>
      </c>
      <c r="E1117" s="14" t="str">
        <f>LEFT(tabDaten[[#This Row],[Gld]],1) &amp; "    " &amp;VLOOKUP((tabDaten[[#This Row],[MandNr]]&amp;"x"&amp;LEFT(tabDaten[[#This Row],[Gld]],1)),tabGliederung[],2,FALSE)</f>
        <v xml:space="preserve">2    Schulen </v>
      </c>
      <c r="F1117" s="14" t="str">
        <f>LEFT(tabDaten[[#This Row],[Gld]],2) &amp; "    " &amp;VLOOKUP((tabDaten[[#This Row],[MandNr]]&amp;"x"&amp;LEFT(tabDaten[[#This Row],[Gld]],2)),tabGliederung[],2,FALSE)</f>
        <v>21    Grund - Hauptschulen,  Grundschulförderklassen</v>
      </c>
      <c r="G11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7" s="14" t="str">
        <f>LEFT(tabDaten[[#This Row],[Gld]],4) &amp; "    " &amp;VLOOKUP((tabDaten[[#This Row],[MandNr]]&amp;"x"&amp;LEFT(tabDaten[[#This Row],[Gld]],4)),tabGliederung[],2,FALSE)</f>
        <v xml:space="preserve">2119    Grundschule Zimmerhof </v>
      </c>
      <c r="I1117" s="14" t="str">
        <f>IF(OR(LEFT(tabDaten[[#This Row],[Grp]],1)*1=3,LEFT(tabDaten[[#This Row],[Grp]],1)*1=9),LEFT(tabDaten[[#This Row],[Grp]],2),LEFT(tabDaten[[#This Row],[Grp]],1))</f>
        <v>5</v>
      </c>
      <c r="J1117" s="14" t="str">
        <f>VLOOKUP(tabDaten[[#This Row],[GrpKurz]],tabGruppierung[],2,FALSE)</f>
        <v>A   Sächlicher Verwaltungs- und Betriebsaufwand</v>
      </c>
      <c r="K11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2119-523000    Gebäudeausstattung   </v>
      </c>
      <c r="L1117" s="17">
        <f>IF(OR(tabDaten[[#This Row],[art]]="00",tabDaten[[#This Row],[art]]="10"),tabDaten[[#This Row],[Plan]],tabDaten[[#This Row],[Plan]]*-1)</f>
        <v>-100</v>
      </c>
      <c r="M1117" s="18">
        <f>IF(OR(tabDaten[[#This Row],[art]]="00",tabDaten[[#This Row],[art]]="10",tabDaten[[#This Row],[art]]="60",tabDaten[[#This Row],[art]]="70"),tabDaten[[#This Row],[Rechnung]],tabDaten[[#This Row],[Rechnung]]*-1)</f>
        <v>0</v>
      </c>
      <c r="N1117" s="44">
        <v>1</v>
      </c>
      <c r="O1117" s="45" t="s">
        <v>997</v>
      </c>
      <c r="P1117" s="45" t="s">
        <v>1069</v>
      </c>
      <c r="Q1117" s="45" t="s">
        <v>1756</v>
      </c>
      <c r="R1117" s="45" t="s">
        <v>995</v>
      </c>
      <c r="S1117" s="45" t="s">
        <v>1546</v>
      </c>
      <c r="T1117" s="44" t="s">
        <v>169</v>
      </c>
      <c r="U1117" s="46">
        <v>100</v>
      </c>
      <c r="V1117" s="46">
        <v>0</v>
      </c>
    </row>
    <row r="1118" spans="2:22" x14ac:dyDescent="0.2">
      <c r="B1118" s="14" t="str">
        <f>IF(tabDaten[[#This Row],[MandNr]]="","Fehler",IF(tabDaten[[#This Row],[MandNr]]=1,"1 Stadt Bad Rappenau","2 Eigenbetrieb Stadtenwässerung"))</f>
        <v>1 Stadt Bad Rappenau</v>
      </c>
      <c r="C1118" s="14" t="str">
        <f>IF(OR(tabDaten[[#This Row],[art]]="00",tabDaten[[#This Row],[art]]="01",tabDaten[[#This Row],[art]]="60",tabDaten[[#This Row],[art]]="61"),"0 Verwaltungshaushalt","1 Vermögenshaushalt")</f>
        <v>0 Verwaltungshaushalt</v>
      </c>
      <c r="D1118" s="14" t="str">
        <f>VLOOKUP(tabDaten[[#This Row],[art]],tabKontenart[],2,FALSE)</f>
        <v>01 Ausgaben VerwaltungsHH</v>
      </c>
      <c r="E1118" s="14" t="str">
        <f>LEFT(tabDaten[[#This Row],[Gld]],1) &amp; "    " &amp;VLOOKUP((tabDaten[[#This Row],[MandNr]]&amp;"x"&amp;LEFT(tabDaten[[#This Row],[Gld]],1)),tabGliederung[],2,FALSE)</f>
        <v xml:space="preserve">2    Schulen </v>
      </c>
      <c r="F1118" s="14" t="str">
        <f>LEFT(tabDaten[[#This Row],[Gld]],2) &amp; "    " &amp;VLOOKUP((tabDaten[[#This Row],[MandNr]]&amp;"x"&amp;LEFT(tabDaten[[#This Row],[Gld]],2)),tabGliederung[],2,FALSE)</f>
        <v>21    Grund - Hauptschulen,  Grundschulförderklassen</v>
      </c>
      <c r="G11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8" s="14" t="str">
        <f>LEFT(tabDaten[[#This Row],[Gld]],4) &amp; "    " &amp;VLOOKUP((tabDaten[[#This Row],[MandNr]]&amp;"x"&amp;LEFT(tabDaten[[#This Row],[Gld]],4)),tabGliederung[],2,FALSE)</f>
        <v xml:space="preserve">2119    Grundschule Zimmerhof </v>
      </c>
      <c r="I1118" s="14" t="str">
        <f>IF(OR(LEFT(tabDaten[[#This Row],[Grp]],1)*1=3,LEFT(tabDaten[[#This Row],[Grp]],1)*1=9),LEFT(tabDaten[[#This Row],[Grp]],2),LEFT(tabDaten[[#This Row],[Grp]],1))</f>
        <v>5</v>
      </c>
      <c r="J1118" s="14" t="str">
        <f>VLOOKUP(tabDaten[[#This Row],[GrpKurz]],tabGruppierung[],2,FALSE)</f>
        <v>A   Sächlicher Verwaltungs- und Betriebsaufwand</v>
      </c>
      <c r="K11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2119-541000    Strom   </v>
      </c>
      <c r="L1118" s="17">
        <f>IF(OR(tabDaten[[#This Row],[art]]="00",tabDaten[[#This Row],[art]]="10"),tabDaten[[#This Row],[Plan]],tabDaten[[#This Row],[Plan]]*-1)</f>
        <v>-4000</v>
      </c>
      <c r="M1118" s="18">
        <f>IF(OR(tabDaten[[#This Row],[art]]="00",tabDaten[[#This Row],[art]]="10",tabDaten[[#This Row],[art]]="60",tabDaten[[#This Row],[art]]="70"),tabDaten[[#This Row],[Rechnung]],tabDaten[[#This Row],[Rechnung]]*-1)</f>
        <v>-2753.09</v>
      </c>
      <c r="N1118" s="44">
        <v>1</v>
      </c>
      <c r="O1118" s="45" t="s">
        <v>997</v>
      </c>
      <c r="P1118" s="45" t="s">
        <v>1069</v>
      </c>
      <c r="Q1118" s="45" t="s">
        <v>1732</v>
      </c>
      <c r="R1118" s="45" t="s">
        <v>995</v>
      </c>
      <c r="S1118" s="45" t="s">
        <v>1546</v>
      </c>
      <c r="T1118" s="44" t="s">
        <v>135</v>
      </c>
      <c r="U1118" s="46">
        <v>4000</v>
      </c>
      <c r="V1118" s="46">
        <v>2753.09</v>
      </c>
    </row>
    <row r="1119" spans="2:22" x14ac:dyDescent="0.2">
      <c r="B1119" s="14" t="str">
        <f>IF(tabDaten[[#This Row],[MandNr]]="","Fehler",IF(tabDaten[[#This Row],[MandNr]]=1,"1 Stadt Bad Rappenau","2 Eigenbetrieb Stadtenwässerung"))</f>
        <v>1 Stadt Bad Rappenau</v>
      </c>
      <c r="C1119" s="14" t="str">
        <f>IF(OR(tabDaten[[#This Row],[art]]="00",tabDaten[[#This Row],[art]]="01",tabDaten[[#This Row],[art]]="60",tabDaten[[#This Row],[art]]="61"),"0 Verwaltungshaushalt","1 Vermögenshaushalt")</f>
        <v>0 Verwaltungshaushalt</v>
      </c>
      <c r="D1119" s="14" t="str">
        <f>VLOOKUP(tabDaten[[#This Row],[art]],tabKontenart[],2,FALSE)</f>
        <v>01 Ausgaben VerwaltungsHH</v>
      </c>
      <c r="E1119" s="14" t="str">
        <f>LEFT(tabDaten[[#This Row],[Gld]],1) &amp; "    " &amp;VLOOKUP((tabDaten[[#This Row],[MandNr]]&amp;"x"&amp;LEFT(tabDaten[[#This Row],[Gld]],1)),tabGliederung[],2,FALSE)</f>
        <v xml:space="preserve">2    Schulen </v>
      </c>
      <c r="F1119" s="14" t="str">
        <f>LEFT(tabDaten[[#This Row],[Gld]],2) &amp; "    " &amp;VLOOKUP((tabDaten[[#This Row],[MandNr]]&amp;"x"&amp;LEFT(tabDaten[[#This Row],[Gld]],2)),tabGliederung[],2,FALSE)</f>
        <v>21    Grund - Hauptschulen,  Grundschulförderklassen</v>
      </c>
      <c r="G11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19" s="14" t="str">
        <f>LEFT(tabDaten[[#This Row],[Gld]],4) &amp; "    " &amp;VLOOKUP((tabDaten[[#This Row],[MandNr]]&amp;"x"&amp;LEFT(tabDaten[[#This Row],[Gld]],4)),tabGliederung[],2,FALSE)</f>
        <v xml:space="preserve">2119    Grundschule Zimmerhof </v>
      </c>
      <c r="I1119" s="14" t="str">
        <f>IF(OR(LEFT(tabDaten[[#This Row],[Grp]],1)*1=3,LEFT(tabDaten[[#This Row],[Grp]],1)*1=9),LEFT(tabDaten[[#This Row],[Grp]],2),LEFT(tabDaten[[#This Row],[Grp]],1))</f>
        <v>5</v>
      </c>
      <c r="J1119" s="14" t="str">
        <f>VLOOKUP(tabDaten[[#This Row],[GrpKurz]],tabGruppierung[],2,FALSE)</f>
        <v>A   Sächlicher Verwaltungs- und Betriebsaufwand</v>
      </c>
      <c r="K11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2119-542000    Wasser / Abwasser   </v>
      </c>
      <c r="L1119" s="17">
        <f>IF(OR(tabDaten[[#This Row],[art]]="00",tabDaten[[#This Row],[art]]="10"),tabDaten[[#This Row],[Plan]],tabDaten[[#This Row],[Plan]]*-1)</f>
        <v>-900</v>
      </c>
      <c r="M1119" s="18">
        <f>IF(OR(tabDaten[[#This Row],[art]]="00",tabDaten[[#This Row],[art]]="10",tabDaten[[#This Row],[art]]="60",tabDaten[[#This Row],[art]]="70"),tabDaten[[#This Row],[Rechnung]],tabDaten[[#This Row],[Rechnung]]*-1)</f>
        <v>-606.79</v>
      </c>
      <c r="N1119" s="44">
        <v>1</v>
      </c>
      <c r="O1119" s="45" t="s">
        <v>997</v>
      </c>
      <c r="P1119" s="45" t="s">
        <v>1069</v>
      </c>
      <c r="Q1119" s="45" t="s">
        <v>1733</v>
      </c>
      <c r="R1119" s="45" t="s">
        <v>995</v>
      </c>
      <c r="S1119" s="45" t="s">
        <v>1546</v>
      </c>
      <c r="T1119" s="44" t="s">
        <v>136</v>
      </c>
      <c r="U1119" s="46">
        <v>900</v>
      </c>
      <c r="V1119" s="46">
        <v>606.79</v>
      </c>
    </row>
    <row r="1120" spans="2:22" x14ac:dyDescent="0.2">
      <c r="B1120" s="14" t="str">
        <f>IF(tabDaten[[#This Row],[MandNr]]="","Fehler",IF(tabDaten[[#This Row],[MandNr]]=1,"1 Stadt Bad Rappenau","2 Eigenbetrieb Stadtenwässerung"))</f>
        <v>1 Stadt Bad Rappenau</v>
      </c>
      <c r="C1120" s="14" t="str">
        <f>IF(OR(tabDaten[[#This Row],[art]]="00",tabDaten[[#This Row],[art]]="01",tabDaten[[#This Row],[art]]="60",tabDaten[[#This Row],[art]]="61"),"0 Verwaltungshaushalt","1 Vermögenshaushalt")</f>
        <v>0 Verwaltungshaushalt</v>
      </c>
      <c r="D1120" s="14" t="str">
        <f>VLOOKUP(tabDaten[[#This Row],[art]],tabKontenart[],2,FALSE)</f>
        <v>01 Ausgaben VerwaltungsHH</v>
      </c>
      <c r="E1120" s="14" t="str">
        <f>LEFT(tabDaten[[#This Row],[Gld]],1) &amp; "    " &amp;VLOOKUP((tabDaten[[#This Row],[MandNr]]&amp;"x"&amp;LEFT(tabDaten[[#This Row],[Gld]],1)),tabGliederung[],2,FALSE)</f>
        <v xml:space="preserve">2    Schulen </v>
      </c>
      <c r="F1120" s="14" t="str">
        <f>LEFT(tabDaten[[#This Row],[Gld]],2) &amp; "    " &amp;VLOOKUP((tabDaten[[#This Row],[MandNr]]&amp;"x"&amp;LEFT(tabDaten[[#This Row],[Gld]],2)),tabGliederung[],2,FALSE)</f>
        <v>21    Grund - Hauptschulen,  Grundschulförderklassen</v>
      </c>
      <c r="G11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0" s="14" t="str">
        <f>LEFT(tabDaten[[#This Row],[Gld]],4) &amp; "    " &amp;VLOOKUP((tabDaten[[#This Row],[MandNr]]&amp;"x"&amp;LEFT(tabDaten[[#This Row],[Gld]],4)),tabGliederung[],2,FALSE)</f>
        <v xml:space="preserve">2119    Grundschule Zimmerhof </v>
      </c>
      <c r="I1120" s="14" t="str">
        <f>IF(OR(LEFT(tabDaten[[#This Row],[Grp]],1)*1=3,LEFT(tabDaten[[#This Row],[Grp]],1)*1=9),LEFT(tabDaten[[#This Row],[Grp]],2),LEFT(tabDaten[[#This Row],[Grp]],1))</f>
        <v>5</v>
      </c>
      <c r="J1120" s="14" t="str">
        <f>VLOOKUP(tabDaten[[#This Row],[GrpKurz]],tabGruppierung[],2,FALSE)</f>
        <v>A   Sächlicher Verwaltungs- und Betriebsaufwand</v>
      </c>
      <c r="K11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2119-543000    Heizungskosten   </v>
      </c>
      <c r="L1120" s="17">
        <f>IF(OR(tabDaten[[#This Row],[art]]="00",tabDaten[[#This Row],[art]]="10"),tabDaten[[#This Row],[Plan]],tabDaten[[#This Row],[Plan]]*-1)</f>
        <v>-400</v>
      </c>
      <c r="M1120" s="18">
        <f>IF(OR(tabDaten[[#This Row],[art]]="00",tabDaten[[#This Row],[art]]="10",tabDaten[[#This Row],[art]]="60",tabDaten[[#This Row],[art]]="70"),tabDaten[[#This Row],[Rechnung]],tabDaten[[#This Row],[Rechnung]]*-1)</f>
        <v>-11147.95</v>
      </c>
      <c r="N1120" s="44">
        <v>1</v>
      </c>
      <c r="O1120" s="45" t="s">
        <v>997</v>
      </c>
      <c r="P1120" s="45" t="s">
        <v>1069</v>
      </c>
      <c r="Q1120" s="45" t="s">
        <v>1734</v>
      </c>
      <c r="R1120" s="45" t="s">
        <v>995</v>
      </c>
      <c r="S1120" s="45" t="s">
        <v>1546</v>
      </c>
      <c r="T1120" s="44" t="s">
        <v>137</v>
      </c>
      <c r="U1120" s="46">
        <v>400</v>
      </c>
      <c r="V1120" s="46">
        <v>11147.95</v>
      </c>
    </row>
    <row r="1121" spans="2:22" x14ac:dyDescent="0.2">
      <c r="B1121" s="14" t="str">
        <f>IF(tabDaten[[#This Row],[MandNr]]="","Fehler",IF(tabDaten[[#This Row],[MandNr]]=1,"1 Stadt Bad Rappenau","2 Eigenbetrieb Stadtenwässerung"))</f>
        <v>1 Stadt Bad Rappenau</v>
      </c>
      <c r="C1121" s="14" t="str">
        <f>IF(OR(tabDaten[[#This Row],[art]]="00",tabDaten[[#This Row],[art]]="01",tabDaten[[#This Row],[art]]="60",tabDaten[[#This Row],[art]]="61"),"0 Verwaltungshaushalt","1 Vermögenshaushalt")</f>
        <v>0 Verwaltungshaushalt</v>
      </c>
      <c r="D1121" s="14" t="str">
        <f>VLOOKUP(tabDaten[[#This Row],[art]],tabKontenart[],2,FALSE)</f>
        <v>01 Ausgaben VerwaltungsHH</v>
      </c>
      <c r="E1121" s="14" t="str">
        <f>LEFT(tabDaten[[#This Row],[Gld]],1) &amp; "    " &amp;VLOOKUP((tabDaten[[#This Row],[MandNr]]&amp;"x"&amp;LEFT(tabDaten[[#This Row],[Gld]],1)),tabGliederung[],2,FALSE)</f>
        <v xml:space="preserve">2    Schulen </v>
      </c>
      <c r="F1121" s="14" t="str">
        <f>LEFT(tabDaten[[#This Row],[Gld]],2) &amp; "    " &amp;VLOOKUP((tabDaten[[#This Row],[MandNr]]&amp;"x"&amp;LEFT(tabDaten[[#This Row],[Gld]],2)),tabGliederung[],2,FALSE)</f>
        <v>21    Grund - Hauptschulen,  Grundschulförderklassen</v>
      </c>
      <c r="G11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1" s="14" t="str">
        <f>LEFT(tabDaten[[#This Row],[Gld]],4) &amp; "    " &amp;VLOOKUP((tabDaten[[#This Row],[MandNr]]&amp;"x"&amp;LEFT(tabDaten[[#This Row],[Gld]],4)),tabGliederung[],2,FALSE)</f>
        <v xml:space="preserve">2119    Grundschule Zimmerhof </v>
      </c>
      <c r="I1121" s="14" t="str">
        <f>IF(OR(LEFT(tabDaten[[#This Row],[Grp]],1)*1=3,LEFT(tabDaten[[#This Row],[Grp]],1)*1=9),LEFT(tabDaten[[#This Row],[Grp]],2),LEFT(tabDaten[[#This Row],[Grp]],1))</f>
        <v>5</v>
      </c>
      <c r="J1121" s="14" t="str">
        <f>VLOOKUP(tabDaten[[#This Row],[GrpKurz]],tabGruppierung[],2,FALSE)</f>
        <v>A   Sächlicher Verwaltungs- und Betriebsaufwand</v>
      </c>
      <c r="K11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2119-544000    Abfallgebühren   </v>
      </c>
      <c r="L1121" s="17">
        <f>IF(OR(tabDaten[[#This Row],[art]]="00",tabDaten[[#This Row],[art]]="10"),tabDaten[[#This Row],[Plan]],tabDaten[[#This Row],[Plan]]*-1)</f>
        <v>-100</v>
      </c>
      <c r="M1121" s="18">
        <f>IF(OR(tabDaten[[#This Row],[art]]="00",tabDaten[[#This Row],[art]]="10",tabDaten[[#This Row],[art]]="60",tabDaten[[#This Row],[art]]="70"),tabDaten[[#This Row],[Rechnung]],tabDaten[[#This Row],[Rechnung]]*-1)</f>
        <v>-48</v>
      </c>
      <c r="N1121" s="44">
        <v>1</v>
      </c>
      <c r="O1121" s="45" t="s">
        <v>997</v>
      </c>
      <c r="P1121" s="45" t="s">
        <v>1069</v>
      </c>
      <c r="Q1121" s="45" t="s">
        <v>1735</v>
      </c>
      <c r="R1121" s="45" t="s">
        <v>995</v>
      </c>
      <c r="S1121" s="45" t="s">
        <v>1546</v>
      </c>
      <c r="T1121" s="44" t="s">
        <v>138</v>
      </c>
      <c r="U1121" s="46">
        <v>100</v>
      </c>
      <c r="V1121" s="46">
        <v>48</v>
      </c>
    </row>
    <row r="1122" spans="2:22" x14ac:dyDescent="0.2">
      <c r="B1122" s="14" t="str">
        <f>IF(tabDaten[[#This Row],[MandNr]]="","Fehler",IF(tabDaten[[#This Row],[MandNr]]=1,"1 Stadt Bad Rappenau","2 Eigenbetrieb Stadtenwässerung"))</f>
        <v>1 Stadt Bad Rappenau</v>
      </c>
      <c r="C1122" s="14" t="str">
        <f>IF(OR(tabDaten[[#This Row],[art]]="00",tabDaten[[#This Row],[art]]="01",tabDaten[[#This Row],[art]]="60",tabDaten[[#This Row],[art]]="61"),"0 Verwaltungshaushalt","1 Vermögenshaushalt")</f>
        <v>0 Verwaltungshaushalt</v>
      </c>
      <c r="D1122" s="14" t="str">
        <f>VLOOKUP(tabDaten[[#This Row],[art]],tabKontenart[],2,FALSE)</f>
        <v>01 Ausgaben VerwaltungsHH</v>
      </c>
      <c r="E1122" s="14" t="str">
        <f>LEFT(tabDaten[[#This Row],[Gld]],1) &amp; "    " &amp;VLOOKUP((tabDaten[[#This Row],[MandNr]]&amp;"x"&amp;LEFT(tabDaten[[#This Row],[Gld]],1)),tabGliederung[],2,FALSE)</f>
        <v xml:space="preserve">2    Schulen </v>
      </c>
      <c r="F1122" s="14" t="str">
        <f>LEFT(tabDaten[[#This Row],[Gld]],2) &amp; "    " &amp;VLOOKUP((tabDaten[[#This Row],[MandNr]]&amp;"x"&amp;LEFT(tabDaten[[#This Row],[Gld]],2)),tabGliederung[],2,FALSE)</f>
        <v>21    Grund - Hauptschulen,  Grundschulförderklassen</v>
      </c>
      <c r="G11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2" s="14" t="str">
        <f>LEFT(tabDaten[[#This Row],[Gld]],4) &amp; "    " &amp;VLOOKUP((tabDaten[[#This Row],[MandNr]]&amp;"x"&amp;LEFT(tabDaten[[#This Row],[Gld]],4)),tabGliederung[],2,FALSE)</f>
        <v xml:space="preserve">2119    Grundschule Zimmerhof </v>
      </c>
      <c r="I1122" s="14" t="str">
        <f>IF(OR(LEFT(tabDaten[[#This Row],[Grp]],1)*1=3,LEFT(tabDaten[[#This Row],[Grp]],1)*1=9),LEFT(tabDaten[[#This Row],[Grp]],2),LEFT(tabDaten[[#This Row],[Grp]],1))</f>
        <v>5</v>
      </c>
      <c r="J1122" s="14" t="str">
        <f>VLOOKUP(tabDaten[[#This Row],[GrpKurz]],tabGruppierung[],2,FALSE)</f>
        <v>A   Sächlicher Verwaltungs- und Betriebsaufwand</v>
      </c>
      <c r="K11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2119-545000    Reinigungskosten   </v>
      </c>
      <c r="L1122" s="17">
        <f>IF(OR(tabDaten[[#This Row],[art]]="00",tabDaten[[#This Row],[art]]="10"),tabDaten[[#This Row],[Plan]],tabDaten[[#This Row],[Plan]]*-1)</f>
        <v>-800</v>
      </c>
      <c r="M1122" s="18">
        <f>IF(OR(tabDaten[[#This Row],[art]]="00",tabDaten[[#This Row],[art]]="10",tabDaten[[#This Row],[art]]="60",tabDaten[[#This Row],[art]]="70"),tabDaten[[#This Row],[Rechnung]],tabDaten[[#This Row],[Rechnung]]*-1)</f>
        <v>-3573.17</v>
      </c>
      <c r="N1122" s="44">
        <v>1</v>
      </c>
      <c r="O1122" s="45" t="s">
        <v>997</v>
      </c>
      <c r="P1122" s="45" t="s">
        <v>1069</v>
      </c>
      <c r="Q1122" s="45" t="s">
        <v>1736</v>
      </c>
      <c r="R1122" s="45" t="s">
        <v>995</v>
      </c>
      <c r="S1122" s="45" t="s">
        <v>1546</v>
      </c>
      <c r="T1122" s="44" t="s">
        <v>139</v>
      </c>
      <c r="U1122" s="46">
        <v>800</v>
      </c>
      <c r="V1122" s="46">
        <v>3573.17</v>
      </c>
    </row>
    <row r="1123" spans="2:22" x14ac:dyDescent="0.2">
      <c r="B1123" s="14" t="str">
        <f>IF(tabDaten[[#This Row],[MandNr]]="","Fehler",IF(tabDaten[[#This Row],[MandNr]]=1,"1 Stadt Bad Rappenau","2 Eigenbetrieb Stadtenwässerung"))</f>
        <v>1 Stadt Bad Rappenau</v>
      </c>
      <c r="C1123" s="14" t="str">
        <f>IF(OR(tabDaten[[#This Row],[art]]="00",tabDaten[[#This Row],[art]]="01",tabDaten[[#This Row],[art]]="60",tabDaten[[#This Row],[art]]="61"),"0 Verwaltungshaushalt","1 Vermögenshaushalt")</f>
        <v>0 Verwaltungshaushalt</v>
      </c>
      <c r="D1123" s="14" t="str">
        <f>VLOOKUP(tabDaten[[#This Row],[art]],tabKontenart[],2,FALSE)</f>
        <v>01 Ausgaben VerwaltungsHH</v>
      </c>
      <c r="E1123" s="14" t="str">
        <f>LEFT(tabDaten[[#This Row],[Gld]],1) &amp; "    " &amp;VLOOKUP((tabDaten[[#This Row],[MandNr]]&amp;"x"&amp;LEFT(tabDaten[[#This Row],[Gld]],1)),tabGliederung[],2,FALSE)</f>
        <v xml:space="preserve">2    Schulen </v>
      </c>
      <c r="F1123" s="14" t="str">
        <f>LEFT(tabDaten[[#This Row],[Gld]],2) &amp; "    " &amp;VLOOKUP((tabDaten[[#This Row],[MandNr]]&amp;"x"&amp;LEFT(tabDaten[[#This Row],[Gld]],2)),tabGliederung[],2,FALSE)</f>
        <v>21    Grund - Hauptschulen,  Grundschulförderklassen</v>
      </c>
      <c r="G11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3" s="14" t="str">
        <f>LEFT(tabDaten[[#This Row],[Gld]],4) &amp; "    " &amp;VLOOKUP((tabDaten[[#This Row],[MandNr]]&amp;"x"&amp;LEFT(tabDaten[[#This Row],[Gld]],4)),tabGliederung[],2,FALSE)</f>
        <v xml:space="preserve">2119    Grundschule Zimmerhof </v>
      </c>
      <c r="I1123" s="14" t="str">
        <f>IF(OR(LEFT(tabDaten[[#This Row],[Grp]],1)*1=3,LEFT(tabDaten[[#This Row],[Grp]],1)*1=9),LEFT(tabDaten[[#This Row],[Grp]],2),LEFT(tabDaten[[#This Row],[Grp]],1))</f>
        <v>5</v>
      </c>
      <c r="J1123" s="14" t="str">
        <f>VLOOKUP(tabDaten[[#This Row],[GrpKurz]],tabGruppierung[],2,FALSE)</f>
        <v>A   Sächlicher Verwaltungs- und Betriebsaufwand</v>
      </c>
      <c r="K11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2119-546000    Steuern und Gebäudeversicherungen   </v>
      </c>
      <c r="L1123" s="17">
        <f>IF(OR(tabDaten[[#This Row],[art]]="00",tabDaten[[#This Row],[art]]="10"),tabDaten[[#This Row],[Plan]],tabDaten[[#This Row],[Plan]]*-1)</f>
        <v>-2000</v>
      </c>
      <c r="M1123" s="18">
        <f>IF(OR(tabDaten[[#This Row],[art]]="00",tabDaten[[#This Row],[art]]="10",tabDaten[[#This Row],[art]]="60",tabDaten[[#This Row],[art]]="70"),tabDaten[[#This Row],[Rechnung]],tabDaten[[#This Row],[Rechnung]]*-1)</f>
        <v>-1996.42</v>
      </c>
      <c r="N1123" s="44">
        <v>1</v>
      </c>
      <c r="O1123" s="45" t="s">
        <v>997</v>
      </c>
      <c r="P1123" s="45" t="s">
        <v>1069</v>
      </c>
      <c r="Q1123" s="45" t="s">
        <v>1737</v>
      </c>
      <c r="R1123" s="45" t="s">
        <v>995</v>
      </c>
      <c r="S1123" s="45" t="s">
        <v>1546</v>
      </c>
      <c r="T1123" s="44" t="s">
        <v>140</v>
      </c>
      <c r="U1123" s="46">
        <v>2000</v>
      </c>
      <c r="V1123" s="46">
        <v>1996.42</v>
      </c>
    </row>
    <row r="1124" spans="2:22" x14ac:dyDescent="0.2">
      <c r="B1124" s="14" t="str">
        <f>IF(tabDaten[[#This Row],[MandNr]]="","Fehler",IF(tabDaten[[#This Row],[MandNr]]=1,"1 Stadt Bad Rappenau","2 Eigenbetrieb Stadtenwässerung"))</f>
        <v>1 Stadt Bad Rappenau</v>
      </c>
      <c r="C1124" s="14" t="str">
        <f>IF(OR(tabDaten[[#This Row],[art]]="00",tabDaten[[#This Row],[art]]="01",tabDaten[[#This Row],[art]]="60",tabDaten[[#This Row],[art]]="61"),"0 Verwaltungshaushalt","1 Vermögenshaushalt")</f>
        <v>0 Verwaltungshaushalt</v>
      </c>
      <c r="D1124" s="14" t="str">
        <f>VLOOKUP(tabDaten[[#This Row],[art]],tabKontenart[],2,FALSE)</f>
        <v>01 Ausgaben VerwaltungsHH</v>
      </c>
      <c r="E1124" s="14" t="str">
        <f>LEFT(tabDaten[[#This Row],[Gld]],1) &amp; "    " &amp;VLOOKUP((tabDaten[[#This Row],[MandNr]]&amp;"x"&amp;LEFT(tabDaten[[#This Row],[Gld]],1)),tabGliederung[],2,FALSE)</f>
        <v xml:space="preserve">2    Schulen </v>
      </c>
      <c r="F1124" s="14" t="str">
        <f>LEFT(tabDaten[[#This Row],[Gld]],2) &amp; "    " &amp;VLOOKUP((tabDaten[[#This Row],[MandNr]]&amp;"x"&amp;LEFT(tabDaten[[#This Row],[Gld]],2)),tabGliederung[],2,FALSE)</f>
        <v>21    Grund - Hauptschulen,  Grundschulförderklassen</v>
      </c>
      <c r="G11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4" s="14" t="str">
        <f>LEFT(tabDaten[[#This Row],[Gld]],4) &amp; "    " &amp;VLOOKUP((tabDaten[[#This Row],[MandNr]]&amp;"x"&amp;LEFT(tabDaten[[#This Row],[Gld]],4)),tabGliederung[],2,FALSE)</f>
        <v xml:space="preserve">2119    Grundschule Zimmerhof </v>
      </c>
      <c r="I1124" s="14" t="str">
        <f>IF(OR(LEFT(tabDaten[[#This Row],[Grp]],1)*1=3,LEFT(tabDaten[[#This Row],[Grp]],1)*1=9),LEFT(tabDaten[[#This Row],[Grp]],2),LEFT(tabDaten[[#This Row],[Grp]],1))</f>
        <v>5</v>
      </c>
      <c r="J1124" s="14" t="str">
        <f>VLOOKUP(tabDaten[[#This Row],[GrpKurz]],tabGruppierung[],2,FALSE)</f>
        <v>A   Sächlicher Verwaltungs- und Betriebsaufwand</v>
      </c>
      <c r="K11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2119-549000    sonstige Bewirtschaftungskosten (z.B. Schornsteinfeger, Feuerlöschgeräte) </v>
      </c>
      <c r="L1124" s="17">
        <f>IF(OR(tabDaten[[#This Row],[art]]="00",tabDaten[[#This Row],[art]]="10"),tabDaten[[#This Row],[Plan]],tabDaten[[#This Row],[Plan]]*-1)</f>
        <v>-1000</v>
      </c>
      <c r="M1124" s="18">
        <f>IF(OR(tabDaten[[#This Row],[art]]="00",tabDaten[[#This Row],[art]]="10",tabDaten[[#This Row],[art]]="60",tabDaten[[#This Row],[art]]="70"),tabDaten[[#This Row],[Rechnung]],tabDaten[[#This Row],[Rechnung]]*-1)</f>
        <v>-880.37</v>
      </c>
      <c r="N1124" s="44">
        <v>1</v>
      </c>
      <c r="O1124" s="45" t="s">
        <v>997</v>
      </c>
      <c r="P1124" s="45" t="s">
        <v>1069</v>
      </c>
      <c r="Q1124" s="45" t="s">
        <v>1738</v>
      </c>
      <c r="R1124" s="45" t="s">
        <v>995</v>
      </c>
      <c r="S1124" s="45" t="s">
        <v>1546</v>
      </c>
      <c r="T1124" s="44" t="s">
        <v>141</v>
      </c>
      <c r="U1124" s="46">
        <v>1000</v>
      </c>
      <c r="V1124" s="46">
        <v>880.37</v>
      </c>
    </row>
    <row r="1125" spans="2:22" x14ac:dyDescent="0.2">
      <c r="B1125" s="14" t="str">
        <f>IF(tabDaten[[#This Row],[MandNr]]="","Fehler",IF(tabDaten[[#This Row],[MandNr]]=1,"1 Stadt Bad Rappenau","2 Eigenbetrieb Stadtenwässerung"))</f>
        <v>1 Stadt Bad Rappenau</v>
      </c>
      <c r="C1125" s="14" t="str">
        <f>IF(OR(tabDaten[[#This Row],[art]]="00",tabDaten[[#This Row],[art]]="01",tabDaten[[#This Row],[art]]="60",tabDaten[[#This Row],[art]]="61"),"0 Verwaltungshaushalt","1 Vermögenshaushalt")</f>
        <v>0 Verwaltungshaushalt</v>
      </c>
      <c r="D1125" s="14" t="str">
        <f>VLOOKUP(tabDaten[[#This Row],[art]],tabKontenart[],2,FALSE)</f>
        <v>01 Ausgaben VerwaltungsHH</v>
      </c>
      <c r="E1125" s="14" t="str">
        <f>LEFT(tabDaten[[#This Row],[Gld]],1) &amp; "    " &amp;VLOOKUP((tabDaten[[#This Row],[MandNr]]&amp;"x"&amp;LEFT(tabDaten[[#This Row],[Gld]],1)),tabGliederung[],2,FALSE)</f>
        <v xml:space="preserve">2    Schulen </v>
      </c>
      <c r="F1125" s="14" t="str">
        <f>LEFT(tabDaten[[#This Row],[Gld]],2) &amp; "    " &amp;VLOOKUP((tabDaten[[#This Row],[MandNr]]&amp;"x"&amp;LEFT(tabDaten[[#This Row],[Gld]],2)),tabGliederung[],2,FALSE)</f>
        <v>21    Grund - Hauptschulen,  Grundschulförderklassen</v>
      </c>
      <c r="G11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5" s="14" t="str">
        <f>LEFT(tabDaten[[#This Row],[Gld]],4) &amp; "    " &amp;VLOOKUP((tabDaten[[#This Row],[MandNr]]&amp;"x"&amp;LEFT(tabDaten[[#This Row],[Gld]],4)),tabGliederung[],2,FALSE)</f>
        <v xml:space="preserve">2119    Grundschule Zimmerhof </v>
      </c>
      <c r="I1125" s="14" t="str">
        <f>IF(OR(LEFT(tabDaten[[#This Row],[Grp]],1)*1=3,LEFT(tabDaten[[#This Row],[Grp]],1)*1=9),LEFT(tabDaten[[#This Row],[Grp]],2),LEFT(tabDaten[[#This Row],[Grp]],1))</f>
        <v>5</v>
      </c>
      <c r="J1125" s="14" t="str">
        <f>VLOOKUP(tabDaten[[#This Row],[GrpKurz]],tabGruppierung[],2,FALSE)</f>
        <v>A   Sächlicher Verwaltungs- und Betriebsaufwand</v>
      </c>
      <c r="K11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2119-562000    Aus- und Fortbildung,   </v>
      </c>
      <c r="L1125" s="17">
        <f>IF(OR(tabDaten[[#This Row],[art]]="00",tabDaten[[#This Row],[art]]="10"),tabDaten[[#This Row],[Plan]],tabDaten[[#This Row],[Plan]]*-1)</f>
        <v>0</v>
      </c>
      <c r="M1125" s="18">
        <f>IF(OR(tabDaten[[#This Row],[art]]="00",tabDaten[[#This Row],[art]]="10",tabDaten[[#This Row],[art]]="60",tabDaten[[#This Row],[art]]="70"),tabDaten[[#This Row],[Rechnung]],tabDaten[[#This Row],[Rechnung]]*-1)</f>
        <v>-98.33</v>
      </c>
      <c r="N1125" s="44">
        <v>1</v>
      </c>
      <c r="O1125" s="45" t="s">
        <v>997</v>
      </c>
      <c r="P1125" s="45" t="s">
        <v>1069</v>
      </c>
      <c r="Q1125" s="45" t="s">
        <v>1727</v>
      </c>
      <c r="R1125" s="45" t="s">
        <v>995</v>
      </c>
      <c r="S1125" s="45" t="s">
        <v>1546</v>
      </c>
      <c r="T1125" s="44" t="s">
        <v>142</v>
      </c>
      <c r="U1125" s="46">
        <v>0</v>
      </c>
      <c r="V1125" s="46">
        <v>98.33</v>
      </c>
    </row>
    <row r="1126" spans="2:22" x14ac:dyDescent="0.2">
      <c r="B1126" s="14" t="str">
        <f>IF(tabDaten[[#This Row],[MandNr]]="","Fehler",IF(tabDaten[[#This Row],[MandNr]]=1,"1 Stadt Bad Rappenau","2 Eigenbetrieb Stadtenwässerung"))</f>
        <v>1 Stadt Bad Rappenau</v>
      </c>
      <c r="C1126" s="14" t="str">
        <f>IF(OR(tabDaten[[#This Row],[art]]="00",tabDaten[[#This Row],[art]]="01",tabDaten[[#This Row],[art]]="60",tabDaten[[#This Row],[art]]="61"),"0 Verwaltungshaushalt","1 Vermögenshaushalt")</f>
        <v>0 Verwaltungshaushalt</v>
      </c>
      <c r="D1126" s="14" t="str">
        <f>VLOOKUP(tabDaten[[#This Row],[art]],tabKontenart[],2,FALSE)</f>
        <v>01 Ausgaben VerwaltungsHH</v>
      </c>
      <c r="E1126" s="14" t="str">
        <f>LEFT(tabDaten[[#This Row],[Gld]],1) &amp; "    " &amp;VLOOKUP((tabDaten[[#This Row],[MandNr]]&amp;"x"&amp;LEFT(tabDaten[[#This Row],[Gld]],1)),tabGliederung[],2,FALSE)</f>
        <v xml:space="preserve">2    Schulen </v>
      </c>
      <c r="F1126" s="14" t="str">
        <f>LEFT(tabDaten[[#This Row],[Gld]],2) &amp; "    " &amp;VLOOKUP((tabDaten[[#This Row],[MandNr]]&amp;"x"&amp;LEFT(tabDaten[[#This Row],[Gld]],2)),tabGliederung[],2,FALSE)</f>
        <v>21    Grund - Hauptschulen,  Grundschulförderklassen</v>
      </c>
      <c r="G11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6" s="14" t="str">
        <f>LEFT(tabDaten[[#This Row],[Gld]],4) &amp; "    " &amp;VLOOKUP((tabDaten[[#This Row],[MandNr]]&amp;"x"&amp;LEFT(tabDaten[[#This Row],[Gld]],4)),tabGliederung[],2,FALSE)</f>
        <v xml:space="preserve">2119    Grundschule Zimmerhof </v>
      </c>
      <c r="I1126" s="14" t="str">
        <f>IF(OR(LEFT(tabDaten[[#This Row],[Grp]],1)*1=3,LEFT(tabDaten[[#This Row],[Grp]],1)*1=9),LEFT(tabDaten[[#This Row],[Grp]],2),LEFT(tabDaten[[#This Row],[Grp]],1))</f>
        <v>5</v>
      </c>
      <c r="J1126" s="14" t="str">
        <f>VLOOKUP(tabDaten[[#This Row],[GrpKurz]],tabGruppierung[],2,FALSE)</f>
        <v>A   Sächlicher Verwaltungs- und Betriebsaufwand</v>
      </c>
      <c r="K11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2119-591000    Lehr- und Unterrichtsmittel  </v>
      </c>
      <c r="L1126" s="17">
        <f>IF(OR(tabDaten[[#This Row],[art]]="00",tabDaten[[#This Row],[art]]="10"),tabDaten[[#This Row],[Plan]],tabDaten[[#This Row],[Plan]]*-1)</f>
        <v>-900</v>
      </c>
      <c r="M1126" s="18">
        <f>IF(OR(tabDaten[[#This Row],[art]]="00",tabDaten[[#This Row],[art]]="10",tabDaten[[#This Row],[art]]="60",tabDaten[[#This Row],[art]]="70"),tabDaten[[#This Row],[Rechnung]],tabDaten[[#This Row],[Rechnung]]*-1)</f>
        <v>-495.11</v>
      </c>
      <c r="N1126" s="44">
        <v>1</v>
      </c>
      <c r="O1126" s="45" t="s">
        <v>997</v>
      </c>
      <c r="P1126" s="45" t="s">
        <v>1069</v>
      </c>
      <c r="Q1126" s="45" t="s">
        <v>1757</v>
      </c>
      <c r="R1126" s="45" t="s">
        <v>995</v>
      </c>
      <c r="S1126" s="45" t="s">
        <v>1546</v>
      </c>
      <c r="T1126" s="44" t="s">
        <v>171</v>
      </c>
      <c r="U1126" s="46">
        <v>900</v>
      </c>
      <c r="V1126" s="46">
        <v>495.11</v>
      </c>
    </row>
    <row r="1127" spans="2:22" x14ac:dyDescent="0.2">
      <c r="B1127" s="14" t="str">
        <f>IF(tabDaten[[#This Row],[MandNr]]="","Fehler",IF(tabDaten[[#This Row],[MandNr]]=1,"1 Stadt Bad Rappenau","2 Eigenbetrieb Stadtenwässerung"))</f>
        <v>1 Stadt Bad Rappenau</v>
      </c>
      <c r="C1127" s="14" t="str">
        <f>IF(OR(tabDaten[[#This Row],[art]]="00",tabDaten[[#This Row],[art]]="01",tabDaten[[#This Row],[art]]="60",tabDaten[[#This Row],[art]]="61"),"0 Verwaltungshaushalt","1 Vermögenshaushalt")</f>
        <v>0 Verwaltungshaushalt</v>
      </c>
      <c r="D1127" s="14" t="str">
        <f>VLOOKUP(tabDaten[[#This Row],[art]],tabKontenart[],2,FALSE)</f>
        <v>01 Ausgaben VerwaltungsHH</v>
      </c>
      <c r="E1127" s="14" t="str">
        <f>LEFT(tabDaten[[#This Row],[Gld]],1) &amp; "    " &amp;VLOOKUP((tabDaten[[#This Row],[MandNr]]&amp;"x"&amp;LEFT(tabDaten[[#This Row],[Gld]],1)),tabGliederung[],2,FALSE)</f>
        <v xml:space="preserve">2    Schulen </v>
      </c>
      <c r="F1127" s="14" t="str">
        <f>LEFT(tabDaten[[#This Row],[Gld]],2) &amp; "    " &amp;VLOOKUP((tabDaten[[#This Row],[MandNr]]&amp;"x"&amp;LEFT(tabDaten[[#This Row],[Gld]],2)),tabGliederung[],2,FALSE)</f>
        <v>21    Grund - Hauptschulen,  Grundschulförderklassen</v>
      </c>
      <c r="G11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7" s="14" t="str">
        <f>LEFT(tabDaten[[#This Row],[Gld]],4) &amp; "    " &amp;VLOOKUP((tabDaten[[#This Row],[MandNr]]&amp;"x"&amp;LEFT(tabDaten[[#This Row],[Gld]],4)),tabGliederung[],2,FALSE)</f>
        <v xml:space="preserve">2119    Grundschule Zimmerhof </v>
      </c>
      <c r="I1127" s="14" t="str">
        <f>IF(OR(LEFT(tabDaten[[#This Row],[Grp]],1)*1=3,LEFT(tabDaten[[#This Row],[Grp]],1)*1=9),LEFT(tabDaten[[#This Row],[Grp]],2),LEFT(tabDaten[[#This Row],[Grp]],1))</f>
        <v>5</v>
      </c>
      <c r="J1127" s="14" t="str">
        <f>VLOOKUP(tabDaten[[#This Row],[GrpKurz]],tabGruppierung[],2,FALSE)</f>
        <v>A   Sächlicher Verwaltungs- und Betriebsaufwand</v>
      </c>
      <c r="K11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2119-592000    Lernmittel   </v>
      </c>
      <c r="L1127" s="17">
        <f>IF(OR(tabDaten[[#This Row],[art]]="00",tabDaten[[#This Row],[art]]="10"),tabDaten[[#This Row],[Plan]],tabDaten[[#This Row],[Plan]]*-1)</f>
        <v>-2000</v>
      </c>
      <c r="M1127" s="18">
        <f>IF(OR(tabDaten[[#This Row],[art]]="00",tabDaten[[#This Row],[art]]="10",tabDaten[[#This Row],[art]]="60",tabDaten[[#This Row],[art]]="70"),tabDaten[[#This Row],[Rechnung]],tabDaten[[#This Row],[Rechnung]]*-1)</f>
        <v>-3248.25</v>
      </c>
      <c r="N1127" s="44">
        <v>1</v>
      </c>
      <c r="O1127" s="45" t="s">
        <v>997</v>
      </c>
      <c r="P1127" s="45" t="s">
        <v>1069</v>
      </c>
      <c r="Q1127" s="45" t="s">
        <v>1758</v>
      </c>
      <c r="R1127" s="45" t="s">
        <v>995</v>
      </c>
      <c r="S1127" s="45" t="s">
        <v>1546</v>
      </c>
      <c r="T1127" s="44" t="s">
        <v>172</v>
      </c>
      <c r="U1127" s="46">
        <v>2000</v>
      </c>
      <c r="V1127" s="46">
        <v>3248.25</v>
      </c>
    </row>
    <row r="1128" spans="2:22" x14ac:dyDescent="0.2">
      <c r="B1128" s="14" t="str">
        <f>IF(tabDaten[[#This Row],[MandNr]]="","Fehler",IF(tabDaten[[#This Row],[MandNr]]=1,"1 Stadt Bad Rappenau","2 Eigenbetrieb Stadtenwässerung"))</f>
        <v>1 Stadt Bad Rappenau</v>
      </c>
      <c r="C1128" s="14" t="str">
        <f>IF(OR(tabDaten[[#This Row],[art]]="00",tabDaten[[#This Row],[art]]="01",tabDaten[[#This Row],[art]]="60",tabDaten[[#This Row],[art]]="61"),"0 Verwaltungshaushalt","1 Vermögenshaushalt")</f>
        <v>0 Verwaltungshaushalt</v>
      </c>
      <c r="D1128" s="14" t="str">
        <f>VLOOKUP(tabDaten[[#This Row],[art]],tabKontenart[],2,FALSE)</f>
        <v>01 Ausgaben VerwaltungsHH</v>
      </c>
      <c r="E1128" s="14" t="str">
        <f>LEFT(tabDaten[[#This Row],[Gld]],1) &amp; "    " &amp;VLOOKUP((tabDaten[[#This Row],[MandNr]]&amp;"x"&amp;LEFT(tabDaten[[#This Row],[Gld]],1)),tabGliederung[],2,FALSE)</f>
        <v xml:space="preserve">2    Schulen </v>
      </c>
      <c r="F1128" s="14" t="str">
        <f>LEFT(tabDaten[[#This Row],[Gld]],2) &amp; "    " &amp;VLOOKUP((tabDaten[[#This Row],[MandNr]]&amp;"x"&amp;LEFT(tabDaten[[#This Row],[Gld]],2)),tabGliederung[],2,FALSE)</f>
        <v>21    Grund - Hauptschulen,  Grundschulförderklassen</v>
      </c>
      <c r="G11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8" s="14" t="str">
        <f>LEFT(tabDaten[[#This Row],[Gld]],4) &amp; "    " &amp;VLOOKUP((tabDaten[[#This Row],[MandNr]]&amp;"x"&amp;LEFT(tabDaten[[#This Row],[Gld]],4)),tabGliederung[],2,FALSE)</f>
        <v xml:space="preserve">2119    Grundschule Zimmerhof </v>
      </c>
      <c r="I1128" s="14" t="str">
        <f>IF(OR(LEFT(tabDaten[[#This Row],[Grp]],1)*1=3,LEFT(tabDaten[[#This Row],[Grp]],1)*1=9),LEFT(tabDaten[[#This Row],[Grp]],2),LEFT(tabDaten[[#This Row],[Grp]],1))</f>
        <v>5</v>
      </c>
      <c r="J1128" s="14" t="str">
        <f>VLOOKUP(tabDaten[[#This Row],[GrpKurz]],tabGruppierung[],2,FALSE)</f>
        <v>A   Sächlicher Verwaltungs- und Betriebsaufwand</v>
      </c>
      <c r="K11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2119-593000    Schülerbücherei   </v>
      </c>
      <c r="L1128" s="17">
        <f>IF(OR(tabDaten[[#This Row],[art]]="00",tabDaten[[#This Row],[art]]="10"),tabDaten[[#This Row],[Plan]],tabDaten[[#This Row],[Plan]]*-1)</f>
        <v>-100</v>
      </c>
      <c r="M1128" s="18">
        <f>IF(OR(tabDaten[[#This Row],[art]]="00",tabDaten[[#This Row],[art]]="10",tabDaten[[#This Row],[art]]="60",tabDaten[[#This Row],[art]]="70"),tabDaten[[#This Row],[Rechnung]],tabDaten[[#This Row],[Rechnung]]*-1)</f>
        <v>0</v>
      </c>
      <c r="N1128" s="44">
        <v>1</v>
      </c>
      <c r="O1128" s="45" t="s">
        <v>997</v>
      </c>
      <c r="P1128" s="45" t="s">
        <v>1069</v>
      </c>
      <c r="Q1128" s="45" t="s">
        <v>1759</v>
      </c>
      <c r="R1128" s="45" t="s">
        <v>995</v>
      </c>
      <c r="S1128" s="45" t="s">
        <v>1546</v>
      </c>
      <c r="T1128" s="44" t="s">
        <v>173</v>
      </c>
      <c r="U1128" s="46">
        <v>100</v>
      </c>
      <c r="V1128" s="46">
        <v>0</v>
      </c>
    </row>
    <row r="1129" spans="2:22" x14ac:dyDescent="0.2">
      <c r="B1129" s="14" t="str">
        <f>IF(tabDaten[[#This Row],[MandNr]]="","Fehler",IF(tabDaten[[#This Row],[MandNr]]=1,"1 Stadt Bad Rappenau","2 Eigenbetrieb Stadtenwässerung"))</f>
        <v>1 Stadt Bad Rappenau</v>
      </c>
      <c r="C1129" s="14" t="str">
        <f>IF(OR(tabDaten[[#This Row],[art]]="00",tabDaten[[#This Row],[art]]="01",tabDaten[[#This Row],[art]]="60",tabDaten[[#This Row],[art]]="61"),"0 Verwaltungshaushalt","1 Vermögenshaushalt")</f>
        <v>0 Verwaltungshaushalt</v>
      </c>
      <c r="D1129" s="14" t="str">
        <f>VLOOKUP(tabDaten[[#This Row],[art]],tabKontenart[],2,FALSE)</f>
        <v>01 Ausgaben VerwaltungsHH</v>
      </c>
      <c r="E1129" s="14" t="str">
        <f>LEFT(tabDaten[[#This Row],[Gld]],1) &amp; "    " &amp;VLOOKUP((tabDaten[[#This Row],[MandNr]]&amp;"x"&amp;LEFT(tabDaten[[#This Row],[Gld]],1)),tabGliederung[],2,FALSE)</f>
        <v xml:space="preserve">2    Schulen </v>
      </c>
      <c r="F1129" s="14" t="str">
        <f>LEFT(tabDaten[[#This Row],[Gld]],2) &amp; "    " &amp;VLOOKUP((tabDaten[[#This Row],[MandNr]]&amp;"x"&amp;LEFT(tabDaten[[#This Row],[Gld]],2)),tabGliederung[],2,FALSE)</f>
        <v>21    Grund - Hauptschulen,  Grundschulförderklassen</v>
      </c>
      <c r="G11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29" s="14" t="str">
        <f>LEFT(tabDaten[[#This Row],[Gld]],4) &amp; "    " &amp;VLOOKUP((tabDaten[[#This Row],[MandNr]]&amp;"x"&amp;LEFT(tabDaten[[#This Row],[Gld]],4)),tabGliederung[],2,FALSE)</f>
        <v xml:space="preserve">2119    Grundschule Zimmerhof </v>
      </c>
      <c r="I1129" s="14" t="str">
        <f>IF(OR(LEFT(tabDaten[[#This Row],[Grp]],1)*1=3,LEFT(tabDaten[[#This Row],[Grp]],1)*1=9),LEFT(tabDaten[[#This Row],[Grp]],2),LEFT(tabDaten[[#This Row],[Grp]],1))</f>
        <v>5</v>
      </c>
      <c r="J1129" s="14" t="str">
        <f>VLOOKUP(tabDaten[[#This Row],[GrpKurz]],tabGruppierung[],2,FALSE)</f>
        <v>A   Sächlicher Verwaltungs- und Betriebsaufwand</v>
      </c>
      <c r="K11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2119-594000    sonstiger Schulaufwand   </v>
      </c>
      <c r="L1129" s="17">
        <f>IF(OR(tabDaten[[#This Row],[art]]="00",tabDaten[[#This Row],[art]]="10"),tabDaten[[#This Row],[Plan]],tabDaten[[#This Row],[Plan]]*-1)</f>
        <v>-100</v>
      </c>
      <c r="M1129" s="18">
        <f>IF(OR(tabDaten[[#This Row],[art]]="00",tabDaten[[#This Row],[art]]="10",tabDaten[[#This Row],[art]]="60",tabDaten[[#This Row],[art]]="70"),tabDaten[[#This Row],[Rechnung]],tabDaten[[#This Row],[Rechnung]]*-1)</f>
        <v>0</v>
      </c>
      <c r="N1129" s="44">
        <v>1</v>
      </c>
      <c r="O1129" s="45" t="s">
        <v>997</v>
      </c>
      <c r="P1129" s="45" t="s">
        <v>1069</v>
      </c>
      <c r="Q1129" s="45" t="s">
        <v>1760</v>
      </c>
      <c r="R1129" s="45" t="s">
        <v>995</v>
      </c>
      <c r="S1129" s="45" t="s">
        <v>1546</v>
      </c>
      <c r="T1129" s="44" t="s">
        <v>174</v>
      </c>
      <c r="U1129" s="46">
        <v>100</v>
      </c>
      <c r="V1129" s="46">
        <v>0</v>
      </c>
    </row>
    <row r="1130" spans="2:22" x14ac:dyDescent="0.2">
      <c r="B1130" s="14" t="str">
        <f>IF(tabDaten[[#This Row],[MandNr]]="","Fehler",IF(tabDaten[[#This Row],[MandNr]]=1,"1 Stadt Bad Rappenau","2 Eigenbetrieb Stadtenwässerung"))</f>
        <v>1 Stadt Bad Rappenau</v>
      </c>
      <c r="C1130" s="14" t="str">
        <f>IF(OR(tabDaten[[#This Row],[art]]="00",tabDaten[[#This Row],[art]]="01",tabDaten[[#This Row],[art]]="60",tabDaten[[#This Row],[art]]="61"),"0 Verwaltungshaushalt","1 Vermögenshaushalt")</f>
        <v>0 Verwaltungshaushalt</v>
      </c>
      <c r="D1130" s="14" t="str">
        <f>VLOOKUP(tabDaten[[#This Row],[art]],tabKontenart[],2,FALSE)</f>
        <v>01 Ausgaben VerwaltungsHH</v>
      </c>
      <c r="E1130" s="14" t="str">
        <f>LEFT(tabDaten[[#This Row],[Gld]],1) &amp; "    " &amp;VLOOKUP((tabDaten[[#This Row],[MandNr]]&amp;"x"&amp;LEFT(tabDaten[[#This Row],[Gld]],1)),tabGliederung[],2,FALSE)</f>
        <v xml:space="preserve">2    Schulen </v>
      </c>
      <c r="F1130" s="14" t="str">
        <f>LEFT(tabDaten[[#This Row],[Gld]],2) &amp; "    " &amp;VLOOKUP((tabDaten[[#This Row],[MandNr]]&amp;"x"&amp;LEFT(tabDaten[[#This Row],[Gld]],2)),tabGliederung[],2,FALSE)</f>
        <v>21    Grund - Hauptschulen,  Grundschulförderklassen</v>
      </c>
      <c r="G11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0" s="14" t="str">
        <f>LEFT(tabDaten[[#This Row],[Gld]],4) &amp; "    " &amp;VLOOKUP((tabDaten[[#This Row],[MandNr]]&amp;"x"&amp;LEFT(tabDaten[[#This Row],[Gld]],4)),tabGliederung[],2,FALSE)</f>
        <v xml:space="preserve">2119    Grundschule Zimmerhof </v>
      </c>
      <c r="I1130" s="14" t="str">
        <f>IF(OR(LEFT(tabDaten[[#This Row],[Grp]],1)*1=3,LEFT(tabDaten[[#This Row],[Grp]],1)*1=9),LEFT(tabDaten[[#This Row],[Grp]],2),LEFT(tabDaten[[#This Row],[Grp]],1))</f>
        <v>5</v>
      </c>
      <c r="J1130" s="14" t="str">
        <f>VLOOKUP(tabDaten[[#This Row],[GrpKurz]],tabGruppierung[],2,FALSE)</f>
        <v>A   Sächlicher Verwaltungs- und Betriebsaufwand</v>
      </c>
      <c r="K11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2119-595000    Schulveranstaltungen   </v>
      </c>
      <c r="L1130" s="17">
        <f>IF(OR(tabDaten[[#This Row],[art]]="00",tabDaten[[#This Row],[art]]="10"),tabDaten[[#This Row],[Plan]],tabDaten[[#This Row],[Plan]]*-1)</f>
        <v>-100</v>
      </c>
      <c r="M1130" s="18">
        <f>IF(OR(tabDaten[[#This Row],[art]]="00",tabDaten[[#This Row],[art]]="10",tabDaten[[#This Row],[art]]="60",tabDaten[[#This Row],[art]]="70"),tabDaten[[#This Row],[Rechnung]],tabDaten[[#This Row],[Rechnung]]*-1)</f>
        <v>-47.6</v>
      </c>
      <c r="N1130" s="44">
        <v>1</v>
      </c>
      <c r="O1130" s="45" t="s">
        <v>997</v>
      </c>
      <c r="P1130" s="45" t="s">
        <v>1069</v>
      </c>
      <c r="Q1130" s="45" t="s">
        <v>1761</v>
      </c>
      <c r="R1130" s="45" t="s">
        <v>995</v>
      </c>
      <c r="S1130" s="45" t="s">
        <v>1546</v>
      </c>
      <c r="T1130" s="44" t="s">
        <v>175</v>
      </c>
      <c r="U1130" s="46">
        <v>100</v>
      </c>
      <c r="V1130" s="46">
        <v>47.6</v>
      </c>
    </row>
    <row r="1131" spans="2:22" x14ac:dyDescent="0.2">
      <c r="B1131" s="14" t="str">
        <f>IF(tabDaten[[#This Row],[MandNr]]="","Fehler",IF(tabDaten[[#This Row],[MandNr]]=1,"1 Stadt Bad Rappenau","2 Eigenbetrieb Stadtenwässerung"))</f>
        <v>1 Stadt Bad Rappenau</v>
      </c>
      <c r="C1131" s="14" t="str">
        <f>IF(OR(tabDaten[[#This Row],[art]]="00",tabDaten[[#This Row],[art]]="01",tabDaten[[#This Row],[art]]="60",tabDaten[[#This Row],[art]]="61"),"0 Verwaltungshaushalt","1 Vermögenshaushalt")</f>
        <v>0 Verwaltungshaushalt</v>
      </c>
      <c r="D1131" s="14" t="str">
        <f>VLOOKUP(tabDaten[[#This Row],[art]],tabKontenart[],2,FALSE)</f>
        <v>01 Ausgaben VerwaltungsHH</v>
      </c>
      <c r="E1131" s="14" t="str">
        <f>LEFT(tabDaten[[#This Row],[Gld]],1) &amp; "    " &amp;VLOOKUP((tabDaten[[#This Row],[MandNr]]&amp;"x"&amp;LEFT(tabDaten[[#This Row],[Gld]],1)),tabGliederung[],2,FALSE)</f>
        <v xml:space="preserve">2    Schulen </v>
      </c>
      <c r="F1131" s="14" t="str">
        <f>LEFT(tabDaten[[#This Row],[Gld]],2) &amp; "    " &amp;VLOOKUP((tabDaten[[#This Row],[MandNr]]&amp;"x"&amp;LEFT(tabDaten[[#This Row],[Gld]],2)),tabGliederung[],2,FALSE)</f>
        <v>21    Grund - Hauptschulen,  Grundschulförderklassen</v>
      </c>
      <c r="G11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1" s="14" t="str">
        <f>LEFT(tabDaten[[#This Row],[Gld]],4) &amp; "    " &amp;VLOOKUP((tabDaten[[#This Row],[MandNr]]&amp;"x"&amp;LEFT(tabDaten[[#This Row],[Gld]],4)),tabGliederung[],2,FALSE)</f>
        <v xml:space="preserve">2119    Grundschule Zimmerhof </v>
      </c>
      <c r="I1131" s="14" t="str">
        <f>IF(OR(LEFT(tabDaten[[#This Row],[Grp]],1)*1=3,LEFT(tabDaten[[#This Row],[Grp]],1)*1=9),LEFT(tabDaten[[#This Row],[Grp]],2),LEFT(tabDaten[[#This Row],[Grp]],1))</f>
        <v>5</v>
      </c>
      <c r="J1131" s="14" t="str">
        <f>VLOOKUP(tabDaten[[#This Row],[GrpKurz]],tabGruppierung[],2,FALSE)</f>
        <v>A   Sächlicher Verwaltungs- und Betriebsaufwand</v>
      </c>
      <c r="K11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2119-596000    Musikalische Bildung durch Musikschule   </v>
      </c>
      <c r="L1131" s="17">
        <f>IF(OR(tabDaten[[#This Row],[art]]="00",tabDaten[[#This Row],[art]]="10"),tabDaten[[#This Row],[Plan]],tabDaten[[#This Row],[Plan]]*-1)</f>
        <v>-3000</v>
      </c>
      <c r="M1131" s="18">
        <f>IF(OR(tabDaten[[#This Row],[art]]="00",tabDaten[[#This Row],[art]]="10",tabDaten[[#This Row],[art]]="60",tabDaten[[#This Row],[art]]="70"),tabDaten[[#This Row],[Rechnung]],tabDaten[[#This Row],[Rechnung]]*-1)</f>
        <v>-3369.18</v>
      </c>
      <c r="N1131" s="44">
        <v>1</v>
      </c>
      <c r="O1131" s="45" t="s">
        <v>997</v>
      </c>
      <c r="P1131" s="45" t="s">
        <v>1069</v>
      </c>
      <c r="Q1131" s="45" t="s">
        <v>1762</v>
      </c>
      <c r="R1131" s="45" t="s">
        <v>995</v>
      </c>
      <c r="S1131" s="45" t="s">
        <v>1546</v>
      </c>
      <c r="T1131" s="44" t="s">
        <v>176</v>
      </c>
      <c r="U1131" s="46">
        <v>3000</v>
      </c>
      <c r="V1131" s="46">
        <v>3369.18</v>
      </c>
    </row>
    <row r="1132" spans="2:22" x14ac:dyDescent="0.2">
      <c r="B1132" s="14" t="str">
        <f>IF(tabDaten[[#This Row],[MandNr]]="","Fehler",IF(tabDaten[[#This Row],[MandNr]]=1,"1 Stadt Bad Rappenau","2 Eigenbetrieb Stadtenwässerung"))</f>
        <v>1 Stadt Bad Rappenau</v>
      </c>
      <c r="C1132" s="14" t="str">
        <f>IF(OR(tabDaten[[#This Row],[art]]="00",tabDaten[[#This Row],[art]]="01",tabDaten[[#This Row],[art]]="60",tabDaten[[#This Row],[art]]="61"),"0 Verwaltungshaushalt","1 Vermögenshaushalt")</f>
        <v>0 Verwaltungshaushalt</v>
      </c>
      <c r="D1132" s="14" t="str">
        <f>VLOOKUP(tabDaten[[#This Row],[art]],tabKontenart[],2,FALSE)</f>
        <v>01 Ausgaben VerwaltungsHH</v>
      </c>
      <c r="E1132" s="14" t="str">
        <f>LEFT(tabDaten[[#This Row],[Gld]],1) &amp; "    " &amp;VLOOKUP((tabDaten[[#This Row],[MandNr]]&amp;"x"&amp;LEFT(tabDaten[[#This Row],[Gld]],1)),tabGliederung[],2,FALSE)</f>
        <v xml:space="preserve">2    Schulen </v>
      </c>
      <c r="F1132" s="14" t="str">
        <f>LEFT(tabDaten[[#This Row],[Gld]],2) &amp; "    " &amp;VLOOKUP((tabDaten[[#This Row],[MandNr]]&amp;"x"&amp;LEFT(tabDaten[[#This Row],[Gld]],2)),tabGliederung[],2,FALSE)</f>
        <v>21    Grund - Hauptschulen,  Grundschulförderklassen</v>
      </c>
      <c r="G11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2" s="14" t="str">
        <f>LEFT(tabDaten[[#This Row],[Gld]],4) &amp; "    " &amp;VLOOKUP((tabDaten[[#This Row],[MandNr]]&amp;"x"&amp;LEFT(tabDaten[[#This Row],[Gld]],4)),tabGliederung[],2,FALSE)</f>
        <v xml:space="preserve">2119    Grundschule Zimmerhof </v>
      </c>
      <c r="I1132" s="14" t="str">
        <f>IF(OR(LEFT(tabDaten[[#This Row],[Grp]],1)*1=3,LEFT(tabDaten[[#This Row],[Grp]],1)*1=9),LEFT(tabDaten[[#This Row],[Grp]],2),LEFT(tabDaten[[#This Row],[Grp]],1))</f>
        <v>5</v>
      </c>
      <c r="J1132" s="14" t="str">
        <f>VLOOKUP(tabDaten[[#This Row],[GrpKurz]],tabGruppierung[],2,FALSE)</f>
        <v>A   Sächlicher Verwaltungs- und Betriebsaufwand</v>
      </c>
      <c r="K11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2119-597000    Beförderungskosten für Schüler  </v>
      </c>
      <c r="L1132" s="17">
        <f>IF(OR(tabDaten[[#This Row],[art]]="00",tabDaten[[#This Row],[art]]="10"),tabDaten[[#This Row],[Plan]],tabDaten[[#This Row],[Plan]]*-1)</f>
        <v>-2800</v>
      </c>
      <c r="M1132" s="18">
        <f>IF(OR(tabDaten[[#This Row],[art]]="00",tabDaten[[#This Row],[art]]="10",tabDaten[[#This Row],[art]]="60",tabDaten[[#This Row],[art]]="70"),tabDaten[[#This Row],[Rechnung]],tabDaten[[#This Row],[Rechnung]]*-1)</f>
        <v>-1898.29</v>
      </c>
      <c r="N1132" s="44">
        <v>1</v>
      </c>
      <c r="O1132" s="45" t="s">
        <v>997</v>
      </c>
      <c r="P1132" s="45" t="s">
        <v>1069</v>
      </c>
      <c r="Q1132" s="45" t="s">
        <v>1764</v>
      </c>
      <c r="R1132" s="45" t="s">
        <v>995</v>
      </c>
      <c r="S1132" s="45" t="s">
        <v>1546</v>
      </c>
      <c r="T1132" s="44" t="s">
        <v>179</v>
      </c>
      <c r="U1132" s="46">
        <v>2800</v>
      </c>
      <c r="V1132" s="46">
        <v>1898.29</v>
      </c>
    </row>
    <row r="1133" spans="2:22" x14ac:dyDescent="0.2">
      <c r="B1133" s="14" t="str">
        <f>IF(tabDaten[[#This Row],[MandNr]]="","Fehler",IF(tabDaten[[#This Row],[MandNr]]=1,"1 Stadt Bad Rappenau","2 Eigenbetrieb Stadtenwässerung"))</f>
        <v>1 Stadt Bad Rappenau</v>
      </c>
      <c r="C1133" s="14" t="str">
        <f>IF(OR(tabDaten[[#This Row],[art]]="00",tabDaten[[#This Row],[art]]="01",tabDaten[[#This Row],[art]]="60",tabDaten[[#This Row],[art]]="61"),"0 Verwaltungshaushalt","1 Vermögenshaushalt")</f>
        <v>0 Verwaltungshaushalt</v>
      </c>
      <c r="D1133" s="14" t="str">
        <f>VLOOKUP(tabDaten[[#This Row],[art]],tabKontenart[],2,FALSE)</f>
        <v>01 Ausgaben VerwaltungsHH</v>
      </c>
      <c r="E1133" s="14" t="str">
        <f>LEFT(tabDaten[[#This Row],[Gld]],1) &amp; "    " &amp;VLOOKUP((tabDaten[[#This Row],[MandNr]]&amp;"x"&amp;LEFT(tabDaten[[#This Row],[Gld]],1)),tabGliederung[],2,FALSE)</f>
        <v xml:space="preserve">2    Schulen </v>
      </c>
      <c r="F1133" s="14" t="str">
        <f>LEFT(tabDaten[[#This Row],[Gld]],2) &amp; "    " &amp;VLOOKUP((tabDaten[[#This Row],[MandNr]]&amp;"x"&amp;LEFT(tabDaten[[#This Row],[Gld]],2)),tabGliederung[],2,FALSE)</f>
        <v>21    Grund - Hauptschulen,  Grundschulförderklassen</v>
      </c>
      <c r="G11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3" s="14" t="str">
        <f>LEFT(tabDaten[[#This Row],[Gld]],4) &amp; "    " &amp;VLOOKUP((tabDaten[[#This Row],[MandNr]]&amp;"x"&amp;LEFT(tabDaten[[#This Row],[Gld]],4)),tabGliederung[],2,FALSE)</f>
        <v xml:space="preserve">2119    Grundschule Zimmerhof </v>
      </c>
      <c r="I1133" s="14" t="str">
        <f>IF(OR(LEFT(tabDaten[[#This Row],[Grp]],1)*1=3,LEFT(tabDaten[[#This Row],[Grp]],1)*1=9),LEFT(tabDaten[[#This Row],[Grp]],2),LEFT(tabDaten[[#This Row],[Grp]],1))</f>
        <v>6</v>
      </c>
      <c r="J1133" s="14" t="str">
        <f>VLOOKUP(tabDaten[[#This Row],[GrpKurz]],tabGruppierung[],2,FALSE)</f>
        <v>A   Sächlicher Verwaltungs- und Betriebsaufwand</v>
      </c>
      <c r="K11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2119-634000    Aufwand für Jugendbegleiter   </v>
      </c>
      <c r="L1133" s="17">
        <f>IF(OR(tabDaten[[#This Row],[art]]="00",tabDaten[[#This Row],[art]]="10"),tabDaten[[#This Row],[Plan]],tabDaten[[#This Row],[Plan]]*-1)</f>
        <v>0</v>
      </c>
      <c r="M1133" s="18">
        <f>IF(OR(tabDaten[[#This Row],[art]]="00",tabDaten[[#This Row],[art]]="10",tabDaten[[#This Row],[art]]="60",tabDaten[[#This Row],[art]]="70"),tabDaten[[#This Row],[Rechnung]],tabDaten[[#This Row],[Rechnung]]*-1)</f>
        <v>-2322.9899999999998</v>
      </c>
      <c r="N1133" s="44">
        <v>1</v>
      </c>
      <c r="O1133" s="45" t="s">
        <v>997</v>
      </c>
      <c r="P1133" s="45" t="s">
        <v>1069</v>
      </c>
      <c r="Q1133" s="45" t="s">
        <v>1744</v>
      </c>
      <c r="R1133" s="45" t="s">
        <v>995</v>
      </c>
      <c r="S1133" s="45" t="s">
        <v>1546</v>
      </c>
      <c r="T1133" s="44" t="s">
        <v>181</v>
      </c>
      <c r="U1133" s="46">
        <v>0</v>
      </c>
      <c r="V1133" s="46">
        <v>2322.9899999999998</v>
      </c>
    </row>
    <row r="1134" spans="2:22" x14ac:dyDescent="0.2">
      <c r="B1134" s="14" t="str">
        <f>IF(tabDaten[[#This Row],[MandNr]]="","Fehler",IF(tabDaten[[#This Row],[MandNr]]=1,"1 Stadt Bad Rappenau","2 Eigenbetrieb Stadtenwässerung"))</f>
        <v>1 Stadt Bad Rappenau</v>
      </c>
      <c r="C1134" s="14" t="str">
        <f>IF(OR(tabDaten[[#This Row],[art]]="00",tabDaten[[#This Row],[art]]="01",tabDaten[[#This Row],[art]]="60",tabDaten[[#This Row],[art]]="61"),"0 Verwaltungshaushalt","1 Vermögenshaushalt")</f>
        <v>0 Verwaltungshaushalt</v>
      </c>
      <c r="D1134" s="14" t="str">
        <f>VLOOKUP(tabDaten[[#This Row],[art]],tabKontenart[],2,FALSE)</f>
        <v>01 Ausgaben VerwaltungsHH</v>
      </c>
      <c r="E1134" s="14" t="str">
        <f>LEFT(tabDaten[[#This Row],[Gld]],1) &amp; "    " &amp;VLOOKUP((tabDaten[[#This Row],[MandNr]]&amp;"x"&amp;LEFT(tabDaten[[#This Row],[Gld]],1)),tabGliederung[],2,FALSE)</f>
        <v xml:space="preserve">2    Schulen </v>
      </c>
      <c r="F1134" s="14" t="str">
        <f>LEFT(tabDaten[[#This Row],[Gld]],2) &amp; "    " &amp;VLOOKUP((tabDaten[[#This Row],[MandNr]]&amp;"x"&amp;LEFT(tabDaten[[#This Row],[Gld]],2)),tabGliederung[],2,FALSE)</f>
        <v>21    Grund - Hauptschulen,  Grundschulförderklassen</v>
      </c>
      <c r="G11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4" s="14" t="str">
        <f>LEFT(tabDaten[[#This Row],[Gld]],4) &amp; "    " &amp;VLOOKUP((tabDaten[[#This Row],[MandNr]]&amp;"x"&amp;LEFT(tabDaten[[#This Row],[Gld]],4)),tabGliederung[],2,FALSE)</f>
        <v xml:space="preserve">2119    Grundschule Zimmerhof </v>
      </c>
      <c r="I1134" s="14" t="str">
        <f>IF(OR(LEFT(tabDaten[[#This Row],[Grp]],1)*1=3,LEFT(tabDaten[[#This Row],[Grp]],1)*1=9),LEFT(tabDaten[[#This Row],[Grp]],2),LEFT(tabDaten[[#This Row],[Grp]],1))</f>
        <v>6</v>
      </c>
      <c r="J1134" s="14" t="str">
        <f>VLOOKUP(tabDaten[[#This Row],[GrpKurz]],tabGruppierung[],2,FALSE)</f>
        <v>A   Sächlicher Verwaltungs- und Betriebsaufwand</v>
      </c>
      <c r="K11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2119-638000    EDV-Kosten   </v>
      </c>
      <c r="L1134" s="17">
        <f>IF(OR(tabDaten[[#This Row],[art]]="00",tabDaten[[#This Row],[art]]="10"),tabDaten[[#This Row],[Plan]],tabDaten[[#This Row],[Plan]]*-1)</f>
        <v>-8100</v>
      </c>
      <c r="M1134" s="18">
        <f>IF(OR(tabDaten[[#This Row],[art]]="00",tabDaten[[#This Row],[art]]="10",tabDaten[[#This Row],[art]]="60",tabDaten[[#This Row],[art]]="70"),tabDaten[[#This Row],[Rechnung]],tabDaten[[#This Row],[Rechnung]]*-1)</f>
        <v>-2123.13</v>
      </c>
      <c r="N1134" s="44">
        <v>1</v>
      </c>
      <c r="O1134" s="45" t="s">
        <v>997</v>
      </c>
      <c r="P1134" s="45" t="s">
        <v>1069</v>
      </c>
      <c r="Q1134" s="45" t="s">
        <v>1722</v>
      </c>
      <c r="R1134" s="45" t="s">
        <v>995</v>
      </c>
      <c r="S1134" s="45" t="s">
        <v>1546</v>
      </c>
      <c r="T1134" s="44" t="s">
        <v>117</v>
      </c>
      <c r="U1134" s="46">
        <v>8100</v>
      </c>
      <c r="V1134" s="46">
        <v>2123.13</v>
      </c>
    </row>
    <row r="1135" spans="2:22" x14ac:dyDescent="0.2">
      <c r="B1135" s="14" t="str">
        <f>IF(tabDaten[[#This Row],[MandNr]]="","Fehler",IF(tabDaten[[#This Row],[MandNr]]=1,"1 Stadt Bad Rappenau","2 Eigenbetrieb Stadtenwässerung"))</f>
        <v>1 Stadt Bad Rappenau</v>
      </c>
      <c r="C1135" s="14" t="str">
        <f>IF(OR(tabDaten[[#This Row],[art]]="00",tabDaten[[#This Row],[art]]="01",tabDaten[[#This Row],[art]]="60",tabDaten[[#This Row],[art]]="61"),"0 Verwaltungshaushalt","1 Vermögenshaushalt")</f>
        <v>0 Verwaltungshaushalt</v>
      </c>
      <c r="D1135" s="14" t="str">
        <f>VLOOKUP(tabDaten[[#This Row],[art]],tabKontenart[],2,FALSE)</f>
        <v>01 Ausgaben VerwaltungsHH</v>
      </c>
      <c r="E1135" s="14" t="str">
        <f>LEFT(tabDaten[[#This Row],[Gld]],1) &amp; "    " &amp;VLOOKUP((tabDaten[[#This Row],[MandNr]]&amp;"x"&amp;LEFT(tabDaten[[#This Row],[Gld]],1)),tabGliederung[],2,FALSE)</f>
        <v xml:space="preserve">2    Schulen </v>
      </c>
      <c r="F1135" s="14" t="str">
        <f>LEFT(tabDaten[[#This Row],[Gld]],2) &amp; "    " &amp;VLOOKUP((tabDaten[[#This Row],[MandNr]]&amp;"x"&amp;LEFT(tabDaten[[#This Row],[Gld]],2)),tabGliederung[],2,FALSE)</f>
        <v>21    Grund - Hauptschulen,  Grundschulförderklassen</v>
      </c>
      <c r="G11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5" s="14" t="str">
        <f>LEFT(tabDaten[[#This Row],[Gld]],4) &amp; "    " &amp;VLOOKUP((tabDaten[[#This Row],[MandNr]]&amp;"x"&amp;LEFT(tabDaten[[#This Row],[Gld]],4)),tabGliederung[],2,FALSE)</f>
        <v xml:space="preserve">2119    Grundschule Zimmerhof </v>
      </c>
      <c r="I1135" s="14" t="str">
        <f>IF(OR(LEFT(tabDaten[[#This Row],[Grp]],1)*1=3,LEFT(tabDaten[[#This Row],[Grp]],1)*1=9),LEFT(tabDaten[[#This Row],[Grp]],2),LEFT(tabDaten[[#This Row],[Grp]],1))</f>
        <v>6</v>
      </c>
      <c r="J1135" s="14" t="str">
        <f>VLOOKUP(tabDaten[[#This Row],[GrpKurz]],tabGruppierung[],2,FALSE)</f>
        <v>A   Sächlicher Verwaltungs- und Betriebsaufwand</v>
      </c>
      <c r="K11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2119-640000    Steuern, Versicherung, Schadensfälle, Sonderabgaben  </v>
      </c>
      <c r="L1135" s="17">
        <f>IF(OR(tabDaten[[#This Row],[art]]="00",tabDaten[[#This Row],[art]]="10"),tabDaten[[#This Row],[Plan]],tabDaten[[#This Row],[Plan]]*-1)</f>
        <v>-4200</v>
      </c>
      <c r="M1135" s="18">
        <f>IF(OR(tabDaten[[#This Row],[art]]="00",tabDaten[[#This Row],[art]]="10",tabDaten[[#This Row],[art]]="60",tabDaten[[#This Row],[art]]="70"),tabDaten[[#This Row],[Rechnung]],tabDaten[[#This Row],[Rechnung]]*-1)</f>
        <v>-4137.72</v>
      </c>
      <c r="N1135" s="44">
        <v>1</v>
      </c>
      <c r="O1135" s="45" t="s">
        <v>997</v>
      </c>
      <c r="P1135" s="45" t="s">
        <v>1069</v>
      </c>
      <c r="Q1135" s="45" t="s">
        <v>1723</v>
      </c>
      <c r="R1135" s="45" t="s">
        <v>995</v>
      </c>
      <c r="S1135" s="45" t="s">
        <v>1546</v>
      </c>
      <c r="T1135" s="44" t="s">
        <v>118</v>
      </c>
      <c r="U1135" s="46">
        <v>4200</v>
      </c>
      <c r="V1135" s="46">
        <v>4137.72</v>
      </c>
    </row>
    <row r="1136" spans="2:22" x14ac:dyDescent="0.2">
      <c r="B1136" s="14" t="str">
        <f>IF(tabDaten[[#This Row],[MandNr]]="","Fehler",IF(tabDaten[[#This Row],[MandNr]]=1,"1 Stadt Bad Rappenau","2 Eigenbetrieb Stadtenwässerung"))</f>
        <v>1 Stadt Bad Rappenau</v>
      </c>
      <c r="C1136" s="14" t="str">
        <f>IF(OR(tabDaten[[#This Row],[art]]="00",tabDaten[[#This Row],[art]]="01",tabDaten[[#This Row],[art]]="60",tabDaten[[#This Row],[art]]="61"),"0 Verwaltungshaushalt","1 Vermögenshaushalt")</f>
        <v>0 Verwaltungshaushalt</v>
      </c>
      <c r="D1136" s="14" t="str">
        <f>VLOOKUP(tabDaten[[#This Row],[art]],tabKontenart[],2,FALSE)</f>
        <v>01 Ausgaben VerwaltungsHH</v>
      </c>
      <c r="E1136" s="14" t="str">
        <f>LEFT(tabDaten[[#This Row],[Gld]],1) &amp; "    " &amp;VLOOKUP((tabDaten[[#This Row],[MandNr]]&amp;"x"&amp;LEFT(tabDaten[[#This Row],[Gld]],1)),tabGliederung[],2,FALSE)</f>
        <v xml:space="preserve">2    Schulen </v>
      </c>
      <c r="F1136" s="14" t="str">
        <f>LEFT(tabDaten[[#This Row],[Gld]],2) &amp; "    " &amp;VLOOKUP((tabDaten[[#This Row],[MandNr]]&amp;"x"&amp;LEFT(tabDaten[[#This Row],[Gld]],2)),tabGliederung[],2,FALSE)</f>
        <v>21    Grund - Hauptschulen,  Grundschulförderklassen</v>
      </c>
      <c r="G11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6" s="14" t="str">
        <f>LEFT(tabDaten[[#This Row],[Gld]],4) &amp; "    " &amp;VLOOKUP((tabDaten[[#This Row],[MandNr]]&amp;"x"&amp;LEFT(tabDaten[[#This Row],[Gld]],4)),tabGliederung[],2,FALSE)</f>
        <v xml:space="preserve">2119    Grundschule Zimmerhof </v>
      </c>
      <c r="I1136" s="14" t="str">
        <f>IF(OR(LEFT(tabDaten[[#This Row],[Grp]],1)*1=3,LEFT(tabDaten[[#This Row],[Grp]],1)*1=9),LEFT(tabDaten[[#This Row],[Grp]],2),LEFT(tabDaten[[#This Row],[Grp]],1))</f>
        <v>6</v>
      </c>
      <c r="J1136" s="14" t="str">
        <f>VLOOKUP(tabDaten[[#This Row],[GrpKurz]],tabGruppierung[],2,FALSE)</f>
        <v>A   Sächlicher Verwaltungs- und Betriebsaufwand</v>
      </c>
      <c r="K11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2119-650000    Bürobedarf   </v>
      </c>
      <c r="L1136" s="17">
        <f>IF(OR(tabDaten[[#This Row],[art]]="00",tabDaten[[#This Row],[art]]="10"),tabDaten[[#This Row],[Plan]],tabDaten[[#This Row],[Plan]]*-1)</f>
        <v>-1100</v>
      </c>
      <c r="M1136" s="18">
        <f>IF(OR(tabDaten[[#This Row],[art]]="00",tabDaten[[#This Row],[art]]="10",tabDaten[[#This Row],[art]]="60",tabDaten[[#This Row],[art]]="70"),tabDaten[[#This Row],[Rechnung]],tabDaten[[#This Row],[Rechnung]]*-1)</f>
        <v>-76.760000000000005</v>
      </c>
      <c r="N1136" s="44">
        <v>1</v>
      </c>
      <c r="O1136" s="45" t="s">
        <v>997</v>
      </c>
      <c r="P1136" s="45" t="s">
        <v>1069</v>
      </c>
      <c r="Q1136" s="45" t="s">
        <v>1724</v>
      </c>
      <c r="R1136" s="45" t="s">
        <v>995</v>
      </c>
      <c r="S1136" s="45" t="s">
        <v>1546</v>
      </c>
      <c r="T1136" s="44" t="s">
        <v>119</v>
      </c>
      <c r="U1136" s="46">
        <v>1100</v>
      </c>
      <c r="V1136" s="46">
        <v>76.760000000000005</v>
      </c>
    </row>
    <row r="1137" spans="2:22" x14ac:dyDescent="0.2">
      <c r="B1137" s="14" t="str">
        <f>IF(tabDaten[[#This Row],[MandNr]]="","Fehler",IF(tabDaten[[#This Row],[MandNr]]=1,"1 Stadt Bad Rappenau","2 Eigenbetrieb Stadtenwässerung"))</f>
        <v>1 Stadt Bad Rappenau</v>
      </c>
      <c r="C1137" s="14" t="str">
        <f>IF(OR(tabDaten[[#This Row],[art]]="00",tabDaten[[#This Row],[art]]="01",tabDaten[[#This Row],[art]]="60",tabDaten[[#This Row],[art]]="61"),"0 Verwaltungshaushalt","1 Vermögenshaushalt")</f>
        <v>0 Verwaltungshaushalt</v>
      </c>
      <c r="D1137" s="14" t="str">
        <f>VLOOKUP(tabDaten[[#This Row],[art]],tabKontenart[],2,FALSE)</f>
        <v>01 Ausgaben VerwaltungsHH</v>
      </c>
      <c r="E1137" s="14" t="str">
        <f>LEFT(tabDaten[[#This Row],[Gld]],1) &amp; "    " &amp;VLOOKUP((tabDaten[[#This Row],[MandNr]]&amp;"x"&amp;LEFT(tabDaten[[#This Row],[Gld]],1)),tabGliederung[],2,FALSE)</f>
        <v xml:space="preserve">2    Schulen </v>
      </c>
      <c r="F1137" s="14" t="str">
        <f>LEFT(tabDaten[[#This Row],[Gld]],2) &amp; "    " &amp;VLOOKUP((tabDaten[[#This Row],[MandNr]]&amp;"x"&amp;LEFT(tabDaten[[#This Row],[Gld]],2)),tabGliederung[],2,FALSE)</f>
        <v>21    Grund - Hauptschulen,  Grundschulförderklassen</v>
      </c>
      <c r="G11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7" s="14" t="str">
        <f>LEFT(tabDaten[[#This Row],[Gld]],4) &amp; "    " &amp;VLOOKUP((tabDaten[[#This Row],[MandNr]]&amp;"x"&amp;LEFT(tabDaten[[#This Row],[Gld]],4)),tabGliederung[],2,FALSE)</f>
        <v xml:space="preserve">2119    Grundschule Zimmerhof </v>
      </c>
      <c r="I1137" s="14" t="str">
        <f>IF(OR(LEFT(tabDaten[[#This Row],[Grp]],1)*1=3,LEFT(tabDaten[[#This Row],[Grp]],1)*1=9),LEFT(tabDaten[[#This Row],[Grp]],2),LEFT(tabDaten[[#This Row],[Grp]],1))</f>
        <v>6</v>
      </c>
      <c r="J1137" s="14" t="str">
        <f>VLOOKUP(tabDaten[[#This Row],[GrpKurz]],tabGruppierung[],2,FALSE)</f>
        <v>A   Sächlicher Verwaltungs- und Betriebsaufwand</v>
      </c>
      <c r="K11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2119-668000    Vermischte Ausgaben   </v>
      </c>
      <c r="L1137" s="17">
        <f>IF(OR(tabDaten[[#This Row],[art]]="00",tabDaten[[#This Row],[art]]="10"),tabDaten[[#This Row],[Plan]],tabDaten[[#This Row],[Plan]]*-1)</f>
        <v>-300</v>
      </c>
      <c r="M1137" s="18">
        <f>IF(OR(tabDaten[[#This Row],[art]]="00",tabDaten[[#This Row],[art]]="10",tabDaten[[#This Row],[art]]="60",tabDaten[[#This Row],[art]]="70"),tabDaten[[#This Row],[Rechnung]],tabDaten[[#This Row],[Rechnung]]*-1)</f>
        <v>0</v>
      </c>
      <c r="N1137" s="44">
        <v>1</v>
      </c>
      <c r="O1137" s="45" t="s">
        <v>997</v>
      </c>
      <c r="P1137" s="45" t="s">
        <v>1069</v>
      </c>
      <c r="Q1137" s="45" t="s">
        <v>1726</v>
      </c>
      <c r="R1137" s="45" t="s">
        <v>995</v>
      </c>
      <c r="S1137" s="45" t="s">
        <v>1546</v>
      </c>
      <c r="T1137" s="44" t="s">
        <v>121</v>
      </c>
      <c r="U1137" s="46">
        <v>300</v>
      </c>
      <c r="V1137" s="46">
        <v>0</v>
      </c>
    </row>
    <row r="1138" spans="2:22" x14ac:dyDescent="0.2">
      <c r="B1138" s="14" t="str">
        <f>IF(tabDaten[[#This Row],[MandNr]]="","Fehler",IF(tabDaten[[#This Row],[MandNr]]=1,"1 Stadt Bad Rappenau","2 Eigenbetrieb Stadtenwässerung"))</f>
        <v>1 Stadt Bad Rappenau</v>
      </c>
      <c r="C1138" s="14" t="str">
        <f>IF(OR(tabDaten[[#This Row],[art]]="00",tabDaten[[#This Row],[art]]="01",tabDaten[[#This Row],[art]]="60",tabDaten[[#This Row],[art]]="61"),"0 Verwaltungshaushalt","1 Vermögenshaushalt")</f>
        <v>0 Verwaltungshaushalt</v>
      </c>
      <c r="D1138" s="14" t="str">
        <f>VLOOKUP(tabDaten[[#This Row],[art]],tabKontenart[],2,FALSE)</f>
        <v>01 Ausgaben VerwaltungsHH</v>
      </c>
      <c r="E1138" s="14" t="str">
        <f>LEFT(tabDaten[[#This Row],[Gld]],1) &amp; "    " &amp;VLOOKUP((tabDaten[[#This Row],[MandNr]]&amp;"x"&amp;LEFT(tabDaten[[#This Row],[Gld]],1)),tabGliederung[],2,FALSE)</f>
        <v xml:space="preserve">2    Schulen </v>
      </c>
      <c r="F1138" s="14" t="str">
        <f>LEFT(tabDaten[[#This Row],[Gld]],2) &amp; "    " &amp;VLOOKUP((tabDaten[[#This Row],[MandNr]]&amp;"x"&amp;LEFT(tabDaten[[#This Row],[Gld]],2)),tabGliederung[],2,FALSE)</f>
        <v>21    Grund - Hauptschulen,  Grundschulförderklassen</v>
      </c>
      <c r="G11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8" s="14" t="str">
        <f>LEFT(tabDaten[[#This Row],[Gld]],4) &amp; "    " &amp;VLOOKUP((tabDaten[[#This Row],[MandNr]]&amp;"x"&amp;LEFT(tabDaten[[#This Row],[Gld]],4)),tabGliederung[],2,FALSE)</f>
        <v xml:space="preserve">2119    Grundschule Zimmerhof </v>
      </c>
      <c r="I1138" s="14" t="str">
        <f>IF(OR(LEFT(tabDaten[[#This Row],[Grp]],1)*1=3,LEFT(tabDaten[[#This Row],[Grp]],1)*1=9),LEFT(tabDaten[[#This Row],[Grp]],2),LEFT(tabDaten[[#This Row],[Grp]],1))</f>
        <v>6</v>
      </c>
      <c r="J1138" s="14" t="str">
        <f>VLOOKUP(tabDaten[[#This Row],[GrpKurz]],tabGruppierung[],2,FALSE)</f>
        <v>A   Sächlicher Verwaltungs- und Betriebsaufwand</v>
      </c>
      <c r="K11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2119-679000    Innere Verrechnungen   </v>
      </c>
      <c r="L1138" s="17">
        <f>IF(OR(tabDaten[[#This Row],[art]]="00",tabDaten[[#This Row],[art]]="10"),tabDaten[[#This Row],[Plan]],tabDaten[[#This Row],[Plan]]*-1)</f>
        <v>-53300</v>
      </c>
      <c r="M1138" s="18">
        <f>IF(OR(tabDaten[[#This Row],[art]]="00",tabDaten[[#This Row],[art]]="10",tabDaten[[#This Row],[art]]="60",tabDaten[[#This Row],[art]]="70"),tabDaten[[#This Row],[Rechnung]],tabDaten[[#This Row],[Rechnung]]*-1)</f>
        <v>0</v>
      </c>
      <c r="N1138" s="44">
        <v>1</v>
      </c>
      <c r="O1138" s="45" t="s">
        <v>997</v>
      </c>
      <c r="P1138" s="45" t="s">
        <v>1069</v>
      </c>
      <c r="Q1138" s="45" t="s">
        <v>1728</v>
      </c>
      <c r="R1138" s="45" t="s">
        <v>995</v>
      </c>
      <c r="S1138" s="45" t="s">
        <v>1546</v>
      </c>
      <c r="T1138" s="44" t="s">
        <v>11</v>
      </c>
      <c r="U1138" s="46">
        <v>53300</v>
      </c>
      <c r="V1138" s="46">
        <v>0</v>
      </c>
    </row>
    <row r="1139" spans="2:22" x14ac:dyDescent="0.2">
      <c r="B1139" s="14" t="str">
        <f>IF(tabDaten[[#This Row],[MandNr]]="","Fehler",IF(tabDaten[[#This Row],[MandNr]]=1,"1 Stadt Bad Rappenau","2 Eigenbetrieb Stadtenwässerung"))</f>
        <v>1 Stadt Bad Rappenau</v>
      </c>
      <c r="C1139" s="14" t="str">
        <f>IF(OR(tabDaten[[#This Row],[art]]="00",tabDaten[[#This Row],[art]]="01",tabDaten[[#This Row],[art]]="60",tabDaten[[#This Row],[art]]="61"),"0 Verwaltungshaushalt","1 Vermögenshaushalt")</f>
        <v>0 Verwaltungshaushalt</v>
      </c>
      <c r="D1139" s="14" t="str">
        <f>VLOOKUP(tabDaten[[#This Row],[art]],tabKontenart[],2,FALSE)</f>
        <v>01 Ausgaben VerwaltungsHH</v>
      </c>
      <c r="E1139" s="14" t="str">
        <f>LEFT(tabDaten[[#This Row],[Gld]],1) &amp; "    " &amp;VLOOKUP((tabDaten[[#This Row],[MandNr]]&amp;"x"&amp;LEFT(tabDaten[[#This Row],[Gld]],1)),tabGliederung[],2,FALSE)</f>
        <v xml:space="preserve">2    Schulen </v>
      </c>
      <c r="F1139" s="14" t="str">
        <f>LEFT(tabDaten[[#This Row],[Gld]],2) &amp; "    " &amp;VLOOKUP((tabDaten[[#This Row],[MandNr]]&amp;"x"&amp;LEFT(tabDaten[[#This Row],[Gld]],2)),tabGliederung[],2,FALSE)</f>
        <v>21    Grund - Hauptschulen,  Grundschulförderklassen</v>
      </c>
      <c r="G11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1139" s="14" t="str">
        <f>LEFT(tabDaten[[#This Row],[Gld]],4) &amp; "    " &amp;VLOOKUP((tabDaten[[#This Row],[MandNr]]&amp;"x"&amp;LEFT(tabDaten[[#This Row],[Gld]],4)),tabGliederung[],2,FALSE)</f>
        <v xml:space="preserve">2119    Grundschule Zimmerhof </v>
      </c>
      <c r="I1139" s="14" t="str">
        <f>IF(OR(LEFT(tabDaten[[#This Row],[Grp]],1)*1=3,LEFT(tabDaten[[#This Row],[Grp]],1)*1=9),LEFT(tabDaten[[#This Row],[Grp]],2),LEFT(tabDaten[[#This Row],[Grp]],1))</f>
        <v>7</v>
      </c>
      <c r="J1139" s="14" t="str">
        <f>VLOOKUP(tabDaten[[#This Row],[GrpKurz]],tabGruppierung[],2,FALSE)</f>
        <v>A   Zuweisungen und Zuschüsse (nicht für Investitionen)</v>
      </c>
      <c r="K11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2119-700000    Zuschuss Förderverein   </v>
      </c>
      <c r="L1139" s="17">
        <f>IF(OR(tabDaten[[#This Row],[art]]="00",tabDaten[[#This Row],[art]]="10"),tabDaten[[#This Row],[Plan]],tabDaten[[#This Row],[Plan]]*-1)</f>
        <v>-1300</v>
      </c>
      <c r="M1139" s="18">
        <f>IF(OR(tabDaten[[#This Row],[art]]="00",tabDaten[[#This Row],[art]]="10",tabDaten[[#This Row],[art]]="60",tabDaten[[#This Row],[art]]="70"),tabDaten[[#This Row],[Rechnung]],tabDaten[[#This Row],[Rechnung]]*-1)</f>
        <v>0</v>
      </c>
      <c r="N1139" s="44">
        <v>1</v>
      </c>
      <c r="O1139" s="45" t="s">
        <v>997</v>
      </c>
      <c r="P1139" s="45" t="s">
        <v>1069</v>
      </c>
      <c r="Q1139" s="45" t="s">
        <v>1766</v>
      </c>
      <c r="R1139" s="45" t="s">
        <v>995</v>
      </c>
      <c r="S1139" s="45" t="s">
        <v>1546</v>
      </c>
      <c r="T1139" s="44" t="s">
        <v>182</v>
      </c>
      <c r="U1139" s="46">
        <v>1300</v>
      </c>
      <c r="V1139" s="46">
        <v>0</v>
      </c>
    </row>
    <row r="1140" spans="2:22" x14ac:dyDescent="0.2">
      <c r="B1140" s="14" t="str">
        <f>IF(tabDaten[[#This Row],[MandNr]]="","Fehler",IF(tabDaten[[#This Row],[MandNr]]=1,"1 Stadt Bad Rappenau","2 Eigenbetrieb Stadtenwässerung"))</f>
        <v>1 Stadt Bad Rappenau</v>
      </c>
      <c r="C1140" s="14" t="str">
        <f>IF(OR(tabDaten[[#This Row],[art]]="00",tabDaten[[#This Row],[art]]="01",tabDaten[[#This Row],[art]]="60",tabDaten[[#This Row],[art]]="61"),"0 Verwaltungshaushalt","1 Vermögenshaushalt")</f>
        <v>0 Verwaltungshaushalt</v>
      </c>
      <c r="D1140" s="14" t="str">
        <f>VLOOKUP(tabDaten[[#This Row],[art]],tabKontenart[],2,FALSE)</f>
        <v>01 Ausgaben VerwaltungsHH</v>
      </c>
      <c r="E1140" s="14" t="str">
        <f>LEFT(tabDaten[[#This Row],[Gld]],1) &amp; "    " &amp;VLOOKUP((tabDaten[[#This Row],[MandNr]]&amp;"x"&amp;LEFT(tabDaten[[#This Row],[Gld]],1)),tabGliederung[],2,FALSE)</f>
        <v xml:space="preserve">2    Schulen </v>
      </c>
      <c r="F1140" s="14" t="str">
        <f>LEFT(tabDaten[[#This Row],[Gld]],2) &amp; "    " &amp;VLOOKUP((tabDaten[[#This Row],[MandNr]]&amp;"x"&amp;LEFT(tabDaten[[#This Row],[Gld]],2)),tabGliederung[],2,FALSE)</f>
        <v>21    Grund - Hauptschulen,  Grundschulförderklassen</v>
      </c>
      <c r="G11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0" s="14" t="str">
        <f>LEFT(tabDaten[[#This Row],[Gld]],4) &amp; "    " &amp;VLOOKUP((tabDaten[[#This Row],[MandNr]]&amp;"x"&amp;LEFT(tabDaten[[#This Row],[Gld]],4)),tabGliederung[],2,FALSE)</f>
        <v xml:space="preserve">2130    Werkrealschule </v>
      </c>
      <c r="I1140" s="14" t="str">
        <f>IF(OR(LEFT(tabDaten[[#This Row],[Grp]],1)*1=3,LEFT(tabDaten[[#This Row],[Grp]],1)*1=9),LEFT(tabDaten[[#This Row],[Grp]],2),LEFT(tabDaten[[#This Row],[Grp]],1))</f>
        <v>4</v>
      </c>
      <c r="J1140" s="14" t="str">
        <f>VLOOKUP(tabDaten[[#This Row],[GrpKurz]],tabGruppierung[],2,FALSE)</f>
        <v>A   Personalausgaben</v>
      </c>
      <c r="K11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2130-414000    Vergütungen der Beschäftigten bis 2005 nur Angestellte </v>
      </c>
      <c r="L1140" s="17">
        <f>IF(OR(tabDaten[[#This Row],[art]]="00",tabDaten[[#This Row],[art]]="10"),tabDaten[[#This Row],[Plan]],tabDaten[[#This Row],[Plan]]*-1)</f>
        <v>-35000</v>
      </c>
      <c r="M1140" s="18">
        <f>IF(OR(tabDaten[[#This Row],[art]]="00",tabDaten[[#This Row],[art]]="10",tabDaten[[#This Row],[art]]="60",tabDaten[[#This Row],[art]]="70"),tabDaten[[#This Row],[Rechnung]],tabDaten[[#This Row],[Rechnung]]*-1)</f>
        <v>-24281.32</v>
      </c>
      <c r="N1140" s="44">
        <v>1</v>
      </c>
      <c r="O1140" s="45" t="s">
        <v>997</v>
      </c>
      <c r="P1140" s="45" t="s">
        <v>1071</v>
      </c>
      <c r="Q1140" s="45" t="s">
        <v>1707</v>
      </c>
      <c r="R1140" s="45" t="s">
        <v>995</v>
      </c>
      <c r="S1140" s="45" t="s">
        <v>1546</v>
      </c>
      <c r="T1140" s="44" t="s">
        <v>127</v>
      </c>
      <c r="U1140" s="46">
        <v>35000</v>
      </c>
      <c r="V1140" s="46">
        <v>24281.32</v>
      </c>
    </row>
    <row r="1141" spans="2:22" x14ac:dyDescent="0.2">
      <c r="B1141" s="14" t="str">
        <f>IF(tabDaten[[#This Row],[MandNr]]="","Fehler",IF(tabDaten[[#This Row],[MandNr]]=1,"1 Stadt Bad Rappenau","2 Eigenbetrieb Stadtenwässerung"))</f>
        <v>1 Stadt Bad Rappenau</v>
      </c>
      <c r="C1141" s="14" t="str">
        <f>IF(OR(tabDaten[[#This Row],[art]]="00",tabDaten[[#This Row],[art]]="01",tabDaten[[#This Row],[art]]="60",tabDaten[[#This Row],[art]]="61"),"0 Verwaltungshaushalt","1 Vermögenshaushalt")</f>
        <v>0 Verwaltungshaushalt</v>
      </c>
      <c r="D1141" s="14" t="str">
        <f>VLOOKUP(tabDaten[[#This Row],[art]],tabKontenart[],2,FALSE)</f>
        <v>01 Ausgaben VerwaltungsHH</v>
      </c>
      <c r="E1141" s="14" t="str">
        <f>LEFT(tabDaten[[#This Row],[Gld]],1) &amp; "    " &amp;VLOOKUP((tabDaten[[#This Row],[MandNr]]&amp;"x"&amp;LEFT(tabDaten[[#This Row],[Gld]],1)),tabGliederung[],2,FALSE)</f>
        <v xml:space="preserve">2    Schulen </v>
      </c>
      <c r="F1141" s="14" t="str">
        <f>LEFT(tabDaten[[#This Row],[Gld]],2) &amp; "    " &amp;VLOOKUP((tabDaten[[#This Row],[MandNr]]&amp;"x"&amp;LEFT(tabDaten[[#This Row],[Gld]],2)),tabGliederung[],2,FALSE)</f>
        <v>21    Grund - Hauptschulen,  Grundschulförderklassen</v>
      </c>
      <c r="G11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1" s="14" t="str">
        <f>LEFT(tabDaten[[#This Row],[Gld]],4) &amp; "    " &amp;VLOOKUP((tabDaten[[#This Row],[MandNr]]&amp;"x"&amp;LEFT(tabDaten[[#This Row],[Gld]],4)),tabGliederung[],2,FALSE)</f>
        <v xml:space="preserve">2130    Werkrealschule </v>
      </c>
      <c r="I1141" s="14" t="str">
        <f>IF(OR(LEFT(tabDaten[[#This Row],[Grp]],1)*1=3,LEFT(tabDaten[[#This Row],[Grp]],1)*1=9),LEFT(tabDaten[[#This Row],[Grp]],2),LEFT(tabDaten[[#This Row],[Grp]],1))</f>
        <v>4</v>
      </c>
      <c r="J1141" s="14" t="str">
        <f>VLOOKUP(tabDaten[[#This Row],[GrpKurz]],tabGruppierung[],2,FALSE)</f>
        <v>A   Personalausgaben</v>
      </c>
      <c r="K11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2130-434000    Beiträge Versorgungskasse  bis 2005 nur Angestellte </v>
      </c>
      <c r="L1141" s="17">
        <f>IF(OR(tabDaten[[#This Row],[art]]="00",tabDaten[[#This Row],[art]]="10"),tabDaten[[#This Row],[Plan]],tabDaten[[#This Row],[Plan]]*-1)</f>
        <v>-3000</v>
      </c>
      <c r="M1141" s="18">
        <f>IF(OR(tabDaten[[#This Row],[art]]="00",tabDaten[[#This Row],[art]]="10",tabDaten[[#This Row],[art]]="60",tabDaten[[#This Row],[art]]="70"),tabDaten[[#This Row],[Rechnung]],tabDaten[[#This Row],[Rechnung]]*-1)</f>
        <v>-2075.15</v>
      </c>
      <c r="N1141" s="44">
        <v>1</v>
      </c>
      <c r="O1141" s="45" t="s">
        <v>997</v>
      </c>
      <c r="P1141" s="45" t="s">
        <v>1071</v>
      </c>
      <c r="Q1141" s="45" t="s">
        <v>1709</v>
      </c>
      <c r="R1141" s="45" t="s">
        <v>995</v>
      </c>
      <c r="S1141" s="45" t="s">
        <v>1546</v>
      </c>
      <c r="T1141" s="44" t="s">
        <v>104</v>
      </c>
      <c r="U1141" s="46">
        <v>3000</v>
      </c>
      <c r="V1141" s="46">
        <v>2075.15</v>
      </c>
    </row>
    <row r="1142" spans="2:22" x14ac:dyDescent="0.2">
      <c r="B1142" s="14" t="str">
        <f>IF(tabDaten[[#This Row],[MandNr]]="","Fehler",IF(tabDaten[[#This Row],[MandNr]]=1,"1 Stadt Bad Rappenau","2 Eigenbetrieb Stadtenwässerung"))</f>
        <v>1 Stadt Bad Rappenau</v>
      </c>
      <c r="C1142" s="14" t="str">
        <f>IF(OR(tabDaten[[#This Row],[art]]="00",tabDaten[[#This Row],[art]]="01",tabDaten[[#This Row],[art]]="60",tabDaten[[#This Row],[art]]="61"),"0 Verwaltungshaushalt","1 Vermögenshaushalt")</f>
        <v>0 Verwaltungshaushalt</v>
      </c>
      <c r="D1142" s="14" t="str">
        <f>VLOOKUP(tabDaten[[#This Row],[art]],tabKontenart[],2,FALSE)</f>
        <v>01 Ausgaben VerwaltungsHH</v>
      </c>
      <c r="E1142" s="14" t="str">
        <f>LEFT(tabDaten[[#This Row],[Gld]],1) &amp; "    " &amp;VLOOKUP((tabDaten[[#This Row],[MandNr]]&amp;"x"&amp;LEFT(tabDaten[[#This Row],[Gld]],1)),tabGliederung[],2,FALSE)</f>
        <v xml:space="preserve">2    Schulen </v>
      </c>
      <c r="F1142" s="14" t="str">
        <f>LEFT(tabDaten[[#This Row],[Gld]],2) &amp; "    " &amp;VLOOKUP((tabDaten[[#This Row],[MandNr]]&amp;"x"&amp;LEFT(tabDaten[[#This Row],[Gld]],2)),tabGliederung[],2,FALSE)</f>
        <v>21    Grund - Hauptschulen,  Grundschulförderklassen</v>
      </c>
      <c r="G11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2" s="14" t="str">
        <f>LEFT(tabDaten[[#This Row],[Gld]],4) &amp; "    " &amp;VLOOKUP((tabDaten[[#This Row],[MandNr]]&amp;"x"&amp;LEFT(tabDaten[[#This Row],[Gld]],4)),tabGliederung[],2,FALSE)</f>
        <v xml:space="preserve">2130    Werkrealschule </v>
      </c>
      <c r="I1142" s="14" t="str">
        <f>IF(OR(LEFT(tabDaten[[#This Row],[Grp]],1)*1=3,LEFT(tabDaten[[#This Row],[Grp]],1)*1=9),LEFT(tabDaten[[#This Row],[Grp]],2),LEFT(tabDaten[[#This Row],[Grp]],1))</f>
        <v>4</v>
      </c>
      <c r="J1142" s="14" t="str">
        <f>VLOOKUP(tabDaten[[#This Row],[GrpKurz]],tabGruppierung[],2,FALSE)</f>
        <v>A   Personalausgaben</v>
      </c>
      <c r="K11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2130-444000    Beiträge zur gesetzlichen Sozialversicherung für Angest. bis 2005 nur Angestellte </v>
      </c>
      <c r="L1142" s="17">
        <f>IF(OR(tabDaten[[#This Row],[art]]="00",tabDaten[[#This Row],[art]]="10"),tabDaten[[#This Row],[Plan]],tabDaten[[#This Row],[Plan]]*-1)</f>
        <v>-7100</v>
      </c>
      <c r="M1142" s="18">
        <f>IF(OR(tabDaten[[#This Row],[art]]="00",tabDaten[[#This Row],[art]]="10",tabDaten[[#This Row],[art]]="60",tabDaten[[#This Row],[art]]="70"),tabDaten[[#This Row],[Rechnung]],tabDaten[[#This Row],[Rechnung]]*-1)</f>
        <v>-4978.13</v>
      </c>
      <c r="N1142" s="44">
        <v>1</v>
      </c>
      <c r="O1142" s="45" t="s">
        <v>997</v>
      </c>
      <c r="P1142" s="45" t="s">
        <v>1071</v>
      </c>
      <c r="Q1142" s="45" t="s">
        <v>1710</v>
      </c>
      <c r="R1142" s="45" t="s">
        <v>995</v>
      </c>
      <c r="S1142" s="45" t="s">
        <v>1546</v>
      </c>
      <c r="T1142" s="44" t="s">
        <v>128</v>
      </c>
      <c r="U1142" s="46">
        <v>7100</v>
      </c>
      <c r="V1142" s="46">
        <v>4978.13</v>
      </c>
    </row>
    <row r="1143" spans="2:22" x14ac:dyDescent="0.2">
      <c r="B1143" s="14" t="str">
        <f>IF(tabDaten[[#This Row],[MandNr]]="","Fehler",IF(tabDaten[[#This Row],[MandNr]]=1,"1 Stadt Bad Rappenau","2 Eigenbetrieb Stadtenwässerung"))</f>
        <v>1 Stadt Bad Rappenau</v>
      </c>
      <c r="C1143" s="14" t="str">
        <f>IF(OR(tabDaten[[#This Row],[art]]="00",tabDaten[[#This Row],[art]]="01",tabDaten[[#This Row],[art]]="60",tabDaten[[#This Row],[art]]="61"),"0 Verwaltungshaushalt","1 Vermögenshaushalt")</f>
        <v>0 Verwaltungshaushalt</v>
      </c>
      <c r="D1143" s="14" t="str">
        <f>VLOOKUP(tabDaten[[#This Row],[art]],tabKontenart[],2,FALSE)</f>
        <v>01 Ausgaben VerwaltungsHH</v>
      </c>
      <c r="E1143" s="14" t="str">
        <f>LEFT(tabDaten[[#This Row],[Gld]],1) &amp; "    " &amp;VLOOKUP((tabDaten[[#This Row],[MandNr]]&amp;"x"&amp;LEFT(tabDaten[[#This Row],[Gld]],1)),tabGliederung[],2,FALSE)</f>
        <v xml:space="preserve">2    Schulen </v>
      </c>
      <c r="F1143" s="14" t="str">
        <f>LEFT(tabDaten[[#This Row],[Gld]],2) &amp; "    " &amp;VLOOKUP((tabDaten[[#This Row],[MandNr]]&amp;"x"&amp;LEFT(tabDaten[[#This Row],[Gld]],2)),tabGliederung[],2,FALSE)</f>
        <v>21    Grund - Hauptschulen,  Grundschulförderklassen</v>
      </c>
      <c r="G11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3" s="14" t="str">
        <f>LEFT(tabDaten[[#This Row],[Gld]],4) &amp; "    " &amp;VLOOKUP((tabDaten[[#This Row],[MandNr]]&amp;"x"&amp;LEFT(tabDaten[[#This Row],[Gld]],4)),tabGliederung[],2,FALSE)</f>
        <v xml:space="preserve">2130    Werkrealschule </v>
      </c>
      <c r="I1143" s="14" t="str">
        <f>IF(OR(LEFT(tabDaten[[#This Row],[Grp]],1)*1=3,LEFT(tabDaten[[#This Row],[Grp]],1)*1=9),LEFT(tabDaten[[#This Row],[Grp]],2),LEFT(tabDaten[[#This Row],[Grp]],1))</f>
        <v>4</v>
      </c>
      <c r="J1143" s="14" t="str">
        <f>VLOOKUP(tabDaten[[#This Row],[GrpKurz]],tabGruppierung[],2,FALSE)</f>
        <v>A   Personalausgaben</v>
      </c>
      <c r="K11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2130-450000    Beihilfen, Unterstützung und dgl.  </v>
      </c>
      <c r="L1143" s="17">
        <f>IF(OR(tabDaten[[#This Row],[art]]="00",tabDaten[[#This Row],[art]]="10"),tabDaten[[#This Row],[Plan]],tabDaten[[#This Row],[Plan]]*-1)</f>
        <v>-100</v>
      </c>
      <c r="M1143" s="18">
        <f>IF(OR(tabDaten[[#This Row],[art]]="00",tabDaten[[#This Row],[art]]="10",tabDaten[[#This Row],[art]]="60",tabDaten[[#This Row],[art]]="70"),tabDaten[[#This Row],[Rechnung]],tabDaten[[#This Row],[Rechnung]]*-1)</f>
        <v>-2.68</v>
      </c>
      <c r="N1143" s="44">
        <v>1</v>
      </c>
      <c r="O1143" s="45" t="s">
        <v>997</v>
      </c>
      <c r="P1143" s="45" t="s">
        <v>1071</v>
      </c>
      <c r="Q1143" s="45" t="s">
        <v>1711</v>
      </c>
      <c r="R1143" s="45" t="s">
        <v>995</v>
      </c>
      <c r="S1143" s="45" t="s">
        <v>1546</v>
      </c>
      <c r="T1143" s="44" t="s">
        <v>106</v>
      </c>
      <c r="U1143" s="46">
        <v>100</v>
      </c>
      <c r="V1143" s="46">
        <v>2.68</v>
      </c>
    </row>
    <row r="1144" spans="2:22" x14ac:dyDescent="0.2">
      <c r="B1144" s="14" t="str">
        <f>IF(tabDaten[[#This Row],[MandNr]]="","Fehler",IF(tabDaten[[#This Row],[MandNr]]=1,"1 Stadt Bad Rappenau","2 Eigenbetrieb Stadtenwässerung"))</f>
        <v>1 Stadt Bad Rappenau</v>
      </c>
      <c r="C1144" s="14" t="str">
        <f>IF(OR(tabDaten[[#This Row],[art]]="00",tabDaten[[#This Row],[art]]="01",tabDaten[[#This Row],[art]]="60",tabDaten[[#This Row],[art]]="61"),"0 Verwaltungshaushalt","1 Vermögenshaushalt")</f>
        <v>0 Verwaltungshaushalt</v>
      </c>
      <c r="D1144" s="14" t="str">
        <f>VLOOKUP(tabDaten[[#This Row],[art]],tabKontenart[],2,FALSE)</f>
        <v>01 Ausgaben VerwaltungsHH</v>
      </c>
      <c r="E1144" s="14" t="str">
        <f>LEFT(tabDaten[[#This Row],[Gld]],1) &amp; "    " &amp;VLOOKUP((tabDaten[[#This Row],[MandNr]]&amp;"x"&amp;LEFT(tabDaten[[#This Row],[Gld]],1)),tabGliederung[],2,FALSE)</f>
        <v xml:space="preserve">2    Schulen </v>
      </c>
      <c r="F1144" s="14" t="str">
        <f>LEFT(tabDaten[[#This Row],[Gld]],2) &amp; "    " &amp;VLOOKUP((tabDaten[[#This Row],[MandNr]]&amp;"x"&amp;LEFT(tabDaten[[#This Row],[Gld]],2)),tabGliederung[],2,FALSE)</f>
        <v>21    Grund - Hauptschulen,  Grundschulförderklassen</v>
      </c>
      <c r="G11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4" s="14" t="str">
        <f>LEFT(tabDaten[[#This Row],[Gld]],4) &amp; "    " &amp;VLOOKUP((tabDaten[[#This Row],[MandNr]]&amp;"x"&amp;LEFT(tabDaten[[#This Row],[Gld]],4)),tabGliederung[],2,FALSE)</f>
        <v xml:space="preserve">2130    Werkrealschule </v>
      </c>
      <c r="I1144" s="14" t="str">
        <f>IF(OR(LEFT(tabDaten[[#This Row],[Grp]],1)*1=3,LEFT(tabDaten[[#This Row],[Grp]],1)*1=9),LEFT(tabDaten[[#This Row],[Grp]],2),LEFT(tabDaten[[#This Row],[Grp]],1))</f>
        <v>4</v>
      </c>
      <c r="J1144" s="14" t="str">
        <f>VLOOKUP(tabDaten[[#This Row],[GrpKurz]],tabGruppierung[],2,FALSE)</f>
        <v>A   Personalausgaben</v>
      </c>
      <c r="K11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2130-460000    Personalnebenausgaben   </v>
      </c>
      <c r="L1144" s="17">
        <f>IF(OR(tabDaten[[#This Row],[art]]="00",tabDaten[[#This Row],[art]]="10"),tabDaten[[#This Row],[Plan]],tabDaten[[#This Row],[Plan]]*-1)</f>
        <v>-500</v>
      </c>
      <c r="M1144" s="18">
        <f>IF(OR(tabDaten[[#This Row],[art]]="00",tabDaten[[#This Row],[art]]="10",tabDaten[[#This Row],[art]]="60",tabDaten[[#This Row],[art]]="70"),tabDaten[[#This Row],[Rechnung]],tabDaten[[#This Row],[Rechnung]]*-1)</f>
        <v>-172.06</v>
      </c>
      <c r="N1144" s="44">
        <v>1</v>
      </c>
      <c r="O1144" s="45" t="s">
        <v>997</v>
      </c>
      <c r="P1144" s="45" t="s">
        <v>1071</v>
      </c>
      <c r="Q1144" s="45" t="s">
        <v>1712</v>
      </c>
      <c r="R1144" s="45" t="s">
        <v>995</v>
      </c>
      <c r="S1144" s="45" t="s">
        <v>1546</v>
      </c>
      <c r="T1144" s="44" t="s">
        <v>107</v>
      </c>
      <c r="U1144" s="46">
        <v>500</v>
      </c>
      <c r="V1144" s="46">
        <v>172.06</v>
      </c>
    </row>
    <row r="1145" spans="2:22" x14ac:dyDescent="0.2">
      <c r="B1145" s="14" t="str">
        <f>IF(tabDaten[[#This Row],[MandNr]]="","Fehler",IF(tabDaten[[#This Row],[MandNr]]=1,"1 Stadt Bad Rappenau","2 Eigenbetrieb Stadtenwässerung"))</f>
        <v>1 Stadt Bad Rappenau</v>
      </c>
      <c r="C1145" s="14" t="str">
        <f>IF(OR(tabDaten[[#This Row],[art]]="00",tabDaten[[#This Row],[art]]="01",tabDaten[[#This Row],[art]]="60",tabDaten[[#This Row],[art]]="61"),"0 Verwaltungshaushalt","1 Vermögenshaushalt")</f>
        <v>0 Verwaltungshaushalt</v>
      </c>
      <c r="D1145" s="14" t="str">
        <f>VLOOKUP(tabDaten[[#This Row],[art]],tabKontenart[],2,FALSE)</f>
        <v>01 Ausgaben VerwaltungsHH</v>
      </c>
      <c r="E1145" s="14" t="str">
        <f>LEFT(tabDaten[[#This Row],[Gld]],1) &amp; "    " &amp;VLOOKUP((tabDaten[[#This Row],[MandNr]]&amp;"x"&amp;LEFT(tabDaten[[#This Row],[Gld]],1)),tabGliederung[],2,FALSE)</f>
        <v xml:space="preserve">2    Schulen </v>
      </c>
      <c r="F1145" s="14" t="str">
        <f>LEFT(tabDaten[[#This Row],[Gld]],2) &amp; "    " &amp;VLOOKUP((tabDaten[[#This Row],[MandNr]]&amp;"x"&amp;LEFT(tabDaten[[#This Row],[Gld]],2)),tabGliederung[],2,FALSE)</f>
        <v>21    Grund - Hauptschulen,  Grundschulförderklassen</v>
      </c>
      <c r="G11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5" s="14" t="str">
        <f>LEFT(tabDaten[[#This Row],[Gld]],4) &amp; "    " &amp;VLOOKUP((tabDaten[[#This Row],[MandNr]]&amp;"x"&amp;LEFT(tabDaten[[#This Row],[Gld]],4)),tabGliederung[],2,FALSE)</f>
        <v xml:space="preserve">2130    Werkrealschule </v>
      </c>
      <c r="I1145" s="14" t="str">
        <f>IF(OR(LEFT(tabDaten[[#This Row],[Grp]],1)*1=3,LEFT(tabDaten[[#This Row],[Grp]],1)*1=9),LEFT(tabDaten[[#This Row],[Grp]],2),LEFT(tabDaten[[#This Row],[Grp]],1))</f>
        <v>4</v>
      </c>
      <c r="J1145" s="14" t="str">
        <f>VLOOKUP(tabDaten[[#This Row],[GrpKurz]],tabGruppierung[],2,FALSE)</f>
        <v>A   Personalausgaben</v>
      </c>
      <c r="K11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2130-462000    Betriebsausflug   </v>
      </c>
      <c r="L1145" s="17">
        <f>IF(OR(tabDaten[[#This Row],[art]]="00",tabDaten[[#This Row],[art]]="10"),tabDaten[[#This Row],[Plan]],tabDaten[[#This Row],[Plan]]*-1)</f>
        <v>-100</v>
      </c>
      <c r="M1145" s="18">
        <f>IF(OR(tabDaten[[#This Row],[art]]="00",tabDaten[[#This Row],[art]]="10",tabDaten[[#This Row],[art]]="60",tabDaten[[#This Row],[art]]="70"),tabDaten[[#This Row],[Rechnung]],tabDaten[[#This Row],[Rechnung]]*-1)</f>
        <v>-35.97</v>
      </c>
      <c r="N1145" s="44">
        <v>1</v>
      </c>
      <c r="O1145" s="45" t="s">
        <v>997</v>
      </c>
      <c r="P1145" s="45" t="s">
        <v>1071</v>
      </c>
      <c r="Q1145" s="45" t="s">
        <v>1713</v>
      </c>
      <c r="R1145" s="45" t="s">
        <v>995</v>
      </c>
      <c r="S1145" s="45" t="s">
        <v>1546</v>
      </c>
      <c r="T1145" s="44" t="s">
        <v>108</v>
      </c>
      <c r="U1145" s="46">
        <v>100</v>
      </c>
      <c r="V1145" s="46">
        <v>35.97</v>
      </c>
    </row>
    <row r="1146" spans="2:22" x14ac:dyDescent="0.2">
      <c r="B1146" s="14" t="str">
        <f>IF(tabDaten[[#This Row],[MandNr]]="","Fehler",IF(tabDaten[[#This Row],[MandNr]]=1,"1 Stadt Bad Rappenau","2 Eigenbetrieb Stadtenwässerung"))</f>
        <v>1 Stadt Bad Rappenau</v>
      </c>
      <c r="C1146" s="14" t="str">
        <f>IF(OR(tabDaten[[#This Row],[art]]="00",tabDaten[[#This Row],[art]]="01",tabDaten[[#This Row],[art]]="60",tabDaten[[#This Row],[art]]="61"),"0 Verwaltungshaushalt","1 Vermögenshaushalt")</f>
        <v>0 Verwaltungshaushalt</v>
      </c>
      <c r="D1146" s="14" t="str">
        <f>VLOOKUP(tabDaten[[#This Row],[art]],tabKontenart[],2,FALSE)</f>
        <v>01 Ausgaben VerwaltungsHH</v>
      </c>
      <c r="E1146" s="14" t="str">
        <f>LEFT(tabDaten[[#This Row],[Gld]],1) &amp; "    " &amp;VLOOKUP((tabDaten[[#This Row],[MandNr]]&amp;"x"&amp;LEFT(tabDaten[[#This Row],[Gld]],1)),tabGliederung[],2,FALSE)</f>
        <v xml:space="preserve">2    Schulen </v>
      </c>
      <c r="F1146" s="14" t="str">
        <f>LEFT(tabDaten[[#This Row],[Gld]],2) &amp; "    " &amp;VLOOKUP((tabDaten[[#This Row],[MandNr]]&amp;"x"&amp;LEFT(tabDaten[[#This Row],[Gld]],2)),tabGliederung[],2,FALSE)</f>
        <v>21    Grund - Hauptschulen,  Grundschulförderklassen</v>
      </c>
      <c r="G11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6" s="14" t="str">
        <f>LEFT(tabDaten[[#This Row],[Gld]],4) &amp; "    " &amp;VLOOKUP((tabDaten[[#This Row],[MandNr]]&amp;"x"&amp;LEFT(tabDaten[[#This Row],[Gld]],4)),tabGliederung[],2,FALSE)</f>
        <v xml:space="preserve">2130    Werkrealschule </v>
      </c>
      <c r="I1146" s="14" t="str">
        <f>IF(OR(LEFT(tabDaten[[#This Row],[Grp]],1)*1=3,LEFT(tabDaten[[#This Row],[Grp]],1)*1=9),LEFT(tabDaten[[#This Row],[Grp]],2),LEFT(tabDaten[[#This Row],[Grp]],1))</f>
        <v>5</v>
      </c>
      <c r="J1146" s="14" t="str">
        <f>VLOOKUP(tabDaten[[#This Row],[GrpKurz]],tabGruppierung[],2,FALSE)</f>
        <v>A   Sächlicher Verwaltungs- und Betriebsaufwand</v>
      </c>
      <c r="K11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2130-501000    Gebäudeunterhaltung   </v>
      </c>
      <c r="L1146" s="17">
        <f>IF(OR(tabDaten[[#This Row],[art]]="00",tabDaten[[#This Row],[art]]="10"),tabDaten[[#This Row],[Plan]],tabDaten[[#This Row],[Plan]]*-1)</f>
        <v>-10000</v>
      </c>
      <c r="M1146" s="18">
        <f>IF(OR(tabDaten[[#This Row],[art]]="00",tabDaten[[#This Row],[art]]="10",tabDaten[[#This Row],[art]]="60",tabDaten[[#This Row],[art]]="70"),tabDaten[[#This Row],[Rechnung]],tabDaten[[#This Row],[Rechnung]]*-1)</f>
        <v>-30050.54</v>
      </c>
      <c r="N1146" s="44">
        <v>1</v>
      </c>
      <c r="O1146" s="45" t="s">
        <v>997</v>
      </c>
      <c r="P1146" s="45" t="s">
        <v>1071</v>
      </c>
      <c r="Q1146" s="45" t="s">
        <v>1730</v>
      </c>
      <c r="R1146" s="45" t="s">
        <v>995</v>
      </c>
      <c r="S1146" s="45" t="s">
        <v>1546</v>
      </c>
      <c r="T1146" s="44" t="s">
        <v>133</v>
      </c>
      <c r="U1146" s="46">
        <v>10000</v>
      </c>
      <c r="V1146" s="46">
        <v>30050.54</v>
      </c>
    </row>
    <row r="1147" spans="2:22" x14ac:dyDescent="0.2">
      <c r="B1147" s="14" t="str">
        <f>IF(tabDaten[[#This Row],[MandNr]]="","Fehler",IF(tabDaten[[#This Row],[MandNr]]=1,"1 Stadt Bad Rappenau","2 Eigenbetrieb Stadtenwässerung"))</f>
        <v>1 Stadt Bad Rappenau</v>
      </c>
      <c r="C1147" s="14" t="str">
        <f>IF(OR(tabDaten[[#This Row],[art]]="00",tabDaten[[#This Row],[art]]="01",tabDaten[[#This Row],[art]]="60",tabDaten[[#This Row],[art]]="61"),"0 Verwaltungshaushalt","1 Vermögenshaushalt")</f>
        <v>0 Verwaltungshaushalt</v>
      </c>
      <c r="D1147" s="14" t="str">
        <f>VLOOKUP(tabDaten[[#This Row],[art]],tabKontenart[],2,FALSE)</f>
        <v>01 Ausgaben VerwaltungsHH</v>
      </c>
      <c r="E1147" s="14" t="str">
        <f>LEFT(tabDaten[[#This Row],[Gld]],1) &amp; "    " &amp;VLOOKUP((tabDaten[[#This Row],[MandNr]]&amp;"x"&amp;LEFT(tabDaten[[#This Row],[Gld]],1)),tabGliederung[],2,FALSE)</f>
        <v xml:space="preserve">2    Schulen </v>
      </c>
      <c r="F1147" s="14" t="str">
        <f>LEFT(tabDaten[[#This Row],[Gld]],2) &amp; "    " &amp;VLOOKUP((tabDaten[[#This Row],[MandNr]]&amp;"x"&amp;LEFT(tabDaten[[#This Row],[Gld]],2)),tabGliederung[],2,FALSE)</f>
        <v>21    Grund - Hauptschulen,  Grundschulförderklassen</v>
      </c>
      <c r="G11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7" s="14" t="str">
        <f>LEFT(tabDaten[[#This Row],[Gld]],4) &amp; "    " &amp;VLOOKUP((tabDaten[[#This Row],[MandNr]]&amp;"x"&amp;LEFT(tabDaten[[#This Row],[Gld]],4)),tabGliederung[],2,FALSE)</f>
        <v xml:space="preserve">2130    Werkrealschule </v>
      </c>
      <c r="I1147" s="14" t="str">
        <f>IF(OR(LEFT(tabDaten[[#This Row],[Grp]],1)*1=3,LEFT(tabDaten[[#This Row],[Grp]],1)*1=9),LEFT(tabDaten[[#This Row],[Grp]],2),LEFT(tabDaten[[#This Row],[Grp]],1))</f>
        <v>5</v>
      </c>
      <c r="J1147" s="14" t="str">
        <f>VLOOKUP(tabDaten[[#This Row],[GrpKurz]],tabGruppierung[],2,FALSE)</f>
        <v>A   Sächlicher Verwaltungs- und Betriebsaufwand</v>
      </c>
      <c r="K11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2130-521000    Geräte, Ausstattungs- und Einrichtungsgegenstände  </v>
      </c>
      <c r="L1147" s="17">
        <f>IF(OR(tabDaten[[#This Row],[art]]="00",tabDaten[[#This Row],[art]]="10"),tabDaten[[#This Row],[Plan]],tabDaten[[#This Row],[Plan]]*-1)</f>
        <v>-400</v>
      </c>
      <c r="M1147" s="18">
        <f>IF(OR(tabDaten[[#This Row],[art]]="00",tabDaten[[#This Row],[art]]="10",tabDaten[[#This Row],[art]]="60",tabDaten[[#This Row],[art]]="70"),tabDaten[[#This Row],[Rechnung]],tabDaten[[#This Row],[Rechnung]]*-1)</f>
        <v>-231.3</v>
      </c>
      <c r="N1147" s="44">
        <v>1</v>
      </c>
      <c r="O1147" s="45" t="s">
        <v>997</v>
      </c>
      <c r="P1147" s="45" t="s">
        <v>1071</v>
      </c>
      <c r="Q1147" s="45" t="s">
        <v>1750</v>
      </c>
      <c r="R1147" s="45" t="s">
        <v>995</v>
      </c>
      <c r="S1147" s="45" t="s">
        <v>1546</v>
      </c>
      <c r="T1147" s="44" t="s">
        <v>125</v>
      </c>
      <c r="U1147" s="46">
        <v>400</v>
      </c>
      <c r="V1147" s="46">
        <v>231.3</v>
      </c>
    </row>
    <row r="1148" spans="2:22" x14ac:dyDescent="0.2">
      <c r="B1148" s="14" t="str">
        <f>IF(tabDaten[[#This Row],[MandNr]]="","Fehler",IF(tabDaten[[#This Row],[MandNr]]=1,"1 Stadt Bad Rappenau","2 Eigenbetrieb Stadtenwässerung"))</f>
        <v>1 Stadt Bad Rappenau</v>
      </c>
      <c r="C1148" s="14" t="str">
        <f>IF(OR(tabDaten[[#This Row],[art]]="00",tabDaten[[#This Row],[art]]="01",tabDaten[[#This Row],[art]]="60",tabDaten[[#This Row],[art]]="61"),"0 Verwaltungshaushalt","1 Vermögenshaushalt")</f>
        <v>0 Verwaltungshaushalt</v>
      </c>
      <c r="D1148" s="14" t="str">
        <f>VLOOKUP(tabDaten[[#This Row],[art]],tabKontenart[],2,FALSE)</f>
        <v>01 Ausgaben VerwaltungsHH</v>
      </c>
      <c r="E1148" s="14" t="str">
        <f>LEFT(tabDaten[[#This Row],[Gld]],1) &amp; "    " &amp;VLOOKUP((tabDaten[[#This Row],[MandNr]]&amp;"x"&amp;LEFT(tabDaten[[#This Row],[Gld]],1)),tabGliederung[],2,FALSE)</f>
        <v xml:space="preserve">2    Schulen </v>
      </c>
      <c r="F1148" s="14" t="str">
        <f>LEFT(tabDaten[[#This Row],[Gld]],2) &amp; "    " &amp;VLOOKUP((tabDaten[[#This Row],[MandNr]]&amp;"x"&amp;LEFT(tabDaten[[#This Row],[Gld]],2)),tabGliederung[],2,FALSE)</f>
        <v>21    Grund - Hauptschulen,  Grundschulförderklassen</v>
      </c>
      <c r="G11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8" s="14" t="str">
        <f>LEFT(tabDaten[[#This Row],[Gld]],4) &amp; "    " &amp;VLOOKUP((tabDaten[[#This Row],[MandNr]]&amp;"x"&amp;LEFT(tabDaten[[#This Row],[Gld]],4)),tabGliederung[],2,FALSE)</f>
        <v xml:space="preserve">2130    Werkrealschule </v>
      </c>
      <c r="I1148" s="14" t="str">
        <f>IF(OR(LEFT(tabDaten[[#This Row],[Grp]],1)*1=3,LEFT(tabDaten[[#This Row],[Grp]],1)*1=9),LEFT(tabDaten[[#This Row],[Grp]],2),LEFT(tabDaten[[#This Row],[Grp]],1))</f>
        <v>5</v>
      </c>
      <c r="J1148" s="14" t="str">
        <f>VLOOKUP(tabDaten[[#This Row],[GrpKurz]],tabGruppierung[],2,FALSE)</f>
        <v>A   Sächlicher Verwaltungs- und Betriebsaufwand</v>
      </c>
      <c r="K11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2130-522000    Druck- und Kopierkosten   </v>
      </c>
      <c r="L1148" s="17">
        <f>IF(OR(tabDaten[[#This Row],[art]]="00",tabDaten[[#This Row],[art]]="10"),tabDaten[[#This Row],[Plan]],tabDaten[[#This Row],[Plan]]*-1)</f>
        <v>-300</v>
      </c>
      <c r="M1148" s="18">
        <f>IF(OR(tabDaten[[#This Row],[art]]="00",tabDaten[[#This Row],[art]]="10",tabDaten[[#This Row],[art]]="60",tabDaten[[#This Row],[art]]="70"),tabDaten[[#This Row],[Rechnung]],tabDaten[[#This Row],[Rechnung]]*-1)</f>
        <v>-1380.82</v>
      </c>
      <c r="N1148" s="44">
        <v>1</v>
      </c>
      <c r="O1148" s="45" t="s">
        <v>997</v>
      </c>
      <c r="P1148" s="45" t="s">
        <v>1071</v>
      </c>
      <c r="Q1148" s="45" t="s">
        <v>1715</v>
      </c>
      <c r="R1148" s="45" t="s">
        <v>995</v>
      </c>
      <c r="S1148" s="45" t="s">
        <v>1546</v>
      </c>
      <c r="T1148" s="44" t="s">
        <v>110</v>
      </c>
      <c r="U1148" s="46">
        <v>300</v>
      </c>
      <c r="V1148" s="46">
        <v>1380.82</v>
      </c>
    </row>
    <row r="1149" spans="2:22" x14ac:dyDescent="0.2">
      <c r="B1149" s="14" t="str">
        <f>IF(tabDaten[[#This Row],[MandNr]]="","Fehler",IF(tabDaten[[#This Row],[MandNr]]=1,"1 Stadt Bad Rappenau","2 Eigenbetrieb Stadtenwässerung"))</f>
        <v>1 Stadt Bad Rappenau</v>
      </c>
      <c r="C1149" s="14" t="str">
        <f>IF(OR(tabDaten[[#This Row],[art]]="00",tabDaten[[#This Row],[art]]="01",tabDaten[[#This Row],[art]]="60",tabDaten[[#This Row],[art]]="61"),"0 Verwaltungshaushalt","1 Vermögenshaushalt")</f>
        <v>0 Verwaltungshaushalt</v>
      </c>
      <c r="D1149" s="14" t="str">
        <f>VLOOKUP(tabDaten[[#This Row],[art]],tabKontenart[],2,FALSE)</f>
        <v>01 Ausgaben VerwaltungsHH</v>
      </c>
      <c r="E1149" s="14" t="str">
        <f>LEFT(tabDaten[[#This Row],[Gld]],1) &amp; "    " &amp;VLOOKUP((tabDaten[[#This Row],[MandNr]]&amp;"x"&amp;LEFT(tabDaten[[#This Row],[Gld]],1)),tabGliederung[],2,FALSE)</f>
        <v xml:space="preserve">2    Schulen </v>
      </c>
      <c r="F1149" s="14" t="str">
        <f>LEFT(tabDaten[[#This Row],[Gld]],2) &amp; "    " &amp;VLOOKUP((tabDaten[[#This Row],[MandNr]]&amp;"x"&amp;LEFT(tabDaten[[#This Row],[Gld]],2)),tabGliederung[],2,FALSE)</f>
        <v>21    Grund - Hauptschulen,  Grundschulförderklassen</v>
      </c>
      <c r="G11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49" s="14" t="str">
        <f>LEFT(tabDaten[[#This Row],[Gld]],4) &amp; "    " &amp;VLOOKUP((tabDaten[[#This Row],[MandNr]]&amp;"x"&amp;LEFT(tabDaten[[#This Row],[Gld]],4)),tabGliederung[],2,FALSE)</f>
        <v xml:space="preserve">2130    Werkrealschule </v>
      </c>
      <c r="I1149" s="14" t="str">
        <f>IF(OR(LEFT(tabDaten[[#This Row],[Grp]],1)*1=3,LEFT(tabDaten[[#This Row],[Grp]],1)*1=9),LEFT(tabDaten[[#This Row],[Grp]],2),LEFT(tabDaten[[#This Row],[Grp]],1))</f>
        <v>5</v>
      </c>
      <c r="J1149" s="14" t="str">
        <f>VLOOKUP(tabDaten[[#This Row],[GrpKurz]],tabGruppierung[],2,FALSE)</f>
        <v>A   Sächlicher Verwaltungs- und Betriebsaufwand</v>
      </c>
      <c r="K11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2130-523000    Gebäudeausstattung   </v>
      </c>
      <c r="L1149" s="17">
        <f>IF(OR(tabDaten[[#This Row],[art]]="00",tabDaten[[#This Row],[art]]="10"),tabDaten[[#This Row],[Plan]],tabDaten[[#This Row],[Plan]]*-1)</f>
        <v>-500</v>
      </c>
      <c r="M1149" s="18">
        <f>IF(OR(tabDaten[[#This Row],[art]]="00",tabDaten[[#This Row],[art]]="10",tabDaten[[#This Row],[art]]="60",tabDaten[[#This Row],[art]]="70"),tabDaten[[#This Row],[Rechnung]],tabDaten[[#This Row],[Rechnung]]*-1)</f>
        <v>-27.92</v>
      </c>
      <c r="N1149" s="44">
        <v>1</v>
      </c>
      <c r="O1149" s="45" t="s">
        <v>997</v>
      </c>
      <c r="P1149" s="45" t="s">
        <v>1071</v>
      </c>
      <c r="Q1149" s="45" t="s">
        <v>1756</v>
      </c>
      <c r="R1149" s="45" t="s">
        <v>995</v>
      </c>
      <c r="S1149" s="45" t="s">
        <v>1546</v>
      </c>
      <c r="T1149" s="44" t="s">
        <v>169</v>
      </c>
      <c r="U1149" s="46">
        <v>500</v>
      </c>
      <c r="V1149" s="46">
        <v>27.92</v>
      </c>
    </row>
    <row r="1150" spans="2:22" x14ac:dyDescent="0.2">
      <c r="B1150" s="14" t="str">
        <f>IF(tabDaten[[#This Row],[MandNr]]="","Fehler",IF(tabDaten[[#This Row],[MandNr]]=1,"1 Stadt Bad Rappenau","2 Eigenbetrieb Stadtenwässerung"))</f>
        <v>1 Stadt Bad Rappenau</v>
      </c>
      <c r="C1150" s="14" t="str">
        <f>IF(OR(tabDaten[[#This Row],[art]]="00",tabDaten[[#This Row],[art]]="01",tabDaten[[#This Row],[art]]="60",tabDaten[[#This Row],[art]]="61"),"0 Verwaltungshaushalt","1 Vermögenshaushalt")</f>
        <v>0 Verwaltungshaushalt</v>
      </c>
      <c r="D1150" s="14" t="str">
        <f>VLOOKUP(tabDaten[[#This Row],[art]],tabKontenart[],2,FALSE)</f>
        <v>01 Ausgaben VerwaltungsHH</v>
      </c>
      <c r="E1150" s="14" t="str">
        <f>LEFT(tabDaten[[#This Row],[Gld]],1) &amp; "    " &amp;VLOOKUP((tabDaten[[#This Row],[MandNr]]&amp;"x"&amp;LEFT(tabDaten[[#This Row],[Gld]],1)),tabGliederung[],2,FALSE)</f>
        <v xml:space="preserve">2    Schulen </v>
      </c>
      <c r="F1150" s="14" t="str">
        <f>LEFT(tabDaten[[#This Row],[Gld]],2) &amp; "    " &amp;VLOOKUP((tabDaten[[#This Row],[MandNr]]&amp;"x"&amp;LEFT(tabDaten[[#This Row],[Gld]],2)),tabGliederung[],2,FALSE)</f>
        <v>21    Grund - Hauptschulen,  Grundschulförderklassen</v>
      </c>
      <c r="G11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0" s="14" t="str">
        <f>LEFT(tabDaten[[#This Row],[Gld]],4) &amp; "    " &amp;VLOOKUP((tabDaten[[#This Row],[MandNr]]&amp;"x"&amp;LEFT(tabDaten[[#This Row],[Gld]],4)),tabGliederung[],2,FALSE)</f>
        <v xml:space="preserve">2130    Werkrealschule </v>
      </c>
      <c r="I1150" s="14" t="str">
        <f>IF(OR(LEFT(tabDaten[[#This Row],[Grp]],1)*1=3,LEFT(tabDaten[[#This Row],[Grp]],1)*1=9),LEFT(tabDaten[[#This Row],[Grp]],2),LEFT(tabDaten[[#This Row],[Grp]],1))</f>
        <v>5</v>
      </c>
      <c r="J1150" s="14" t="str">
        <f>VLOOKUP(tabDaten[[#This Row],[GrpKurz]],tabGruppierung[],2,FALSE)</f>
        <v>A   Sächlicher Verwaltungs- und Betriebsaufwand</v>
      </c>
      <c r="K11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2130-541000    Strom   </v>
      </c>
      <c r="L1150" s="17">
        <f>IF(OR(tabDaten[[#This Row],[art]]="00",tabDaten[[#This Row],[art]]="10"),tabDaten[[#This Row],[Plan]],tabDaten[[#This Row],[Plan]]*-1)</f>
        <v>-6200</v>
      </c>
      <c r="M1150" s="18">
        <f>IF(OR(tabDaten[[#This Row],[art]]="00",tabDaten[[#This Row],[art]]="10",tabDaten[[#This Row],[art]]="60",tabDaten[[#This Row],[art]]="70"),tabDaten[[#This Row],[Rechnung]],tabDaten[[#This Row],[Rechnung]]*-1)</f>
        <v>-957.72</v>
      </c>
      <c r="N1150" s="44">
        <v>1</v>
      </c>
      <c r="O1150" s="45" t="s">
        <v>997</v>
      </c>
      <c r="P1150" s="45" t="s">
        <v>1071</v>
      </c>
      <c r="Q1150" s="45" t="s">
        <v>1732</v>
      </c>
      <c r="R1150" s="45" t="s">
        <v>995</v>
      </c>
      <c r="S1150" s="45" t="s">
        <v>1546</v>
      </c>
      <c r="T1150" s="44" t="s">
        <v>135</v>
      </c>
      <c r="U1150" s="46">
        <v>6200</v>
      </c>
      <c r="V1150" s="46">
        <v>957.72</v>
      </c>
    </row>
    <row r="1151" spans="2:22" x14ac:dyDescent="0.2">
      <c r="B1151" s="14" t="str">
        <f>IF(tabDaten[[#This Row],[MandNr]]="","Fehler",IF(tabDaten[[#This Row],[MandNr]]=1,"1 Stadt Bad Rappenau","2 Eigenbetrieb Stadtenwässerung"))</f>
        <v>1 Stadt Bad Rappenau</v>
      </c>
      <c r="C1151" s="14" t="str">
        <f>IF(OR(tabDaten[[#This Row],[art]]="00",tabDaten[[#This Row],[art]]="01",tabDaten[[#This Row],[art]]="60",tabDaten[[#This Row],[art]]="61"),"0 Verwaltungshaushalt","1 Vermögenshaushalt")</f>
        <v>0 Verwaltungshaushalt</v>
      </c>
      <c r="D1151" s="14" t="str">
        <f>VLOOKUP(tabDaten[[#This Row],[art]],tabKontenart[],2,FALSE)</f>
        <v>01 Ausgaben VerwaltungsHH</v>
      </c>
      <c r="E1151" s="14" t="str">
        <f>LEFT(tabDaten[[#This Row],[Gld]],1) &amp; "    " &amp;VLOOKUP((tabDaten[[#This Row],[MandNr]]&amp;"x"&amp;LEFT(tabDaten[[#This Row],[Gld]],1)),tabGliederung[],2,FALSE)</f>
        <v xml:space="preserve">2    Schulen </v>
      </c>
      <c r="F1151" s="14" t="str">
        <f>LEFT(tabDaten[[#This Row],[Gld]],2) &amp; "    " &amp;VLOOKUP((tabDaten[[#This Row],[MandNr]]&amp;"x"&amp;LEFT(tabDaten[[#This Row],[Gld]],2)),tabGliederung[],2,FALSE)</f>
        <v>21    Grund - Hauptschulen,  Grundschulförderklassen</v>
      </c>
      <c r="G11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1" s="14" t="str">
        <f>LEFT(tabDaten[[#This Row],[Gld]],4) &amp; "    " &amp;VLOOKUP((tabDaten[[#This Row],[MandNr]]&amp;"x"&amp;LEFT(tabDaten[[#This Row],[Gld]],4)),tabGliederung[],2,FALSE)</f>
        <v xml:space="preserve">2130    Werkrealschule </v>
      </c>
      <c r="I1151" s="14" t="str">
        <f>IF(OR(LEFT(tabDaten[[#This Row],[Grp]],1)*1=3,LEFT(tabDaten[[#This Row],[Grp]],1)*1=9),LEFT(tabDaten[[#This Row],[Grp]],2),LEFT(tabDaten[[#This Row],[Grp]],1))</f>
        <v>5</v>
      </c>
      <c r="J1151" s="14" t="str">
        <f>VLOOKUP(tabDaten[[#This Row],[GrpKurz]],tabGruppierung[],2,FALSE)</f>
        <v>A   Sächlicher Verwaltungs- und Betriebsaufwand</v>
      </c>
      <c r="K11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2130-542000    Wasser / Abwasser   </v>
      </c>
      <c r="L1151" s="17">
        <f>IF(OR(tabDaten[[#This Row],[art]]="00",tabDaten[[#This Row],[art]]="10"),tabDaten[[#This Row],[Plan]],tabDaten[[#This Row],[Plan]]*-1)</f>
        <v>-600</v>
      </c>
      <c r="M1151" s="18">
        <f>IF(OR(tabDaten[[#This Row],[art]]="00",tabDaten[[#This Row],[art]]="10",tabDaten[[#This Row],[art]]="60",tabDaten[[#This Row],[art]]="70"),tabDaten[[#This Row],[Rechnung]],tabDaten[[#This Row],[Rechnung]]*-1)</f>
        <v>-71.849999999999994</v>
      </c>
      <c r="N1151" s="44">
        <v>1</v>
      </c>
      <c r="O1151" s="45" t="s">
        <v>997</v>
      </c>
      <c r="P1151" s="45" t="s">
        <v>1071</v>
      </c>
      <c r="Q1151" s="45" t="s">
        <v>1733</v>
      </c>
      <c r="R1151" s="45" t="s">
        <v>995</v>
      </c>
      <c r="S1151" s="45" t="s">
        <v>1546</v>
      </c>
      <c r="T1151" s="44" t="s">
        <v>136</v>
      </c>
      <c r="U1151" s="46">
        <v>600</v>
      </c>
      <c r="V1151" s="46">
        <v>71.849999999999994</v>
      </c>
    </row>
    <row r="1152" spans="2:22" x14ac:dyDescent="0.2">
      <c r="B1152" s="14" t="str">
        <f>IF(tabDaten[[#This Row],[MandNr]]="","Fehler",IF(tabDaten[[#This Row],[MandNr]]=1,"1 Stadt Bad Rappenau","2 Eigenbetrieb Stadtenwässerung"))</f>
        <v>1 Stadt Bad Rappenau</v>
      </c>
      <c r="C1152" s="14" t="str">
        <f>IF(OR(tabDaten[[#This Row],[art]]="00",tabDaten[[#This Row],[art]]="01",tabDaten[[#This Row],[art]]="60",tabDaten[[#This Row],[art]]="61"),"0 Verwaltungshaushalt","1 Vermögenshaushalt")</f>
        <v>0 Verwaltungshaushalt</v>
      </c>
      <c r="D1152" s="14" t="str">
        <f>VLOOKUP(tabDaten[[#This Row],[art]],tabKontenart[],2,FALSE)</f>
        <v>01 Ausgaben VerwaltungsHH</v>
      </c>
      <c r="E1152" s="14" t="str">
        <f>LEFT(tabDaten[[#This Row],[Gld]],1) &amp; "    " &amp;VLOOKUP((tabDaten[[#This Row],[MandNr]]&amp;"x"&amp;LEFT(tabDaten[[#This Row],[Gld]],1)),tabGliederung[],2,FALSE)</f>
        <v xml:space="preserve">2    Schulen </v>
      </c>
      <c r="F1152" s="14" t="str">
        <f>LEFT(tabDaten[[#This Row],[Gld]],2) &amp; "    " &amp;VLOOKUP((tabDaten[[#This Row],[MandNr]]&amp;"x"&amp;LEFT(tabDaten[[#This Row],[Gld]],2)),tabGliederung[],2,FALSE)</f>
        <v>21    Grund - Hauptschulen,  Grundschulförderklassen</v>
      </c>
      <c r="G11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2" s="14" t="str">
        <f>LEFT(tabDaten[[#This Row],[Gld]],4) &amp; "    " &amp;VLOOKUP((tabDaten[[#This Row],[MandNr]]&amp;"x"&amp;LEFT(tabDaten[[#This Row],[Gld]],4)),tabGliederung[],2,FALSE)</f>
        <v xml:space="preserve">2130    Werkrealschule </v>
      </c>
      <c r="I1152" s="14" t="str">
        <f>IF(OR(LEFT(tabDaten[[#This Row],[Grp]],1)*1=3,LEFT(tabDaten[[#This Row],[Grp]],1)*1=9),LEFT(tabDaten[[#This Row],[Grp]],2),LEFT(tabDaten[[#This Row],[Grp]],1))</f>
        <v>5</v>
      </c>
      <c r="J1152" s="14" t="str">
        <f>VLOOKUP(tabDaten[[#This Row],[GrpKurz]],tabGruppierung[],2,FALSE)</f>
        <v>A   Sächlicher Verwaltungs- und Betriebsaufwand</v>
      </c>
      <c r="K11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2130-543000    Heizungskosten   </v>
      </c>
      <c r="L1152" s="17">
        <f>IF(OR(tabDaten[[#This Row],[art]]="00",tabDaten[[#This Row],[art]]="10"),tabDaten[[#This Row],[Plan]],tabDaten[[#This Row],[Plan]]*-1)</f>
        <v>-91400</v>
      </c>
      <c r="M1152" s="18">
        <f>IF(OR(tabDaten[[#This Row],[art]]="00",tabDaten[[#This Row],[art]]="10",tabDaten[[#This Row],[art]]="60",tabDaten[[#This Row],[art]]="70"),tabDaten[[#This Row],[Rechnung]],tabDaten[[#This Row],[Rechnung]]*-1)</f>
        <v>-49592.639999999999</v>
      </c>
      <c r="N1152" s="44">
        <v>1</v>
      </c>
      <c r="O1152" s="45" t="s">
        <v>997</v>
      </c>
      <c r="P1152" s="45" t="s">
        <v>1071</v>
      </c>
      <c r="Q1152" s="45" t="s">
        <v>1734</v>
      </c>
      <c r="R1152" s="45" t="s">
        <v>995</v>
      </c>
      <c r="S1152" s="45" t="s">
        <v>1546</v>
      </c>
      <c r="T1152" s="44" t="s">
        <v>137</v>
      </c>
      <c r="U1152" s="46">
        <v>91400</v>
      </c>
      <c r="V1152" s="46">
        <v>49592.639999999999</v>
      </c>
    </row>
    <row r="1153" spans="2:22" x14ac:dyDescent="0.2">
      <c r="B1153" s="14" t="str">
        <f>IF(tabDaten[[#This Row],[MandNr]]="","Fehler",IF(tabDaten[[#This Row],[MandNr]]=1,"1 Stadt Bad Rappenau","2 Eigenbetrieb Stadtenwässerung"))</f>
        <v>1 Stadt Bad Rappenau</v>
      </c>
      <c r="C1153" s="14" t="str">
        <f>IF(OR(tabDaten[[#This Row],[art]]="00",tabDaten[[#This Row],[art]]="01",tabDaten[[#This Row],[art]]="60",tabDaten[[#This Row],[art]]="61"),"0 Verwaltungshaushalt","1 Vermögenshaushalt")</f>
        <v>0 Verwaltungshaushalt</v>
      </c>
      <c r="D1153" s="14" t="str">
        <f>VLOOKUP(tabDaten[[#This Row],[art]],tabKontenart[],2,FALSE)</f>
        <v>01 Ausgaben VerwaltungsHH</v>
      </c>
      <c r="E1153" s="14" t="str">
        <f>LEFT(tabDaten[[#This Row],[Gld]],1) &amp; "    " &amp;VLOOKUP((tabDaten[[#This Row],[MandNr]]&amp;"x"&amp;LEFT(tabDaten[[#This Row],[Gld]],1)),tabGliederung[],2,FALSE)</f>
        <v xml:space="preserve">2    Schulen </v>
      </c>
      <c r="F1153" s="14" t="str">
        <f>LEFT(tabDaten[[#This Row],[Gld]],2) &amp; "    " &amp;VLOOKUP((tabDaten[[#This Row],[MandNr]]&amp;"x"&amp;LEFT(tabDaten[[#This Row],[Gld]],2)),tabGliederung[],2,FALSE)</f>
        <v>21    Grund - Hauptschulen,  Grundschulförderklassen</v>
      </c>
      <c r="G11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3" s="14" t="str">
        <f>LEFT(tabDaten[[#This Row],[Gld]],4) &amp; "    " &amp;VLOOKUP((tabDaten[[#This Row],[MandNr]]&amp;"x"&amp;LEFT(tabDaten[[#This Row],[Gld]],4)),tabGliederung[],2,FALSE)</f>
        <v xml:space="preserve">2130    Werkrealschule </v>
      </c>
      <c r="I1153" s="14" t="str">
        <f>IF(OR(LEFT(tabDaten[[#This Row],[Grp]],1)*1=3,LEFT(tabDaten[[#This Row],[Grp]],1)*1=9),LEFT(tabDaten[[#This Row],[Grp]],2),LEFT(tabDaten[[#This Row],[Grp]],1))</f>
        <v>5</v>
      </c>
      <c r="J1153" s="14" t="str">
        <f>VLOOKUP(tabDaten[[#This Row],[GrpKurz]],tabGruppierung[],2,FALSE)</f>
        <v>A   Sächlicher Verwaltungs- und Betriebsaufwand</v>
      </c>
      <c r="K11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2130-544000    Abfallgebühren   </v>
      </c>
      <c r="L1153" s="17">
        <f>IF(OR(tabDaten[[#This Row],[art]]="00",tabDaten[[#This Row],[art]]="10"),tabDaten[[#This Row],[Plan]],tabDaten[[#This Row],[Plan]]*-1)</f>
        <v>-2200</v>
      </c>
      <c r="M1153" s="18">
        <f>IF(OR(tabDaten[[#This Row],[art]]="00",tabDaten[[#This Row],[art]]="10",tabDaten[[#This Row],[art]]="60",tabDaten[[#This Row],[art]]="70"),tabDaten[[#This Row],[Rechnung]],tabDaten[[#This Row],[Rechnung]]*-1)</f>
        <v>-347.95</v>
      </c>
      <c r="N1153" s="44">
        <v>1</v>
      </c>
      <c r="O1153" s="45" t="s">
        <v>997</v>
      </c>
      <c r="P1153" s="45" t="s">
        <v>1071</v>
      </c>
      <c r="Q1153" s="45" t="s">
        <v>1735</v>
      </c>
      <c r="R1153" s="45" t="s">
        <v>995</v>
      </c>
      <c r="S1153" s="45" t="s">
        <v>1546</v>
      </c>
      <c r="T1153" s="44" t="s">
        <v>138</v>
      </c>
      <c r="U1153" s="46">
        <v>2200</v>
      </c>
      <c r="V1153" s="46">
        <v>347.95</v>
      </c>
    </row>
    <row r="1154" spans="2:22" x14ac:dyDescent="0.2">
      <c r="B1154" s="14" t="str">
        <f>IF(tabDaten[[#This Row],[MandNr]]="","Fehler",IF(tabDaten[[#This Row],[MandNr]]=1,"1 Stadt Bad Rappenau","2 Eigenbetrieb Stadtenwässerung"))</f>
        <v>1 Stadt Bad Rappenau</v>
      </c>
      <c r="C1154" s="14" t="str">
        <f>IF(OR(tabDaten[[#This Row],[art]]="00",tabDaten[[#This Row],[art]]="01",tabDaten[[#This Row],[art]]="60",tabDaten[[#This Row],[art]]="61"),"0 Verwaltungshaushalt","1 Vermögenshaushalt")</f>
        <v>0 Verwaltungshaushalt</v>
      </c>
      <c r="D1154" s="14" t="str">
        <f>VLOOKUP(tabDaten[[#This Row],[art]],tabKontenart[],2,FALSE)</f>
        <v>01 Ausgaben VerwaltungsHH</v>
      </c>
      <c r="E1154" s="14" t="str">
        <f>LEFT(tabDaten[[#This Row],[Gld]],1) &amp; "    " &amp;VLOOKUP((tabDaten[[#This Row],[MandNr]]&amp;"x"&amp;LEFT(tabDaten[[#This Row],[Gld]],1)),tabGliederung[],2,FALSE)</f>
        <v xml:space="preserve">2    Schulen </v>
      </c>
      <c r="F1154" s="14" t="str">
        <f>LEFT(tabDaten[[#This Row],[Gld]],2) &amp; "    " &amp;VLOOKUP((tabDaten[[#This Row],[MandNr]]&amp;"x"&amp;LEFT(tabDaten[[#This Row],[Gld]],2)),tabGliederung[],2,FALSE)</f>
        <v>21    Grund - Hauptschulen,  Grundschulförderklassen</v>
      </c>
      <c r="G11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4" s="14" t="str">
        <f>LEFT(tabDaten[[#This Row],[Gld]],4) &amp; "    " &amp;VLOOKUP((tabDaten[[#This Row],[MandNr]]&amp;"x"&amp;LEFT(tabDaten[[#This Row],[Gld]],4)),tabGliederung[],2,FALSE)</f>
        <v xml:space="preserve">2130    Werkrealschule </v>
      </c>
      <c r="I1154" s="14" t="str">
        <f>IF(OR(LEFT(tabDaten[[#This Row],[Grp]],1)*1=3,LEFT(tabDaten[[#This Row],[Grp]],1)*1=9),LEFT(tabDaten[[#This Row],[Grp]],2),LEFT(tabDaten[[#This Row],[Grp]],1))</f>
        <v>5</v>
      </c>
      <c r="J1154" s="14" t="str">
        <f>VLOOKUP(tabDaten[[#This Row],[GrpKurz]],tabGruppierung[],2,FALSE)</f>
        <v>A   Sächlicher Verwaltungs- und Betriebsaufwand</v>
      </c>
      <c r="K11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2130-545000    Reinigungskosten   </v>
      </c>
      <c r="L1154" s="17">
        <f>IF(OR(tabDaten[[#This Row],[art]]="00",tabDaten[[#This Row],[art]]="10"),tabDaten[[#This Row],[Plan]],tabDaten[[#This Row],[Plan]]*-1)</f>
        <v>-20100</v>
      </c>
      <c r="M1154" s="18">
        <f>IF(OR(tabDaten[[#This Row],[art]]="00",tabDaten[[#This Row],[art]]="10",tabDaten[[#This Row],[art]]="60",tabDaten[[#This Row],[art]]="70"),tabDaten[[#This Row],[Rechnung]],tabDaten[[#This Row],[Rechnung]]*-1)</f>
        <v>-20553.240000000002</v>
      </c>
      <c r="N1154" s="44">
        <v>1</v>
      </c>
      <c r="O1154" s="45" t="s">
        <v>997</v>
      </c>
      <c r="P1154" s="45" t="s">
        <v>1071</v>
      </c>
      <c r="Q1154" s="45" t="s">
        <v>1736</v>
      </c>
      <c r="R1154" s="45" t="s">
        <v>995</v>
      </c>
      <c r="S1154" s="45" t="s">
        <v>1546</v>
      </c>
      <c r="T1154" s="44" t="s">
        <v>139</v>
      </c>
      <c r="U1154" s="46">
        <v>20100</v>
      </c>
      <c r="V1154" s="46">
        <v>20553.240000000002</v>
      </c>
    </row>
    <row r="1155" spans="2:22" x14ac:dyDescent="0.2">
      <c r="B1155" s="14" t="str">
        <f>IF(tabDaten[[#This Row],[MandNr]]="","Fehler",IF(tabDaten[[#This Row],[MandNr]]=1,"1 Stadt Bad Rappenau","2 Eigenbetrieb Stadtenwässerung"))</f>
        <v>1 Stadt Bad Rappenau</v>
      </c>
      <c r="C1155" s="14" t="str">
        <f>IF(OR(tabDaten[[#This Row],[art]]="00",tabDaten[[#This Row],[art]]="01",tabDaten[[#This Row],[art]]="60",tabDaten[[#This Row],[art]]="61"),"0 Verwaltungshaushalt","1 Vermögenshaushalt")</f>
        <v>0 Verwaltungshaushalt</v>
      </c>
      <c r="D1155" s="14" t="str">
        <f>VLOOKUP(tabDaten[[#This Row],[art]],tabKontenart[],2,FALSE)</f>
        <v>01 Ausgaben VerwaltungsHH</v>
      </c>
      <c r="E1155" s="14" t="str">
        <f>LEFT(tabDaten[[#This Row],[Gld]],1) &amp; "    " &amp;VLOOKUP((tabDaten[[#This Row],[MandNr]]&amp;"x"&amp;LEFT(tabDaten[[#This Row],[Gld]],1)),tabGliederung[],2,FALSE)</f>
        <v xml:space="preserve">2    Schulen </v>
      </c>
      <c r="F1155" s="14" t="str">
        <f>LEFT(tabDaten[[#This Row],[Gld]],2) &amp; "    " &amp;VLOOKUP((tabDaten[[#This Row],[MandNr]]&amp;"x"&amp;LEFT(tabDaten[[#This Row],[Gld]],2)),tabGliederung[],2,FALSE)</f>
        <v>21    Grund - Hauptschulen,  Grundschulförderklassen</v>
      </c>
      <c r="G11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5" s="14" t="str">
        <f>LEFT(tabDaten[[#This Row],[Gld]],4) &amp; "    " &amp;VLOOKUP((tabDaten[[#This Row],[MandNr]]&amp;"x"&amp;LEFT(tabDaten[[#This Row],[Gld]],4)),tabGliederung[],2,FALSE)</f>
        <v xml:space="preserve">2130    Werkrealschule </v>
      </c>
      <c r="I1155" s="14" t="str">
        <f>IF(OR(LEFT(tabDaten[[#This Row],[Grp]],1)*1=3,LEFT(tabDaten[[#This Row],[Grp]],1)*1=9),LEFT(tabDaten[[#This Row],[Grp]],2),LEFT(tabDaten[[#This Row],[Grp]],1))</f>
        <v>5</v>
      </c>
      <c r="J1155" s="14" t="str">
        <f>VLOOKUP(tabDaten[[#This Row],[GrpKurz]],tabGruppierung[],2,FALSE)</f>
        <v>A   Sächlicher Verwaltungs- und Betriebsaufwand</v>
      </c>
      <c r="K11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2130-546000    Steuern und Gebäudeversicherungen   </v>
      </c>
      <c r="L1155" s="17">
        <f>IF(OR(tabDaten[[#This Row],[art]]="00",tabDaten[[#This Row],[art]]="10"),tabDaten[[#This Row],[Plan]],tabDaten[[#This Row],[Plan]]*-1)</f>
        <v>-6100</v>
      </c>
      <c r="M1155" s="18">
        <f>IF(OR(tabDaten[[#This Row],[art]]="00",tabDaten[[#This Row],[art]]="10",tabDaten[[#This Row],[art]]="60",tabDaten[[#This Row],[art]]="70"),tabDaten[[#This Row],[Rechnung]],tabDaten[[#This Row],[Rechnung]]*-1)</f>
        <v>-3087.05</v>
      </c>
      <c r="N1155" s="44">
        <v>1</v>
      </c>
      <c r="O1155" s="45" t="s">
        <v>997</v>
      </c>
      <c r="P1155" s="45" t="s">
        <v>1071</v>
      </c>
      <c r="Q1155" s="45" t="s">
        <v>1737</v>
      </c>
      <c r="R1155" s="45" t="s">
        <v>995</v>
      </c>
      <c r="S1155" s="45" t="s">
        <v>1546</v>
      </c>
      <c r="T1155" s="44" t="s">
        <v>140</v>
      </c>
      <c r="U1155" s="46">
        <v>6100</v>
      </c>
      <c r="V1155" s="46">
        <v>3087.05</v>
      </c>
    </row>
    <row r="1156" spans="2:22" x14ac:dyDescent="0.2">
      <c r="B1156" s="14" t="str">
        <f>IF(tabDaten[[#This Row],[MandNr]]="","Fehler",IF(tabDaten[[#This Row],[MandNr]]=1,"1 Stadt Bad Rappenau","2 Eigenbetrieb Stadtenwässerung"))</f>
        <v>1 Stadt Bad Rappenau</v>
      </c>
      <c r="C1156" s="14" t="str">
        <f>IF(OR(tabDaten[[#This Row],[art]]="00",tabDaten[[#This Row],[art]]="01",tabDaten[[#This Row],[art]]="60",tabDaten[[#This Row],[art]]="61"),"0 Verwaltungshaushalt","1 Vermögenshaushalt")</f>
        <v>0 Verwaltungshaushalt</v>
      </c>
      <c r="D1156" s="14" t="str">
        <f>VLOOKUP(tabDaten[[#This Row],[art]],tabKontenart[],2,FALSE)</f>
        <v>01 Ausgaben VerwaltungsHH</v>
      </c>
      <c r="E1156" s="14" t="str">
        <f>LEFT(tabDaten[[#This Row],[Gld]],1) &amp; "    " &amp;VLOOKUP((tabDaten[[#This Row],[MandNr]]&amp;"x"&amp;LEFT(tabDaten[[#This Row],[Gld]],1)),tabGliederung[],2,FALSE)</f>
        <v xml:space="preserve">2    Schulen </v>
      </c>
      <c r="F1156" s="14" t="str">
        <f>LEFT(tabDaten[[#This Row],[Gld]],2) &amp; "    " &amp;VLOOKUP((tabDaten[[#This Row],[MandNr]]&amp;"x"&amp;LEFT(tabDaten[[#This Row],[Gld]],2)),tabGliederung[],2,FALSE)</f>
        <v>21    Grund - Hauptschulen,  Grundschulförderklassen</v>
      </c>
      <c r="G11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6" s="14" t="str">
        <f>LEFT(tabDaten[[#This Row],[Gld]],4) &amp; "    " &amp;VLOOKUP((tabDaten[[#This Row],[MandNr]]&amp;"x"&amp;LEFT(tabDaten[[#This Row],[Gld]],4)),tabGliederung[],2,FALSE)</f>
        <v xml:space="preserve">2130    Werkrealschule </v>
      </c>
      <c r="I1156" s="14" t="str">
        <f>IF(OR(LEFT(tabDaten[[#This Row],[Grp]],1)*1=3,LEFT(tabDaten[[#This Row],[Grp]],1)*1=9),LEFT(tabDaten[[#This Row],[Grp]],2),LEFT(tabDaten[[#This Row],[Grp]],1))</f>
        <v>5</v>
      </c>
      <c r="J1156" s="14" t="str">
        <f>VLOOKUP(tabDaten[[#This Row],[GrpKurz]],tabGruppierung[],2,FALSE)</f>
        <v>A   Sächlicher Verwaltungs- und Betriebsaufwand</v>
      </c>
      <c r="K11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2130-549000    sonstige Bewirtschaftungskosten (z.B. Schornsteinfeger, Feuerlöschgeräte) </v>
      </c>
      <c r="L1156" s="17">
        <f>IF(OR(tabDaten[[#This Row],[art]]="00",tabDaten[[#This Row],[art]]="10"),tabDaten[[#This Row],[Plan]],tabDaten[[#This Row],[Plan]]*-1)</f>
        <v>-6400</v>
      </c>
      <c r="M1156" s="18">
        <f>IF(OR(tabDaten[[#This Row],[art]]="00",tabDaten[[#This Row],[art]]="10",tabDaten[[#This Row],[art]]="60",tabDaten[[#This Row],[art]]="70"),tabDaten[[#This Row],[Rechnung]],tabDaten[[#This Row],[Rechnung]]*-1)</f>
        <v>-2088.21</v>
      </c>
      <c r="N1156" s="44">
        <v>1</v>
      </c>
      <c r="O1156" s="45" t="s">
        <v>997</v>
      </c>
      <c r="P1156" s="45" t="s">
        <v>1071</v>
      </c>
      <c r="Q1156" s="45" t="s">
        <v>1738</v>
      </c>
      <c r="R1156" s="45" t="s">
        <v>995</v>
      </c>
      <c r="S1156" s="45" t="s">
        <v>1546</v>
      </c>
      <c r="T1156" s="44" t="s">
        <v>141</v>
      </c>
      <c r="U1156" s="46">
        <v>6400</v>
      </c>
      <c r="V1156" s="46">
        <v>2088.21</v>
      </c>
    </row>
    <row r="1157" spans="2:22" x14ac:dyDescent="0.2">
      <c r="B1157" s="14" t="str">
        <f>IF(tabDaten[[#This Row],[MandNr]]="","Fehler",IF(tabDaten[[#This Row],[MandNr]]=1,"1 Stadt Bad Rappenau","2 Eigenbetrieb Stadtenwässerung"))</f>
        <v>1 Stadt Bad Rappenau</v>
      </c>
      <c r="C1157" s="14" t="str">
        <f>IF(OR(tabDaten[[#This Row],[art]]="00",tabDaten[[#This Row],[art]]="01",tabDaten[[#This Row],[art]]="60",tabDaten[[#This Row],[art]]="61"),"0 Verwaltungshaushalt","1 Vermögenshaushalt")</f>
        <v>0 Verwaltungshaushalt</v>
      </c>
      <c r="D1157" s="14" t="str">
        <f>VLOOKUP(tabDaten[[#This Row],[art]],tabKontenart[],2,FALSE)</f>
        <v>01 Ausgaben VerwaltungsHH</v>
      </c>
      <c r="E1157" s="14" t="str">
        <f>LEFT(tabDaten[[#This Row],[Gld]],1) &amp; "    " &amp;VLOOKUP((tabDaten[[#This Row],[MandNr]]&amp;"x"&amp;LEFT(tabDaten[[#This Row],[Gld]],1)),tabGliederung[],2,FALSE)</f>
        <v xml:space="preserve">2    Schulen </v>
      </c>
      <c r="F1157" s="14" t="str">
        <f>LEFT(tabDaten[[#This Row],[Gld]],2) &amp; "    " &amp;VLOOKUP((tabDaten[[#This Row],[MandNr]]&amp;"x"&amp;LEFT(tabDaten[[#This Row],[Gld]],2)),tabGliederung[],2,FALSE)</f>
        <v>21    Grund - Hauptschulen,  Grundschulförderklassen</v>
      </c>
      <c r="G11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7" s="14" t="str">
        <f>LEFT(tabDaten[[#This Row],[Gld]],4) &amp; "    " &amp;VLOOKUP((tabDaten[[#This Row],[MandNr]]&amp;"x"&amp;LEFT(tabDaten[[#This Row],[Gld]],4)),tabGliederung[],2,FALSE)</f>
        <v xml:space="preserve">2130    Werkrealschule </v>
      </c>
      <c r="I1157" s="14" t="str">
        <f>IF(OR(LEFT(tabDaten[[#This Row],[Grp]],1)*1=3,LEFT(tabDaten[[#This Row],[Grp]],1)*1=9),LEFT(tabDaten[[#This Row],[Grp]],2),LEFT(tabDaten[[#This Row],[Grp]],1))</f>
        <v>5</v>
      </c>
      <c r="J1157" s="14" t="str">
        <f>VLOOKUP(tabDaten[[#This Row],[GrpKurz]],tabGruppierung[],2,FALSE)</f>
        <v>A   Sächlicher Verwaltungs- und Betriebsaufwand</v>
      </c>
      <c r="K11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2130-591000    Lehr- und Unterrichtsmittel  </v>
      </c>
      <c r="L1157" s="17">
        <f>IF(OR(tabDaten[[#This Row],[art]]="00",tabDaten[[#This Row],[art]]="10"),tabDaten[[#This Row],[Plan]],tabDaten[[#This Row],[Plan]]*-1)</f>
        <v>-500</v>
      </c>
      <c r="M1157" s="18">
        <f>IF(OR(tabDaten[[#This Row],[art]]="00",tabDaten[[#This Row],[art]]="10",tabDaten[[#This Row],[art]]="60",tabDaten[[#This Row],[art]]="70"),tabDaten[[#This Row],[Rechnung]],tabDaten[[#This Row],[Rechnung]]*-1)</f>
        <v>0</v>
      </c>
      <c r="N1157" s="44">
        <v>1</v>
      </c>
      <c r="O1157" s="45" t="s">
        <v>997</v>
      </c>
      <c r="P1157" s="45" t="s">
        <v>1071</v>
      </c>
      <c r="Q1157" s="45" t="s">
        <v>1757</v>
      </c>
      <c r="R1157" s="45" t="s">
        <v>995</v>
      </c>
      <c r="S1157" s="45" t="s">
        <v>1546</v>
      </c>
      <c r="T1157" s="44" t="s">
        <v>171</v>
      </c>
      <c r="U1157" s="46">
        <v>500</v>
      </c>
      <c r="V1157" s="46">
        <v>0</v>
      </c>
    </row>
    <row r="1158" spans="2:22" x14ac:dyDescent="0.2">
      <c r="B1158" s="14" t="str">
        <f>IF(tabDaten[[#This Row],[MandNr]]="","Fehler",IF(tabDaten[[#This Row],[MandNr]]=1,"1 Stadt Bad Rappenau","2 Eigenbetrieb Stadtenwässerung"))</f>
        <v>1 Stadt Bad Rappenau</v>
      </c>
      <c r="C1158" s="14" t="str">
        <f>IF(OR(tabDaten[[#This Row],[art]]="00",tabDaten[[#This Row],[art]]="01",tabDaten[[#This Row],[art]]="60",tabDaten[[#This Row],[art]]="61"),"0 Verwaltungshaushalt","1 Vermögenshaushalt")</f>
        <v>0 Verwaltungshaushalt</v>
      </c>
      <c r="D1158" s="14" t="str">
        <f>VLOOKUP(tabDaten[[#This Row],[art]],tabKontenart[],2,FALSE)</f>
        <v>01 Ausgaben VerwaltungsHH</v>
      </c>
      <c r="E1158" s="14" t="str">
        <f>LEFT(tabDaten[[#This Row],[Gld]],1) &amp; "    " &amp;VLOOKUP((tabDaten[[#This Row],[MandNr]]&amp;"x"&amp;LEFT(tabDaten[[#This Row],[Gld]],1)),tabGliederung[],2,FALSE)</f>
        <v xml:space="preserve">2    Schulen </v>
      </c>
      <c r="F1158" s="14" t="str">
        <f>LEFT(tabDaten[[#This Row],[Gld]],2) &amp; "    " &amp;VLOOKUP((tabDaten[[#This Row],[MandNr]]&amp;"x"&amp;LEFT(tabDaten[[#This Row],[Gld]],2)),tabGliederung[],2,FALSE)</f>
        <v>21    Grund - Hauptschulen,  Grundschulförderklassen</v>
      </c>
      <c r="G11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8" s="14" t="str">
        <f>LEFT(tabDaten[[#This Row],[Gld]],4) &amp; "    " &amp;VLOOKUP((tabDaten[[#This Row],[MandNr]]&amp;"x"&amp;LEFT(tabDaten[[#This Row],[Gld]],4)),tabGliederung[],2,FALSE)</f>
        <v xml:space="preserve">2130    Werkrealschule </v>
      </c>
      <c r="I1158" s="14" t="str">
        <f>IF(OR(LEFT(tabDaten[[#This Row],[Grp]],1)*1=3,LEFT(tabDaten[[#This Row],[Grp]],1)*1=9),LEFT(tabDaten[[#This Row],[Grp]],2),LEFT(tabDaten[[#This Row],[Grp]],1))</f>
        <v>5</v>
      </c>
      <c r="J1158" s="14" t="str">
        <f>VLOOKUP(tabDaten[[#This Row],[GrpKurz]],tabGruppierung[],2,FALSE)</f>
        <v>A   Sächlicher Verwaltungs- und Betriebsaufwand</v>
      </c>
      <c r="K11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2130-592000    Lernmittel   </v>
      </c>
      <c r="L1158" s="17">
        <f>IF(OR(tabDaten[[#This Row],[art]]="00",tabDaten[[#This Row],[art]]="10"),tabDaten[[#This Row],[Plan]],tabDaten[[#This Row],[Plan]]*-1)</f>
        <v>-2000</v>
      </c>
      <c r="M1158" s="18">
        <f>IF(OR(tabDaten[[#This Row],[art]]="00",tabDaten[[#This Row],[art]]="10",tabDaten[[#This Row],[art]]="60",tabDaten[[#This Row],[art]]="70"),tabDaten[[#This Row],[Rechnung]],tabDaten[[#This Row],[Rechnung]]*-1)</f>
        <v>-2157.52</v>
      </c>
      <c r="N1158" s="44">
        <v>1</v>
      </c>
      <c r="O1158" s="45" t="s">
        <v>997</v>
      </c>
      <c r="P1158" s="45" t="s">
        <v>1071</v>
      </c>
      <c r="Q1158" s="45" t="s">
        <v>1758</v>
      </c>
      <c r="R1158" s="45" t="s">
        <v>995</v>
      </c>
      <c r="S1158" s="45" t="s">
        <v>1546</v>
      </c>
      <c r="T1158" s="44" t="s">
        <v>172</v>
      </c>
      <c r="U1158" s="46">
        <v>2000</v>
      </c>
      <c r="V1158" s="46">
        <v>2157.52</v>
      </c>
    </row>
    <row r="1159" spans="2:22" x14ac:dyDescent="0.2">
      <c r="B1159" s="14" t="str">
        <f>IF(tabDaten[[#This Row],[MandNr]]="","Fehler",IF(tabDaten[[#This Row],[MandNr]]=1,"1 Stadt Bad Rappenau","2 Eigenbetrieb Stadtenwässerung"))</f>
        <v>1 Stadt Bad Rappenau</v>
      </c>
      <c r="C1159" s="14" t="str">
        <f>IF(OR(tabDaten[[#This Row],[art]]="00",tabDaten[[#This Row],[art]]="01",tabDaten[[#This Row],[art]]="60",tabDaten[[#This Row],[art]]="61"),"0 Verwaltungshaushalt","1 Vermögenshaushalt")</f>
        <v>0 Verwaltungshaushalt</v>
      </c>
      <c r="D1159" s="14" t="str">
        <f>VLOOKUP(tabDaten[[#This Row],[art]],tabKontenart[],2,FALSE)</f>
        <v>01 Ausgaben VerwaltungsHH</v>
      </c>
      <c r="E1159" s="14" t="str">
        <f>LEFT(tabDaten[[#This Row],[Gld]],1) &amp; "    " &amp;VLOOKUP((tabDaten[[#This Row],[MandNr]]&amp;"x"&amp;LEFT(tabDaten[[#This Row],[Gld]],1)),tabGliederung[],2,FALSE)</f>
        <v xml:space="preserve">2    Schulen </v>
      </c>
      <c r="F1159" s="14" t="str">
        <f>LEFT(tabDaten[[#This Row],[Gld]],2) &amp; "    " &amp;VLOOKUP((tabDaten[[#This Row],[MandNr]]&amp;"x"&amp;LEFT(tabDaten[[#This Row],[Gld]],2)),tabGliederung[],2,FALSE)</f>
        <v>21    Grund - Hauptschulen,  Grundschulförderklassen</v>
      </c>
      <c r="G11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59" s="14" t="str">
        <f>LEFT(tabDaten[[#This Row],[Gld]],4) &amp; "    " &amp;VLOOKUP((tabDaten[[#This Row],[MandNr]]&amp;"x"&amp;LEFT(tabDaten[[#This Row],[Gld]],4)),tabGliederung[],2,FALSE)</f>
        <v xml:space="preserve">2130    Werkrealschule </v>
      </c>
      <c r="I1159" s="14" t="str">
        <f>IF(OR(LEFT(tabDaten[[#This Row],[Grp]],1)*1=3,LEFT(tabDaten[[#This Row],[Grp]],1)*1=9),LEFT(tabDaten[[#This Row],[Grp]],2),LEFT(tabDaten[[#This Row],[Grp]],1))</f>
        <v>5</v>
      </c>
      <c r="J1159" s="14" t="str">
        <f>VLOOKUP(tabDaten[[#This Row],[GrpKurz]],tabGruppierung[],2,FALSE)</f>
        <v>A   Sächlicher Verwaltungs- und Betriebsaufwand</v>
      </c>
      <c r="K11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2130-594000    sonstiger Schulaufwand   </v>
      </c>
      <c r="L1159" s="17">
        <f>IF(OR(tabDaten[[#This Row],[art]]="00",tabDaten[[#This Row],[art]]="10"),tabDaten[[#This Row],[Plan]],tabDaten[[#This Row],[Plan]]*-1)</f>
        <v>-300</v>
      </c>
      <c r="M1159" s="18">
        <f>IF(OR(tabDaten[[#This Row],[art]]="00",tabDaten[[#This Row],[art]]="10",tabDaten[[#This Row],[art]]="60",tabDaten[[#This Row],[art]]="70"),tabDaten[[#This Row],[Rechnung]],tabDaten[[#This Row],[Rechnung]]*-1)</f>
        <v>0</v>
      </c>
      <c r="N1159" s="44">
        <v>1</v>
      </c>
      <c r="O1159" s="45" t="s">
        <v>997</v>
      </c>
      <c r="P1159" s="45" t="s">
        <v>1071</v>
      </c>
      <c r="Q1159" s="45" t="s">
        <v>1760</v>
      </c>
      <c r="R1159" s="45" t="s">
        <v>995</v>
      </c>
      <c r="S1159" s="45" t="s">
        <v>1546</v>
      </c>
      <c r="T1159" s="44" t="s">
        <v>174</v>
      </c>
      <c r="U1159" s="46">
        <v>300</v>
      </c>
      <c r="V1159" s="46">
        <v>0</v>
      </c>
    </row>
    <row r="1160" spans="2:22" x14ac:dyDescent="0.2">
      <c r="B1160" s="14" t="str">
        <f>IF(tabDaten[[#This Row],[MandNr]]="","Fehler",IF(tabDaten[[#This Row],[MandNr]]=1,"1 Stadt Bad Rappenau","2 Eigenbetrieb Stadtenwässerung"))</f>
        <v>1 Stadt Bad Rappenau</v>
      </c>
      <c r="C1160" s="14" t="str">
        <f>IF(OR(tabDaten[[#This Row],[art]]="00",tabDaten[[#This Row],[art]]="01",tabDaten[[#This Row],[art]]="60",tabDaten[[#This Row],[art]]="61"),"0 Verwaltungshaushalt","1 Vermögenshaushalt")</f>
        <v>0 Verwaltungshaushalt</v>
      </c>
      <c r="D1160" s="14" t="str">
        <f>VLOOKUP(tabDaten[[#This Row],[art]],tabKontenart[],2,FALSE)</f>
        <v>01 Ausgaben VerwaltungsHH</v>
      </c>
      <c r="E1160" s="14" t="str">
        <f>LEFT(tabDaten[[#This Row],[Gld]],1) &amp; "    " &amp;VLOOKUP((tabDaten[[#This Row],[MandNr]]&amp;"x"&amp;LEFT(tabDaten[[#This Row],[Gld]],1)),tabGliederung[],2,FALSE)</f>
        <v xml:space="preserve">2    Schulen </v>
      </c>
      <c r="F1160" s="14" t="str">
        <f>LEFT(tabDaten[[#This Row],[Gld]],2) &amp; "    " &amp;VLOOKUP((tabDaten[[#This Row],[MandNr]]&amp;"x"&amp;LEFT(tabDaten[[#This Row],[Gld]],2)),tabGliederung[],2,FALSE)</f>
        <v>21    Grund - Hauptschulen,  Grundschulförderklassen</v>
      </c>
      <c r="G11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60" s="14" t="str">
        <f>LEFT(tabDaten[[#This Row],[Gld]],4) &amp; "    " &amp;VLOOKUP((tabDaten[[#This Row],[MandNr]]&amp;"x"&amp;LEFT(tabDaten[[#This Row],[Gld]],4)),tabGliederung[],2,FALSE)</f>
        <v xml:space="preserve">2130    Werkrealschule </v>
      </c>
      <c r="I1160" s="14" t="str">
        <f>IF(OR(LEFT(tabDaten[[#This Row],[Grp]],1)*1=3,LEFT(tabDaten[[#This Row],[Grp]],1)*1=9),LEFT(tabDaten[[#This Row],[Grp]],2),LEFT(tabDaten[[#This Row],[Grp]],1))</f>
        <v>5</v>
      </c>
      <c r="J1160" s="14" t="str">
        <f>VLOOKUP(tabDaten[[#This Row],[GrpKurz]],tabGruppierung[],2,FALSE)</f>
        <v>A   Sächlicher Verwaltungs- und Betriebsaufwand</v>
      </c>
      <c r="K11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2130-595000    Schulveranstaltungen   </v>
      </c>
      <c r="L1160" s="17">
        <f>IF(OR(tabDaten[[#This Row],[art]]="00",tabDaten[[#This Row],[art]]="10"),tabDaten[[#This Row],[Plan]],tabDaten[[#This Row],[Plan]]*-1)</f>
        <v>-100</v>
      </c>
      <c r="M1160" s="18">
        <f>IF(OR(tabDaten[[#This Row],[art]]="00",tabDaten[[#This Row],[art]]="10",tabDaten[[#This Row],[art]]="60",tabDaten[[#This Row],[art]]="70"),tabDaten[[#This Row],[Rechnung]],tabDaten[[#This Row],[Rechnung]]*-1)</f>
        <v>0</v>
      </c>
      <c r="N1160" s="44">
        <v>1</v>
      </c>
      <c r="O1160" s="45" t="s">
        <v>997</v>
      </c>
      <c r="P1160" s="45" t="s">
        <v>1071</v>
      </c>
      <c r="Q1160" s="45" t="s">
        <v>1761</v>
      </c>
      <c r="R1160" s="45" t="s">
        <v>995</v>
      </c>
      <c r="S1160" s="45" t="s">
        <v>1546</v>
      </c>
      <c r="T1160" s="44" t="s">
        <v>175</v>
      </c>
      <c r="U1160" s="46">
        <v>100</v>
      </c>
      <c r="V1160" s="46">
        <v>0</v>
      </c>
    </row>
    <row r="1161" spans="2:22" x14ac:dyDescent="0.2">
      <c r="B1161" s="14" t="str">
        <f>IF(tabDaten[[#This Row],[MandNr]]="","Fehler",IF(tabDaten[[#This Row],[MandNr]]=1,"1 Stadt Bad Rappenau","2 Eigenbetrieb Stadtenwässerung"))</f>
        <v>1 Stadt Bad Rappenau</v>
      </c>
      <c r="C1161" s="14" t="str">
        <f>IF(OR(tabDaten[[#This Row],[art]]="00",tabDaten[[#This Row],[art]]="01",tabDaten[[#This Row],[art]]="60",tabDaten[[#This Row],[art]]="61"),"0 Verwaltungshaushalt","1 Vermögenshaushalt")</f>
        <v>0 Verwaltungshaushalt</v>
      </c>
      <c r="D1161" s="14" t="str">
        <f>VLOOKUP(tabDaten[[#This Row],[art]],tabKontenart[],2,FALSE)</f>
        <v>01 Ausgaben VerwaltungsHH</v>
      </c>
      <c r="E1161" s="14" t="str">
        <f>LEFT(tabDaten[[#This Row],[Gld]],1) &amp; "    " &amp;VLOOKUP((tabDaten[[#This Row],[MandNr]]&amp;"x"&amp;LEFT(tabDaten[[#This Row],[Gld]],1)),tabGliederung[],2,FALSE)</f>
        <v xml:space="preserve">2    Schulen </v>
      </c>
      <c r="F1161" s="14" t="str">
        <f>LEFT(tabDaten[[#This Row],[Gld]],2) &amp; "    " &amp;VLOOKUP((tabDaten[[#This Row],[MandNr]]&amp;"x"&amp;LEFT(tabDaten[[#This Row],[Gld]],2)),tabGliederung[],2,FALSE)</f>
        <v>21    Grund - Hauptschulen,  Grundschulförderklassen</v>
      </c>
      <c r="G11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61" s="14" t="str">
        <f>LEFT(tabDaten[[#This Row],[Gld]],4) &amp; "    " &amp;VLOOKUP((tabDaten[[#This Row],[MandNr]]&amp;"x"&amp;LEFT(tabDaten[[#This Row],[Gld]],4)),tabGliederung[],2,FALSE)</f>
        <v xml:space="preserve">2130    Werkrealschule </v>
      </c>
      <c r="I1161" s="14" t="str">
        <f>IF(OR(LEFT(tabDaten[[#This Row],[Grp]],1)*1=3,LEFT(tabDaten[[#This Row],[Grp]],1)*1=9),LEFT(tabDaten[[#This Row],[Grp]],2),LEFT(tabDaten[[#This Row],[Grp]],1))</f>
        <v>5</v>
      </c>
      <c r="J1161" s="14" t="str">
        <f>VLOOKUP(tabDaten[[#This Row],[GrpKurz]],tabGruppierung[],2,FALSE)</f>
        <v>A   Sächlicher Verwaltungs- und Betriebsaufwand</v>
      </c>
      <c r="K11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2130-597000    Beförderungskosten für Schüler  </v>
      </c>
      <c r="L1161" s="17">
        <f>IF(OR(tabDaten[[#This Row],[art]]="00",tabDaten[[#This Row],[art]]="10"),tabDaten[[#This Row],[Plan]],tabDaten[[#This Row],[Plan]]*-1)</f>
        <v>-1300</v>
      </c>
      <c r="M1161" s="18">
        <f>IF(OR(tabDaten[[#This Row],[art]]="00",tabDaten[[#This Row],[art]]="10",tabDaten[[#This Row],[art]]="60",tabDaten[[#This Row],[art]]="70"),tabDaten[[#This Row],[Rechnung]],tabDaten[[#This Row],[Rechnung]]*-1)</f>
        <v>0</v>
      </c>
      <c r="N1161" s="44">
        <v>1</v>
      </c>
      <c r="O1161" s="45" t="s">
        <v>997</v>
      </c>
      <c r="P1161" s="45" t="s">
        <v>1071</v>
      </c>
      <c r="Q1161" s="45" t="s">
        <v>1764</v>
      </c>
      <c r="R1161" s="45" t="s">
        <v>995</v>
      </c>
      <c r="S1161" s="45" t="s">
        <v>1546</v>
      </c>
      <c r="T1161" s="44" t="s">
        <v>179</v>
      </c>
      <c r="U1161" s="46">
        <v>1300</v>
      </c>
      <c r="V1161" s="46">
        <v>0</v>
      </c>
    </row>
    <row r="1162" spans="2:22" x14ac:dyDescent="0.2">
      <c r="B1162" s="14" t="str">
        <f>IF(tabDaten[[#This Row],[MandNr]]="","Fehler",IF(tabDaten[[#This Row],[MandNr]]=1,"1 Stadt Bad Rappenau","2 Eigenbetrieb Stadtenwässerung"))</f>
        <v>1 Stadt Bad Rappenau</v>
      </c>
      <c r="C1162" s="14" t="str">
        <f>IF(OR(tabDaten[[#This Row],[art]]="00",tabDaten[[#This Row],[art]]="01",tabDaten[[#This Row],[art]]="60",tabDaten[[#This Row],[art]]="61"),"0 Verwaltungshaushalt","1 Vermögenshaushalt")</f>
        <v>0 Verwaltungshaushalt</v>
      </c>
      <c r="D1162" s="14" t="str">
        <f>VLOOKUP(tabDaten[[#This Row],[art]],tabKontenart[],2,FALSE)</f>
        <v>01 Ausgaben VerwaltungsHH</v>
      </c>
      <c r="E1162" s="14" t="str">
        <f>LEFT(tabDaten[[#This Row],[Gld]],1) &amp; "    " &amp;VLOOKUP((tabDaten[[#This Row],[MandNr]]&amp;"x"&amp;LEFT(tabDaten[[#This Row],[Gld]],1)),tabGliederung[],2,FALSE)</f>
        <v xml:space="preserve">2    Schulen </v>
      </c>
      <c r="F1162" s="14" t="str">
        <f>LEFT(tabDaten[[#This Row],[Gld]],2) &amp; "    " &amp;VLOOKUP((tabDaten[[#This Row],[MandNr]]&amp;"x"&amp;LEFT(tabDaten[[#This Row],[Gld]],2)),tabGliederung[],2,FALSE)</f>
        <v>21    Grund - Hauptschulen,  Grundschulförderklassen</v>
      </c>
      <c r="G11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62" s="14" t="str">
        <f>LEFT(tabDaten[[#This Row],[Gld]],4) &amp; "    " &amp;VLOOKUP((tabDaten[[#This Row],[MandNr]]&amp;"x"&amp;LEFT(tabDaten[[#This Row],[Gld]],4)),tabGliederung[],2,FALSE)</f>
        <v xml:space="preserve">2130    Werkrealschule </v>
      </c>
      <c r="I1162" s="14" t="str">
        <f>IF(OR(LEFT(tabDaten[[#This Row],[Grp]],1)*1=3,LEFT(tabDaten[[#This Row],[Grp]],1)*1=9),LEFT(tabDaten[[#This Row],[Grp]],2),LEFT(tabDaten[[#This Row],[Grp]],1))</f>
        <v>6</v>
      </c>
      <c r="J1162" s="14" t="str">
        <f>VLOOKUP(tabDaten[[#This Row],[GrpKurz]],tabGruppierung[],2,FALSE)</f>
        <v>A   Sächlicher Verwaltungs- und Betriebsaufwand</v>
      </c>
      <c r="K11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2130-638000    EDV-Kosten   </v>
      </c>
      <c r="L1162" s="17">
        <f>IF(OR(tabDaten[[#This Row],[art]]="00",tabDaten[[#This Row],[art]]="10"),tabDaten[[#This Row],[Plan]],tabDaten[[#This Row],[Plan]]*-1)</f>
        <v>-35000</v>
      </c>
      <c r="M1162" s="18">
        <f>IF(OR(tabDaten[[#This Row],[art]]="00",tabDaten[[#This Row],[art]]="10",tabDaten[[#This Row],[art]]="60",tabDaten[[#This Row],[art]]="70"),tabDaten[[#This Row],[Rechnung]],tabDaten[[#This Row],[Rechnung]]*-1)</f>
        <v>-9188</v>
      </c>
      <c r="N1162" s="44">
        <v>1</v>
      </c>
      <c r="O1162" s="45" t="s">
        <v>997</v>
      </c>
      <c r="P1162" s="45" t="s">
        <v>1071</v>
      </c>
      <c r="Q1162" s="45" t="s">
        <v>1722</v>
      </c>
      <c r="R1162" s="45" t="s">
        <v>995</v>
      </c>
      <c r="S1162" s="45" t="s">
        <v>1546</v>
      </c>
      <c r="T1162" s="44" t="s">
        <v>117</v>
      </c>
      <c r="U1162" s="46">
        <v>35000</v>
      </c>
      <c r="V1162" s="46">
        <v>9188</v>
      </c>
    </row>
    <row r="1163" spans="2:22" x14ac:dyDescent="0.2">
      <c r="B1163" s="14" t="str">
        <f>IF(tabDaten[[#This Row],[MandNr]]="","Fehler",IF(tabDaten[[#This Row],[MandNr]]=1,"1 Stadt Bad Rappenau","2 Eigenbetrieb Stadtenwässerung"))</f>
        <v>1 Stadt Bad Rappenau</v>
      </c>
      <c r="C1163" s="14" t="str">
        <f>IF(OR(tabDaten[[#This Row],[art]]="00",tabDaten[[#This Row],[art]]="01",tabDaten[[#This Row],[art]]="60",tabDaten[[#This Row],[art]]="61"),"0 Verwaltungshaushalt","1 Vermögenshaushalt")</f>
        <v>0 Verwaltungshaushalt</v>
      </c>
      <c r="D1163" s="14" t="str">
        <f>VLOOKUP(tabDaten[[#This Row],[art]],tabKontenart[],2,FALSE)</f>
        <v>01 Ausgaben VerwaltungsHH</v>
      </c>
      <c r="E1163" s="14" t="str">
        <f>LEFT(tabDaten[[#This Row],[Gld]],1) &amp; "    " &amp;VLOOKUP((tabDaten[[#This Row],[MandNr]]&amp;"x"&amp;LEFT(tabDaten[[#This Row],[Gld]],1)),tabGliederung[],2,FALSE)</f>
        <v xml:space="preserve">2    Schulen </v>
      </c>
      <c r="F1163" s="14" t="str">
        <f>LEFT(tabDaten[[#This Row],[Gld]],2) &amp; "    " &amp;VLOOKUP((tabDaten[[#This Row],[MandNr]]&amp;"x"&amp;LEFT(tabDaten[[#This Row],[Gld]],2)),tabGliederung[],2,FALSE)</f>
        <v>21    Grund - Hauptschulen,  Grundschulförderklassen</v>
      </c>
      <c r="G11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63" s="14" t="str">
        <f>LEFT(tabDaten[[#This Row],[Gld]],4) &amp; "    " &amp;VLOOKUP((tabDaten[[#This Row],[MandNr]]&amp;"x"&amp;LEFT(tabDaten[[#This Row],[Gld]],4)),tabGliederung[],2,FALSE)</f>
        <v xml:space="preserve">2130    Werkrealschule </v>
      </c>
      <c r="I1163" s="14" t="str">
        <f>IF(OR(LEFT(tabDaten[[#This Row],[Grp]],1)*1=3,LEFT(tabDaten[[#This Row],[Grp]],1)*1=9),LEFT(tabDaten[[#This Row],[Grp]],2),LEFT(tabDaten[[#This Row],[Grp]],1))</f>
        <v>6</v>
      </c>
      <c r="J1163" s="14" t="str">
        <f>VLOOKUP(tabDaten[[#This Row],[GrpKurz]],tabGruppierung[],2,FALSE)</f>
        <v>A   Sächlicher Verwaltungs- und Betriebsaufwand</v>
      </c>
      <c r="K11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2130-639000    Beförderungskosten   </v>
      </c>
      <c r="L1163" s="17">
        <f>IF(OR(tabDaten[[#This Row],[art]]="00",tabDaten[[#This Row],[art]]="10"),tabDaten[[#This Row],[Plan]],tabDaten[[#This Row],[Plan]]*-1)</f>
        <v>-200</v>
      </c>
      <c r="M1163" s="18">
        <f>IF(OR(tabDaten[[#This Row],[art]]="00",tabDaten[[#This Row],[art]]="10",tabDaten[[#This Row],[art]]="60",tabDaten[[#This Row],[art]]="70"),tabDaten[[#This Row],[Rechnung]],tabDaten[[#This Row],[Rechnung]]*-1)</f>
        <v>0</v>
      </c>
      <c r="N1163" s="44">
        <v>1</v>
      </c>
      <c r="O1163" s="45" t="s">
        <v>997</v>
      </c>
      <c r="P1163" s="45" t="s">
        <v>1071</v>
      </c>
      <c r="Q1163" s="45" t="s">
        <v>1767</v>
      </c>
      <c r="R1163" s="45" t="s">
        <v>995</v>
      </c>
      <c r="S1163" s="45" t="s">
        <v>1546</v>
      </c>
      <c r="T1163" s="44" t="s">
        <v>185</v>
      </c>
      <c r="U1163" s="46">
        <v>200</v>
      </c>
      <c r="V1163" s="46">
        <v>0</v>
      </c>
    </row>
    <row r="1164" spans="2:22" x14ac:dyDescent="0.2">
      <c r="B1164" s="14" t="str">
        <f>IF(tabDaten[[#This Row],[MandNr]]="","Fehler",IF(tabDaten[[#This Row],[MandNr]]=1,"1 Stadt Bad Rappenau","2 Eigenbetrieb Stadtenwässerung"))</f>
        <v>1 Stadt Bad Rappenau</v>
      </c>
      <c r="C1164" s="14" t="str">
        <f>IF(OR(tabDaten[[#This Row],[art]]="00",tabDaten[[#This Row],[art]]="01",tabDaten[[#This Row],[art]]="60",tabDaten[[#This Row],[art]]="61"),"0 Verwaltungshaushalt","1 Vermögenshaushalt")</f>
        <v>0 Verwaltungshaushalt</v>
      </c>
      <c r="D1164" s="14" t="str">
        <f>VLOOKUP(tabDaten[[#This Row],[art]],tabKontenart[],2,FALSE)</f>
        <v>01 Ausgaben VerwaltungsHH</v>
      </c>
      <c r="E1164" s="14" t="str">
        <f>LEFT(tabDaten[[#This Row],[Gld]],1) &amp; "    " &amp;VLOOKUP((tabDaten[[#This Row],[MandNr]]&amp;"x"&amp;LEFT(tabDaten[[#This Row],[Gld]],1)),tabGliederung[],2,FALSE)</f>
        <v xml:space="preserve">2    Schulen </v>
      </c>
      <c r="F1164" s="14" t="str">
        <f>LEFT(tabDaten[[#This Row],[Gld]],2) &amp; "    " &amp;VLOOKUP((tabDaten[[#This Row],[MandNr]]&amp;"x"&amp;LEFT(tabDaten[[#This Row],[Gld]],2)),tabGliederung[],2,FALSE)</f>
        <v>21    Grund - Hauptschulen,  Grundschulförderklassen</v>
      </c>
      <c r="G11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64" s="14" t="str">
        <f>LEFT(tabDaten[[#This Row],[Gld]],4) &amp; "    " &amp;VLOOKUP((tabDaten[[#This Row],[MandNr]]&amp;"x"&amp;LEFT(tabDaten[[#This Row],[Gld]],4)),tabGliederung[],2,FALSE)</f>
        <v xml:space="preserve">2130    Werkrealschule </v>
      </c>
      <c r="I1164" s="14" t="str">
        <f>IF(OR(LEFT(tabDaten[[#This Row],[Grp]],1)*1=3,LEFT(tabDaten[[#This Row],[Grp]],1)*1=9),LEFT(tabDaten[[#This Row],[Grp]],2),LEFT(tabDaten[[#This Row],[Grp]],1))</f>
        <v>6</v>
      </c>
      <c r="J1164" s="14" t="str">
        <f>VLOOKUP(tabDaten[[#This Row],[GrpKurz]],tabGruppierung[],2,FALSE)</f>
        <v>A   Sächlicher Verwaltungs- und Betriebsaufwand</v>
      </c>
      <c r="K11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2130-640000    Steuern, Versicherung. , Schadensfälle , Sonderabgaben  </v>
      </c>
      <c r="L1164" s="17">
        <f>IF(OR(tabDaten[[#This Row],[art]]="00",tabDaten[[#This Row],[art]]="10"),tabDaten[[#This Row],[Plan]],tabDaten[[#This Row],[Plan]]*-1)</f>
        <v>-5200</v>
      </c>
      <c r="M1164" s="18">
        <f>IF(OR(tabDaten[[#This Row],[art]]="00",tabDaten[[#This Row],[art]]="10",tabDaten[[#This Row],[art]]="60",tabDaten[[#This Row],[art]]="70"),tabDaten[[#This Row],[Rechnung]],tabDaten[[#This Row],[Rechnung]]*-1)</f>
        <v>-1429.6</v>
      </c>
      <c r="N1164" s="44">
        <v>1</v>
      </c>
      <c r="O1164" s="45" t="s">
        <v>997</v>
      </c>
      <c r="P1164" s="45" t="s">
        <v>1071</v>
      </c>
      <c r="Q1164" s="45" t="s">
        <v>1723</v>
      </c>
      <c r="R1164" s="45" t="s">
        <v>995</v>
      </c>
      <c r="S1164" s="45" t="s">
        <v>1546</v>
      </c>
      <c r="T1164" s="44" t="s">
        <v>186</v>
      </c>
      <c r="U1164" s="46">
        <v>5200</v>
      </c>
      <c r="V1164" s="46">
        <v>1429.6</v>
      </c>
    </row>
    <row r="1165" spans="2:22" x14ac:dyDescent="0.2">
      <c r="B1165" s="14" t="str">
        <f>IF(tabDaten[[#This Row],[MandNr]]="","Fehler",IF(tabDaten[[#This Row],[MandNr]]=1,"1 Stadt Bad Rappenau","2 Eigenbetrieb Stadtenwässerung"))</f>
        <v>1 Stadt Bad Rappenau</v>
      </c>
      <c r="C1165" s="14" t="str">
        <f>IF(OR(tabDaten[[#This Row],[art]]="00",tabDaten[[#This Row],[art]]="01",tabDaten[[#This Row],[art]]="60",tabDaten[[#This Row],[art]]="61"),"0 Verwaltungshaushalt","1 Vermögenshaushalt")</f>
        <v>0 Verwaltungshaushalt</v>
      </c>
      <c r="D1165" s="14" t="str">
        <f>VLOOKUP(tabDaten[[#This Row],[art]],tabKontenart[],2,FALSE)</f>
        <v>01 Ausgaben VerwaltungsHH</v>
      </c>
      <c r="E1165" s="14" t="str">
        <f>LEFT(tabDaten[[#This Row],[Gld]],1) &amp; "    " &amp;VLOOKUP((tabDaten[[#This Row],[MandNr]]&amp;"x"&amp;LEFT(tabDaten[[#This Row],[Gld]],1)),tabGliederung[],2,FALSE)</f>
        <v xml:space="preserve">2    Schulen </v>
      </c>
      <c r="F1165" s="14" t="str">
        <f>LEFT(tabDaten[[#This Row],[Gld]],2) &amp; "    " &amp;VLOOKUP((tabDaten[[#This Row],[MandNr]]&amp;"x"&amp;LEFT(tabDaten[[#This Row],[Gld]],2)),tabGliederung[],2,FALSE)</f>
        <v>21    Grund - Hauptschulen,  Grundschulförderklassen</v>
      </c>
      <c r="G11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65" s="14" t="str">
        <f>LEFT(tabDaten[[#This Row],[Gld]],4) &amp; "    " &amp;VLOOKUP((tabDaten[[#This Row],[MandNr]]&amp;"x"&amp;LEFT(tabDaten[[#This Row],[Gld]],4)),tabGliederung[],2,FALSE)</f>
        <v xml:space="preserve">2130    Werkrealschule </v>
      </c>
      <c r="I1165" s="14" t="str">
        <f>IF(OR(LEFT(tabDaten[[#This Row],[Grp]],1)*1=3,LEFT(tabDaten[[#This Row],[Grp]],1)*1=9),LEFT(tabDaten[[#This Row],[Grp]],2),LEFT(tabDaten[[#This Row],[Grp]],1))</f>
        <v>6</v>
      </c>
      <c r="J1165" s="14" t="str">
        <f>VLOOKUP(tabDaten[[#This Row],[GrpKurz]],tabGruppierung[],2,FALSE)</f>
        <v>A   Sächlicher Verwaltungs- und Betriebsaufwand</v>
      </c>
      <c r="K11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2130-650000    Bürobedarf   </v>
      </c>
      <c r="L1165" s="17">
        <f>IF(OR(tabDaten[[#This Row],[art]]="00",tabDaten[[#This Row],[art]]="10"),tabDaten[[#This Row],[Plan]],tabDaten[[#This Row],[Plan]]*-1)</f>
        <v>-300</v>
      </c>
      <c r="M1165" s="18">
        <f>IF(OR(tabDaten[[#This Row],[art]]="00",tabDaten[[#This Row],[art]]="10",tabDaten[[#This Row],[art]]="60",tabDaten[[#This Row],[art]]="70"),tabDaten[[#This Row],[Rechnung]],tabDaten[[#This Row],[Rechnung]]*-1)</f>
        <v>0</v>
      </c>
      <c r="N1165" s="44">
        <v>1</v>
      </c>
      <c r="O1165" s="45" t="s">
        <v>997</v>
      </c>
      <c r="P1165" s="45" t="s">
        <v>1071</v>
      </c>
      <c r="Q1165" s="45" t="s">
        <v>1724</v>
      </c>
      <c r="R1165" s="45" t="s">
        <v>995</v>
      </c>
      <c r="S1165" s="45" t="s">
        <v>1546</v>
      </c>
      <c r="T1165" s="44" t="s">
        <v>119</v>
      </c>
      <c r="U1165" s="46">
        <v>300</v>
      </c>
      <c r="V1165" s="46">
        <v>0</v>
      </c>
    </row>
    <row r="1166" spans="2:22" x14ac:dyDescent="0.2">
      <c r="B1166" s="14" t="str">
        <f>IF(tabDaten[[#This Row],[MandNr]]="","Fehler",IF(tabDaten[[#This Row],[MandNr]]=1,"1 Stadt Bad Rappenau","2 Eigenbetrieb Stadtenwässerung"))</f>
        <v>1 Stadt Bad Rappenau</v>
      </c>
      <c r="C1166" s="14" t="str">
        <f>IF(OR(tabDaten[[#This Row],[art]]="00",tabDaten[[#This Row],[art]]="01",tabDaten[[#This Row],[art]]="60",tabDaten[[#This Row],[art]]="61"),"0 Verwaltungshaushalt","1 Vermögenshaushalt")</f>
        <v>0 Verwaltungshaushalt</v>
      </c>
      <c r="D1166" s="14" t="str">
        <f>VLOOKUP(tabDaten[[#This Row],[art]],tabKontenart[],2,FALSE)</f>
        <v>01 Ausgaben VerwaltungsHH</v>
      </c>
      <c r="E1166" s="14" t="str">
        <f>LEFT(tabDaten[[#This Row],[Gld]],1) &amp; "    " &amp;VLOOKUP((tabDaten[[#This Row],[MandNr]]&amp;"x"&amp;LEFT(tabDaten[[#This Row],[Gld]],1)),tabGliederung[],2,FALSE)</f>
        <v xml:space="preserve">2    Schulen </v>
      </c>
      <c r="F1166" s="14" t="str">
        <f>LEFT(tabDaten[[#This Row],[Gld]],2) &amp; "    " &amp;VLOOKUP((tabDaten[[#This Row],[MandNr]]&amp;"x"&amp;LEFT(tabDaten[[#This Row],[Gld]],2)),tabGliederung[],2,FALSE)</f>
        <v>21    Grund - Hauptschulen,  Grundschulförderklassen</v>
      </c>
      <c r="G11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66" s="14" t="str">
        <f>LEFT(tabDaten[[#This Row],[Gld]],4) &amp; "    " &amp;VLOOKUP((tabDaten[[#This Row],[MandNr]]&amp;"x"&amp;LEFT(tabDaten[[#This Row],[Gld]],4)),tabGliederung[],2,FALSE)</f>
        <v xml:space="preserve">2130    Werkrealschule </v>
      </c>
      <c r="I1166" s="14" t="str">
        <f>IF(OR(LEFT(tabDaten[[#This Row],[Grp]],1)*1=3,LEFT(tabDaten[[#This Row],[Grp]],1)*1=9),LEFT(tabDaten[[#This Row],[Grp]],2),LEFT(tabDaten[[#This Row],[Grp]],1))</f>
        <v>6</v>
      </c>
      <c r="J1166" s="14" t="str">
        <f>VLOOKUP(tabDaten[[#This Row],[GrpKurz]],tabGruppierung[],2,FALSE)</f>
        <v>A   Sächlicher Verwaltungs- und Betriebsaufwand</v>
      </c>
      <c r="K11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2130-668000    Vermischte Ausgaben   </v>
      </c>
      <c r="L1166" s="17">
        <f>IF(OR(tabDaten[[#This Row],[art]]="00",tabDaten[[#This Row],[art]]="10"),tabDaten[[#This Row],[Plan]],tabDaten[[#This Row],[Plan]]*-1)</f>
        <v>-200</v>
      </c>
      <c r="M1166" s="18">
        <f>IF(OR(tabDaten[[#This Row],[art]]="00",tabDaten[[#This Row],[art]]="10",tabDaten[[#This Row],[art]]="60",tabDaten[[#This Row],[art]]="70"),tabDaten[[#This Row],[Rechnung]],tabDaten[[#This Row],[Rechnung]]*-1)</f>
        <v>-25</v>
      </c>
      <c r="N1166" s="44">
        <v>1</v>
      </c>
      <c r="O1166" s="45" t="s">
        <v>997</v>
      </c>
      <c r="P1166" s="45" t="s">
        <v>1071</v>
      </c>
      <c r="Q1166" s="45" t="s">
        <v>1726</v>
      </c>
      <c r="R1166" s="45" t="s">
        <v>995</v>
      </c>
      <c r="S1166" s="45" t="s">
        <v>1546</v>
      </c>
      <c r="T1166" s="44" t="s">
        <v>121</v>
      </c>
      <c r="U1166" s="46">
        <v>200</v>
      </c>
      <c r="V1166" s="46">
        <v>25</v>
      </c>
    </row>
    <row r="1167" spans="2:22" x14ac:dyDescent="0.2">
      <c r="B1167" s="14" t="str">
        <f>IF(tabDaten[[#This Row],[MandNr]]="","Fehler",IF(tabDaten[[#This Row],[MandNr]]=1,"1 Stadt Bad Rappenau","2 Eigenbetrieb Stadtenwässerung"))</f>
        <v>1 Stadt Bad Rappenau</v>
      </c>
      <c r="C1167" s="14" t="str">
        <f>IF(OR(tabDaten[[#This Row],[art]]="00",tabDaten[[#This Row],[art]]="01",tabDaten[[#This Row],[art]]="60",tabDaten[[#This Row],[art]]="61"),"0 Verwaltungshaushalt","1 Vermögenshaushalt")</f>
        <v>0 Verwaltungshaushalt</v>
      </c>
      <c r="D1167" s="14" t="str">
        <f>VLOOKUP(tabDaten[[#This Row],[art]],tabKontenart[],2,FALSE)</f>
        <v>01 Ausgaben VerwaltungsHH</v>
      </c>
      <c r="E1167" s="14" t="str">
        <f>LEFT(tabDaten[[#This Row],[Gld]],1) &amp; "    " &amp;VLOOKUP((tabDaten[[#This Row],[MandNr]]&amp;"x"&amp;LEFT(tabDaten[[#This Row],[Gld]],1)),tabGliederung[],2,FALSE)</f>
        <v xml:space="preserve">2    Schulen </v>
      </c>
      <c r="F1167" s="14" t="str">
        <f>LEFT(tabDaten[[#This Row],[Gld]],2) &amp; "    " &amp;VLOOKUP((tabDaten[[#This Row],[MandNr]]&amp;"x"&amp;LEFT(tabDaten[[#This Row],[Gld]],2)),tabGliederung[],2,FALSE)</f>
        <v>21    Grund - Hauptschulen,  Grundschulförderklassen</v>
      </c>
      <c r="G11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67" s="14" t="str">
        <f>LEFT(tabDaten[[#This Row],[Gld]],4) &amp; "    " &amp;VLOOKUP((tabDaten[[#This Row],[MandNr]]&amp;"x"&amp;LEFT(tabDaten[[#This Row],[Gld]],4)),tabGliederung[],2,FALSE)</f>
        <v xml:space="preserve">2130    Werkrealschule </v>
      </c>
      <c r="I1167" s="14" t="str">
        <f>IF(OR(LEFT(tabDaten[[#This Row],[Grp]],1)*1=3,LEFT(tabDaten[[#This Row],[Grp]],1)*1=9),LEFT(tabDaten[[#This Row],[Grp]],2),LEFT(tabDaten[[#This Row],[Grp]],1))</f>
        <v>6</v>
      </c>
      <c r="J1167" s="14" t="str">
        <f>VLOOKUP(tabDaten[[#This Row],[GrpKurz]],tabGruppierung[],2,FALSE)</f>
        <v>A   Sächlicher Verwaltungs- und Betriebsaufwand</v>
      </c>
      <c r="K11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2130-679000    Innere Verrechnungen   </v>
      </c>
      <c r="L1167" s="17">
        <f>IF(OR(tabDaten[[#This Row],[art]]="00",tabDaten[[#This Row],[art]]="10"),tabDaten[[#This Row],[Plan]],tabDaten[[#This Row],[Plan]]*-1)</f>
        <v>-26600</v>
      </c>
      <c r="M1167" s="18">
        <f>IF(OR(tabDaten[[#This Row],[art]]="00",tabDaten[[#This Row],[art]]="10",tabDaten[[#This Row],[art]]="60",tabDaten[[#This Row],[art]]="70"),tabDaten[[#This Row],[Rechnung]],tabDaten[[#This Row],[Rechnung]]*-1)</f>
        <v>0</v>
      </c>
      <c r="N1167" s="44">
        <v>1</v>
      </c>
      <c r="O1167" s="45" t="s">
        <v>997</v>
      </c>
      <c r="P1167" s="45" t="s">
        <v>1071</v>
      </c>
      <c r="Q1167" s="45" t="s">
        <v>1728</v>
      </c>
      <c r="R1167" s="45" t="s">
        <v>995</v>
      </c>
      <c r="S1167" s="45" t="s">
        <v>1546</v>
      </c>
      <c r="T1167" s="44" t="s">
        <v>11</v>
      </c>
      <c r="U1167" s="46">
        <v>26600</v>
      </c>
      <c r="V1167" s="46">
        <v>0</v>
      </c>
    </row>
    <row r="1168" spans="2:22" x14ac:dyDescent="0.2">
      <c r="B1168" s="14" t="str">
        <f>IF(tabDaten[[#This Row],[MandNr]]="","Fehler",IF(tabDaten[[#This Row],[MandNr]]=1,"1 Stadt Bad Rappenau","2 Eigenbetrieb Stadtenwässerung"))</f>
        <v>1 Stadt Bad Rappenau</v>
      </c>
      <c r="C1168" s="14" t="str">
        <f>IF(OR(tabDaten[[#This Row],[art]]="00",tabDaten[[#This Row],[art]]="01",tabDaten[[#This Row],[art]]="60",tabDaten[[#This Row],[art]]="61"),"0 Verwaltungshaushalt","1 Vermögenshaushalt")</f>
        <v>0 Verwaltungshaushalt</v>
      </c>
      <c r="D1168" s="14" t="str">
        <f>VLOOKUP(tabDaten[[#This Row],[art]],tabKontenart[],2,FALSE)</f>
        <v>01 Ausgaben VerwaltungsHH</v>
      </c>
      <c r="E1168" s="14" t="str">
        <f>LEFT(tabDaten[[#This Row],[Gld]],1) &amp; "    " &amp;VLOOKUP((tabDaten[[#This Row],[MandNr]]&amp;"x"&amp;LEFT(tabDaten[[#This Row],[Gld]],1)),tabGliederung[],2,FALSE)</f>
        <v xml:space="preserve">2    Schulen </v>
      </c>
      <c r="F1168" s="14" t="str">
        <f>LEFT(tabDaten[[#This Row],[Gld]],2) &amp; "    " &amp;VLOOKUP((tabDaten[[#This Row],[MandNr]]&amp;"x"&amp;LEFT(tabDaten[[#This Row],[Gld]],2)),tabGliederung[],2,FALSE)</f>
        <v>21    Grund - Hauptschulen,  Grundschulförderklassen</v>
      </c>
      <c r="G11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1168" s="14" t="str">
        <f>LEFT(tabDaten[[#This Row],[Gld]],4) &amp; "    " &amp;VLOOKUP((tabDaten[[#This Row],[MandNr]]&amp;"x"&amp;LEFT(tabDaten[[#This Row],[Gld]],4)),tabGliederung[],2,FALSE)</f>
        <v xml:space="preserve">2130    Werkrealschule </v>
      </c>
      <c r="I1168" s="14" t="str">
        <f>IF(OR(LEFT(tabDaten[[#This Row],[Grp]],1)*1=3,LEFT(tabDaten[[#This Row],[Grp]],1)*1=9),LEFT(tabDaten[[#This Row],[Grp]],2),LEFT(tabDaten[[#This Row],[Grp]],1))</f>
        <v>7</v>
      </c>
      <c r="J1168" s="14" t="str">
        <f>VLOOKUP(tabDaten[[#This Row],[GrpKurz]],tabGruppierung[],2,FALSE)</f>
        <v>A   Zuweisungen und Zuschüsse (nicht für Investitionen)</v>
      </c>
      <c r="K11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2130-700000    Zuschuss Förderverein   </v>
      </c>
      <c r="L1168" s="17">
        <f>IF(OR(tabDaten[[#This Row],[art]]="00",tabDaten[[#This Row],[art]]="10"),tabDaten[[#This Row],[Plan]],tabDaten[[#This Row],[Plan]]*-1)</f>
        <v>-1800</v>
      </c>
      <c r="M1168" s="18">
        <f>IF(OR(tabDaten[[#This Row],[art]]="00",tabDaten[[#This Row],[art]]="10",tabDaten[[#This Row],[art]]="60",tabDaten[[#This Row],[art]]="70"),tabDaten[[#This Row],[Rechnung]],tabDaten[[#This Row],[Rechnung]]*-1)</f>
        <v>-130</v>
      </c>
      <c r="N1168" s="44">
        <v>1</v>
      </c>
      <c r="O1168" s="45" t="s">
        <v>997</v>
      </c>
      <c r="P1168" s="45" t="s">
        <v>1071</v>
      </c>
      <c r="Q1168" s="45" t="s">
        <v>1766</v>
      </c>
      <c r="R1168" s="45" t="s">
        <v>995</v>
      </c>
      <c r="S1168" s="45" t="s">
        <v>1546</v>
      </c>
      <c r="T1168" s="44" t="s">
        <v>182</v>
      </c>
      <c r="U1168" s="46">
        <v>1800</v>
      </c>
      <c r="V1168" s="46">
        <v>130</v>
      </c>
    </row>
    <row r="1169" spans="2:22" x14ac:dyDescent="0.2">
      <c r="B1169" s="14" t="str">
        <f>IF(tabDaten[[#This Row],[MandNr]]="","Fehler",IF(tabDaten[[#This Row],[MandNr]]=1,"1 Stadt Bad Rappenau","2 Eigenbetrieb Stadtenwässerung"))</f>
        <v>1 Stadt Bad Rappenau</v>
      </c>
      <c r="C1169" s="14" t="str">
        <f>IF(OR(tabDaten[[#This Row],[art]]="00",tabDaten[[#This Row],[art]]="01",tabDaten[[#This Row],[art]]="60",tabDaten[[#This Row],[art]]="61"),"0 Verwaltungshaushalt","1 Vermögenshaushalt")</f>
        <v>0 Verwaltungshaushalt</v>
      </c>
      <c r="D1169" s="14" t="str">
        <f>VLOOKUP(tabDaten[[#This Row],[art]],tabKontenart[],2,FALSE)</f>
        <v>01 Ausgaben VerwaltungsHH</v>
      </c>
      <c r="E1169" s="14" t="str">
        <f>LEFT(tabDaten[[#This Row],[Gld]],1) &amp; "    " &amp;VLOOKUP((tabDaten[[#This Row],[MandNr]]&amp;"x"&amp;LEFT(tabDaten[[#This Row],[Gld]],1)),tabGliederung[],2,FALSE)</f>
        <v xml:space="preserve">2    Schulen </v>
      </c>
      <c r="F1169" s="14" t="str">
        <f>LEFT(tabDaten[[#This Row],[Gld]],2) &amp; "    " &amp;VLOOKUP((tabDaten[[#This Row],[MandNr]]&amp;"x"&amp;LEFT(tabDaten[[#This Row],[Gld]],2)),tabGliederung[],2,FALSE)</f>
        <v xml:space="preserve">22    Realschulen </v>
      </c>
      <c r="G11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69" s="14" t="str">
        <f>LEFT(tabDaten[[#This Row],[Gld]],4) &amp; "    " &amp;VLOOKUP((tabDaten[[#This Row],[MandNr]]&amp;"x"&amp;LEFT(tabDaten[[#This Row],[Gld]],4)),tabGliederung[],2,FALSE)</f>
        <v xml:space="preserve">2210    Realschule </v>
      </c>
      <c r="I1169" s="14" t="str">
        <f>IF(OR(LEFT(tabDaten[[#This Row],[Grp]],1)*1=3,LEFT(tabDaten[[#This Row],[Grp]],1)*1=9),LEFT(tabDaten[[#This Row],[Grp]],2),LEFT(tabDaten[[#This Row],[Grp]],1))</f>
        <v>4</v>
      </c>
      <c r="J1169" s="14" t="str">
        <f>VLOOKUP(tabDaten[[#This Row],[GrpKurz]],tabGruppierung[],2,FALSE)</f>
        <v>A   Personalausgaben</v>
      </c>
      <c r="K11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2210-414000    Vergütungen der Beschäftigten bis 2005 nur Angestellte </v>
      </c>
      <c r="L1169" s="17">
        <f>IF(OR(tabDaten[[#This Row],[art]]="00",tabDaten[[#This Row],[art]]="10"),tabDaten[[#This Row],[Plan]],tabDaten[[#This Row],[Plan]]*-1)</f>
        <v>-191400</v>
      </c>
      <c r="M1169" s="18">
        <f>IF(OR(tabDaten[[#This Row],[art]]="00",tabDaten[[#This Row],[art]]="10",tabDaten[[#This Row],[art]]="60",tabDaten[[#This Row],[art]]="70"),tabDaten[[#This Row],[Rechnung]],tabDaten[[#This Row],[Rechnung]]*-1)</f>
        <v>-179112.79</v>
      </c>
      <c r="N1169" s="44">
        <v>1</v>
      </c>
      <c r="O1169" s="45" t="s">
        <v>997</v>
      </c>
      <c r="P1169" s="45" t="s">
        <v>1076</v>
      </c>
      <c r="Q1169" s="45" t="s">
        <v>1707</v>
      </c>
      <c r="R1169" s="45" t="s">
        <v>995</v>
      </c>
      <c r="S1169" s="45" t="s">
        <v>1546</v>
      </c>
      <c r="T1169" s="44" t="s">
        <v>127</v>
      </c>
      <c r="U1169" s="46">
        <v>191400</v>
      </c>
      <c r="V1169" s="46">
        <v>179112.79</v>
      </c>
    </row>
    <row r="1170" spans="2:22" x14ac:dyDescent="0.2">
      <c r="B1170" s="14" t="str">
        <f>IF(tabDaten[[#This Row],[MandNr]]="","Fehler",IF(tabDaten[[#This Row],[MandNr]]=1,"1 Stadt Bad Rappenau","2 Eigenbetrieb Stadtenwässerung"))</f>
        <v>1 Stadt Bad Rappenau</v>
      </c>
      <c r="C1170" s="14" t="str">
        <f>IF(OR(tabDaten[[#This Row],[art]]="00",tabDaten[[#This Row],[art]]="01",tabDaten[[#This Row],[art]]="60",tabDaten[[#This Row],[art]]="61"),"0 Verwaltungshaushalt","1 Vermögenshaushalt")</f>
        <v>0 Verwaltungshaushalt</v>
      </c>
      <c r="D1170" s="14" t="str">
        <f>VLOOKUP(tabDaten[[#This Row],[art]],tabKontenart[],2,FALSE)</f>
        <v>01 Ausgaben VerwaltungsHH</v>
      </c>
      <c r="E1170" s="14" t="str">
        <f>LEFT(tabDaten[[#This Row],[Gld]],1) &amp; "    " &amp;VLOOKUP((tabDaten[[#This Row],[MandNr]]&amp;"x"&amp;LEFT(tabDaten[[#This Row],[Gld]],1)),tabGliederung[],2,FALSE)</f>
        <v xml:space="preserve">2    Schulen </v>
      </c>
      <c r="F1170" s="14" t="str">
        <f>LEFT(tabDaten[[#This Row],[Gld]],2) &amp; "    " &amp;VLOOKUP((tabDaten[[#This Row],[MandNr]]&amp;"x"&amp;LEFT(tabDaten[[#This Row],[Gld]],2)),tabGliederung[],2,FALSE)</f>
        <v xml:space="preserve">22    Realschulen </v>
      </c>
      <c r="G11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0" s="14" t="str">
        <f>LEFT(tabDaten[[#This Row],[Gld]],4) &amp; "    " &amp;VLOOKUP((tabDaten[[#This Row],[MandNr]]&amp;"x"&amp;LEFT(tabDaten[[#This Row],[Gld]],4)),tabGliederung[],2,FALSE)</f>
        <v xml:space="preserve">2210    Realschule </v>
      </c>
      <c r="I1170" s="14" t="str">
        <f>IF(OR(LEFT(tabDaten[[#This Row],[Grp]],1)*1=3,LEFT(tabDaten[[#This Row],[Grp]],1)*1=9),LEFT(tabDaten[[#This Row],[Grp]],2),LEFT(tabDaten[[#This Row],[Grp]],1))</f>
        <v>4</v>
      </c>
      <c r="J1170" s="14" t="str">
        <f>VLOOKUP(tabDaten[[#This Row],[GrpKurz]],tabGruppierung[],2,FALSE)</f>
        <v>A   Personalausgaben</v>
      </c>
      <c r="K11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2210-434000    Beiträge Versorgungskasse  bis 2005 nur Angestellte </v>
      </c>
      <c r="L1170" s="17">
        <f>IF(OR(tabDaten[[#This Row],[art]]="00",tabDaten[[#This Row],[art]]="10"),tabDaten[[#This Row],[Plan]],tabDaten[[#This Row],[Plan]]*-1)</f>
        <v>-16300</v>
      </c>
      <c r="M1170" s="18">
        <f>IF(OR(tabDaten[[#This Row],[art]]="00",tabDaten[[#This Row],[art]]="10",tabDaten[[#This Row],[art]]="60",tabDaten[[#This Row],[art]]="70"),tabDaten[[#This Row],[Rechnung]],tabDaten[[#This Row],[Rechnung]]*-1)</f>
        <v>-15637.62</v>
      </c>
      <c r="N1170" s="44">
        <v>1</v>
      </c>
      <c r="O1170" s="45" t="s">
        <v>997</v>
      </c>
      <c r="P1170" s="45" t="s">
        <v>1076</v>
      </c>
      <c r="Q1170" s="45" t="s">
        <v>1709</v>
      </c>
      <c r="R1170" s="45" t="s">
        <v>995</v>
      </c>
      <c r="S1170" s="45" t="s">
        <v>1546</v>
      </c>
      <c r="T1170" s="44" t="s">
        <v>104</v>
      </c>
      <c r="U1170" s="46">
        <v>16300</v>
      </c>
      <c r="V1170" s="46">
        <v>15637.62</v>
      </c>
    </row>
    <row r="1171" spans="2:22" x14ac:dyDescent="0.2">
      <c r="B1171" s="14" t="str">
        <f>IF(tabDaten[[#This Row],[MandNr]]="","Fehler",IF(tabDaten[[#This Row],[MandNr]]=1,"1 Stadt Bad Rappenau","2 Eigenbetrieb Stadtenwässerung"))</f>
        <v>1 Stadt Bad Rappenau</v>
      </c>
      <c r="C1171" s="14" t="str">
        <f>IF(OR(tabDaten[[#This Row],[art]]="00",tabDaten[[#This Row],[art]]="01",tabDaten[[#This Row],[art]]="60",tabDaten[[#This Row],[art]]="61"),"0 Verwaltungshaushalt","1 Vermögenshaushalt")</f>
        <v>0 Verwaltungshaushalt</v>
      </c>
      <c r="D1171" s="14" t="str">
        <f>VLOOKUP(tabDaten[[#This Row],[art]],tabKontenart[],2,FALSE)</f>
        <v>01 Ausgaben VerwaltungsHH</v>
      </c>
      <c r="E1171" s="14" t="str">
        <f>LEFT(tabDaten[[#This Row],[Gld]],1) &amp; "    " &amp;VLOOKUP((tabDaten[[#This Row],[MandNr]]&amp;"x"&amp;LEFT(tabDaten[[#This Row],[Gld]],1)),tabGliederung[],2,FALSE)</f>
        <v xml:space="preserve">2    Schulen </v>
      </c>
      <c r="F1171" s="14" t="str">
        <f>LEFT(tabDaten[[#This Row],[Gld]],2) &amp; "    " &amp;VLOOKUP((tabDaten[[#This Row],[MandNr]]&amp;"x"&amp;LEFT(tabDaten[[#This Row],[Gld]],2)),tabGliederung[],2,FALSE)</f>
        <v xml:space="preserve">22    Realschulen </v>
      </c>
      <c r="G11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1" s="14" t="str">
        <f>LEFT(tabDaten[[#This Row],[Gld]],4) &amp; "    " &amp;VLOOKUP((tabDaten[[#This Row],[MandNr]]&amp;"x"&amp;LEFT(tabDaten[[#This Row],[Gld]],4)),tabGliederung[],2,FALSE)</f>
        <v xml:space="preserve">2210    Realschule </v>
      </c>
      <c r="I1171" s="14" t="str">
        <f>IF(OR(LEFT(tabDaten[[#This Row],[Grp]],1)*1=3,LEFT(tabDaten[[#This Row],[Grp]],1)*1=9),LEFT(tabDaten[[#This Row],[Grp]],2),LEFT(tabDaten[[#This Row],[Grp]],1))</f>
        <v>4</v>
      </c>
      <c r="J1171" s="14" t="str">
        <f>VLOOKUP(tabDaten[[#This Row],[GrpKurz]],tabGruppierung[],2,FALSE)</f>
        <v>A   Personalausgaben</v>
      </c>
      <c r="K11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2210-444000    Beiträge zur gesetzlichen Sozialversicherung für Angest. bis 2005 nur Angestellte </v>
      </c>
      <c r="L1171" s="17">
        <f>IF(OR(tabDaten[[#This Row],[art]]="00",tabDaten[[#This Row],[art]]="10"),tabDaten[[#This Row],[Plan]],tabDaten[[#This Row],[Plan]]*-1)</f>
        <v>-38100</v>
      </c>
      <c r="M1171" s="18">
        <f>IF(OR(tabDaten[[#This Row],[art]]="00",tabDaten[[#This Row],[art]]="10",tabDaten[[#This Row],[art]]="60",tabDaten[[#This Row],[art]]="70"),tabDaten[[#This Row],[Rechnung]],tabDaten[[#This Row],[Rechnung]]*-1)</f>
        <v>-34704.46</v>
      </c>
      <c r="N1171" s="44">
        <v>1</v>
      </c>
      <c r="O1171" s="45" t="s">
        <v>997</v>
      </c>
      <c r="P1171" s="45" t="s">
        <v>1076</v>
      </c>
      <c r="Q1171" s="45" t="s">
        <v>1710</v>
      </c>
      <c r="R1171" s="45" t="s">
        <v>995</v>
      </c>
      <c r="S1171" s="45" t="s">
        <v>1546</v>
      </c>
      <c r="T1171" s="44" t="s">
        <v>128</v>
      </c>
      <c r="U1171" s="46">
        <v>38100</v>
      </c>
      <c r="V1171" s="46">
        <v>34704.46</v>
      </c>
    </row>
    <row r="1172" spans="2:22" x14ac:dyDescent="0.2">
      <c r="B1172" s="14" t="str">
        <f>IF(tabDaten[[#This Row],[MandNr]]="","Fehler",IF(tabDaten[[#This Row],[MandNr]]=1,"1 Stadt Bad Rappenau","2 Eigenbetrieb Stadtenwässerung"))</f>
        <v>1 Stadt Bad Rappenau</v>
      </c>
      <c r="C1172" s="14" t="str">
        <f>IF(OR(tabDaten[[#This Row],[art]]="00",tabDaten[[#This Row],[art]]="01",tabDaten[[#This Row],[art]]="60",tabDaten[[#This Row],[art]]="61"),"0 Verwaltungshaushalt","1 Vermögenshaushalt")</f>
        <v>0 Verwaltungshaushalt</v>
      </c>
      <c r="D1172" s="14" t="str">
        <f>VLOOKUP(tabDaten[[#This Row],[art]],tabKontenart[],2,FALSE)</f>
        <v>01 Ausgaben VerwaltungsHH</v>
      </c>
      <c r="E1172" s="14" t="str">
        <f>LEFT(tabDaten[[#This Row],[Gld]],1) &amp; "    " &amp;VLOOKUP((tabDaten[[#This Row],[MandNr]]&amp;"x"&amp;LEFT(tabDaten[[#This Row],[Gld]],1)),tabGliederung[],2,FALSE)</f>
        <v xml:space="preserve">2    Schulen </v>
      </c>
      <c r="F1172" s="14" t="str">
        <f>LEFT(tabDaten[[#This Row],[Gld]],2) &amp; "    " &amp;VLOOKUP((tabDaten[[#This Row],[MandNr]]&amp;"x"&amp;LEFT(tabDaten[[#This Row],[Gld]],2)),tabGliederung[],2,FALSE)</f>
        <v xml:space="preserve">22    Realschulen </v>
      </c>
      <c r="G11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2" s="14" t="str">
        <f>LEFT(tabDaten[[#This Row],[Gld]],4) &amp; "    " &amp;VLOOKUP((tabDaten[[#This Row],[MandNr]]&amp;"x"&amp;LEFT(tabDaten[[#This Row],[Gld]],4)),tabGliederung[],2,FALSE)</f>
        <v xml:space="preserve">2210    Realschule </v>
      </c>
      <c r="I1172" s="14" t="str">
        <f>IF(OR(LEFT(tabDaten[[#This Row],[Grp]],1)*1=3,LEFT(tabDaten[[#This Row],[Grp]],1)*1=9),LEFT(tabDaten[[#This Row],[Grp]],2),LEFT(tabDaten[[#This Row],[Grp]],1))</f>
        <v>4</v>
      </c>
      <c r="J1172" s="14" t="str">
        <f>VLOOKUP(tabDaten[[#This Row],[GrpKurz]],tabGruppierung[],2,FALSE)</f>
        <v>A   Personalausgaben</v>
      </c>
      <c r="K11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2210-450000    Beihilfen, Unterstützung und dgl.  </v>
      </c>
      <c r="L1172" s="17">
        <f>IF(OR(tabDaten[[#This Row],[art]]="00",tabDaten[[#This Row],[art]]="10"),tabDaten[[#This Row],[Plan]],tabDaten[[#This Row],[Plan]]*-1)</f>
        <v>-100</v>
      </c>
      <c r="M1172" s="18">
        <f>IF(OR(tabDaten[[#This Row],[art]]="00",tabDaten[[#This Row],[art]]="10",tabDaten[[#This Row],[art]]="60",tabDaten[[#This Row],[art]]="70"),tabDaten[[#This Row],[Rechnung]],tabDaten[[#This Row],[Rechnung]]*-1)</f>
        <v>-28.56</v>
      </c>
      <c r="N1172" s="44">
        <v>1</v>
      </c>
      <c r="O1172" s="45" t="s">
        <v>997</v>
      </c>
      <c r="P1172" s="45" t="s">
        <v>1076</v>
      </c>
      <c r="Q1172" s="45" t="s">
        <v>1711</v>
      </c>
      <c r="R1172" s="45" t="s">
        <v>995</v>
      </c>
      <c r="S1172" s="45" t="s">
        <v>1546</v>
      </c>
      <c r="T1172" s="44" t="s">
        <v>106</v>
      </c>
      <c r="U1172" s="46">
        <v>100</v>
      </c>
      <c r="V1172" s="46">
        <v>28.56</v>
      </c>
    </row>
    <row r="1173" spans="2:22" x14ac:dyDescent="0.2">
      <c r="B1173" s="14" t="str">
        <f>IF(tabDaten[[#This Row],[MandNr]]="","Fehler",IF(tabDaten[[#This Row],[MandNr]]=1,"1 Stadt Bad Rappenau","2 Eigenbetrieb Stadtenwässerung"))</f>
        <v>1 Stadt Bad Rappenau</v>
      </c>
      <c r="C1173" s="14" t="str">
        <f>IF(OR(tabDaten[[#This Row],[art]]="00",tabDaten[[#This Row],[art]]="01",tabDaten[[#This Row],[art]]="60",tabDaten[[#This Row],[art]]="61"),"0 Verwaltungshaushalt","1 Vermögenshaushalt")</f>
        <v>0 Verwaltungshaushalt</v>
      </c>
      <c r="D1173" s="14" t="str">
        <f>VLOOKUP(tabDaten[[#This Row],[art]],tabKontenart[],2,FALSE)</f>
        <v>01 Ausgaben VerwaltungsHH</v>
      </c>
      <c r="E1173" s="14" t="str">
        <f>LEFT(tabDaten[[#This Row],[Gld]],1) &amp; "    " &amp;VLOOKUP((tabDaten[[#This Row],[MandNr]]&amp;"x"&amp;LEFT(tabDaten[[#This Row],[Gld]],1)),tabGliederung[],2,FALSE)</f>
        <v xml:space="preserve">2    Schulen </v>
      </c>
      <c r="F1173" s="14" t="str">
        <f>LEFT(tabDaten[[#This Row],[Gld]],2) &amp; "    " &amp;VLOOKUP((tabDaten[[#This Row],[MandNr]]&amp;"x"&amp;LEFT(tabDaten[[#This Row],[Gld]],2)),tabGliederung[],2,FALSE)</f>
        <v xml:space="preserve">22    Realschulen </v>
      </c>
      <c r="G11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3" s="14" t="str">
        <f>LEFT(tabDaten[[#This Row],[Gld]],4) &amp; "    " &amp;VLOOKUP((tabDaten[[#This Row],[MandNr]]&amp;"x"&amp;LEFT(tabDaten[[#This Row],[Gld]],4)),tabGliederung[],2,FALSE)</f>
        <v xml:space="preserve">2210    Realschule </v>
      </c>
      <c r="I1173" s="14" t="str">
        <f>IF(OR(LEFT(tabDaten[[#This Row],[Grp]],1)*1=3,LEFT(tabDaten[[#This Row],[Grp]],1)*1=9),LEFT(tabDaten[[#This Row],[Grp]],2),LEFT(tabDaten[[#This Row],[Grp]],1))</f>
        <v>4</v>
      </c>
      <c r="J1173" s="14" t="str">
        <f>VLOOKUP(tabDaten[[#This Row],[GrpKurz]],tabGruppierung[],2,FALSE)</f>
        <v>A   Personalausgaben</v>
      </c>
      <c r="K11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2210-460000    Personalnebenausgaben   </v>
      </c>
      <c r="L1173" s="17">
        <f>IF(OR(tabDaten[[#This Row],[art]]="00",tabDaten[[#This Row],[art]]="10"),tabDaten[[#This Row],[Plan]],tabDaten[[#This Row],[Plan]]*-1)</f>
        <v>-500</v>
      </c>
      <c r="M1173" s="18">
        <f>IF(OR(tabDaten[[#This Row],[art]]="00",tabDaten[[#This Row],[art]]="10",tabDaten[[#This Row],[art]]="60",tabDaten[[#This Row],[art]]="70"),tabDaten[[#This Row],[Rechnung]],tabDaten[[#This Row],[Rechnung]]*-1)</f>
        <v>-1188.98</v>
      </c>
      <c r="N1173" s="44">
        <v>1</v>
      </c>
      <c r="O1173" s="45" t="s">
        <v>997</v>
      </c>
      <c r="P1173" s="45" t="s">
        <v>1076</v>
      </c>
      <c r="Q1173" s="45" t="s">
        <v>1712</v>
      </c>
      <c r="R1173" s="45" t="s">
        <v>995</v>
      </c>
      <c r="S1173" s="45" t="s">
        <v>1546</v>
      </c>
      <c r="T1173" s="44" t="s">
        <v>107</v>
      </c>
      <c r="U1173" s="46">
        <v>500</v>
      </c>
      <c r="V1173" s="46">
        <v>1188.98</v>
      </c>
    </row>
    <row r="1174" spans="2:22" x14ac:dyDescent="0.2">
      <c r="B1174" s="14" t="str">
        <f>IF(tabDaten[[#This Row],[MandNr]]="","Fehler",IF(tabDaten[[#This Row],[MandNr]]=1,"1 Stadt Bad Rappenau","2 Eigenbetrieb Stadtenwässerung"))</f>
        <v>1 Stadt Bad Rappenau</v>
      </c>
      <c r="C1174" s="14" t="str">
        <f>IF(OR(tabDaten[[#This Row],[art]]="00",tabDaten[[#This Row],[art]]="01",tabDaten[[#This Row],[art]]="60",tabDaten[[#This Row],[art]]="61"),"0 Verwaltungshaushalt","1 Vermögenshaushalt")</f>
        <v>0 Verwaltungshaushalt</v>
      </c>
      <c r="D1174" s="14" t="str">
        <f>VLOOKUP(tabDaten[[#This Row],[art]],tabKontenart[],2,FALSE)</f>
        <v>01 Ausgaben VerwaltungsHH</v>
      </c>
      <c r="E1174" s="14" t="str">
        <f>LEFT(tabDaten[[#This Row],[Gld]],1) &amp; "    " &amp;VLOOKUP((tabDaten[[#This Row],[MandNr]]&amp;"x"&amp;LEFT(tabDaten[[#This Row],[Gld]],1)),tabGliederung[],2,FALSE)</f>
        <v xml:space="preserve">2    Schulen </v>
      </c>
      <c r="F1174" s="14" t="str">
        <f>LEFT(tabDaten[[#This Row],[Gld]],2) &amp; "    " &amp;VLOOKUP((tabDaten[[#This Row],[MandNr]]&amp;"x"&amp;LEFT(tabDaten[[#This Row],[Gld]],2)),tabGliederung[],2,FALSE)</f>
        <v xml:space="preserve">22    Realschulen </v>
      </c>
      <c r="G11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4" s="14" t="str">
        <f>LEFT(tabDaten[[#This Row],[Gld]],4) &amp; "    " &amp;VLOOKUP((tabDaten[[#This Row],[MandNr]]&amp;"x"&amp;LEFT(tabDaten[[#This Row],[Gld]],4)),tabGliederung[],2,FALSE)</f>
        <v xml:space="preserve">2210    Realschule </v>
      </c>
      <c r="I1174" s="14" t="str">
        <f>IF(OR(LEFT(tabDaten[[#This Row],[Grp]],1)*1=3,LEFT(tabDaten[[#This Row],[Grp]],1)*1=9),LEFT(tabDaten[[#This Row],[Grp]],2),LEFT(tabDaten[[#This Row],[Grp]],1))</f>
        <v>4</v>
      </c>
      <c r="J1174" s="14" t="str">
        <f>VLOOKUP(tabDaten[[#This Row],[GrpKurz]],tabGruppierung[],2,FALSE)</f>
        <v>A   Personalausgaben</v>
      </c>
      <c r="K11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2210-462000    Betriebsausflug   </v>
      </c>
      <c r="L1174" s="17">
        <f>IF(OR(tabDaten[[#This Row],[art]]="00",tabDaten[[#This Row],[art]]="10"),tabDaten[[#This Row],[Plan]],tabDaten[[#This Row],[Plan]]*-1)</f>
        <v>-200</v>
      </c>
      <c r="M1174" s="18">
        <f>IF(OR(tabDaten[[#This Row],[art]]="00",tabDaten[[#This Row],[art]]="10",tabDaten[[#This Row],[art]]="60",tabDaten[[#This Row],[art]]="70"),tabDaten[[#This Row],[Rechnung]],tabDaten[[#This Row],[Rechnung]]*-1)</f>
        <v>-143.88</v>
      </c>
      <c r="N1174" s="44">
        <v>1</v>
      </c>
      <c r="O1174" s="45" t="s">
        <v>997</v>
      </c>
      <c r="P1174" s="45" t="s">
        <v>1076</v>
      </c>
      <c r="Q1174" s="45" t="s">
        <v>1713</v>
      </c>
      <c r="R1174" s="45" t="s">
        <v>995</v>
      </c>
      <c r="S1174" s="45" t="s">
        <v>1546</v>
      </c>
      <c r="T1174" s="44" t="s">
        <v>108</v>
      </c>
      <c r="U1174" s="46">
        <v>200</v>
      </c>
      <c r="V1174" s="46">
        <v>143.88</v>
      </c>
    </row>
    <row r="1175" spans="2:22" x14ac:dyDescent="0.2">
      <c r="B1175" s="14" t="str">
        <f>IF(tabDaten[[#This Row],[MandNr]]="","Fehler",IF(tabDaten[[#This Row],[MandNr]]=1,"1 Stadt Bad Rappenau","2 Eigenbetrieb Stadtenwässerung"))</f>
        <v>1 Stadt Bad Rappenau</v>
      </c>
      <c r="C1175" s="14" t="str">
        <f>IF(OR(tabDaten[[#This Row],[art]]="00",tabDaten[[#This Row],[art]]="01",tabDaten[[#This Row],[art]]="60",tabDaten[[#This Row],[art]]="61"),"0 Verwaltungshaushalt","1 Vermögenshaushalt")</f>
        <v>0 Verwaltungshaushalt</v>
      </c>
      <c r="D1175" s="14" t="str">
        <f>VLOOKUP(tabDaten[[#This Row],[art]],tabKontenart[],2,FALSE)</f>
        <v>01 Ausgaben VerwaltungsHH</v>
      </c>
      <c r="E1175" s="14" t="str">
        <f>LEFT(tabDaten[[#This Row],[Gld]],1) &amp; "    " &amp;VLOOKUP((tabDaten[[#This Row],[MandNr]]&amp;"x"&amp;LEFT(tabDaten[[#This Row],[Gld]],1)),tabGliederung[],2,FALSE)</f>
        <v xml:space="preserve">2    Schulen </v>
      </c>
      <c r="F1175" s="14" t="str">
        <f>LEFT(tabDaten[[#This Row],[Gld]],2) &amp; "    " &amp;VLOOKUP((tabDaten[[#This Row],[MandNr]]&amp;"x"&amp;LEFT(tabDaten[[#This Row],[Gld]],2)),tabGliederung[],2,FALSE)</f>
        <v xml:space="preserve">22    Realschulen </v>
      </c>
      <c r="G11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5" s="14" t="str">
        <f>LEFT(tabDaten[[#This Row],[Gld]],4) &amp; "    " &amp;VLOOKUP((tabDaten[[#This Row],[MandNr]]&amp;"x"&amp;LEFT(tabDaten[[#This Row],[Gld]],4)),tabGliederung[],2,FALSE)</f>
        <v xml:space="preserve">2210    Realschule </v>
      </c>
      <c r="I1175" s="14" t="str">
        <f>IF(OR(LEFT(tabDaten[[#This Row],[Grp]],1)*1=3,LEFT(tabDaten[[#This Row],[Grp]],1)*1=9),LEFT(tabDaten[[#This Row],[Grp]],2),LEFT(tabDaten[[#This Row],[Grp]],1))</f>
        <v>5</v>
      </c>
      <c r="J1175" s="14" t="str">
        <f>VLOOKUP(tabDaten[[#This Row],[GrpKurz]],tabGruppierung[],2,FALSE)</f>
        <v>A   Sächlicher Verwaltungs- und Betriebsaufwand</v>
      </c>
      <c r="K11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2210-501000    Gebäudeunterhaltung   </v>
      </c>
      <c r="L1175" s="17">
        <f>IF(OR(tabDaten[[#This Row],[art]]="00",tabDaten[[#This Row],[art]]="10"),tabDaten[[#This Row],[Plan]],tabDaten[[#This Row],[Plan]]*-1)</f>
        <v>-7000</v>
      </c>
      <c r="M1175" s="18">
        <f>IF(OR(tabDaten[[#This Row],[art]]="00",tabDaten[[#This Row],[art]]="10",tabDaten[[#This Row],[art]]="60",tabDaten[[#This Row],[art]]="70"),tabDaten[[#This Row],[Rechnung]],tabDaten[[#This Row],[Rechnung]]*-1)</f>
        <v>-18450.88</v>
      </c>
      <c r="N1175" s="44">
        <v>1</v>
      </c>
      <c r="O1175" s="45" t="s">
        <v>997</v>
      </c>
      <c r="P1175" s="45" t="s">
        <v>1076</v>
      </c>
      <c r="Q1175" s="45" t="s">
        <v>1730</v>
      </c>
      <c r="R1175" s="45" t="s">
        <v>995</v>
      </c>
      <c r="S1175" s="45" t="s">
        <v>1546</v>
      </c>
      <c r="T1175" s="44" t="s">
        <v>133</v>
      </c>
      <c r="U1175" s="46">
        <v>7000</v>
      </c>
      <c r="V1175" s="46">
        <v>18450.88</v>
      </c>
    </row>
    <row r="1176" spans="2:22" x14ac:dyDescent="0.2">
      <c r="B1176" s="14" t="str">
        <f>IF(tabDaten[[#This Row],[MandNr]]="","Fehler",IF(tabDaten[[#This Row],[MandNr]]=1,"1 Stadt Bad Rappenau","2 Eigenbetrieb Stadtenwässerung"))</f>
        <v>1 Stadt Bad Rappenau</v>
      </c>
      <c r="C1176" s="14" t="str">
        <f>IF(OR(tabDaten[[#This Row],[art]]="00",tabDaten[[#This Row],[art]]="01",tabDaten[[#This Row],[art]]="60",tabDaten[[#This Row],[art]]="61"),"0 Verwaltungshaushalt","1 Vermögenshaushalt")</f>
        <v>0 Verwaltungshaushalt</v>
      </c>
      <c r="D1176" s="14" t="str">
        <f>VLOOKUP(tabDaten[[#This Row],[art]],tabKontenart[],2,FALSE)</f>
        <v>01 Ausgaben VerwaltungsHH</v>
      </c>
      <c r="E1176" s="14" t="str">
        <f>LEFT(tabDaten[[#This Row],[Gld]],1) &amp; "    " &amp;VLOOKUP((tabDaten[[#This Row],[MandNr]]&amp;"x"&amp;LEFT(tabDaten[[#This Row],[Gld]],1)),tabGliederung[],2,FALSE)</f>
        <v xml:space="preserve">2    Schulen </v>
      </c>
      <c r="F1176" s="14" t="str">
        <f>LEFT(tabDaten[[#This Row],[Gld]],2) &amp; "    " &amp;VLOOKUP((tabDaten[[#This Row],[MandNr]]&amp;"x"&amp;LEFT(tabDaten[[#This Row],[Gld]],2)),tabGliederung[],2,FALSE)</f>
        <v xml:space="preserve">22    Realschulen </v>
      </c>
      <c r="G11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6" s="14" t="str">
        <f>LEFT(tabDaten[[#This Row],[Gld]],4) &amp; "    " &amp;VLOOKUP((tabDaten[[#This Row],[MandNr]]&amp;"x"&amp;LEFT(tabDaten[[#This Row],[Gld]],4)),tabGliederung[],2,FALSE)</f>
        <v xml:space="preserve">2210    Realschule </v>
      </c>
      <c r="I1176" s="14" t="str">
        <f>IF(OR(LEFT(tabDaten[[#This Row],[Grp]],1)*1=3,LEFT(tabDaten[[#This Row],[Grp]],1)*1=9),LEFT(tabDaten[[#This Row],[Grp]],2),LEFT(tabDaten[[#This Row],[Grp]],1))</f>
        <v>5</v>
      </c>
      <c r="J1176" s="14" t="str">
        <f>VLOOKUP(tabDaten[[#This Row],[GrpKurz]],tabGruppierung[],2,FALSE)</f>
        <v>A   Sächlicher Verwaltungs- und Betriebsaufwand</v>
      </c>
      <c r="K11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2210-510000    Unterhaltung des sonstigen unbeweglichen Vermögens  </v>
      </c>
      <c r="L1176" s="17">
        <f>IF(OR(tabDaten[[#This Row],[art]]="00",tabDaten[[#This Row],[art]]="10"),tabDaten[[#This Row],[Plan]],tabDaten[[#This Row],[Plan]]*-1)</f>
        <v>0</v>
      </c>
      <c r="M1176" s="18">
        <f>IF(OR(tabDaten[[#This Row],[art]]="00",tabDaten[[#This Row],[art]]="10",tabDaten[[#This Row],[art]]="60",tabDaten[[#This Row],[art]]="70"),tabDaten[[#This Row],[Rechnung]],tabDaten[[#This Row],[Rechnung]]*-1)</f>
        <v>-13697.25</v>
      </c>
      <c r="N1176" s="44">
        <v>1</v>
      </c>
      <c r="O1176" s="45" t="s">
        <v>997</v>
      </c>
      <c r="P1176" s="45" t="s">
        <v>1076</v>
      </c>
      <c r="Q1176" s="45" t="s">
        <v>1731</v>
      </c>
      <c r="R1176" s="45" t="s">
        <v>995</v>
      </c>
      <c r="S1176" s="45" t="s">
        <v>1546</v>
      </c>
      <c r="T1176" s="44" t="s">
        <v>134</v>
      </c>
      <c r="U1176" s="46">
        <v>0</v>
      </c>
      <c r="V1176" s="46">
        <v>13697.25</v>
      </c>
    </row>
    <row r="1177" spans="2:22" x14ac:dyDescent="0.2">
      <c r="B1177" s="14" t="str">
        <f>IF(tabDaten[[#This Row],[MandNr]]="","Fehler",IF(tabDaten[[#This Row],[MandNr]]=1,"1 Stadt Bad Rappenau","2 Eigenbetrieb Stadtenwässerung"))</f>
        <v>1 Stadt Bad Rappenau</v>
      </c>
      <c r="C1177" s="14" t="str">
        <f>IF(OR(tabDaten[[#This Row],[art]]="00",tabDaten[[#This Row],[art]]="01",tabDaten[[#This Row],[art]]="60",tabDaten[[#This Row],[art]]="61"),"0 Verwaltungshaushalt","1 Vermögenshaushalt")</f>
        <v>0 Verwaltungshaushalt</v>
      </c>
      <c r="D1177" s="14" t="str">
        <f>VLOOKUP(tabDaten[[#This Row],[art]],tabKontenart[],2,FALSE)</f>
        <v>01 Ausgaben VerwaltungsHH</v>
      </c>
      <c r="E1177" s="14" t="str">
        <f>LEFT(tabDaten[[#This Row],[Gld]],1) &amp; "    " &amp;VLOOKUP((tabDaten[[#This Row],[MandNr]]&amp;"x"&amp;LEFT(tabDaten[[#This Row],[Gld]],1)),tabGliederung[],2,FALSE)</f>
        <v xml:space="preserve">2    Schulen </v>
      </c>
      <c r="F1177" s="14" t="str">
        <f>LEFT(tabDaten[[#This Row],[Gld]],2) &amp; "    " &amp;VLOOKUP((tabDaten[[#This Row],[MandNr]]&amp;"x"&amp;LEFT(tabDaten[[#This Row],[Gld]],2)),tabGliederung[],2,FALSE)</f>
        <v xml:space="preserve">22    Realschulen </v>
      </c>
      <c r="G11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7" s="14" t="str">
        <f>LEFT(tabDaten[[#This Row],[Gld]],4) &amp; "    " &amp;VLOOKUP((tabDaten[[#This Row],[MandNr]]&amp;"x"&amp;LEFT(tabDaten[[#This Row],[Gld]],4)),tabGliederung[],2,FALSE)</f>
        <v xml:space="preserve">2210    Realschule </v>
      </c>
      <c r="I1177" s="14" t="str">
        <f>IF(OR(LEFT(tabDaten[[#This Row],[Grp]],1)*1=3,LEFT(tabDaten[[#This Row],[Grp]],1)*1=9),LEFT(tabDaten[[#This Row],[Grp]],2),LEFT(tabDaten[[#This Row],[Grp]],1))</f>
        <v>5</v>
      </c>
      <c r="J1177" s="14" t="str">
        <f>VLOOKUP(tabDaten[[#This Row],[GrpKurz]],tabGruppierung[],2,FALSE)</f>
        <v>A   Sächlicher Verwaltungs- und Betriebsaufwand</v>
      </c>
      <c r="K11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2210-521000    Geräte, Ausstattungs- und Einrichtungsgegenstände  </v>
      </c>
      <c r="L1177" s="17">
        <f>IF(OR(tabDaten[[#This Row],[art]]="00",tabDaten[[#This Row],[art]]="10"),tabDaten[[#This Row],[Plan]],tabDaten[[#This Row],[Plan]]*-1)</f>
        <v>-6600</v>
      </c>
      <c r="M1177" s="18">
        <f>IF(OR(tabDaten[[#This Row],[art]]="00",tabDaten[[#This Row],[art]]="10",tabDaten[[#This Row],[art]]="60",tabDaten[[#This Row],[art]]="70"),tabDaten[[#This Row],[Rechnung]],tabDaten[[#This Row],[Rechnung]]*-1)</f>
        <v>-6998.8</v>
      </c>
      <c r="N1177" s="44">
        <v>1</v>
      </c>
      <c r="O1177" s="45" t="s">
        <v>997</v>
      </c>
      <c r="P1177" s="45" t="s">
        <v>1076</v>
      </c>
      <c r="Q1177" s="45" t="s">
        <v>1750</v>
      </c>
      <c r="R1177" s="45" t="s">
        <v>995</v>
      </c>
      <c r="S1177" s="45" t="s">
        <v>1546</v>
      </c>
      <c r="T1177" s="44" t="s">
        <v>125</v>
      </c>
      <c r="U1177" s="46">
        <v>6600</v>
      </c>
      <c r="V1177" s="46">
        <v>6998.8</v>
      </c>
    </row>
    <row r="1178" spans="2:22" x14ac:dyDescent="0.2">
      <c r="B1178" s="14" t="str">
        <f>IF(tabDaten[[#This Row],[MandNr]]="","Fehler",IF(tabDaten[[#This Row],[MandNr]]=1,"1 Stadt Bad Rappenau","2 Eigenbetrieb Stadtenwässerung"))</f>
        <v>1 Stadt Bad Rappenau</v>
      </c>
      <c r="C1178" s="14" t="str">
        <f>IF(OR(tabDaten[[#This Row],[art]]="00",tabDaten[[#This Row],[art]]="01",tabDaten[[#This Row],[art]]="60",tabDaten[[#This Row],[art]]="61"),"0 Verwaltungshaushalt","1 Vermögenshaushalt")</f>
        <v>0 Verwaltungshaushalt</v>
      </c>
      <c r="D1178" s="14" t="str">
        <f>VLOOKUP(tabDaten[[#This Row],[art]],tabKontenart[],2,FALSE)</f>
        <v>01 Ausgaben VerwaltungsHH</v>
      </c>
      <c r="E1178" s="14" t="str">
        <f>LEFT(tabDaten[[#This Row],[Gld]],1) &amp; "    " &amp;VLOOKUP((tabDaten[[#This Row],[MandNr]]&amp;"x"&amp;LEFT(tabDaten[[#This Row],[Gld]],1)),tabGliederung[],2,FALSE)</f>
        <v xml:space="preserve">2    Schulen </v>
      </c>
      <c r="F1178" s="14" t="str">
        <f>LEFT(tabDaten[[#This Row],[Gld]],2) &amp; "    " &amp;VLOOKUP((tabDaten[[#This Row],[MandNr]]&amp;"x"&amp;LEFT(tabDaten[[#This Row],[Gld]],2)),tabGliederung[],2,FALSE)</f>
        <v xml:space="preserve">22    Realschulen </v>
      </c>
      <c r="G11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8" s="14" t="str">
        <f>LEFT(tabDaten[[#This Row],[Gld]],4) &amp; "    " &amp;VLOOKUP((tabDaten[[#This Row],[MandNr]]&amp;"x"&amp;LEFT(tabDaten[[#This Row],[Gld]],4)),tabGliederung[],2,FALSE)</f>
        <v xml:space="preserve">2210    Realschule </v>
      </c>
      <c r="I1178" s="14" t="str">
        <f>IF(OR(LEFT(tabDaten[[#This Row],[Grp]],1)*1=3,LEFT(tabDaten[[#This Row],[Grp]],1)*1=9),LEFT(tabDaten[[#This Row],[Grp]],2),LEFT(tabDaten[[#This Row],[Grp]],1))</f>
        <v>5</v>
      </c>
      <c r="J1178" s="14" t="str">
        <f>VLOOKUP(tabDaten[[#This Row],[GrpKurz]],tabGruppierung[],2,FALSE)</f>
        <v>A   Sächlicher Verwaltungs- und Betriebsaufwand</v>
      </c>
      <c r="K11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2210-522000    Druck- und Kopierkosten   </v>
      </c>
      <c r="L1178" s="17">
        <f>IF(OR(tabDaten[[#This Row],[art]]="00",tabDaten[[#This Row],[art]]="10"),tabDaten[[#This Row],[Plan]],tabDaten[[#This Row],[Plan]]*-1)</f>
        <v>-8000</v>
      </c>
      <c r="M1178" s="18">
        <f>IF(OR(tabDaten[[#This Row],[art]]="00",tabDaten[[#This Row],[art]]="10",tabDaten[[#This Row],[art]]="60",tabDaten[[#This Row],[art]]="70"),tabDaten[[#This Row],[Rechnung]],tabDaten[[#This Row],[Rechnung]]*-1)</f>
        <v>-6654.04</v>
      </c>
      <c r="N1178" s="44">
        <v>1</v>
      </c>
      <c r="O1178" s="45" t="s">
        <v>997</v>
      </c>
      <c r="P1178" s="45" t="s">
        <v>1076</v>
      </c>
      <c r="Q1178" s="45" t="s">
        <v>1715</v>
      </c>
      <c r="R1178" s="45" t="s">
        <v>995</v>
      </c>
      <c r="S1178" s="45" t="s">
        <v>1546</v>
      </c>
      <c r="T1178" s="44" t="s">
        <v>110</v>
      </c>
      <c r="U1178" s="46">
        <v>8000</v>
      </c>
      <c r="V1178" s="46">
        <v>6654.04</v>
      </c>
    </row>
    <row r="1179" spans="2:22" x14ac:dyDescent="0.2">
      <c r="B1179" s="14" t="str">
        <f>IF(tabDaten[[#This Row],[MandNr]]="","Fehler",IF(tabDaten[[#This Row],[MandNr]]=1,"1 Stadt Bad Rappenau","2 Eigenbetrieb Stadtenwässerung"))</f>
        <v>1 Stadt Bad Rappenau</v>
      </c>
      <c r="C1179" s="14" t="str">
        <f>IF(OR(tabDaten[[#This Row],[art]]="00",tabDaten[[#This Row],[art]]="01",tabDaten[[#This Row],[art]]="60",tabDaten[[#This Row],[art]]="61"),"0 Verwaltungshaushalt","1 Vermögenshaushalt")</f>
        <v>0 Verwaltungshaushalt</v>
      </c>
      <c r="D1179" s="14" t="str">
        <f>VLOOKUP(tabDaten[[#This Row],[art]],tabKontenart[],2,FALSE)</f>
        <v>01 Ausgaben VerwaltungsHH</v>
      </c>
      <c r="E1179" s="14" t="str">
        <f>LEFT(tabDaten[[#This Row],[Gld]],1) &amp; "    " &amp;VLOOKUP((tabDaten[[#This Row],[MandNr]]&amp;"x"&amp;LEFT(tabDaten[[#This Row],[Gld]],1)),tabGliederung[],2,FALSE)</f>
        <v xml:space="preserve">2    Schulen </v>
      </c>
      <c r="F1179" s="14" t="str">
        <f>LEFT(tabDaten[[#This Row],[Gld]],2) &amp; "    " &amp;VLOOKUP((tabDaten[[#This Row],[MandNr]]&amp;"x"&amp;LEFT(tabDaten[[#This Row],[Gld]],2)),tabGliederung[],2,FALSE)</f>
        <v xml:space="preserve">22    Realschulen </v>
      </c>
      <c r="G11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79" s="14" t="str">
        <f>LEFT(tabDaten[[#This Row],[Gld]],4) &amp; "    " &amp;VLOOKUP((tabDaten[[#This Row],[MandNr]]&amp;"x"&amp;LEFT(tabDaten[[#This Row],[Gld]],4)),tabGliederung[],2,FALSE)</f>
        <v xml:space="preserve">2210    Realschule </v>
      </c>
      <c r="I1179" s="14" t="str">
        <f>IF(OR(LEFT(tabDaten[[#This Row],[Grp]],1)*1=3,LEFT(tabDaten[[#This Row],[Grp]],1)*1=9),LEFT(tabDaten[[#This Row],[Grp]],2),LEFT(tabDaten[[#This Row],[Grp]],1))</f>
        <v>5</v>
      </c>
      <c r="J1179" s="14" t="str">
        <f>VLOOKUP(tabDaten[[#This Row],[GrpKurz]],tabGruppierung[],2,FALSE)</f>
        <v>A   Sächlicher Verwaltungs- und Betriebsaufwand</v>
      </c>
      <c r="K11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2210-523000    Gebäudeausstattung   </v>
      </c>
      <c r="L1179" s="17">
        <f>IF(OR(tabDaten[[#This Row],[art]]="00",tabDaten[[#This Row],[art]]="10"),tabDaten[[#This Row],[Plan]],tabDaten[[#This Row],[Plan]]*-1)</f>
        <v>-1800</v>
      </c>
      <c r="M1179" s="18">
        <f>IF(OR(tabDaten[[#This Row],[art]]="00",tabDaten[[#This Row],[art]]="10",tabDaten[[#This Row],[art]]="60",tabDaten[[#This Row],[art]]="70"),tabDaten[[#This Row],[Rechnung]],tabDaten[[#This Row],[Rechnung]]*-1)</f>
        <v>0</v>
      </c>
      <c r="N1179" s="44">
        <v>1</v>
      </c>
      <c r="O1179" s="45" t="s">
        <v>997</v>
      </c>
      <c r="P1179" s="45" t="s">
        <v>1076</v>
      </c>
      <c r="Q1179" s="45" t="s">
        <v>1756</v>
      </c>
      <c r="R1179" s="45" t="s">
        <v>995</v>
      </c>
      <c r="S1179" s="45" t="s">
        <v>1546</v>
      </c>
      <c r="T1179" s="44" t="s">
        <v>169</v>
      </c>
      <c r="U1179" s="46">
        <v>1800</v>
      </c>
      <c r="V1179" s="46">
        <v>0</v>
      </c>
    </row>
    <row r="1180" spans="2:22" x14ac:dyDescent="0.2">
      <c r="B1180" s="14" t="str">
        <f>IF(tabDaten[[#This Row],[MandNr]]="","Fehler",IF(tabDaten[[#This Row],[MandNr]]=1,"1 Stadt Bad Rappenau","2 Eigenbetrieb Stadtenwässerung"))</f>
        <v>1 Stadt Bad Rappenau</v>
      </c>
      <c r="C1180" s="14" t="str">
        <f>IF(OR(tabDaten[[#This Row],[art]]="00",tabDaten[[#This Row],[art]]="01",tabDaten[[#This Row],[art]]="60",tabDaten[[#This Row],[art]]="61"),"0 Verwaltungshaushalt","1 Vermögenshaushalt")</f>
        <v>0 Verwaltungshaushalt</v>
      </c>
      <c r="D1180" s="14" t="str">
        <f>VLOOKUP(tabDaten[[#This Row],[art]],tabKontenart[],2,FALSE)</f>
        <v>01 Ausgaben VerwaltungsHH</v>
      </c>
      <c r="E1180" s="14" t="str">
        <f>LEFT(tabDaten[[#This Row],[Gld]],1) &amp; "    " &amp;VLOOKUP((tabDaten[[#This Row],[MandNr]]&amp;"x"&amp;LEFT(tabDaten[[#This Row],[Gld]],1)),tabGliederung[],2,FALSE)</f>
        <v xml:space="preserve">2    Schulen </v>
      </c>
      <c r="F1180" s="14" t="str">
        <f>LEFT(tabDaten[[#This Row],[Gld]],2) &amp; "    " &amp;VLOOKUP((tabDaten[[#This Row],[MandNr]]&amp;"x"&amp;LEFT(tabDaten[[#This Row],[Gld]],2)),tabGliederung[],2,FALSE)</f>
        <v xml:space="preserve">22    Realschulen </v>
      </c>
      <c r="G11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0" s="14" t="str">
        <f>LEFT(tabDaten[[#This Row],[Gld]],4) &amp; "    " &amp;VLOOKUP((tabDaten[[#This Row],[MandNr]]&amp;"x"&amp;LEFT(tabDaten[[#This Row],[Gld]],4)),tabGliederung[],2,FALSE)</f>
        <v xml:space="preserve">2210    Realschule </v>
      </c>
      <c r="I1180" s="14" t="str">
        <f>IF(OR(LEFT(tabDaten[[#This Row],[Grp]],1)*1=3,LEFT(tabDaten[[#This Row],[Grp]],1)*1=9),LEFT(tabDaten[[#This Row],[Grp]],2),LEFT(tabDaten[[#This Row],[Grp]],1))</f>
        <v>5</v>
      </c>
      <c r="J1180" s="14" t="str">
        <f>VLOOKUP(tabDaten[[#This Row],[GrpKurz]],tabGruppierung[],2,FALSE)</f>
        <v>A   Sächlicher Verwaltungs- und Betriebsaufwand</v>
      </c>
      <c r="K11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2210-541000    Strom   </v>
      </c>
      <c r="L1180" s="17">
        <f>IF(OR(tabDaten[[#This Row],[art]]="00",tabDaten[[#This Row],[art]]="10"),tabDaten[[#This Row],[Plan]],tabDaten[[#This Row],[Plan]]*-1)</f>
        <v>-11900</v>
      </c>
      <c r="M1180" s="18">
        <f>IF(OR(tabDaten[[#This Row],[art]]="00",tabDaten[[#This Row],[art]]="10",tabDaten[[#This Row],[art]]="60",tabDaten[[#This Row],[art]]="70"),tabDaten[[#This Row],[Rechnung]],tabDaten[[#This Row],[Rechnung]]*-1)</f>
        <v>0</v>
      </c>
      <c r="N1180" s="44">
        <v>1</v>
      </c>
      <c r="O1180" s="45" t="s">
        <v>997</v>
      </c>
      <c r="P1180" s="45" t="s">
        <v>1076</v>
      </c>
      <c r="Q1180" s="45" t="s">
        <v>1732</v>
      </c>
      <c r="R1180" s="45" t="s">
        <v>995</v>
      </c>
      <c r="S1180" s="45" t="s">
        <v>1546</v>
      </c>
      <c r="T1180" s="44" t="s">
        <v>135</v>
      </c>
      <c r="U1180" s="46">
        <v>11900</v>
      </c>
      <c r="V1180" s="46">
        <v>0</v>
      </c>
    </row>
    <row r="1181" spans="2:22" x14ac:dyDescent="0.2">
      <c r="B1181" s="14" t="str">
        <f>IF(tabDaten[[#This Row],[MandNr]]="","Fehler",IF(tabDaten[[#This Row],[MandNr]]=1,"1 Stadt Bad Rappenau","2 Eigenbetrieb Stadtenwässerung"))</f>
        <v>1 Stadt Bad Rappenau</v>
      </c>
      <c r="C1181" s="14" t="str">
        <f>IF(OR(tabDaten[[#This Row],[art]]="00",tabDaten[[#This Row],[art]]="01",tabDaten[[#This Row],[art]]="60",tabDaten[[#This Row],[art]]="61"),"0 Verwaltungshaushalt","1 Vermögenshaushalt")</f>
        <v>0 Verwaltungshaushalt</v>
      </c>
      <c r="D1181" s="14" t="str">
        <f>VLOOKUP(tabDaten[[#This Row],[art]],tabKontenart[],2,FALSE)</f>
        <v>01 Ausgaben VerwaltungsHH</v>
      </c>
      <c r="E1181" s="14" t="str">
        <f>LEFT(tabDaten[[#This Row],[Gld]],1) &amp; "    " &amp;VLOOKUP((tabDaten[[#This Row],[MandNr]]&amp;"x"&amp;LEFT(tabDaten[[#This Row],[Gld]],1)),tabGliederung[],2,FALSE)</f>
        <v xml:space="preserve">2    Schulen </v>
      </c>
      <c r="F1181" s="14" t="str">
        <f>LEFT(tabDaten[[#This Row],[Gld]],2) &amp; "    " &amp;VLOOKUP((tabDaten[[#This Row],[MandNr]]&amp;"x"&amp;LEFT(tabDaten[[#This Row],[Gld]],2)),tabGliederung[],2,FALSE)</f>
        <v xml:space="preserve">22    Realschulen </v>
      </c>
      <c r="G11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1" s="14" t="str">
        <f>LEFT(tabDaten[[#This Row],[Gld]],4) &amp; "    " &amp;VLOOKUP((tabDaten[[#This Row],[MandNr]]&amp;"x"&amp;LEFT(tabDaten[[#This Row],[Gld]],4)),tabGliederung[],2,FALSE)</f>
        <v xml:space="preserve">2210    Realschule </v>
      </c>
      <c r="I1181" s="14" t="str">
        <f>IF(OR(LEFT(tabDaten[[#This Row],[Grp]],1)*1=3,LEFT(tabDaten[[#This Row],[Grp]],1)*1=9),LEFT(tabDaten[[#This Row],[Grp]],2),LEFT(tabDaten[[#This Row],[Grp]],1))</f>
        <v>5</v>
      </c>
      <c r="J1181" s="14" t="str">
        <f>VLOOKUP(tabDaten[[#This Row],[GrpKurz]],tabGruppierung[],2,FALSE)</f>
        <v>A   Sächlicher Verwaltungs- und Betriebsaufwand</v>
      </c>
      <c r="K11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2210-542000    Wasser / Abwasser   </v>
      </c>
      <c r="L1181" s="17">
        <f>IF(OR(tabDaten[[#This Row],[art]]="00",tabDaten[[#This Row],[art]]="10"),tabDaten[[#This Row],[Plan]],tabDaten[[#This Row],[Plan]]*-1)</f>
        <v>-2800</v>
      </c>
      <c r="M1181" s="18">
        <f>IF(OR(tabDaten[[#This Row],[art]]="00",tabDaten[[#This Row],[art]]="10",tabDaten[[#This Row],[art]]="60",tabDaten[[#This Row],[art]]="70"),tabDaten[[#This Row],[Rechnung]],tabDaten[[#This Row],[Rechnung]]*-1)</f>
        <v>-3303.81</v>
      </c>
      <c r="N1181" s="44">
        <v>1</v>
      </c>
      <c r="O1181" s="45" t="s">
        <v>997</v>
      </c>
      <c r="P1181" s="45" t="s">
        <v>1076</v>
      </c>
      <c r="Q1181" s="45" t="s">
        <v>1733</v>
      </c>
      <c r="R1181" s="45" t="s">
        <v>995</v>
      </c>
      <c r="S1181" s="45" t="s">
        <v>1546</v>
      </c>
      <c r="T1181" s="44" t="s">
        <v>136</v>
      </c>
      <c r="U1181" s="46">
        <v>2800</v>
      </c>
      <c r="V1181" s="46">
        <v>3303.81</v>
      </c>
    </row>
    <row r="1182" spans="2:22" x14ac:dyDescent="0.2">
      <c r="B1182" s="14" t="str">
        <f>IF(tabDaten[[#This Row],[MandNr]]="","Fehler",IF(tabDaten[[#This Row],[MandNr]]=1,"1 Stadt Bad Rappenau","2 Eigenbetrieb Stadtenwässerung"))</f>
        <v>1 Stadt Bad Rappenau</v>
      </c>
      <c r="C1182" s="14" t="str">
        <f>IF(OR(tabDaten[[#This Row],[art]]="00",tabDaten[[#This Row],[art]]="01",tabDaten[[#This Row],[art]]="60",tabDaten[[#This Row],[art]]="61"),"0 Verwaltungshaushalt","1 Vermögenshaushalt")</f>
        <v>0 Verwaltungshaushalt</v>
      </c>
      <c r="D1182" s="14" t="str">
        <f>VLOOKUP(tabDaten[[#This Row],[art]],tabKontenart[],2,FALSE)</f>
        <v>01 Ausgaben VerwaltungsHH</v>
      </c>
      <c r="E1182" s="14" t="str">
        <f>LEFT(tabDaten[[#This Row],[Gld]],1) &amp; "    " &amp;VLOOKUP((tabDaten[[#This Row],[MandNr]]&amp;"x"&amp;LEFT(tabDaten[[#This Row],[Gld]],1)),tabGliederung[],2,FALSE)</f>
        <v xml:space="preserve">2    Schulen </v>
      </c>
      <c r="F1182" s="14" t="str">
        <f>LEFT(tabDaten[[#This Row],[Gld]],2) &amp; "    " &amp;VLOOKUP((tabDaten[[#This Row],[MandNr]]&amp;"x"&amp;LEFT(tabDaten[[#This Row],[Gld]],2)),tabGliederung[],2,FALSE)</f>
        <v xml:space="preserve">22    Realschulen </v>
      </c>
      <c r="G11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2" s="14" t="str">
        <f>LEFT(tabDaten[[#This Row],[Gld]],4) &amp; "    " &amp;VLOOKUP((tabDaten[[#This Row],[MandNr]]&amp;"x"&amp;LEFT(tabDaten[[#This Row],[Gld]],4)),tabGliederung[],2,FALSE)</f>
        <v xml:space="preserve">2210    Realschule </v>
      </c>
      <c r="I1182" s="14" t="str">
        <f>IF(OR(LEFT(tabDaten[[#This Row],[Grp]],1)*1=3,LEFT(tabDaten[[#This Row],[Grp]],1)*1=9),LEFT(tabDaten[[#This Row],[Grp]],2),LEFT(tabDaten[[#This Row],[Grp]],1))</f>
        <v>5</v>
      </c>
      <c r="J1182" s="14" t="str">
        <f>VLOOKUP(tabDaten[[#This Row],[GrpKurz]],tabGruppierung[],2,FALSE)</f>
        <v>A   Sächlicher Verwaltungs- und Betriebsaufwand</v>
      </c>
      <c r="K11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2210-543000    Heizungskosten   </v>
      </c>
      <c r="L1182" s="17">
        <f>IF(OR(tabDaten[[#This Row],[art]]="00",tabDaten[[#This Row],[art]]="10"),tabDaten[[#This Row],[Plan]],tabDaten[[#This Row],[Plan]]*-1)</f>
        <v>-4100</v>
      </c>
      <c r="M1182" s="18">
        <f>IF(OR(tabDaten[[#This Row],[art]]="00",tabDaten[[#This Row],[art]]="10",tabDaten[[#This Row],[art]]="60",tabDaten[[#This Row],[art]]="70"),tabDaten[[#This Row],[Rechnung]],tabDaten[[#This Row],[Rechnung]]*-1)</f>
        <v>-36753.480000000003</v>
      </c>
      <c r="N1182" s="44">
        <v>1</v>
      </c>
      <c r="O1182" s="45" t="s">
        <v>997</v>
      </c>
      <c r="P1182" s="45" t="s">
        <v>1076</v>
      </c>
      <c r="Q1182" s="45" t="s">
        <v>1734</v>
      </c>
      <c r="R1182" s="45" t="s">
        <v>995</v>
      </c>
      <c r="S1182" s="45" t="s">
        <v>1546</v>
      </c>
      <c r="T1182" s="44" t="s">
        <v>137</v>
      </c>
      <c r="U1182" s="46">
        <v>4100</v>
      </c>
      <c r="V1182" s="46">
        <v>36753.480000000003</v>
      </c>
    </row>
    <row r="1183" spans="2:22" x14ac:dyDescent="0.2">
      <c r="B1183" s="14" t="str">
        <f>IF(tabDaten[[#This Row],[MandNr]]="","Fehler",IF(tabDaten[[#This Row],[MandNr]]=1,"1 Stadt Bad Rappenau","2 Eigenbetrieb Stadtenwässerung"))</f>
        <v>1 Stadt Bad Rappenau</v>
      </c>
      <c r="C1183" s="14" t="str">
        <f>IF(OR(tabDaten[[#This Row],[art]]="00",tabDaten[[#This Row],[art]]="01",tabDaten[[#This Row],[art]]="60",tabDaten[[#This Row],[art]]="61"),"0 Verwaltungshaushalt","1 Vermögenshaushalt")</f>
        <v>0 Verwaltungshaushalt</v>
      </c>
      <c r="D1183" s="14" t="str">
        <f>VLOOKUP(tabDaten[[#This Row],[art]],tabKontenart[],2,FALSE)</f>
        <v>01 Ausgaben VerwaltungsHH</v>
      </c>
      <c r="E1183" s="14" t="str">
        <f>LEFT(tabDaten[[#This Row],[Gld]],1) &amp; "    " &amp;VLOOKUP((tabDaten[[#This Row],[MandNr]]&amp;"x"&amp;LEFT(tabDaten[[#This Row],[Gld]],1)),tabGliederung[],2,FALSE)</f>
        <v xml:space="preserve">2    Schulen </v>
      </c>
      <c r="F1183" s="14" t="str">
        <f>LEFT(tabDaten[[#This Row],[Gld]],2) &amp; "    " &amp;VLOOKUP((tabDaten[[#This Row],[MandNr]]&amp;"x"&amp;LEFT(tabDaten[[#This Row],[Gld]],2)),tabGliederung[],2,FALSE)</f>
        <v xml:space="preserve">22    Realschulen </v>
      </c>
      <c r="G11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3" s="14" t="str">
        <f>LEFT(tabDaten[[#This Row],[Gld]],4) &amp; "    " &amp;VLOOKUP((tabDaten[[#This Row],[MandNr]]&amp;"x"&amp;LEFT(tabDaten[[#This Row],[Gld]],4)),tabGliederung[],2,FALSE)</f>
        <v xml:space="preserve">2210    Realschule </v>
      </c>
      <c r="I1183" s="14" t="str">
        <f>IF(OR(LEFT(tabDaten[[#This Row],[Grp]],1)*1=3,LEFT(tabDaten[[#This Row],[Grp]],1)*1=9),LEFT(tabDaten[[#This Row],[Grp]],2),LEFT(tabDaten[[#This Row],[Grp]],1))</f>
        <v>5</v>
      </c>
      <c r="J1183" s="14" t="str">
        <f>VLOOKUP(tabDaten[[#This Row],[GrpKurz]],tabGruppierung[],2,FALSE)</f>
        <v>A   Sächlicher Verwaltungs- und Betriebsaufwand</v>
      </c>
      <c r="K11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2210-544000    Abfallgebühren   </v>
      </c>
      <c r="L1183" s="17">
        <f>IF(OR(tabDaten[[#This Row],[art]]="00",tabDaten[[#This Row],[art]]="10"),tabDaten[[#This Row],[Plan]],tabDaten[[#This Row],[Plan]]*-1)</f>
        <v>-8300</v>
      </c>
      <c r="M1183" s="18">
        <f>IF(OR(tabDaten[[#This Row],[art]]="00",tabDaten[[#This Row],[art]]="10",tabDaten[[#This Row],[art]]="60",tabDaten[[#This Row],[art]]="70"),tabDaten[[#This Row],[Rechnung]],tabDaten[[#This Row],[Rechnung]]*-1)</f>
        <v>-7170.8</v>
      </c>
      <c r="N1183" s="44">
        <v>1</v>
      </c>
      <c r="O1183" s="45" t="s">
        <v>997</v>
      </c>
      <c r="P1183" s="45" t="s">
        <v>1076</v>
      </c>
      <c r="Q1183" s="45" t="s">
        <v>1735</v>
      </c>
      <c r="R1183" s="45" t="s">
        <v>995</v>
      </c>
      <c r="S1183" s="45" t="s">
        <v>1546</v>
      </c>
      <c r="T1183" s="44" t="s">
        <v>138</v>
      </c>
      <c r="U1183" s="46">
        <v>8300</v>
      </c>
      <c r="V1183" s="46">
        <v>7170.8</v>
      </c>
    </row>
    <row r="1184" spans="2:22" x14ac:dyDescent="0.2">
      <c r="B1184" s="14" t="str">
        <f>IF(tabDaten[[#This Row],[MandNr]]="","Fehler",IF(tabDaten[[#This Row],[MandNr]]=1,"1 Stadt Bad Rappenau","2 Eigenbetrieb Stadtenwässerung"))</f>
        <v>1 Stadt Bad Rappenau</v>
      </c>
      <c r="C1184" s="14" t="str">
        <f>IF(OR(tabDaten[[#This Row],[art]]="00",tabDaten[[#This Row],[art]]="01",tabDaten[[#This Row],[art]]="60",tabDaten[[#This Row],[art]]="61"),"0 Verwaltungshaushalt","1 Vermögenshaushalt")</f>
        <v>0 Verwaltungshaushalt</v>
      </c>
      <c r="D1184" s="14" t="str">
        <f>VLOOKUP(tabDaten[[#This Row],[art]],tabKontenart[],2,FALSE)</f>
        <v>01 Ausgaben VerwaltungsHH</v>
      </c>
      <c r="E1184" s="14" t="str">
        <f>LEFT(tabDaten[[#This Row],[Gld]],1) &amp; "    " &amp;VLOOKUP((tabDaten[[#This Row],[MandNr]]&amp;"x"&amp;LEFT(tabDaten[[#This Row],[Gld]],1)),tabGliederung[],2,FALSE)</f>
        <v xml:space="preserve">2    Schulen </v>
      </c>
      <c r="F1184" s="14" t="str">
        <f>LEFT(tabDaten[[#This Row],[Gld]],2) &amp; "    " &amp;VLOOKUP((tabDaten[[#This Row],[MandNr]]&amp;"x"&amp;LEFT(tabDaten[[#This Row],[Gld]],2)),tabGliederung[],2,FALSE)</f>
        <v xml:space="preserve">22    Realschulen </v>
      </c>
      <c r="G11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4" s="14" t="str">
        <f>LEFT(tabDaten[[#This Row],[Gld]],4) &amp; "    " &amp;VLOOKUP((tabDaten[[#This Row],[MandNr]]&amp;"x"&amp;LEFT(tabDaten[[#This Row],[Gld]],4)),tabGliederung[],2,FALSE)</f>
        <v xml:space="preserve">2210    Realschule </v>
      </c>
      <c r="I1184" s="14" t="str">
        <f>IF(OR(LEFT(tabDaten[[#This Row],[Grp]],1)*1=3,LEFT(tabDaten[[#This Row],[Grp]],1)*1=9),LEFT(tabDaten[[#This Row],[Grp]],2),LEFT(tabDaten[[#This Row],[Grp]],1))</f>
        <v>5</v>
      </c>
      <c r="J1184" s="14" t="str">
        <f>VLOOKUP(tabDaten[[#This Row],[GrpKurz]],tabGruppierung[],2,FALSE)</f>
        <v>A   Sächlicher Verwaltungs- und Betriebsaufwand</v>
      </c>
      <c r="K11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2210-545000    Reinigungskosten   </v>
      </c>
      <c r="L1184" s="17">
        <f>IF(OR(tabDaten[[#This Row],[art]]="00",tabDaten[[#This Row],[art]]="10"),tabDaten[[#This Row],[Plan]],tabDaten[[#This Row],[Plan]]*-1)</f>
        <v>-15000</v>
      </c>
      <c r="M1184" s="18">
        <f>IF(OR(tabDaten[[#This Row],[art]]="00",tabDaten[[#This Row],[art]]="10",tabDaten[[#This Row],[art]]="60",tabDaten[[#This Row],[art]]="70"),tabDaten[[#This Row],[Rechnung]],tabDaten[[#This Row],[Rechnung]]*-1)</f>
        <v>-16467.939999999999</v>
      </c>
      <c r="N1184" s="44">
        <v>1</v>
      </c>
      <c r="O1184" s="45" t="s">
        <v>997</v>
      </c>
      <c r="P1184" s="45" t="s">
        <v>1076</v>
      </c>
      <c r="Q1184" s="45" t="s">
        <v>1736</v>
      </c>
      <c r="R1184" s="45" t="s">
        <v>995</v>
      </c>
      <c r="S1184" s="45" t="s">
        <v>1546</v>
      </c>
      <c r="T1184" s="44" t="s">
        <v>139</v>
      </c>
      <c r="U1184" s="46">
        <v>15000</v>
      </c>
      <c r="V1184" s="46">
        <v>16467.939999999999</v>
      </c>
    </row>
    <row r="1185" spans="2:22" x14ac:dyDescent="0.2">
      <c r="B1185" s="14" t="str">
        <f>IF(tabDaten[[#This Row],[MandNr]]="","Fehler",IF(tabDaten[[#This Row],[MandNr]]=1,"1 Stadt Bad Rappenau","2 Eigenbetrieb Stadtenwässerung"))</f>
        <v>1 Stadt Bad Rappenau</v>
      </c>
      <c r="C1185" s="14" t="str">
        <f>IF(OR(tabDaten[[#This Row],[art]]="00",tabDaten[[#This Row],[art]]="01",tabDaten[[#This Row],[art]]="60",tabDaten[[#This Row],[art]]="61"),"0 Verwaltungshaushalt","1 Vermögenshaushalt")</f>
        <v>0 Verwaltungshaushalt</v>
      </c>
      <c r="D1185" s="14" t="str">
        <f>VLOOKUP(tabDaten[[#This Row],[art]],tabKontenart[],2,FALSE)</f>
        <v>01 Ausgaben VerwaltungsHH</v>
      </c>
      <c r="E1185" s="14" t="str">
        <f>LEFT(tabDaten[[#This Row],[Gld]],1) &amp; "    " &amp;VLOOKUP((tabDaten[[#This Row],[MandNr]]&amp;"x"&amp;LEFT(tabDaten[[#This Row],[Gld]],1)),tabGliederung[],2,FALSE)</f>
        <v xml:space="preserve">2    Schulen </v>
      </c>
      <c r="F1185" s="14" t="str">
        <f>LEFT(tabDaten[[#This Row],[Gld]],2) &amp; "    " &amp;VLOOKUP((tabDaten[[#This Row],[MandNr]]&amp;"x"&amp;LEFT(tabDaten[[#This Row],[Gld]],2)),tabGliederung[],2,FALSE)</f>
        <v xml:space="preserve">22    Realschulen </v>
      </c>
      <c r="G11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5" s="14" t="str">
        <f>LEFT(tabDaten[[#This Row],[Gld]],4) &amp; "    " &amp;VLOOKUP((tabDaten[[#This Row],[MandNr]]&amp;"x"&amp;LEFT(tabDaten[[#This Row],[Gld]],4)),tabGliederung[],2,FALSE)</f>
        <v xml:space="preserve">2210    Realschule </v>
      </c>
      <c r="I1185" s="14" t="str">
        <f>IF(OR(LEFT(tabDaten[[#This Row],[Grp]],1)*1=3,LEFT(tabDaten[[#This Row],[Grp]],1)*1=9),LEFT(tabDaten[[#This Row],[Grp]],2),LEFT(tabDaten[[#This Row],[Grp]],1))</f>
        <v>5</v>
      </c>
      <c r="J1185" s="14" t="str">
        <f>VLOOKUP(tabDaten[[#This Row],[GrpKurz]],tabGruppierung[],2,FALSE)</f>
        <v>A   Sächlicher Verwaltungs- und Betriebsaufwand</v>
      </c>
      <c r="K11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2210-546000    Steuern und Gebäudeversicherungen   </v>
      </c>
      <c r="L1185" s="17">
        <f>IF(OR(tabDaten[[#This Row],[art]]="00",tabDaten[[#This Row],[art]]="10"),tabDaten[[#This Row],[Plan]],tabDaten[[#This Row],[Plan]]*-1)</f>
        <v>-16200</v>
      </c>
      <c r="M1185" s="18">
        <f>IF(OR(tabDaten[[#This Row],[art]]="00",tabDaten[[#This Row],[art]]="10",tabDaten[[#This Row],[art]]="60",tabDaten[[#This Row],[art]]="70"),tabDaten[[#This Row],[Rechnung]],tabDaten[[#This Row],[Rechnung]]*-1)</f>
        <v>-14232.53</v>
      </c>
      <c r="N1185" s="44">
        <v>1</v>
      </c>
      <c r="O1185" s="45" t="s">
        <v>997</v>
      </c>
      <c r="P1185" s="45" t="s">
        <v>1076</v>
      </c>
      <c r="Q1185" s="45" t="s">
        <v>1737</v>
      </c>
      <c r="R1185" s="45" t="s">
        <v>995</v>
      </c>
      <c r="S1185" s="45" t="s">
        <v>1546</v>
      </c>
      <c r="T1185" s="44" t="s">
        <v>140</v>
      </c>
      <c r="U1185" s="46">
        <v>16200</v>
      </c>
      <c r="V1185" s="46">
        <v>14232.53</v>
      </c>
    </row>
    <row r="1186" spans="2:22" x14ac:dyDescent="0.2">
      <c r="B1186" s="14" t="str">
        <f>IF(tabDaten[[#This Row],[MandNr]]="","Fehler",IF(tabDaten[[#This Row],[MandNr]]=1,"1 Stadt Bad Rappenau","2 Eigenbetrieb Stadtenwässerung"))</f>
        <v>1 Stadt Bad Rappenau</v>
      </c>
      <c r="C1186" s="14" t="str">
        <f>IF(OR(tabDaten[[#This Row],[art]]="00",tabDaten[[#This Row],[art]]="01",tabDaten[[#This Row],[art]]="60",tabDaten[[#This Row],[art]]="61"),"0 Verwaltungshaushalt","1 Vermögenshaushalt")</f>
        <v>0 Verwaltungshaushalt</v>
      </c>
      <c r="D1186" s="14" t="str">
        <f>VLOOKUP(tabDaten[[#This Row],[art]],tabKontenart[],2,FALSE)</f>
        <v>01 Ausgaben VerwaltungsHH</v>
      </c>
      <c r="E1186" s="14" t="str">
        <f>LEFT(tabDaten[[#This Row],[Gld]],1) &amp; "    " &amp;VLOOKUP((tabDaten[[#This Row],[MandNr]]&amp;"x"&amp;LEFT(tabDaten[[#This Row],[Gld]],1)),tabGliederung[],2,FALSE)</f>
        <v xml:space="preserve">2    Schulen </v>
      </c>
      <c r="F1186" s="14" t="str">
        <f>LEFT(tabDaten[[#This Row],[Gld]],2) &amp; "    " &amp;VLOOKUP((tabDaten[[#This Row],[MandNr]]&amp;"x"&amp;LEFT(tabDaten[[#This Row],[Gld]],2)),tabGliederung[],2,FALSE)</f>
        <v xml:space="preserve">22    Realschulen </v>
      </c>
      <c r="G11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6" s="14" t="str">
        <f>LEFT(tabDaten[[#This Row],[Gld]],4) &amp; "    " &amp;VLOOKUP((tabDaten[[#This Row],[MandNr]]&amp;"x"&amp;LEFT(tabDaten[[#This Row],[Gld]],4)),tabGliederung[],2,FALSE)</f>
        <v xml:space="preserve">2210    Realschule </v>
      </c>
      <c r="I1186" s="14" t="str">
        <f>IF(OR(LEFT(tabDaten[[#This Row],[Grp]],1)*1=3,LEFT(tabDaten[[#This Row],[Grp]],1)*1=9),LEFT(tabDaten[[#This Row],[Grp]],2),LEFT(tabDaten[[#This Row],[Grp]],1))</f>
        <v>5</v>
      </c>
      <c r="J1186" s="14" t="str">
        <f>VLOOKUP(tabDaten[[#This Row],[GrpKurz]],tabGruppierung[],2,FALSE)</f>
        <v>A   Sächlicher Verwaltungs- und Betriebsaufwand</v>
      </c>
      <c r="K11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2210-549000    sonstige Bewirtschaftungskosten (z.B. Schornsteinfeger, Feuerlöschgeräte) </v>
      </c>
      <c r="L1186" s="17">
        <f>IF(OR(tabDaten[[#This Row],[art]]="00",tabDaten[[#This Row],[art]]="10"),tabDaten[[#This Row],[Plan]],tabDaten[[#This Row],[Plan]]*-1)</f>
        <v>-6600</v>
      </c>
      <c r="M1186" s="18">
        <f>IF(OR(tabDaten[[#This Row],[art]]="00",tabDaten[[#This Row],[art]]="10",tabDaten[[#This Row],[art]]="60",tabDaten[[#This Row],[art]]="70"),tabDaten[[#This Row],[Rechnung]],tabDaten[[#This Row],[Rechnung]]*-1)</f>
        <v>-6657.1</v>
      </c>
      <c r="N1186" s="44">
        <v>1</v>
      </c>
      <c r="O1186" s="45" t="s">
        <v>997</v>
      </c>
      <c r="P1186" s="45" t="s">
        <v>1076</v>
      </c>
      <c r="Q1186" s="45" t="s">
        <v>1738</v>
      </c>
      <c r="R1186" s="45" t="s">
        <v>995</v>
      </c>
      <c r="S1186" s="45" t="s">
        <v>1546</v>
      </c>
      <c r="T1186" s="44" t="s">
        <v>141</v>
      </c>
      <c r="U1186" s="46">
        <v>6600</v>
      </c>
      <c r="V1186" s="46">
        <v>6657.1</v>
      </c>
    </row>
    <row r="1187" spans="2:22" x14ac:dyDescent="0.2">
      <c r="B1187" s="14" t="str">
        <f>IF(tabDaten[[#This Row],[MandNr]]="","Fehler",IF(tabDaten[[#This Row],[MandNr]]=1,"1 Stadt Bad Rappenau","2 Eigenbetrieb Stadtenwässerung"))</f>
        <v>1 Stadt Bad Rappenau</v>
      </c>
      <c r="C1187" s="14" t="str">
        <f>IF(OR(tabDaten[[#This Row],[art]]="00",tabDaten[[#This Row],[art]]="01",tabDaten[[#This Row],[art]]="60",tabDaten[[#This Row],[art]]="61"),"0 Verwaltungshaushalt","1 Vermögenshaushalt")</f>
        <v>0 Verwaltungshaushalt</v>
      </c>
      <c r="D1187" s="14" t="str">
        <f>VLOOKUP(tabDaten[[#This Row],[art]],tabKontenart[],2,FALSE)</f>
        <v>01 Ausgaben VerwaltungsHH</v>
      </c>
      <c r="E1187" s="14" t="str">
        <f>LEFT(tabDaten[[#This Row],[Gld]],1) &amp; "    " &amp;VLOOKUP((tabDaten[[#This Row],[MandNr]]&amp;"x"&amp;LEFT(tabDaten[[#This Row],[Gld]],1)),tabGliederung[],2,FALSE)</f>
        <v xml:space="preserve">2    Schulen </v>
      </c>
      <c r="F1187" s="14" t="str">
        <f>LEFT(tabDaten[[#This Row],[Gld]],2) &amp; "    " &amp;VLOOKUP((tabDaten[[#This Row],[MandNr]]&amp;"x"&amp;LEFT(tabDaten[[#This Row],[Gld]],2)),tabGliederung[],2,FALSE)</f>
        <v xml:space="preserve">22    Realschulen </v>
      </c>
      <c r="G11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7" s="14" t="str">
        <f>LEFT(tabDaten[[#This Row],[Gld]],4) &amp; "    " &amp;VLOOKUP((tabDaten[[#This Row],[MandNr]]&amp;"x"&amp;LEFT(tabDaten[[#This Row],[Gld]],4)),tabGliederung[],2,FALSE)</f>
        <v xml:space="preserve">2210    Realschule </v>
      </c>
      <c r="I1187" s="14" t="str">
        <f>IF(OR(LEFT(tabDaten[[#This Row],[Grp]],1)*1=3,LEFT(tabDaten[[#This Row],[Grp]],1)*1=9),LEFT(tabDaten[[#This Row],[Grp]],2),LEFT(tabDaten[[#This Row],[Grp]],1))</f>
        <v>5</v>
      </c>
      <c r="J1187" s="14" t="str">
        <f>VLOOKUP(tabDaten[[#This Row],[GrpKurz]],tabGruppierung[],2,FALSE)</f>
        <v>A   Sächlicher Verwaltungs- und Betriebsaufwand</v>
      </c>
      <c r="K11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2210-591000    Lehr- und Unterrichtsmittel  </v>
      </c>
      <c r="L1187" s="17">
        <f>IF(OR(tabDaten[[#This Row],[art]]="00",tabDaten[[#This Row],[art]]="10"),tabDaten[[#This Row],[Plan]],tabDaten[[#This Row],[Plan]]*-1)</f>
        <v>-7400</v>
      </c>
      <c r="M1187" s="18">
        <f>IF(OR(tabDaten[[#This Row],[art]]="00",tabDaten[[#This Row],[art]]="10",tabDaten[[#This Row],[art]]="60",tabDaten[[#This Row],[art]]="70"),tabDaten[[#This Row],[Rechnung]],tabDaten[[#This Row],[Rechnung]]*-1)</f>
        <v>-6439.5</v>
      </c>
      <c r="N1187" s="44">
        <v>1</v>
      </c>
      <c r="O1187" s="45" t="s">
        <v>997</v>
      </c>
      <c r="P1187" s="45" t="s">
        <v>1076</v>
      </c>
      <c r="Q1187" s="45" t="s">
        <v>1757</v>
      </c>
      <c r="R1187" s="45" t="s">
        <v>995</v>
      </c>
      <c r="S1187" s="45" t="s">
        <v>1546</v>
      </c>
      <c r="T1187" s="44" t="s">
        <v>171</v>
      </c>
      <c r="U1187" s="46">
        <v>7400</v>
      </c>
      <c r="V1187" s="46">
        <v>6439.5</v>
      </c>
    </row>
    <row r="1188" spans="2:22" x14ac:dyDescent="0.2">
      <c r="B1188" s="14" t="str">
        <f>IF(tabDaten[[#This Row],[MandNr]]="","Fehler",IF(tabDaten[[#This Row],[MandNr]]=1,"1 Stadt Bad Rappenau","2 Eigenbetrieb Stadtenwässerung"))</f>
        <v>1 Stadt Bad Rappenau</v>
      </c>
      <c r="C1188" s="14" t="str">
        <f>IF(OR(tabDaten[[#This Row],[art]]="00",tabDaten[[#This Row],[art]]="01",tabDaten[[#This Row],[art]]="60",tabDaten[[#This Row],[art]]="61"),"0 Verwaltungshaushalt","1 Vermögenshaushalt")</f>
        <v>0 Verwaltungshaushalt</v>
      </c>
      <c r="D1188" s="14" t="str">
        <f>VLOOKUP(tabDaten[[#This Row],[art]],tabKontenart[],2,FALSE)</f>
        <v>01 Ausgaben VerwaltungsHH</v>
      </c>
      <c r="E1188" s="14" t="str">
        <f>LEFT(tabDaten[[#This Row],[Gld]],1) &amp; "    " &amp;VLOOKUP((tabDaten[[#This Row],[MandNr]]&amp;"x"&amp;LEFT(tabDaten[[#This Row],[Gld]],1)),tabGliederung[],2,FALSE)</f>
        <v xml:space="preserve">2    Schulen </v>
      </c>
      <c r="F1188" s="14" t="str">
        <f>LEFT(tabDaten[[#This Row],[Gld]],2) &amp; "    " &amp;VLOOKUP((tabDaten[[#This Row],[MandNr]]&amp;"x"&amp;LEFT(tabDaten[[#This Row],[Gld]],2)),tabGliederung[],2,FALSE)</f>
        <v xml:space="preserve">22    Realschulen </v>
      </c>
      <c r="G11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8" s="14" t="str">
        <f>LEFT(tabDaten[[#This Row],[Gld]],4) &amp; "    " &amp;VLOOKUP((tabDaten[[#This Row],[MandNr]]&amp;"x"&amp;LEFT(tabDaten[[#This Row],[Gld]],4)),tabGliederung[],2,FALSE)</f>
        <v xml:space="preserve">2210    Realschule </v>
      </c>
      <c r="I1188" s="14" t="str">
        <f>IF(OR(LEFT(tabDaten[[#This Row],[Grp]],1)*1=3,LEFT(tabDaten[[#This Row],[Grp]],1)*1=9),LEFT(tabDaten[[#This Row],[Grp]],2),LEFT(tabDaten[[#This Row],[Grp]],1))</f>
        <v>5</v>
      </c>
      <c r="J1188" s="14" t="str">
        <f>VLOOKUP(tabDaten[[#This Row],[GrpKurz]],tabGruppierung[],2,FALSE)</f>
        <v>A   Sächlicher Verwaltungs- und Betriebsaufwand</v>
      </c>
      <c r="K11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2210-592000    Lernmittel   </v>
      </c>
      <c r="L1188" s="17">
        <f>IF(OR(tabDaten[[#This Row],[art]]="00",tabDaten[[#This Row],[art]]="10"),tabDaten[[#This Row],[Plan]],tabDaten[[#This Row],[Plan]]*-1)</f>
        <v>-26100</v>
      </c>
      <c r="M1188" s="18">
        <f>IF(OR(tabDaten[[#This Row],[art]]="00",tabDaten[[#This Row],[art]]="10",tabDaten[[#This Row],[art]]="60",tabDaten[[#This Row],[art]]="70"),tabDaten[[#This Row],[Rechnung]],tabDaten[[#This Row],[Rechnung]]*-1)</f>
        <v>-48437.18</v>
      </c>
      <c r="N1188" s="44">
        <v>1</v>
      </c>
      <c r="O1188" s="45" t="s">
        <v>997</v>
      </c>
      <c r="P1188" s="45" t="s">
        <v>1076</v>
      </c>
      <c r="Q1188" s="45" t="s">
        <v>1758</v>
      </c>
      <c r="R1188" s="45" t="s">
        <v>995</v>
      </c>
      <c r="S1188" s="45" t="s">
        <v>1546</v>
      </c>
      <c r="T1188" s="44" t="s">
        <v>172</v>
      </c>
      <c r="U1188" s="46">
        <v>26100</v>
      </c>
      <c r="V1188" s="46">
        <v>48437.18</v>
      </c>
    </row>
    <row r="1189" spans="2:22" x14ac:dyDescent="0.2">
      <c r="B1189" s="14" t="str">
        <f>IF(tabDaten[[#This Row],[MandNr]]="","Fehler",IF(tabDaten[[#This Row],[MandNr]]=1,"1 Stadt Bad Rappenau","2 Eigenbetrieb Stadtenwässerung"))</f>
        <v>1 Stadt Bad Rappenau</v>
      </c>
      <c r="C1189" s="14" t="str">
        <f>IF(OR(tabDaten[[#This Row],[art]]="00",tabDaten[[#This Row],[art]]="01",tabDaten[[#This Row],[art]]="60",tabDaten[[#This Row],[art]]="61"),"0 Verwaltungshaushalt","1 Vermögenshaushalt")</f>
        <v>0 Verwaltungshaushalt</v>
      </c>
      <c r="D1189" s="14" t="str">
        <f>VLOOKUP(tabDaten[[#This Row],[art]],tabKontenart[],2,FALSE)</f>
        <v>01 Ausgaben VerwaltungsHH</v>
      </c>
      <c r="E1189" s="14" t="str">
        <f>LEFT(tabDaten[[#This Row],[Gld]],1) &amp; "    " &amp;VLOOKUP((tabDaten[[#This Row],[MandNr]]&amp;"x"&amp;LEFT(tabDaten[[#This Row],[Gld]],1)),tabGliederung[],2,FALSE)</f>
        <v xml:space="preserve">2    Schulen </v>
      </c>
      <c r="F1189" s="14" t="str">
        <f>LEFT(tabDaten[[#This Row],[Gld]],2) &amp; "    " &amp;VLOOKUP((tabDaten[[#This Row],[MandNr]]&amp;"x"&amp;LEFT(tabDaten[[#This Row],[Gld]],2)),tabGliederung[],2,FALSE)</f>
        <v xml:space="preserve">22    Realschulen </v>
      </c>
      <c r="G11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89" s="14" t="str">
        <f>LEFT(tabDaten[[#This Row],[Gld]],4) &amp; "    " &amp;VLOOKUP((tabDaten[[#This Row],[MandNr]]&amp;"x"&amp;LEFT(tabDaten[[#This Row],[Gld]],4)),tabGliederung[],2,FALSE)</f>
        <v xml:space="preserve">2210    Realschule </v>
      </c>
      <c r="I1189" s="14" t="str">
        <f>IF(OR(LEFT(tabDaten[[#This Row],[Grp]],1)*1=3,LEFT(tabDaten[[#This Row],[Grp]],1)*1=9),LEFT(tabDaten[[#This Row],[Grp]],2),LEFT(tabDaten[[#This Row],[Grp]],1))</f>
        <v>5</v>
      </c>
      <c r="J1189" s="14" t="str">
        <f>VLOOKUP(tabDaten[[#This Row],[GrpKurz]],tabGruppierung[],2,FALSE)</f>
        <v>A   Sächlicher Verwaltungs- und Betriebsaufwand</v>
      </c>
      <c r="K11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2210-594000    sonstiger Schulaufwand   </v>
      </c>
      <c r="L1189" s="17">
        <f>IF(OR(tabDaten[[#This Row],[art]]="00",tabDaten[[#This Row],[art]]="10"),tabDaten[[#This Row],[Plan]],tabDaten[[#This Row],[Plan]]*-1)</f>
        <v>-9100</v>
      </c>
      <c r="M1189" s="18">
        <f>IF(OR(tabDaten[[#This Row],[art]]="00",tabDaten[[#This Row],[art]]="10",tabDaten[[#This Row],[art]]="60",tabDaten[[#This Row],[art]]="70"),tabDaten[[#This Row],[Rechnung]],tabDaten[[#This Row],[Rechnung]]*-1)</f>
        <v>-6004.89</v>
      </c>
      <c r="N1189" s="44">
        <v>1</v>
      </c>
      <c r="O1189" s="45" t="s">
        <v>997</v>
      </c>
      <c r="P1189" s="45" t="s">
        <v>1076</v>
      </c>
      <c r="Q1189" s="45" t="s">
        <v>1760</v>
      </c>
      <c r="R1189" s="45" t="s">
        <v>995</v>
      </c>
      <c r="S1189" s="45" t="s">
        <v>1546</v>
      </c>
      <c r="T1189" s="44" t="s">
        <v>174</v>
      </c>
      <c r="U1189" s="46">
        <v>9100</v>
      </c>
      <c r="V1189" s="46">
        <v>6004.89</v>
      </c>
    </row>
    <row r="1190" spans="2:22" x14ac:dyDescent="0.2">
      <c r="B1190" s="14" t="str">
        <f>IF(tabDaten[[#This Row],[MandNr]]="","Fehler",IF(tabDaten[[#This Row],[MandNr]]=1,"1 Stadt Bad Rappenau","2 Eigenbetrieb Stadtenwässerung"))</f>
        <v>1 Stadt Bad Rappenau</v>
      </c>
      <c r="C1190" s="14" t="str">
        <f>IF(OR(tabDaten[[#This Row],[art]]="00",tabDaten[[#This Row],[art]]="01",tabDaten[[#This Row],[art]]="60",tabDaten[[#This Row],[art]]="61"),"0 Verwaltungshaushalt","1 Vermögenshaushalt")</f>
        <v>0 Verwaltungshaushalt</v>
      </c>
      <c r="D1190" s="14" t="str">
        <f>VLOOKUP(tabDaten[[#This Row],[art]],tabKontenart[],2,FALSE)</f>
        <v>01 Ausgaben VerwaltungsHH</v>
      </c>
      <c r="E1190" s="14" t="str">
        <f>LEFT(tabDaten[[#This Row],[Gld]],1) &amp; "    " &amp;VLOOKUP((tabDaten[[#This Row],[MandNr]]&amp;"x"&amp;LEFT(tabDaten[[#This Row],[Gld]],1)),tabGliederung[],2,FALSE)</f>
        <v xml:space="preserve">2    Schulen </v>
      </c>
      <c r="F1190" s="14" t="str">
        <f>LEFT(tabDaten[[#This Row],[Gld]],2) &amp; "    " &amp;VLOOKUP((tabDaten[[#This Row],[MandNr]]&amp;"x"&amp;LEFT(tabDaten[[#This Row],[Gld]],2)),tabGliederung[],2,FALSE)</f>
        <v xml:space="preserve">22    Realschulen </v>
      </c>
      <c r="G11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0" s="14" t="str">
        <f>LEFT(tabDaten[[#This Row],[Gld]],4) &amp; "    " &amp;VLOOKUP((tabDaten[[#This Row],[MandNr]]&amp;"x"&amp;LEFT(tabDaten[[#This Row],[Gld]],4)),tabGliederung[],2,FALSE)</f>
        <v xml:space="preserve">2210    Realschule </v>
      </c>
      <c r="I1190" s="14" t="str">
        <f>IF(OR(LEFT(tabDaten[[#This Row],[Grp]],1)*1=3,LEFT(tabDaten[[#This Row],[Grp]],1)*1=9),LEFT(tabDaten[[#This Row],[Grp]],2),LEFT(tabDaten[[#This Row],[Grp]],1))</f>
        <v>5</v>
      </c>
      <c r="J1190" s="14" t="str">
        <f>VLOOKUP(tabDaten[[#This Row],[GrpKurz]],tabGruppierung[],2,FALSE)</f>
        <v>A   Sächlicher Verwaltungs- und Betriebsaufwand</v>
      </c>
      <c r="K11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2210-595000    Schulveranstaltungen   </v>
      </c>
      <c r="L1190" s="17">
        <f>IF(OR(tabDaten[[#This Row],[art]]="00",tabDaten[[#This Row],[art]]="10"),tabDaten[[#This Row],[Plan]],tabDaten[[#This Row],[Plan]]*-1)</f>
        <v>-1900</v>
      </c>
      <c r="M1190" s="18">
        <f>IF(OR(tabDaten[[#This Row],[art]]="00",tabDaten[[#This Row],[art]]="10",tabDaten[[#This Row],[art]]="60",tabDaten[[#This Row],[art]]="70"),tabDaten[[#This Row],[Rechnung]],tabDaten[[#This Row],[Rechnung]]*-1)</f>
        <v>-974.31</v>
      </c>
      <c r="N1190" s="44">
        <v>1</v>
      </c>
      <c r="O1190" s="45" t="s">
        <v>997</v>
      </c>
      <c r="P1190" s="45" t="s">
        <v>1076</v>
      </c>
      <c r="Q1190" s="45" t="s">
        <v>1761</v>
      </c>
      <c r="R1190" s="45" t="s">
        <v>995</v>
      </c>
      <c r="S1190" s="45" t="s">
        <v>1546</v>
      </c>
      <c r="T1190" s="44" t="s">
        <v>175</v>
      </c>
      <c r="U1190" s="46">
        <v>1900</v>
      </c>
      <c r="V1190" s="46">
        <v>974.31</v>
      </c>
    </row>
    <row r="1191" spans="2:22" x14ac:dyDescent="0.2">
      <c r="B1191" s="14" t="str">
        <f>IF(tabDaten[[#This Row],[MandNr]]="","Fehler",IF(tabDaten[[#This Row],[MandNr]]=1,"1 Stadt Bad Rappenau","2 Eigenbetrieb Stadtenwässerung"))</f>
        <v>1 Stadt Bad Rappenau</v>
      </c>
      <c r="C1191" s="14" t="str">
        <f>IF(OR(tabDaten[[#This Row],[art]]="00",tabDaten[[#This Row],[art]]="01",tabDaten[[#This Row],[art]]="60",tabDaten[[#This Row],[art]]="61"),"0 Verwaltungshaushalt","1 Vermögenshaushalt")</f>
        <v>0 Verwaltungshaushalt</v>
      </c>
      <c r="D1191" s="14" t="str">
        <f>VLOOKUP(tabDaten[[#This Row],[art]],tabKontenart[],2,FALSE)</f>
        <v>01 Ausgaben VerwaltungsHH</v>
      </c>
      <c r="E1191" s="14" t="str">
        <f>LEFT(tabDaten[[#This Row],[Gld]],1) &amp; "    " &amp;VLOOKUP((tabDaten[[#This Row],[MandNr]]&amp;"x"&amp;LEFT(tabDaten[[#This Row],[Gld]],1)),tabGliederung[],2,FALSE)</f>
        <v xml:space="preserve">2    Schulen </v>
      </c>
      <c r="F1191" s="14" t="str">
        <f>LEFT(tabDaten[[#This Row],[Gld]],2) &amp; "    " &amp;VLOOKUP((tabDaten[[#This Row],[MandNr]]&amp;"x"&amp;LEFT(tabDaten[[#This Row],[Gld]],2)),tabGliederung[],2,FALSE)</f>
        <v xml:space="preserve">22    Realschulen </v>
      </c>
      <c r="G11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1" s="14" t="str">
        <f>LEFT(tabDaten[[#This Row],[Gld]],4) &amp; "    " &amp;VLOOKUP((tabDaten[[#This Row],[MandNr]]&amp;"x"&amp;LEFT(tabDaten[[#This Row],[Gld]],4)),tabGliederung[],2,FALSE)</f>
        <v xml:space="preserve">2210    Realschule </v>
      </c>
      <c r="I1191" s="14" t="str">
        <f>IF(OR(LEFT(tabDaten[[#This Row],[Grp]],1)*1=3,LEFT(tabDaten[[#This Row],[Grp]],1)*1=9),LEFT(tabDaten[[#This Row],[Grp]],2),LEFT(tabDaten[[#This Row],[Grp]],1))</f>
        <v>5</v>
      </c>
      <c r="J1191" s="14" t="str">
        <f>VLOOKUP(tabDaten[[#This Row],[GrpKurz]],tabGruppierung[],2,FALSE)</f>
        <v>A   Sächlicher Verwaltungs- und Betriebsaufwand</v>
      </c>
      <c r="K11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2210-597000    Beförderungskosten für Schüler  </v>
      </c>
      <c r="L1191" s="17">
        <f>IF(OR(tabDaten[[#This Row],[art]]="00",tabDaten[[#This Row],[art]]="10"),tabDaten[[#This Row],[Plan]],tabDaten[[#This Row],[Plan]]*-1)</f>
        <v>-1000</v>
      </c>
      <c r="M1191" s="18">
        <f>IF(OR(tabDaten[[#This Row],[art]]="00",tabDaten[[#This Row],[art]]="10",tabDaten[[#This Row],[art]]="60",tabDaten[[#This Row],[art]]="70"),tabDaten[[#This Row],[Rechnung]],tabDaten[[#This Row],[Rechnung]]*-1)</f>
        <v>0</v>
      </c>
      <c r="N1191" s="44">
        <v>1</v>
      </c>
      <c r="O1191" s="45" t="s">
        <v>997</v>
      </c>
      <c r="P1191" s="45" t="s">
        <v>1076</v>
      </c>
      <c r="Q1191" s="45" t="s">
        <v>1764</v>
      </c>
      <c r="R1191" s="45" t="s">
        <v>995</v>
      </c>
      <c r="S1191" s="45" t="s">
        <v>1546</v>
      </c>
      <c r="T1191" s="44" t="s">
        <v>179</v>
      </c>
      <c r="U1191" s="46">
        <v>1000</v>
      </c>
      <c r="V1191" s="46">
        <v>0</v>
      </c>
    </row>
    <row r="1192" spans="2:22" x14ac:dyDescent="0.2">
      <c r="B1192" s="14" t="str">
        <f>IF(tabDaten[[#This Row],[MandNr]]="","Fehler",IF(tabDaten[[#This Row],[MandNr]]=1,"1 Stadt Bad Rappenau","2 Eigenbetrieb Stadtenwässerung"))</f>
        <v>1 Stadt Bad Rappenau</v>
      </c>
      <c r="C1192" s="14" t="str">
        <f>IF(OR(tabDaten[[#This Row],[art]]="00",tabDaten[[#This Row],[art]]="01",tabDaten[[#This Row],[art]]="60",tabDaten[[#This Row],[art]]="61"),"0 Verwaltungshaushalt","1 Vermögenshaushalt")</f>
        <v>0 Verwaltungshaushalt</v>
      </c>
      <c r="D1192" s="14" t="str">
        <f>VLOOKUP(tabDaten[[#This Row],[art]],tabKontenart[],2,FALSE)</f>
        <v>01 Ausgaben VerwaltungsHH</v>
      </c>
      <c r="E1192" s="14" t="str">
        <f>LEFT(tabDaten[[#This Row],[Gld]],1) &amp; "    " &amp;VLOOKUP((tabDaten[[#This Row],[MandNr]]&amp;"x"&amp;LEFT(tabDaten[[#This Row],[Gld]],1)),tabGliederung[],2,FALSE)</f>
        <v xml:space="preserve">2    Schulen </v>
      </c>
      <c r="F1192" s="14" t="str">
        <f>LEFT(tabDaten[[#This Row],[Gld]],2) &amp; "    " &amp;VLOOKUP((tabDaten[[#This Row],[MandNr]]&amp;"x"&amp;LEFT(tabDaten[[#This Row],[Gld]],2)),tabGliederung[],2,FALSE)</f>
        <v xml:space="preserve">22    Realschulen </v>
      </c>
      <c r="G11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2" s="14" t="str">
        <f>LEFT(tabDaten[[#This Row],[Gld]],4) &amp; "    " &amp;VLOOKUP((tabDaten[[#This Row],[MandNr]]&amp;"x"&amp;LEFT(tabDaten[[#This Row],[Gld]],4)),tabGliederung[],2,FALSE)</f>
        <v xml:space="preserve">2210    Realschule </v>
      </c>
      <c r="I1192" s="14" t="str">
        <f>IF(OR(LEFT(tabDaten[[#This Row],[Grp]],1)*1=3,LEFT(tabDaten[[#This Row],[Grp]],1)*1=9),LEFT(tabDaten[[#This Row],[Grp]],2),LEFT(tabDaten[[#This Row],[Grp]],1))</f>
        <v>6</v>
      </c>
      <c r="J1192" s="14" t="str">
        <f>VLOOKUP(tabDaten[[#This Row],[GrpKurz]],tabGruppierung[],2,FALSE)</f>
        <v>A   Sächlicher Verwaltungs- und Betriebsaufwand</v>
      </c>
      <c r="K11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2210-632000    Ausgaben für Eingliederungshilfen   </v>
      </c>
      <c r="L1192" s="17">
        <f>IF(OR(tabDaten[[#This Row],[art]]="00",tabDaten[[#This Row],[art]]="10"),tabDaten[[#This Row],[Plan]],tabDaten[[#This Row],[Plan]]*-1)</f>
        <v>-2000</v>
      </c>
      <c r="M1192" s="18">
        <f>IF(OR(tabDaten[[#This Row],[art]]="00",tabDaten[[#This Row],[art]]="10",tabDaten[[#This Row],[art]]="60",tabDaten[[#This Row],[art]]="70"),tabDaten[[#This Row],[Rechnung]],tabDaten[[#This Row],[Rechnung]]*-1)</f>
        <v>0</v>
      </c>
      <c r="N1192" s="44">
        <v>1</v>
      </c>
      <c r="O1192" s="45" t="s">
        <v>997</v>
      </c>
      <c r="P1192" s="45" t="s">
        <v>1076</v>
      </c>
      <c r="Q1192" s="45" t="s">
        <v>1765</v>
      </c>
      <c r="R1192" s="45" t="s">
        <v>995</v>
      </c>
      <c r="S1192" s="45" t="s">
        <v>1546</v>
      </c>
      <c r="T1192" s="44" t="s">
        <v>180</v>
      </c>
      <c r="U1192" s="46">
        <v>2000</v>
      </c>
      <c r="V1192" s="46">
        <v>0</v>
      </c>
    </row>
    <row r="1193" spans="2:22" x14ac:dyDescent="0.2">
      <c r="B1193" s="14" t="str">
        <f>IF(tabDaten[[#This Row],[MandNr]]="","Fehler",IF(tabDaten[[#This Row],[MandNr]]=1,"1 Stadt Bad Rappenau","2 Eigenbetrieb Stadtenwässerung"))</f>
        <v>1 Stadt Bad Rappenau</v>
      </c>
      <c r="C1193" s="14" t="str">
        <f>IF(OR(tabDaten[[#This Row],[art]]="00",tabDaten[[#This Row],[art]]="01",tabDaten[[#This Row],[art]]="60",tabDaten[[#This Row],[art]]="61"),"0 Verwaltungshaushalt","1 Vermögenshaushalt")</f>
        <v>0 Verwaltungshaushalt</v>
      </c>
      <c r="D1193" s="14" t="str">
        <f>VLOOKUP(tabDaten[[#This Row],[art]],tabKontenart[],2,FALSE)</f>
        <v>01 Ausgaben VerwaltungsHH</v>
      </c>
      <c r="E1193" s="14" t="str">
        <f>LEFT(tabDaten[[#This Row],[Gld]],1) &amp; "    " &amp;VLOOKUP((tabDaten[[#This Row],[MandNr]]&amp;"x"&amp;LEFT(tabDaten[[#This Row],[Gld]],1)),tabGliederung[],2,FALSE)</f>
        <v xml:space="preserve">2    Schulen </v>
      </c>
      <c r="F1193" s="14" t="str">
        <f>LEFT(tabDaten[[#This Row],[Gld]],2) &amp; "    " &amp;VLOOKUP((tabDaten[[#This Row],[MandNr]]&amp;"x"&amp;LEFT(tabDaten[[#This Row],[Gld]],2)),tabGliederung[],2,FALSE)</f>
        <v xml:space="preserve">22    Realschulen </v>
      </c>
      <c r="G11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3" s="14" t="str">
        <f>LEFT(tabDaten[[#This Row],[Gld]],4) &amp; "    " &amp;VLOOKUP((tabDaten[[#This Row],[MandNr]]&amp;"x"&amp;LEFT(tabDaten[[#This Row],[Gld]],4)),tabGliederung[],2,FALSE)</f>
        <v xml:space="preserve">2210    Realschule </v>
      </c>
      <c r="I1193" s="14" t="str">
        <f>IF(OR(LEFT(tabDaten[[#This Row],[Grp]],1)*1=3,LEFT(tabDaten[[#This Row],[Grp]],1)*1=9),LEFT(tabDaten[[#This Row],[Grp]],2),LEFT(tabDaten[[#This Row],[Grp]],1))</f>
        <v>6</v>
      </c>
      <c r="J1193" s="14" t="str">
        <f>VLOOKUP(tabDaten[[#This Row],[GrpKurz]],tabGruppierung[],2,FALSE)</f>
        <v>A   Sächlicher Verwaltungs- und Betriebsaufwand</v>
      </c>
      <c r="K11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2210-634000    Aufwand für Jugendbegleiter   </v>
      </c>
      <c r="L1193" s="17">
        <f>IF(OR(tabDaten[[#This Row],[art]]="00",tabDaten[[#This Row],[art]]="10"),tabDaten[[#This Row],[Plan]],tabDaten[[#This Row],[Plan]]*-1)</f>
        <v>-7000</v>
      </c>
      <c r="M1193" s="18">
        <f>IF(OR(tabDaten[[#This Row],[art]]="00",tabDaten[[#This Row],[art]]="10",tabDaten[[#This Row],[art]]="60",tabDaten[[#This Row],[art]]="70"),tabDaten[[#This Row],[Rechnung]],tabDaten[[#This Row],[Rechnung]]*-1)</f>
        <v>-2984.78</v>
      </c>
      <c r="N1193" s="44">
        <v>1</v>
      </c>
      <c r="O1193" s="45" t="s">
        <v>997</v>
      </c>
      <c r="P1193" s="45" t="s">
        <v>1076</v>
      </c>
      <c r="Q1193" s="45" t="s">
        <v>1744</v>
      </c>
      <c r="R1193" s="45" t="s">
        <v>995</v>
      </c>
      <c r="S1193" s="45" t="s">
        <v>1546</v>
      </c>
      <c r="T1193" s="44" t="s">
        <v>181</v>
      </c>
      <c r="U1193" s="46">
        <v>7000</v>
      </c>
      <c r="V1193" s="46">
        <v>2984.78</v>
      </c>
    </row>
    <row r="1194" spans="2:22" x14ac:dyDescent="0.2">
      <c r="B1194" s="14" t="str">
        <f>IF(tabDaten[[#This Row],[MandNr]]="","Fehler",IF(tabDaten[[#This Row],[MandNr]]=1,"1 Stadt Bad Rappenau","2 Eigenbetrieb Stadtenwässerung"))</f>
        <v>1 Stadt Bad Rappenau</v>
      </c>
      <c r="C1194" s="14" t="str">
        <f>IF(OR(tabDaten[[#This Row],[art]]="00",tabDaten[[#This Row],[art]]="01",tabDaten[[#This Row],[art]]="60",tabDaten[[#This Row],[art]]="61"),"0 Verwaltungshaushalt","1 Vermögenshaushalt")</f>
        <v>0 Verwaltungshaushalt</v>
      </c>
      <c r="D1194" s="14" t="str">
        <f>VLOOKUP(tabDaten[[#This Row],[art]],tabKontenart[],2,FALSE)</f>
        <v>01 Ausgaben VerwaltungsHH</v>
      </c>
      <c r="E1194" s="14" t="str">
        <f>LEFT(tabDaten[[#This Row],[Gld]],1) &amp; "    " &amp;VLOOKUP((tabDaten[[#This Row],[MandNr]]&amp;"x"&amp;LEFT(tabDaten[[#This Row],[Gld]],1)),tabGliederung[],2,FALSE)</f>
        <v xml:space="preserve">2    Schulen </v>
      </c>
      <c r="F1194" s="14" t="str">
        <f>LEFT(tabDaten[[#This Row],[Gld]],2) &amp; "    " &amp;VLOOKUP((tabDaten[[#This Row],[MandNr]]&amp;"x"&amp;LEFT(tabDaten[[#This Row],[Gld]],2)),tabGliederung[],2,FALSE)</f>
        <v xml:space="preserve">22    Realschulen </v>
      </c>
      <c r="G11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4" s="14" t="str">
        <f>LEFT(tabDaten[[#This Row],[Gld]],4) &amp; "    " &amp;VLOOKUP((tabDaten[[#This Row],[MandNr]]&amp;"x"&amp;LEFT(tabDaten[[#This Row],[Gld]],4)),tabGliederung[],2,FALSE)</f>
        <v xml:space="preserve">2210    Realschule </v>
      </c>
      <c r="I1194" s="14" t="str">
        <f>IF(OR(LEFT(tabDaten[[#This Row],[Grp]],1)*1=3,LEFT(tabDaten[[#This Row],[Grp]],1)*1=9),LEFT(tabDaten[[#This Row],[Grp]],2),LEFT(tabDaten[[#This Row],[Grp]],1))</f>
        <v>6</v>
      </c>
      <c r="J1194" s="14" t="str">
        <f>VLOOKUP(tabDaten[[#This Row],[GrpKurz]],tabGruppierung[],2,FALSE)</f>
        <v>A   Sächlicher Verwaltungs- und Betriebsaufwand</v>
      </c>
      <c r="K11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2210-636000    Schulübergreifendes Nachmittagsangebot   </v>
      </c>
      <c r="L1194" s="17">
        <f>IF(OR(tabDaten[[#This Row],[art]]="00",tabDaten[[#This Row],[art]]="10"),tabDaten[[#This Row],[Plan]],tabDaten[[#This Row],[Plan]]*-1)</f>
        <v>-12000</v>
      </c>
      <c r="M1194" s="18">
        <f>IF(OR(tabDaten[[#This Row],[art]]="00",tabDaten[[#This Row],[art]]="10",tabDaten[[#This Row],[art]]="60",tabDaten[[#This Row],[art]]="70"),tabDaten[[#This Row],[Rechnung]],tabDaten[[#This Row],[Rechnung]]*-1)</f>
        <v>-6763.64</v>
      </c>
      <c r="N1194" s="44">
        <v>1</v>
      </c>
      <c r="O1194" s="45" t="s">
        <v>997</v>
      </c>
      <c r="P1194" s="45" t="s">
        <v>1076</v>
      </c>
      <c r="Q1194" s="45" t="s">
        <v>1739</v>
      </c>
      <c r="R1194" s="45" t="s">
        <v>995</v>
      </c>
      <c r="S1194" s="45" t="s">
        <v>1546</v>
      </c>
      <c r="T1194" s="44" t="s">
        <v>187</v>
      </c>
      <c r="U1194" s="46">
        <v>12000</v>
      </c>
      <c r="V1194" s="46">
        <v>6763.64</v>
      </c>
    </row>
    <row r="1195" spans="2:22" x14ac:dyDescent="0.2">
      <c r="B1195" s="14" t="str">
        <f>IF(tabDaten[[#This Row],[MandNr]]="","Fehler",IF(tabDaten[[#This Row],[MandNr]]=1,"1 Stadt Bad Rappenau","2 Eigenbetrieb Stadtenwässerung"))</f>
        <v>1 Stadt Bad Rappenau</v>
      </c>
      <c r="C1195" s="14" t="str">
        <f>IF(OR(tabDaten[[#This Row],[art]]="00",tabDaten[[#This Row],[art]]="01",tabDaten[[#This Row],[art]]="60",tabDaten[[#This Row],[art]]="61"),"0 Verwaltungshaushalt","1 Vermögenshaushalt")</f>
        <v>0 Verwaltungshaushalt</v>
      </c>
      <c r="D1195" s="14" t="str">
        <f>VLOOKUP(tabDaten[[#This Row],[art]],tabKontenart[],2,FALSE)</f>
        <v>01 Ausgaben VerwaltungsHH</v>
      </c>
      <c r="E1195" s="14" t="str">
        <f>LEFT(tabDaten[[#This Row],[Gld]],1) &amp; "    " &amp;VLOOKUP((tabDaten[[#This Row],[MandNr]]&amp;"x"&amp;LEFT(tabDaten[[#This Row],[Gld]],1)),tabGliederung[],2,FALSE)</f>
        <v xml:space="preserve">2    Schulen </v>
      </c>
      <c r="F1195" s="14" t="str">
        <f>LEFT(tabDaten[[#This Row],[Gld]],2) &amp; "    " &amp;VLOOKUP((tabDaten[[#This Row],[MandNr]]&amp;"x"&amp;LEFT(tabDaten[[#This Row],[Gld]],2)),tabGliederung[],2,FALSE)</f>
        <v xml:space="preserve">22    Realschulen </v>
      </c>
      <c r="G11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5" s="14" t="str">
        <f>LEFT(tabDaten[[#This Row],[Gld]],4) &amp; "    " &amp;VLOOKUP((tabDaten[[#This Row],[MandNr]]&amp;"x"&amp;LEFT(tabDaten[[#This Row],[Gld]],4)),tabGliederung[],2,FALSE)</f>
        <v xml:space="preserve">2210    Realschule </v>
      </c>
      <c r="I1195" s="14" t="str">
        <f>IF(OR(LEFT(tabDaten[[#This Row],[Grp]],1)*1=3,LEFT(tabDaten[[#This Row],[Grp]],1)*1=9),LEFT(tabDaten[[#This Row],[Grp]],2),LEFT(tabDaten[[#This Row],[Grp]],1))</f>
        <v>6</v>
      </c>
      <c r="J1195" s="14" t="str">
        <f>VLOOKUP(tabDaten[[#This Row],[GrpKurz]],tabGruppierung[],2,FALSE)</f>
        <v>A   Sächlicher Verwaltungs- und Betriebsaufwand</v>
      </c>
      <c r="K11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2210-638000    EDV-Kosten   </v>
      </c>
      <c r="L1195" s="17">
        <f>IF(OR(tabDaten[[#This Row],[art]]="00",tabDaten[[#This Row],[art]]="10"),tabDaten[[#This Row],[Plan]],tabDaten[[#This Row],[Plan]]*-1)</f>
        <v>-76000</v>
      </c>
      <c r="M1195" s="18">
        <f>IF(OR(tabDaten[[#This Row],[art]]="00",tabDaten[[#This Row],[art]]="10",tabDaten[[#This Row],[art]]="60",tabDaten[[#This Row],[art]]="70"),tabDaten[[#This Row],[Rechnung]],tabDaten[[#This Row],[Rechnung]]*-1)</f>
        <v>-69851.5</v>
      </c>
      <c r="N1195" s="44">
        <v>1</v>
      </c>
      <c r="O1195" s="45" t="s">
        <v>997</v>
      </c>
      <c r="P1195" s="45" t="s">
        <v>1076</v>
      </c>
      <c r="Q1195" s="45" t="s">
        <v>1722</v>
      </c>
      <c r="R1195" s="45" t="s">
        <v>995</v>
      </c>
      <c r="S1195" s="45" t="s">
        <v>1546</v>
      </c>
      <c r="T1195" s="44" t="s">
        <v>117</v>
      </c>
      <c r="U1195" s="46">
        <v>76000</v>
      </c>
      <c r="V1195" s="46">
        <v>69851.5</v>
      </c>
    </row>
    <row r="1196" spans="2:22" x14ac:dyDescent="0.2">
      <c r="B1196" s="14" t="str">
        <f>IF(tabDaten[[#This Row],[MandNr]]="","Fehler",IF(tabDaten[[#This Row],[MandNr]]=1,"1 Stadt Bad Rappenau","2 Eigenbetrieb Stadtenwässerung"))</f>
        <v>1 Stadt Bad Rappenau</v>
      </c>
      <c r="C1196" s="14" t="str">
        <f>IF(OR(tabDaten[[#This Row],[art]]="00",tabDaten[[#This Row],[art]]="01",tabDaten[[#This Row],[art]]="60",tabDaten[[#This Row],[art]]="61"),"0 Verwaltungshaushalt","1 Vermögenshaushalt")</f>
        <v>0 Verwaltungshaushalt</v>
      </c>
      <c r="D1196" s="14" t="str">
        <f>VLOOKUP(tabDaten[[#This Row],[art]],tabKontenart[],2,FALSE)</f>
        <v>01 Ausgaben VerwaltungsHH</v>
      </c>
      <c r="E1196" s="14" t="str">
        <f>LEFT(tabDaten[[#This Row],[Gld]],1) &amp; "    " &amp;VLOOKUP((tabDaten[[#This Row],[MandNr]]&amp;"x"&amp;LEFT(tabDaten[[#This Row],[Gld]],1)),tabGliederung[],2,FALSE)</f>
        <v xml:space="preserve">2    Schulen </v>
      </c>
      <c r="F1196" s="14" t="str">
        <f>LEFT(tabDaten[[#This Row],[Gld]],2) &amp; "    " &amp;VLOOKUP((tabDaten[[#This Row],[MandNr]]&amp;"x"&amp;LEFT(tabDaten[[#This Row],[Gld]],2)),tabGliederung[],2,FALSE)</f>
        <v xml:space="preserve">22    Realschulen </v>
      </c>
      <c r="G11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6" s="14" t="str">
        <f>LEFT(tabDaten[[#This Row],[Gld]],4) &amp; "    " &amp;VLOOKUP((tabDaten[[#This Row],[MandNr]]&amp;"x"&amp;LEFT(tabDaten[[#This Row],[Gld]],4)),tabGliederung[],2,FALSE)</f>
        <v xml:space="preserve">2210    Realschule </v>
      </c>
      <c r="I1196" s="14" t="str">
        <f>IF(OR(LEFT(tabDaten[[#This Row],[Grp]],1)*1=3,LEFT(tabDaten[[#This Row],[Grp]],1)*1=9),LEFT(tabDaten[[#This Row],[Grp]],2),LEFT(tabDaten[[#This Row],[Grp]],1))</f>
        <v>6</v>
      </c>
      <c r="J1196" s="14" t="str">
        <f>VLOOKUP(tabDaten[[#This Row],[GrpKurz]],tabGruppierung[],2,FALSE)</f>
        <v>A   Sächlicher Verwaltungs- und Betriebsaufwand</v>
      </c>
      <c r="K11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2210-639000    Beförderungskosten   </v>
      </c>
      <c r="L1196" s="17">
        <f>IF(OR(tabDaten[[#This Row],[art]]="00",tabDaten[[#This Row],[art]]="10"),tabDaten[[#This Row],[Plan]],tabDaten[[#This Row],[Plan]]*-1)</f>
        <v>-1000</v>
      </c>
      <c r="M1196" s="18">
        <f>IF(OR(tabDaten[[#This Row],[art]]="00",tabDaten[[#This Row],[art]]="10",tabDaten[[#This Row],[art]]="60",tabDaten[[#This Row],[art]]="70"),tabDaten[[#This Row],[Rechnung]],tabDaten[[#This Row],[Rechnung]]*-1)</f>
        <v>-754.8</v>
      </c>
      <c r="N1196" s="44">
        <v>1</v>
      </c>
      <c r="O1196" s="45" t="s">
        <v>997</v>
      </c>
      <c r="P1196" s="45" t="s">
        <v>1076</v>
      </c>
      <c r="Q1196" s="45" t="s">
        <v>1767</v>
      </c>
      <c r="R1196" s="45" t="s">
        <v>995</v>
      </c>
      <c r="S1196" s="45" t="s">
        <v>1546</v>
      </c>
      <c r="T1196" s="44" t="s">
        <v>185</v>
      </c>
      <c r="U1196" s="46">
        <v>1000</v>
      </c>
      <c r="V1196" s="46">
        <v>754.8</v>
      </c>
    </row>
    <row r="1197" spans="2:22" x14ac:dyDescent="0.2">
      <c r="B1197" s="14" t="str">
        <f>IF(tabDaten[[#This Row],[MandNr]]="","Fehler",IF(tabDaten[[#This Row],[MandNr]]=1,"1 Stadt Bad Rappenau","2 Eigenbetrieb Stadtenwässerung"))</f>
        <v>1 Stadt Bad Rappenau</v>
      </c>
      <c r="C1197" s="14" t="str">
        <f>IF(OR(tabDaten[[#This Row],[art]]="00",tabDaten[[#This Row],[art]]="01",tabDaten[[#This Row],[art]]="60",tabDaten[[#This Row],[art]]="61"),"0 Verwaltungshaushalt","1 Vermögenshaushalt")</f>
        <v>0 Verwaltungshaushalt</v>
      </c>
      <c r="D1197" s="14" t="str">
        <f>VLOOKUP(tabDaten[[#This Row],[art]],tabKontenart[],2,FALSE)</f>
        <v>01 Ausgaben VerwaltungsHH</v>
      </c>
      <c r="E1197" s="14" t="str">
        <f>LEFT(tabDaten[[#This Row],[Gld]],1) &amp; "    " &amp;VLOOKUP((tabDaten[[#This Row],[MandNr]]&amp;"x"&amp;LEFT(tabDaten[[#This Row],[Gld]],1)),tabGliederung[],2,FALSE)</f>
        <v xml:space="preserve">2    Schulen </v>
      </c>
      <c r="F1197" s="14" t="str">
        <f>LEFT(tabDaten[[#This Row],[Gld]],2) &amp; "    " &amp;VLOOKUP((tabDaten[[#This Row],[MandNr]]&amp;"x"&amp;LEFT(tabDaten[[#This Row],[Gld]],2)),tabGliederung[],2,FALSE)</f>
        <v xml:space="preserve">22    Realschulen </v>
      </c>
      <c r="G11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7" s="14" t="str">
        <f>LEFT(tabDaten[[#This Row],[Gld]],4) &amp; "    " &amp;VLOOKUP((tabDaten[[#This Row],[MandNr]]&amp;"x"&amp;LEFT(tabDaten[[#This Row],[Gld]],4)),tabGliederung[],2,FALSE)</f>
        <v xml:space="preserve">2210    Realschule </v>
      </c>
      <c r="I1197" s="14" t="str">
        <f>IF(OR(LEFT(tabDaten[[#This Row],[Grp]],1)*1=3,LEFT(tabDaten[[#This Row],[Grp]],1)*1=9),LEFT(tabDaten[[#This Row],[Grp]],2),LEFT(tabDaten[[#This Row],[Grp]],1))</f>
        <v>6</v>
      </c>
      <c r="J1197" s="14" t="str">
        <f>VLOOKUP(tabDaten[[#This Row],[GrpKurz]],tabGruppierung[],2,FALSE)</f>
        <v>A   Sächlicher Verwaltungs- und Betriebsaufwand</v>
      </c>
      <c r="K11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2210-640000    Steuern, Versicherung. , Schadensfälle, Sonderabgaben  </v>
      </c>
      <c r="L1197" s="17">
        <f>IF(OR(tabDaten[[#This Row],[art]]="00",tabDaten[[#This Row],[art]]="10"),tabDaten[[#This Row],[Plan]],tabDaten[[#This Row],[Plan]]*-1)</f>
        <v>-35000</v>
      </c>
      <c r="M1197" s="18">
        <f>IF(OR(tabDaten[[#This Row],[art]]="00",tabDaten[[#This Row],[art]]="10",tabDaten[[#This Row],[art]]="60",tabDaten[[#This Row],[art]]="70"),tabDaten[[#This Row],[Rechnung]],tabDaten[[#This Row],[Rechnung]]*-1)</f>
        <v>-29521.82</v>
      </c>
      <c r="N1197" s="44">
        <v>1</v>
      </c>
      <c r="O1197" s="45" t="s">
        <v>997</v>
      </c>
      <c r="P1197" s="45" t="s">
        <v>1076</v>
      </c>
      <c r="Q1197" s="45" t="s">
        <v>1723</v>
      </c>
      <c r="R1197" s="45" t="s">
        <v>995</v>
      </c>
      <c r="S1197" s="45" t="s">
        <v>1546</v>
      </c>
      <c r="T1197" s="44" t="s">
        <v>144</v>
      </c>
      <c r="U1197" s="46">
        <v>35000</v>
      </c>
      <c r="V1197" s="46">
        <v>29521.82</v>
      </c>
    </row>
    <row r="1198" spans="2:22" x14ac:dyDescent="0.2">
      <c r="B1198" s="14" t="str">
        <f>IF(tabDaten[[#This Row],[MandNr]]="","Fehler",IF(tabDaten[[#This Row],[MandNr]]=1,"1 Stadt Bad Rappenau","2 Eigenbetrieb Stadtenwässerung"))</f>
        <v>1 Stadt Bad Rappenau</v>
      </c>
      <c r="C1198" s="14" t="str">
        <f>IF(OR(tabDaten[[#This Row],[art]]="00",tabDaten[[#This Row],[art]]="01",tabDaten[[#This Row],[art]]="60",tabDaten[[#This Row],[art]]="61"),"0 Verwaltungshaushalt","1 Vermögenshaushalt")</f>
        <v>0 Verwaltungshaushalt</v>
      </c>
      <c r="D1198" s="14" t="str">
        <f>VLOOKUP(tabDaten[[#This Row],[art]],tabKontenart[],2,FALSE)</f>
        <v>01 Ausgaben VerwaltungsHH</v>
      </c>
      <c r="E1198" s="14" t="str">
        <f>LEFT(tabDaten[[#This Row],[Gld]],1) &amp; "    " &amp;VLOOKUP((tabDaten[[#This Row],[MandNr]]&amp;"x"&amp;LEFT(tabDaten[[#This Row],[Gld]],1)),tabGliederung[],2,FALSE)</f>
        <v xml:space="preserve">2    Schulen </v>
      </c>
      <c r="F1198" s="14" t="str">
        <f>LEFT(tabDaten[[#This Row],[Gld]],2) &amp; "    " &amp;VLOOKUP((tabDaten[[#This Row],[MandNr]]&amp;"x"&amp;LEFT(tabDaten[[#This Row],[Gld]],2)),tabGliederung[],2,FALSE)</f>
        <v xml:space="preserve">22    Realschulen </v>
      </c>
      <c r="G11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8" s="14" t="str">
        <f>LEFT(tabDaten[[#This Row],[Gld]],4) &amp; "    " &amp;VLOOKUP((tabDaten[[#This Row],[MandNr]]&amp;"x"&amp;LEFT(tabDaten[[#This Row],[Gld]],4)),tabGliederung[],2,FALSE)</f>
        <v xml:space="preserve">2210    Realschule </v>
      </c>
      <c r="I1198" s="14" t="str">
        <f>IF(OR(LEFT(tabDaten[[#This Row],[Grp]],1)*1=3,LEFT(tabDaten[[#This Row],[Grp]],1)*1=9),LEFT(tabDaten[[#This Row],[Grp]],2),LEFT(tabDaten[[#This Row],[Grp]],1))</f>
        <v>6</v>
      </c>
      <c r="J1198" s="14" t="str">
        <f>VLOOKUP(tabDaten[[#This Row],[GrpKurz]],tabGruppierung[],2,FALSE)</f>
        <v>A   Sächlicher Verwaltungs- und Betriebsaufwand</v>
      </c>
      <c r="K11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2210-650000    Bürobedarf   </v>
      </c>
      <c r="L1198" s="17">
        <f>IF(OR(tabDaten[[#This Row],[art]]="00",tabDaten[[#This Row],[art]]="10"),tabDaten[[#This Row],[Plan]],tabDaten[[#This Row],[Plan]]*-1)</f>
        <v>-5900</v>
      </c>
      <c r="M1198" s="18">
        <f>IF(OR(tabDaten[[#This Row],[art]]="00",tabDaten[[#This Row],[art]]="10",tabDaten[[#This Row],[art]]="60",tabDaten[[#This Row],[art]]="70"),tabDaten[[#This Row],[Rechnung]],tabDaten[[#This Row],[Rechnung]]*-1)</f>
        <v>-1348.13</v>
      </c>
      <c r="N1198" s="44">
        <v>1</v>
      </c>
      <c r="O1198" s="45" t="s">
        <v>997</v>
      </c>
      <c r="P1198" s="45" t="s">
        <v>1076</v>
      </c>
      <c r="Q1198" s="45" t="s">
        <v>1724</v>
      </c>
      <c r="R1198" s="45" t="s">
        <v>995</v>
      </c>
      <c r="S1198" s="45" t="s">
        <v>1546</v>
      </c>
      <c r="T1198" s="44" t="s">
        <v>119</v>
      </c>
      <c r="U1198" s="46">
        <v>5900</v>
      </c>
      <c r="V1198" s="46">
        <v>1348.13</v>
      </c>
    </row>
    <row r="1199" spans="2:22" x14ac:dyDescent="0.2">
      <c r="B1199" s="14" t="str">
        <f>IF(tabDaten[[#This Row],[MandNr]]="","Fehler",IF(tabDaten[[#This Row],[MandNr]]=1,"1 Stadt Bad Rappenau","2 Eigenbetrieb Stadtenwässerung"))</f>
        <v>1 Stadt Bad Rappenau</v>
      </c>
      <c r="C1199" s="14" t="str">
        <f>IF(OR(tabDaten[[#This Row],[art]]="00",tabDaten[[#This Row],[art]]="01",tabDaten[[#This Row],[art]]="60",tabDaten[[#This Row],[art]]="61"),"0 Verwaltungshaushalt","1 Vermögenshaushalt")</f>
        <v>0 Verwaltungshaushalt</v>
      </c>
      <c r="D1199" s="14" t="str">
        <f>VLOOKUP(tabDaten[[#This Row],[art]],tabKontenart[],2,FALSE)</f>
        <v>01 Ausgaben VerwaltungsHH</v>
      </c>
      <c r="E1199" s="14" t="str">
        <f>LEFT(tabDaten[[#This Row],[Gld]],1) &amp; "    " &amp;VLOOKUP((tabDaten[[#This Row],[MandNr]]&amp;"x"&amp;LEFT(tabDaten[[#This Row],[Gld]],1)),tabGliederung[],2,FALSE)</f>
        <v xml:space="preserve">2    Schulen </v>
      </c>
      <c r="F1199" s="14" t="str">
        <f>LEFT(tabDaten[[#This Row],[Gld]],2) &amp; "    " &amp;VLOOKUP((tabDaten[[#This Row],[MandNr]]&amp;"x"&amp;LEFT(tabDaten[[#This Row],[Gld]],2)),tabGliederung[],2,FALSE)</f>
        <v xml:space="preserve">22    Realschulen </v>
      </c>
      <c r="G11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199" s="14" t="str">
        <f>LEFT(tabDaten[[#This Row],[Gld]],4) &amp; "    " &amp;VLOOKUP((tabDaten[[#This Row],[MandNr]]&amp;"x"&amp;LEFT(tabDaten[[#This Row],[Gld]],4)),tabGliederung[],2,FALSE)</f>
        <v xml:space="preserve">2210    Realschule </v>
      </c>
      <c r="I1199" s="14" t="str">
        <f>IF(OR(LEFT(tabDaten[[#This Row],[Grp]],1)*1=3,LEFT(tabDaten[[#This Row],[Grp]],1)*1=9),LEFT(tabDaten[[#This Row],[Grp]],2),LEFT(tabDaten[[#This Row],[Grp]],1))</f>
        <v>6</v>
      </c>
      <c r="J1199" s="14" t="str">
        <f>VLOOKUP(tabDaten[[#This Row],[GrpKurz]],tabGruppierung[],2,FALSE)</f>
        <v>A   Sächlicher Verwaltungs- und Betriebsaufwand</v>
      </c>
      <c r="K11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2210-668000    Vermischte Ausgaben   </v>
      </c>
      <c r="L1199" s="17">
        <f>IF(OR(tabDaten[[#This Row],[art]]="00",tabDaten[[#This Row],[art]]="10"),tabDaten[[#This Row],[Plan]],tabDaten[[#This Row],[Plan]]*-1)</f>
        <v>-200</v>
      </c>
      <c r="M1199" s="18">
        <f>IF(OR(tabDaten[[#This Row],[art]]="00",tabDaten[[#This Row],[art]]="10",tabDaten[[#This Row],[art]]="60",tabDaten[[#This Row],[art]]="70"),tabDaten[[#This Row],[Rechnung]],tabDaten[[#This Row],[Rechnung]]*-1)</f>
        <v>-1704.04</v>
      </c>
      <c r="N1199" s="44">
        <v>1</v>
      </c>
      <c r="O1199" s="45" t="s">
        <v>997</v>
      </c>
      <c r="P1199" s="45" t="s">
        <v>1076</v>
      </c>
      <c r="Q1199" s="45" t="s">
        <v>1726</v>
      </c>
      <c r="R1199" s="45" t="s">
        <v>995</v>
      </c>
      <c r="S1199" s="45" t="s">
        <v>1546</v>
      </c>
      <c r="T1199" s="44" t="s">
        <v>121</v>
      </c>
      <c r="U1199" s="46">
        <v>200</v>
      </c>
      <c r="V1199" s="46">
        <v>1704.04</v>
      </c>
    </row>
    <row r="1200" spans="2:22" x14ac:dyDescent="0.2">
      <c r="B1200" s="14" t="str">
        <f>IF(tabDaten[[#This Row],[MandNr]]="","Fehler",IF(tabDaten[[#This Row],[MandNr]]=1,"1 Stadt Bad Rappenau","2 Eigenbetrieb Stadtenwässerung"))</f>
        <v>1 Stadt Bad Rappenau</v>
      </c>
      <c r="C1200" s="14" t="str">
        <f>IF(OR(tabDaten[[#This Row],[art]]="00",tabDaten[[#This Row],[art]]="01",tabDaten[[#This Row],[art]]="60",tabDaten[[#This Row],[art]]="61"),"0 Verwaltungshaushalt","1 Vermögenshaushalt")</f>
        <v>0 Verwaltungshaushalt</v>
      </c>
      <c r="D1200" s="14" t="str">
        <f>VLOOKUP(tabDaten[[#This Row],[art]],tabKontenart[],2,FALSE)</f>
        <v>01 Ausgaben VerwaltungsHH</v>
      </c>
      <c r="E1200" s="14" t="str">
        <f>LEFT(tabDaten[[#This Row],[Gld]],1) &amp; "    " &amp;VLOOKUP((tabDaten[[#This Row],[MandNr]]&amp;"x"&amp;LEFT(tabDaten[[#This Row],[Gld]],1)),tabGliederung[],2,FALSE)</f>
        <v xml:space="preserve">2    Schulen </v>
      </c>
      <c r="F1200" s="14" t="str">
        <f>LEFT(tabDaten[[#This Row],[Gld]],2) &amp; "    " &amp;VLOOKUP((tabDaten[[#This Row],[MandNr]]&amp;"x"&amp;LEFT(tabDaten[[#This Row],[Gld]],2)),tabGliederung[],2,FALSE)</f>
        <v xml:space="preserve">22    Realschulen </v>
      </c>
      <c r="G12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200" s="14" t="str">
        <f>LEFT(tabDaten[[#This Row],[Gld]],4) &amp; "    " &amp;VLOOKUP((tabDaten[[#This Row],[MandNr]]&amp;"x"&amp;LEFT(tabDaten[[#This Row],[Gld]],4)),tabGliederung[],2,FALSE)</f>
        <v xml:space="preserve">2210    Realschule </v>
      </c>
      <c r="I1200" s="14" t="str">
        <f>IF(OR(LEFT(tabDaten[[#This Row],[Grp]],1)*1=3,LEFT(tabDaten[[#This Row],[Grp]],1)*1=9),LEFT(tabDaten[[#This Row],[Grp]],2),LEFT(tabDaten[[#This Row],[Grp]],1))</f>
        <v>6</v>
      </c>
      <c r="J1200" s="14" t="str">
        <f>VLOOKUP(tabDaten[[#This Row],[GrpKurz]],tabGruppierung[],2,FALSE)</f>
        <v>A   Sächlicher Verwaltungs- und Betriebsaufwand</v>
      </c>
      <c r="K12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2210-679000    Innere Verrechnungen   </v>
      </c>
      <c r="L1200" s="17">
        <f>IF(OR(tabDaten[[#This Row],[art]]="00",tabDaten[[#This Row],[art]]="10"),tabDaten[[#This Row],[Plan]],tabDaten[[#This Row],[Plan]]*-1)</f>
        <v>-70500</v>
      </c>
      <c r="M1200" s="18">
        <f>IF(OR(tabDaten[[#This Row],[art]]="00",tabDaten[[#This Row],[art]]="10",tabDaten[[#This Row],[art]]="60",tabDaten[[#This Row],[art]]="70"),tabDaten[[#This Row],[Rechnung]],tabDaten[[#This Row],[Rechnung]]*-1)</f>
        <v>0</v>
      </c>
      <c r="N1200" s="44">
        <v>1</v>
      </c>
      <c r="O1200" s="45" t="s">
        <v>997</v>
      </c>
      <c r="P1200" s="45" t="s">
        <v>1076</v>
      </c>
      <c r="Q1200" s="45" t="s">
        <v>1728</v>
      </c>
      <c r="R1200" s="45" t="s">
        <v>995</v>
      </c>
      <c r="S1200" s="45" t="s">
        <v>1546</v>
      </c>
      <c r="T1200" s="44" t="s">
        <v>11</v>
      </c>
      <c r="U1200" s="46">
        <v>70500</v>
      </c>
      <c r="V1200" s="46">
        <v>0</v>
      </c>
    </row>
    <row r="1201" spans="2:22" x14ac:dyDescent="0.2">
      <c r="B1201" s="14" t="str">
        <f>IF(tabDaten[[#This Row],[MandNr]]="","Fehler",IF(tabDaten[[#This Row],[MandNr]]=1,"1 Stadt Bad Rappenau","2 Eigenbetrieb Stadtenwässerung"))</f>
        <v>1 Stadt Bad Rappenau</v>
      </c>
      <c r="C1201" s="14" t="str">
        <f>IF(OR(tabDaten[[#This Row],[art]]="00",tabDaten[[#This Row],[art]]="01",tabDaten[[#This Row],[art]]="60",tabDaten[[#This Row],[art]]="61"),"0 Verwaltungshaushalt","1 Vermögenshaushalt")</f>
        <v>0 Verwaltungshaushalt</v>
      </c>
      <c r="D1201" s="14" t="str">
        <f>VLOOKUP(tabDaten[[#This Row],[art]],tabKontenart[],2,FALSE)</f>
        <v>01 Ausgaben VerwaltungsHH</v>
      </c>
      <c r="E1201" s="14" t="str">
        <f>LEFT(tabDaten[[#This Row],[Gld]],1) &amp; "    " &amp;VLOOKUP((tabDaten[[#This Row],[MandNr]]&amp;"x"&amp;LEFT(tabDaten[[#This Row],[Gld]],1)),tabGliederung[],2,FALSE)</f>
        <v xml:space="preserve">2    Schulen </v>
      </c>
      <c r="F1201" s="14" t="str">
        <f>LEFT(tabDaten[[#This Row],[Gld]],2) &amp; "    " &amp;VLOOKUP((tabDaten[[#This Row],[MandNr]]&amp;"x"&amp;LEFT(tabDaten[[#This Row],[Gld]],2)),tabGliederung[],2,FALSE)</f>
        <v xml:space="preserve">22    Realschulen </v>
      </c>
      <c r="G12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1201" s="14" t="str">
        <f>LEFT(tabDaten[[#This Row],[Gld]],4) &amp; "    " &amp;VLOOKUP((tabDaten[[#This Row],[MandNr]]&amp;"x"&amp;LEFT(tabDaten[[#This Row],[Gld]],4)),tabGliederung[],2,FALSE)</f>
        <v xml:space="preserve">2210    Realschule </v>
      </c>
      <c r="I1201" s="14" t="str">
        <f>IF(OR(LEFT(tabDaten[[#This Row],[Grp]],1)*1=3,LEFT(tabDaten[[#This Row],[Grp]],1)*1=9),LEFT(tabDaten[[#This Row],[Grp]],2),LEFT(tabDaten[[#This Row],[Grp]],1))</f>
        <v>7</v>
      </c>
      <c r="J1201" s="14" t="str">
        <f>VLOOKUP(tabDaten[[#This Row],[GrpKurz]],tabGruppierung[],2,FALSE)</f>
        <v>A   Zuweisungen und Zuschüsse (nicht für Investitionen)</v>
      </c>
      <c r="K12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2210-700000    Zuschuss Förderverein   </v>
      </c>
      <c r="L1201" s="17">
        <f>IF(OR(tabDaten[[#This Row],[art]]="00",tabDaten[[#This Row],[art]]="10"),tabDaten[[#This Row],[Plan]],tabDaten[[#This Row],[Plan]]*-1)</f>
        <v>-1300</v>
      </c>
      <c r="M1201" s="18">
        <f>IF(OR(tabDaten[[#This Row],[art]]="00",tabDaten[[#This Row],[art]]="10",tabDaten[[#This Row],[art]]="60",tabDaten[[#This Row],[art]]="70"),tabDaten[[#This Row],[Rechnung]],tabDaten[[#This Row],[Rechnung]]*-1)</f>
        <v>-2690</v>
      </c>
      <c r="N1201" s="44">
        <v>1</v>
      </c>
      <c r="O1201" s="45" t="s">
        <v>997</v>
      </c>
      <c r="P1201" s="45" t="s">
        <v>1076</v>
      </c>
      <c r="Q1201" s="45" t="s">
        <v>1766</v>
      </c>
      <c r="R1201" s="45" t="s">
        <v>995</v>
      </c>
      <c r="S1201" s="45" t="s">
        <v>1546</v>
      </c>
      <c r="T1201" s="44" t="s">
        <v>182</v>
      </c>
      <c r="U1201" s="46">
        <v>1300</v>
      </c>
      <c r="V1201" s="46">
        <v>2690</v>
      </c>
    </row>
    <row r="1202" spans="2:22" x14ac:dyDescent="0.2">
      <c r="B1202" s="14" t="str">
        <f>IF(tabDaten[[#This Row],[MandNr]]="","Fehler",IF(tabDaten[[#This Row],[MandNr]]=1,"1 Stadt Bad Rappenau","2 Eigenbetrieb Stadtenwässerung"))</f>
        <v>1 Stadt Bad Rappenau</v>
      </c>
      <c r="C1202" s="14" t="str">
        <f>IF(OR(tabDaten[[#This Row],[art]]="00",tabDaten[[#This Row],[art]]="01",tabDaten[[#This Row],[art]]="60",tabDaten[[#This Row],[art]]="61"),"0 Verwaltungshaushalt","1 Vermögenshaushalt")</f>
        <v>0 Verwaltungshaushalt</v>
      </c>
      <c r="D1202" s="14" t="str">
        <f>VLOOKUP(tabDaten[[#This Row],[art]],tabKontenart[],2,FALSE)</f>
        <v>01 Ausgaben VerwaltungsHH</v>
      </c>
      <c r="E1202" s="14" t="str">
        <f>LEFT(tabDaten[[#This Row],[Gld]],1) &amp; "    " &amp;VLOOKUP((tabDaten[[#This Row],[MandNr]]&amp;"x"&amp;LEFT(tabDaten[[#This Row],[Gld]],1)),tabGliederung[],2,FALSE)</f>
        <v xml:space="preserve">2    Schulen </v>
      </c>
      <c r="F1202" s="14" t="str">
        <f>LEFT(tabDaten[[#This Row],[Gld]],2) &amp; "    " &amp;VLOOKUP((tabDaten[[#This Row],[MandNr]]&amp;"x"&amp;LEFT(tabDaten[[#This Row],[Gld]],2)),tabGliederung[],2,FALSE)</f>
        <v xml:space="preserve">27    Sonderschulen </v>
      </c>
      <c r="G12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02" s="14" t="str">
        <f>LEFT(tabDaten[[#This Row],[Gld]],4) &amp; "    " &amp;VLOOKUP((tabDaten[[#This Row],[MandNr]]&amp;"x"&amp;LEFT(tabDaten[[#This Row],[Gld]],4)),tabGliederung[],2,FALSE)</f>
        <v>2700    Albert-Schweitzer-Schule  (Förderschule)</v>
      </c>
      <c r="I1202" s="14" t="str">
        <f>IF(OR(LEFT(tabDaten[[#This Row],[Grp]],1)*1=3,LEFT(tabDaten[[#This Row],[Grp]],1)*1=9),LEFT(tabDaten[[#This Row],[Grp]],2),LEFT(tabDaten[[#This Row],[Grp]],1))</f>
        <v>4</v>
      </c>
      <c r="J1202" s="14" t="str">
        <f>VLOOKUP(tabDaten[[#This Row],[GrpKurz]],tabGruppierung[],2,FALSE)</f>
        <v>A   Personalausgaben</v>
      </c>
      <c r="K12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2700-414000    Vergütungen der Beschäftigten bis 2005 nur Angestellte </v>
      </c>
      <c r="L1202" s="17">
        <f>IF(OR(tabDaten[[#This Row],[art]]="00",tabDaten[[#This Row],[art]]="10"),tabDaten[[#This Row],[Plan]],tabDaten[[#This Row],[Plan]]*-1)</f>
        <v>-57700</v>
      </c>
      <c r="M1202" s="18">
        <f>IF(OR(tabDaten[[#This Row],[art]]="00",tabDaten[[#This Row],[art]]="10",tabDaten[[#This Row],[art]]="60",tabDaten[[#This Row],[art]]="70"),tabDaten[[#This Row],[Rechnung]],tabDaten[[#This Row],[Rechnung]]*-1)</f>
        <v>-58248.9</v>
      </c>
      <c r="N1202" s="44">
        <v>1</v>
      </c>
      <c r="O1202" s="45" t="s">
        <v>997</v>
      </c>
      <c r="P1202" s="45" t="s">
        <v>1086</v>
      </c>
      <c r="Q1202" s="45" t="s">
        <v>1707</v>
      </c>
      <c r="R1202" s="45" t="s">
        <v>995</v>
      </c>
      <c r="S1202" s="45" t="s">
        <v>1546</v>
      </c>
      <c r="T1202" s="44" t="s">
        <v>127</v>
      </c>
      <c r="U1202" s="46">
        <v>57700</v>
      </c>
      <c r="V1202" s="46">
        <v>58248.9</v>
      </c>
    </row>
    <row r="1203" spans="2:22" x14ac:dyDescent="0.2">
      <c r="B1203" s="14" t="str">
        <f>IF(tabDaten[[#This Row],[MandNr]]="","Fehler",IF(tabDaten[[#This Row],[MandNr]]=1,"1 Stadt Bad Rappenau","2 Eigenbetrieb Stadtenwässerung"))</f>
        <v>1 Stadt Bad Rappenau</v>
      </c>
      <c r="C1203" s="14" t="str">
        <f>IF(OR(tabDaten[[#This Row],[art]]="00",tabDaten[[#This Row],[art]]="01",tabDaten[[#This Row],[art]]="60",tabDaten[[#This Row],[art]]="61"),"0 Verwaltungshaushalt","1 Vermögenshaushalt")</f>
        <v>0 Verwaltungshaushalt</v>
      </c>
      <c r="D1203" s="14" t="str">
        <f>VLOOKUP(tabDaten[[#This Row],[art]],tabKontenart[],2,FALSE)</f>
        <v>01 Ausgaben VerwaltungsHH</v>
      </c>
      <c r="E1203" s="14" t="str">
        <f>LEFT(tabDaten[[#This Row],[Gld]],1) &amp; "    " &amp;VLOOKUP((tabDaten[[#This Row],[MandNr]]&amp;"x"&amp;LEFT(tabDaten[[#This Row],[Gld]],1)),tabGliederung[],2,FALSE)</f>
        <v xml:space="preserve">2    Schulen </v>
      </c>
      <c r="F1203" s="14" t="str">
        <f>LEFT(tabDaten[[#This Row],[Gld]],2) &amp; "    " &amp;VLOOKUP((tabDaten[[#This Row],[MandNr]]&amp;"x"&amp;LEFT(tabDaten[[#This Row],[Gld]],2)),tabGliederung[],2,FALSE)</f>
        <v xml:space="preserve">27    Sonderschulen </v>
      </c>
      <c r="G12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03" s="14" t="str">
        <f>LEFT(tabDaten[[#This Row],[Gld]],4) &amp; "    " &amp;VLOOKUP((tabDaten[[#This Row],[MandNr]]&amp;"x"&amp;LEFT(tabDaten[[#This Row],[Gld]],4)),tabGliederung[],2,FALSE)</f>
        <v>2700    Albert-Schweitzer-Schule  (Förderschule)</v>
      </c>
      <c r="I1203" s="14" t="str">
        <f>IF(OR(LEFT(tabDaten[[#This Row],[Grp]],1)*1=3,LEFT(tabDaten[[#This Row],[Grp]],1)*1=9),LEFT(tabDaten[[#This Row],[Grp]],2),LEFT(tabDaten[[#This Row],[Grp]],1))</f>
        <v>4</v>
      </c>
      <c r="J1203" s="14" t="str">
        <f>VLOOKUP(tabDaten[[#This Row],[GrpKurz]],tabGruppierung[],2,FALSE)</f>
        <v>A   Personalausgaben</v>
      </c>
      <c r="K12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2700-434000    Beiträge Versorgungskasse  bis 2005 nur Angestellte </v>
      </c>
      <c r="L1203" s="17">
        <f>IF(OR(tabDaten[[#This Row],[art]]="00",tabDaten[[#This Row],[art]]="10"),tabDaten[[#This Row],[Plan]],tabDaten[[#This Row],[Plan]]*-1)</f>
        <v>-4900</v>
      </c>
      <c r="M1203" s="18">
        <f>IF(OR(tabDaten[[#This Row],[art]]="00",tabDaten[[#This Row],[art]]="10",tabDaten[[#This Row],[art]]="60",tabDaten[[#This Row],[art]]="70"),tabDaten[[#This Row],[Rechnung]],tabDaten[[#This Row],[Rechnung]]*-1)</f>
        <v>-4958.57</v>
      </c>
      <c r="N1203" s="44">
        <v>1</v>
      </c>
      <c r="O1203" s="45" t="s">
        <v>997</v>
      </c>
      <c r="P1203" s="45" t="s">
        <v>1086</v>
      </c>
      <c r="Q1203" s="45" t="s">
        <v>1709</v>
      </c>
      <c r="R1203" s="45" t="s">
        <v>995</v>
      </c>
      <c r="S1203" s="45" t="s">
        <v>1546</v>
      </c>
      <c r="T1203" s="44" t="s">
        <v>104</v>
      </c>
      <c r="U1203" s="46">
        <v>4900</v>
      </c>
      <c r="V1203" s="46">
        <v>4958.57</v>
      </c>
    </row>
    <row r="1204" spans="2:22" x14ac:dyDescent="0.2">
      <c r="B1204" s="14" t="str">
        <f>IF(tabDaten[[#This Row],[MandNr]]="","Fehler",IF(tabDaten[[#This Row],[MandNr]]=1,"1 Stadt Bad Rappenau","2 Eigenbetrieb Stadtenwässerung"))</f>
        <v>1 Stadt Bad Rappenau</v>
      </c>
      <c r="C1204" s="14" t="str">
        <f>IF(OR(tabDaten[[#This Row],[art]]="00",tabDaten[[#This Row],[art]]="01",tabDaten[[#This Row],[art]]="60",tabDaten[[#This Row],[art]]="61"),"0 Verwaltungshaushalt","1 Vermögenshaushalt")</f>
        <v>0 Verwaltungshaushalt</v>
      </c>
      <c r="D1204" s="14" t="str">
        <f>VLOOKUP(tabDaten[[#This Row],[art]],tabKontenart[],2,FALSE)</f>
        <v>01 Ausgaben VerwaltungsHH</v>
      </c>
      <c r="E1204" s="14" t="str">
        <f>LEFT(tabDaten[[#This Row],[Gld]],1) &amp; "    " &amp;VLOOKUP((tabDaten[[#This Row],[MandNr]]&amp;"x"&amp;LEFT(tabDaten[[#This Row],[Gld]],1)),tabGliederung[],2,FALSE)</f>
        <v xml:space="preserve">2    Schulen </v>
      </c>
      <c r="F1204" s="14" t="str">
        <f>LEFT(tabDaten[[#This Row],[Gld]],2) &amp; "    " &amp;VLOOKUP((tabDaten[[#This Row],[MandNr]]&amp;"x"&amp;LEFT(tabDaten[[#This Row],[Gld]],2)),tabGliederung[],2,FALSE)</f>
        <v xml:space="preserve">27    Sonderschulen </v>
      </c>
      <c r="G12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04" s="14" t="str">
        <f>LEFT(tabDaten[[#This Row],[Gld]],4) &amp; "    " &amp;VLOOKUP((tabDaten[[#This Row],[MandNr]]&amp;"x"&amp;LEFT(tabDaten[[#This Row],[Gld]],4)),tabGliederung[],2,FALSE)</f>
        <v>2700    Albert-Schweitzer-Schule  (Förderschule)</v>
      </c>
      <c r="I1204" s="14" t="str">
        <f>IF(OR(LEFT(tabDaten[[#This Row],[Grp]],1)*1=3,LEFT(tabDaten[[#This Row],[Grp]],1)*1=9),LEFT(tabDaten[[#This Row],[Grp]],2),LEFT(tabDaten[[#This Row],[Grp]],1))</f>
        <v>4</v>
      </c>
      <c r="J1204" s="14" t="str">
        <f>VLOOKUP(tabDaten[[#This Row],[GrpKurz]],tabGruppierung[],2,FALSE)</f>
        <v>A   Personalausgaben</v>
      </c>
      <c r="K12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2700-444000    Beiträge zur gesetzlichen Sozialversicherung für Angest. bis 2005 nur Angestellte </v>
      </c>
      <c r="L1204" s="17">
        <f>IF(OR(tabDaten[[#This Row],[art]]="00",tabDaten[[#This Row],[art]]="10"),tabDaten[[#This Row],[Plan]],tabDaten[[#This Row],[Plan]]*-1)</f>
        <v>-11800</v>
      </c>
      <c r="M1204" s="18">
        <f>IF(OR(tabDaten[[#This Row],[art]]="00",tabDaten[[#This Row],[art]]="10",tabDaten[[#This Row],[art]]="60",tabDaten[[#This Row],[art]]="70"),tabDaten[[#This Row],[Rechnung]],tabDaten[[#This Row],[Rechnung]]*-1)</f>
        <v>-11803.53</v>
      </c>
      <c r="N1204" s="44">
        <v>1</v>
      </c>
      <c r="O1204" s="45" t="s">
        <v>997</v>
      </c>
      <c r="P1204" s="45" t="s">
        <v>1086</v>
      </c>
      <c r="Q1204" s="45" t="s">
        <v>1710</v>
      </c>
      <c r="R1204" s="45" t="s">
        <v>995</v>
      </c>
      <c r="S1204" s="45" t="s">
        <v>1546</v>
      </c>
      <c r="T1204" s="44" t="s">
        <v>128</v>
      </c>
      <c r="U1204" s="46">
        <v>11800</v>
      </c>
      <c r="V1204" s="46">
        <v>11803.53</v>
      </c>
    </row>
    <row r="1205" spans="2:22" x14ac:dyDescent="0.2">
      <c r="B1205" s="14" t="str">
        <f>IF(tabDaten[[#This Row],[MandNr]]="","Fehler",IF(tabDaten[[#This Row],[MandNr]]=1,"1 Stadt Bad Rappenau","2 Eigenbetrieb Stadtenwässerung"))</f>
        <v>1 Stadt Bad Rappenau</v>
      </c>
      <c r="C1205" s="14" t="str">
        <f>IF(OR(tabDaten[[#This Row],[art]]="00",tabDaten[[#This Row],[art]]="01",tabDaten[[#This Row],[art]]="60",tabDaten[[#This Row],[art]]="61"),"0 Verwaltungshaushalt","1 Vermögenshaushalt")</f>
        <v>0 Verwaltungshaushalt</v>
      </c>
      <c r="D1205" s="14" t="str">
        <f>VLOOKUP(tabDaten[[#This Row],[art]],tabKontenart[],2,FALSE)</f>
        <v>01 Ausgaben VerwaltungsHH</v>
      </c>
      <c r="E1205" s="14" t="str">
        <f>LEFT(tabDaten[[#This Row],[Gld]],1) &amp; "    " &amp;VLOOKUP((tabDaten[[#This Row],[MandNr]]&amp;"x"&amp;LEFT(tabDaten[[#This Row],[Gld]],1)),tabGliederung[],2,FALSE)</f>
        <v xml:space="preserve">2    Schulen </v>
      </c>
      <c r="F1205" s="14" t="str">
        <f>LEFT(tabDaten[[#This Row],[Gld]],2) &amp; "    " &amp;VLOOKUP((tabDaten[[#This Row],[MandNr]]&amp;"x"&amp;LEFT(tabDaten[[#This Row],[Gld]],2)),tabGliederung[],2,FALSE)</f>
        <v xml:space="preserve">27    Sonderschulen </v>
      </c>
      <c r="G12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05" s="14" t="str">
        <f>LEFT(tabDaten[[#This Row],[Gld]],4) &amp; "    " &amp;VLOOKUP((tabDaten[[#This Row],[MandNr]]&amp;"x"&amp;LEFT(tabDaten[[#This Row],[Gld]],4)),tabGliederung[],2,FALSE)</f>
        <v>2700    Albert-Schweitzer-Schule  (Förderschule)</v>
      </c>
      <c r="I1205" s="14" t="str">
        <f>IF(OR(LEFT(tabDaten[[#This Row],[Grp]],1)*1=3,LEFT(tabDaten[[#This Row],[Grp]],1)*1=9),LEFT(tabDaten[[#This Row],[Grp]],2),LEFT(tabDaten[[#This Row],[Grp]],1))</f>
        <v>4</v>
      </c>
      <c r="J1205" s="14" t="str">
        <f>VLOOKUP(tabDaten[[#This Row],[GrpKurz]],tabGruppierung[],2,FALSE)</f>
        <v>A   Personalausgaben</v>
      </c>
      <c r="K12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2700-450000    Beihilfen, Unterstützung und dgl.  </v>
      </c>
      <c r="L1205" s="17">
        <f>IF(OR(tabDaten[[#This Row],[art]]="00",tabDaten[[#This Row],[art]]="10"),tabDaten[[#This Row],[Plan]],tabDaten[[#This Row],[Plan]]*-1)</f>
        <v>-100</v>
      </c>
      <c r="M1205" s="18">
        <f>IF(OR(tabDaten[[#This Row],[art]]="00",tabDaten[[#This Row],[art]]="10",tabDaten[[#This Row],[art]]="60",tabDaten[[#This Row],[art]]="70"),tabDaten[[#This Row],[Rechnung]],tabDaten[[#This Row],[Rechnung]]*-1)</f>
        <v>-6.88</v>
      </c>
      <c r="N1205" s="44">
        <v>1</v>
      </c>
      <c r="O1205" s="45" t="s">
        <v>997</v>
      </c>
      <c r="P1205" s="45" t="s">
        <v>1086</v>
      </c>
      <c r="Q1205" s="45" t="s">
        <v>1711</v>
      </c>
      <c r="R1205" s="45" t="s">
        <v>995</v>
      </c>
      <c r="S1205" s="45" t="s">
        <v>1546</v>
      </c>
      <c r="T1205" s="44" t="s">
        <v>106</v>
      </c>
      <c r="U1205" s="46">
        <v>100</v>
      </c>
      <c r="V1205" s="46">
        <v>6.88</v>
      </c>
    </row>
    <row r="1206" spans="2:22" x14ac:dyDescent="0.2">
      <c r="B1206" s="14" t="str">
        <f>IF(tabDaten[[#This Row],[MandNr]]="","Fehler",IF(tabDaten[[#This Row],[MandNr]]=1,"1 Stadt Bad Rappenau","2 Eigenbetrieb Stadtenwässerung"))</f>
        <v>1 Stadt Bad Rappenau</v>
      </c>
      <c r="C1206" s="14" t="str">
        <f>IF(OR(tabDaten[[#This Row],[art]]="00",tabDaten[[#This Row],[art]]="01",tabDaten[[#This Row],[art]]="60",tabDaten[[#This Row],[art]]="61"),"0 Verwaltungshaushalt","1 Vermögenshaushalt")</f>
        <v>0 Verwaltungshaushalt</v>
      </c>
      <c r="D1206" s="14" t="str">
        <f>VLOOKUP(tabDaten[[#This Row],[art]],tabKontenart[],2,FALSE)</f>
        <v>01 Ausgaben VerwaltungsHH</v>
      </c>
      <c r="E1206" s="14" t="str">
        <f>LEFT(tabDaten[[#This Row],[Gld]],1) &amp; "    " &amp;VLOOKUP((tabDaten[[#This Row],[MandNr]]&amp;"x"&amp;LEFT(tabDaten[[#This Row],[Gld]],1)),tabGliederung[],2,FALSE)</f>
        <v xml:space="preserve">2    Schulen </v>
      </c>
      <c r="F1206" s="14" t="str">
        <f>LEFT(tabDaten[[#This Row],[Gld]],2) &amp; "    " &amp;VLOOKUP((tabDaten[[#This Row],[MandNr]]&amp;"x"&amp;LEFT(tabDaten[[#This Row],[Gld]],2)),tabGliederung[],2,FALSE)</f>
        <v xml:space="preserve">27    Sonderschulen </v>
      </c>
      <c r="G12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06" s="14" t="str">
        <f>LEFT(tabDaten[[#This Row],[Gld]],4) &amp; "    " &amp;VLOOKUP((tabDaten[[#This Row],[MandNr]]&amp;"x"&amp;LEFT(tabDaten[[#This Row],[Gld]],4)),tabGliederung[],2,FALSE)</f>
        <v>2700    Albert-Schweitzer-Schule  (Förderschule)</v>
      </c>
      <c r="I1206" s="14" t="str">
        <f>IF(OR(LEFT(tabDaten[[#This Row],[Grp]],1)*1=3,LEFT(tabDaten[[#This Row],[Grp]],1)*1=9),LEFT(tabDaten[[#This Row],[Grp]],2),LEFT(tabDaten[[#This Row],[Grp]],1))</f>
        <v>4</v>
      </c>
      <c r="J1206" s="14" t="str">
        <f>VLOOKUP(tabDaten[[#This Row],[GrpKurz]],tabGruppierung[],2,FALSE)</f>
        <v>A   Personalausgaben</v>
      </c>
      <c r="K12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2700-460000    Personalnebenausgaben   </v>
      </c>
      <c r="L1206" s="17">
        <f>IF(OR(tabDaten[[#This Row],[art]]="00",tabDaten[[#This Row],[art]]="10"),tabDaten[[#This Row],[Plan]],tabDaten[[#This Row],[Plan]]*-1)</f>
        <v>-100</v>
      </c>
      <c r="M1206" s="18">
        <f>IF(OR(tabDaten[[#This Row],[art]]="00",tabDaten[[#This Row],[art]]="10",tabDaten[[#This Row],[art]]="60",tabDaten[[#This Row],[art]]="70"),tabDaten[[#This Row],[Rechnung]],tabDaten[[#This Row],[Rechnung]]*-1)</f>
        <v>-338.24</v>
      </c>
      <c r="N1206" s="44">
        <v>1</v>
      </c>
      <c r="O1206" s="45" t="s">
        <v>997</v>
      </c>
      <c r="P1206" s="45" t="s">
        <v>1086</v>
      </c>
      <c r="Q1206" s="45" t="s">
        <v>1712</v>
      </c>
      <c r="R1206" s="45" t="s">
        <v>995</v>
      </c>
      <c r="S1206" s="45" t="s">
        <v>1546</v>
      </c>
      <c r="T1206" s="44" t="s">
        <v>107</v>
      </c>
      <c r="U1206" s="46">
        <v>100</v>
      </c>
      <c r="V1206" s="46">
        <v>338.24</v>
      </c>
    </row>
    <row r="1207" spans="2:22" x14ac:dyDescent="0.2">
      <c r="B1207" s="14" t="str">
        <f>IF(tabDaten[[#This Row],[MandNr]]="","Fehler",IF(tabDaten[[#This Row],[MandNr]]=1,"1 Stadt Bad Rappenau","2 Eigenbetrieb Stadtenwässerung"))</f>
        <v>1 Stadt Bad Rappenau</v>
      </c>
      <c r="C1207" s="14" t="str">
        <f>IF(OR(tabDaten[[#This Row],[art]]="00",tabDaten[[#This Row],[art]]="01",tabDaten[[#This Row],[art]]="60",tabDaten[[#This Row],[art]]="61"),"0 Verwaltungshaushalt","1 Vermögenshaushalt")</f>
        <v>0 Verwaltungshaushalt</v>
      </c>
      <c r="D1207" s="14" t="str">
        <f>VLOOKUP(tabDaten[[#This Row],[art]],tabKontenart[],2,FALSE)</f>
        <v>01 Ausgaben VerwaltungsHH</v>
      </c>
      <c r="E1207" s="14" t="str">
        <f>LEFT(tabDaten[[#This Row],[Gld]],1) &amp; "    " &amp;VLOOKUP((tabDaten[[#This Row],[MandNr]]&amp;"x"&amp;LEFT(tabDaten[[#This Row],[Gld]],1)),tabGliederung[],2,FALSE)</f>
        <v xml:space="preserve">2    Schulen </v>
      </c>
      <c r="F1207" s="14" t="str">
        <f>LEFT(tabDaten[[#This Row],[Gld]],2) &amp; "    " &amp;VLOOKUP((tabDaten[[#This Row],[MandNr]]&amp;"x"&amp;LEFT(tabDaten[[#This Row],[Gld]],2)),tabGliederung[],2,FALSE)</f>
        <v xml:space="preserve">27    Sonderschulen </v>
      </c>
      <c r="G12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07" s="14" t="str">
        <f>LEFT(tabDaten[[#This Row],[Gld]],4) &amp; "    " &amp;VLOOKUP((tabDaten[[#This Row],[MandNr]]&amp;"x"&amp;LEFT(tabDaten[[#This Row],[Gld]],4)),tabGliederung[],2,FALSE)</f>
        <v>2700    Albert-Schweitzer-Schule  (Förderschule)</v>
      </c>
      <c r="I1207" s="14" t="str">
        <f>IF(OR(LEFT(tabDaten[[#This Row],[Grp]],1)*1=3,LEFT(tabDaten[[#This Row],[Grp]],1)*1=9),LEFT(tabDaten[[#This Row],[Grp]],2),LEFT(tabDaten[[#This Row],[Grp]],1))</f>
        <v>4</v>
      </c>
      <c r="J1207" s="14" t="str">
        <f>VLOOKUP(tabDaten[[#This Row],[GrpKurz]],tabGruppierung[],2,FALSE)</f>
        <v>A   Personalausgaben</v>
      </c>
      <c r="K12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2700-462000    Betriebsausflug   </v>
      </c>
      <c r="L1207" s="17">
        <f>IF(OR(tabDaten[[#This Row],[art]]="00",tabDaten[[#This Row],[art]]="10"),tabDaten[[#This Row],[Plan]],tabDaten[[#This Row],[Plan]]*-1)</f>
        <v>0</v>
      </c>
      <c r="M1207" s="18">
        <f>IF(OR(tabDaten[[#This Row],[art]]="00",tabDaten[[#This Row],[art]]="10",tabDaten[[#This Row],[art]]="60",tabDaten[[#This Row],[art]]="70"),tabDaten[[#This Row],[Rechnung]],tabDaten[[#This Row],[Rechnung]]*-1)</f>
        <v>-143.88</v>
      </c>
      <c r="N1207" s="44">
        <v>1</v>
      </c>
      <c r="O1207" s="45" t="s">
        <v>997</v>
      </c>
      <c r="P1207" s="45" t="s">
        <v>1086</v>
      </c>
      <c r="Q1207" s="45" t="s">
        <v>1713</v>
      </c>
      <c r="R1207" s="45" t="s">
        <v>995</v>
      </c>
      <c r="S1207" s="45" t="s">
        <v>1546</v>
      </c>
      <c r="T1207" s="44" t="s">
        <v>108</v>
      </c>
      <c r="U1207" s="46">
        <v>0</v>
      </c>
      <c r="V1207" s="46">
        <v>143.88</v>
      </c>
    </row>
    <row r="1208" spans="2:22" x14ac:dyDescent="0.2">
      <c r="B1208" s="14" t="str">
        <f>IF(tabDaten[[#This Row],[MandNr]]="","Fehler",IF(tabDaten[[#This Row],[MandNr]]=1,"1 Stadt Bad Rappenau","2 Eigenbetrieb Stadtenwässerung"))</f>
        <v>1 Stadt Bad Rappenau</v>
      </c>
      <c r="C1208" s="14" t="str">
        <f>IF(OR(tabDaten[[#This Row],[art]]="00",tabDaten[[#This Row],[art]]="01",tabDaten[[#This Row],[art]]="60",tabDaten[[#This Row],[art]]="61"),"0 Verwaltungshaushalt","1 Vermögenshaushalt")</f>
        <v>0 Verwaltungshaushalt</v>
      </c>
      <c r="D1208" s="14" t="str">
        <f>VLOOKUP(tabDaten[[#This Row],[art]],tabKontenart[],2,FALSE)</f>
        <v>01 Ausgaben VerwaltungsHH</v>
      </c>
      <c r="E1208" s="14" t="str">
        <f>LEFT(tabDaten[[#This Row],[Gld]],1) &amp; "    " &amp;VLOOKUP((tabDaten[[#This Row],[MandNr]]&amp;"x"&amp;LEFT(tabDaten[[#This Row],[Gld]],1)),tabGliederung[],2,FALSE)</f>
        <v xml:space="preserve">2    Schulen </v>
      </c>
      <c r="F1208" s="14" t="str">
        <f>LEFT(tabDaten[[#This Row],[Gld]],2) &amp; "    " &amp;VLOOKUP((tabDaten[[#This Row],[MandNr]]&amp;"x"&amp;LEFT(tabDaten[[#This Row],[Gld]],2)),tabGliederung[],2,FALSE)</f>
        <v xml:space="preserve">27    Sonderschulen </v>
      </c>
      <c r="G12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08" s="14" t="str">
        <f>LEFT(tabDaten[[#This Row],[Gld]],4) &amp; "    " &amp;VLOOKUP((tabDaten[[#This Row],[MandNr]]&amp;"x"&amp;LEFT(tabDaten[[#This Row],[Gld]],4)),tabGliederung[],2,FALSE)</f>
        <v>2700    Albert-Schweitzer-Schule  (Förderschule)</v>
      </c>
      <c r="I1208" s="14" t="str">
        <f>IF(OR(LEFT(tabDaten[[#This Row],[Grp]],1)*1=3,LEFT(tabDaten[[#This Row],[Grp]],1)*1=9),LEFT(tabDaten[[#This Row],[Grp]],2),LEFT(tabDaten[[#This Row],[Grp]],1))</f>
        <v>5</v>
      </c>
      <c r="J1208" s="14" t="str">
        <f>VLOOKUP(tabDaten[[#This Row],[GrpKurz]],tabGruppierung[],2,FALSE)</f>
        <v>A   Sächlicher Verwaltungs- und Betriebsaufwand</v>
      </c>
      <c r="K12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2700-501000    Gebäudeunterhaltung   </v>
      </c>
      <c r="L1208" s="17">
        <f>IF(OR(tabDaten[[#This Row],[art]]="00",tabDaten[[#This Row],[art]]="10"),tabDaten[[#This Row],[Plan]],tabDaten[[#This Row],[Plan]]*-1)</f>
        <v>-4000</v>
      </c>
      <c r="M1208" s="18">
        <f>IF(OR(tabDaten[[#This Row],[art]]="00",tabDaten[[#This Row],[art]]="10",tabDaten[[#This Row],[art]]="60",tabDaten[[#This Row],[art]]="70"),tabDaten[[#This Row],[Rechnung]],tabDaten[[#This Row],[Rechnung]]*-1)</f>
        <v>-7916.01</v>
      </c>
      <c r="N1208" s="44">
        <v>1</v>
      </c>
      <c r="O1208" s="45" t="s">
        <v>997</v>
      </c>
      <c r="P1208" s="45" t="s">
        <v>1086</v>
      </c>
      <c r="Q1208" s="45" t="s">
        <v>1730</v>
      </c>
      <c r="R1208" s="45" t="s">
        <v>995</v>
      </c>
      <c r="S1208" s="45" t="s">
        <v>1546</v>
      </c>
      <c r="T1208" s="44" t="s">
        <v>133</v>
      </c>
      <c r="U1208" s="46">
        <v>4000</v>
      </c>
      <c r="V1208" s="46">
        <v>7916.01</v>
      </c>
    </row>
    <row r="1209" spans="2:22" x14ac:dyDescent="0.2">
      <c r="B1209" s="14" t="str">
        <f>IF(tabDaten[[#This Row],[MandNr]]="","Fehler",IF(tabDaten[[#This Row],[MandNr]]=1,"1 Stadt Bad Rappenau","2 Eigenbetrieb Stadtenwässerung"))</f>
        <v>1 Stadt Bad Rappenau</v>
      </c>
      <c r="C1209" s="14" t="str">
        <f>IF(OR(tabDaten[[#This Row],[art]]="00",tabDaten[[#This Row],[art]]="01",tabDaten[[#This Row],[art]]="60",tabDaten[[#This Row],[art]]="61"),"0 Verwaltungshaushalt","1 Vermögenshaushalt")</f>
        <v>0 Verwaltungshaushalt</v>
      </c>
      <c r="D1209" s="14" t="str">
        <f>VLOOKUP(tabDaten[[#This Row],[art]],tabKontenart[],2,FALSE)</f>
        <v>01 Ausgaben VerwaltungsHH</v>
      </c>
      <c r="E1209" s="14" t="str">
        <f>LEFT(tabDaten[[#This Row],[Gld]],1) &amp; "    " &amp;VLOOKUP((tabDaten[[#This Row],[MandNr]]&amp;"x"&amp;LEFT(tabDaten[[#This Row],[Gld]],1)),tabGliederung[],2,FALSE)</f>
        <v xml:space="preserve">2    Schulen </v>
      </c>
      <c r="F1209" s="14" t="str">
        <f>LEFT(tabDaten[[#This Row],[Gld]],2) &amp; "    " &amp;VLOOKUP((tabDaten[[#This Row],[MandNr]]&amp;"x"&amp;LEFT(tabDaten[[#This Row],[Gld]],2)),tabGliederung[],2,FALSE)</f>
        <v xml:space="preserve">27    Sonderschulen </v>
      </c>
      <c r="G12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09" s="14" t="str">
        <f>LEFT(tabDaten[[#This Row],[Gld]],4) &amp; "    " &amp;VLOOKUP((tabDaten[[#This Row],[MandNr]]&amp;"x"&amp;LEFT(tabDaten[[#This Row],[Gld]],4)),tabGliederung[],2,FALSE)</f>
        <v>2700    Albert-Schweitzer-Schule  (Förderschule)</v>
      </c>
      <c r="I1209" s="14" t="str">
        <f>IF(OR(LEFT(tabDaten[[#This Row],[Grp]],1)*1=3,LEFT(tabDaten[[#This Row],[Grp]],1)*1=9),LEFT(tabDaten[[#This Row],[Grp]],2),LEFT(tabDaten[[#This Row],[Grp]],1))</f>
        <v>5</v>
      </c>
      <c r="J1209" s="14" t="str">
        <f>VLOOKUP(tabDaten[[#This Row],[GrpKurz]],tabGruppierung[],2,FALSE)</f>
        <v>A   Sächlicher Verwaltungs- und Betriebsaufwand</v>
      </c>
      <c r="K12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2700-510000    Unterhaltung des sonstigen unbeweglichen Vermögens  </v>
      </c>
      <c r="L1209" s="17">
        <f>IF(OR(tabDaten[[#This Row],[art]]="00",tabDaten[[#This Row],[art]]="10"),tabDaten[[#This Row],[Plan]],tabDaten[[#This Row],[Plan]]*-1)</f>
        <v>0</v>
      </c>
      <c r="M1209" s="18">
        <f>IF(OR(tabDaten[[#This Row],[art]]="00",tabDaten[[#This Row],[art]]="10",tabDaten[[#This Row],[art]]="60",tabDaten[[#This Row],[art]]="70"),tabDaten[[#This Row],[Rechnung]],tabDaten[[#This Row],[Rechnung]]*-1)</f>
        <v>-333.2</v>
      </c>
      <c r="N1209" s="44">
        <v>1</v>
      </c>
      <c r="O1209" s="45" t="s">
        <v>997</v>
      </c>
      <c r="P1209" s="45" t="s">
        <v>1086</v>
      </c>
      <c r="Q1209" s="45" t="s">
        <v>1731</v>
      </c>
      <c r="R1209" s="45" t="s">
        <v>995</v>
      </c>
      <c r="S1209" s="45" t="s">
        <v>1546</v>
      </c>
      <c r="T1209" s="44" t="s">
        <v>134</v>
      </c>
      <c r="U1209" s="46">
        <v>0</v>
      </c>
      <c r="V1209" s="46">
        <v>333.2</v>
      </c>
    </row>
    <row r="1210" spans="2:22" x14ac:dyDescent="0.2">
      <c r="B1210" s="14" t="str">
        <f>IF(tabDaten[[#This Row],[MandNr]]="","Fehler",IF(tabDaten[[#This Row],[MandNr]]=1,"1 Stadt Bad Rappenau","2 Eigenbetrieb Stadtenwässerung"))</f>
        <v>1 Stadt Bad Rappenau</v>
      </c>
      <c r="C1210" s="14" t="str">
        <f>IF(OR(tabDaten[[#This Row],[art]]="00",tabDaten[[#This Row],[art]]="01",tabDaten[[#This Row],[art]]="60",tabDaten[[#This Row],[art]]="61"),"0 Verwaltungshaushalt","1 Vermögenshaushalt")</f>
        <v>0 Verwaltungshaushalt</v>
      </c>
      <c r="D1210" s="14" t="str">
        <f>VLOOKUP(tabDaten[[#This Row],[art]],tabKontenart[],2,FALSE)</f>
        <v>01 Ausgaben VerwaltungsHH</v>
      </c>
      <c r="E1210" s="14" t="str">
        <f>LEFT(tabDaten[[#This Row],[Gld]],1) &amp; "    " &amp;VLOOKUP((tabDaten[[#This Row],[MandNr]]&amp;"x"&amp;LEFT(tabDaten[[#This Row],[Gld]],1)),tabGliederung[],2,FALSE)</f>
        <v xml:space="preserve">2    Schulen </v>
      </c>
      <c r="F1210" s="14" t="str">
        <f>LEFT(tabDaten[[#This Row],[Gld]],2) &amp; "    " &amp;VLOOKUP((tabDaten[[#This Row],[MandNr]]&amp;"x"&amp;LEFT(tabDaten[[#This Row],[Gld]],2)),tabGliederung[],2,FALSE)</f>
        <v xml:space="preserve">27    Sonderschulen </v>
      </c>
      <c r="G12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0" s="14" t="str">
        <f>LEFT(tabDaten[[#This Row],[Gld]],4) &amp; "    " &amp;VLOOKUP((tabDaten[[#This Row],[MandNr]]&amp;"x"&amp;LEFT(tabDaten[[#This Row],[Gld]],4)),tabGliederung[],2,FALSE)</f>
        <v>2700    Albert-Schweitzer-Schule  (Förderschule)</v>
      </c>
      <c r="I1210" s="14" t="str">
        <f>IF(OR(LEFT(tabDaten[[#This Row],[Grp]],1)*1=3,LEFT(tabDaten[[#This Row],[Grp]],1)*1=9),LEFT(tabDaten[[#This Row],[Grp]],2),LEFT(tabDaten[[#This Row],[Grp]],1))</f>
        <v>5</v>
      </c>
      <c r="J1210" s="14" t="str">
        <f>VLOOKUP(tabDaten[[#This Row],[GrpKurz]],tabGruppierung[],2,FALSE)</f>
        <v>A   Sächlicher Verwaltungs- und Betriebsaufwand</v>
      </c>
      <c r="K12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2700-521000    Geräte, Ausstattungs- und Einrichtungsgegenstände  </v>
      </c>
      <c r="L1210" s="17">
        <f>IF(OR(tabDaten[[#This Row],[art]]="00",tabDaten[[#This Row],[art]]="10"),tabDaten[[#This Row],[Plan]],tabDaten[[#This Row],[Plan]]*-1)</f>
        <v>-900</v>
      </c>
      <c r="M1210" s="18">
        <f>IF(OR(tabDaten[[#This Row],[art]]="00",tabDaten[[#This Row],[art]]="10",tabDaten[[#This Row],[art]]="60",tabDaten[[#This Row],[art]]="70"),tabDaten[[#This Row],[Rechnung]],tabDaten[[#This Row],[Rechnung]]*-1)</f>
        <v>-1779.69</v>
      </c>
      <c r="N1210" s="44">
        <v>1</v>
      </c>
      <c r="O1210" s="45" t="s">
        <v>997</v>
      </c>
      <c r="P1210" s="45" t="s">
        <v>1086</v>
      </c>
      <c r="Q1210" s="45" t="s">
        <v>1750</v>
      </c>
      <c r="R1210" s="45" t="s">
        <v>995</v>
      </c>
      <c r="S1210" s="45" t="s">
        <v>1546</v>
      </c>
      <c r="T1210" s="44" t="s">
        <v>125</v>
      </c>
      <c r="U1210" s="46">
        <v>900</v>
      </c>
      <c r="V1210" s="46">
        <v>1779.69</v>
      </c>
    </row>
    <row r="1211" spans="2:22" x14ac:dyDescent="0.2">
      <c r="B1211" s="14" t="str">
        <f>IF(tabDaten[[#This Row],[MandNr]]="","Fehler",IF(tabDaten[[#This Row],[MandNr]]=1,"1 Stadt Bad Rappenau","2 Eigenbetrieb Stadtenwässerung"))</f>
        <v>1 Stadt Bad Rappenau</v>
      </c>
      <c r="C1211" s="14" t="str">
        <f>IF(OR(tabDaten[[#This Row],[art]]="00",tabDaten[[#This Row],[art]]="01",tabDaten[[#This Row],[art]]="60",tabDaten[[#This Row],[art]]="61"),"0 Verwaltungshaushalt","1 Vermögenshaushalt")</f>
        <v>0 Verwaltungshaushalt</v>
      </c>
      <c r="D1211" s="14" t="str">
        <f>VLOOKUP(tabDaten[[#This Row],[art]],tabKontenart[],2,FALSE)</f>
        <v>01 Ausgaben VerwaltungsHH</v>
      </c>
      <c r="E1211" s="14" t="str">
        <f>LEFT(tabDaten[[#This Row],[Gld]],1) &amp; "    " &amp;VLOOKUP((tabDaten[[#This Row],[MandNr]]&amp;"x"&amp;LEFT(tabDaten[[#This Row],[Gld]],1)),tabGliederung[],2,FALSE)</f>
        <v xml:space="preserve">2    Schulen </v>
      </c>
      <c r="F1211" s="14" t="str">
        <f>LEFT(tabDaten[[#This Row],[Gld]],2) &amp; "    " &amp;VLOOKUP((tabDaten[[#This Row],[MandNr]]&amp;"x"&amp;LEFT(tabDaten[[#This Row],[Gld]],2)),tabGliederung[],2,FALSE)</f>
        <v xml:space="preserve">27    Sonderschulen </v>
      </c>
      <c r="G12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1" s="14" t="str">
        <f>LEFT(tabDaten[[#This Row],[Gld]],4) &amp; "    " &amp;VLOOKUP((tabDaten[[#This Row],[MandNr]]&amp;"x"&amp;LEFT(tabDaten[[#This Row],[Gld]],4)),tabGliederung[],2,FALSE)</f>
        <v>2700    Albert-Schweitzer-Schule  (Förderschule)</v>
      </c>
      <c r="I1211" s="14" t="str">
        <f>IF(OR(LEFT(tabDaten[[#This Row],[Grp]],1)*1=3,LEFT(tabDaten[[#This Row],[Grp]],1)*1=9),LEFT(tabDaten[[#This Row],[Grp]],2),LEFT(tabDaten[[#This Row],[Grp]],1))</f>
        <v>5</v>
      </c>
      <c r="J1211" s="14" t="str">
        <f>VLOOKUP(tabDaten[[#This Row],[GrpKurz]],tabGruppierung[],2,FALSE)</f>
        <v>A   Sächlicher Verwaltungs- und Betriebsaufwand</v>
      </c>
      <c r="K12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2700-522000    Druck- und Kopierkosten   </v>
      </c>
      <c r="L1211" s="17">
        <f>IF(OR(tabDaten[[#This Row],[art]]="00",tabDaten[[#This Row],[art]]="10"),tabDaten[[#This Row],[Plan]],tabDaten[[#This Row],[Plan]]*-1)</f>
        <v>-2500</v>
      </c>
      <c r="M1211" s="18">
        <f>IF(OR(tabDaten[[#This Row],[art]]="00",tabDaten[[#This Row],[art]]="10",tabDaten[[#This Row],[art]]="60",tabDaten[[#This Row],[art]]="70"),tabDaten[[#This Row],[Rechnung]],tabDaten[[#This Row],[Rechnung]]*-1)</f>
        <v>-4183.92</v>
      </c>
      <c r="N1211" s="44">
        <v>1</v>
      </c>
      <c r="O1211" s="45" t="s">
        <v>997</v>
      </c>
      <c r="P1211" s="45" t="s">
        <v>1086</v>
      </c>
      <c r="Q1211" s="45" t="s">
        <v>1715</v>
      </c>
      <c r="R1211" s="45" t="s">
        <v>995</v>
      </c>
      <c r="S1211" s="45" t="s">
        <v>1546</v>
      </c>
      <c r="T1211" s="44" t="s">
        <v>110</v>
      </c>
      <c r="U1211" s="46">
        <v>2500</v>
      </c>
      <c r="V1211" s="46">
        <v>4183.92</v>
      </c>
    </row>
    <row r="1212" spans="2:22" x14ac:dyDescent="0.2">
      <c r="B1212" s="14" t="str">
        <f>IF(tabDaten[[#This Row],[MandNr]]="","Fehler",IF(tabDaten[[#This Row],[MandNr]]=1,"1 Stadt Bad Rappenau","2 Eigenbetrieb Stadtenwässerung"))</f>
        <v>1 Stadt Bad Rappenau</v>
      </c>
      <c r="C1212" s="14" t="str">
        <f>IF(OR(tabDaten[[#This Row],[art]]="00",tabDaten[[#This Row],[art]]="01",tabDaten[[#This Row],[art]]="60",tabDaten[[#This Row],[art]]="61"),"0 Verwaltungshaushalt","1 Vermögenshaushalt")</f>
        <v>0 Verwaltungshaushalt</v>
      </c>
      <c r="D1212" s="14" t="str">
        <f>VLOOKUP(tabDaten[[#This Row],[art]],tabKontenart[],2,FALSE)</f>
        <v>01 Ausgaben VerwaltungsHH</v>
      </c>
      <c r="E1212" s="14" t="str">
        <f>LEFT(tabDaten[[#This Row],[Gld]],1) &amp; "    " &amp;VLOOKUP((tabDaten[[#This Row],[MandNr]]&amp;"x"&amp;LEFT(tabDaten[[#This Row],[Gld]],1)),tabGliederung[],2,FALSE)</f>
        <v xml:space="preserve">2    Schulen </v>
      </c>
      <c r="F1212" s="14" t="str">
        <f>LEFT(tabDaten[[#This Row],[Gld]],2) &amp; "    " &amp;VLOOKUP((tabDaten[[#This Row],[MandNr]]&amp;"x"&amp;LEFT(tabDaten[[#This Row],[Gld]],2)),tabGliederung[],2,FALSE)</f>
        <v xml:space="preserve">27    Sonderschulen </v>
      </c>
      <c r="G12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2" s="14" t="str">
        <f>LEFT(tabDaten[[#This Row],[Gld]],4) &amp; "    " &amp;VLOOKUP((tabDaten[[#This Row],[MandNr]]&amp;"x"&amp;LEFT(tabDaten[[#This Row],[Gld]],4)),tabGliederung[],2,FALSE)</f>
        <v>2700    Albert-Schweitzer-Schule  (Förderschule)</v>
      </c>
      <c r="I1212" s="14" t="str">
        <f>IF(OR(LEFT(tabDaten[[#This Row],[Grp]],1)*1=3,LEFT(tabDaten[[#This Row],[Grp]],1)*1=9),LEFT(tabDaten[[#This Row],[Grp]],2),LEFT(tabDaten[[#This Row],[Grp]],1))</f>
        <v>5</v>
      </c>
      <c r="J1212" s="14" t="str">
        <f>VLOOKUP(tabDaten[[#This Row],[GrpKurz]],tabGruppierung[],2,FALSE)</f>
        <v>A   Sächlicher Verwaltungs- und Betriebsaufwand</v>
      </c>
      <c r="K12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2700-523000    Gebäudeausstattung   </v>
      </c>
      <c r="L1212" s="17">
        <f>IF(OR(tabDaten[[#This Row],[art]]="00",tabDaten[[#This Row],[art]]="10"),tabDaten[[#This Row],[Plan]],tabDaten[[#This Row],[Plan]]*-1)</f>
        <v>-500</v>
      </c>
      <c r="M1212" s="18">
        <f>IF(OR(tabDaten[[#This Row],[art]]="00",tabDaten[[#This Row],[art]]="10",tabDaten[[#This Row],[art]]="60",tabDaten[[#This Row],[art]]="70"),tabDaten[[#This Row],[Rechnung]],tabDaten[[#This Row],[Rechnung]]*-1)</f>
        <v>0</v>
      </c>
      <c r="N1212" s="44">
        <v>1</v>
      </c>
      <c r="O1212" s="45" t="s">
        <v>997</v>
      </c>
      <c r="P1212" s="45" t="s">
        <v>1086</v>
      </c>
      <c r="Q1212" s="45" t="s">
        <v>1756</v>
      </c>
      <c r="R1212" s="45" t="s">
        <v>995</v>
      </c>
      <c r="S1212" s="45" t="s">
        <v>1546</v>
      </c>
      <c r="T1212" s="44" t="s">
        <v>169</v>
      </c>
      <c r="U1212" s="46">
        <v>500</v>
      </c>
      <c r="V1212" s="46">
        <v>0</v>
      </c>
    </row>
    <row r="1213" spans="2:22" x14ac:dyDescent="0.2">
      <c r="B1213" s="14" t="str">
        <f>IF(tabDaten[[#This Row],[MandNr]]="","Fehler",IF(tabDaten[[#This Row],[MandNr]]=1,"1 Stadt Bad Rappenau","2 Eigenbetrieb Stadtenwässerung"))</f>
        <v>1 Stadt Bad Rappenau</v>
      </c>
      <c r="C1213" s="14" t="str">
        <f>IF(OR(tabDaten[[#This Row],[art]]="00",tabDaten[[#This Row],[art]]="01",tabDaten[[#This Row],[art]]="60",tabDaten[[#This Row],[art]]="61"),"0 Verwaltungshaushalt","1 Vermögenshaushalt")</f>
        <v>0 Verwaltungshaushalt</v>
      </c>
      <c r="D1213" s="14" t="str">
        <f>VLOOKUP(tabDaten[[#This Row],[art]],tabKontenart[],2,FALSE)</f>
        <v>01 Ausgaben VerwaltungsHH</v>
      </c>
      <c r="E1213" s="14" t="str">
        <f>LEFT(tabDaten[[#This Row],[Gld]],1) &amp; "    " &amp;VLOOKUP((tabDaten[[#This Row],[MandNr]]&amp;"x"&amp;LEFT(tabDaten[[#This Row],[Gld]],1)),tabGliederung[],2,FALSE)</f>
        <v xml:space="preserve">2    Schulen </v>
      </c>
      <c r="F1213" s="14" t="str">
        <f>LEFT(tabDaten[[#This Row],[Gld]],2) &amp; "    " &amp;VLOOKUP((tabDaten[[#This Row],[MandNr]]&amp;"x"&amp;LEFT(tabDaten[[#This Row],[Gld]],2)),tabGliederung[],2,FALSE)</f>
        <v xml:space="preserve">27    Sonderschulen </v>
      </c>
      <c r="G12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3" s="14" t="str">
        <f>LEFT(tabDaten[[#This Row],[Gld]],4) &amp; "    " &amp;VLOOKUP((tabDaten[[#This Row],[MandNr]]&amp;"x"&amp;LEFT(tabDaten[[#This Row],[Gld]],4)),tabGliederung[],2,FALSE)</f>
        <v>2700    Albert-Schweitzer-Schule  (Förderschule)</v>
      </c>
      <c r="I1213" s="14" t="str">
        <f>IF(OR(LEFT(tabDaten[[#This Row],[Grp]],1)*1=3,LEFT(tabDaten[[#This Row],[Grp]],1)*1=9),LEFT(tabDaten[[#This Row],[Grp]],2),LEFT(tabDaten[[#This Row],[Grp]],1))</f>
        <v>5</v>
      </c>
      <c r="J1213" s="14" t="str">
        <f>VLOOKUP(tabDaten[[#This Row],[GrpKurz]],tabGruppierung[],2,FALSE)</f>
        <v>A   Sächlicher Verwaltungs- und Betriebsaufwand</v>
      </c>
      <c r="K12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2700-541000    Strom   </v>
      </c>
      <c r="L1213" s="17">
        <f>IF(OR(tabDaten[[#This Row],[art]]="00",tabDaten[[#This Row],[art]]="10"),tabDaten[[#This Row],[Plan]],tabDaten[[#This Row],[Plan]]*-1)</f>
        <v>-4400</v>
      </c>
      <c r="M1213" s="18">
        <f>IF(OR(tabDaten[[#This Row],[art]]="00",tabDaten[[#This Row],[art]]="10",tabDaten[[#This Row],[art]]="60",tabDaten[[#This Row],[art]]="70"),tabDaten[[#This Row],[Rechnung]],tabDaten[[#This Row],[Rechnung]]*-1)</f>
        <v>-5017.97</v>
      </c>
      <c r="N1213" s="44">
        <v>1</v>
      </c>
      <c r="O1213" s="45" t="s">
        <v>997</v>
      </c>
      <c r="P1213" s="45" t="s">
        <v>1086</v>
      </c>
      <c r="Q1213" s="45" t="s">
        <v>1732</v>
      </c>
      <c r="R1213" s="45" t="s">
        <v>995</v>
      </c>
      <c r="S1213" s="45" t="s">
        <v>1546</v>
      </c>
      <c r="T1213" s="44" t="s">
        <v>135</v>
      </c>
      <c r="U1213" s="46">
        <v>4400</v>
      </c>
      <c r="V1213" s="46">
        <v>5017.97</v>
      </c>
    </row>
    <row r="1214" spans="2:22" x14ac:dyDescent="0.2">
      <c r="B1214" s="14" t="str">
        <f>IF(tabDaten[[#This Row],[MandNr]]="","Fehler",IF(tabDaten[[#This Row],[MandNr]]=1,"1 Stadt Bad Rappenau","2 Eigenbetrieb Stadtenwässerung"))</f>
        <v>1 Stadt Bad Rappenau</v>
      </c>
      <c r="C1214" s="14" t="str">
        <f>IF(OR(tabDaten[[#This Row],[art]]="00",tabDaten[[#This Row],[art]]="01",tabDaten[[#This Row],[art]]="60",tabDaten[[#This Row],[art]]="61"),"0 Verwaltungshaushalt","1 Vermögenshaushalt")</f>
        <v>0 Verwaltungshaushalt</v>
      </c>
      <c r="D1214" s="14" t="str">
        <f>VLOOKUP(tabDaten[[#This Row],[art]],tabKontenart[],2,FALSE)</f>
        <v>01 Ausgaben VerwaltungsHH</v>
      </c>
      <c r="E1214" s="14" t="str">
        <f>LEFT(tabDaten[[#This Row],[Gld]],1) &amp; "    " &amp;VLOOKUP((tabDaten[[#This Row],[MandNr]]&amp;"x"&amp;LEFT(tabDaten[[#This Row],[Gld]],1)),tabGliederung[],2,FALSE)</f>
        <v xml:space="preserve">2    Schulen </v>
      </c>
      <c r="F1214" s="14" t="str">
        <f>LEFT(tabDaten[[#This Row],[Gld]],2) &amp; "    " &amp;VLOOKUP((tabDaten[[#This Row],[MandNr]]&amp;"x"&amp;LEFT(tabDaten[[#This Row],[Gld]],2)),tabGliederung[],2,FALSE)</f>
        <v xml:space="preserve">27    Sonderschulen </v>
      </c>
      <c r="G12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4" s="14" t="str">
        <f>LEFT(tabDaten[[#This Row],[Gld]],4) &amp; "    " &amp;VLOOKUP((tabDaten[[#This Row],[MandNr]]&amp;"x"&amp;LEFT(tabDaten[[#This Row],[Gld]],4)),tabGliederung[],2,FALSE)</f>
        <v>2700    Albert-Schweitzer-Schule  (Förderschule)</v>
      </c>
      <c r="I1214" s="14" t="str">
        <f>IF(OR(LEFT(tabDaten[[#This Row],[Grp]],1)*1=3,LEFT(tabDaten[[#This Row],[Grp]],1)*1=9),LEFT(tabDaten[[#This Row],[Grp]],2),LEFT(tabDaten[[#This Row],[Grp]],1))</f>
        <v>5</v>
      </c>
      <c r="J1214" s="14" t="str">
        <f>VLOOKUP(tabDaten[[#This Row],[GrpKurz]],tabGruppierung[],2,FALSE)</f>
        <v>A   Sächlicher Verwaltungs- und Betriebsaufwand</v>
      </c>
      <c r="K12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2700-542000    Wasser / Abwasser   </v>
      </c>
      <c r="L1214" s="17">
        <f>IF(OR(tabDaten[[#This Row],[art]]="00",tabDaten[[#This Row],[art]]="10"),tabDaten[[#This Row],[Plan]],tabDaten[[#This Row],[Plan]]*-1)</f>
        <v>-1700</v>
      </c>
      <c r="M1214" s="18">
        <f>IF(OR(tabDaten[[#This Row],[art]]="00",tabDaten[[#This Row],[art]]="10",tabDaten[[#This Row],[art]]="60",tabDaten[[#This Row],[art]]="70"),tabDaten[[#This Row],[Rechnung]],tabDaten[[#This Row],[Rechnung]]*-1)</f>
        <v>-1943.41</v>
      </c>
      <c r="N1214" s="44">
        <v>1</v>
      </c>
      <c r="O1214" s="45" t="s">
        <v>997</v>
      </c>
      <c r="P1214" s="45" t="s">
        <v>1086</v>
      </c>
      <c r="Q1214" s="45" t="s">
        <v>1733</v>
      </c>
      <c r="R1214" s="45" t="s">
        <v>995</v>
      </c>
      <c r="S1214" s="45" t="s">
        <v>1546</v>
      </c>
      <c r="T1214" s="44" t="s">
        <v>136</v>
      </c>
      <c r="U1214" s="46">
        <v>1700</v>
      </c>
      <c r="V1214" s="46">
        <v>1943.41</v>
      </c>
    </row>
    <row r="1215" spans="2:22" x14ac:dyDescent="0.2">
      <c r="B1215" s="14" t="str">
        <f>IF(tabDaten[[#This Row],[MandNr]]="","Fehler",IF(tabDaten[[#This Row],[MandNr]]=1,"1 Stadt Bad Rappenau","2 Eigenbetrieb Stadtenwässerung"))</f>
        <v>1 Stadt Bad Rappenau</v>
      </c>
      <c r="C1215" s="14" t="str">
        <f>IF(OR(tabDaten[[#This Row],[art]]="00",tabDaten[[#This Row],[art]]="01",tabDaten[[#This Row],[art]]="60",tabDaten[[#This Row],[art]]="61"),"0 Verwaltungshaushalt","1 Vermögenshaushalt")</f>
        <v>0 Verwaltungshaushalt</v>
      </c>
      <c r="D1215" s="14" t="str">
        <f>VLOOKUP(tabDaten[[#This Row],[art]],tabKontenart[],2,FALSE)</f>
        <v>01 Ausgaben VerwaltungsHH</v>
      </c>
      <c r="E1215" s="14" t="str">
        <f>LEFT(tabDaten[[#This Row],[Gld]],1) &amp; "    " &amp;VLOOKUP((tabDaten[[#This Row],[MandNr]]&amp;"x"&amp;LEFT(tabDaten[[#This Row],[Gld]],1)),tabGliederung[],2,FALSE)</f>
        <v xml:space="preserve">2    Schulen </v>
      </c>
      <c r="F1215" s="14" t="str">
        <f>LEFT(tabDaten[[#This Row],[Gld]],2) &amp; "    " &amp;VLOOKUP((tabDaten[[#This Row],[MandNr]]&amp;"x"&amp;LEFT(tabDaten[[#This Row],[Gld]],2)),tabGliederung[],2,FALSE)</f>
        <v xml:space="preserve">27    Sonderschulen </v>
      </c>
      <c r="G12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5" s="14" t="str">
        <f>LEFT(tabDaten[[#This Row],[Gld]],4) &amp; "    " &amp;VLOOKUP((tabDaten[[#This Row],[MandNr]]&amp;"x"&amp;LEFT(tabDaten[[#This Row],[Gld]],4)),tabGliederung[],2,FALSE)</f>
        <v>2700    Albert-Schweitzer-Schule  (Förderschule)</v>
      </c>
      <c r="I1215" s="14" t="str">
        <f>IF(OR(LEFT(tabDaten[[#This Row],[Grp]],1)*1=3,LEFT(tabDaten[[#This Row],[Grp]],1)*1=9),LEFT(tabDaten[[#This Row],[Grp]],2),LEFT(tabDaten[[#This Row],[Grp]],1))</f>
        <v>5</v>
      </c>
      <c r="J1215" s="14" t="str">
        <f>VLOOKUP(tabDaten[[#This Row],[GrpKurz]],tabGruppierung[],2,FALSE)</f>
        <v>A   Sächlicher Verwaltungs- und Betriebsaufwand</v>
      </c>
      <c r="K12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2700-543000    Heizungskosten   </v>
      </c>
      <c r="L1215" s="17">
        <f>IF(OR(tabDaten[[#This Row],[art]]="00",tabDaten[[#This Row],[art]]="10"),tabDaten[[#This Row],[Plan]],tabDaten[[#This Row],[Plan]]*-1)</f>
        <v>-7700</v>
      </c>
      <c r="M1215" s="18">
        <f>IF(OR(tabDaten[[#This Row],[art]]="00",tabDaten[[#This Row],[art]]="10",tabDaten[[#This Row],[art]]="60",tabDaten[[#This Row],[art]]="70"),tabDaten[[#This Row],[Rechnung]],tabDaten[[#This Row],[Rechnung]]*-1)</f>
        <v>-6005.6</v>
      </c>
      <c r="N1215" s="44">
        <v>1</v>
      </c>
      <c r="O1215" s="45" t="s">
        <v>997</v>
      </c>
      <c r="P1215" s="45" t="s">
        <v>1086</v>
      </c>
      <c r="Q1215" s="45" t="s">
        <v>1734</v>
      </c>
      <c r="R1215" s="45" t="s">
        <v>995</v>
      </c>
      <c r="S1215" s="45" t="s">
        <v>1546</v>
      </c>
      <c r="T1215" s="44" t="s">
        <v>137</v>
      </c>
      <c r="U1215" s="46">
        <v>7700</v>
      </c>
      <c r="V1215" s="46">
        <v>6005.6</v>
      </c>
    </row>
    <row r="1216" spans="2:22" x14ac:dyDescent="0.2">
      <c r="B1216" s="14" t="str">
        <f>IF(tabDaten[[#This Row],[MandNr]]="","Fehler",IF(tabDaten[[#This Row],[MandNr]]=1,"1 Stadt Bad Rappenau","2 Eigenbetrieb Stadtenwässerung"))</f>
        <v>1 Stadt Bad Rappenau</v>
      </c>
      <c r="C1216" s="14" t="str">
        <f>IF(OR(tabDaten[[#This Row],[art]]="00",tabDaten[[#This Row],[art]]="01",tabDaten[[#This Row],[art]]="60",tabDaten[[#This Row],[art]]="61"),"0 Verwaltungshaushalt","1 Vermögenshaushalt")</f>
        <v>0 Verwaltungshaushalt</v>
      </c>
      <c r="D1216" s="14" t="str">
        <f>VLOOKUP(tabDaten[[#This Row],[art]],tabKontenart[],2,FALSE)</f>
        <v>01 Ausgaben VerwaltungsHH</v>
      </c>
      <c r="E1216" s="14" t="str">
        <f>LEFT(tabDaten[[#This Row],[Gld]],1) &amp; "    " &amp;VLOOKUP((tabDaten[[#This Row],[MandNr]]&amp;"x"&amp;LEFT(tabDaten[[#This Row],[Gld]],1)),tabGliederung[],2,FALSE)</f>
        <v xml:space="preserve">2    Schulen </v>
      </c>
      <c r="F1216" s="14" t="str">
        <f>LEFT(tabDaten[[#This Row],[Gld]],2) &amp; "    " &amp;VLOOKUP((tabDaten[[#This Row],[MandNr]]&amp;"x"&amp;LEFT(tabDaten[[#This Row],[Gld]],2)),tabGliederung[],2,FALSE)</f>
        <v xml:space="preserve">27    Sonderschulen </v>
      </c>
      <c r="G12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6" s="14" t="str">
        <f>LEFT(tabDaten[[#This Row],[Gld]],4) &amp; "    " &amp;VLOOKUP((tabDaten[[#This Row],[MandNr]]&amp;"x"&amp;LEFT(tabDaten[[#This Row],[Gld]],4)),tabGliederung[],2,FALSE)</f>
        <v>2700    Albert-Schweitzer-Schule  (Förderschule)</v>
      </c>
      <c r="I1216" s="14" t="str">
        <f>IF(OR(LEFT(tabDaten[[#This Row],[Grp]],1)*1=3,LEFT(tabDaten[[#This Row],[Grp]],1)*1=9),LEFT(tabDaten[[#This Row],[Grp]],2),LEFT(tabDaten[[#This Row],[Grp]],1))</f>
        <v>5</v>
      </c>
      <c r="J1216" s="14" t="str">
        <f>VLOOKUP(tabDaten[[#This Row],[GrpKurz]],tabGruppierung[],2,FALSE)</f>
        <v>A   Sächlicher Verwaltungs- und Betriebsaufwand</v>
      </c>
      <c r="K12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2700-544000    Abfallgebühren   </v>
      </c>
      <c r="L1216" s="17">
        <f>IF(OR(tabDaten[[#This Row],[art]]="00",tabDaten[[#This Row],[art]]="10"),tabDaten[[#This Row],[Plan]],tabDaten[[#This Row],[Plan]]*-1)</f>
        <v>-1900</v>
      </c>
      <c r="M1216" s="18">
        <f>IF(OR(tabDaten[[#This Row],[art]]="00",tabDaten[[#This Row],[art]]="10",tabDaten[[#This Row],[art]]="60",tabDaten[[#This Row],[art]]="70"),tabDaten[[#This Row],[Rechnung]],tabDaten[[#This Row],[Rechnung]]*-1)</f>
        <v>-1800</v>
      </c>
      <c r="N1216" s="44">
        <v>1</v>
      </c>
      <c r="O1216" s="45" t="s">
        <v>997</v>
      </c>
      <c r="P1216" s="45" t="s">
        <v>1086</v>
      </c>
      <c r="Q1216" s="45" t="s">
        <v>1735</v>
      </c>
      <c r="R1216" s="45" t="s">
        <v>995</v>
      </c>
      <c r="S1216" s="45" t="s">
        <v>1546</v>
      </c>
      <c r="T1216" s="44" t="s">
        <v>138</v>
      </c>
      <c r="U1216" s="46">
        <v>1900</v>
      </c>
      <c r="V1216" s="46">
        <v>1800</v>
      </c>
    </row>
    <row r="1217" spans="2:22" x14ac:dyDescent="0.2">
      <c r="B1217" s="14" t="str">
        <f>IF(tabDaten[[#This Row],[MandNr]]="","Fehler",IF(tabDaten[[#This Row],[MandNr]]=1,"1 Stadt Bad Rappenau","2 Eigenbetrieb Stadtenwässerung"))</f>
        <v>1 Stadt Bad Rappenau</v>
      </c>
      <c r="C1217" s="14" t="str">
        <f>IF(OR(tabDaten[[#This Row],[art]]="00",tabDaten[[#This Row],[art]]="01",tabDaten[[#This Row],[art]]="60",tabDaten[[#This Row],[art]]="61"),"0 Verwaltungshaushalt","1 Vermögenshaushalt")</f>
        <v>0 Verwaltungshaushalt</v>
      </c>
      <c r="D1217" s="14" t="str">
        <f>VLOOKUP(tabDaten[[#This Row],[art]],tabKontenart[],2,FALSE)</f>
        <v>01 Ausgaben VerwaltungsHH</v>
      </c>
      <c r="E1217" s="14" t="str">
        <f>LEFT(tabDaten[[#This Row],[Gld]],1) &amp; "    " &amp;VLOOKUP((tabDaten[[#This Row],[MandNr]]&amp;"x"&amp;LEFT(tabDaten[[#This Row],[Gld]],1)),tabGliederung[],2,FALSE)</f>
        <v xml:space="preserve">2    Schulen </v>
      </c>
      <c r="F1217" s="14" t="str">
        <f>LEFT(tabDaten[[#This Row],[Gld]],2) &amp; "    " &amp;VLOOKUP((tabDaten[[#This Row],[MandNr]]&amp;"x"&amp;LEFT(tabDaten[[#This Row],[Gld]],2)),tabGliederung[],2,FALSE)</f>
        <v xml:space="preserve">27    Sonderschulen </v>
      </c>
      <c r="G12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7" s="14" t="str">
        <f>LEFT(tabDaten[[#This Row],[Gld]],4) &amp; "    " &amp;VLOOKUP((tabDaten[[#This Row],[MandNr]]&amp;"x"&amp;LEFT(tabDaten[[#This Row],[Gld]],4)),tabGliederung[],2,FALSE)</f>
        <v>2700    Albert-Schweitzer-Schule  (Förderschule)</v>
      </c>
      <c r="I1217" s="14" t="str">
        <f>IF(OR(LEFT(tabDaten[[#This Row],[Grp]],1)*1=3,LEFT(tabDaten[[#This Row],[Grp]],1)*1=9),LEFT(tabDaten[[#This Row],[Grp]],2),LEFT(tabDaten[[#This Row],[Grp]],1))</f>
        <v>5</v>
      </c>
      <c r="J1217" s="14" t="str">
        <f>VLOOKUP(tabDaten[[#This Row],[GrpKurz]],tabGruppierung[],2,FALSE)</f>
        <v>A   Sächlicher Verwaltungs- und Betriebsaufwand</v>
      </c>
      <c r="K12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2700-545000    Reinigungskosten   </v>
      </c>
      <c r="L1217" s="17">
        <f>IF(OR(tabDaten[[#This Row],[art]]="00",tabDaten[[#This Row],[art]]="10"),tabDaten[[#This Row],[Plan]],tabDaten[[#This Row],[Plan]]*-1)</f>
        <v>-1800</v>
      </c>
      <c r="M1217" s="18">
        <f>IF(OR(tabDaten[[#This Row],[art]]="00",tabDaten[[#This Row],[art]]="10",tabDaten[[#This Row],[art]]="60",tabDaten[[#This Row],[art]]="70"),tabDaten[[#This Row],[Rechnung]],tabDaten[[#This Row],[Rechnung]]*-1)</f>
        <v>-1413.4</v>
      </c>
      <c r="N1217" s="44">
        <v>1</v>
      </c>
      <c r="O1217" s="45" t="s">
        <v>997</v>
      </c>
      <c r="P1217" s="45" t="s">
        <v>1086</v>
      </c>
      <c r="Q1217" s="45" t="s">
        <v>1736</v>
      </c>
      <c r="R1217" s="45" t="s">
        <v>995</v>
      </c>
      <c r="S1217" s="45" t="s">
        <v>1546</v>
      </c>
      <c r="T1217" s="44" t="s">
        <v>139</v>
      </c>
      <c r="U1217" s="46">
        <v>1800</v>
      </c>
      <c r="V1217" s="46">
        <v>1413.4</v>
      </c>
    </row>
    <row r="1218" spans="2:22" x14ac:dyDescent="0.2">
      <c r="B1218" s="14" t="str">
        <f>IF(tabDaten[[#This Row],[MandNr]]="","Fehler",IF(tabDaten[[#This Row],[MandNr]]=1,"1 Stadt Bad Rappenau","2 Eigenbetrieb Stadtenwässerung"))</f>
        <v>1 Stadt Bad Rappenau</v>
      </c>
      <c r="C1218" s="14" t="str">
        <f>IF(OR(tabDaten[[#This Row],[art]]="00",tabDaten[[#This Row],[art]]="01",tabDaten[[#This Row],[art]]="60",tabDaten[[#This Row],[art]]="61"),"0 Verwaltungshaushalt","1 Vermögenshaushalt")</f>
        <v>0 Verwaltungshaushalt</v>
      </c>
      <c r="D1218" s="14" t="str">
        <f>VLOOKUP(tabDaten[[#This Row],[art]],tabKontenart[],2,FALSE)</f>
        <v>01 Ausgaben VerwaltungsHH</v>
      </c>
      <c r="E1218" s="14" t="str">
        <f>LEFT(tabDaten[[#This Row],[Gld]],1) &amp; "    " &amp;VLOOKUP((tabDaten[[#This Row],[MandNr]]&amp;"x"&amp;LEFT(tabDaten[[#This Row],[Gld]],1)),tabGliederung[],2,FALSE)</f>
        <v xml:space="preserve">2    Schulen </v>
      </c>
      <c r="F1218" s="14" t="str">
        <f>LEFT(tabDaten[[#This Row],[Gld]],2) &amp; "    " &amp;VLOOKUP((tabDaten[[#This Row],[MandNr]]&amp;"x"&amp;LEFT(tabDaten[[#This Row],[Gld]],2)),tabGliederung[],2,FALSE)</f>
        <v xml:space="preserve">27    Sonderschulen </v>
      </c>
      <c r="G12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8" s="14" t="str">
        <f>LEFT(tabDaten[[#This Row],[Gld]],4) &amp; "    " &amp;VLOOKUP((tabDaten[[#This Row],[MandNr]]&amp;"x"&amp;LEFT(tabDaten[[#This Row],[Gld]],4)),tabGliederung[],2,FALSE)</f>
        <v>2700    Albert-Schweitzer-Schule  (Förderschule)</v>
      </c>
      <c r="I1218" s="14" t="str">
        <f>IF(OR(LEFT(tabDaten[[#This Row],[Grp]],1)*1=3,LEFT(tabDaten[[#This Row],[Grp]],1)*1=9),LEFT(tabDaten[[#This Row],[Grp]],2),LEFT(tabDaten[[#This Row],[Grp]],1))</f>
        <v>5</v>
      </c>
      <c r="J1218" s="14" t="str">
        <f>VLOOKUP(tabDaten[[#This Row],[GrpKurz]],tabGruppierung[],2,FALSE)</f>
        <v>A   Sächlicher Verwaltungs- und Betriebsaufwand</v>
      </c>
      <c r="K12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2700-546000    Steuern und Gebäudeversicherungen   </v>
      </c>
      <c r="L1218" s="17">
        <f>IF(OR(tabDaten[[#This Row],[art]]="00",tabDaten[[#This Row],[art]]="10"),tabDaten[[#This Row],[Plan]],tabDaten[[#This Row],[Plan]]*-1)</f>
        <v>-4000</v>
      </c>
      <c r="M1218" s="18">
        <f>IF(OR(tabDaten[[#This Row],[art]]="00",tabDaten[[#This Row],[art]]="10",tabDaten[[#This Row],[art]]="60",tabDaten[[#This Row],[art]]="70"),tabDaten[[#This Row],[Rechnung]],tabDaten[[#This Row],[Rechnung]]*-1)</f>
        <v>-4051.36</v>
      </c>
      <c r="N1218" s="44">
        <v>1</v>
      </c>
      <c r="O1218" s="45" t="s">
        <v>997</v>
      </c>
      <c r="P1218" s="45" t="s">
        <v>1086</v>
      </c>
      <c r="Q1218" s="45" t="s">
        <v>1737</v>
      </c>
      <c r="R1218" s="45" t="s">
        <v>995</v>
      </c>
      <c r="S1218" s="45" t="s">
        <v>1546</v>
      </c>
      <c r="T1218" s="44" t="s">
        <v>140</v>
      </c>
      <c r="U1218" s="46">
        <v>4000</v>
      </c>
      <c r="V1218" s="46">
        <v>4051.36</v>
      </c>
    </row>
    <row r="1219" spans="2:22" x14ac:dyDescent="0.2">
      <c r="B1219" s="14" t="str">
        <f>IF(tabDaten[[#This Row],[MandNr]]="","Fehler",IF(tabDaten[[#This Row],[MandNr]]=1,"1 Stadt Bad Rappenau","2 Eigenbetrieb Stadtenwässerung"))</f>
        <v>1 Stadt Bad Rappenau</v>
      </c>
      <c r="C1219" s="14" t="str">
        <f>IF(OR(tabDaten[[#This Row],[art]]="00",tabDaten[[#This Row],[art]]="01",tabDaten[[#This Row],[art]]="60",tabDaten[[#This Row],[art]]="61"),"0 Verwaltungshaushalt","1 Vermögenshaushalt")</f>
        <v>0 Verwaltungshaushalt</v>
      </c>
      <c r="D1219" s="14" t="str">
        <f>VLOOKUP(tabDaten[[#This Row],[art]],tabKontenart[],2,FALSE)</f>
        <v>01 Ausgaben VerwaltungsHH</v>
      </c>
      <c r="E1219" s="14" t="str">
        <f>LEFT(tabDaten[[#This Row],[Gld]],1) &amp; "    " &amp;VLOOKUP((tabDaten[[#This Row],[MandNr]]&amp;"x"&amp;LEFT(tabDaten[[#This Row],[Gld]],1)),tabGliederung[],2,FALSE)</f>
        <v xml:space="preserve">2    Schulen </v>
      </c>
      <c r="F1219" s="14" t="str">
        <f>LEFT(tabDaten[[#This Row],[Gld]],2) &amp; "    " &amp;VLOOKUP((tabDaten[[#This Row],[MandNr]]&amp;"x"&amp;LEFT(tabDaten[[#This Row],[Gld]],2)),tabGliederung[],2,FALSE)</f>
        <v xml:space="preserve">27    Sonderschulen </v>
      </c>
      <c r="G12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19" s="14" t="str">
        <f>LEFT(tabDaten[[#This Row],[Gld]],4) &amp; "    " &amp;VLOOKUP((tabDaten[[#This Row],[MandNr]]&amp;"x"&amp;LEFT(tabDaten[[#This Row],[Gld]],4)),tabGliederung[],2,FALSE)</f>
        <v>2700    Albert-Schweitzer-Schule  (Förderschule)</v>
      </c>
      <c r="I1219" s="14" t="str">
        <f>IF(OR(LEFT(tabDaten[[#This Row],[Grp]],1)*1=3,LEFT(tabDaten[[#This Row],[Grp]],1)*1=9),LEFT(tabDaten[[#This Row],[Grp]],2),LEFT(tabDaten[[#This Row],[Grp]],1))</f>
        <v>5</v>
      </c>
      <c r="J1219" s="14" t="str">
        <f>VLOOKUP(tabDaten[[#This Row],[GrpKurz]],tabGruppierung[],2,FALSE)</f>
        <v>A   Sächlicher Verwaltungs- und Betriebsaufwand</v>
      </c>
      <c r="K12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2700-549000    sonstige Bewirtschaftungskosten (z.B. Schornsteinfeger, Feuerlöschgeräte) </v>
      </c>
      <c r="L1219" s="17">
        <f>IF(OR(tabDaten[[#This Row],[art]]="00",tabDaten[[#This Row],[art]]="10"),tabDaten[[#This Row],[Plan]],tabDaten[[#This Row],[Plan]]*-1)</f>
        <v>-2200</v>
      </c>
      <c r="M1219" s="18">
        <f>IF(OR(tabDaten[[#This Row],[art]]="00",tabDaten[[#This Row],[art]]="10",tabDaten[[#This Row],[art]]="60",tabDaten[[#This Row],[art]]="70"),tabDaten[[#This Row],[Rechnung]],tabDaten[[#This Row],[Rechnung]]*-1)</f>
        <v>-2257.98</v>
      </c>
      <c r="N1219" s="44">
        <v>1</v>
      </c>
      <c r="O1219" s="45" t="s">
        <v>997</v>
      </c>
      <c r="P1219" s="45" t="s">
        <v>1086</v>
      </c>
      <c r="Q1219" s="45" t="s">
        <v>1738</v>
      </c>
      <c r="R1219" s="45" t="s">
        <v>995</v>
      </c>
      <c r="S1219" s="45" t="s">
        <v>1546</v>
      </c>
      <c r="T1219" s="44" t="s">
        <v>141</v>
      </c>
      <c r="U1219" s="46">
        <v>2200</v>
      </c>
      <c r="V1219" s="46">
        <v>2257.98</v>
      </c>
    </row>
    <row r="1220" spans="2:22" x14ac:dyDescent="0.2">
      <c r="B1220" s="14" t="str">
        <f>IF(tabDaten[[#This Row],[MandNr]]="","Fehler",IF(tabDaten[[#This Row],[MandNr]]=1,"1 Stadt Bad Rappenau","2 Eigenbetrieb Stadtenwässerung"))</f>
        <v>1 Stadt Bad Rappenau</v>
      </c>
      <c r="C1220" s="14" t="str">
        <f>IF(OR(tabDaten[[#This Row],[art]]="00",tabDaten[[#This Row],[art]]="01",tabDaten[[#This Row],[art]]="60",tabDaten[[#This Row],[art]]="61"),"0 Verwaltungshaushalt","1 Vermögenshaushalt")</f>
        <v>0 Verwaltungshaushalt</v>
      </c>
      <c r="D1220" s="14" t="str">
        <f>VLOOKUP(tabDaten[[#This Row],[art]],tabKontenart[],2,FALSE)</f>
        <v>01 Ausgaben VerwaltungsHH</v>
      </c>
      <c r="E1220" s="14" t="str">
        <f>LEFT(tabDaten[[#This Row],[Gld]],1) &amp; "    " &amp;VLOOKUP((tabDaten[[#This Row],[MandNr]]&amp;"x"&amp;LEFT(tabDaten[[#This Row],[Gld]],1)),tabGliederung[],2,FALSE)</f>
        <v xml:space="preserve">2    Schulen </v>
      </c>
      <c r="F1220" s="14" t="str">
        <f>LEFT(tabDaten[[#This Row],[Gld]],2) &amp; "    " &amp;VLOOKUP((tabDaten[[#This Row],[MandNr]]&amp;"x"&amp;LEFT(tabDaten[[#This Row],[Gld]],2)),tabGliederung[],2,FALSE)</f>
        <v xml:space="preserve">27    Sonderschulen </v>
      </c>
      <c r="G12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0" s="14" t="str">
        <f>LEFT(tabDaten[[#This Row],[Gld]],4) &amp; "    " &amp;VLOOKUP((tabDaten[[#This Row],[MandNr]]&amp;"x"&amp;LEFT(tabDaten[[#This Row],[Gld]],4)),tabGliederung[],2,FALSE)</f>
        <v>2700    Albert-Schweitzer-Schule  (Förderschule)</v>
      </c>
      <c r="I1220" s="14" t="str">
        <f>IF(OR(LEFT(tabDaten[[#This Row],[Grp]],1)*1=3,LEFT(tabDaten[[#This Row],[Grp]],1)*1=9),LEFT(tabDaten[[#This Row],[Grp]],2),LEFT(tabDaten[[#This Row],[Grp]],1))</f>
        <v>5</v>
      </c>
      <c r="J1220" s="14" t="str">
        <f>VLOOKUP(tabDaten[[#This Row],[GrpKurz]],tabGruppierung[],2,FALSE)</f>
        <v>A   Sächlicher Verwaltungs- und Betriebsaufwand</v>
      </c>
      <c r="K12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2700-562000    Aus- und Fortbildung,   </v>
      </c>
      <c r="L1220" s="17">
        <f>IF(OR(tabDaten[[#This Row],[art]]="00",tabDaten[[#This Row],[art]]="10"),tabDaten[[#This Row],[Plan]],tabDaten[[#This Row],[Plan]]*-1)</f>
        <v>0</v>
      </c>
      <c r="M1220" s="18">
        <f>IF(OR(tabDaten[[#This Row],[art]]="00",tabDaten[[#This Row],[art]]="10",tabDaten[[#This Row],[art]]="60",tabDaten[[#This Row],[art]]="70"),tabDaten[[#This Row],[Rechnung]],tabDaten[[#This Row],[Rechnung]]*-1)</f>
        <v>-226.44</v>
      </c>
      <c r="N1220" s="44">
        <v>1</v>
      </c>
      <c r="O1220" s="45" t="s">
        <v>997</v>
      </c>
      <c r="P1220" s="45" t="s">
        <v>1086</v>
      </c>
      <c r="Q1220" s="45" t="s">
        <v>1727</v>
      </c>
      <c r="R1220" s="45" t="s">
        <v>995</v>
      </c>
      <c r="S1220" s="45" t="s">
        <v>1546</v>
      </c>
      <c r="T1220" s="44" t="s">
        <v>142</v>
      </c>
      <c r="U1220" s="46">
        <v>0</v>
      </c>
      <c r="V1220" s="46">
        <v>226.44</v>
      </c>
    </row>
    <row r="1221" spans="2:22" x14ac:dyDescent="0.2">
      <c r="B1221" s="14" t="str">
        <f>IF(tabDaten[[#This Row],[MandNr]]="","Fehler",IF(tabDaten[[#This Row],[MandNr]]=1,"1 Stadt Bad Rappenau","2 Eigenbetrieb Stadtenwässerung"))</f>
        <v>1 Stadt Bad Rappenau</v>
      </c>
      <c r="C1221" s="14" t="str">
        <f>IF(OR(tabDaten[[#This Row],[art]]="00",tabDaten[[#This Row],[art]]="01",tabDaten[[#This Row],[art]]="60",tabDaten[[#This Row],[art]]="61"),"0 Verwaltungshaushalt","1 Vermögenshaushalt")</f>
        <v>0 Verwaltungshaushalt</v>
      </c>
      <c r="D1221" s="14" t="str">
        <f>VLOOKUP(tabDaten[[#This Row],[art]],tabKontenart[],2,FALSE)</f>
        <v>01 Ausgaben VerwaltungsHH</v>
      </c>
      <c r="E1221" s="14" t="str">
        <f>LEFT(tabDaten[[#This Row],[Gld]],1) &amp; "    " &amp;VLOOKUP((tabDaten[[#This Row],[MandNr]]&amp;"x"&amp;LEFT(tabDaten[[#This Row],[Gld]],1)),tabGliederung[],2,FALSE)</f>
        <v xml:space="preserve">2    Schulen </v>
      </c>
      <c r="F1221" s="14" t="str">
        <f>LEFT(tabDaten[[#This Row],[Gld]],2) &amp; "    " &amp;VLOOKUP((tabDaten[[#This Row],[MandNr]]&amp;"x"&amp;LEFT(tabDaten[[#This Row],[Gld]],2)),tabGliederung[],2,FALSE)</f>
        <v xml:space="preserve">27    Sonderschulen </v>
      </c>
      <c r="G12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1" s="14" t="str">
        <f>LEFT(tabDaten[[#This Row],[Gld]],4) &amp; "    " &amp;VLOOKUP((tabDaten[[#This Row],[MandNr]]&amp;"x"&amp;LEFT(tabDaten[[#This Row],[Gld]],4)),tabGliederung[],2,FALSE)</f>
        <v>2700    Albert-Schweitzer-Schule  (Förderschule)</v>
      </c>
      <c r="I1221" s="14" t="str">
        <f>IF(OR(LEFT(tabDaten[[#This Row],[Grp]],1)*1=3,LEFT(tabDaten[[#This Row],[Grp]],1)*1=9),LEFT(tabDaten[[#This Row],[Grp]],2),LEFT(tabDaten[[#This Row],[Grp]],1))</f>
        <v>5</v>
      </c>
      <c r="J1221" s="14" t="str">
        <f>VLOOKUP(tabDaten[[#This Row],[GrpKurz]],tabGruppierung[],2,FALSE)</f>
        <v>A   Sächlicher Verwaltungs- und Betriebsaufwand</v>
      </c>
      <c r="K12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2700-591000    Lehr- und Unterrichtsmittel  </v>
      </c>
      <c r="L1221" s="17">
        <f>IF(OR(tabDaten[[#This Row],[art]]="00",tabDaten[[#This Row],[art]]="10"),tabDaten[[#This Row],[Plan]],tabDaten[[#This Row],[Plan]]*-1)</f>
        <v>-2800</v>
      </c>
      <c r="M1221" s="18">
        <f>IF(OR(tabDaten[[#This Row],[art]]="00",tabDaten[[#This Row],[art]]="10",tabDaten[[#This Row],[art]]="60",tabDaten[[#This Row],[art]]="70"),tabDaten[[#This Row],[Rechnung]],tabDaten[[#This Row],[Rechnung]]*-1)</f>
        <v>-1906.73</v>
      </c>
      <c r="N1221" s="44">
        <v>1</v>
      </c>
      <c r="O1221" s="45" t="s">
        <v>997</v>
      </c>
      <c r="P1221" s="45" t="s">
        <v>1086</v>
      </c>
      <c r="Q1221" s="45" t="s">
        <v>1757</v>
      </c>
      <c r="R1221" s="45" t="s">
        <v>995</v>
      </c>
      <c r="S1221" s="45" t="s">
        <v>1546</v>
      </c>
      <c r="T1221" s="44" t="s">
        <v>171</v>
      </c>
      <c r="U1221" s="46">
        <v>2800</v>
      </c>
      <c r="V1221" s="46">
        <v>1906.73</v>
      </c>
    </row>
    <row r="1222" spans="2:22" x14ac:dyDescent="0.2">
      <c r="B1222" s="14" t="str">
        <f>IF(tabDaten[[#This Row],[MandNr]]="","Fehler",IF(tabDaten[[#This Row],[MandNr]]=1,"1 Stadt Bad Rappenau","2 Eigenbetrieb Stadtenwässerung"))</f>
        <v>1 Stadt Bad Rappenau</v>
      </c>
      <c r="C1222" s="14" t="str">
        <f>IF(OR(tabDaten[[#This Row],[art]]="00",tabDaten[[#This Row],[art]]="01",tabDaten[[#This Row],[art]]="60",tabDaten[[#This Row],[art]]="61"),"0 Verwaltungshaushalt","1 Vermögenshaushalt")</f>
        <v>0 Verwaltungshaushalt</v>
      </c>
      <c r="D1222" s="14" t="str">
        <f>VLOOKUP(tabDaten[[#This Row],[art]],tabKontenart[],2,FALSE)</f>
        <v>01 Ausgaben VerwaltungsHH</v>
      </c>
      <c r="E1222" s="14" t="str">
        <f>LEFT(tabDaten[[#This Row],[Gld]],1) &amp; "    " &amp;VLOOKUP((tabDaten[[#This Row],[MandNr]]&amp;"x"&amp;LEFT(tabDaten[[#This Row],[Gld]],1)),tabGliederung[],2,FALSE)</f>
        <v xml:space="preserve">2    Schulen </v>
      </c>
      <c r="F1222" s="14" t="str">
        <f>LEFT(tabDaten[[#This Row],[Gld]],2) &amp; "    " &amp;VLOOKUP((tabDaten[[#This Row],[MandNr]]&amp;"x"&amp;LEFT(tabDaten[[#This Row],[Gld]],2)),tabGliederung[],2,FALSE)</f>
        <v xml:space="preserve">27    Sonderschulen </v>
      </c>
      <c r="G12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2" s="14" t="str">
        <f>LEFT(tabDaten[[#This Row],[Gld]],4) &amp; "    " &amp;VLOOKUP((tabDaten[[#This Row],[MandNr]]&amp;"x"&amp;LEFT(tabDaten[[#This Row],[Gld]],4)),tabGliederung[],2,FALSE)</f>
        <v>2700    Albert-Schweitzer-Schule  (Förderschule)</v>
      </c>
      <c r="I1222" s="14" t="str">
        <f>IF(OR(LEFT(tabDaten[[#This Row],[Grp]],1)*1=3,LEFT(tabDaten[[#This Row],[Grp]],1)*1=9),LEFT(tabDaten[[#This Row],[Grp]],2),LEFT(tabDaten[[#This Row],[Grp]],1))</f>
        <v>5</v>
      </c>
      <c r="J1222" s="14" t="str">
        <f>VLOOKUP(tabDaten[[#This Row],[GrpKurz]],tabGruppierung[],2,FALSE)</f>
        <v>A   Sächlicher Verwaltungs- und Betriebsaufwand</v>
      </c>
      <c r="K12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2700-592000    Lernmittel   </v>
      </c>
      <c r="L1222" s="17">
        <f>IF(OR(tabDaten[[#This Row],[art]]="00",tabDaten[[#This Row],[art]]="10"),tabDaten[[#This Row],[Plan]],tabDaten[[#This Row],[Plan]]*-1)</f>
        <v>-5000</v>
      </c>
      <c r="M1222" s="18">
        <f>IF(OR(tabDaten[[#This Row],[art]]="00",tabDaten[[#This Row],[art]]="10",tabDaten[[#This Row],[art]]="60",tabDaten[[#This Row],[art]]="70"),tabDaten[[#This Row],[Rechnung]],tabDaten[[#This Row],[Rechnung]]*-1)</f>
        <v>-4256.46</v>
      </c>
      <c r="N1222" s="44">
        <v>1</v>
      </c>
      <c r="O1222" s="45" t="s">
        <v>997</v>
      </c>
      <c r="P1222" s="45" t="s">
        <v>1086</v>
      </c>
      <c r="Q1222" s="45" t="s">
        <v>1758</v>
      </c>
      <c r="R1222" s="45" t="s">
        <v>995</v>
      </c>
      <c r="S1222" s="45" t="s">
        <v>1546</v>
      </c>
      <c r="T1222" s="44" t="s">
        <v>172</v>
      </c>
      <c r="U1222" s="46">
        <v>5000</v>
      </c>
      <c r="V1222" s="46">
        <v>4256.46</v>
      </c>
    </row>
    <row r="1223" spans="2:22" x14ac:dyDescent="0.2">
      <c r="B1223" s="14" t="str">
        <f>IF(tabDaten[[#This Row],[MandNr]]="","Fehler",IF(tabDaten[[#This Row],[MandNr]]=1,"1 Stadt Bad Rappenau","2 Eigenbetrieb Stadtenwässerung"))</f>
        <v>1 Stadt Bad Rappenau</v>
      </c>
      <c r="C1223" s="14" t="str">
        <f>IF(OR(tabDaten[[#This Row],[art]]="00",tabDaten[[#This Row],[art]]="01",tabDaten[[#This Row],[art]]="60",tabDaten[[#This Row],[art]]="61"),"0 Verwaltungshaushalt","1 Vermögenshaushalt")</f>
        <v>0 Verwaltungshaushalt</v>
      </c>
      <c r="D1223" s="14" t="str">
        <f>VLOOKUP(tabDaten[[#This Row],[art]],tabKontenart[],2,FALSE)</f>
        <v>01 Ausgaben VerwaltungsHH</v>
      </c>
      <c r="E1223" s="14" t="str">
        <f>LEFT(tabDaten[[#This Row],[Gld]],1) &amp; "    " &amp;VLOOKUP((tabDaten[[#This Row],[MandNr]]&amp;"x"&amp;LEFT(tabDaten[[#This Row],[Gld]],1)),tabGliederung[],2,FALSE)</f>
        <v xml:space="preserve">2    Schulen </v>
      </c>
      <c r="F1223" s="14" t="str">
        <f>LEFT(tabDaten[[#This Row],[Gld]],2) &amp; "    " &amp;VLOOKUP((tabDaten[[#This Row],[MandNr]]&amp;"x"&amp;LEFT(tabDaten[[#This Row],[Gld]],2)),tabGliederung[],2,FALSE)</f>
        <v xml:space="preserve">27    Sonderschulen </v>
      </c>
      <c r="G12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3" s="14" t="str">
        <f>LEFT(tabDaten[[#This Row],[Gld]],4) &amp; "    " &amp;VLOOKUP((tabDaten[[#This Row],[MandNr]]&amp;"x"&amp;LEFT(tabDaten[[#This Row],[Gld]],4)),tabGliederung[],2,FALSE)</f>
        <v>2700    Albert-Schweitzer-Schule  (Förderschule)</v>
      </c>
      <c r="I1223" s="14" t="str">
        <f>IF(OR(LEFT(tabDaten[[#This Row],[Grp]],1)*1=3,LEFT(tabDaten[[#This Row],[Grp]],1)*1=9),LEFT(tabDaten[[#This Row],[Grp]],2),LEFT(tabDaten[[#This Row],[Grp]],1))</f>
        <v>5</v>
      </c>
      <c r="J1223" s="14" t="str">
        <f>VLOOKUP(tabDaten[[#This Row],[GrpKurz]],tabGruppierung[],2,FALSE)</f>
        <v>A   Sächlicher Verwaltungs- und Betriebsaufwand</v>
      </c>
      <c r="K12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2700-594000    Bes. Aufwendung für Unterrichtsgebiete  </v>
      </c>
      <c r="L1223" s="17">
        <f>IF(OR(tabDaten[[#This Row],[art]]="00",tabDaten[[#This Row],[art]]="10"),tabDaten[[#This Row],[Plan]],tabDaten[[#This Row],[Plan]]*-1)</f>
        <v>-2200</v>
      </c>
      <c r="M1223" s="18">
        <f>IF(OR(tabDaten[[#This Row],[art]]="00",tabDaten[[#This Row],[art]]="10",tabDaten[[#This Row],[art]]="60",tabDaten[[#This Row],[art]]="70"),tabDaten[[#This Row],[Rechnung]],tabDaten[[#This Row],[Rechnung]]*-1)</f>
        <v>-3366.56</v>
      </c>
      <c r="N1223" s="44">
        <v>1</v>
      </c>
      <c r="O1223" s="45" t="s">
        <v>997</v>
      </c>
      <c r="P1223" s="45" t="s">
        <v>1086</v>
      </c>
      <c r="Q1223" s="45" t="s">
        <v>1760</v>
      </c>
      <c r="R1223" s="45" t="s">
        <v>995</v>
      </c>
      <c r="S1223" s="45" t="s">
        <v>1546</v>
      </c>
      <c r="T1223" s="44" t="s">
        <v>188</v>
      </c>
      <c r="U1223" s="46">
        <v>2200</v>
      </c>
      <c r="V1223" s="46">
        <v>3366.56</v>
      </c>
    </row>
    <row r="1224" spans="2:22" x14ac:dyDescent="0.2">
      <c r="B1224" s="14" t="str">
        <f>IF(tabDaten[[#This Row],[MandNr]]="","Fehler",IF(tabDaten[[#This Row],[MandNr]]=1,"1 Stadt Bad Rappenau","2 Eigenbetrieb Stadtenwässerung"))</f>
        <v>1 Stadt Bad Rappenau</v>
      </c>
      <c r="C1224" s="14" t="str">
        <f>IF(OR(tabDaten[[#This Row],[art]]="00",tabDaten[[#This Row],[art]]="01",tabDaten[[#This Row],[art]]="60",tabDaten[[#This Row],[art]]="61"),"0 Verwaltungshaushalt","1 Vermögenshaushalt")</f>
        <v>0 Verwaltungshaushalt</v>
      </c>
      <c r="D1224" s="14" t="str">
        <f>VLOOKUP(tabDaten[[#This Row],[art]],tabKontenart[],2,FALSE)</f>
        <v>01 Ausgaben VerwaltungsHH</v>
      </c>
      <c r="E1224" s="14" t="str">
        <f>LEFT(tabDaten[[#This Row],[Gld]],1) &amp; "    " &amp;VLOOKUP((tabDaten[[#This Row],[MandNr]]&amp;"x"&amp;LEFT(tabDaten[[#This Row],[Gld]],1)),tabGliederung[],2,FALSE)</f>
        <v xml:space="preserve">2    Schulen </v>
      </c>
      <c r="F1224" s="14" t="str">
        <f>LEFT(tabDaten[[#This Row],[Gld]],2) &amp; "    " &amp;VLOOKUP((tabDaten[[#This Row],[MandNr]]&amp;"x"&amp;LEFT(tabDaten[[#This Row],[Gld]],2)),tabGliederung[],2,FALSE)</f>
        <v xml:space="preserve">27    Sonderschulen </v>
      </c>
      <c r="G12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4" s="14" t="str">
        <f>LEFT(tabDaten[[#This Row],[Gld]],4) &amp; "    " &amp;VLOOKUP((tabDaten[[#This Row],[MandNr]]&amp;"x"&amp;LEFT(tabDaten[[#This Row],[Gld]],4)),tabGliederung[],2,FALSE)</f>
        <v>2700    Albert-Schweitzer-Schule  (Förderschule)</v>
      </c>
      <c r="I1224" s="14" t="str">
        <f>IF(OR(LEFT(tabDaten[[#This Row],[Grp]],1)*1=3,LEFT(tabDaten[[#This Row],[Grp]],1)*1=9),LEFT(tabDaten[[#This Row],[Grp]],2),LEFT(tabDaten[[#This Row],[Grp]],1))</f>
        <v>5</v>
      </c>
      <c r="J1224" s="14" t="str">
        <f>VLOOKUP(tabDaten[[#This Row],[GrpKurz]],tabGruppierung[],2,FALSE)</f>
        <v>A   Sächlicher Verwaltungs- und Betriebsaufwand</v>
      </c>
      <c r="K12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2700-595000    Schulveranstaltungen Schülerauszeichnung  </v>
      </c>
      <c r="L1224" s="17">
        <f>IF(OR(tabDaten[[#This Row],[art]]="00",tabDaten[[#This Row],[art]]="10"),tabDaten[[#This Row],[Plan]],tabDaten[[#This Row],[Plan]]*-1)</f>
        <v>-600</v>
      </c>
      <c r="M1224" s="18">
        <f>IF(OR(tabDaten[[#This Row],[art]]="00",tabDaten[[#This Row],[art]]="10",tabDaten[[#This Row],[art]]="60",tabDaten[[#This Row],[art]]="70"),tabDaten[[#This Row],[Rechnung]],tabDaten[[#This Row],[Rechnung]]*-1)</f>
        <v>-489.1</v>
      </c>
      <c r="N1224" s="44">
        <v>1</v>
      </c>
      <c r="O1224" s="45" t="s">
        <v>997</v>
      </c>
      <c r="P1224" s="45" t="s">
        <v>1086</v>
      </c>
      <c r="Q1224" s="45" t="s">
        <v>1761</v>
      </c>
      <c r="R1224" s="45" t="s">
        <v>995</v>
      </c>
      <c r="S1224" s="45" t="s">
        <v>1546</v>
      </c>
      <c r="T1224" s="44" t="s">
        <v>189</v>
      </c>
      <c r="U1224" s="46">
        <v>600</v>
      </c>
      <c r="V1224" s="46">
        <v>489.1</v>
      </c>
    </row>
    <row r="1225" spans="2:22" x14ac:dyDescent="0.2">
      <c r="B1225" s="14" t="str">
        <f>IF(tabDaten[[#This Row],[MandNr]]="","Fehler",IF(tabDaten[[#This Row],[MandNr]]=1,"1 Stadt Bad Rappenau","2 Eigenbetrieb Stadtenwässerung"))</f>
        <v>1 Stadt Bad Rappenau</v>
      </c>
      <c r="C1225" s="14" t="str">
        <f>IF(OR(tabDaten[[#This Row],[art]]="00",tabDaten[[#This Row],[art]]="01",tabDaten[[#This Row],[art]]="60",tabDaten[[#This Row],[art]]="61"),"0 Verwaltungshaushalt","1 Vermögenshaushalt")</f>
        <v>0 Verwaltungshaushalt</v>
      </c>
      <c r="D1225" s="14" t="str">
        <f>VLOOKUP(tabDaten[[#This Row],[art]],tabKontenart[],2,FALSE)</f>
        <v>01 Ausgaben VerwaltungsHH</v>
      </c>
      <c r="E1225" s="14" t="str">
        <f>LEFT(tabDaten[[#This Row],[Gld]],1) &amp; "    " &amp;VLOOKUP((tabDaten[[#This Row],[MandNr]]&amp;"x"&amp;LEFT(tabDaten[[#This Row],[Gld]],1)),tabGliederung[],2,FALSE)</f>
        <v xml:space="preserve">2    Schulen </v>
      </c>
      <c r="F1225" s="14" t="str">
        <f>LEFT(tabDaten[[#This Row],[Gld]],2) &amp; "    " &amp;VLOOKUP((tabDaten[[#This Row],[MandNr]]&amp;"x"&amp;LEFT(tabDaten[[#This Row],[Gld]],2)),tabGliederung[],2,FALSE)</f>
        <v xml:space="preserve">27    Sonderschulen </v>
      </c>
      <c r="G12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5" s="14" t="str">
        <f>LEFT(tabDaten[[#This Row],[Gld]],4) &amp; "    " &amp;VLOOKUP((tabDaten[[#This Row],[MandNr]]&amp;"x"&amp;LEFT(tabDaten[[#This Row],[Gld]],4)),tabGliederung[],2,FALSE)</f>
        <v>2700    Albert-Schweitzer-Schule  (Förderschule)</v>
      </c>
      <c r="I1225" s="14" t="str">
        <f>IF(OR(LEFT(tabDaten[[#This Row],[Grp]],1)*1=3,LEFT(tabDaten[[#This Row],[Grp]],1)*1=9),LEFT(tabDaten[[#This Row],[Grp]],2),LEFT(tabDaten[[#This Row],[Grp]],1))</f>
        <v>5</v>
      </c>
      <c r="J1225" s="14" t="str">
        <f>VLOOKUP(tabDaten[[#This Row],[GrpKurz]],tabGruppierung[],2,FALSE)</f>
        <v>A   Sächlicher Verwaltungs- und Betriebsaufwand</v>
      </c>
      <c r="K12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2700-597000    Beförderungskosten für Schüler  </v>
      </c>
      <c r="L1225" s="17">
        <f>IF(OR(tabDaten[[#This Row],[art]]="00",tabDaten[[#This Row],[art]]="10"),tabDaten[[#This Row],[Plan]],tabDaten[[#This Row],[Plan]]*-1)</f>
        <v>-2100</v>
      </c>
      <c r="M1225" s="18">
        <f>IF(OR(tabDaten[[#This Row],[art]]="00",tabDaten[[#This Row],[art]]="10",tabDaten[[#This Row],[art]]="60",tabDaten[[#This Row],[art]]="70"),tabDaten[[#This Row],[Rechnung]],tabDaten[[#This Row],[Rechnung]]*-1)</f>
        <v>-614.6</v>
      </c>
      <c r="N1225" s="44">
        <v>1</v>
      </c>
      <c r="O1225" s="45" t="s">
        <v>997</v>
      </c>
      <c r="P1225" s="45" t="s">
        <v>1086</v>
      </c>
      <c r="Q1225" s="45" t="s">
        <v>1764</v>
      </c>
      <c r="R1225" s="45" t="s">
        <v>995</v>
      </c>
      <c r="S1225" s="45" t="s">
        <v>1546</v>
      </c>
      <c r="T1225" s="44" t="s">
        <v>179</v>
      </c>
      <c r="U1225" s="46">
        <v>2100</v>
      </c>
      <c r="V1225" s="46">
        <v>614.6</v>
      </c>
    </row>
    <row r="1226" spans="2:22" x14ac:dyDescent="0.2">
      <c r="B1226" s="14" t="str">
        <f>IF(tabDaten[[#This Row],[MandNr]]="","Fehler",IF(tabDaten[[#This Row],[MandNr]]=1,"1 Stadt Bad Rappenau","2 Eigenbetrieb Stadtenwässerung"))</f>
        <v>1 Stadt Bad Rappenau</v>
      </c>
      <c r="C1226" s="14" t="str">
        <f>IF(OR(tabDaten[[#This Row],[art]]="00",tabDaten[[#This Row],[art]]="01",tabDaten[[#This Row],[art]]="60",tabDaten[[#This Row],[art]]="61"),"0 Verwaltungshaushalt","1 Vermögenshaushalt")</f>
        <v>0 Verwaltungshaushalt</v>
      </c>
      <c r="D1226" s="14" t="str">
        <f>VLOOKUP(tabDaten[[#This Row],[art]],tabKontenart[],2,FALSE)</f>
        <v>01 Ausgaben VerwaltungsHH</v>
      </c>
      <c r="E1226" s="14" t="str">
        <f>LEFT(tabDaten[[#This Row],[Gld]],1) &amp; "    " &amp;VLOOKUP((tabDaten[[#This Row],[MandNr]]&amp;"x"&amp;LEFT(tabDaten[[#This Row],[Gld]],1)),tabGliederung[],2,FALSE)</f>
        <v xml:space="preserve">2    Schulen </v>
      </c>
      <c r="F1226" s="14" t="str">
        <f>LEFT(tabDaten[[#This Row],[Gld]],2) &amp; "    " &amp;VLOOKUP((tabDaten[[#This Row],[MandNr]]&amp;"x"&amp;LEFT(tabDaten[[#This Row],[Gld]],2)),tabGliederung[],2,FALSE)</f>
        <v xml:space="preserve">27    Sonderschulen </v>
      </c>
      <c r="G12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6" s="14" t="str">
        <f>LEFT(tabDaten[[#This Row],[Gld]],4) &amp; "    " &amp;VLOOKUP((tabDaten[[#This Row],[MandNr]]&amp;"x"&amp;LEFT(tabDaten[[#This Row],[Gld]],4)),tabGliederung[],2,FALSE)</f>
        <v>2700    Albert-Schweitzer-Schule  (Förderschule)</v>
      </c>
      <c r="I1226" s="14" t="str">
        <f>IF(OR(LEFT(tabDaten[[#This Row],[Grp]],1)*1=3,LEFT(tabDaten[[#This Row],[Grp]],1)*1=9),LEFT(tabDaten[[#This Row],[Grp]],2),LEFT(tabDaten[[#This Row],[Grp]],1))</f>
        <v>6</v>
      </c>
      <c r="J1226" s="14" t="str">
        <f>VLOOKUP(tabDaten[[#This Row],[GrpKurz]],tabGruppierung[],2,FALSE)</f>
        <v>A   Sächlicher Verwaltungs- und Betriebsaufwand</v>
      </c>
      <c r="K12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2700-634000    Aufwand für Jugendbegleiter und Integrationshelfer  </v>
      </c>
      <c r="L1226" s="17">
        <f>IF(OR(tabDaten[[#This Row],[art]]="00",tabDaten[[#This Row],[art]]="10"),tabDaten[[#This Row],[Plan]],tabDaten[[#This Row],[Plan]]*-1)</f>
        <v>-5000</v>
      </c>
      <c r="M1226" s="18">
        <f>IF(OR(tabDaten[[#This Row],[art]]="00",tabDaten[[#This Row],[art]]="10",tabDaten[[#This Row],[art]]="60",tabDaten[[#This Row],[art]]="70"),tabDaten[[#This Row],[Rechnung]],tabDaten[[#This Row],[Rechnung]]*-1)</f>
        <v>-6067.25</v>
      </c>
      <c r="N1226" s="44">
        <v>1</v>
      </c>
      <c r="O1226" s="45" t="s">
        <v>997</v>
      </c>
      <c r="P1226" s="45" t="s">
        <v>1086</v>
      </c>
      <c r="Q1226" s="45" t="s">
        <v>1744</v>
      </c>
      <c r="R1226" s="45" t="s">
        <v>995</v>
      </c>
      <c r="S1226" s="45" t="s">
        <v>1546</v>
      </c>
      <c r="T1226" s="44" t="s">
        <v>2206</v>
      </c>
      <c r="U1226" s="46">
        <v>5000</v>
      </c>
      <c r="V1226" s="46">
        <v>6067.25</v>
      </c>
    </row>
    <row r="1227" spans="2:22" x14ac:dyDescent="0.2">
      <c r="B1227" s="14" t="str">
        <f>IF(tabDaten[[#This Row],[MandNr]]="","Fehler",IF(tabDaten[[#This Row],[MandNr]]=1,"1 Stadt Bad Rappenau","2 Eigenbetrieb Stadtenwässerung"))</f>
        <v>1 Stadt Bad Rappenau</v>
      </c>
      <c r="C1227" s="14" t="str">
        <f>IF(OR(tabDaten[[#This Row],[art]]="00",tabDaten[[#This Row],[art]]="01",tabDaten[[#This Row],[art]]="60",tabDaten[[#This Row],[art]]="61"),"0 Verwaltungshaushalt","1 Vermögenshaushalt")</f>
        <v>0 Verwaltungshaushalt</v>
      </c>
      <c r="D1227" s="14" t="str">
        <f>VLOOKUP(tabDaten[[#This Row],[art]],tabKontenart[],2,FALSE)</f>
        <v>01 Ausgaben VerwaltungsHH</v>
      </c>
      <c r="E1227" s="14" t="str">
        <f>LEFT(tabDaten[[#This Row],[Gld]],1) &amp; "    " &amp;VLOOKUP((tabDaten[[#This Row],[MandNr]]&amp;"x"&amp;LEFT(tabDaten[[#This Row],[Gld]],1)),tabGliederung[],2,FALSE)</f>
        <v xml:space="preserve">2    Schulen </v>
      </c>
      <c r="F1227" s="14" t="str">
        <f>LEFT(tabDaten[[#This Row],[Gld]],2) &amp; "    " &amp;VLOOKUP((tabDaten[[#This Row],[MandNr]]&amp;"x"&amp;LEFT(tabDaten[[#This Row],[Gld]],2)),tabGliederung[],2,FALSE)</f>
        <v xml:space="preserve">27    Sonderschulen </v>
      </c>
      <c r="G12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7" s="14" t="str">
        <f>LEFT(tabDaten[[#This Row],[Gld]],4) &amp; "    " &amp;VLOOKUP((tabDaten[[#This Row],[MandNr]]&amp;"x"&amp;LEFT(tabDaten[[#This Row],[Gld]],4)),tabGliederung[],2,FALSE)</f>
        <v>2700    Albert-Schweitzer-Schule  (Förderschule)</v>
      </c>
      <c r="I1227" s="14" t="str">
        <f>IF(OR(LEFT(tabDaten[[#This Row],[Grp]],1)*1=3,LEFT(tabDaten[[#This Row],[Grp]],1)*1=9),LEFT(tabDaten[[#This Row],[Grp]],2),LEFT(tabDaten[[#This Row],[Grp]],1))</f>
        <v>6</v>
      </c>
      <c r="J1227" s="14" t="str">
        <f>VLOOKUP(tabDaten[[#This Row],[GrpKurz]],tabGruppierung[],2,FALSE)</f>
        <v>A   Sächlicher Verwaltungs- und Betriebsaufwand</v>
      </c>
      <c r="K12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2700-638000    EDV-Kosten   </v>
      </c>
      <c r="L1227" s="17">
        <f>IF(OR(tabDaten[[#This Row],[art]]="00",tabDaten[[#This Row],[art]]="10"),tabDaten[[#This Row],[Plan]],tabDaten[[#This Row],[Plan]]*-1)</f>
        <v>-32500</v>
      </c>
      <c r="M1227" s="18">
        <f>IF(OR(tabDaten[[#This Row],[art]]="00",tabDaten[[#This Row],[art]]="10",tabDaten[[#This Row],[art]]="60",tabDaten[[#This Row],[art]]="70"),tabDaten[[#This Row],[Rechnung]],tabDaten[[#This Row],[Rechnung]]*-1)</f>
        <v>-27457.74</v>
      </c>
      <c r="N1227" s="44">
        <v>1</v>
      </c>
      <c r="O1227" s="45" t="s">
        <v>997</v>
      </c>
      <c r="P1227" s="45" t="s">
        <v>1086</v>
      </c>
      <c r="Q1227" s="45" t="s">
        <v>1722</v>
      </c>
      <c r="R1227" s="45" t="s">
        <v>995</v>
      </c>
      <c r="S1227" s="45" t="s">
        <v>1546</v>
      </c>
      <c r="T1227" s="44" t="s">
        <v>117</v>
      </c>
      <c r="U1227" s="46">
        <v>32500</v>
      </c>
      <c r="V1227" s="46">
        <v>27457.74</v>
      </c>
    </row>
    <row r="1228" spans="2:22" x14ac:dyDescent="0.2">
      <c r="B1228" s="14" t="str">
        <f>IF(tabDaten[[#This Row],[MandNr]]="","Fehler",IF(tabDaten[[#This Row],[MandNr]]=1,"1 Stadt Bad Rappenau","2 Eigenbetrieb Stadtenwässerung"))</f>
        <v>1 Stadt Bad Rappenau</v>
      </c>
      <c r="C1228" s="14" t="str">
        <f>IF(OR(tabDaten[[#This Row],[art]]="00",tabDaten[[#This Row],[art]]="01",tabDaten[[#This Row],[art]]="60",tabDaten[[#This Row],[art]]="61"),"0 Verwaltungshaushalt","1 Vermögenshaushalt")</f>
        <v>0 Verwaltungshaushalt</v>
      </c>
      <c r="D1228" s="14" t="str">
        <f>VLOOKUP(tabDaten[[#This Row],[art]],tabKontenart[],2,FALSE)</f>
        <v>01 Ausgaben VerwaltungsHH</v>
      </c>
      <c r="E1228" s="14" t="str">
        <f>LEFT(tabDaten[[#This Row],[Gld]],1) &amp; "    " &amp;VLOOKUP((tabDaten[[#This Row],[MandNr]]&amp;"x"&amp;LEFT(tabDaten[[#This Row],[Gld]],1)),tabGliederung[],2,FALSE)</f>
        <v xml:space="preserve">2    Schulen </v>
      </c>
      <c r="F1228" s="14" t="str">
        <f>LEFT(tabDaten[[#This Row],[Gld]],2) &amp; "    " &amp;VLOOKUP((tabDaten[[#This Row],[MandNr]]&amp;"x"&amp;LEFT(tabDaten[[#This Row],[Gld]],2)),tabGliederung[],2,FALSE)</f>
        <v xml:space="preserve">27    Sonderschulen </v>
      </c>
      <c r="G12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8" s="14" t="str">
        <f>LEFT(tabDaten[[#This Row],[Gld]],4) &amp; "    " &amp;VLOOKUP((tabDaten[[#This Row],[MandNr]]&amp;"x"&amp;LEFT(tabDaten[[#This Row],[Gld]],4)),tabGliederung[],2,FALSE)</f>
        <v>2700    Albert-Schweitzer-Schule  (Förderschule)</v>
      </c>
      <c r="I1228" s="14" t="str">
        <f>IF(OR(LEFT(tabDaten[[#This Row],[Grp]],1)*1=3,LEFT(tabDaten[[#This Row],[Grp]],1)*1=9),LEFT(tabDaten[[#This Row],[Grp]],2),LEFT(tabDaten[[#This Row],[Grp]],1))</f>
        <v>6</v>
      </c>
      <c r="J1228" s="14" t="str">
        <f>VLOOKUP(tabDaten[[#This Row],[GrpKurz]],tabGruppierung[],2,FALSE)</f>
        <v>A   Sächlicher Verwaltungs- und Betriebsaufwand</v>
      </c>
      <c r="K12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2700-640000    Steuern, Versicherung. , Schadensfälle , Sonderabgaben  </v>
      </c>
      <c r="L1228" s="17">
        <f>IF(OR(tabDaten[[#This Row],[art]]="00",tabDaten[[#This Row],[art]]="10"),tabDaten[[#This Row],[Plan]],tabDaten[[#This Row],[Plan]]*-1)</f>
        <v>-4200</v>
      </c>
      <c r="M1228" s="18">
        <f>IF(OR(tabDaten[[#This Row],[art]]="00",tabDaten[[#This Row],[art]]="10",tabDaten[[#This Row],[art]]="60",tabDaten[[#This Row],[art]]="70"),tabDaten[[#This Row],[Rechnung]],tabDaten[[#This Row],[Rechnung]]*-1)</f>
        <v>-4369.01</v>
      </c>
      <c r="N1228" s="44">
        <v>1</v>
      </c>
      <c r="O1228" s="45" t="s">
        <v>997</v>
      </c>
      <c r="P1228" s="45" t="s">
        <v>1086</v>
      </c>
      <c r="Q1228" s="45" t="s">
        <v>1723</v>
      </c>
      <c r="R1228" s="45" t="s">
        <v>995</v>
      </c>
      <c r="S1228" s="45" t="s">
        <v>1546</v>
      </c>
      <c r="T1228" s="44" t="s">
        <v>186</v>
      </c>
      <c r="U1228" s="46">
        <v>4200</v>
      </c>
      <c r="V1228" s="46">
        <v>4369.01</v>
      </c>
    </row>
    <row r="1229" spans="2:22" x14ac:dyDescent="0.2">
      <c r="B1229" s="14" t="str">
        <f>IF(tabDaten[[#This Row],[MandNr]]="","Fehler",IF(tabDaten[[#This Row],[MandNr]]=1,"1 Stadt Bad Rappenau","2 Eigenbetrieb Stadtenwässerung"))</f>
        <v>1 Stadt Bad Rappenau</v>
      </c>
      <c r="C1229" s="14" t="str">
        <f>IF(OR(tabDaten[[#This Row],[art]]="00",tabDaten[[#This Row],[art]]="01",tabDaten[[#This Row],[art]]="60",tabDaten[[#This Row],[art]]="61"),"0 Verwaltungshaushalt","1 Vermögenshaushalt")</f>
        <v>0 Verwaltungshaushalt</v>
      </c>
      <c r="D1229" s="14" t="str">
        <f>VLOOKUP(tabDaten[[#This Row],[art]],tabKontenart[],2,FALSE)</f>
        <v>01 Ausgaben VerwaltungsHH</v>
      </c>
      <c r="E1229" s="14" t="str">
        <f>LEFT(tabDaten[[#This Row],[Gld]],1) &amp; "    " &amp;VLOOKUP((tabDaten[[#This Row],[MandNr]]&amp;"x"&amp;LEFT(tabDaten[[#This Row],[Gld]],1)),tabGliederung[],2,FALSE)</f>
        <v xml:space="preserve">2    Schulen </v>
      </c>
      <c r="F1229" s="14" t="str">
        <f>LEFT(tabDaten[[#This Row],[Gld]],2) &amp; "    " &amp;VLOOKUP((tabDaten[[#This Row],[MandNr]]&amp;"x"&amp;LEFT(tabDaten[[#This Row],[Gld]],2)),tabGliederung[],2,FALSE)</f>
        <v xml:space="preserve">27    Sonderschulen </v>
      </c>
      <c r="G12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29" s="14" t="str">
        <f>LEFT(tabDaten[[#This Row],[Gld]],4) &amp; "    " &amp;VLOOKUP((tabDaten[[#This Row],[MandNr]]&amp;"x"&amp;LEFT(tabDaten[[#This Row],[Gld]],4)),tabGliederung[],2,FALSE)</f>
        <v>2700    Albert-Schweitzer-Schule  (Förderschule)</v>
      </c>
      <c r="I1229" s="14" t="str">
        <f>IF(OR(LEFT(tabDaten[[#This Row],[Grp]],1)*1=3,LEFT(tabDaten[[#This Row],[Grp]],1)*1=9),LEFT(tabDaten[[#This Row],[Grp]],2),LEFT(tabDaten[[#This Row],[Grp]],1))</f>
        <v>6</v>
      </c>
      <c r="J1229" s="14" t="str">
        <f>VLOOKUP(tabDaten[[#This Row],[GrpKurz]],tabGruppierung[],2,FALSE)</f>
        <v>A   Sächlicher Verwaltungs- und Betriebsaufwand</v>
      </c>
      <c r="K12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2700-650000    Bürobedarf   </v>
      </c>
      <c r="L1229" s="17">
        <f>IF(OR(tabDaten[[#This Row],[art]]="00",tabDaten[[#This Row],[art]]="10"),tabDaten[[#This Row],[Plan]],tabDaten[[#This Row],[Plan]]*-1)</f>
        <v>-1900</v>
      </c>
      <c r="M1229" s="18">
        <f>IF(OR(tabDaten[[#This Row],[art]]="00",tabDaten[[#This Row],[art]]="10",tabDaten[[#This Row],[art]]="60",tabDaten[[#This Row],[art]]="70"),tabDaten[[#This Row],[Rechnung]],tabDaten[[#This Row],[Rechnung]]*-1)</f>
        <v>-513.04999999999995</v>
      </c>
      <c r="N1229" s="44">
        <v>1</v>
      </c>
      <c r="O1229" s="45" t="s">
        <v>997</v>
      </c>
      <c r="P1229" s="45" t="s">
        <v>1086</v>
      </c>
      <c r="Q1229" s="45" t="s">
        <v>1724</v>
      </c>
      <c r="R1229" s="45" t="s">
        <v>995</v>
      </c>
      <c r="S1229" s="45" t="s">
        <v>1546</v>
      </c>
      <c r="T1229" s="44" t="s">
        <v>119</v>
      </c>
      <c r="U1229" s="46">
        <v>1900</v>
      </c>
      <c r="V1229" s="46">
        <v>513.04999999999995</v>
      </c>
    </row>
    <row r="1230" spans="2:22" x14ac:dyDescent="0.2">
      <c r="B1230" s="14" t="str">
        <f>IF(tabDaten[[#This Row],[MandNr]]="","Fehler",IF(tabDaten[[#This Row],[MandNr]]=1,"1 Stadt Bad Rappenau","2 Eigenbetrieb Stadtenwässerung"))</f>
        <v>1 Stadt Bad Rappenau</v>
      </c>
      <c r="C1230" s="14" t="str">
        <f>IF(OR(tabDaten[[#This Row],[art]]="00",tabDaten[[#This Row],[art]]="01",tabDaten[[#This Row],[art]]="60",tabDaten[[#This Row],[art]]="61"),"0 Verwaltungshaushalt","1 Vermögenshaushalt")</f>
        <v>0 Verwaltungshaushalt</v>
      </c>
      <c r="D1230" s="14" t="str">
        <f>VLOOKUP(tabDaten[[#This Row],[art]],tabKontenart[],2,FALSE)</f>
        <v>01 Ausgaben VerwaltungsHH</v>
      </c>
      <c r="E1230" s="14" t="str">
        <f>LEFT(tabDaten[[#This Row],[Gld]],1) &amp; "    " &amp;VLOOKUP((tabDaten[[#This Row],[MandNr]]&amp;"x"&amp;LEFT(tabDaten[[#This Row],[Gld]],1)),tabGliederung[],2,FALSE)</f>
        <v xml:space="preserve">2    Schulen </v>
      </c>
      <c r="F1230" s="14" t="str">
        <f>LEFT(tabDaten[[#This Row],[Gld]],2) &amp; "    " &amp;VLOOKUP((tabDaten[[#This Row],[MandNr]]&amp;"x"&amp;LEFT(tabDaten[[#This Row],[Gld]],2)),tabGliederung[],2,FALSE)</f>
        <v xml:space="preserve">27    Sonderschulen </v>
      </c>
      <c r="G12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30" s="14" t="str">
        <f>LEFT(tabDaten[[#This Row],[Gld]],4) &amp; "    " &amp;VLOOKUP((tabDaten[[#This Row],[MandNr]]&amp;"x"&amp;LEFT(tabDaten[[#This Row],[Gld]],4)),tabGliederung[],2,FALSE)</f>
        <v>2700    Albert-Schweitzer-Schule  (Förderschule)</v>
      </c>
      <c r="I1230" s="14" t="str">
        <f>IF(OR(LEFT(tabDaten[[#This Row],[Grp]],1)*1=3,LEFT(tabDaten[[#This Row],[Grp]],1)*1=9),LEFT(tabDaten[[#This Row],[Grp]],2),LEFT(tabDaten[[#This Row],[Grp]],1))</f>
        <v>6</v>
      </c>
      <c r="J1230" s="14" t="str">
        <f>VLOOKUP(tabDaten[[#This Row],[GrpKurz]],tabGruppierung[],2,FALSE)</f>
        <v>A   Sächlicher Verwaltungs- und Betriebsaufwand</v>
      </c>
      <c r="K12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2700-668000    Vermischte Ausgaben   </v>
      </c>
      <c r="L1230" s="17">
        <f>IF(OR(tabDaten[[#This Row],[art]]="00",tabDaten[[#This Row],[art]]="10"),tabDaten[[#This Row],[Plan]],tabDaten[[#This Row],[Plan]]*-1)</f>
        <v>-200</v>
      </c>
      <c r="M1230" s="18">
        <f>IF(OR(tabDaten[[#This Row],[art]]="00",tabDaten[[#This Row],[art]]="10",tabDaten[[#This Row],[art]]="60",tabDaten[[#This Row],[art]]="70"),tabDaten[[#This Row],[Rechnung]],tabDaten[[#This Row],[Rechnung]]*-1)</f>
        <v>-60.46</v>
      </c>
      <c r="N1230" s="44">
        <v>1</v>
      </c>
      <c r="O1230" s="45" t="s">
        <v>997</v>
      </c>
      <c r="P1230" s="45" t="s">
        <v>1086</v>
      </c>
      <c r="Q1230" s="45" t="s">
        <v>1726</v>
      </c>
      <c r="R1230" s="45" t="s">
        <v>995</v>
      </c>
      <c r="S1230" s="45" t="s">
        <v>1546</v>
      </c>
      <c r="T1230" s="44" t="s">
        <v>121</v>
      </c>
      <c r="U1230" s="46">
        <v>200</v>
      </c>
      <c r="V1230" s="46">
        <v>60.46</v>
      </c>
    </row>
    <row r="1231" spans="2:22" x14ac:dyDescent="0.2">
      <c r="B1231" s="14" t="str">
        <f>IF(tabDaten[[#This Row],[MandNr]]="","Fehler",IF(tabDaten[[#This Row],[MandNr]]=1,"1 Stadt Bad Rappenau","2 Eigenbetrieb Stadtenwässerung"))</f>
        <v>1 Stadt Bad Rappenau</v>
      </c>
      <c r="C1231" s="14" t="str">
        <f>IF(OR(tabDaten[[#This Row],[art]]="00",tabDaten[[#This Row],[art]]="01",tabDaten[[#This Row],[art]]="60",tabDaten[[#This Row],[art]]="61"),"0 Verwaltungshaushalt","1 Vermögenshaushalt")</f>
        <v>0 Verwaltungshaushalt</v>
      </c>
      <c r="D1231" s="14" t="str">
        <f>VLOOKUP(tabDaten[[#This Row],[art]],tabKontenart[],2,FALSE)</f>
        <v>01 Ausgaben VerwaltungsHH</v>
      </c>
      <c r="E1231" s="14" t="str">
        <f>LEFT(tabDaten[[#This Row],[Gld]],1) &amp; "    " &amp;VLOOKUP((tabDaten[[#This Row],[MandNr]]&amp;"x"&amp;LEFT(tabDaten[[#This Row],[Gld]],1)),tabGliederung[],2,FALSE)</f>
        <v xml:space="preserve">2    Schulen </v>
      </c>
      <c r="F1231" s="14" t="str">
        <f>LEFT(tabDaten[[#This Row],[Gld]],2) &amp; "    " &amp;VLOOKUP((tabDaten[[#This Row],[MandNr]]&amp;"x"&amp;LEFT(tabDaten[[#This Row],[Gld]],2)),tabGliederung[],2,FALSE)</f>
        <v xml:space="preserve">27    Sonderschulen </v>
      </c>
      <c r="G12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31" s="14" t="str">
        <f>LEFT(tabDaten[[#This Row],[Gld]],4) &amp; "    " &amp;VLOOKUP((tabDaten[[#This Row],[MandNr]]&amp;"x"&amp;LEFT(tabDaten[[#This Row],[Gld]],4)),tabGliederung[],2,FALSE)</f>
        <v>2700    Albert-Schweitzer-Schule  (Förderschule)</v>
      </c>
      <c r="I1231" s="14" t="str">
        <f>IF(OR(LEFT(tabDaten[[#This Row],[Grp]],1)*1=3,LEFT(tabDaten[[#This Row],[Grp]],1)*1=9),LEFT(tabDaten[[#This Row],[Grp]],2),LEFT(tabDaten[[#This Row],[Grp]],1))</f>
        <v>6</v>
      </c>
      <c r="J1231" s="14" t="str">
        <f>VLOOKUP(tabDaten[[#This Row],[GrpKurz]],tabGruppierung[],2,FALSE)</f>
        <v>A   Sächlicher Verwaltungs- und Betriebsaufwand</v>
      </c>
      <c r="K12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2700-679000    Innere Verrechnungen   </v>
      </c>
      <c r="L1231" s="17">
        <f>IF(OR(tabDaten[[#This Row],[art]]="00",tabDaten[[#This Row],[art]]="10"),tabDaten[[#This Row],[Plan]],tabDaten[[#This Row],[Plan]]*-1)</f>
        <v>-31100</v>
      </c>
      <c r="M1231" s="18">
        <f>IF(OR(tabDaten[[#This Row],[art]]="00",tabDaten[[#This Row],[art]]="10",tabDaten[[#This Row],[art]]="60",tabDaten[[#This Row],[art]]="70"),tabDaten[[#This Row],[Rechnung]],tabDaten[[#This Row],[Rechnung]]*-1)</f>
        <v>0</v>
      </c>
      <c r="N1231" s="44">
        <v>1</v>
      </c>
      <c r="O1231" s="45" t="s">
        <v>997</v>
      </c>
      <c r="P1231" s="45" t="s">
        <v>1086</v>
      </c>
      <c r="Q1231" s="45" t="s">
        <v>1728</v>
      </c>
      <c r="R1231" s="45" t="s">
        <v>995</v>
      </c>
      <c r="S1231" s="45" t="s">
        <v>1546</v>
      </c>
      <c r="T1231" s="44" t="s">
        <v>11</v>
      </c>
      <c r="U1231" s="46">
        <v>31100</v>
      </c>
      <c r="V1231" s="46">
        <v>0</v>
      </c>
    </row>
    <row r="1232" spans="2:22" x14ac:dyDescent="0.2">
      <c r="B1232" s="14" t="str">
        <f>IF(tabDaten[[#This Row],[MandNr]]="","Fehler",IF(tabDaten[[#This Row],[MandNr]]=1,"1 Stadt Bad Rappenau","2 Eigenbetrieb Stadtenwässerung"))</f>
        <v>1 Stadt Bad Rappenau</v>
      </c>
      <c r="C1232" s="14" t="str">
        <f>IF(OR(tabDaten[[#This Row],[art]]="00",tabDaten[[#This Row],[art]]="01",tabDaten[[#This Row],[art]]="60",tabDaten[[#This Row],[art]]="61"),"0 Verwaltungshaushalt","1 Vermögenshaushalt")</f>
        <v>0 Verwaltungshaushalt</v>
      </c>
      <c r="D1232" s="14" t="str">
        <f>VLOOKUP(tabDaten[[#This Row],[art]],tabKontenart[],2,FALSE)</f>
        <v>01 Ausgaben VerwaltungsHH</v>
      </c>
      <c r="E1232" s="14" t="str">
        <f>LEFT(tabDaten[[#This Row],[Gld]],1) &amp; "    " &amp;VLOOKUP((tabDaten[[#This Row],[MandNr]]&amp;"x"&amp;LEFT(tabDaten[[#This Row],[Gld]],1)),tabGliederung[],2,FALSE)</f>
        <v xml:space="preserve">2    Schulen </v>
      </c>
      <c r="F1232" s="14" t="str">
        <f>LEFT(tabDaten[[#This Row],[Gld]],2) &amp; "    " &amp;VLOOKUP((tabDaten[[#This Row],[MandNr]]&amp;"x"&amp;LEFT(tabDaten[[#This Row],[Gld]],2)),tabGliederung[],2,FALSE)</f>
        <v xml:space="preserve">27    Sonderschulen </v>
      </c>
      <c r="G12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1232" s="14" t="str">
        <f>LEFT(tabDaten[[#This Row],[Gld]],4) &amp; "    " &amp;VLOOKUP((tabDaten[[#This Row],[MandNr]]&amp;"x"&amp;LEFT(tabDaten[[#This Row],[Gld]],4)),tabGliederung[],2,FALSE)</f>
        <v>2700    Albert-Schweitzer-Schule  (Förderschule)</v>
      </c>
      <c r="I1232" s="14" t="str">
        <f>IF(OR(LEFT(tabDaten[[#This Row],[Grp]],1)*1=3,LEFT(tabDaten[[#This Row],[Grp]],1)*1=9),LEFT(tabDaten[[#This Row],[Grp]],2),LEFT(tabDaten[[#This Row],[Grp]],1))</f>
        <v>7</v>
      </c>
      <c r="J1232" s="14" t="str">
        <f>VLOOKUP(tabDaten[[#This Row],[GrpKurz]],tabGruppierung[],2,FALSE)</f>
        <v>A   Zuweisungen und Zuschüsse (nicht für Investitionen)</v>
      </c>
      <c r="K12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2700-700000    Zuschuss Förderverein   </v>
      </c>
      <c r="L1232" s="17">
        <f>IF(OR(tabDaten[[#This Row],[art]]="00",tabDaten[[#This Row],[art]]="10"),tabDaten[[#This Row],[Plan]],tabDaten[[#This Row],[Plan]]*-1)</f>
        <v>-200</v>
      </c>
      <c r="M1232" s="18">
        <f>IF(OR(tabDaten[[#This Row],[art]]="00",tabDaten[[#This Row],[art]]="10",tabDaten[[#This Row],[art]]="60",tabDaten[[#This Row],[art]]="70"),tabDaten[[#This Row],[Rechnung]],tabDaten[[#This Row],[Rechnung]]*-1)</f>
        <v>-100</v>
      </c>
      <c r="N1232" s="44">
        <v>1</v>
      </c>
      <c r="O1232" s="45" t="s">
        <v>997</v>
      </c>
      <c r="P1232" s="45" t="s">
        <v>1086</v>
      </c>
      <c r="Q1232" s="45" t="s">
        <v>1766</v>
      </c>
      <c r="R1232" s="45" t="s">
        <v>995</v>
      </c>
      <c r="S1232" s="45" t="s">
        <v>1546</v>
      </c>
      <c r="T1232" s="44" t="s">
        <v>182</v>
      </c>
      <c r="U1232" s="46">
        <v>200</v>
      </c>
      <c r="V1232" s="46">
        <v>100</v>
      </c>
    </row>
    <row r="1233" spans="2:22" x14ac:dyDescent="0.2">
      <c r="B1233" s="14" t="str">
        <f>IF(tabDaten[[#This Row],[MandNr]]="","Fehler",IF(tabDaten[[#This Row],[MandNr]]=1,"1 Stadt Bad Rappenau","2 Eigenbetrieb Stadtenwässerung"))</f>
        <v>1 Stadt Bad Rappenau</v>
      </c>
      <c r="C1233" s="14" t="str">
        <f>IF(OR(tabDaten[[#This Row],[art]]="00",tabDaten[[#This Row],[art]]="01",tabDaten[[#This Row],[art]]="60",tabDaten[[#This Row],[art]]="61"),"0 Verwaltungshaushalt","1 Vermögenshaushalt")</f>
        <v>0 Verwaltungshaushalt</v>
      </c>
      <c r="D1233" s="14" t="str">
        <f>VLOOKUP(tabDaten[[#This Row],[art]],tabKontenart[],2,FALSE)</f>
        <v>01 Ausgaben VerwaltungsHH</v>
      </c>
      <c r="E1233" s="14" t="str">
        <f>LEFT(tabDaten[[#This Row],[Gld]],1) &amp; "    " &amp;VLOOKUP((tabDaten[[#This Row],[MandNr]]&amp;"x"&amp;LEFT(tabDaten[[#This Row],[Gld]],1)),tabGliederung[],2,FALSE)</f>
        <v xml:space="preserve">2    Schulen </v>
      </c>
      <c r="F1233" s="14" t="str">
        <f>LEFT(tabDaten[[#This Row],[Gld]],2) &amp; "    " &amp;VLOOKUP((tabDaten[[#This Row],[MandNr]]&amp;"x"&amp;LEFT(tabDaten[[#This Row],[Gld]],2)),tabGliederung[],2,FALSE)</f>
        <v xml:space="preserve">28    Gesamtschulen u. dgl. </v>
      </c>
      <c r="G12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33" s="14" t="str">
        <f>LEFT(tabDaten[[#This Row],[Gld]],4) &amp; "    " &amp;VLOOKUP((tabDaten[[#This Row],[MandNr]]&amp;"x"&amp;LEFT(tabDaten[[#This Row],[Gld]],4)),tabGliederung[],2,FALSE)</f>
        <v xml:space="preserve">2820    Gemeinschaftsschule Bad Rappenau </v>
      </c>
      <c r="I1233" s="14" t="str">
        <f>IF(OR(LEFT(tabDaten[[#This Row],[Grp]],1)*1=3,LEFT(tabDaten[[#This Row],[Grp]],1)*1=9),LEFT(tabDaten[[#This Row],[Grp]],2),LEFT(tabDaten[[#This Row],[Grp]],1))</f>
        <v>4</v>
      </c>
      <c r="J1233" s="14" t="str">
        <f>VLOOKUP(tabDaten[[#This Row],[GrpKurz]],tabGruppierung[],2,FALSE)</f>
        <v>A   Personalausgaben</v>
      </c>
      <c r="K12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2820-414000    Vergütungen der Beschäftigten   </v>
      </c>
      <c r="L1233" s="17">
        <f>IF(OR(tabDaten[[#This Row],[art]]="00",tabDaten[[#This Row],[art]]="10"),tabDaten[[#This Row],[Plan]],tabDaten[[#This Row],[Plan]]*-1)</f>
        <v>-94000</v>
      </c>
      <c r="M1233" s="18">
        <f>IF(OR(tabDaten[[#This Row],[art]]="00",tabDaten[[#This Row],[art]]="10",tabDaten[[#This Row],[art]]="60",tabDaten[[#This Row],[art]]="70"),tabDaten[[#This Row],[Rechnung]],tabDaten[[#This Row],[Rechnung]]*-1)</f>
        <v>-103471.27</v>
      </c>
      <c r="N1233" s="44">
        <v>1</v>
      </c>
      <c r="O1233" s="45" t="s">
        <v>997</v>
      </c>
      <c r="P1233" s="45" t="s">
        <v>1097</v>
      </c>
      <c r="Q1233" s="45" t="s">
        <v>1707</v>
      </c>
      <c r="R1233" s="45" t="s">
        <v>995</v>
      </c>
      <c r="S1233" s="45" t="s">
        <v>1546</v>
      </c>
      <c r="T1233" s="44" t="s">
        <v>190</v>
      </c>
      <c r="U1233" s="46">
        <v>94000</v>
      </c>
      <c r="V1233" s="46">
        <v>103471.27</v>
      </c>
    </row>
    <row r="1234" spans="2:22" x14ac:dyDescent="0.2">
      <c r="B1234" s="14" t="str">
        <f>IF(tabDaten[[#This Row],[MandNr]]="","Fehler",IF(tabDaten[[#This Row],[MandNr]]=1,"1 Stadt Bad Rappenau","2 Eigenbetrieb Stadtenwässerung"))</f>
        <v>1 Stadt Bad Rappenau</v>
      </c>
      <c r="C1234" s="14" t="str">
        <f>IF(OR(tabDaten[[#This Row],[art]]="00",tabDaten[[#This Row],[art]]="01",tabDaten[[#This Row],[art]]="60",tabDaten[[#This Row],[art]]="61"),"0 Verwaltungshaushalt","1 Vermögenshaushalt")</f>
        <v>0 Verwaltungshaushalt</v>
      </c>
      <c r="D1234" s="14" t="str">
        <f>VLOOKUP(tabDaten[[#This Row],[art]],tabKontenart[],2,FALSE)</f>
        <v>01 Ausgaben VerwaltungsHH</v>
      </c>
      <c r="E1234" s="14" t="str">
        <f>LEFT(tabDaten[[#This Row],[Gld]],1) &amp; "    " &amp;VLOOKUP((tabDaten[[#This Row],[MandNr]]&amp;"x"&amp;LEFT(tabDaten[[#This Row],[Gld]],1)),tabGliederung[],2,FALSE)</f>
        <v xml:space="preserve">2    Schulen </v>
      </c>
      <c r="F1234" s="14" t="str">
        <f>LEFT(tabDaten[[#This Row],[Gld]],2) &amp; "    " &amp;VLOOKUP((tabDaten[[#This Row],[MandNr]]&amp;"x"&amp;LEFT(tabDaten[[#This Row],[Gld]],2)),tabGliederung[],2,FALSE)</f>
        <v xml:space="preserve">28    Gesamtschulen u. dgl. </v>
      </c>
      <c r="G12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34" s="14" t="str">
        <f>LEFT(tabDaten[[#This Row],[Gld]],4) &amp; "    " &amp;VLOOKUP((tabDaten[[#This Row],[MandNr]]&amp;"x"&amp;LEFT(tabDaten[[#This Row],[Gld]],4)),tabGliederung[],2,FALSE)</f>
        <v xml:space="preserve">2820    Gemeinschaftsschule Bad Rappenau </v>
      </c>
      <c r="I1234" s="14" t="str">
        <f>IF(OR(LEFT(tabDaten[[#This Row],[Grp]],1)*1=3,LEFT(tabDaten[[#This Row],[Grp]],1)*1=9),LEFT(tabDaten[[#This Row],[Grp]],2),LEFT(tabDaten[[#This Row],[Grp]],1))</f>
        <v>4</v>
      </c>
      <c r="J1234" s="14" t="str">
        <f>VLOOKUP(tabDaten[[#This Row],[GrpKurz]],tabGruppierung[],2,FALSE)</f>
        <v>A   Personalausgaben</v>
      </c>
      <c r="K12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2820-434000    Beiträge Versorgungskasse  bis 2005 Angestellte </v>
      </c>
      <c r="L1234" s="17">
        <f>IF(OR(tabDaten[[#This Row],[art]]="00",tabDaten[[#This Row],[art]]="10"),tabDaten[[#This Row],[Plan]],tabDaten[[#This Row],[Plan]]*-1)</f>
        <v>-8000</v>
      </c>
      <c r="M1234" s="18">
        <f>IF(OR(tabDaten[[#This Row],[art]]="00",tabDaten[[#This Row],[art]]="10",tabDaten[[#This Row],[art]]="60",tabDaten[[#This Row],[art]]="70"),tabDaten[[#This Row],[Rechnung]],tabDaten[[#This Row],[Rechnung]]*-1)</f>
        <v>-8823.8799999999992</v>
      </c>
      <c r="N1234" s="44">
        <v>1</v>
      </c>
      <c r="O1234" s="45" t="s">
        <v>997</v>
      </c>
      <c r="P1234" s="45" t="s">
        <v>1097</v>
      </c>
      <c r="Q1234" s="45" t="s">
        <v>1709</v>
      </c>
      <c r="R1234" s="45" t="s">
        <v>995</v>
      </c>
      <c r="S1234" s="45" t="s">
        <v>1546</v>
      </c>
      <c r="T1234" s="44" t="s">
        <v>157</v>
      </c>
      <c r="U1234" s="46">
        <v>8000</v>
      </c>
      <c r="V1234" s="46">
        <v>8823.8799999999992</v>
      </c>
    </row>
    <row r="1235" spans="2:22" x14ac:dyDescent="0.2">
      <c r="B1235" s="14" t="str">
        <f>IF(tabDaten[[#This Row],[MandNr]]="","Fehler",IF(tabDaten[[#This Row],[MandNr]]=1,"1 Stadt Bad Rappenau","2 Eigenbetrieb Stadtenwässerung"))</f>
        <v>1 Stadt Bad Rappenau</v>
      </c>
      <c r="C1235" s="14" t="str">
        <f>IF(OR(tabDaten[[#This Row],[art]]="00",tabDaten[[#This Row],[art]]="01",tabDaten[[#This Row],[art]]="60",tabDaten[[#This Row],[art]]="61"),"0 Verwaltungshaushalt","1 Vermögenshaushalt")</f>
        <v>0 Verwaltungshaushalt</v>
      </c>
      <c r="D1235" s="14" t="str">
        <f>VLOOKUP(tabDaten[[#This Row],[art]],tabKontenart[],2,FALSE)</f>
        <v>01 Ausgaben VerwaltungsHH</v>
      </c>
      <c r="E1235" s="14" t="str">
        <f>LEFT(tabDaten[[#This Row],[Gld]],1) &amp; "    " &amp;VLOOKUP((tabDaten[[#This Row],[MandNr]]&amp;"x"&amp;LEFT(tabDaten[[#This Row],[Gld]],1)),tabGliederung[],2,FALSE)</f>
        <v xml:space="preserve">2    Schulen </v>
      </c>
      <c r="F1235" s="14" t="str">
        <f>LEFT(tabDaten[[#This Row],[Gld]],2) &amp; "    " &amp;VLOOKUP((tabDaten[[#This Row],[MandNr]]&amp;"x"&amp;LEFT(tabDaten[[#This Row],[Gld]],2)),tabGliederung[],2,FALSE)</f>
        <v xml:space="preserve">28    Gesamtschulen u. dgl. </v>
      </c>
      <c r="G12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35" s="14" t="str">
        <f>LEFT(tabDaten[[#This Row],[Gld]],4) &amp; "    " &amp;VLOOKUP((tabDaten[[#This Row],[MandNr]]&amp;"x"&amp;LEFT(tabDaten[[#This Row],[Gld]],4)),tabGliederung[],2,FALSE)</f>
        <v xml:space="preserve">2820    Gemeinschaftsschule Bad Rappenau </v>
      </c>
      <c r="I1235" s="14" t="str">
        <f>IF(OR(LEFT(tabDaten[[#This Row],[Grp]],1)*1=3,LEFT(tabDaten[[#This Row],[Grp]],1)*1=9),LEFT(tabDaten[[#This Row],[Grp]],2),LEFT(tabDaten[[#This Row],[Grp]],1))</f>
        <v>4</v>
      </c>
      <c r="J1235" s="14" t="str">
        <f>VLOOKUP(tabDaten[[#This Row],[GrpKurz]],tabGruppierung[],2,FALSE)</f>
        <v>A   Personalausgaben</v>
      </c>
      <c r="K12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2820-444000    Beiträge zur gesetzlichen Sozialversicherung für  </v>
      </c>
      <c r="L1235" s="17">
        <f>IF(OR(tabDaten[[#This Row],[art]]="00",tabDaten[[#This Row],[art]]="10"),tabDaten[[#This Row],[Plan]],tabDaten[[#This Row],[Plan]]*-1)</f>
        <v>-19000</v>
      </c>
      <c r="M1235" s="18">
        <f>IF(OR(tabDaten[[#This Row],[art]]="00",tabDaten[[#This Row],[art]]="10",tabDaten[[#This Row],[art]]="60",tabDaten[[#This Row],[art]]="70"),tabDaten[[#This Row],[Rechnung]],tabDaten[[#This Row],[Rechnung]]*-1)</f>
        <v>-20678.55</v>
      </c>
      <c r="N1235" s="44">
        <v>1</v>
      </c>
      <c r="O1235" s="45" t="s">
        <v>997</v>
      </c>
      <c r="P1235" s="45" t="s">
        <v>1097</v>
      </c>
      <c r="Q1235" s="45" t="s">
        <v>1710</v>
      </c>
      <c r="R1235" s="45" t="s">
        <v>995</v>
      </c>
      <c r="S1235" s="45" t="s">
        <v>1546</v>
      </c>
      <c r="T1235" s="44" t="s">
        <v>191</v>
      </c>
      <c r="U1235" s="46">
        <v>19000</v>
      </c>
      <c r="V1235" s="46">
        <v>20678.55</v>
      </c>
    </row>
    <row r="1236" spans="2:22" x14ac:dyDescent="0.2">
      <c r="B1236" s="14" t="str">
        <f>IF(tabDaten[[#This Row],[MandNr]]="","Fehler",IF(tabDaten[[#This Row],[MandNr]]=1,"1 Stadt Bad Rappenau","2 Eigenbetrieb Stadtenwässerung"))</f>
        <v>1 Stadt Bad Rappenau</v>
      </c>
      <c r="C1236" s="14" t="str">
        <f>IF(OR(tabDaten[[#This Row],[art]]="00",tabDaten[[#This Row],[art]]="01",tabDaten[[#This Row],[art]]="60",tabDaten[[#This Row],[art]]="61"),"0 Verwaltungshaushalt","1 Vermögenshaushalt")</f>
        <v>0 Verwaltungshaushalt</v>
      </c>
      <c r="D1236" s="14" t="str">
        <f>VLOOKUP(tabDaten[[#This Row],[art]],tabKontenart[],2,FALSE)</f>
        <v>01 Ausgaben VerwaltungsHH</v>
      </c>
      <c r="E1236" s="14" t="str">
        <f>LEFT(tabDaten[[#This Row],[Gld]],1) &amp; "    " &amp;VLOOKUP((tabDaten[[#This Row],[MandNr]]&amp;"x"&amp;LEFT(tabDaten[[#This Row],[Gld]],1)),tabGliederung[],2,FALSE)</f>
        <v xml:space="preserve">2    Schulen </v>
      </c>
      <c r="F1236" s="14" t="str">
        <f>LEFT(tabDaten[[#This Row],[Gld]],2) &amp; "    " &amp;VLOOKUP((tabDaten[[#This Row],[MandNr]]&amp;"x"&amp;LEFT(tabDaten[[#This Row],[Gld]],2)),tabGliederung[],2,FALSE)</f>
        <v xml:space="preserve">28    Gesamtschulen u. dgl. </v>
      </c>
      <c r="G12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36" s="14" t="str">
        <f>LEFT(tabDaten[[#This Row],[Gld]],4) &amp; "    " &amp;VLOOKUP((tabDaten[[#This Row],[MandNr]]&amp;"x"&amp;LEFT(tabDaten[[#This Row],[Gld]],4)),tabGliederung[],2,FALSE)</f>
        <v xml:space="preserve">2820    Gemeinschaftsschule Bad Rappenau </v>
      </c>
      <c r="I1236" s="14" t="str">
        <f>IF(OR(LEFT(tabDaten[[#This Row],[Grp]],1)*1=3,LEFT(tabDaten[[#This Row],[Grp]],1)*1=9),LEFT(tabDaten[[#This Row],[Grp]],2),LEFT(tabDaten[[#This Row],[Grp]],1))</f>
        <v>4</v>
      </c>
      <c r="J1236" s="14" t="str">
        <f>VLOOKUP(tabDaten[[#This Row],[GrpKurz]],tabGruppierung[],2,FALSE)</f>
        <v>A   Personalausgaben</v>
      </c>
      <c r="K12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2820-450000    Beihilfen, Unterstützung und dgl..  </v>
      </c>
      <c r="L1236" s="17">
        <f>IF(OR(tabDaten[[#This Row],[art]]="00",tabDaten[[#This Row],[art]]="10"),tabDaten[[#This Row],[Plan]],tabDaten[[#This Row],[Plan]]*-1)</f>
        <v>-100</v>
      </c>
      <c r="M1236" s="18">
        <f>IF(OR(tabDaten[[#This Row],[art]]="00",tabDaten[[#This Row],[art]]="10",tabDaten[[#This Row],[art]]="60",tabDaten[[#This Row],[art]]="70"),tabDaten[[#This Row],[Rechnung]],tabDaten[[#This Row],[Rechnung]]*-1)</f>
        <v>-17.559999999999999</v>
      </c>
      <c r="N1236" s="44">
        <v>1</v>
      </c>
      <c r="O1236" s="45" t="s">
        <v>997</v>
      </c>
      <c r="P1236" s="45" t="s">
        <v>1097</v>
      </c>
      <c r="Q1236" s="45" t="s">
        <v>1711</v>
      </c>
      <c r="R1236" s="45" t="s">
        <v>995</v>
      </c>
      <c r="S1236" s="45" t="s">
        <v>1546</v>
      </c>
      <c r="T1236" s="44" t="s">
        <v>183</v>
      </c>
      <c r="U1236" s="46">
        <v>100</v>
      </c>
      <c r="V1236" s="46">
        <v>17.559999999999999</v>
      </c>
    </row>
    <row r="1237" spans="2:22" x14ac:dyDescent="0.2">
      <c r="B1237" s="14" t="str">
        <f>IF(tabDaten[[#This Row],[MandNr]]="","Fehler",IF(tabDaten[[#This Row],[MandNr]]=1,"1 Stadt Bad Rappenau","2 Eigenbetrieb Stadtenwässerung"))</f>
        <v>1 Stadt Bad Rappenau</v>
      </c>
      <c r="C1237" s="14" t="str">
        <f>IF(OR(tabDaten[[#This Row],[art]]="00",tabDaten[[#This Row],[art]]="01",tabDaten[[#This Row],[art]]="60",tabDaten[[#This Row],[art]]="61"),"0 Verwaltungshaushalt","1 Vermögenshaushalt")</f>
        <v>0 Verwaltungshaushalt</v>
      </c>
      <c r="D1237" s="14" t="str">
        <f>VLOOKUP(tabDaten[[#This Row],[art]],tabKontenart[],2,FALSE)</f>
        <v>01 Ausgaben VerwaltungsHH</v>
      </c>
      <c r="E1237" s="14" t="str">
        <f>LEFT(tabDaten[[#This Row],[Gld]],1) &amp; "    " &amp;VLOOKUP((tabDaten[[#This Row],[MandNr]]&amp;"x"&amp;LEFT(tabDaten[[#This Row],[Gld]],1)),tabGliederung[],2,FALSE)</f>
        <v xml:space="preserve">2    Schulen </v>
      </c>
      <c r="F1237" s="14" t="str">
        <f>LEFT(tabDaten[[#This Row],[Gld]],2) &amp; "    " &amp;VLOOKUP((tabDaten[[#This Row],[MandNr]]&amp;"x"&amp;LEFT(tabDaten[[#This Row],[Gld]],2)),tabGliederung[],2,FALSE)</f>
        <v xml:space="preserve">28    Gesamtschulen u. dgl. </v>
      </c>
      <c r="G12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37" s="14" t="str">
        <f>LEFT(tabDaten[[#This Row],[Gld]],4) &amp; "    " &amp;VLOOKUP((tabDaten[[#This Row],[MandNr]]&amp;"x"&amp;LEFT(tabDaten[[#This Row],[Gld]],4)),tabGliederung[],2,FALSE)</f>
        <v xml:space="preserve">2820    Gemeinschaftsschule Bad Rappenau </v>
      </c>
      <c r="I1237" s="14" t="str">
        <f>IF(OR(LEFT(tabDaten[[#This Row],[Grp]],1)*1=3,LEFT(tabDaten[[#This Row],[Grp]],1)*1=9),LEFT(tabDaten[[#This Row],[Grp]],2),LEFT(tabDaten[[#This Row],[Grp]],1))</f>
        <v>4</v>
      </c>
      <c r="J1237" s="14" t="str">
        <f>VLOOKUP(tabDaten[[#This Row],[GrpKurz]],tabGruppierung[],2,FALSE)</f>
        <v>A   Personalausgaben</v>
      </c>
      <c r="K12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2820-460000    Personalnebenausgaben   </v>
      </c>
      <c r="L1237" s="17">
        <f>IF(OR(tabDaten[[#This Row],[art]]="00",tabDaten[[#This Row],[art]]="10"),tabDaten[[#This Row],[Plan]],tabDaten[[#This Row],[Plan]]*-1)</f>
        <v>0</v>
      </c>
      <c r="M1237" s="18">
        <f>IF(OR(tabDaten[[#This Row],[art]]="00",tabDaten[[#This Row],[art]]="10",tabDaten[[#This Row],[art]]="60",tabDaten[[#This Row],[art]]="70"),tabDaten[[#This Row],[Rechnung]],tabDaten[[#This Row],[Rechnung]]*-1)</f>
        <v>-413.24</v>
      </c>
      <c r="N1237" s="44">
        <v>1</v>
      </c>
      <c r="O1237" s="45" t="s">
        <v>997</v>
      </c>
      <c r="P1237" s="45" t="s">
        <v>1097</v>
      </c>
      <c r="Q1237" s="45" t="s">
        <v>1712</v>
      </c>
      <c r="R1237" s="45" t="s">
        <v>995</v>
      </c>
      <c r="S1237" s="45" t="s">
        <v>1546</v>
      </c>
      <c r="T1237" s="44" t="s">
        <v>107</v>
      </c>
      <c r="U1237" s="46">
        <v>0</v>
      </c>
      <c r="V1237" s="46">
        <v>413.24</v>
      </c>
    </row>
    <row r="1238" spans="2:22" x14ac:dyDescent="0.2">
      <c r="B1238" s="14" t="str">
        <f>IF(tabDaten[[#This Row],[MandNr]]="","Fehler",IF(tabDaten[[#This Row],[MandNr]]=1,"1 Stadt Bad Rappenau","2 Eigenbetrieb Stadtenwässerung"))</f>
        <v>1 Stadt Bad Rappenau</v>
      </c>
      <c r="C1238" s="14" t="str">
        <f>IF(OR(tabDaten[[#This Row],[art]]="00",tabDaten[[#This Row],[art]]="01",tabDaten[[#This Row],[art]]="60",tabDaten[[#This Row],[art]]="61"),"0 Verwaltungshaushalt","1 Vermögenshaushalt")</f>
        <v>0 Verwaltungshaushalt</v>
      </c>
      <c r="D1238" s="14" t="str">
        <f>VLOOKUP(tabDaten[[#This Row],[art]],tabKontenart[],2,FALSE)</f>
        <v>01 Ausgaben VerwaltungsHH</v>
      </c>
      <c r="E1238" s="14" t="str">
        <f>LEFT(tabDaten[[#This Row],[Gld]],1) &amp; "    " &amp;VLOOKUP((tabDaten[[#This Row],[MandNr]]&amp;"x"&amp;LEFT(tabDaten[[#This Row],[Gld]],1)),tabGliederung[],2,FALSE)</f>
        <v xml:space="preserve">2    Schulen </v>
      </c>
      <c r="F1238" s="14" t="str">
        <f>LEFT(tabDaten[[#This Row],[Gld]],2) &amp; "    " &amp;VLOOKUP((tabDaten[[#This Row],[MandNr]]&amp;"x"&amp;LEFT(tabDaten[[#This Row],[Gld]],2)),tabGliederung[],2,FALSE)</f>
        <v xml:space="preserve">28    Gesamtschulen u. dgl. </v>
      </c>
      <c r="G12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38" s="14" t="str">
        <f>LEFT(tabDaten[[#This Row],[Gld]],4) &amp; "    " &amp;VLOOKUP((tabDaten[[#This Row],[MandNr]]&amp;"x"&amp;LEFT(tabDaten[[#This Row],[Gld]],4)),tabGliederung[],2,FALSE)</f>
        <v xml:space="preserve">2820    Gemeinschaftsschule Bad Rappenau </v>
      </c>
      <c r="I1238" s="14" t="str">
        <f>IF(OR(LEFT(tabDaten[[#This Row],[Grp]],1)*1=3,LEFT(tabDaten[[#This Row],[Grp]],1)*1=9),LEFT(tabDaten[[#This Row],[Grp]],2),LEFT(tabDaten[[#This Row],[Grp]],1))</f>
        <v>4</v>
      </c>
      <c r="J1238" s="14" t="str">
        <f>VLOOKUP(tabDaten[[#This Row],[GrpKurz]],tabGruppierung[],2,FALSE)</f>
        <v>A   Personalausgaben</v>
      </c>
      <c r="K12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2820-462000    Betriebsausflug   </v>
      </c>
      <c r="L1238" s="17">
        <f>IF(OR(tabDaten[[#This Row],[art]]="00",tabDaten[[#This Row],[art]]="10"),tabDaten[[#This Row],[Plan]],tabDaten[[#This Row],[Plan]]*-1)</f>
        <v>0</v>
      </c>
      <c r="M1238" s="18">
        <f>IF(OR(tabDaten[[#This Row],[art]]="00",tabDaten[[#This Row],[art]]="10",tabDaten[[#This Row],[art]]="60",tabDaten[[#This Row],[art]]="70"),tabDaten[[#This Row],[Rechnung]],tabDaten[[#This Row],[Rechnung]]*-1)</f>
        <v>-179.85</v>
      </c>
      <c r="N1238" s="44">
        <v>1</v>
      </c>
      <c r="O1238" s="45" t="s">
        <v>997</v>
      </c>
      <c r="P1238" s="45" t="s">
        <v>1097</v>
      </c>
      <c r="Q1238" s="45" t="s">
        <v>1713</v>
      </c>
      <c r="R1238" s="45" t="s">
        <v>995</v>
      </c>
      <c r="S1238" s="45" t="s">
        <v>1546</v>
      </c>
      <c r="T1238" s="44" t="s">
        <v>108</v>
      </c>
      <c r="U1238" s="46">
        <v>0</v>
      </c>
      <c r="V1238" s="46">
        <v>179.85</v>
      </c>
    </row>
    <row r="1239" spans="2:22" x14ac:dyDescent="0.2">
      <c r="B1239" s="14" t="str">
        <f>IF(tabDaten[[#This Row],[MandNr]]="","Fehler",IF(tabDaten[[#This Row],[MandNr]]=1,"1 Stadt Bad Rappenau","2 Eigenbetrieb Stadtenwässerung"))</f>
        <v>1 Stadt Bad Rappenau</v>
      </c>
      <c r="C1239" s="14" t="str">
        <f>IF(OR(tabDaten[[#This Row],[art]]="00",tabDaten[[#This Row],[art]]="01",tabDaten[[#This Row],[art]]="60",tabDaten[[#This Row],[art]]="61"),"0 Verwaltungshaushalt","1 Vermögenshaushalt")</f>
        <v>0 Verwaltungshaushalt</v>
      </c>
      <c r="D1239" s="14" t="str">
        <f>VLOOKUP(tabDaten[[#This Row],[art]],tabKontenart[],2,FALSE)</f>
        <v>01 Ausgaben VerwaltungsHH</v>
      </c>
      <c r="E1239" s="14" t="str">
        <f>LEFT(tabDaten[[#This Row],[Gld]],1) &amp; "    " &amp;VLOOKUP((tabDaten[[#This Row],[MandNr]]&amp;"x"&amp;LEFT(tabDaten[[#This Row],[Gld]],1)),tabGliederung[],2,FALSE)</f>
        <v xml:space="preserve">2    Schulen </v>
      </c>
      <c r="F1239" s="14" t="str">
        <f>LEFT(tabDaten[[#This Row],[Gld]],2) &amp; "    " &amp;VLOOKUP((tabDaten[[#This Row],[MandNr]]&amp;"x"&amp;LEFT(tabDaten[[#This Row],[Gld]],2)),tabGliederung[],2,FALSE)</f>
        <v xml:space="preserve">28    Gesamtschulen u. dgl. </v>
      </c>
      <c r="G12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39" s="14" t="str">
        <f>LEFT(tabDaten[[#This Row],[Gld]],4) &amp; "    " &amp;VLOOKUP((tabDaten[[#This Row],[MandNr]]&amp;"x"&amp;LEFT(tabDaten[[#This Row],[Gld]],4)),tabGliederung[],2,FALSE)</f>
        <v xml:space="preserve">2820    Gemeinschaftsschule Bad Rappenau </v>
      </c>
      <c r="I1239" s="14" t="str">
        <f>IF(OR(LEFT(tabDaten[[#This Row],[Grp]],1)*1=3,LEFT(tabDaten[[#This Row],[Grp]],1)*1=9),LEFT(tabDaten[[#This Row],[Grp]],2),LEFT(tabDaten[[#This Row],[Grp]],1))</f>
        <v>5</v>
      </c>
      <c r="J1239" s="14" t="str">
        <f>VLOOKUP(tabDaten[[#This Row],[GrpKurz]],tabGruppierung[],2,FALSE)</f>
        <v>A   Sächlicher Verwaltungs- und Betriebsaufwand</v>
      </c>
      <c r="K12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2820-501000    Gebäudeunterhaltung   </v>
      </c>
      <c r="L1239" s="17">
        <f>IF(OR(tabDaten[[#This Row],[art]]="00",tabDaten[[#This Row],[art]]="10"),tabDaten[[#This Row],[Plan]],tabDaten[[#This Row],[Plan]]*-1)</f>
        <v>0</v>
      </c>
      <c r="M1239" s="18">
        <f>IF(OR(tabDaten[[#This Row],[art]]="00",tabDaten[[#This Row],[art]]="10",tabDaten[[#This Row],[art]]="60",tabDaten[[#This Row],[art]]="70"),tabDaten[[#This Row],[Rechnung]],tabDaten[[#This Row],[Rechnung]]*-1)</f>
        <v>-223.47</v>
      </c>
      <c r="N1239" s="44">
        <v>1</v>
      </c>
      <c r="O1239" s="45" t="s">
        <v>997</v>
      </c>
      <c r="P1239" s="45" t="s">
        <v>1097</v>
      </c>
      <c r="Q1239" s="45" t="s">
        <v>1730</v>
      </c>
      <c r="R1239" s="45" t="s">
        <v>995</v>
      </c>
      <c r="S1239" s="45" t="s">
        <v>1546</v>
      </c>
      <c r="T1239" s="44" t="s">
        <v>133</v>
      </c>
      <c r="U1239" s="46">
        <v>0</v>
      </c>
      <c r="V1239" s="46">
        <v>223.47</v>
      </c>
    </row>
    <row r="1240" spans="2:22" x14ac:dyDescent="0.2">
      <c r="B1240" s="14" t="str">
        <f>IF(tabDaten[[#This Row],[MandNr]]="","Fehler",IF(tabDaten[[#This Row],[MandNr]]=1,"1 Stadt Bad Rappenau","2 Eigenbetrieb Stadtenwässerung"))</f>
        <v>1 Stadt Bad Rappenau</v>
      </c>
      <c r="C1240" s="14" t="str">
        <f>IF(OR(tabDaten[[#This Row],[art]]="00",tabDaten[[#This Row],[art]]="01",tabDaten[[#This Row],[art]]="60",tabDaten[[#This Row],[art]]="61"),"0 Verwaltungshaushalt","1 Vermögenshaushalt")</f>
        <v>0 Verwaltungshaushalt</v>
      </c>
      <c r="D1240" s="14" t="str">
        <f>VLOOKUP(tabDaten[[#This Row],[art]],tabKontenart[],2,FALSE)</f>
        <v>01 Ausgaben VerwaltungsHH</v>
      </c>
      <c r="E1240" s="14" t="str">
        <f>LEFT(tabDaten[[#This Row],[Gld]],1) &amp; "    " &amp;VLOOKUP((tabDaten[[#This Row],[MandNr]]&amp;"x"&amp;LEFT(tabDaten[[#This Row],[Gld]],1)),tabGliederung[],2,FALSE)</f>
        <v xml:space="preserve">2    Schulen </v>
      </c>
      <c r="F1240" s="14" t="str">
        <f>LEFT(tabDaten[[#This Row],[Gld]],2) &amp; "    " &amp;VLOOKUP((tabDaten[[#This Row],[MandNr]]&amp;"x"&amp;LEFT(tabDaten[[#This Row],[Gld]],2)),tabGliederung[],2,FALSE)</f>
        <v xml:space="preserve">28    Gesamtschulen u. dgl. </v>
      </c>
      <c r="G12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0" s="14" t="str">
        <f>LEFT(tabDaten[[#This Row],[Gld]],4) &amp; "    " &amp;VLOOKUP((tabDaten[[#This Row],[MandNr]]&amp;"x"&amp;LEFT(tabDaten[[#This Row],[Gld]],4)),tabGliederung[],2,FALSE)</f>
        <v xml:space="preserve">2820    Gemeinschaftsschule Bad Rappenau </v>
      </c>
      <c r="I1240" s="14" t="str">
        <f>IF(OR(LEFT(tabDaten[[#This Row],[Grp]],1)*1=3,LEFT(tabDaten[[#This Row],[Grp]],1)*1=9),LEFT(tabDaten[[#This Row],[Grp]],2),LEFT(tabDaten[[#This Row],[Grp]],1))</f>
        <v>5</v>
      </c>
      <c r="J1240" s="14" t="str">
        <f>VLOOKUP(tabDaten[[#This Row],[GrpKurz]],tabGruppierung[],2,FALSE)</f>
        <v>A   Sächlicher Verwaltungs- und Betriebsaufwand</v>
      </c>
      <c r="K12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2820-521000    Geräte, Ausstattungs- und Einrichtungsgegenstände  </v>
      </c>
      <c r="L1240" s="17">
        <f>IF(OR(tabDaten[[#This Row],[art]]="00",tabDaten[[#This Row],[art]]="10"),tabDaten[[#This Row],[Plan]],tabDaten[[#This Row],[Plan]]*-1)</f>
        <v>-7600</v>
      </c>
      <c r="M1240" s="18">
        <f>IF(OR(tabDaten[[#This Row],[art]]="00",tabDaten[[#This Row],[art]]="10",tabDaten[[#This Row],[art]]="60",tabDaten[[#This Row],[art]]="70"),tabDaten[[#This Row],[Rechnung]],tabDaten[[#This Row],[Rechnung]]*-1)</f>
        <v>-8099.56</v>
      </c>
      <c r="N1240" s="44">
        <v>1</v>
      </c>
      <c r="O1240" s="45" t="s">
        <v>997</v>
      </c>
      <c r="P1240" s="45" t="s">
        <v>1097</v>
      </c>
      <c r="Q1240" s="45" t="s">
        <v>1750</v>
      </c>
      <c r="R1240" s="45" t="s">
        <v>995</v>
      </c>
      <c r="S1240" s="45" t="s">
        <v>1546</v>
      </c>
      <c r="T1240" s="44" t="s">
        <v>125</v>
      </c>
      <c r="U1240" s="46">
        <v>7600</v>
      </c>
      <c r="V1240" s="46">
        <v>8099.56</v>
      </c>
    </row>
    <row r="1241" spans="2:22" x14ac:dyDescent="0.2">
      <c r="B1241" s="14" t="str">
        <f>IF(tabDaten[[#This Row],[MandNr]]="","Fehler",IF(tabDaten[[#This Row],[MandNr]]=1,"1 Stadt Bad Rappenau","2 Eigenbetrieb Stadtenwässerung"))</f>
        <v>1 Stadt Bad Rappenau</v>
      </c>
      <c r="C1241" s="14" t="str">
        <f>IF(OR(tabDaten[[#This Row],[art]]="00",tabDaten[[#This Row],[art]]="01",tabDaten[[#This Row],[art]]="60",tabDaten[[#This Row],[art]]="61"),"0 Verwaltungshaushalt","1 Vermögenshaushalt")</f>
        <v>0 Verwaltungshaushalt</v>
      </c>
      <c r="D1241" s="14" t="str">
        <f>VLOOKUP(tabDaten[[#This Row],[art]],tabKontenart[],2,FALSE)</f>
        <v>01 Ausgaben VerwaltungsHH</v>
      </c>
      <c r="E1241" s="14" t="str">
        <f>LEFT(tabDaten[[#This Row],[Gld]],1) &amp; "    " &amp;VLOOKUP((tabDaten[[#This Row],[MandNr]]&amp;"x"&amp;LEFT(tabDaten[[#This Row],[Gld]],1)),tabGliederung[],2,FALSE)</f>
        <v xml:space="preserve">2    Schulen </v>
      </c>
      <c r="F1241" s="14" t="str">
        <f>LEFT(tabDaten[[#This Row],[Gld]],2) &amp; "    " &amp;VLOOKUP((tabDaten[[#This Row],[MandNr]]&amp;"x"&amp;LEFT(tabDaten[[#This Row],[Gld]],2)),tabGliederung[],2,FALSE)</f>
        <v xml:space="preserve">28    Gesamtschulen u. dgl. </v>
      </c>
      <c r="G12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1" s="14" t="str">
        <f>LEFT(tabDaten[[#This Row],[Gld]],4) &amp; "    " &amp;VLOOKUP((tabDaten[[#This Row],[MandNr]]&amp;"x"&amp;LEFT(tabDaten[[#This Row],[Gld]],4)),tabGliederung[],2,FALSE)</f>
        <v xml:space="preserve">2820    Gemeinschaftsschule Bad Rappenau </v>
      </c>
      <c r="I1241" s="14" t="str">
        <f>IF(OR(LEFT(tabDaten[[#This Row],[Grp]],1)*1=3,LEFT(tabDaten[[#This Row],[Grp]],1)*1=9),LEFT(tabDaten[[#This Row],[Grp]],2),LEFT(tabDaten[[#This Row],[Grp]],1))</f>
        <v>5</v>
      </c>
      <c r="J1241" s="14" t="str">
        <f>VLOOKUP(tabDaten[[#This Row],[GrpKurz]],tabGruppierung[],2,FALSE)</f>
        <v>A   Sächlicher Verwaltungs- und Betriebsaufwand</v>
      </c>
      <c r="K12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2820-522000    Druck- und Kopierkosten   </v>
      </c>
      <c r="L1241" s="17">
        <f>IF(OR(tabDaten[[#This Row],[art]]="00",tabDaten[[#This Row],[art]]="10"),tabDaten[[#This Row],[Plan]],tabDaten[[#This Row],[Plan]]*-1)</f>
        <v>-7600</v>
      </c>
      <c r="M1241" s="18">
        <f>IF(OR(tabDaten[[#This Row],[art]]="00",tabDaten[[#This Row],[art]]="10",tabDaten[[#This Row],[art]]="60",tabDaten[[#This Row],[art]]="70"),tabDaten[[#This Row],[Rechnung]],tabDaten[[#This Row],[Rechnung]]*-1)</f>
        <v>-6646.29</v>
      </c>
      <c r="N1241" s="44">
        <v>1</v>
      </c>
      <c r="O1241" s="45" t="s">
        <v>997</v>
      </c>
      <c r="P1241" s="45" t="s">
        <v>1097</v>
      </c>
      <c r="Q1241" s="45" t="s">
        <v>1715</v>
      </c>
      <c r="R1241" s="45" t="s">
        <v>995</v>
      </c>
      <c r="S1241" s="45" t="s">
        <v>1546</v>
      </c>
      <c r="T1241" s="44" t="s">
        <v>110</v>
      </c>
      <c r="U1241" s="46">
        <v>7600</v>
      </c>
      <c r="V1241" s="46">
        <v>6646.29</v>
      </c>
    </row>
    <row r="1242" spans="2:22" x14ac:dyDescent="0.2">
      <c r="B1242" s="14" t="str">
        <f>IF(tabDaten[[#This Row],[MandNr]]="","Fehler",IF(tabDaten[[#This Row],[MandNr]]=1,"1 Stadt Bad Rappenau","2 Eigenbetrieb Stadtenwässerung"))</f>
        <v>1 Stadt Bad Rappenau</v>
      </c>
      <c r="C1242" s="14" t="str">
        <f>IF(OR(tabDaten[[#This Row],[art]]="00",tabDaten[[#This Row],[art]]="01",tabDaten[[#This Row],[art]]="60",tabDaten[[#This Row],[art]]="61"),"0 Verwaltungshaushalt","1 Vermögenshaushalt")</f>
        <v>0 Verwaltungshaushalt</v>
      </c>
      <c r="D1242" s="14" t="str">
        <f>VLOOKUP(tabDaten[[#This Row],[art]],tabKontenart[],2,FALSE)</f>
        <v>01 Ausgaben VerwaltungsHH</v>
      </c>
      <c r="E1242" s="14" t="str">
        <f>LEFT(tabDaten[[#This Row],[Gld]],1) &amp; "    " &amp;VLOOKUP((tabDaten[[#This Row],[MandNr]]&amp;"x"&amp;LEFT(tabDaten[[#This Row],[Gld]],1)),tabGliederung[],2,FALSE)</f>
        <v xml:space="preserve">2    Schulen </v>
      </c>
      <c r="F1242" s="14" t="str">
        <f>LEFT(tabDaten[[#This Row],[Gld]],2) &amp; "    " &amp;VLOOKUP((tabDaten[[#This Row],[MandNr]]&amp;"x"&amp;LEFT(tabDaten[[#This Row],[Gld]],2)),tabGliederung[],2,FALSE)</f>
        <v xml:space="preserve">28    Gesamtschulen u. dgl. </v>
      </c>
      <c r="G12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2" s="14" t="str">
        <f>LEFT(tabDaten[[#This Row],[Gld]],4) &amp; "    " &amp;VLOOKUP((tabDaten[[#This Row],[MandNr]]&amp;"x"&amp;LEFT(tabDaten[[#This Row],[Gld]],4)),tabGliederung[],2,FALSE)</f>
        <v xml:space="preserve">2820    Gemeinschaftsschule Bad Rappenau </v>
      </c>
      <c r="I1242" s="14" t="str">
        <f>IF(OR(LEFT(tabDaten[[#This Row],[Grp]],1)*1=3,LEFT(tabDaten[[#This Row],[Grp]],1)*1=9),LEFT(tabDaten[[#This Row],[Grp]],2),LEFT(tabDaten[[#This Row],[Grp]],1))</f>
        <v>5</v>
      </c>
      <c r="J1242" s="14" t="str">
        <f>VLOOKUP(tabDaten[[#This Row],[GrpKurz]],tabGruppierung[],2,FALSE)</f>
        <v>A   Sächlicher Verwaltungs- und Betriebsaufwand</v>
      </c>
      <c r="K12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2820-523000    Gebäudeausstattung   </v>
      </c>
      <c r="L1242" s="17">
        <f>IF(OR(tabDaten[[#This Row],[art]]="00",tabDaten[[#This Row],[art]]="10"),tabDaten[[#This Row],[Plan]],tabDaten[[#This Row],[Plan]]*-1)</f>
        <v>-200</v>
      </c>
      <c r="M1242" s="18">
        <f>IF(OR(tabDaten[[#This Row],[art]]="00",tabDaten[[#This Row],[art]]="10",tabDaten[[#This Row],[art]]="60",tabDaten[[#This Row],[art]]="70"),tabDaten[[#This Row],[Rechnung]],tabDaten[[#This Row],[Rechnung]]*-1)</f>
        <v>0</v>
      </c>
      <c r="N1242" s="44">
        <v>1</v>
      </c>
      <c r="O1242" s="45" t="s">
        <v>997</v>
      </c>
      <c r="P1242" s="45" t="s">
        <v>1097</v>
      </c>
      <c r="Q1242" s="45" t="s">
        <v>1756</v>
      </c>
      <c r="R1242" s="45" t="s">
        <v>995</v>
      </c>
      <c r="S1242" s="45" t="s">
        <v>1546</v>
      </c>
      <c r="T1242" s="44" t="s">
        <v>169</v>
      </c>
      <c r="U1242" s="46">
        <v>200</v>
      </c>
      <c r="V1242" s="46">
        <v>0</v>
      </c>
    </row>
    <row r="1243" spans="2:22" x14ac:dyDescent="0.2">
      <c r="B1243" s="14" t="str">
        <f>IF(tabDaten[[#This Row],[MandNr]]="","Fehler",IF(tabDaten[[#This Row],[MandNr]]=1,"1 Stadt Bad Rappenau","2 Eigenbetrieb Stadtenwässerung"))</f>
        <v>1 Stadt Bad Rappenau</v>
      </c>
      <c r="C1243" s="14" t="str">
        <f>IF(OR(tabDaten[[#This Row],[art]]="00",tabDaten[[#This Row],[art]]="01",tabDaten[[#This Row],[art]]="60",tabDaten[[#This Row],[art]]="61"),"0 Verwaltungshaushalt","1 Vermögenshaushalt")</f>
        <v>0 Verwaltungshaushalt</v>
      </c>
      <c r="D1243" s="14" t="str">
        <f>VLOOKUP(tabDaten[[#This Row],[art]],tabKontenart[],2,FALSE)</f>
        <v>01 Ausgaben VerwaltungsHH</v>
      </c>
      <c r="E1243" s="14" t="str">
        <f>LEFT(tabDaten[[#This Row],[Gld]],1) &amp; "    " &amp;VLOOKUP((tabDaten[[#This Row],[MandNr]]&amp;"x"&amp;LEFT(tabDaten[[#This Row],[Gld]],1)),tabGliederung[],2,FALSE)</f>
        <v xml:space="preserve">2    Schulen </v>
      </c>
      <c r="F1243" s="14" t="str">
        <f>LEFT(tabDaten[[#This Row],[Gld]],2) &amp; "    " &amp;VLOOKUP((tabDaten[[#This Row],[MandNr]]&amp;"x"&amp;LEFT(tabDaten[[#This Row],[Gld]],2)),tabGliederung[],2,FALSE)</f>
        <v xml:space="preserve">28    Gesamtschulen u. dgl. </v>
      </c>
      <c r="G12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3" s="14" t="str">
        <f>LEFT(tabDaten[[#This Row],[Gld]],4) &amp; "    " &amp;VLOOKUP((tabDaten[[#This Row],[MandNr]]&amp;"x"&amp;LEFT(tabDaten[[#This Row],[Gld]],4)),tabGliederung[],2,FALSE)</f>
        <v xml:space="preserve">2820    Gemeinschaftsschule Bad Rappenau </v>
      </c>
      <c r="I1243" s="14" t="str">
        <f>IF(OR(LEFT(tabDaten[[#This Row],[Grp]],1)*1=3,LEFT(tabDaten[[#This Row],[Grp]],1)*1=9),LEFT(tabDaten[[#This Row],[Grp]],2),LEFT(tabDaten[[#This Row],[Grp]],1))</f>
        <v>5</v>
      </c>
      <c r="J1243" s="14" t="str">
        <f>VLOOKUP(tabDaten[[#This Row],[GrpKurz]],tabGruppierung[],2,FALSE)</f>
        <v>A   Sächlicher Verwaltungs- und Betriebsaufwand</v>
      </c>
      <c r="K12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2820-541000    Strom   </v>
      </c>
      <c r="L1243" s="17">
        <f>IF(OR(tabDaten[[#This Row],[art]]="00",tabDaten[[#This Row],[art]]="10"),tabDaten[[#This Row],[Plan]],tabDaten[[#This Row],[Plan]]*-1)</f>
        <v>-13600</v>
      </c>
      <c r="M1243" s="18">
        <f>IF(OR(tabDaten[[#This Row],[art]]="00",tabDaten[[#This Row],[art]]="10",tabDaten[[#This Row],[art]]="60",tabDaten[[#This Row],[art]]="70"),tabDaten[[#This Row],[Rechnung]],tabDaten[[#This Row],[Rechnung]]*-1)</f>
        <v>-16281.22</v>
      </c>
      <c r="N1243" s="44">
        <v>1</v>
      </c>
      <c r="O1243" s="45" t="s">
        <v>997</v>
      </c>
      <c r="P1243" s="45" t="s">
        <v>1097</v>
      </c>
      <c r="Q1243" s="45" t="s">
        <v>1732</v>
      </c>
      <c r="R1243" s="45" t="s">
        <v>995</v>
      </c>
      <c r="S1243" s="45" t="s">
        <v>1546</v>
      </c>
      <c r="T1243" s="44" t="s">
        <v>135</v>
      </c>
      <c r="U1243" s="46">
        <v>13600</v>
      </c>
      <c r="V1243" s="46">
        <v>16281.22</v>
      </c>
    </row>
    <row r="1244" spans="2:22" x14ac:dyDescent="0.2">
      <c r="B1244" s="14" t="str">
        <f>IF(tabDaten[[#This Row],[MandNr]]="","Fehler",IF(tabDaten[[#This Row],[MandNr]]=1,"1 Stadt Bad Rappenau","2 Eigenbetrieb Stadtenwässerung"))</f>
        <v>1 Stadt Bad Rappenau</v>
      </c>
      <c r="C1244" s="14" t="str">
        <f>IF(OR(tabDaten[[#This Row],[art]]="00",tabDaten[[#This Row],[art]]="01",tabDaten[[#This Row],[art]]="60",tabDaten[[#This Row],[art]]="61"),"0 Verwaltungshaushalt","1 Vermögenshaushalt")</f>
        <v>0 Verwaltungshaushalt</v>
      </c>
      <c r="D1244" s="14" t="str">
        <f>VLOOKUP(tabDaten[[#This Row],[art]],tabKontenart[],2,FALSE)</f>
        <v>01 Ausgaben VerwaltungsHH</v>
      </c>
      <c r="E1244" s="14" t="str">
        <f>LEFT(tabDaten[[#This Row],[Gld]],1) &amp; "    " &amp;VLOOKUP((tabDaten[[#This Row],[MandNr]]&amp;"x"&amp;LEFT(tabDaten[[#This Row],[Gld]],1)),tabGliederung[],2,FALSE)</f>
        <v xml:space="preserve">2    Schulen </v>
      </c>
      <c r="F1244" s="14" t="str">
        <f>LEFT(tabDaten[[#This Row],[Gld]],2) &amp; "    " &amp;VLOOKUP((tabDaten[[#This Row],[MandNr]]&amp;"x"&amp;LEFT(tabDaten[[#This Row],[Gld]],2)),tabGliederung[],2,FALSE)</f>
        <v xml:space="preserve">28    Gesamtschulen u. dgl. </v>
      </c>
      <c r="G12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4" s="14" t="str">
        <f>LEFT(tabDaten[[#This Row],[Gld]],4) &amp; "    " &amp;VLOOKUP((tabDaten[[#This Row],[MandNr]]&amp;"x"&amp;LEFT(tabDaten[[#This Row],[Gld]],4)),tabGliederung[],2,FALSE)</f>
        <v xml:space="preserve">2820    Gemeinschaftsschule Bad Rappenau </v>
      </c>
      <c r="I1244" s="14" t="str">
        <f>IF(OR(LEFT(tabDaten[[#This Row],[Grp]],1)*1=3,LEFT(tabDaten[[#This Row],[Grp]],1)*1=9),LEFT(tabDaten[[#This Row],[Grp]],2),LEFT(tabDaten[[#This Row],[Grp]],1))</f>
        <v>5</v>
      </c>
      <c r="J1244" s="14" t="str">
        <f>VLOOKUP(tabDaten[[#This Row],[GrpKurz]],tabGruppierung[],2,FALSE)</f>
        <v>A   Sächlicher Verwaltungs- und Betriebsaufwand</v>
      </c>
      <c r="K12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2820-542000    Wasser / Abwasser   </v>
      </c>
      <c r="L1244" s="17">
        <f>IF(OR(tabDaten[[#This Row],[art]]="00",tabDaten[[#This Row],[art]]="10"),tabDaten[[#This Row],[Plan]],tabDaten[[#This Row],[Plan]]*-1)</f>
        <v>-1200</v>
      </c>
      <c r="M1244" s="18">
        <f>IF(OR(tabDaten[[#This Row],[art]]="00",tabDaten[[#This Row],[art]]="10",tabDaten[[#This Row],[art]]="60",tabDaten[[#This Row],[art]]="70"),tabDaten[[#This Row],[Rechnung]],tabDaten[[#This Row],[Rechnung]]*-1)</f>
        <v>-1561.18</v>
      </c>
      <c r="N1244" s="44">
        <v>1</v>
      </c>
      <c r="O1244" s="45" t="s">
        <v>997</v>
      </c>
      <c r="P1244" s="45" t="s">
        <v>1097</v>
      </c>
      <c r="Q1244" s="45" t="s">
        <v>1733</v>
      </c>
      <c r="R1244" s="45" t="s">
        <v>995</v>
      </c>
      <c r="S1244" s="45" t="s">
        <v>1546</v>
      </c>
      <c r="T1244" s="44" t="s">
        <v>136</v>
      </c>
      <c r="U1244" s="46">
        <v>1200</v>
      </c>
      <c r="V1244" s="46">
        <v>1561.18</v>
      </c>
    </row>
    <row r="1245" spans="2:22" x14ac:dyDescent="0.2">
      <c r="B1245" s="14" t="str">
        <f>IF(tabDaten[[#This Row],[MandNr]]="","Fehler",IF(tabDaten[[#This Row],[MandNr]]=1,"1 Stadt Bad Rappenau","2 Eigenbetrieb Stadtenwässerung"))</f>
        <v>1 Stadt Bad Rappenau</v>
      </c>
      <c r="C1245" s="14" t="str">
        <f>IF(OR(tabDaten[[#This Row],[art]]="00",tabDaten[[#This Row],[art]]="01",tabDaten[[#This Row],[art]]="60",tabDaten[[#This Row],[art]]="61"),"0 Verwaltungshaushalt","1 Vermögenshaushalt")</f>
        <v>0 Verwaltungshaushalt</v>
      </c>
      <c r="D1245" s="14" t="str">
        <f>VLOOKUP(tabDaten[[#This Row],[art]],tabKontenart[],2,FALSE)</f>
        <v>01 Ausgaben VerwaltungsHH</v>
      </c>
      <c r="E1245" s="14" t="str">
        <f>LEFT(tabDaten[[#This Row],[Gld]],1) &amp; "    " &amp;VLOOKUP((tabDaten[[#This Row],[MandNr]]&amp;"x"&amp;LEFT(tabDaten[[#This Row],[Gld]],1)),tabGliederung[],2,FALSE)</f>
        <v xml:space="preserve">2    Schulen </v>
      </c>
      <c r="F1245" s="14" t="str">
        <f>LEFT(tabDaten[[#This Row],[Gld]],2) &amp; "    " &amp;VLOOKUP((tabDaten[[#This Row],[MandNr]]&amp;"x"&amp;LEFT(tabDaten[[#This Row],[Gld]],2)),tabGliederung[],2,FALSE)</f>
        <v xml:space="preserve">28    Gesamtschulen u. dgl. </v>
      </c>
      <c r="G12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5" s="14" t="str">
        <f>LEFT(tabDaten[[#This Row],[Gld]],4) &amp; "    " &amp;VLOOKUP((tabDaten[[#This Row],[MandNr]]&amp;"x"&amp;LEFT(tabDaten[[#This Row],[Gld]],4)),tabGliederung[],2,FALSE)</f>
        <v xml:space="preserve">2820    Gemeinschaftsschule Bad Rappenau </v>
      </c>
      <c r="I1245" s="14" t="str">
        <f>IF(OR(LEFT(tabDaten[[#This Row],[Grp]],1)*1=3,LEFT(tabDaten[[#This Row],[Grp]],1)*1=9),LEFT(tabDaten[[#This Row],[Grp]],2),LEFT(tabDaten[[#This Row],[Grp]],1))</f>
        <v>5</v>
      </c>
      <c r="J1245" s="14" t="str">
        <f>VLOOKUP(tabDaten[[#This Row],[GrpKurz]],tabGruppierung[],2,FALSE)</f>
        <v>A   Sächlicher Verwaltungs- und Betriebsaufwand</v>
      </c>
      <c r="K12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2820-543000    Heizungskosten   </v>
      </c>
      <c r="L1245" s="17">
        <f>IF(OR(tabDaten[[#This Row],[art]]="00",tabDaten[[#This Row],[art]]="10"),tabDaten[[#This Row],[Plan]],tabDaten[[#This Row],[Plan]]*-1)</f>
        <v>-2300</v>
      </c>
      <c r="M1245" s="18">
        <f>IF(OR(tabDaten[[#This Row],[art]]="00",tabDaten[[#This Row],[art]]="10",tabDaten[[#This Row],[art]]="60",tabDaten[[#This Row],[art]]="70"),tabDaten[[#This Row],[Rechnung]],tabDaten[[#This Row],[Rechnung]]*-1)</f>
        <v>0</v>
      </c>
      <c r="N1245" s="44">
        <v>1</v>
      </c>
      <c r="O1245" s="45" t="s">
        <v>997</v>
      </c>
      <c r="P1245" s="45" t="s">
        <v>1097</v>
      </c>
      <c r="Q1245" s="45" t="s">
        <v>1734</v>
      </c>
      <c r="R1245" s="45" t="s">
        <v>995</v>
      </c>
      <c r="S1245" s="45" t="s">
        <v>1546</v>
      </c>
      <c r="T1245" s="44" t="s">
        <v>137</v>
      </c>
      <c r="U1245" s="46">
        <v>2300</v>
      </c>
      <c r="V1245" s="46">
        <v>0</v>
      </c>
    </row>
    <row r="1246" spans="2:22" x14ac:dyDescent="0.2">
      <c r="B1246" s="14" t="str">
        <f>IF(tabDaten[[#This Row],[MandNr]]="","Fehler",IF(tabDaten[[#This Row],[MandNr]]=1,"1 Stadt Bad Rappenau","2 Eigenbetrieb Stadtenwässerung"))</f>
        <v>1 Stadt Bad Rappenau</v>
      </c>
      <c r="C1246" s="14" t="str">
        <f>IF(OR(tabDaten[[#This Row],[art]]="00",tabDaten[[#This Row],[art]]="01",tabDaten[[#This Row],[art]]="60",tabDaten[[#This Row],[art]]="61"),"0 Verwaltungshaushalt","1 Vermögenshaushalt")</f>
        <v>0 Verwaltungshaushalt</v>
      </c>
      <c r="D1246" s="14" t="str">
        <f>VLOOKUP(tabDaten[[#This Row],[art]],tabKontenart[],2,FALSE)</f>
        <v>01 Ausgaben VerwaltungsHH</v>
      </c>
      <c r="E1246" s="14" t="str">
        <f>LEFT(tabDaten[[#This Row],[Gld]],1) &amp; "    " &amp;VLOOKUP((tabDaten[[#This Row],[MandNr]]&amp;"x"&amp;LEFT(tabDaten[[#This Row],[Gld]],1)),tabGliederung[],2,FALSE)</f>
        <v xml:space="preserve">2    Schulen </v>
      </c>
      <c r="F1246" s="14" t="str">
        <f>LEFT(tabDaten[[#This Row],[Gld]],2) &amp; "    " &amp;VLOOKUP((tabDaten[[#This Row],[MandNr]]&amp;"x"&amp;LEFT(tabDaten[[#This Row],[Gld]],2)),tabGliederung[],2,FALSE)</f>
        <v xml:space="preserve">28    Gesamtschulen u. dgl. </v>
      </c>
      <c r="G12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6" s="14" t="str">
        <f>LEFT(tabDaten[[#This Row],[Gld]],4) &amp; "    " &amp;VLOOKUP((tabDaten[[#This Row],[MandNr]]&amp;"x"&amp;LEFT(tabDaten[[#This Row],[Gld]],4)),tabGliederung[],2,FALSE)</f>
        <v xml:space="preserve">2820    Gemeinschaftsschule Bad Rappenau </v>
      </c>
      <c r="I1246" s="14" t="str">
        <f>IF(OR(LEFT(tabDaten[[#This Row],[Grp]],1)*1=3,LEFT(tabDaten[[#This Row],[Grp]],1)*1=9),LEFT(tabDaten[[#This Row],[Grp]],2),LEFT(tabDaten[[#This Row],[Grp]],1))</f>
        <v>5</v>
      </c>
      <c r="J1246" s="14" t="str">
        <f>VLOOKUP(tabDaten[[#This Row],[GrpKurz]],tabGruppierung[],2,FALSE)</f>
        <v>A   Sächlicher Verwaltungs- und Betriebsaufwand</v>
      </c>
      <c r="K12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2820-544000    Abfallgebühren   </v>
      </c>
      <c r="L1246" s="17">
        <f>IF(OR(tabDaten[[#This Row],[art]]="00",tabDaten[[#This Row],[art]]="10"),tabDaten[[#This Row],[Plan]],tabDaten[[#This Row],[Plan]]*-1)</f>
        <v>-4300</v>
      </c>
      <c r="M1246" s="18">
        <f>IF(OR(tabDaten[[#This Row],[art]]="00",tabDaten[[#This Row],[art]]="10",tabDaten[[#This Row],[art]]="60",tabDaten[[#This Row],[art]]="70"),tabDaten[[#This Row],[Rechnung]],tabDaten[[#This Row],[Rechnung]]*-1)</f>
        <v>-7609.53</v>
      </c>
      <c r="N1246" s="44">
        <v>1</v>
      </c>
      <c r="O1246" s="45" t="s">
        <v>997</v>
      </c>
      <c r="P1246" s="45" t="s">
        <v>1097</v>
      </c>
      <c r="Q1246" s="45" t="s">
        <v>1735</v>
      </c>
      <c r="R1246" s="45" t="s">
        <v>995</v>
      </c>
      <c r="S1246" s="45" t="s">
        <v>1546</v>
      </c>
      <c r="T1246" s="44" t="s">
        <v>138</v>
      </c>
      <c r="U1246" s="46">
        <v>4300</v>
      </c>
      <c r="V1246" s="46">
        <v>7609.53</v>
      </c>
    </row>
    <row r="1247" spans="2:22" x14ac:dyDescent="0.2">
      <c r="B1247" s="14" t="str">
        <f>IF(tabDaten[[#This Row],[MandNr]]="","Fehler",IF(tabDaten[[#This Row],[MandNr]]=1,"1 Stadt Bad Rappenau","2 Eigenbetrieb Stadtenwässerung"))</f>
        <v>1 Stadt Bad Rappenau</v>
      </c>
      <c r="C1247" s="14" t="str">
        <f>IF(OR(tabDaten[[#This Row],[art]]="00",tabDaten[[#This Row],[art]]="01",tabDaten[[#This Row],[art]]="60",tabDaten[[#This Row],[art]]="61"),"0 Verwaltungshaushalt","1 Vermögenshaushalt")</f>
        <v>0 Verwaltungshaushalt</v>
      </c>
      <c r="D1247" s="14" t="str">
        <f>VLOOKUP(tabDaten[[#This Row],[art]],tabKontenart[],2,FALSE)</f>
        <v>01 Ausgaben VerwaltungsHH</v>
      </c>
      <c r="E1247" s="14" t="str">
        <f>LEFT(tabDaten[[#This Row],[Gld]],1) &amp; "    " &amp;VLOOKUP((tabDaten[[#This Row],[MandNr]]&amp;"x"&amp;LEFT(tabDaten[[#This Row],[Gld]],1)),tabGliederung[],2,FALSE)</f>
        <v xml:space="preserve">2    Schulen </v>
      </c>
      <c r="F1247" s="14" t="str">
        <f>LEFT(tabDaten[[#This Row],[Gld]],2) &amp; "    " &amp;VLOOKUP((tabDaten[[#This Row],[MandNr]]&amp;"x"&amp;LEFT(tabDaten[[#This Row],[Gld]],2)),tabGliederung[],2,FALSE)</f>
        <v xml:space="preserve">28    Gesamtschulen u. dgl. </v>
      </c>
      <c r="G12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7" s="14" t="str">
        <f>LEFT(tabDaten[[#This Row],[Gld]],4) &amp; "    " &amp;VLOOKUP((tabDaten[[#This Row],[MandNr]]&amp;"x"&amp;LEFT(tabDaten[[#This Row],[Gld]],4)),tabGliederung[],2,FALSE)</f>
        <v xml:space="preserve">2820    Gemeinschaftsschule Bad Rappenau </v>
      </c>
      <c r="I1247" s="14" t="str">
        <f>IF(OR(LEFT(tabDaten[[#This Row],[Grp]],1)*1=3,LEFT(tabDaten[[#This Row],[Grp]],1)*1=9),LEFT(tabDaten[[#This Row],[Grp]],2),LEFT(tabDaten[[#This Row],[Grp]],1))</f>
        <v>5</v>
      </c>
      <c r="J1247" s="14" t="str">
        <f>VLOOKUP(tabDaten[[#This Row],[GrpKurz]],tabGruppierung[],2,FALSE)</f>
        <v>A   Sächlicher Verwaltungs- und Betriebsaufwand</v>
      </c>
      <c r="K12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2820-545000    Reinigungskosten   </v>
      </c>
      <c r="L1247" s="17">
        <f>IF(OR(tabDaten[[#This Row],[art]]="00",tabDaten[[#This Row],[art]]="10"),tabDaten[[#This Row],[Plan]],tabDaten[[#This Row],[Plan]]*-1)</f>
        <v>-39400</v>
      </c>
      <c r="M1247" s="18">
        <f>IF(OR(tabDaten[[#This Row],[art]]="00",tabDaten[[#This Row],[art]]="10",tabDaten[[#This Row],[art]]="60",tabDaten[[#This Row],[art]]="70"),tabDaten[[#This Row],[Rechnung]],tabDaten[[#This Row],[Rechnung]]*-1)</f>
        <v>-35295.08</v>
      </c>
      <c r="N1247" s="44">
        <v>1</v>
      </c>
      <c r="O1247" s="45" t="s">
        <v>997</v>
      </c>
      <c r="P1247" s="45" t="s">
        <v>1097</v>
      </c>
      <c r="Q1247" s="45" t="s">
        <v>1736</v>
      </c>
      <c r="R1247" s="45" t="s">
        <v>995</v>
      </c>
      <c r="S1247" s="45" t="s">
        <v>1546</v>
      </c>
      <c r="T1247" s="44" t="s">
        <v>139</v>
      </c>
      <c r="U1247" s="46">
        <v>39400</v>
      </c>
      <c r="V1247" s="46">
        <v>35295.08</v>
      </c>
    </row>
    <row r="1248" spans="2:22" x14ac:dyDescent="0.2">
      <c r="B1248" s="14" t="str">
        <f>IF(tabDaten[[#This Row],[MandNr]]="","Fehler",IF(tabDaten[[#This Row],[MandNr]]=1,"1 Stadt Bad Rappenau","2 Eigenbetrieb Stadtenwässerung"))</f>
        <v>1 Stadt Bad Rappenau</v>
      </c>
      <c r="C1248" s="14" t="str">
        <f>IF(OR(tabDaten[[#This Row],[art]]="00",tabDaten[[#This Row],[art]]="01",tabDaten[[#This Row],[art]]="60",tabDaten[[#This Row],[art]]="61"),"0 Verwaltungshaushalt","1 Vermögenshaushalt")</f>
        <v>0 Verwaltungshaushalt</v>
      </c>
      <c r="D1248" s="14" t="str">
        <f>VLOOKUP(tabDaten[[#This Row],[art]],tabKontenart[],2,FALSE)</f>
        <v>01 Ausgaben VerwaltungsHH</v>
      </c>
      <c r="E1248" s="14" t="str">
        <f>LEFT(tabDaten[[#This Row],[Gld]],1) &amp; "    " &amp;VLOOKUP((tabDaten[[#This Row],[MandNr]]&amp;"x"&amp;LEFT(tabDaten[[#This Row],[Gld]],1)),tabGliederung[],2,FALSE)</f>
        <v xml:space="preserve">2    Schulen </v>
      </c>
      <c r="F1248" s="14" t="str">
        <f>LEFT(tabDaten[[#This Row],[Gld]],2) &amp; "    " &amp;VLOOKUP((tabDaten[[#This Row],[MandNr]]&amp;"x"&amp;LEFT(tabDaten[[#This Row],[Gld]],2)),tabGliederung[],2,FALSE)</f>
        <v xml:space="preserve">28    Gesamtschulen u. dgl. </v>
      </c>
      <c r="G12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8" s="14" t="str">
        <f>LEFT(tabDaten[[#This Row],[Gld]],4) &amp; "    " &amp;VLOOKUP((tabDaten[[#This Row],[MandNr]]&amp;"x"&amp;LEFT(tabDaten[[#This Row],[Gld]],4)),tabGliederung[],2,FALSE)</f>
        <v xml:space="preserve">2820    Gemeinschaftsschule Bad Rappenau </v>
      </c>
      <c r="I1248" s="14" t="str">
        <f>IF(OR(LEFT(tabDaten[[#This Row],[Grp]],1)*1=3,LEFT(tabDaten[[#This Row],[Grp]],1)*1=9),LEFT(tabDaten[[#This Row],[Grp]],2),LEFT(tabDaten[[#This Row],[Grp]],1))</f>
        <v>5</v>
      </c>
      <c r="J1248" s="14" t="str">
        <f>VLOOKUP(tabDaten[[#This Row],[GrpKurz]],tabGruppierung[],2,FALSE)</f>
        <v>A   Sächlicher Verwaltungs- und Betriebsaufwand</v>
      </c>
      <c r="K12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2820-546000    Steuern und Gebäudeversicherungen   </v>
      </c>
      <c r="L1248" s="17">
        <f>IF(OR(tabDaten[[#This Row],[art]]="00",tabDaten[[#This Row],[art]]="10"),tabDaten[[#This Row],[Plan]],tabDaten[[#This Row],[Plan]]*-1)</f>
        <v>-7700</v>
      </c>
      <c r="M1248" s="18">
        <f>IF(OR(tabDaten[[#This Row],[art]]="00",tabDaten[[#This Row],[art]]="10",tabDaten[[#This Row],[art]]="60",tabDaten[[#This Row],[art]]="70"),tabDaten[[#This Row],[Rechnung]],tabDaten[[#This Row],[Rechnung]]*-1)</f>
        <v>-12761.24</v>
      </c>
      <c r="N1248" s="44">
        <v>1</v>
      </c>
      <c r="O1248" s="45" t="s">
        <v>997</v>
      </c>
      <c r="P1248" s="45" t="s">
        <v>1097</v>
      </c>
      <c r="Q1248" s="45" t="s">
        <v>1737</v>
      </c>
      <c r="R1248" s="45" t="s">
        <v>995</v>
      </c>
      <c r="S1248" s="45" t="s">
        <v>1546</v>
      </c>
      <c r="T1248" s="44" t="s">
        <v>140</v>
      </c>
      <c r="U1248" s="46">
        <v>7700</v>
      </c>
      <c r="V1248" s="46">
        <v>12761.24</v>
      </c>
    </row>
    <row r="1249" spans="2:22" x14ac:dyDescent="0.2">
      <c r="B1249" s="14" t="str">
        <f>IF(tabDaten[[#This Row],[MandNr]]="","Fehler",IF(tabDaten[[#This Row],[MandNr]]=1,"1 Stadt Bad Rappenau","2 Eigenbetrieb Stadtenwässerung"))</f>
        <v>1 Stadt Bad Rappenau</v>
      </c>
      <c r="C1249" s="14" t="str">
        <f>IF(OR(tabDaten[[#This Row],[art]]="00",tabDaten[[#This Row],[art]]="01",tabDaten[[#This Row],[art]]="60",tabDaten[[#This Row],[art]]="61"),"0 Verwaltungshaushalt","1 Vermögenshaushalt")</f>
        <v>0 Verwaltungshaushalt</v>
      </c>
      <c r="D1249" s="14" t="str">
        <f>VLOOKUP(tabDaten[[#This Row],[art]],tabKontenart[],2,FALSE)</f>
        <v>01 Ausgaben VerwaltungsHH</v>
      </c>
      <c r="E1249" s="14" t="str">
        <f>LEFT(tabDaten[[#This Row],[Gld]],1) &amp; "    " &amp;VLOOKUP((tabDaten[[#This Row],[MandNr]]&amp;"x"&amp;LEFT(tabDaten[[#This Row],[Gld]],1)),tabGliederung[],2,FALSE)</f>
        <v xml:space="preserve">2    Schulen </v>
      </c>
      <c r="F1249" s="14" t="str">
        <f>LEFT(tabDaten[[#This Row],[Gld]],2) &amp; "    " &amp;VLOOKUP((tabDaten[[#This Row],[MandNr]]&amp;"x"&amp;LEFT(tabDaten[[#This Row],[Gld]],2)),tabGliederung[],2,FALSE)</f>
        <v xml:space="preserve">28    Gesamtschulen u. dgl. </v>
      </c>
      <c r="G12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49" s="14" t="str">
        <f>LEFT(tabDaten[[#This Row],[Gld]],4) &amp; "    " &amp;VLOOKUP((tabDaten[[#This Row],[MandNr]]&amp;"x"&amp;LEFT(tabDaten[[#This Row],[Gld]],4)),tabGliederung[],2,FALSE)</f>
        <v xml:space="preserve">2820    Gemeinschaftsschule Bad Rappenau </v>
      </c>
      <c r="I1249" s="14" t="str">
        <f>IF(OR(LEFT(tabDaten[[#This Row],[Grp]],1)*1=3,LEFT(tabDaten[[#This Row],[Grp]],1)*1=9),LEFT(tabDaten[[#This Row],[Grp]],2),LEFT(tabDaten[[#This Row],[Grp]],1))</f>
        <v>5</v>
      </c>
      <c r="J1249" s="14" t="str">
        <f>VLOOKUP(tabDaten[[#This Row],[GrpKurz]],tabGruppierung[],2,FALSE)</f>
        <v>A   Sächlicher Verwaltungs- und Betriebsaufwand</v>
      </c>
      <c r="K12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2820-549000    Bewirtschaftung der Grundstücke und baulichen Anlagen  </v>
      </c>
      <c r="L1249" s="17">
        <f>IF(OR(tabDaten[[#This Row],[art]]="00",tabDaten[[#This Row],[art]]="10"),tabDaten[[#This Row],[Plan]],tabDaten[[#This Row],[Plan]]*-1)</f>
        <v>-900</v>
      </c>
      <c r="M1249" s="18">
        <f>IF(OR(tabDaten[[#This Row],[art]]="00",tabDaten[[#This Row],[art]]="10",tabDaten[[#This Row],[art]]="60",tabDaten[[#This Row],[art]]="70"),tabDaten[[#This Row],[Rechnung]],tabDaten[[#This Row],[Rechnung]]*-1)</f>
        <v>-3086.88</v>
      </c>
      <c r="N1249" s="44">
        <v>1</v>
      </c>
      <c r="O1249" s="45" t="s">
        <v>997</v>
      </c>
      <c r="P1249" s="45" t="s">
        <v>1097</v>
      </c>
      <c r="Q1249" s="45" t="s">
        <v>1738</v>
      </c>
      <c r="R1249" s="45" t="s">
        <v>995</v>
      </c>
      <c r="S1249" s="45" t="s">
        <v>1546</v>
      </c>
      <c r="T1249" s="44" t="s">
        <v>192</v>
      </c>
      <c r="U1249" s="46">
        <v>900</v>
      </c>
      <c r="V1249" s="46">
        <v>3086.88</v>
      </c>
    </row>
    <row r="1250" spans="2:22" x14ac:dyDescent="0.2">
      <c r="B1250" s="14" t="str">
        <f>IF(tabDaten[[#This Row],[MandNr]]="","Fehler",IF(tabDaten[[#This Row],[MandNr]]=1,"1 Stadt Bad Rappenau","2 Eigenbetrieb Stadtenwässerung"))</f>
        <v>1 Stadt Bad Rappenau</v>
      </c>
      <c r="C1250" s="14" t="str">
        <f>IF(OR(tabDaten[[#This Row],[art]]="00",tabDaten[[#This Row],[art]]="01",tabDaten[[#This Row],[art]]="60",tabDaten[[#This Row],[art]]="61"),"0 Verwaltungshaushalt","1 Vermögenshaushalt")</f>
        <v>0 Verwaltungshaushalt</v>
      </c>
      <c r="D1250" s="14" t="str">
        <f>VLOOKUP(tabDaten[[#This Row],[art]],tabKontenart[],2,FALSE)</f>
        <v>01 Ausgaben VerwaltungsHH</v>
      </c>
      <c r="E1250" s="14" t="str">
        <f>LEFT(tabDaten[[#This Row],[Gld]],1) &amp; "    " &amp;VLOOKUP((tabDaten[[#This Row],[MandNr]]&amp;"x"&amp;LEFT(tabDaten[[#This Row],[Gld]],1)),tabGliederung[],2,FALSE)</f>
        <v xml:space="preserve">2    Schulen </v>
      </c>
      <c r="F1250" s="14" t="str">
        <f>LEFT(tabDaten[[#This Row],[Gld]],2) &amp; "    " &amp;VLOOKUP((tabDaten[[#This Row],[MandNr]]&amp;"x"&amp;LEFT(tabDaten[[#This Row],[Gld]],2)),tabGliederung[],2,FALSE)</f>
        <v xml:space="preserve">28    Gesamtschulen u. dgl. </v>
      </c>
      <c r="G12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0" s="14" t="str">
        <f>LEFT(tabDaten[[#This Row],[Gld]],4) &amp; "    " &amp;VLOOKUP((tabDaten[[#This Row],[MandNr]]&amp;"x"&amp;LEFT(tabDaten[[#This Row],[Gld]],4)),tabGliederung[],2,FALSE)</f>
        <v xml:space="preserve">2820    Gemeinschaftsschule Bad Rappenau </v>
      </c>
      <c r="I1250" s="14" t="str">
        <f>IF(OR(LEFT(tabDaten[[#This Row],[Grp]],1)*1=3,LEFT(tabDaten[[#This Row],[Grp]],1)*1=9),LEFT(tabDaten[[#This Row],[Grp]],2),LEFT(tabDaten[[#This Row],[Grp]],1))</f>
        <v>5</v>
      </c>
      <c r="J1250" s="14" t="str">
        <f>VLOOKUP(tabDaten[[#This Row],[GrpKurz]],tabGruppierung[],2,FALSE)</f>
        <v>A   Sächlicher Verwaltungs- und Betriebsaufwand</v>
      </c>
      <c r="K12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2820-562000    Aus- und Fortbildung, Umschulung  </v>
      </c>
      <c r="L1250" s="17">
        <f>IF(OR(tabDaten[[#This Row],[art]]="00",tabDaten[[#This Row],[art]]="10"),tabDaten[[#This Row],[Plan]],tabDaten[[#This Row],[Plan]]*-1)</f>
        <v>0</v>
      </c>
      <c r="M1250" s="18">
        <f>IF(OR(tabDaten[[#This Row],[art]]="00",tabDaten[[#This Row],[art]]="10",tabDaten[[#This Row],[art]]="60",tabDaten[[#This Row],[art]]="70"),tabDaten[[#This Row],[Rechnung]],tabDaten[[#This Row],[Rechnung]]*-1)</f>
        <v>-226.44</v>
      </c>
      <c r="N1250" s="44">
        <v>1</v>
      </c>
      <c r="O1250" s="45" t="s">
        <v>997</v>
      </c>
      <c r="P1250" s="45" t="s">
        <v>1097</v>
      </c>
      <c r="Q1250" s="45" t="s">
        <v>1727</v>
      </c>
      <c r="R1250" s="45" t="s">
        <v>995</v>
      </c>
      <c r="S1250" s="45" t="s">
        <v>1546</v>
      </c>
      <c r="T1250" s="44" t="s">
        <v>129</v>
      </c>
      <c r="U1250" s="46">
        <v>0</v>
      </c>
      <c r="V1250" s="46">
        <v>226.44</v>
      </c>
    </row>
    <row r="1251" spans="2:22" x14ac:dyDescent="0.2">
      <c r="B1251" s="14" t="str">
        <f>IF(tabDaten[[#This Row],[MandNr]]="","Fehler",IF(tabDaten[[#This Row],[MandNr]]=1,"1 Stadt Bad Rappenau","2 Eigenbetrieb Stadtenwässerung"))</f>
        <v>1 Stadt Bad Rappenau</v>
      </c>
      <c r="C1251" s="14" t="str">
        <f>IF(OR(tabDaten[[#This Row],[art]]="00",tabDaten[[#This Row],[art]]="01",tabDaten[[#This Row],[art]]="60",tabDaten[[#This Row],[art]]="61"),"0 Verwaltungshaushalt","1 Vermögenshaushalt")</f>
        <v>0 Verwaltungshaushalt</v>
      </c>
      <c r="D1251" s="14" t="str">
        <f>VLOOKUP(tabDaten[[#This Row],[art]],tabKontenart[],2,FALSE)</f>
        <v>01 Ausgaben VerwaltungsHH</v>
      </c>
      <c r="E1251" s="14" t="str">
        <f>LEFT(tabDaten[[#This Row],[Gld]],1) &amp; "    " &amp;VLOOKUP((tabDaten[[#This Row],[MandNr]]&amp;"x"&amp;LEFT(tabDaten[[#This Row],[Gld]],1)),tabGliederung[],2,FALSE)</f>
        <v xml:space="preserve">2    Schulen </v>
      </c>
      <c r="F1251" s="14" t="str">
        <f>LEFT(tabDaten[[#This Row],[Gld]],2) &amp; "    " &amp;VLOOKUP((tabDaten[[#This Row],[MandNr]]&amp;"x"&amp;LEFT(tabDaten[[#This Row],[Gld]],2)),tabGliederung[],2,FALSE)</f>
        <v xml:space="preserve">28    Gesamtschulen u. dgl. </v>
      </c>
      <c r="G12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1" s="14" t="str">
        <f>LEFT(tabDaten[[#This Row],[Gld]],4) &amp; "    " &amp;VLOOKUP((tabDaten[[#This Row],[MandNr]]&amp;"x"&amp;LEFT(tabDaten[[#This Row],[Gld]],4)),tabGliederung[],2,FALSE)</f>
        <v xml:space="preserve">2820    Gemeinschaftsschule Bad Rappenau </v>
      </c>
      <c r="I1251" s="14" t="str">
        <f>IF(OR(LEFT(tabDaten[[#This Row],[Grp]],1)*1=3,LEFT(tabDaten[[#This Row],[Grp]],1)*1=9),LEFT(tabDaten[[#This Row],[Grp]],2),LEFT(tabDaten[[#This Row],[Grp]],1))</f>
        <v>5</v>
      </c>
      <c r="J1251" s="14" t="str">
        <f>VLOOKUP(tabDaten[[#This Row],[GrpKurz]],tabGruppierung[],2,FALSE)</f>
        <v>A   Sächlicher Verwaltungs- und Betriebsaufwand</v>
      </c>
      <c r="K12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2820-591000    Lehr- und Unterrichtsmittel  </v>
      </c>
      <c r="L1251" s="17">
        <f>IF(OR(tabDaten[[#This Row],[art]]="00",tabDaten[[#This Row],[art]]="10"),tabDaten[[#This Row],[Plan]],tabDaten[[#This Row],[Plan]]*-1)</f>
        <v>-12400</v>
      </c>
      <c r="M1251" s="18">
        <f>IF(OR(tabDaten[[#This Row],[art]]="00",tabDaten[[#This Row],[art]]="10",tabDaten[[#This Row],[art]]="60",tabDaten[[#This Row],[art]]="70"),tabDaten[[#This Row],[Rechnung]],tabDaten[[#This Row],[Rechnung]]*-1)</f>
        <v>-3425.43</v>
      </c>
      <c r="N1251" s="44">
        <v>1</v>
      </c>
      <c r="O1251" s="45" t="s">
        <v>997</v>
      </c>
      <c r="P1251" s="45" t="s">
        <v>1097</v>
      </c>
      <c r="Q1251" s="45" t="s">
        <v>1757</v>
      </c>
      <c r="R1251" s="45" t="s">
        <v>995</v>
      </c>
      <c r="S1251" s="45" t="s">
        <v>1546</v>
      </c>
      <c r="T1251" s="44" t="s">
        <v>171</v>
      </c>
      <c r="U1251" s="46">
        <v>12400</v>
      </c>
      <c r="V1251" s="46">
        <v>3425.43</v>
      </c>
    </row>
    <row r="1252" spans="2:22" x14ac:dyDescent="0.2">
      <c r="B1252" s="14" t="str">
        <f>IF(tabDaten[[#This Row],[MandNr]]="","Fehler",IF(tabDaten[[#This Row],[MandNr]]=1,"1 Stadt Bad Rappenau","2 Eigenbetrieb Stadtenwässerung"))</f>
        <v>1 Stadt Bad Rappenau</v>
      </c>
      <c r="C1252" s="14" t="str">
        <f>IF(OR(tabDaten[[#This Row],[art]]="00",tabDaten[[#This Row],[art]]="01",tabDaten[[#This Row],[art]]="60",tabDaten[[#This Row],[art]]="61"),"0 Verwaltungshaushalt","1 Vermögenshaushalt")</f>
        <v>0 Verwaltungshaushalt</v>
      </c>
      <c r="D1252" s="14" t="str">
        <f>VLOOKUP(tabDaten[[#This Row],[art]],tabKontenart[],2,FALSE)</f>
        <v>01 Ausgaben VerwaltungsHH</v>
      </c>
      <c r="E1252" s="14" t="str">
        <f>LEFT(tabDaten[[#This Row],[Gld]],1) &amp; "    " &amp;VLOOKUP((tabDaten[[#This Row],[MandNr]]&amp;"x"&amp;LEFT(tabDaten[[#This Row],[Gld]],1)),tabGliederung[],2,FALSE)</f>
        <v xml:space="preserve">2    Schulen </v>
      </c>
      <c r="F1252" s="14" t="str">
        <f>LEFT(tabDaten[[#This Row],[Gld]],2) &amp; "    " &amp;VLOOKUP((tabDaten[[#This Row],[MandNr]]&amp;"x"&amp;LEFT(tabDaten[[#This Row],[Gld]],2)),tabGliederung[],2,FALSE)</f>
        <v xml:space="preserve">28    Gesamtschulen u. dgl. </v>
      </c>
      <c r="G12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2" s="14" t="str">
        <f>LEFT(tabDaten[[#This Row],[Gld]],4) &amp; "    " &amp;VLOOKUP((tabDaten[[#This Row],[MandNr]]&amp;"x"&amp;LEFT(tabDaten[[#This Row],[Gld]],4)),tabGliederung[],2,FALSE)</f>
        <v xml:space="preserve">2820    Gemeinschaftsschule Bad Rappenau </v>
      </c>
      <c r="I1252" s="14" t="str">
        <f>IF(OR(LEFT(tabDaten[[#This Row],[Grp]],1)*1=3,LEFT(tabDaten[[#This Row],[Grp]],1)*1=9),LEFT(tabDaten[[#This Row],[Grp]],2),LEFT(tabDaten[[#This Row],[Grp]],1))</f>
        <v>5</v>
      </c>
      <c r="J1252" s="14" t="str">
        <f>VLOOKUP(tabDaten[[#This Row],[GrpKurz]],tabGruppierung[],2,FALSE)</f>
        <v>A   Sächlicher Verwaltungs- und Betriebsaufwand</v>
      </c>
      <c r="K12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2820-592000    Lernmittel   </v>
      </c>
      <c r="L1252" s="17">
        <f>IF(OR(tabDaten[[#This Row],[art]]="00",tabDaten[[#This Row],[art]]="10"),tabDaten[[#This Row],[Plan]],tabDaten[[#This Row],[Plan]]*-1)</f>
        <v>-44900</v>
      </c>
      <c r="M1252" s="18">
        <f>IF(OR(tabDaten[[#This Row],[art]]="00",tabDaten[[#This Row],[art]]="10",tabDaten[[#This Row],[art]]="60",tabDaten[[#This Row],[art]]="70"),tabDaten[[#This Row],[Rechnung]],tabDaten[[#This Row],[Rechnung]]*-1)</f>
        <v>-48639.41</v>
      </c>
      <c r="N1252" s="44">
        <v>1</v>
      </c>
      <c r="O1252" s="45" t="s">
        <v>997</v>
      </c>
      <c r="P1252" s="45" t="s">
        <v>1097</v>
      </c>
      <c r="Q1252" s="45" t="s">
        <v>1758</v>
      </c>
      <c r="R1252" s="45" t="s">
        <v>995</v>
      </c>
      <c r="S1252" s="45" t="s">
        <v>1546</v>
      </c>
      <c r="T1252" s="44" t="s">
        <v>172</v>
      </c>
      <c r="U1252" s="46">
        <v>44900</v>
      </c>
      <c r="V1252" s="46">
        <v>48639.41</v>
      </c>
    </row>
    <row r="1253" spans="2:22" x14ac:dyDescent="0.2">
      <c r="B1253" s="14" t="str">
        <f>IF(tabDaten[[#This Row],[MandNr]]="","Fehler",IF(tabDaten[[#This Row],[MandNr]]=1,"1 Stadt Bad Rappenau","2 Eigenbetrieb Stadtenwässerung"))</f>
        <v>1 Stadt Bad Rappenau</v>
      </c>
      <c r="C1253" s="14" t="str">
        <f>IF(OR(tabDaten[[#This Row],[art]]="00",tabDaten[[#This Row],[art]]="01",tabDaten[[#This Row],[art]]="60",tabDaten[[#This Row],[art]]="61"),"0 Verwaltungshaushalt","1 Vermögenshaushalt")</f>
        <v>0 Verwaltungshaushalt</v>
      </c>
      <c r="D1253" s="14" t="str">
        <f>VLOOKUP(tabDaten[[#This Row],[art]],tabKontenart[],2,FALSE)</f>
        <v>01 Ausgaben VerwaltungsHH</v>
      </c>
      <c r="E1253" s="14" t="str">
        <f>LEFT(tabDaten[[#This Row],[Gld]],1) &amp; "    " &amp;VLOOKUP((tabDaten[[#This Row],[MandNr]]&amp;"x"&amp;LEFT(tabDaten[[#This Row],[Gld]],1)),tabGliederung[],2,FALSE)</f>
        <v xml:space="preserve">2    Schulen </v>
      </c>
      <c r="F1253" s="14" t="str">
        <f>LEFT(tabDaten[[#This Row],[Gld]],2) &amp; "    " &amp;VLOOKUP((tabDaten[[#This Row],[MandNr]]&amp;"x"&amp;LEFT(tabDaten[[#This Row],[Gld]],2)),tabGliederung[],2,FALSE)</f>
        <v xml:space="preserve">28    Gesamtschulen u. dgl. </v>
      </c>
      <c r="G12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3" s="14" t="str">
        <f>LEFT(tabDaten[[#This Row],[Gld]],4) &amp; "    " &amp;VLOOKUP((tabDaten[[#This Row],[MandNr]]&amp;"x"&amp;LEFT(tabDaten[[#This Row],[Gld]],4)),tabGliederung[],2,FALSE)</f>
        <v xml:space="preserve">2820    Gemeinschaftsschule Bad Rappenau </v>
      </c>
      <c r="I1253" s="14" t="str">
        <f>IF(OR(LEFT(tabDaten[[#This Row],[Grp]],1)*1=3,LEFT(tabDaten[[#This Row],[Grp]],1)*1=9),LEFT(tabDaten[[#This Row],[Grp]],2),LEFT(tabDaten[[#This Row],[Grp]],1))</f>
        <v>5</v>
      </c>
      <c r="J1253" s="14" t="str">
        <f>VLOOKUP(tabDaten[[#This Row],[GrpKurz]],tabGruppierung[],2,FALSE)</f>
        <v>A   Sächlicher Verwaltungs- und Betriebsaufwand</v>
      </c>
      <c r="K12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2820-594000    sonstiger Schulaufwand   </v>
      </c>
      <c r="L1253" s="17">
        <f>IF(OR(tabDaten[[#This Row],[art]]="00",tabDaten[[#This Row],[art]]="10"),tabDaten[[#This Row],[Plan]],tabDaten[[#This Row],[Plan]]*-1)</f>
        <v>-6900</v>
      </c>
      <c r="M1253" s="18">
        <f>IF(OR(tabDaten[[#This Row],[art]]="00",tabDaten[[#This Row],[art]]="10",tabDaten[[#This Row],[art]]="60",tabDaten[[#This Row],[art]]="70"),tabDaten[[#This Row],[Rechnung]],tabDaten[[#This Row],[Rechnung]]*-1)</f>
        <v>-7956.65</v>
      </c>
      <c r="N1253" s="44">
        <v>1</v>
      </c>
      <c r="O1253" s="45" t="s">
        <v>997</v>
      </c>
      <c r="P1253" s="45" t="s">
        <v>1097</v>
      </c>
      <c r="Q1253" s="45" t="s">
        <v>1760</v>
      </c>
      <c r="R1253" s="45" t="s">
        <v>995</v>
      </c>
      <c r="S1253" s="45" t="s">
        <v>1546</v>
      </c>
      <c r="T1253" s="44" t="s">
        <v>174</v>
      </c>
      <c r="U1253" s="46">
        <v>6900</v>
      </c>
      <c r="V1253" s="46">
        <v>7956.65</v>
      </c>
    </row>
    <row r="1254" spans="2:22" x14ac:dyDescent="0.2">
      <c r="B1254" s="14" t="str">
        <f>IF(tabDaten[[#This Row],[MandNr]]="","Fehler",IF(tabDaten[[#This Row],[MandNr]]=1,"1 Stadt Bad Rappenau","2 Eigenbetrieb Stadtenwässerung"))</f>
        <v>1 Stadt Bad Rappenau</v>
      </c>
      <c r="C1254" s="14" t="str">
        <f>IF(OR(tabDaten[[#This Row],[art]]="00",tabDaten[[#This Row],[art]]="01",tabDaten[[#This Row],[art]]="60",tabDaten[[#This Row],[art]]="61"),"0 Verwaltungshaushalt","1 Vermögenshaushalt")</f>
        <v>0 Verwaltungshaushalt</v>
      </c>
      <c r="D1254" s="14" t="str">
        <f>VLOOKUP(tabDaten[[#This Row],[art]],tabKontenart[],2,FALSE)</f>
        <v>01 Ausgaben VerwaltungsHH</v>
      </c>
      <c r="E1254" s="14" t="str">
        <f>LEFT(tabDaten[[#This Row],[Gld]],1) &amp; "    " &amp;VLOOKUP((tabDaten[[#This Row],[MandNr]]&amp;"x"&amp;LEFT(tabDaten[[#This Row],[Gld]],1)),tabGliederung[],2,FALSE)</f>
        <v xml:space="preserve">2    Schulen </v>
      </c>
      <c r="F1254" s="14" t="str">
        <f>LEFT(tabDaten[[#This Row],[Gld]],2) &amp; "    " &amp;VLOOKUP((tabDaten[[#This Row],[MandNr]]&amp;"x"&amp;LEFT(tabDaten[[#This Row],[Gld]],2)),tabGliederung[],2,FALSE)</f>
        <v xml:space="preserve">28    Gesamtschulen u. dgl. </v>
      </c>
      <c r="G12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4" s="14" t="str">
        <f>LEFT(tabDaten[[#This Row],[Gld]],4) &amp; "    " &amp;VLOOKUP((tabDaten[[#This Row],[MandNr]]&amp;"x"&amp;LEFT(tabDaten[[#This Row],[Gld]],4)),tabGliederung[],2,FALSE)</f>
        <v xml:space="preserve">2820    Gemeinschaftsschule Bad Rappenau </v>
      </c>
      <c r="I1254" s="14" t="str">
        <f>IF(OR(LEFT(tabDaten[[#This Row],[Grp]],1)*1=3,LEFT(tabDaten[[#This Row],[Grp]],1)*1=9),LEFT(tabDaten[[#This Row],[Grp]],2),LEFT(tabDaten[[#This Row],[Grp]],1))</f>
        <v>5</v>
      </c>
      <c r="J1254" s="14" t="str">
        <f>VLOOKUP(tabDaten[[#This Row],[GrpKurz]],tabGruppierung[],2,FALSE)</f>
        <v>A   Sächlicher Verwaltungs- und Betriebsaufwand</v>
      </c>
      <c r="K12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2820-595000    Schulveranstaltungen   </v>
      </c>
      <c r="L1254" s="17">
        <f>IF(OR(tabDaten[[#This Row],[art]]="00",tabDaten[[#This Row],[art]]="10"),tabDaten[[#This Row],[Plan]],tabDaten[[#This Row],[Plan]]*-1)</f>
        <v>-2300</v>
      </c>
      <c r="M1254" s="18">
        <f>IF(OR(tabDaten[[#This Row],[art]]="00",tabDaten[[#This Row],[art]]="10",tabDaten[[#This Row],[art]]="60",tabDaten[[#This Row],[art]]="70"),tabDaten[[#This Row],[Rechnung]],tabDaten[[#This Row],[Rechnung]]*-1)</f>
        <v>-2812.13</v>
      </c>
      <c r="N1254" s="44">
        <v>1</v>
      </c>
      <c r="O1254" s="45" t="s">
        <v>997</v>
      </c>
      <c r="P1254" s="45" t="s">
        <v>1097</v>
      </c>
      <c r="Q1254" s="45" t="s">
        <v>1761</v>
      </c>
      <c r="R1254" s="45" t="s">
        <v>995</v>
      </c>
      <c r="S1254" s="45" t="s">
        <v>1546</v>
      </c>
      <c r="T1254" s="44" t="s">
        <v>175</v>
      </c>
      <c r="U1254" s="46">
        <v>2300</v>
      </c>
      <c r="V1254" s="46">
        <v>2812.13</v>
      </c>
    </row>
    <row r="1255" spans="2:22" x14ac:dyDescent="0.2">
      <c r="B1255" s="14" t="str">
        <f>IF(tabDaten[[#This Row],[MandNr]]="","Fehler",IF(tabDaten[[#This Row],[MandNr]]=1,"1 Stadt Bad Rappenau","2 Eigenbetrieb Stadtenwässerung"))</f>
        <v>1 Stadt Bad Rappenau</v>
      </c>
      <c r="C1255" s="14" t="str">
        <f>IF(OR(tabDaten[[#This Row],[art]]="00",tabDaten[[#This Row],[art]]="01",tabDaten[[#This Row],[art]]="60",tabDaten[[#This Row],[art]]="61"),"0 Verwaltungshaushalt","1 Vermögenshaushalt")</f>
        <v>0 Verwaltungshaushalt</v>
      </c>
      <c r="D1255" s="14" t="str">
        <f>VLOOKUP(tabDaten[[#This Row],[art]],tabKontenart[],2,FALSE)</f>
        <v>01 Ausgaben VerwaltungsHH</v>
      </c>
      <c r="E1255" s="14" t="str">
        <f>LEFT(tabDaten[[#This Row],[Gld]],1) &amp; "    " &amp;VLOOKUP((tabDaten[[#This Row],[MandNr]]&amp;"x"&amp;LEFT(tabDaten[[#This Row],[Gld]],1)),tabGliederung[],2,FALSE)</f>
        <v xml:space="preserve">2    Schulen </v>
      </c>
      <c r="F1255" s="14" t="str">
        <f>LEFT(tabDaten[[#This Row],[Gld]],2) &amp; "    " &amp;VLOOKUP((tabDaten[[#This Row],[MandNr]]&amp;"x"&amp;LEFT(tabDaten[[#This Row],[Gld]],2)),tabGliederung[],2,FALSE)</f>
        <v xml:space="preserve">28    Gesamtschulen u. dgl. </v>
      </c>
      <c r="G12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5" s="14" t="str">
        <f>LEFT(tabDaten[[#This Row],[Gld]],4) &amp; "    " &amp;VLOOKUP((tabDaten[[#This Row],[MandNr]]&amp;"x"&amp;LEFT(tabDaten[[#This Row],[Gld]],4)),tabGliederung[],2,FALSE)</f>
        <v xml:space="preserve">2820    Gemeinschaftsschule Bad Rappenau </v>
      </c>
      <c r="I1255" s="14" t="str">
        <f>IF(OR(LEFT(tabDaten[[#This Row],[Grp]],1)*1=3,LEFT(tabDaten[[#This Row],[Grp]],1)*1=9),LEFT(tabDaten[[#This Row],[Grp]],2),LEFT(tabDaten[[#This Row],[Grp]],1))</f>
        <v>6</v>
      </c>
      <c r="J1255" s="14" t="str">
        <f>VLOOKUP(tabDaten[[#This Row],[GrpKurz]],tabGruppierung[],2,FALSE)</f>
        <v>A   Sächlicher Verwaltungs- und Betriebsaufwand</v>
      </c>
      <c r="K12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2820-632000    Ausgaben für Eingliederungshilfen   </v>
      </c>
      <c r="L1255" s="17">
        <f>IF(OR(tabDaten[[#This Row],[art]]="00",tabDaten[[#This Row],[art]]="10"),tabDaten[[#This Row],[Plan]],tabDaten[[#This Row],[Plan]]*-1)</f>
        <v>0</v>
      </c>
      <c r="M1255" s="18">
        <f>IF(OR(tabDaten[[#This Row],[art]]="00",tabDaten[[#This Row],[art]]="10",tabDaten[[#This Row],[art]]="60",tabDaten[[#This Row],[art]]="70"),tabDaten[[#This Row],[Rechnung]],tabDaten[[#This Row],[Rechnung]]*-1)</f>
        <v>-1293</v>
      </c>
      <c r="N1255" s="44">
        <v>1</v>
      </c>
      <c r="O1255" s="45" t="s">
        <v>997</v>
      </c>
      <c r="P1255" s="45" t="s">
        <v>1097</v>
      </c>
      <c r="Q1255" s="45" t="s">
        <v>1765</v>
      </c>
      <c r="R1255" s="45" t="s">
        <v>995</v>
      </c>
      <c r="S1255" s="45" t="s">
        <v>1546</v>
      </c>
      <c r="T1255" s="44" t="s">
        <v>180</v>
      </c>
      <c r="U1255" s="46">
        <v>0</v>
      </c>
      <c r="V1255" s="46">
        <v>1293</v>
      </c>
    </row>
    <row r="1256" spans="2:22" x14ac:dyDescent="0.2">
      <c r="B1256" s="14" t="str">
        <f>IF(tabDaten[[#This Row],[MandNr]]="","Fehler",IF(tabDaten[[#This Row],[MandNr]]=1,"1 Stadt Bad Rappenau","2 Eigenbetrieb Stadtenwässerung"))</f>
        <v>1 Stadt Bad Rappenau</v>
      </c>
      <c r="C1256" s="14" t="str">
        <f>IF(OR(tabDaten[[#This Row],[art]]="00",tabDaten[[#This Row],[art]]="01",tabDaten[[#This Row],[art]]="60",tabDaten[[#This Row],[art]]="61"),"0 Verwaltungshaushalt","1 Vermögenshaushalt")</f>
        <v>0 Verwaltungshaushalt</v>
      </c>
      <c r="D1256" s="14" t="str">
        <f>VLOOKUP(tabDaten[[#This Row],[art]],tabKontenart[],2,FALSE)</f>
        <v>01 Ausgaben VerwaltungsHH</v>
      </c>
      <c r="E1256" s="14" t="str">
        <f>LEFT(tabDaten[[#This Row],[Gld]],1) &amp; "    " &amp;VLOOKUP((tabDaten[[#This Row],[MandNr]]&amp;"x"&amp;LEFT(tabDaten[[#This Row],[Gld]],1)),tabGliederung[],2,FALSE)</f>
        <v xml:space="preserve">2    Schulen </v>
      </c>
      <c r="F1256" s="14" t="str">
        <f>LEFT(tabDaten[[#This Row],[Gld]],2) &amp; "    " &amp;VLOOKUP((tabDaten[[#This Row],[MandNr]]&amp;"x"&amp;LEFT(tabDaten[[#This Row],[Gld]],2)),tabGliederung[],2,FALSE)</f>
        <v xml:space="preserve">28    Gesamtschulen u. dgl. </v>
      </c>
      <c r="G12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6" s="14" t="str">
        <f>LEFT(tabDaten[[#This Row],[Gld]],4) &amp; "    " &amp;VLOOKUP((tabDaten[[#This Row],[MandNr]]&amp;"x"&amp;LEFT(tabDaten[[#This Row],[Gld]],4)),tabGliederung[],2,FALSE)</f>
        <v xml:space="preserve">2820    Gemeinschaftsschule Bad Rappenau </v>
      </c>
      <c r="I1256" s="14" t="str">
        <f>IF(OR(LEFT(tabDaten[[#This Row],[Grp]],1)*1=3,LEFT(tabDaten[[#This Row],[Grp]],1)*1=9),LEFT(tabDaten[[#This Row],[Grp]],2),LEFT(tabDaten[[#This Row],[Grp]],1))</f>
        <v>6</v>
      </c>
      <c r="J1256" s="14" t="str">
        <f>VLOOKUP(tabDaten[[#This Row],[GrpKurz]],tabGruppierung[],2,FALSE)</f>
        <v>A   Sächlicher Verwaltungs- und Betriebsaufwand</v>
      </c>
      <c r="K12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2820-638000    EDV-Kosten   </v>
      </c>
      <c r="L1256" s="17">
        <f>IF(OR(tabDaten[[#This Row],[art]]="00",tabDaten[[#This Row],[art]]="10"),tabDaten[[#This Row],[Plan]],tabDaten[[#This Row],[Plan]]*-1)</f>
        <v>-50000</v>
      </c>
      <c r="M1256" s="18">
        <f>IF(OR(tabDaten[[#This Row],[art]]="00",tabDaten[[#This Row],[art]]="10",tabDaten[[#This Row],[art]]="60",tabDaten[[#This Row],[art]]="70"),tabDaten[[#This Row],[Rechnung]],tabDaten[[#This Row],[Rechnung]]*-1)</f>
        <v>-57034.06</v>
      </c>
      <c r="N1256" s="44">
        <v>1</v>
      </c>
      <c r="O1256" s="45" t="s">
        <v>997</v>
      </c>
      <c r="P1256" s="45" t="s">
        <v>1097</v>
      </c>
      <c r="Q1256" s="45" t="s">
        <v>1722</v>
      </c>
      <c r="R1256" s="45" t="s">
        <v>995</v>
      </c>
      <c r="S1256" s="45" t="s">
        <v>1546</v>
      </c>
      <c r="T1256" s="44" t="s">
        <v>117</v>
      </c>
      <c r="U1256" s="46">
        <v>50000</v>
      </c>
      <c r="V1256" s="46">
        <v>57034.06</v>
      </c>
    </row>
    <row r="1257" spans="2:22" x14ac:dyDescent="0.2">
      <c r="B1257" s="14" t="str">
        <f>IF(tabDaten[[#This Row],[MandNr]]="","Fehler",IF(tabDaten[[#This Row],[MandNr]]=1,"1 Stadt Bad Rappenau","2 Eigenbetrieb Stadtenwässerung"))</f>
        <v>1 Stadt Bad Rappenau</v>
      </c>
      <c r="C1257" s="14" t="str">
        <f>IF(OR(tabDaten[[#This Row],[art]]="00",tabDaten[[#This Row],[art]]="01",tabDaten[[#This Row],[art]]="60",tabDaten[[#This Row],[art]]="61"),"0 Verwaltungshaushalt","1 Vermögenshaushalt")</f>
        <v>0 Verwaltungshaushalt</v>
      </c>
      <c r="D1257" s="14" t="str">
        <f>VLOOKUP(tabDaten[[#This Row],[art]],tabKontenart[],2,FALSE)</f>
        <v>01 Ausgaben VerwaltungsHH</v>
      </c>
      <c r="E1257" s="14" t="str">
        <f>LEFT(tabDaten[[#This Row],[Gld]],1) &amp; "    " &amp;VLOOKUP((tabDaten[[#This Row],[MandNr]]&amp;"x"&amp;LEFT(tabDaten[[#This Row],[Gld]],1)),tabGliederung[],2,FALSE)</f>
        <v xml:space="preserve">2    Schulen </v>
      </c>
      <c r="F1257" s="14" t="str">
        <f>LEFT(tabDaten[[#This Row],[Gld]],2) &amp; "    " &amp;VLOOKUP((tabDaten[[#This Row],[MandNr]]&amp;"x"&amp;LEFT(tabDaten[[#This Row],[Gld]],2)),tabGliederung[],2,FALSE)</f>
        <v xml:space="preserve">28    Gesamtschulen u. dgl. </v>
      </c>
      <c r="G12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7" s="14" t="str">
        <f>LEFT(tabDaten[[#This Row],[Gld]],4) &amp; "    " &amp;VLOOKUP((tabDaten[[#This Row],[MandNr]]&amp;"x"&amp;LEFT(tabDaten[[#This Row],[Gld]],4)),tabGliederung[],2,FALSE)</f>
        <v xml:space="preserve">2820    Gemeinschaftsschule Bad Rappenau </v>
      </c>
      <c r="I1257" s="14" t="str">
        <f>IF(OR(LEFT(tabDaten[[#This Row],[Grp]],1)*1=3,LEFT(tabDaten[[#This Row],[Grp]],1)*1=9),LEFT(tabDaten[[#This Row],[Grp]],2),LEFT(tabDaten[[#This Row],[Grp]],1))</f>
        <v>6</v>
      </c>
      <c r="J1257" s="14" t="str">
        <f>VLOOKUP(tabDaten[[#This Row],[GrpKurz]],tabGruppierung[],2,FALSE)</f>
        <v>A   Sächlicher Verwaltungs- und Betriebsaufwand</v>
      </c>
      <c r="K12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2820-640000    Steuern, Versicherungen, Schadensfälle, Sonderabgaben  </v>
      </c>
      <c r="L1257" s="17">
        <f>IF(OR(tabDaten[[#This Row],[art]]="00",tabDaten[[#This Row],[art]]="10"),tabDaten[[#This Row],[Plan]],tabDaten[[#This Row],[Plan]]*-1)</f>
        <v>-24000</v>
      </c>
      <c r="M1257" s="18">
        <f>IF(OR(tabDaten[[#This Row],[art]]="00",tabDaten[[#This Row],[art]]="10",tabDaten[[#This Row],[art]]="60",tabDaten[[#This Row],[art]]="70"),tabDaten[[#This Row],[Rechnung]],tabDaten[[#This Row],[Rechnung]]*-1)</f>
        <v>-31039.4</v>
      </c>
      <c r="N1257" s="44">
        <v>1</v>
      </c>
      <c r="O1257" s="45" t="s">
        <v>997</v>
      </c>
      <c r="P1257" s="45" t="s">
        <v>1097</v>
      </c>
      <c r="Q1257" s="45" t="s">
        <v>1723</v>
      </c>
      <c r="R1257" s="45" t="s">
        <v>995</v>
      </c>
      <c r="S1257" s="45" t="s">
        <v>1546</v>
      </c>
      <c r="T1257" s="44" t="s">
        <v>193</v>
      </c>
      <c r="U1257" s="46">
        <v>24000</v>
      </c>
      <c r="V1257" s="46">
        <v>31039.4</v>
      </c>
    </row>
    <row r="1258" spans="2:22" x14ac:dyDescent="0.2">
      <c r="B1258" s="14" t="str">
        <f>IF(tabDaten[[#This Row],[MandNr]]="","Fehler",IF(tabDaten[[#This Row],[MandNr]]=1,"1 Stadt Bad Rappenau","2 Eigenbetrieb Stadtenwässerung"))</f>
        <v>1 Stadt Bad Rappenau</v>
      </c>
      <c r="C1258" s="14" t="str">
        <f>IF(OR(tabDaten[[#This Row],[art]]="00",tabDaten[[#This Row],[art]]="01",tabDaten[[#This Row],[art]]="60",tabDaten[[#This Row],[art]]="61"),"0 Verwaltungshaushalt","1 Vermögenshaushalt")</f>
        <v>0 Verwaltungshaushalt</v>
      </c>
      <c r="D1258" s="14" t="str">
        <f>VLOOKUP(tabDaten[[#This Row],[art]],tabKontenart[],2,FALSE)</f>
        <v>01 Ausgaben VerwaltungsHH</v>
      </c>
      <c r="E1258" s="14" t="str">
        <f>LEFT(tabDaten[[#This Row],[Gld]],1) &amp; "    " &amp;VLOOKUP((tabDaten[[#This Row],[MandNr]]&amp;"x"&amp;LEFT(tabDaten[[#This Row],[Gld]],1)),tabGliederung[],2,FALSE)</f>
        <v xml:space="preserve">2    Schulen </v>
      </c>
      <c r="F1258" s="14" t="str">
        <f>LEFT(tabDaten[[#This Row],[Gld]],2) &amp; "    " &amp;VLOOKUP((tabDaten[[#This Row],[MandNr]]&amp;"x"&amp;LEFT(tabDaten[[#This Row],[Gld]],2)),tabGliederung[],2,FALSE)</f>
        <v xml:space="preserve">28    Gesamtschulen u. dgl. </v>
      </c>
      <c r="G12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8" s="14" t="str">
        <f>LEFT(tabDaten[[#This Row],[Gld]],4) &amp; "    " &amp;VLOOKUP((tabDaten[[#This Row],[MandNr]]&amp;"x"&amp;LEFT(tabDaten[[#This Row],[Gld]],4)),tabGliederung[],2,FALSE)</f>
        <v xml:space="preserve">2820    Gemeinschaftsschule Bad Rappenau </v>
      </c>
      <c r="I1258" s="14" t="str">
        <f>IF(OR(LEFT(tabDaten[[#This Row],[Grp]],1)*1=3,LEFT(tabDaten[[#This Row],[Grp]],1)*1=9),LEFT(tabDaten[[#This Row],[Grp]],2),LEFT(tabDaten[[#This Row],[Grp]],1))</f>
        <v>6</v>
      </c>
      <c r="J1258" s="14" t="str">
        <f>VLOOKUP(tabDaten[[#This Row],[GrpKurz]],tabGruppierung[],2,FALSE)</f>
        <v>A   Sächlicher Verwaltungs- und Betriebsaufwand</v>
      </c>
      <c r="K12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2820-650000    Bürobedarf   </v>
      </c>
      <c r="L1258" s="17">
        <f>IF(OR(tabDaten[[#This Row],[art]]="00",tabDaten[[#This Row],[art]]="10"),tabDaten[[#This Row],[Plan]],tabDaten[[#This Row],[Plan]]*-1)</f>
        <v>-7800</v>
      </c>
      <c r="M1258" s="18">
        <f>IF(OR(tabDaten[[#This Row],[art]]="00",tabDaten[[#This Row],[art]]="10",tabDaten[[#This Row],[art]]="60",tabDaten[[#This Row],[art]]="70"),tabDaten[[#This Row],[Rechnung]],tabDaten[[#This Row],[Rechnung]]*-1)</f>
        <v>-834.3</v>
      </c>
      <c r="N1258" s="44">
        <v>1</v>
      </c>
      <c r="O1258" s="45" t="s">
        <v>997</v>
      </c>
      <c r="P1258" s="45" t="s">
        <v>1097</v>
      </c>
      <c r="Q1258" s="45" t="s">
        <v>1724</v>
      </c>
      <c r="R1258" s="45" t="s">
        <v>995</v>
      </c>
      <c r="S1258" s="45" t="s">
        <v>1546</v>
      </c>
      <c r="T1258" s="44" t="s">
        <v>119</v>
      </c>
      <c r="U1258" s="46">
        <v>7800</v>
      </c>
      <c r="V1258" s="46">
        <v>834.3</v>
      </c>
    </row>
    <row r="1259" spans="2:22" x14ac:dyDescent="0.2">
      <c r="B1259" s="14" t="str">
        <f>IF(tabDaten[[#This Row],[MandNr]]="","Fehler",IF(tabDaten[[#This Row],[MandNr]]=1,"1 Stadt Bad Rappenau","2 Eigenbetrieb Stadtenwässerung"))</f>
        <v>1 Stadt Bad Rappenau</v>
      </c>
      <c r="C1259" s="14" t="str">
        <f>IF(OR(tabDaten[[#This Row],[art]]="00",tabDaten[[#This Row],[art]]="01",tabDaten[[#This Row],[art]]="60",tabDaten[[#This Row],[art]]="61"),"0 Verwaltungshaushalt","1 Vermögenshaushalt")</f>
        <v>0 Verwaltungshaushalt</v>
      </c>
      <c r="D1259" s="14" t="str">
        <f>VLOOKUP(tabDaten[[#This Row],[art]],tabKontenart[],2,FALSE)</f>
        <v>01 Ausgaben VerwaltungsHH</v>
      </c>
      <c r="E1259" s="14" t="str">
        <f>LEFT(tabDaten[[#This Row],[Gld]],1) &amp; "    " &amp;VLOOKUP((tabDaten[[#This Row],[MandNr]]&amp;"x"&amp;LEFT(tabDaten[[#This Row],[Gld]],1)),tabGliederung[],2,FALSE)</f>
        <v xml:space="preserve">2    Schulen </v>
      </c>
      <c r="F1259" s="14" t="str">
        <f>LEFT(tabDaten[[#This Row],[Gld]],2) &amp; "    " &amp;VLOOKUP((tabDaten[[#This Row],[MandNr]]&amp;"x"&amp;LEFT(tabDaten[[#This Row],[Gld]],2)),tabGliederung[],2,FALSE)</f>
        <v xml:space="preserve">28    Gesamtschulen u. dgl. </v>
      </c>
      <c r="G12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59" s="14" t="str">
        <f>LEFT(tabDaten[[#This Row],[Gld]],4) &amp; "    " &amp;VLOOKUP((tabDaten[[#This Row],[MandNr]]&amp;"x"&amp;LEFT(tabDaten[[#This Row],[Gld]],4)),tabGliederung[],2,FALSE)</f>
        <v xml:space="preserve">2820    Gemeinschaftsschule Bad Rappenau </v>
      </c>
      <c r="I1259" s="14" t="str">
        <f>IF(OR(LEFT(tabDaten[[#This Row],[Grp]],1)*1=3,LEFT(tabDaten[[#This Row],[Grp]],1)*1=9),LEFT(tabDaten[[#This Row],[Grp]],2),LEFT(tabDaten[[#This Row],[Grp]],1))</f>
        <v>6</v>
      </c>
      <c r="J1259" s="14" t="str">
        <f>VLOOKUP(tabDaten[[#This Row],[GrpKurz]],tabGruppierung[],2,FALSE)</f>
        <v>A   Sächlicher Verwaltungs- und Betriebsaufwand</v>
      </c>
      <c r="K12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2820-668000    Vermischte Ausgaben   </v>
      </c>
      <c r="L1259" s="17">
        <f>IF(OR(tabDaten[[#This Row],[art]]="00",tabDaten[[#This Row],[art]]="10"),tabDaten[[#This Row],[Plan]],tabDaten[[#This Row],[Plan]]*-1)</f>
        <v>-100</v>
      </c>
      <c r="M1259" s="18">
        <f>IF(OR(tabDaten[[#This Row],[art]]="00",tabDaten[[#This Row],[art]]="10",tabDaten[[#This Row],[art]]="60",tabDaten[[#This Row],[art]]="70"),tabDaten[[#This Row],[Rechnung]],tabDaten[[#This Row],[Rechnung]]*-1)</f>
        <v>-957.89</v>
      </c>
      <c r="N1259" s="44">
        <v>1</v>
      </c>
      <c r="O1259" s="45" t="s">
        <v>997</v>
      </c>
      <c r="P1259" s="45" t="s">
        <v>1097</v>
      </c>
      <c r="Q1259" s="45" t="s">
        <v>1726</v>
      </c>
      <c r="R1259" s="45" t="s">
        <v>995</v>
      </c>
      <c r="S1259" s="45" t="s">
        <v>1546</v>
      </c>
      <c r="T1259" s="44" t="s">
        <v>121</v>
      </c>
      <c r="U1259" s="46">
        <v>100</v>
      </c>
      <c r="V1259" s="46">
        <v>957.89</v>
      </c>
    </row>
    <row r="1260" spans="2:22" x14ac:dyDescent="0.2">
      <c r="B1260" s="14" t="str">
        <f>IF(tabDaten[[#This Row],[MandNr]]="","Fehler",IF(tabDaten[[#This Row],[MandNr]]=1,"1 Stadt Bad Rappenau","2 Eigenbetrieb Stadtenwässerung"))</f>
        <v>1 Stadt Bad Rappenau</v>
      </c>
      <c r="C1260" s="14" t="str">
        <f>IF(OR(tabDaten[[#This Row],[art]]="00",tabDaten[[#This Row],[art]]="01",tabDaten[[#This Row],[art]]="60",tabDaten[[#This Row],[art]]="61"),"0 Verwaltungshaushalt","1 Vermögenshaushalt")</f>
        <v>0 Verwaltungshaushalt</v>
      </c>
      <c r="D1260" s="14" t="str">
        <f>VLOOKUP(tabDaten[[#This Row],[art]],tabKontenart[],2,FALSE)</f>
        <v>01 Ausgaben VerwaltungsHH</v>
      </c>
      <c r="E1260" s="14" t="str">
        <f>LEFT(tabDaten[[#This Row],[Gld]],1) &amp; "    " &amp;VLOOKUP((tabDaten[[#This Row],[MandNr]]&amp;"x"&amp;LEFT(tabDaten[[#This Row],[Gld]],1)),tabGliederung[],2,FALSE)</f>
        <v xml:space="preserve">2    Schulen </v>
      </c>
      <c r="F1260" s="14" t="str">
        <f>LEFT(tabDaten[[#This Row],[Gld]],2) &amp; "    " &amp;VLOOKUP((tabDaten[[#This Row],[MandNr]]&amp;"x"&amp;LEFT(tabDaten[[#This Row],[Gld]],2)),tabGliederung[],2,FALSE)</f>
        <v xml:space="preserve">28    Gesamtschulen u. dgl. </v>
      </c>
      <c r="G12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1260" s="14" t="str">
        <f>LEFT(tabDaten[[#This Row],[Gld]],4) &amp; "    " &amp;VLOOKUP((tabDaten[[#This Row],[MandNr]]&amp;"x"&amp;LEFT(tabDaten[[#This Row],[Gld]],4)),tabGliederung[],2,FALSE)</f>
        <v xml:space="preserve">2820    Gemeinschaftsschule Bad Rappenau </v>
      </c>
      <c r="I1260" s="14" t="str">
        <f>IF(OR(LEFT(tabDaten[[#This Row],[Grp]],1)*1=3,LEFT(tabDaten[[#This Row],[Grp]],1)*1=9),LEFT(tabDaten[[#This Row],[Grp]],2),LEFT(tabDaten[[#This Row],[Grp]],1))</f>
        <v>6</v>
      </c>
      <c r="J1260" s="14" t="str">
        <f>VLOOKUP(tabDaten[[#This Row],[GrpKurz]],tabGruppierung[],2,FALSE)</f>
        <v>A   Sächlicher Verwaltungs- und Betriebsaufwand</v>
      </c>
      <c r="K12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2820-679000    Innere Verrechnungen   </v>
      </c>
      <c r="L1260" s="17">
        <f>IF(OR(tabDaten[[#This Row],[art]]="00",tabDaten[[#This Row],[art]]="10"),tabDaten[[#This Row],[Plan]],tabDaten[[#This Row],[Plan]]*-1)</f>
        <v>-37800</v>
      </c>
      <c r="M1260" s="18">
        <f>IF(OR(tabDaten[[#This Row],[art]]="00",tabDaten[[#This Row],[art]]="10",tabDaten[[#This Row],[art]]="60",tabDaten[[#This Row],[art]]="70"),tabDaten[[#This Row],[Rechnung]],tabDaten[[#This Row],[Rechnung]]*-1)</f>
        <v>0</v>
      </c>
      <c r="N1260" s="44">
        <v>1</v>
      </c>
      <c r="O1260" s="45" t="s">
        <v>997</v>
      </c>
      <c r="P1260" s="45" t="s">
        <v>1097</v>
      </c>
      <c r="Q1260" s="45" t="s">
        <v>1728</v>
      </c>
      <c r="R1260" s="45" t="s">
        <v>995</v>
      </c>
      <c r="S1260" s="45" t="s">
        <v>1546</v>
      </c>
      <c r="T1260" s="44" t="s">
        <v>11</v>
      </c>
      <c r="U1260" s="46">
        <v>37800</v>
      </c>
      <c r="V1260" s="46">
        <v>0</v>
      </c>
    </row>
    <row r="1261" spans="2:22" x14ac:dyDescent="0.2">
      <c r="B1261" s="14" t="str">
        <f>IF(tabDaten[[#This Row],[MandNr]]="","Fehler",IF(tabDaten[[#This Row],[MandNr]]=1,"1 Stadt Bad Rappenau","2 Eigenbetrieb Stadtenwässerung"))</f>
        <v>1 Stadt Bad Rappenau</v>
      </c>
      <c r="C1261" s="14" t="str">
        <f>IF(OR(tabDaten[[#This Row],[art]]="00",tabDaten[[#This Row],[art]]="01",tabDaten[[#This Row],[art]]="60",tabDaten[[#This Row],[art]]="61"),"0 Verwaltungshaushalt","1 Vermögenshaushalt")</f>
        <v>0 Verwaltungshaushalt</v>
      </c>
      <c r="D1261" s="14" t="str">
        <f>VLOOKUP(tabDaten[[#This Row],[art]],tabKontenart[],2,FALSE)</f>
        <v>01 Ausgaben VerwaltungsHH</v>
      </c>
      <c r="E1261" s="14" t="str">
        <f>LEFT(tabDaten[[#This Row],[Gld]],1) &amp; "    " &amp;VLOOKUP((tabDaten[[#This Row],[MandNr]]&amp;"x"&amp;LEFT(tabDaten[[#This Row],[Gld]],1)),tabGliederung[],2,FALSE)</f>
        <v xml:space="preserve">2    Schulen </v>
      </c>
      <c r="F1261" s="14" t="str">
        <f>LEFT(tabDaten[[#This Row],[Gld]],2) &amp; "    " &amp;VLOOKUP((tabDaten[[#This Row],[MandNr]]&amp;"x"&amp;LEFT(tabDaten[[#This Row],[Gld]],2)),tabGliederung[],2,FALSE)</f>
        <v xml:space="preserve">29    Übrige schulische Aufgaben </v>
      </c>
      <c r="G12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1" s="14" t="str">
        <f>LEFT(tabDaten[[#This Row],[Gld]],4) &amp; "    " &amp;VLOOKUP((tabDaten[[#This Row],[MandNr]]&amp;"x"&amp;LEFT(tabDaten[[#This Row],[Gld]],4)),tabGliederung[],2,FALSE)</f>
        <v xml:space="preserve">2910    Hortbetreuung, Verläßliche Grundschulen </v>
      </c>
      <c r="I1261" s="14" t="str">
        <f>IF(OR(LEFT(tabDaten[[#This Row],[Grp]],1)*1=3,LEFT(tabDaten[[#This Row],[Grp]],1)*1=9),LEFT(tabDaten[[#This Row],[Grp]],2),LEFT(tabDaten[[#This Row],[Grp]],1))</f>
        <v>4</v>
      </c>
      <c r="J1261" s="14" t="str">
        <f>VLOOKUP(tabDaten[[#This Row],[GrpKurz]],tabGruppierung[],2,FALSE)</f>
        <v>A   Personalausgaben</v>
      </c>
      <c r="K12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2910-414000    Vergütungen der Beschäftigten bis 2005 nur Angestellte </v>
      </c>
      <c r="L1261" s="17">
        <f>IF(OR(tabDaten[[#This Row],[art]]="00",tabDaten[[#This Row],[art]]="10"),tabDaten[[#This Row],[Plan]],tabDaten[[#This Row],[Plan]]*-1)</f>
        <v>-460600</v>
      </c>
      <c r="M1261" s="18">
        <f>IF(OR(tabDaten[[#This Row],[art]]="00",tabDaten[[#This Row],[art]]="10",tabDaten[[#This Row],[art]]="60",tabDaten[[#This Row],[art]]="70"),tabDaten[[#This Row],[Rechnung]],tabDaten[[#This Row],[Rechnung]]*-1)</f>
        <v>-482601.58</v>
      </c>
      <c r="N1261" s="44">
        <v>1</v>
      </c>
      <c r="O1261" s="45" t="s">
        <v>997</v>
      </c>
      <c r="P1261" s="45" t="s">
        <v>1102</v>
      </c>
      <c r="Q1261" s="45" t="s">
        <v>1707</v>
      </c>
      <c r="R1261" s="45" t="s">
        <v>995</v>
      </c>
      <c r="S1261" s="45" t="s">
        <v>1546</v>
      </c>
      <c r="T1261" s="44" t="s">
        <v>127</v>
      </c>
      <c r="U1261" s="46">
        <v>460600</v>
      </c>
      <c r="V1261" s="46">
        <v>482601.58</v>
      </c>
    </row>
    <row r="1262" spans="2:22" x14ac:dyDescent="0.2">
      <c r="B1262" s="14" t="str">
        <f>IF(tabDaten[[#This Row],[MandNr]]="","Fehler",IF(tabDaten[[#This Row],[MandNr]]=1,"1 Stadt Bad Rappenau","2 Eigenbetrieb Stadtenwässerung"))</f>
        <v>1 Stadt Bad Rappenau</v>
      </c>
      <c r="C1262" s="14" t="str">
        <f>IF(OR(tabDaten[[#This Row],[art]]="00",tabDaten[[#This Row],[art]]="01",tabDaten[[#This Row],[art]]="60",tabDaten[[#This Row],[art]]="61"),"0 Verwaltungshaushalt","1 Vermögenshaushalt")</f>
        <v>0 Verwaltungshaushalt</v>
      </c>
      <c r="D1262" s="14" t="str">
        <f>VLOOKUP(tabDaten[[#This Row],[art]],tabKontenart[],2,FALSE)</f>
        <v>01 Ausgaben VerwaltungsHH</v>
      </c>
      <c r="E1262" s="14" t="str">
        <f>LEFT(tabDaten[[#This Row],[Gld]],1) &amp; "    " &amp;VLOOKUP((tabDaten[[#This Row],[MandNr]]&amp;"x"&amp;LEFT(tabDaten[[#This Row],[Gld]],1)),tabGliederung[],2,FALSE)</f>
        <v xml:space="preserve">2    Schulen </v>
      </c>
      <c r="F1262" s="14" t="str">
        <f>LEFT(tabDaten[[#This Row],[Gld]],2) &amp; "    " &amp;VLOOKUP((tabDaten[[#This Row],[MandNr]]&amp;"x"&amp;LEFT(tabDaten[[#This Row],[Gld]],2)),tabGliederung[],2,FALSE)</f>
        <v xml:space="preserve">29    Übrige schulische Aufgaben </v>
      </c>
      <c r="G12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2" s="14" t="str">
        <f>LEFT(tabDaten[[#This Row],[Gld]],4) &amp; "    " &amp;VLOOKUP((tabDaten[[#This Row],[MandNr]]&amp;"x"&amp;LEFT(tabDaten[[#This Row],[Gld]],4)),tabGliederung[],2,FALSE)</f>
        <v xml:space="preserve">2910    Hortbetreuung, Verläßliche Grundschulen </v>
      </c>
      <c r="I1262" s="14" t="str">
        <f>IF(OR(LEFT(tabDaten[[#This Row],[Grp]],1)*1=3,LEFT(tabDaten[[#This Row],[Grp]],1)*1=9),LEFT(tabDaten[[#This Row],[Grp]],2),LEFT(tabDaten[[#This Row],[Grp]],1))</f>
        <v>4</v>
      </c>
      <c r="J1262" s="14" t="str">
        <f>VLOOKUP(tabDaten[[#This Row],[GrpKurz]],tabGruppierung[],2,FALSE)</f>
        <v>A   Personalausgaben</v>
      </c>
      <c r="K12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2910-434000    Beiträge Versorgungskasse  bis 2005 nur Angestellte </v>
      </c>
      <c r="L1262" s="17">
        <f>IF(OR(tabDaten[[#This Row],[art]]="00",tabDaten[[#This Row],[art]]="10"),tabDaten[[#This Row],[Plan]],tabDaten[[#This Row],[Plan]]*-1)</f>
        <v>-36600</v>
      </c>
      <c r="M1262" s="18">
        <f>IF(OR(tabDaten[[#This Row],[art]]="00",tabDaten[[#This Row],[art]]="10",tabDaten[[#This Row],[art]]="60",tabDaten[[#This Row],[art]]="70"),tabDaten[[#This Row],[Rechnung]],tabDaten[[#This Row],[Rechnung]]*-1)</f>
        <v>-38791.17</v>
      </c>
      <c r="N1262" s="44">
        <v>1</v>
      </c>
      <c r="O1262" s="45" t="s">
        <v>997</v>
      </c>
      <c r="P1262" s="45" t="s">
        <v>1102</v>
      </c>
      <c r="Q1262" s="45" t="s">
        <v>1709</v>
      </c>
      <c r="R1262" s="45" t="s">
        <v>995</v>
      </c>
      <c r="S1262" s="45" t="s">
        <v>1546</v>
      </c>
      <c r="T1262" s="44" t="s">
        <v>104</v>
      </c>
      <c r="U1262" s="46">
        <v>36600</v>
      </c>
      <c r="V1262" s="46">
        <v>38791.17</v>
      </c>
    </row>
    <row r="1263" spans="2:22" x14ac:dyDescent="0.2">
      <c r="B1263" s="14" t="str">
        <f>IF(tabDaten[[#This Row],[MandNr]]="","Fehler",IF(tabDaten[[#This Row],[MandNr]]=1,"1 Stadt Bad Rappenau","2 Eigenbetrieb Stadtenwässerung"))</f>
        <v>1 Stadt Bad Rappenau</v>
      </c>
      <c r="C1263" s="14" t="str">
        <f>IF(OR(tabDaten[[#This Row],[art]]="00",tabDaten[[#This Row],[art]]="01",tabDaten[[#This Row],[art]]="60",tabDaten[[#This Row],[art]]="61"),"0 Verwaltungshaushalt","1 Vermögenshaushalt")</f>
        <v>0 Verwaltungshaushalt</v>
      </c>
      <c r="D1263" s="14" t="str">
        <f>VLOOKUP(tabDaten[[#This Row],[art]],tabKontenart[],2,FALSE)</f>
        <v>01 Ausgaben VerwaltungsHH</v>
      </c>
      <c r="E1263" s="14" t="str">
        <f>LEFT(tabDaten[[#This Row],[Gld]],1) &amp; "    " &amp;VLOOKUP((tabDaten[[#This Row],[MandNr]]&amp;"x"&amp;LEFT(tabDaten[[#This Row],[Gld]],1)),tabGliederung[],2,FALSE)</f>
        <v xml:space="preserve">2    Schulen </v>
      </c>
      <c r="F1263" s="14" t="str">
        <f>LEFT(tabDaten[[#This Row],[Gld]],2) &amp; "    " &amp;VLOOKUP((tabDaten[[#This Row],[MandNr]]&amp;"x"&amp;LEFT(tabDaten[[#This Row],[Gld]],2)),tabGliederung[],2,FALSE)</f>
        <v xml:space="preserve">29    Übrige schulische Aufgaben </v>
      </c>
      <c r="G12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3" s="14" t="str">
        <f>LEFT(tabDaten[[#This Row],[Gld]],4) &amp; "    " &amp;VLOOKUP((tabDaten[[#This Row],[MandNr]]&amp;"x"&amp;LEFT(tabDaten[[#This Row],[Gld]],4)),tabGliederung[],2,FALSE)</f>
        <v xml:space="preserve">2910    Hortbetreuung, Verläßliche Grundschulen </v>
      </c>
      <c r="I1263" s="14" t="str">
        <f>IF(OR(LEFT(tabDaten[[#This Row],[Grp]],1)*1=3,LEFT(tabDaten[[#This Row],[Grp]],1)*1=9),LEFT(tabDaten[[#This Row],[Grp]],2),LEFT(tabDaten[[#This Row],[Grp]],1))</f>
        <v>4</v>
      </c>
      <c r="J1263" s="14" t="str">
        <f>VLOOKUP(tabDaten[[#This Row],[GrpKurz]],tabGruppierung[],2,FALSE)</f>
        <v>A   Personalausgaben</v>
      </c>
      <c r="K12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2910-444000    Beiträge zur gesetzlichen Sozialversicherung für Angest. bis 2005 nur Angestellte </v>
      </c>
      <c r="L1263" s="17">
        <f>IF(OR(tabDaten[[#This Row],[art]]="00",tabDaten[[#This Row],[art]]="10"),tabDaten[[#This Row],[Plan]],tabDaten[[#This Row],[Plan]]*-1)</f>
        <v>-99500</v>
      </c>
      <c r="M1263" s="18">
        <f>IF(OR(tabDaten[[#This Row],[art]]="00",tabDaten[[#This Row],[art]]="10",tabDaten[[#This Row],[art]]="60",tabDaten[[#This Row],[art]]="70"),tabDaten[[#This Row],[Rechnung]],tabDaten[[#This Row],[Rechnung]]*-1)</f>
        <v>-103763.62</v>
      </c>
      <c r="N1263" s="44">
        <v>1</v>
      </c>
      <c r="O1263" s="45" t="s">
        <v>997</v>
      </c>
      <c r="P1263" s="45" t="s">
        <v>1102</v>
      </c>
      <c r="Q1263" s="45" t="s">
        <v>1710</v>
      </c>
      <c r="R1263" s="45" t="s">
        <v>995</v>
      </c>
      <c r="S1263" s="45" t="s">
        <v>1546</v>
      </c>
      <c r="T1263" s="44" t="s">
        <v>128</v>
      </c>
      <c r="U1263" s="46">
        <v>99500</v>
      </c>
      <c r="V1263" s="46">
        <v>103763.62</v>
      </c>
    </row>
    <row r="1264" spans="2:22" x14ac:dyDescent="0.2">
      <c r="B1264" s="14" t="str">
        <f>IF(tabDaten[[#This Row],[MandNr]]="","Fehler",IF(tabDaten[[#This Row],[MandNr]]=1,"1 Stadt Bad Rappenau","2 Eigenbetrieb Stadtenwässerung"))</f>
        <v>1 Stadt Bad Rappenau</v>
      </c>
      <c r="C1264" s="14" t="str">
        <f>IF(OR(tabDaten[[#This Row],[art]]="00",tabDaten[[#This Row],[art]]="01",tabDaten[[#This Row],[art]]="60",tabDaten[[#This Row],[art]]="61"),"0 Verwaltungshaushalt","1 Vermögenshaushalt")</f>
        <v>0 Verwaltungshaushalt</v>
      </c>
      <c r="D1264" s="14" t="str">
        <f>VLOOKUP(tabDaten[[#This Row],[art]],tabKontenart[],2,FALSE)</f>
        <v>01 Ausgaben VerwaltungsHH</v>
      </c>
      <c r="E1264" s="14" t="str">
        <f>LEFT(tabDaten[[#This Row],[Gld]],1) &amp; "    " &amp;VLOOKUP((tabDaten[[#This Row],[MandNr]]&amp;"x"&amp;LEFT(tabDaten[[#This Row],[Gld]],1)),tabGliederung[],2,FALSE)</f>
        <v xml:space="preserve">2    Schulen </v>
      </c>
      <c r="F1264" s="14" t="str">
        <f>LEFT(tabDaten[[#This Row],[Gld]],2) &amp; "    " &amp;VLOOKUP((tabDaten[[#This Row],[MandNr]]&amp;"x"&amp;LEFT(tabDaten[[#This Row],[Gld]],2)),tabGliederung[],2,FALSE)</f>
        <v xml:space="preserve">29    Übrige schulische Aufgaben </v>
      </c>
      <c r="G12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4" s="14" t="str">
        <f>LEFT(tabDaten[[#This Row],[Gld]],4) &amp; "    " &amp;VLOOKUP((tabDaten[[#This Row],[MandNr]]&amp;"x"&amp;LEFT(tabDaten[[#This Row],[Gld]],4)),tabGliederung[],2,FALSE)</f>
        <v xml:space="preserve">2910    Hortbetreuung, Verläßliche Grundschulen </v>
      </c>
      <c r="I1264" s="14" t="str">
        <f>IF(OR(LEFT(tabDaten[[#This Row],[Grp]],1)*1=3,LEFT(tabDaten[[#This Row],[Grp]],1)*1=9),LEFT(tabDaten[[#This Row],[Grp]],2),LEFT(tabDaten[[#This Row],[Grp]],1))</f>
        <v>4</v>
      </c>
      <c r="J1264" s="14" t="str">
        <f>VLOOKUP(tabDaten[[#This Row],[GrpKurz]],tabGruppierung[],2,FALSE)</f>
        <v>A   Personalausgaben</v>
      </c>
      <c r="K12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2910-450000    Beihilfen, Unterstützung und dgl.  </v>
      </c>
      <c r="L1264" s="17">
        <f>IF(OR(tabDaten[[#This Row],[art]]="00",tabDaten[[#This Row],[art]]="10"),tabDaten[[#This Row],[Plan]],tabDaten[[#This Row],[Plan]]*-1)</f>
        <v>-200</v>
      </c>
      <c r="M1264" s="18">
        <f>IF(OR(tabDaten[[#This Row],[art]]="00",tabDaten[[#This Row],[art]]="10",tabDaten[[#This Row],[art]]="60",tabDaten[[#This Row],[art]]="70"),tabDaten[[#This Row],[Rechnung]],tabDaten[[#This Row],[Rechnung]]*-1)</f>
        <v>-96.68</v>
      </c>
      <c r="N1264" s="44">
        <v>1</v>
      </c>
      <c r="O1264" s="45" t="s">
        <v>997</v>
      </c>
      <c r="P1264" s="45" t="s">
        <v>1102</v>
      </c>
      <c r="Q1264" s="45" t="s">
        <v>1711</v>
      </c>
      <c r="R1264" s="45" t="s">
        <v>995</v>
      </c>
      <c r="S1264" s="45" t="s">
        <v>1546</v>
      </c>
      <c r="T1264" s="44" t="s">
        <v>106</v>
      </c>
      <c r="U1264" s="46">
        <v>200</v>
      </c>
      <c r="V1264" s="46">
        <v>96.68</v>
      </c>
    </row>
    <row r="1265" spans="2:22" x14ac:dyDescent="0.2">
      <c r="B1265" s="14" t="str">
        <f>IF(tabDaten[[#This Row],[MandNr]]="","Fehler",IF(tabDaten[[#This Row],[MandNr]]=1,"1 Stadt Bad Rappenau","2 Eigenbetrieb Stadtenwässerung"))</f>
        <v>1 Stadt Bad Rappenau</v>
      </c>
      <c r="C1265" s="14" t="str">
        <f>IF(OR(tabDaten[[#This Row],[art]]="00",tabDaten[[#This Row],[art]]="01",tabDaten[[#This Row],[art]]="60",tabDaten[[#This Row],[art]]="61"),"0 Verwaltungshaushalt","1 Vermögenshaushalt")</f>
        <v>0 Verwaltungshaushalt</v>
      </c>
      <c r="D1265" s="14" t="str">
        <f>VLOOKUP(tabDaten[[#This Row],[art]],tabKontenart[],2,FALSE)</f>
        <v>01 Ausgaben VerwaltungsHH</v>
      </c>
      <c r="E1265" s="14" t="str">
        <f>LEFT(tabDaten[[#This Row],[Gld]],1) &amp; "    " &amp;VLOOKUP((tabDaten[[#This Row],[MandNr]]&amp;"x"&amp;LEFT(tabDaten[[#This Row],[Gld]],1)),tabGliederung[],2,FALSE)</f>
        <v xml:space="preserve">2    Schulen </v>
      </c>
      <c r="F1265" s="14" t="str">
        <f>LEFT(tabDaten[[#This Row],[Gld]],2) &amp; "    " &amp;VLOOKUP((tabDaten[[#This Row],[MandNr]]&amp;"x"&amp;LEFT(tabDaten[[#This Row],[Gld]],2)),tabGliederung[],2,FALSE)</f>
        <v xml:space="preserve">29    Übrige schulische Aufgaben </v>
      </c>
      <c r="G12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5" s="14" t="str">
        <f>LEFT(tabDaten[[#This Row],[Gld]],4) &amp; "    " &amp;VLOOKUP((tabDaten[[#This Row],[MandNr]]&amp;"x"&amp;LEFT(tabDaten[[#This Row],[Gld]],4)),tabGliederung[],2,FALSE)</f>
        <v xml:space="preserve">2910    Hortbetreuung, Verläßliche Grundschulen </v>
      </c>
      <c r="I1265" s="14" t="str">
        <f>IF(OR(LEFT(tabDaten[[#This Row],[Grp]],1)*1=3,LEFT(tabDaten[[#This Row],[Grp]],1)*1=9),LEFT(tabDaten[[#This Row],[Grp]],2),LEFT(tabDaten[[#This Row],[Grp]],1))</f>
        <v>4</v>
      </c>
      <c r="J1265" s="14" t="str">
        <f>VLOOKUP(tabDaten[[#This Row],[GrpKurz]],tabGruppierung[],2,FALSE)</f>
        <v>A   Personalausgaben</v>
      </c>
      <c r="K12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2910-460000    Personalnebenausgaben   </v>
      </c>
      <c r="L1265" s="17">
        <f>IF(OR(tabDaten[[#This Row],[art]]="00",tabDaten[[#This Row],[art]]="10"),tabDaten[[#This Row],[Plan]],tabDaten[[#This Row],[Plan]]*-1)</f>
        <v>-300</v>
      </c>
      <c r="M1265" s="18">
        <f>IF(OR(tabDaten[[#This Row],[art]]="00",tabDaten[[#This Row],[art]]="10",tabDaten[[#This Row],[art]]="60",tabDaten[[#This Row],[art]]="70"),tabDaten[[#This Row],[Rechnung]],tabDaten[[#This Row],[Rechnung]]*-1)</f>
        <v>-3427.72</v>
      </c>
      <c r="N1265" s="44">
        <v>1</v>
      </c>
      <c r="O1265" s="45" t="s">
        <v>997</v>
      </c>
      <c r="P1265" s="45" t="s">
        <v>1102</v>
      </c>
      <c r="Q1265" s="45" t="s">
        <v>1712</v>
      </c>
      <c r="R1265" s="45" t="s">
        <v>995</v>
      </c>
      <c r="S1265" s="45" t="s">
        <v>1546</v>
      </c>
      <c r="T1265" s="44" t="s">
        <v>107</v>
      </c>
      <c r="U1265" s="46">
        <v>300</v>
      </c>
      <c r="V1265" s="46">
        <v>3427.72</v>
      </c>
    </row>
    <row r="1266" spans="2:22" x14ac:dyDescent="0.2">
      <c r="B1266" s="14" t="str">
        <f>IF(tabDaten[[#This Row],[MandNr]]="","Fehler",IF(tabDaten[[#This Row],[MandNr]]=1,"1 Stadt Bad Rappenau","2 Eigenbetrieb Stadtenwässerung"))</f>
        <v>1 Stadt Bad Rappenau</v>
      </c>
      <c r="C1266" s="14" t="str">
        <f>IF(OR(tabDaten[[#This Row],[art]]="00",tabDaten[[#This Row],[art]]="01",tabDaten[[#This Row],[art]]="60",tabDaten[[#This Row],[art]]="61"),"0 Verwaltungshaushalt","1 Vermögenshaushalt")</f>
        <v>0 Verwaltungshaushalt</v>
      </c>
      <c r="D1266" s="14" t="str">
        <f>VLOOKUP(tabDaten[[#This Row],[art]],tabKontenart[],2,FALSE)</f>
        <v>01 Ausgaben VerwaltungsHH</v>
      </c>
      <c r="E1266" s="14" t="str">
        <f>LEFT(tabDaten[[#This Row],[Gld]],1) &amp; "    " &amp;VLOOKUP((tabDaten[[#This Row],[MandNr]]&amp;"x"&amp;LEFT(tabDaten[[#This Row],[Gld]],1)),tabGliederung[],2,FALSE)</f>
        <v xml:space="preserve">2    Schulen </v>
      </c>
      <c r="F1266" s="14" t="str">
        <f>LEFT(tabDaten[[#This Row],[Gld]],2) &amp; "    " &amp;VLOOKUP((tabDaten[[#This Row],[MandNr]]&amp;"x"&amp;LEFT(tabDaten[[#This Row],[Gld]],2)),tabGliederung[],2,FALSE)</f>
        <v xml:space="preserve">29    Übrige schulische Aufgaben </v>
      </c>
      <c r="G12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6" s="14" t="str">
        <f>LEFT(tabDaten[[#This Row],[Gld]],4) &amp; "    " &amp;VLOOKUP((tabDaten[[#This Row],[MandNr]]&amp;"x"&amp;LEFT(tabDaten[[#This Row],[Gld]],4)),tabGliederung[],2,FALSE)</f>
        <v xml:space="preserve">2910    Hortbetreuung, Verläßliche Grundschulen </v>
      </c>
      <c r="I1266" s="14" t="str">
        <f>IF(OR(LEFT(tabDaten[[#This Row],[Grp]],1)*1=3,LEFT(tabDaten[[#This Row],[Grp]],1)*1=9),LEFT(tabDaten[[#This Row],[Grp]],2),LEFT(tabDaten[[#This Row],[Grp]],1))</f>
        <v>4</v>
      </c>
      <c r="J1266" s="14" t="str">
        <f>VLOOKUP(tabDaten[[#This Row],[GrpKurz]],tabGruppierung[],2,FALSE)</f>
        <v>A   Personalausgaben</v>
      </c>
      <c r="K12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2910-462000    Betriebsausflug   </v>
      </c>
      <c r="L1266" s="17">
        <f>IF(OR(tabDaten[[#This Row],[art]]="00",tabDaten[[#This Row],[art]]="10"),tabDaten[[#This Row],[Plan]],tabDaten[[#This Row],[Plan]]*-1)</f>
        <v>-200</v>
      </c>
      <c r="M1266" s="18">
        <f>IF(OR(tabDaten[[#This Row],[art]]="00",tabDaten[[#This Row],[art]]="10",tabDaten[[#This Row],[art]]="60",tabDaten[[#This Row],[art]]="70"),tabDaten[[#This Row],[Rechnung]],tabDaten[[#This Row],[Rechnung]]*-1)</f>
        <v>-575.52</v>
      </c>
      <c r="N1266" s="44">
        <v>1</v>
      </c>
      <c r="O1266" s="45" t="s">
        <v>997</v>
      </c>
      <c r="P1266" s="45" t="s">
        <v>1102</v>
      </c>
      <c r="Q1266" s="45" t="s">
        <v>1713</v>
      </c>
      <c r="R1266" s="45" t="s">
        <v>995</v>
      </c>
      <c r="S1266" s="45" t="s">
        <v>1546</v>
      </c>
      <c r="T1266" s="44" t="s">
        <v>108</v>
      </c>
      <c r="U1266" s="46">
        <v>200</v>
      </c>
      <c r="V1266" s="46">
        <v>575.52</v>
      </c>
    </row>
    <row r="1267" spans="2:22" x14ac:dyDescent="0.2">
      <c r="B1267" s="14" t="str">
        <f>IF(tabDaten[[#This Row],[MandNr]]="","Fehler",IF(tabDaten[[#This Row],[MandNr]]=1,"1 Stadt Bad Rappenau","2 Eigenbetrieb Stadtenwässerung"))</f>
        <v>1 Stadt Bad Rappenau</v>
      </c>
      <c r="C1267" s="14" t="str">
        <f>IF(OR(tabDaten[[#This Row],[art]]="00",tabDaten[[#This Row],[art]]="01",tabDaten[[#This Row],[art]]="60",tabDaten[[#This Row],[art]]="61"),"0 Verwaltungshaushalt","1 Vermögenshaushalt")</f>
        <v>0 Verwaltungshaushalt</v>
      </c>
      <c r="D1267" s="14" t="str">
        <f>VLOOKUP(tabDaten[[#This Row],[art]],tabKontenart[],2,FALSE)</f>
        <v>01 Ausgaben VerwaltungsHH</v>
      </c>
      <c r="E1267" s="14" t="str">
        <f>LEFT(tabDaten[[#This Row],[Gld]],1) &amp; "    " &amp;VLOOKUP((tabDaten[[#This Row],[MandNr]]&amp;"x"&amp;LEFT(tabDaten[[#This Row],[Gld]],1)),tabGliederung[],2,FALSE)</f>
        <v xml:space="preserve">2    Schulen </v>
      </c>
      <c r="F1267" s="14" t="str">
        <f>LEFT(tabDaten[[#This Row],[Gld]],2) &amp; "    " &amp;VLOOKUP((tabDaten[[#This Row],[MandNr]]&amp;"x"&amp;LEFT(tabDaten[[#This Row],[Gld]],2)),tabGliederung[],2,FALSE)</f>
        <v xml:space="preserve">29    Übrige schulische Aufgaben </v>
      </c>
      <c r="G12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7" s="14" t="str">
        <f>LEFT(tabDaten[[#This Row],[Gld]],4) &amp; "    " &amp;VLOOKUP((tabDaten[[#This Row],[MandNr]]&amp;"x"&amp;LEFT(tabDaten[[#This Row],[Gld]],4)),tabGliederung[],2,FALSE)</f>
        <v xml:space="preserve">2910    Hortbetreuung, Verläßliche Grundschulen </v>
      </c>
      <c r="I1267" s="14" t="str">
        <f>IF(OR(LEFT(tabDaten[[#This Row],[Grp]],1)*1=3,LEFT(tabDaten[[#This Row],[Grp]],1)*1=9),LEFT(tabDaten[[#This Row],[Grp]],2),LEFT(tabDaten[[#This Row],[Grp]],1))</f>
        <v>5</v>
      </c>
      <c r="J1267" s="14" t="str">
        <f>VLOOKUP(tabDaten[[#This Row],[GrpKurz]],tabGruppierung[],2,FALSE)</f>
        <v>A   Sächlicher Verwaltungs- und Betriebsaufwand</v>
      </c>
      <c r="K12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2910-501000    Gebäudeunterhaltung Heinsheimer Str. 20   </v>
      </c>
      <c r="L1267" s="17">
        <f>IF(OR(tabDaten[[#This Row],[art]]="00",tabDaten[[#This Row],[art]]="10"),tabDaten[[#This Row],[Plan]],tabDaten[[#This Row],[Plan]]*-1)</f>
        <v>-2500</v>
      </c>
      <c r="M1267" s="18">
        <f>IF(OR(tabDaten[[#This Row],[art]]="00",tabDaten[[#This Row],[art]]="10",tabDaten[[#This Row],[art]]="60",tabDaten[[#This Row],[art]]="70"),tabDaten[[#This Row],[Rechnung]],tabDaten[[#This Row],[Rechnung]]*-1)</f>
        <v>-858.72</v>
      </c>
      <c r="N1267" s="44">
        <v>1</v>
      </c>
      <c r="O1267" s="45" t="s">
        <v>997</v>
      </c>
      <c r="P1267" s="45" t="s">
        <v>1102</v>
      </c>
      <c r="Q1267" s="45" t="s">
        <v>1730</v>
      </c>
      <c r="R1267" s="45" t="s">
        <v>995</v>
      </c>
      <c r="S1267" s="45" t="s">
        <v>1546</v>
      </c>
      <c r="T1267" s="44" t="s">
        <v>194</v>
      </c>
      <c r="U1267" s="46">
        <v>2500</v>
      </c>
      <c r="V1267" s="46">
        <v>858.72</v>
      </c>
    </row>
    <row r="1268" spans="2:22" x14ac:dyDescent="0.2">
      <c r="B1268" s="14" t="str">
        <f>IF(tabDaten[[#This Row],[MandNr]]="","Fehler",IF(tabDaten[[#This Row],[MandNr]]=1,"1 Stadt Bad Rappenau","2 Eigenbetrieb Stadtenwässerung"))</f>
        <v>1 Stadt Bad Rappenau</v>
      </c>
      <c r="C1268" s="14" t="str">
        <f>IF(OR(tabDaten[[#This Row],[art]]="00",tabDaten[[#This Row],[art]]="01",tabDaten[[#This Row],[art]]="60",tabDaten[[#This Row],[art]]="61"),"0 Verwaltungshaushalt","1 Vermögenshaushalt")</f>
        <v>0 Verwaltungshaushalt</v>
      </c>
      <c r="D1268" s="14" t="str">
        <f>VLOOKUP(tabDaten[[#This Row],[art]],tabKontenart[],2,FALSE)</f>
        <v>01 Ausgaben VerwaltungsHH</v>
      </c>
      <c r="E1268" s="14" t="str">
        <f>LEFT(tabDaten[[#This Row],[Gld]],1) &amp; "    " &amp;VLOOKUP((tabDaten[[#This Row],[MandNr]]&amp;"x"&amp;LEFT(tabDaten[[#This Row],[Gld]],1)),tabGliederung[],2,FALSE)</f>
        <v xml:space="preserve">2    Schulen </v>
      </c>
      <c r="F1268" s="14" t="str">
        <f>LEFT(tabDaten[[#This Row],[Gld]],2) &amp; "    " &amp;VLOOKUP((tabDaten[[#This Row],[MandNr]]&amp;"x"&amp;LEFT(tabDaten[[#This Row],[Gld]],2)),tabGliederung[],2,FALSE)</f>
        <v xml:space="preserve">29    Übrige schulische Aufgaben </v>
      </c>
      <c r="G12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8" s="14" t="str">
        <f>LEFT(tabDaten[[#This Row],[Gld]],4) &amp; "    " &amp;VLOOKUP((tabDaten[[#This Row],[MandNr]]&amp;"x"&amp;LEFT(tabDaten[[#This Row],[Gld]],4)),tabGliederung[],2,FALSE)</f>
        <v xml:space="preserve">2910    Hortbetreuung, Verläßliche Grundschulen </v>
      </c>
      <c r="I1268" s="14" t="str">
        <f>IF(OR(LEFT(tabDaten[[#This Row],[Grp]],1)*1=3,LEFT(tabDaten[[#This Row],[Grp]],1)*1=9),LEFT(tabDaten[[#This Row],[Grp]],2),LEFT(tabDaten[[#This Row],[Grp]],1))</f>
        <v>5</v>
      </c>
      <c r="J1268" s="14" t="str">
        <f>VLOOKUP(tabDaten[[#This Row],[GrpKurz]],tabGruppierung[],2,FALSE)</f>
        <v>A   Sächlicher Verwaltungs- und Betriebsaufwand</v>
      </c>
      <c r="K12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2910-501100    Gebäudeunterhaltung Wagnerstr. 5   </v>
      </c>
      <c r="L1268" s="17">
        <f>IF(OR(tabDaten[[#This Row],[art]]="00",tabDaten[[#This Row],[art]]="10"),tabDaten[[#This Row],[Plan]],tabDaten[[#This Row],[Plan]]*-1)</f>
        <v>-3500</v>
      </c>
      <c r="M1268" s="18">
        <f>IF(OR(tabDaten[[#This Row],[art]]="00",tabDaten[[#This Row],[art]]="10",tabDaten[[#This Row],[art]]="60",tabDaten[[#This Row],[art]]="70"),tabDaten[[#This Row],[Rechnung]],tabDaten[[#This Row],[Rechnung]]*-1)</f>
        <v>-15785.64</v>
      </c>
      <c r="N1268" s="44">
        <v>1</v>
      </c>
      <c r="O1268" s="45" t="s">
        <v>997</v>
      </c>
      <c r="P1268" s="45" t="s">
        <v>1102</v>
      </c>
      <c r="Q1268" s="45" t="s">
        <v>1768</v>
      </c>
      <c r="R1268" s="45" t="s">
        <v>995</v>
      </c>
      <c r="S1268" s="45" t="s">
        <v>1546</v>
      </c>
      <c r="T1268" s="44" t="s">
        <v>195</v>
      </c>
      <c r="U1268" s="46">
        <v>3500</v>
      </c>
      <c r="V1268" s="46">
        <v>15785.64</v>
      </c>
    </row>
    <row r="1269" spans="2:22" x14ac:dyDescent="0.2">
      <c r="B1269" s="14" t="str">
        <f>IF(tabDaten[[#This Row],[MandNr]]="","Fehler",IF(tabDaten[[#This Row],[MandNr]]=1,"1 Stadt Bad Rappenau","2 Eigenbetrieb Stadtenwässerung"))</f>
        <v>1 Stadt Bad Rappenau</v>
      </c>
      <c r="C1269" s="14" t="str">
        <f>IF(OR(tabDaten[[#This Row],[art]]="00",tabDaten[[#This Row],[art]]="01",tabDaten[[#This Row],[art]]="60",tabDaten[[#This Row],[art]]="61"),"0 Verwaltungshaushalt","1 Vermögenshaushalt")</f>
        <v>0 Verwaltungshaushalt</v>
      </c>
      <c r="D1269" s="14" t="str">
        <f>VLOOKUP(tabDaten[[#This Row],[art]],tabKontenart[],2,FALSE)</f>
        <v>01 Ausgaben VerwaltungsHH</v>
      </c>
      <c r="E1269" s="14" t="str">
        <f>LEFT(tabDaten[[#This Row],[Gld]],1) &amp; "    " &amp;VLOOKUP((tabDaten[[#This Row],[MandNr]]&amp;"x"&amp;LEFT(tabDaten[[#This Row],[Gld]],1)),tabGliederung[],2,FALSE)</f>
        <v xml:space="preserve">2    Schulen </v>
      </c>
      <c r="F1269" s="14" t="str">
        <f>LEFT(tabDaten[[#This Row],[Gld]],2) &amp; "    " &amp;VLOOKUP((tabDaten[[#This Row],[MandNr]]&amp;"x"&amp;LEFT(tabDaten[[#This Row],[Gld]],2)),tabGliederung[],2,FALSE)</f>
        <v xml:space="preserve">29    Übrige schulische Aufgaben </v>
      </c>
      <c r="G12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69" s="14" t="str">
        <f>LEFT(tabDaten[[#This Row],[Gld]],4) &amp; "    " &amp;VLOOKUP((tabDaten[[#This Row],[MandNr]]&amp;"x"&amp;LEFT(tabDaten[[#This Row],[Gld]],4)),tabGliederung[],2,FALSE)</f>
        <v xml:space="preserve">2910    Hortbetreuung, Verläßliche Grundschulen </v>
      </c>
      <c r="I1269" s="14" t="str">
        <f>IF(OR(LEFT(tabDaten[[#This Row],[Grp]],1)*1=3,LEFT(tabDaten[[#This Row],[Grp]],1)*1=9),LEFT(tabDaten[[#This Row],[Grp]],2),LEFT(tabDaten[[#This Row],[Grp]],1))</f>
        <v>5</v>
      </c>
      <c r="J1269" s="14" t="str">
        <f>VLOOKUP(tabDaten[[#This Row],[GrpKurz]],tabGruppierung[],2,FALSE)</f>
        <v>A   Sächlicher Verwaltungs- und Betriebsaufwand</v>
      </c>
      <c r="K12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2910-501200    Gebäudeunterhaltung Heinsheimer Str. 24   </v>
      </c>
      <c r="L1269" s="17">
        <f>IF(OR(tabDaten[[#This Row],[art]]="00",tabDaten[[#This Row],[art]]="10"),tabDaten[[#This Row],[Plan]],tabDaten[[#This Row],[Plan]]*-1)</f>
        <v>-2000</v>
      </c>
      <c r="M1269" s="18">
        <f>IF(OR(tabDaten[[#This Row],[art]]="00",tabDaten[[#This Row],[art]]="10",tabDaten[[#This Row],[art]]="60",tabDaten[[#This Row],[art]]="70"),tabDaten[[#This Row],[Rechnung]],tabDaten[[#This Row],[Rechnung]]*-1)</f>
        <v>-190.76</v>
      </c>
      <c r="N1269" s="44">
        <v>1</v>
      </c>
      <c r="O1269" s="45" t="s">
        <v>997</v>
      </c>
      <c r="P1269" s="45" t="s">
        <v>1102</v>
      </c>
      <c r="Q1269" s="45" t="s">
        <v>1769</v>
      </c>
      <c r="R1269" s="45" t="s">
        <v>995</v>
      </c>
      <c r="S1269" s="45" t="s">
        <v>1546</v>
      </c>
      <c r="T1269" s="44" t="s">
        <v>2054</v>
      </c>
      <c r="U1269" s="46">
        <v>2000</v>
      </c>
      <c r="V1269" s="46">
        <v>190.76</v>
      </c>
    </row>
    <row r="1270" spans="2:22" x14ac:dyDescent="0.2">
      <c r="B1270" s="14" t="str">
        <f>IF(tabDaten[[#This Row],[MandNr]]="","Fehler",IF(tabDaten[[#This Row],[MandNr]]=1,"1 Stadt Bad Rappenau","2 Eigenbetrieb Stadtenwässerung"))</f>
        <v>1 Stadt Bad Rappenau</v>
      </c>
      <c r="C1270" s="14" t="str">
        <f>IF(OR(tabDaten[[#This Row],[art]]="00",tabDaten[[#This Row],[art]]="01",tabDaten[[#This Row],[art]]="60",tabDaten[[#This Row],[art]]="61"),"0 Verwaltungshaushalt","1 Vermögenshaushalt")</f>
        <v>0 Verwaltungshaushalt</v>
      </c>
      <c r="D1270" s="14" t="str">
        <f>VLOOKUP(tabDaten[[#This Row],[art]],tabKontenart[],2,FALSE)</f>
        <v>01 Ausgaben VerwaltungsHH</v>
      </c>
      <c r="E1270" s="14" t="str">
        <f>LEFT(tabDaten[[#This Row],[Gld]],1) &amp; "    " &amp;VLOOKUP((tabDaten[[#This Row],[MandNr]]&amp;"x"&amp;LEFT(tabDaten[[#This Row],[Gld]],1)),tabGliederung[],2,FALSE)</f>
        <v xml:space="preserve">2    Schulen </v>
      </c>
      <c r="F1270" s="14" t="str">
        <f>LEFT(tabDaten[[#This Row],[Gld]],2) &amp; "    " &amp;VLOOKUP((tabDaten[[#This Row],[MandNr]]&amp;"x"&amp;LEFT(tabDaten[[#This Row],[Gld]],2)),tabGliederung[],2,FALSE)</f>
        <v xml:space="preserve">29    Übrige schulische Aufgaben </v>
      </c>
      <c r="G12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0" s="14" t="str">
        <f>LEFT(tabDaten[[#This Row],[Gld]],4) &amp; "    " &amp;VLOOKUP((tabDaten[[#This Row],[MandNr]]&amp;"x"&amp;LEFT(tabDaten[[#This Row],[Gld]],4)),tabGliederung[],2,FALSE)</f>
        <v xml:space="preserve">2910    Hortbetreuung, Verläßliche Grundschulen </v>
      </c>
      <c r="I1270" s="14" t="str">
        <f>IF(OR(LEFT(tabDaten[[#This Row],[Grp]],1)*1=3,LEFT(tabDaten[[#This Row],[Grp]],1)*1=9),LEFT(tabDaten[[#This Row],[Grp]],2),LEFT(tabDaten[[#This Row],[Grp]],1))</f>
        <v>5</v>
      </c>
      <c r="J1270" s="14" t="str">
        <f>VLOOKUP(tabDaten[[#This Row],[GrpKurz]],tabGruppierung[],2,FALSE)</f>
        <v>A   Sächlicher Verwaltungs- und Betriebsaufwand</v>
      </c>
      <c r="K12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2910-501300    Gebäudeunterhaltung Ortstr. 22/1   </v>
      </c>
      <c r="L1270" s="17">
        <f>IF(OR(tabDaten[[#This Row],[art]]="00",tabDaten[[#This Row],[art]]="10"),tabDaten[[#This Row],[Plan]],tabDaten[[#This Row],[Plan]]*-1)</f>
        <v>0</v>
      </c>
      <c r="M1270" s="18">
        <f>IF(OR(tabDaten[[#This Row],[art]]="00",tabDaten[[#This Row],[art]]="10",tabDaten[[#This Row],[art]]="60",tabDaten[[#This Row],[art]]="70"),tabDaten[[#This Row],[Rechnung]],tabDaten[[#This Row],[Rechnung]]*-1)</f>
        <v>-208.2</v>
      </c>
      <c r="N1270" s="44">
        <v>1</v>
      </c>
      <c r="O1270" s="45" t="s">
        <v>997</v>
      </c>
      <c r="P1270" s="45" t="s">
        <v>1102</v>
      </c>
      <c r="Q1270" s="45" t="s">
        <v>2055</v>
      </c>
      <c r="R1270" s="45" t="s">
        <v>995</v>
      </c>
      <c r="S1270" s="45" t="s">
        <v>1546</v>
      </c>
      <c r="T1270" s="44" t="s">
        <v>2056</v>
      </c>
      <c r="U1270" s="46">
        <v>0</v>
      </c>
      <c r="V1270" s="46">
        <v>208.2</v>
      </c>
    </row>
    <row r="1271" spans="2:22" x14ac:dyDescent="0.2">
      <c r="B1271" s="14" t="str">
        <f>IF(tabDaten[[#This Row],[MandNr]]="","Fehler",IF(tabDaten[[#This Row],[MandNr]]=1,"1 Stadt Bad Rappenau","2 Eigenbetrieb Stadtenwässerung"))</f>
        <v>1 Stadt Bad Rappenau</v>
      </c>
      <c r="C1271" s="14" t="str">
        <f>IF(OR(tabDaten[[#This Row],[art]]="00",tabDaten[[#This Row],[art]]="01",tabDaten[[#This Row],[art]]="60",tabDaten[[#This Row],[art]]="61"),"0 Verwaltungshaushalt","1 Vermögenshaushalt")</f>
        <v>0 Verwaltungshaushalt</v>
      </c>
      <c r="D1271" s="14" t="str">
        <f>VLOOKUP(tabDaten[[#This Row],[art]],tabKontenart[],2,FALSE)</f>
        <v>01 Ausgaben VerwaltungsHH</v>
      </c>
      <c r="E1271" s="14" t="str">
        <f>LEFT(tabDaten[[#This Row],[Gld]],1) &amp; "    " &amp;VLOOKUP((tabDaten[[#This Row],[MandNr]]&amp;"x"&amp;LEFT(tabDaten[[#This Row],[Gld]],1)),tabGliederung[],2,FALSE)</f>
        <v xml:space="preserve">2    Schulen </v>
      </c>
      <c r="F1271" s="14" t="str">
        <f>LEFT(tabDaten[[#This Row],[Gld]],2) &amp; "    " &amp;VLOOKUP((tabDaten[[#This Row],[MandNr]]&amp;"x"&amp;LEFT(tabDaten[[#This Row],[Gld]],2)),tabGliederung[],2,FALSE)</f>
        <v xml:space="preserve">29    Übrige schulische Aufgaben </v>
      </c>
      <c r="G12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1" s="14" t="str">
        <f>LEFT(tabDaten[[#This Row],[Gld]],4) &amp; "    " &amp;VLOOKUP((tabDaten[[#This Row],[MandNr]]&amp;"x"&amp;LEFT(tabDaten[[#This Row],[Gld]],4)),tabGliederung[],2,FALSE)</f>
        <v xml:space="preserve">2910    Hortbetreuung, Verläßliche Grundschulen </v>
      </c>
      <c r="I1271" s="14" t="str">
        <f>IF(OR(LEFT(tabDaten[[#This Row],[Grp]],1)*1=3,LEFT(tabDaten[[#This Row],[Grp]],1)*1=9),LEFT(tabDaten[[#This Row],[Grp]],2),LEFT(tabDaten[[#This Row],[Grp]],1))</f>
        <v>5</v>
      </c>
      <c r="J1271" s="14" t="str">
        <f>VLOOKUP(tabDaten[[#This Row],[GrpKurz]],tabGruppierung[],2,FALSE)</f>
        <v>A   Sächlicher Verwaltungs- und Betriebsaufwand</v>
      </c>
      <c r="K12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2910-510000    Unterhaltung des sonstigen unbeweglichen Vermögens  </v>
      </c>
      <c r="L1271" s="17">
        <f>IF(OR(tabDaten[[#This Row],[art]]="00",tabDaten[[#This Row],[art]]="10"),tabDaten[[#This Row],[Plan]],tabDaten[[#This Row],[Plan]]*-1)</f>
        <v>-1000</v>
      </c>
      <c r="M1271" s="18">
        <f>IF(OR(tabDaten[[#This Row],[art]]="00",tabDaten[[#This Row],[art]]="10",tabDaten[[#This Row],[art]]="60",tabDaten[[#This Row],[art]]="70"),tabDaten[[#This Row],[Rechnung]],tabDaten[[#This Row],[Rechnung]]*-1)</f>
        <v>-3355.78</v>
      </c>
      <c r="N1271" s="44">
        <v>1</v>
      </c>
      <c r="O1271" s="45" t="s">
        <v>997</v>
      </c>
      <c r="P1271" s="45" t="s">
        <v>1102</v>
      </c>
      <c r="Q1271" s="45" t="s">
        <v>1731</v>
      </c>
      <c r="R1271" s="45" t="s">
        <v>995</v>
      </c>
      <c r="S1271" s="45" t="s">
        <v>1546</v>
      </c>
      <c r="T1271" s="44" t="s">
        <v>134</v>
      </c>
      <c r="U1271" s="46">
        <v>1000</v>
      </c>
      <c r="V1271" s="46">
        <v>3355.78</v>
      </c>
    </row>
    <row r="1272" spans="2:22" x14ac:dyDescent="0.2">
      <c r="B1272" s="14" t="str">
        <f>IF(tabDaten[[#This Row],[MandNr]]="","Fehler",IF(tabDaten[[#This Row],[MandNr]]=1,"1 Stadt Bad Rappenau","2 Eigenbetrieb Stadtenwässerung"))</f>
        <v>1 Stadt Bad Rappenau</v>
      </c>
      <c r="C1272" s="14" t="str">
        <f>IF(OR(tabDaten[[#This Row],[art]]="00",tabDaten[[#This Row],[art]]="01",tabDaten[[#This Row],[art]]="60",tabDaten[[#This Row],[art]]="61"),"0 Verwaltungshaushalt","1 Vermögenshaushalt")</f>
        <v>0 Verwaltungshaushalt</v>
      </c>
      <c r="D1272" s="14" t="str">
        <f>VLOOKUP(tabDaten[[#This Row],[art]],tabKontenart[],2,FALSE)</f>
        <v>01 Ausgaben VerwaltungsHH</v>
      </c>
      <c r="E1272" s="14" t="str">
        <f>LEFT(tabDaten[[#This Row],[Gld]],1) &amp; "    " &amp;VLOOKUP((tabDaten[[#This Row],[MandNr]]&amp;"x"&amp;LEFT(tabDaten[[#This Row],[Gld]],1)),tabGliederung[],2,FALSE)</f>
        <v xml:space="preserve">2    Schulen </v>
      </c>
      <c r="F1272" s="14" t="str">
        <f>LEFT(tabDaten[[#This Row],[Gld]],2) &amp; "    " &amp;VLOOKUP((tabDaten[[#This Row],[MandNr]]&amp;"x"&amp;LEFT(tabDaten[[#This Row],[Gld]],2)),tabGliederung[],2,FALSE)</f>
        <v xml:space="preserve">29    Übrige schulische Aufgaben </v>
      </c>
      <c r="G12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2" s="14" t="str">
        <f>LEFT(tabDaten[[#This Row],[Gld]],4) &amp; "    " &amp;VLOOKUP((tabDaten[[#This Row],[MandNr]]&amp;"x"&amp;LEFT(tabDaten[[#This Row],[Gld]],4)),tabGliederung[],2,FALSE)</f>
        <v xml:space="preserve">2910    Hortbetreuung, Verläßliche Grundschulen </v>
      </c>
      <c r="I1272" s="14" t="str">
        <f>IF(OR(LEFT(tabDaten[[#This Row],[Grp]],1)*1=3,LEFT(tabDaten[[#This Row],[Grp]],1)*1=9),LEFT(tabDaten[[#This Row],[Grp]],2),LEFT(tabDaten[[#This Row],[Grp]],1))</f>
        <v>5</v>
      </c>
      <c r="J1272" s="14" t="str">
        <f>VLOOKUP(tabDaten[[#This Row],[GrpKurz]],tabGruppierung[],2,FALSE)</f>
        <v>A   Sächlicher Verwaltungs- und Betriebsaufwand</v>
      </c>
      <c r="K12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    Geräte, Ausstattungs- und Einrichtungsgegenstände  </v>
      </c>
      <c r="L1272" s="17">
        <f>IF(OR(tabDaten[[#This Row],[art]]="00",tabDaten[[#This Row],[art]]="10"),tabDaten[[#This Row],[Plan]],tabDaten[[#This Row],[Plan]]*-1)</f>
        <v>-12000</v>
      </c>
      <c r="M1272" s="18">
        <f>IF(OR(tabDaten[[#This Row],[art]]="00",tabDaten[[#This Row],[art]]="10",tabDaten[[#This Row],[art]]="60",tabDaten[[#This Row],[art]]="70"),tabDaten[[#This Row],[Rechnung]],tabDaten[[#This Row],[Rechnung]]*-1)</f>
        <v>-104.4</v>
      </c>
      <c r="N1272" s="44">
        <v>1</v>
      </c>
      <c r="O1272" s="45" t="s">
        <v>997</v>
      </c>
      <c r="P1272" s="45" t="s">
        <v>1102</v>
      </c>
      <c r="Q1272" s="45" t="s">
        <v>1750</v>
      </c>
      <c r="R1272" s="45" t="s">
        <v>995</v>
      </c>
      <c r="S1272" s="45" t="s">
        <v>1546</v>
      </c>
      <c r="T1272" s="44" t="s">
        <v>125</v>
      </c>
      <c r="U1272" s="46">
        <v>12000</v>
      </c>
      <c r="V1272" s="46">
        <v>104.4</v>
      </c>
    </row>
    <row r="1273" spans="2:22" x14ac:dyDescent="0.2">
      <c r="B1273" s="14" t="str">
        <f>IF(tabDaten[[#This Row],[MandNr]]="","Fehler",IF(tabDaten[[#This Row],[MandNr]]=1,"1 Stadt Bad Rappenau","2 Eigenbetrieb Stadtenwässerung"))</f>
        <v>1 Stadt Bad Rappenau</v>
      </c>
      <c r="C1273" s="14" t="str">
        <f>IF(OR(tabDaten[[#This Row],[art]]="00",tabDaten[[#This Row],[art]]="01",tabDaten[[#This Row],[art]]="60",tabDaten[[#This Row],[art]]="61"),"0 Verwaltungshaushalt","1 Vermögenshaushalt")</f>
        <v>0 Verwaltungshaushalt</v>
      </c>
      <c r="D1273" s="14" t="str">
        <f>VLOOKUP(tabDaten[[#This Row],[art]],tabKontenart[],2,FALSE)</f>
        <v>01 Ausgaben VerwaltungsHH</v>
      </c>
      <c r="E1273" s="14" t="str">
        <f>LEFT(tabDaten[[#This Row],[Gld]],1) &amp; "    " &amp;VLOOKUP((tabDaten[[#This Row],[MandNr]]&amp;"x"&amp;LEFT(tabDaten[[#This Row],[Gld]],1)),tabGliederung[],2,FALSE)</f>
        <v xml:space="preserve">2    Schulen </v>
      </c>
      <c r="F1273" s="14" t="str">
        <f>LEFT(tabDaten[[#This Row],[Gld]],2) &amp; "    " &amp;VLOOKUP((tabDaten[[#This Row],[MandNr]]&amp;"x"&amp;LEFT(tabDaten[[#This Row],[Gld]],2)),tabGliederung[],2,FALSE)</f>
        <v xml:space="preserve">29    Übrige schulische Aufgaben </v>
      </c>
      <c r="G12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3" s="14" t="str">
        <f>LEFT(tabDaten[[#This Row],[Gld]],4) &amp; "    " &amp;VLOOKUP((tabDaten[[#This Row],[MandNr]]&amp;"x"&amp;LEFT(tabDaten[[#This Row],[Gld]],4)),tabGliederung[],2,FALSE)</f>
        <v xml:space="preserve">2910    Hortbetreuung, Verläßliche Grundschulen </v>
      </c>
      <c r="I1273" s="14" t="str">
        <f>IF(OR(LEFT(tabDaten[[#This Row],[Grp]],1)*1=3,LEFT(tabDaten[[#This Row],[Grp]],1)*1=9),LEFT(tabDaten[[#This Row],[Grp]],2),LEFT(tabDaten[[#This Row],[Grp]],1))</f>
        <v>5</v>
      </c>
      <c r="J1273" s="14" t="str">
        <f>VLOOKUP(tabDaten[[#This Row],[GrpKurz]],tabGruppierung[],2,FALSE)</f>
        <v>A   Sächlicher Verwaltungs- und Betriebsaufwand</v>
      </c>
      <c r="K12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2910-522000    Druck- und Kopierkosten   </v>
      </c>
      <c r="L1273" s="17">
        <f>IF(OR(tabDaten[[#This Row],[art]]="00",tabDaten[[#This Row],[art]]="10"),tabDaten[[#This Row],[Plan]],tabDaten[[#This Row],[Plan]]*-1)</f>
        <v>-500</v>
      </c>
      <c r="M1273" s="18">
        <f>IF(OR(tabDaten[[#This Row],[art]]="00",tabDaten[[#This Row],[art]]="10",tabDaten[[#This Row],[art]]="60",tabDaten[[#This Row],[art]]="70"),tabDaten[[#This Row],[Rechnung]],tabDaten[[#This Row],[Rechnung]]*-1)</f>
        <v>-223.71</v>
      </c>
      <c r="N1273" s="44">
        <v>1</v>
      </c>
      <c r="O1273" s="45" t="s">
        <v>997</v>
      </c>
      <c r="P1273" s="45" t="s">
        <v>1102</v>
      </c>
      <c r="Q1273" s="45" t="s">
        <v>1715</v>
      </c>
      <c r="R1273" s="45" t="s">
        <v>995</v>
      </c>
      <c r="S1273" s="45" t="s">
        <v>1546</v>
      </c>
      <c r="T1273" s="44" t="s">
        <v>110</v>
      </c>
      <c r="U1273" s="46">
        <v>500</v>
      </c>
      <c r="V1273" s="46">
        <v>223.71</v>
      </c>
    </row>
    <row r="1274" spans="2:22" x14ac:dyDescent="0.2">
      <c r="B1274" s="14" t="str">
        <f>IF(tabDaten[[#This Row],[MandNr]]="","Fehler",IF(tabDaten[[#This Row],[MandNr]]=1,"1 Stadt Bad Rappenau","2 Eigenbetrieb Stadtenwässerung"))</f>
        <v>1 Stadt Bad Rappenau</v>
      </c>
      <c r="C1274" s="14" t="str">
        <f>IF(OR(tabDaten[[#This Row],[art]]="00",tabDaten[[#This Row],[art]]="01",tabDaten[[#This Row],[art]]="60",tabDaten[[#This Row],[art]]="61"),"0 Verwaltungshaushalt","1 Vermögenshaushalt")</f>
        <v>0 Verwaltungshaushalt</v>
      </c>
      <c r="D1274" s="14" t="str">
        <f>VLOOKUP(tabDaten[[#This Row],[art]],tabKontenart[],2,FALSE)</f>
        <v>01 Ausgaben VerwaltungsHH</v>
      </c>
      <c r="E1274" s="14" t="str">
        <f>LEFT(tabDaten[[#This Row],[Gld]],1) &amp; "    " &amp;VLOOKUP((tabDaten[[#This Row],[MandNr]]&amp;"x"&amp;LEFT(tabDaten[[#This Row],[Gld]],1)),tabGliederung[],2,FALSE)</f>
        <v xml:space="preserve">2    Schulen </v>
      </c>
      <c r="F1274" s="14" t="str">
        <f>LEFT(tabDaten[[#This Row],[Gld]],2) &amp; "    " &amp;VLOOKUP((tabDaten[[#This Row],[MandNr]]&amp;"x"&amp;LEFT(tabDaten[[#This Row],[Gld]],2)),tabGliederung[],2,FALSE)</f>
        <v xml:space="preserve">29    Übrige schulische Aufgaben </v>
      </c>
      <c r="G12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4" s="14" t="str">
        <f>LEFT(tabDaten[[#This Row],[Gld]],4) &amp; "    " &amp;VLOOKUP((tabDaten[[#This Row],[MandNr]]&amp;"x"&amp;LEFT(tabDaten[[#This Row],[Gld]],4)),tabGliederung[],2,FALSE)</f>
        <v xml:space="preserve">2910    Hortbetreuung, Verläßliche Grundschulen </v>
      </c>
      <c r="I1274" s="14" t="str">
        <f>IF(OR(LEFT(tabDaten[[#This Row],[Grp]],1)*1=3,LEFT(tabDaten[[#This Row],[Grp]],1)*1=9),LEFT(tabDaten[[#This Row],[Grp]],2),LEFT(tabDaten[[#This Row],[Grp]],1))</f>
        <v>5</v>
      </c>
      <c r="J1274" s="14" t="str">
        <f>VLOOKUP(tabDaten[[#This Row],[GrpKurz]],tabGruppierung[],2,FALSE)</f>
        <v>A   Sächlicher Verwaltungs- und Betriebsaufwand</v>
      </c>
      <c r="K12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2910-523000    Gebäudeausstattung   </v>
      </c>
      <c r="L1274" s="17">
        <f>IF(OR(tabDaten[[#This Row],[art]]="00",tabDaten[[#This Row],[art]]="10"),tabDaten[[#This Row],[Plan]],tabDaten[[#This Row],[Plan]]*-1)</f>
        <v>-200</v>
      </c>
      <c r="M1274" s="18">
        <f>IF(OR(tabDaten[[#This Row],[art]]="00",tabDaten[[#This Row],[art]]="10",tabDaten[[#This Row],[art]]="60",tabDaten[[#This Row],[art]]="70"),tabDaten[[#This Row],[Rechnung]],tabDaten[[#This Row],[Rechnung]]*-1)</f>
        <v>0</v>
      </c>
      <c r="N1274" s="44">
        <v>1</v>
      </c>
      <c r="O1274" s="45" t="s">
        <v>997</v>
      </c>
      <c r="P1274" s="45" t="s">
        <v>1102</v>
      </c>
      <c r="Q1274" s="45" t="s">
        <v>1756</v>
      </c>
      <c r="R1274" s="45" t="s">
        <v>995</v>
      </c>
      <c r="S1274" s="45" t="s">
        <v>1546</v>
      </c>
      <c r="T1274" s="44" t="s">
        <v>169</v>
      </c>
      <c r="U1274" s="46">
        <v>200</v>
      </c>
      <c r="V1274" s="46">
        <v>0</v>
      </c>
    </row>
    <row r="1275" spans="2:22" x14ac:dyDescent="0.2">
      <c r="B1275" s="14" t="str">
        <f>IF(tabDaten[[#This Row],[MandNr]]="","Fehler",IF(tabDaten[[#This Row],[MandNr]]=1,"1 Stadt Bad Rappenau","2 Eigenbetrieb Stadtenwässerung"))</f>
        <v>1 Stadt Bad Rappenau</v>
      </c>
      <c r="C1275" s="14" t="str">
        <f>IF(OR(tabDaten[[#This Row],[art]]="00",tabDaten[[#This Row],[art]]="01",tabDaten[[#This Row],[art]]="60",tabDaten[[#This Row],[art]]="61"),"0 Verwaltungshaushalt","1 Vermögenshaushalt")</f>
        <v>0 Verwaltungshaushalt</v>
      </c>
      <c r="D1275" s="14" t="str">
        <f>VLOOKUP(tabDaten[[#This Row],[art]],tabKontenart[],2,FALSE)</f>
        <v>01 Ausgaben VerwaltungsHH</v>
      </c>
      <c r="E1275" s="14" t="str">
        <f>LEFT(tabDaten[[#This Row],[Gld]],1) &amp; "    " &amp;VLOOKUP((tabDaten[[#This Row],[MandNr]]&amp;"x"&amp;LEFT(tabDaten[[#This Row],[Gld]],1)),tabGliederung[],2,FALSE)</f>
        <v xml:space="preserve">2    Schulen </v>
      </c>
      <c r="F1275" s="14" t="str">
        <f>LEFT(tabDaten[[#This Row],[Gld]],2) &amp; "    " &amp;VLOOKUP((tabDaten[[#This Row],[MandNr]]&amp;"x"&amp;LEFT(tabDaten[[#This Row],[Gld]],2)),tabGliederung[],2,FALSE)</f>
        <v xml:space="preserve">29    Übrige schulische Aufgaben </v>
      </c>
      <c r="G12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5" s="14" t="str">
        <f>LEFT(tabDaten[[#This Row],[Gld]],4) &amp; "    " &amp;VLOOKUP((tabDaten[[#This Row],[MandNr]]&amp;"x"&amp;LEFT(tabDaten[[#This Row],[Gld]],4)),tabGliederung[],2,FALSE)</f>
        <v xml:space="preserve">2910    Hortbetreuung, Verläßliche Grundschulen </v>
      </c>
      <c r="I1275" s="14" t="str">
        <f>IF(OR(LEFT(tabDaten[[#This Row],[Grp]],1)*1=3,LEFT(tabDaten[[#This Row],[Grp]],1)*1=9),LEFT(tabDaten[[#This Row],[Grp]],2),LEFT(tabDaten[[#This Row],[Grp]],1))</f>
        <v>5</v>
      </c>
      <c r="J1275" s="14" t="str">
        <f>VLOOKUP(tabDaten[[#This Row],[GrpKurz]],tabGruppierung[],2,FALSE)</f>
        <v>A   Sächlicher Verwaltungs- und Betriebsaufwand</v>
      </c>
      <c r="K12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2910-541000    Strom   </v>
      </c>
      <c r="L1275" s="17">
        <f>IF(OR(tabDaten[[#This Row],[art]]="00",tabDaten[[#This Row],[art]]="10"),tabDaten[[#This Row],[Plan]],tabDaten[[#This Row],[Plan]]*-1)</f>
        <v>-2000</v>
      </c>
      <c r="M1275" s="18">
        <f>IF(OR(tabDaten[[#This Row],[art]]="00",tabDaten[[#This Row],[art]]="10",tabDaten[[#This Row],[art]]="60",tabDaten[[#This Row],[art]]="70"),tabDaten[[#This Row],[Rechnung]],tabDaten[[#This Row],[Rechnung]]*-1)</f>
        <v>-2811.57</v>
      </c>
      <c r="N1275" s="44">
        <v>1</v>
      </c>
      <c r="O1275" s="45" t="s">
        <v>997</v>
      </c>
      <c r="P1275" s="45" t="s">
        <v>1102</v>
      </c>
      <c r="Q1275" s="45" t="s">
        <v>1732</v>
      </c>
      <c r="R1275" s="45" t="s">
        <v>995</v>
      </c>
      <c r="S1275" s="45" t="s">
        <v>1546</v>
      </c>
      <c r="T1275" s="44" t="s">
        <v>135</v>
      </c>
      <c r="U1275" s="46">
        <v>2000</v>
      </c>
      <c r="V1275" s="46">
        <v>2811.57</v>
      </c>
    </row>
    <row r="1276" spans="2:22" x14ac:dyDescent="0.2">
      <c r="B1276" s="14" t="str">
        <f>IF(tabDaten[[#This Row],[MandNr]]="","Fehler",IF(tabDaten[[#This Row],[MandNr]]=1,"1 Stadt Bad Rappenau","2 Eigenbetrieb Stadtenwässerung"))</f>
        <v>1 Stadt Bad Rappenau</v>
      </c>
      <c r="C1276" s="14" t="str">
        <f>IF(OR(tabDaten[[#This Row],[art]]="00",tabDaten[[#This Row],[art]]="01",tabDaten[[#This Row],[art]]="60",tabDaten[[#This Row],[art]]="61"),"0 Verwaltungshaushalt","1 Vermögenshaushalt")</f>
        <v>0 Verwaltungshaushalt</v>
      </c>
      <c r="D1276" s="14" t="str">
        <f>VLOOKUP(tabDaten[[#This Row],[art]],tabKontenart[],2,FALSE)</f>
        <v>01 Ausgaben VerwaltungsHH</v>
      </c>
      <c r="E1276" s="14" t="str">
        <f>LEFT(tabDaten[[#This Row],[Gld]],1) &amp; "    " &amp;VLOOKUP((tabDaten[[#This Row],[MandNr]]&amp;"x"&amp;LEFT(tabDaten[[#This Row],[Gld]],1)),tabGliederung[],2,FALSE)</f>
        <v xml:space="preserve">2    Schulen </v>
      </c>
      <c r="F1276" s="14" t="str">
        <f>LEFT(tabDaten[[#This Row],[Gld]],2) &amp; "    " &amp;VLOOKUP((tabDaten[[#This Row],[MandNr]]&amp;"x"&amp;LEFT(tabDaten[[#This Row],[Gld]],2)),tabGliederung[],2,FALSE)</f>
        <v xml:space="preserve">29    Übrige schulische Aufgaben </v>
      </c>
      <c r="G12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6" s="14" t="str">
        <f>LEFT(tabDaten[[#This Row],[Gld]],4) &amp; "    " &amp;VLOOKUP((tabDaten[[#This Row],[MandNr]]&amp;"x"&amp;LEFT(tabDaten[[#This Row],[Gld]],4)),tabGliederung[],2,FALSE)</f>
        <v xml:space="preserve">2910    Hortbetreuung, Verläßliche Grundschulen </v>
      </c>
      <c r="I1276" s="14" t="str">
        <f>IF(OR(LEFT(tabDaten[[#This Row],[Grp]],1)*1=3,LEFT(tabDaten[[#This Row],[Grp]],1)*1=9),LEFT(tabDaten[[#This Row],[Grp]],2),LEFT(tabDaten[[#This Row],[Grp]],1))</f>
        <v>5</v>
      </c>
      <c r="J1276" s="14" t="str">
        <f>VLOOKUP(tabDaten[[#This Row],[GrpKurz]],tabGruppierung[],2,FALSE)</f>
        <v>A   Sächlicher Verwaltungs- und Betriebsaufwand</v>
      </c>
      <c r="K12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2910-542000    Wasser / Abwasser   </v>
      </c>
      <c r="L1276" s="17">
        <f>IF(OR(tabDaten[[#This Row],[art]]="00",tabDaten[[#This Row],[art]]="10"),tabDaten[[#This Row],[Plan]],tabDaten[[#This Row],[Plan]]*-1)</f>
        <v>-1300</v>
      </c>
      <c r="M1276" s="18">
        <f>IF(OR(tabDaten[[#This Row],[art]]="00",tabDaten[[#This Row],[art]]="10",tabDaten[[#This Row],[art]]="60",tabDaten[[#This Row],[art]]="70"),tabDaten[[#This Row],[Rechnung]],tabDaten[[#This Row],[Rechnung]]*-1)</f>
        <v>-1456.97</v>
      </c>
      <c r="N1276" s="44">
        <v>1</v>
      </c>
      <c r="O1276" s="45" t="s">
        <v>997</v>
      </c>
      <c r="P1276" s="45" t="s">
        <v>1102</v>
      </c>
      <c r="Q1276" s="45" t="s">
        <v>1733</v>
      </c>
      <c r="R1276" s="45" t="s">
        <v>995</v>
      </c>
      <c r="S1276" s="45" t="s">
        <v>1546</v>
      </c>
      <c r="T1276" s="44" t="s">
        <v>136</v>
      </c>
      <c r="U1276" s="46">
        <v>1300</v>
      </c>
      <c r="V1276" s="46">
        <v>1456.97</v>
      </c>
    </row>
    <row r="1277" spans="2:22" x14ac:dyDescent="0.2">
      <c r="B1277" s="14" t="str">
        <f>IF(tabDaten[[#This Row],[MandNr]]="","Fehler",IF(tabDaten[[#This Row],[MandNr]]=1,"1 Stadt Bad Rappenau","2 Eigenbetrieb Stadtenwässerung"))</f>
        <v>1 Stadt Bad Rappenau</v>
      </c>
      <c r="C1277" s="14" t="str">
        <f>IF(OR(tabDaten[[#This Row],[art]]="00",tabDaten[[#This Row],[art]]="01",tabDaten[[#This Row],[art]]="60",tabDaten[[#This Row],[art]]="61"),"0 Verwaltungshaushalt","1 Vermögenshaushalt")</f>
        <v>0 Verwaltungshaushalt</v>
      </c>
      <c r="D1277" s="14" t="str">
        <f>VLOOKUP(tabDaten[[#This Row],[art]],tabKontenart[],2,FALSE)</f>
        <v>01 Ausgaben VerwaltungsHH</v>
      </c>
      <c r="E1277" s="14" t="str">
        <f>LEFT(tabDaten[[#This Row],[Gld]],1) &amp; "    " &amp;VLOOKUP((tabDaten[[#This Row],[MandNr]]&amp;"x"&amp;LEFT(tabDaten[[#This Row],[Gld]],1)),tabGliederung[],2,FALSE)</f>
        <v xml:space="preserve">2    Schulen </v>
      </c>
      <c r="F1277" s="14" t="str">
        <f>LEFT(tabDaten[[#This Row],[Gld]],2) &amp; "    " &amp;VLOOKUP((tabDaten[[#This Row],[MandNr]]&amp;"x"&amp;LEFT(tabDaten[[#This Row],[Gld]],2)),tabGliederung[],2,FALSE)</f>
        <v xml:space="preserve">29    Übrige schulische Aufgaben </v>
      </c>
      <c r="G12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7" s="14" t="str">
        <f>LEFT(tabDaten[[#This Row],[Gld]],4) &amp; "    " &amp;VLOOKUP((tabDaten[[#This Row],[MandNr]]&amp;"x"&amp;LEFT(tabDaten[[#This Row],[Gld]],4)),tabGliederung[],2,FALSE)</f>
        <v xml:space="preserve">2910    Hortbetreuung, Verläßliche Grundschulen </v>
      </c>
      <c r="I1277" s="14" t="str">
        <f>IF(OR(LEFT(tabDaten[[#This Row],[Grp]],1)*1=3,LEFT(tabDaten[[#This Row],[Grp]],1)*1=9),LEFT(tabDaten[[#This Row],[Grp]],2),LEFT(tabDaten[[#This Row],[Grp]],1))</f>
        <v>5</v>
      </c>
      <c r="J1277" s="14" t="str">
        <f>VLOOKUP(tabDaten[[#This Row],[GrpKurz]],tabGruppierung[],2,FALSE)</f>
        <v>A   Sächlicher Verwaltungs- und Betriebsaufwand</v>
      </c>
      <c r="K12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2910-543000    Heizungskosten   </v>
      </c>
      <c r="L1277" s="17">
        <f>IF(OR(tabDaten[[#This Row],[art]]="00",tabDaten[[#This Row],[art]]="10"),tabDaten[[#This Row],[Plan]],tabDaten[[#This Row],[Plan]]*-1)</f>
        <v>-700</v>
      </c>
      <c r="M1277" s="18">
        <f>IF(OR(tabDaten[[#This Row],[art]]="00",tabDaten[[#This Row],[art]]="10",tabDaten[[#This Row],[art]]="60",tabDaten[[#This Row],[art]]="70"),tabDaten[[#This Row],[Rechnung]],tabDaten[[#This Row],[Rechnung]]*-1)</f>
        <v>-4925.3100000000004</v>
      </c>
      <c r="N1277" s="44">
        <v>1</v>
      </c>
      <c r="O1277" s="45" t="s">
        <v>997</v>
      </c>
      <c r="P1277" s="45" t="s">
        <v>1102</v>
      </c>
      <c r="Q1277" s="45" t="s">
        <v>1734</v>
      </c>
      <c r="R1277" s="45" t="s">
        <v>995</v>
      </c>
      <c r="S1277" s="45" t="s">
        <v>1546</v>
      </c>
      <c r="T1277" s="44" t="s">
        <v>137</v>
      </c>
      <c r="U1277" s="46">
        <v>700</v>
      </c>
      <c r="V1277" s="46">
        <v>4925.3100000000004</v>
      </c>
    </row>
    <row r="1278" spans="2:22" x14ac:dyDescent="0.2">
      <c r="B1278" s="14" t="str">
        <f>IF(tabDaten[[#This Row],[MandNr]]="","Fehler",IF(tabDaten[[#This Row],[MandNr]]=1,"1 Stadt Bad Rappenau","2 Eigenbetrieb Stadtenwässerung"))</f>
        <v>1 Stadt Bad Rappenau</v>
      </c>
      <c r="C1278" s="14" t="str">
        <f>IF(OR(tabDaten[[#This Row],[art]]="00",tabDaten[[#This Row],[art]]="01",tabDaten[[#This Row],[art]]="60",tabDaten[[#This Row],[art]]="61"),"0 Verwaltungshaushalt","1 Vermögenshaushalt")</f>
        <v>0 Verwaltungshaushalt</v>
      </c>
      <c r="D1278" s="14" t="str">
        <f>VLOOKUP(tabDaten[[#This Row],[art]],tabKontenart[],2,FALSE)</f>
        <v>01 Ausgaben VerwaltungsHH</v>
      </c>
      <c r="E1278" s="14" t="str">
        <f>LEFT(tabDaten[[#This Row],[Gld]],1) &amp; "    " &amp;VLOOKUP((tabDaten[[#This Row],[MandNr]]&amp;"x"&amp;LEFT(tabDaten[[#This Row],[Gld]],1)),tabGliederung[],2,FALSE)</f>
        <v xml:space="preserve">2    Schulen </v>
      </c>
      <c r="F1278" s="14" t="str">
        <f>LEFT(tabDaten[[#This Row],[Gld]],2) &amp; "    " &amp;VLOOKUP((tabDaten[[#This Row],[MandNr]]&amp;"x"&amp;LEFT(tabDaten[[#This Row],[Gld]],2)),tabGliederung[],2,FALSE)</f>
        <v xml:space="preserve">29    Übrige schulische Aufgaben </v>
      </c>
      <c r="G12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8" s="14" t="str">
        <f>LEFT(tabDaten[[#This Row],[Gld]],4) &amp; "    " &amp;VLOOKUP((tabDaten[[#This Row],[MandNr]]&amp;"x"&amp;LEFT(tabDaten[[#This Row],[Gld]],4)),tabGliederung[],2,FALSE)</f>
        <v xml:space="preserve">2910    Hortbetreuung, Verläßliche Grundschulen </v>
      </c>
      <c r="I1278" s="14" t="str">
        <f>IF(OR(LEFT(tabDaten[[#This Row],[Grp]],1)*1=3,LEFT(tabDaten[[#This Row],[Grp]],1)*1=9),LEFT(tabDaten[[#This Row],[Grp]],2),LEFT(tabDaten[[#This Row],[Grp]],1))</f>
        <v>5</v>
      </c>
      <c r="J1278" s="14" t="str">
        <f>VLOOKUP(tabDaten[[#This Row],[GrpKurz]],tabGruppierung[],2,FALSE)</f>
        <v>A   Sächlicher Verwaltungs- und Betriebsaufwand</v>
      </c>
      <c r="K12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2910-544000    Abfallgebühren   </v>
      </c>
      <c r="L1278" s="17">
        <f>IF(OR(tabDaten[[#This Row],[art]]="00",tabDaten[[#This Row],[art]]="10"),tabDaten[[#This Row],[Plan]],tabDaten[[#This Row],[Plan]]*-1)</f>
        <v>-1500</v>
      </c>
      <c r="M1278" s="18">
        <f>IF(OR(tabDaten[[#This Row],[art]]="00",tabDaten[[#This Row],[art]]="10",tabDaten[[#This Row],[art]]="60",tabDaten[[#This Row],[art]]="70"),tabDaten[[#This Row],[Rechnung]],tabDaten[[#This Row],[Rechnung]]*-1)</f>
        <v>-1466.28</v>
      </c>
      <c r="N1278" s="44">
        <v>1</v>
      </c>
      <c r="O1278" s="45" t="s">
        <v>997</v>
      </c>
      <c r="P1278" s="45" t="s">
        <v>1102</v>
      </c>
      <c r="Q1278" s="45" t="s">
        <v>1735</v>
      </c>
      <c r="R1278" s="45" t="s">
        <v>995</v>
      </c>
      <c r="S1278" s="45" t="s">
        <v>1546</v>
      </c>
      <c r="T1278" s="44" t="s">
        <v>138</v>
      </c>
      <c r="U1278" s="46">
        <v>1500</v>
      </c>
      <c r="V1278" s="46">
        <v>1466.28</v>
      </c>
    </row>
    <row r="1279" spans="2:22" x14ac:dyDescent="0.2">
      <c r="B1279" s="14" t="str">
        <f>IF(tabDaten[[#This Row],[MandNr]]="","Fehler",IF(tabDaten[[#This Row],[MandNr]]=1,"1 Stadt Bad Rappenau","2 Eigenbetrieb Stadtenwässerung"))</f>
        <v>1 Stadt Bad Rappenau</v>
      </c>
      <c r="C1279" s="14" t="str">
        <f>IF(OR(tabDaten[[#This Row],[art]]="00",tabDaten[[#This Row],[art]]="01",tabDaten[[#This Row],[art]]="60",tabDaten[[#This Row],[art]]="61"),"0 Verwaltungshaushalt","1 Vermögenshaushalt")</f>
        <v>0 Verwaltungshaushalt</v>
      </c>
      <c r="D1279" s="14" t="str">
        <f>VLOOKUP(tabDaten[[#This Row],[art]],tabKontenart[],2,FALSE)</f>
        <v>01 Ausgaben VerwaltungsHH</v>
      </c>
      <c r="E1279" s="14" t="str">
        <f>LEFT(tabDaten[[#This Row],[Gld]],1) &amp; "    " &amp;VLOOKUP((tabDaten[[#This Row],[MandNr]]&amp;"x"&amp;LEFT(tabDaten[[#This Row],[Gld]],1)),tabGliederung[],2,FALSE)</f>
        <v xml:space="preserve">2    Schulen </v>
      </c>
      <c r="F1279" s="14" t="str">
        <f>LEFT(tabDaten[[#This Row],[Gld]],2) &amp; "    " &amp;VLOOKUP((tabDaten[[#This Row],[MandNr]]&amp;"x"&amp;LEFT(tabDaten[[#This Row],[Gld]],2)),tabGliederung[],2,FALSE)</f>
        <v xml:space="preserve">29    Übrige schulische Aufgaben </v>
      </c>
      <c r="G12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79" s="14" t="str">
        <f>LEFT(tabDaten[[#This Row],[Gld]],4) &amp; "    " &amp;VLOOKUP((tabDaten[[#This Row],[MandNr]]&amp;"x"&amp;LEFT(tabDaten[[#This Row],[Gld]],4)),tabGliederung[],2,FALSE)</f>
        <v xml:space="preserve">2910    Hortbetreuung, Verläßliche Grundschulen </v>
      </c>
      <c r="I1279" s="14" t="str">
        <f>IF(OR(LEFT(tabDaten[[#This Row],[Grp]],1)*1=3,LEFT(tabDaten[[#This Row],[Grp]],1)*1=9),LEFT(tabDaten[[#This Row],[Grp]],2),LEFT(tabDaten[[#This Row],[Grp]],1))</f>
        <v>5</v>
      </c>
      <c r="J1279" s="14" t="str">
        <f>VLOOKUP(tabDaten[[#This Row],[GrpKurz]],tabGruppierung[],2,FALSE)</f>
        <v>A   Sächlicher Verwaltungs- und Betriebsaufwand</v>
      </c>
      <c r="K12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2910-545000    Reinigungskosten   </v>
      </c>
      <c r="L1279" s="17">
        <f>IF(OR(tabDaten[[#This Row],[art]]="00",tabDaten[[#This Row],[art]]="10"),tabDaten[[#This Row],[Plan]],tabDaten[[#This Row],[Plan]]*-1)</f>
        <v>-25700</v>
      </c>
      <c r="M1279" s="18">
        <f>IF(OR(tabDaten[[#This Row],[art]]="00",tabDaten[[#This Row],[art]]="10",tabDaten[[#This Row],[art]]="60",tabDaten[[#This Row],[art]]="70"),tabDaten[[#This Row],[Rechnung]],tabDaten[[#This Row],[Rechnung]]*-1)</f>
        <v>-26657.25</v>
      </c>
      <c r="N1279" s="44">
        <v>1</v>
      </c>
      <c r="O1279" s="45" t="s">
        <v>997</v>
      </c>
      <c r="P1279" s="45" t="s">
        <v>1102</v>
      </c>
      <c r="Q1279" s="45" t="s">
        <v>1736</v>
      </c>
      <c r="R1279" s="45" t="s">
        <v>995</v>
      </c>
      <c r="S1279" s="45" t="s">
        <v>1546</v>
      </c>
      <c r="T1279" s="44" t="s">
        <v>139</v>
      </c>
      <c r="U1279" s="46">
        <v>25700</v>
      </c>
      <c r="V1279" s="46">
        <v>26657.25</v>
      </c>
    </row>
    <row r="1280" spans="2:22" x14ac:dyDescent="0.2">
      <c r="B1280" s="14" t="str">
        <f>IF(tabDaten[[#This Row],[MandNr]]="","Fehler",IF(tabDaten[[#This Row],[MandNr]]=1,"1 Stadt Bad Rappenau","2 Eigenbetrieb Stadtenwässerung"))</f>
        <v>1 Stadt Bad Rappenau</v>
      </c>
      <c r="C1280" s="14" t="str">
        <f>IF(OR(tabDaten[[#This Row],[art]]="00",tabDaten[[#This Row],[art]]="01",tabDaten[[#This Row],[art]]="60",tabDaten[[#This Row],[art]]="61"),"0 Verwaltungshaushalt","1 Vermögenshaushalt")</f>
        <v>0 Verwaltungshaushalt</v>
      </c>
      <c r="D1280" s="14" t="str">
        <f>VLOOKUP(tabDaten[[#This Row],[art]],tabKontenart[],2,FALSE)</f>
        <v>01 Ausgaben VerwaltungsHH</v>
      </c>
      <c r="E1280" s="14" t="str">
        <f>LEFT(tabDaten[[#This Row],[Gld]],1) &amp; "    " &amp;VLOOKUP((tabDaten[[#This Row],[MandNr]]&amp;"x"&amp;LEFT(tabDaten[[#This Row],[Gld]],1)),tabGliederung[],2,FALSE)</f>
        <v xml:space="preserve">2    Schulen </v>
      </c>
      <c r="F1280" s="14" t="str">
        <f>LEFT(tabDaten[[#This Row],[Gld]],2) &amp; "    " &amp;VLOOKUP((tabDaten[[#This Row],[MandNr]]&amp;"x"&amp;LEFT(tabDaten[[#This Row],[Gld]],2)),tabGliederung[],2,FALSE)</f>
        <v xml:space="preserve">29    Übrige schulische Aufgaben </v>
      </c>
      <c r="G12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0" s="14" t="str">
        <f>LEFT(tabDaten[[#This Row],[Gld]],4) &amp; "    " &amp;VLOOKUP((tabDaten[[#This Row],[MandNr]]&amp;"x"&amp;LEFT(tabDaten[[#This Row],[Gld]],4)),tabGliederung[],2,FALSE)</f>
        <v xml:space="preserve">2910    Hortbetreuung, Verläßliche Grundschulen </v>
      </c>
      <c r="I1280" s="14" t="str">
        <f>IF(OR(LEFT(tabDaten[[#This Row],[Grp]],1)*1=3,LEFT(tabDaten[[#This Row],[Grp]],1)*1=9),LEFT(tabDaten[[#This Row],[Grp]],2),LEFT(tabDaten[[#This Row],[Grp]],1))</f>
        <v>5</v>
      </c>
      <c r="J1280" s="14" t="str">
        <f>VLOOKUP(tabDaten[[#This Row],[GrpKurz]],tabGruppierung[],2,FALSE)</f>
        <v>A   Sächlicher Verwaltungs- und Betriebsaufwand</v>
      </c>
      <c r="K12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2910-546000    Steuern und Gebäudeversicherungen   </v>
      </c>
      <c r="L1280" s="17">
        <f>IF(OR(tabDaten[[#This Row],[art]]="00",tabDaten[[#This Row],[art]]="10"),tabDaten[[#This Row],[Plan]],tabDaten[[#This Row],[Plan]]*-1)</f>
        <v>-1100</v>
      </c>
      <c r="M1280" s="18">
        <f>IF(OR(tabDaten[[#This Row],[art]]="00",tabDaten[[#This Row],[art]]="10",tabDaten[[#This Row],[art]]="60",tabDaten[[#This Row],[art]]="70"),tabDaten[[#This Row],[Rechnung]],tabDaten[[#This Row],[Rechnung]]*-1)</f>
        <v>-1508.03</v>
      </c>
      <c r="N1280" s="44">
        <v>1</v>
      </c>
      <c r="O1280" s="45" t="s">
        <v>997</v>
      </c>
      <c r="P1280" s="45" t="s">
        <v>1102</v>
      </c>
      <c r="Q1280" s="45" t="s">
        <v>1737</v>
      </c>
      <c r="R1280" s="45" t="s">
        <v>995</v>
      </c>
      <c r="S1280" s="45" t="s">
        <v>1546</v>
      </c>
      <c r="T1280" s="44" t="s">
        <v>140</v>
      </c>
      <c r="U1280" s="46">
        <v>1100</v>
      </c>
      <c r="V1280" s="46">
        <v>1508.03</v>
      </c>
    </row>
    <row r="1281" spans="2:22" x14ac:dyDescent="0.2">
      <c r="B1281" s="14" t="str">
        <f>IF(tabDaten[[#This Row],[MandNr]]="","Fehler",IF(tabDaten[[#This Row],[MandNr]]=1,"1 Stadt Bad Rappenau","2 Eigenbetrieb Stadtenwässerung"))</f>
        <v>1 Stadt Bad Rappenau</v>
      </c>
      <c r="C1281" s="14" t="str">
        <f>IF(OR(tabDaten[[#This Row],[art]]="00",tabDaten[[#This Row],[art]]="01",tabDaten[[#This Row],[art]]="60",tabDaten[[#This Row],[art]]="61"),"0 Verwaltungshaushalt","1 Vermögenshaushalt")</f>
        <v>0 Verwaltungshaushalt</v>
      </c>
      <c r="D1281" s="14" t="str">
        <f>VLOOKUP(tabDaten[[#This Row],[art]],tabKontenart[],2,FALSE)</f>
        <v>01 Ausgaben VerwaltungsHH</v>
      </c>
      <c r="E1281" s="14" t="str">
        <f>LEFT(tabDaten[[#This Row],[Gld]],1) &amp; "    " &amp;VLOOKUP((tabDaten[[#This Row],[MandNr]]&amp;"x"&amp;LEFT(tabDaten[[#This Row],[Gld]],1)),tabGliederung[],2,FALSE)</f>
        <v xml:space="preserve">2    Schulen </v>
      </c>
      <c r="F1281" s="14" t="str">
        <f>LEFT(tabDaten[[#This Row],[Gld]],2) &amp; "    " &amp;VLOOKUP((tabDaten[[#This Row],[MandNr]]&amp;"x"&amp;LEFT(tabDaten[[#This Row],[Gld]],2)),tabGliederung[],2,FALSE)</f>
        <v xml:space="preserve">29    Übrige schulische Aufgaben </v>
      </c>
      <c r="G12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1" s="14" t="str">
        <f>LEFT(tabDaten[[#This Row],[Gld]],4) &amp; "    " &amp;VLOOKUP((tabDaten[[#This Row],[MandNr]]&amp;"x"&amp;LEFT(tabDaten[[#This Row],[Gld]],4)),tabGliederung[],2,FALSE)</f>
        <v xml:space="preserve">2910    Hortbetreuung, Verläßliche Grundschulen </v>
      </c>
      <c r="I1281" s="14" t="str">
        <f>IF(OR(LEFT(tabDaten[[#This Row],[Grp]],1)*1=3,LEFT(tabDaten[[#This Row],[Grp]],1)*1=9),LEFT(tabDaten[[#This Row],[Grp]],2),LEFT(tabDaten[[#This Row],[Grp]],1))</f>
        <v>5</v>
      </c>
      <c r="J1281" s="14" t="str">
        <f>VLOOKUP(tabDaten[[#This Row],[GrpKurz]],tabGruppierung[],2,FALSE)</f>
        <v>A   Sächlicher Verwaltungs- und Betriebsaufwand</v>
      </c>
      <c r="K12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2910-549000    sonstige Bewirtschaftungskosten (z.B. Schornsteinfeger, Feuerlöschgeräte) </v>
      </c>
      <c r="L1281" s="17">
        <f>IF(OR(tabDaten[[#This Row],[art]]="00",tabDaten[[#This Row],[art]]="10"),tabDaten[[#This Row],[Plan]],tabDaten[[#This Row],[Plan]]*-1)</f>
        <v>-1000</v>
      </c>
      <c r="M1281" s="18">
        <f>IF(OR(tabDaten[[#This Row],[art]]="00",tabDaten[[#This Row],[art]]="10",tabDaten[[#This Row],[art]]="60",tabDaten[[#This Row],[art]]="70"),tabDaten[[#This Row],[Rechnung]],tabDaten[[#This Row],[Rechnung]]*-1)</f>
        <v>-1277.5</v>
      </c>
      <c r="N1281" s="44">
        <v>1</v>
      </c>
      <c r="O1281" s="45" t="s">
        <v>997</v>
      </c>
      <c r="P1281" s="45" t="s">
        <v>1102</v>
      </c>
      <c r="Q1281" s="45" t="s">
        <v>1738</v>
      </c>
      <c r="R1281" s="45" t="s">
        <v>995</v>
      </c>
      <c r="S1281" s="45" t="s">
        <v>1546</v>
      </c>
      <c r="T1281" s="44" t="s">
        <v>141</v>
      </c>
      <c r="U1281" s="46">
        <v>1000</v>
      </c>
      <c r="V1281" s="46">
        <v>1277.5</v>
      </c>
    </row>
    <row r="1282" spans="2:22" x14ac:dyDescent="0.2">
      <c r="B1282" s="14" t="str">
        <f>IF(tabDaten[[#This Row],[MandNr]]="","Fehler",IF(tabDaten[[#This Row],[MandNr]]=1,"1 Stadt Bad Rappenau","2 Eigenbetrieb Stadtenwässerung"))</f>
        <v>1 Stadt Bad Rappenau</v>
      </c>
      <c r="C1282" s="14" t="str">
        <f>IF(OR(tabDaten[[#This Row],[art]]="00",tabDaten[[#This Row],[art]]="01",tabDaten[[#This Row],[art]]="60",tabDaten[[#This Row],[art]]="61"),"0 Verwaltungshaushalt","1 Vermögenshaushalt")</f>
        <v>0 Verwaltungshaushalt</v>
      </c>
      <c r="D1282" s="14" t="str">
        <f>VLOOKUP(tabDaten[[#This Row],[art]],tabKontenart[],2,FALSE)</f>
        <v>01 Ausgaben VerwaltungsHH</v>
      </c>
      <c r="E1282" s="14" t="str">
        <f>LEFT(tabDaten[[#This Row],[Gld]],1) &amp; "    " &amp;VLOOKUP((tabDaten[[#This Row],[MandNr]]&amp;"x"&amp;LEFT(tabDaten[[#This Row],[Gld]],1)),tabGliederung[],2,FALSE)</f>
        <v xml:space="preserve">2    Schulen </v>
      </c>
      <c r="F1282" s="14" t="str">
        <f>LEFT(tabDaten[[#This Row],[Gld]],2) &amp; "    " &amp;VLOOKUP((tabDaten[[#This Row],[MandNr]]&amp;"x"&amp;LEFT(tabDaten[[#This Row],[Gld]],2)),tabGliederung[],2,FALSE)</f>
        <v xml:space="preserve">29    Übrige schulische Aufgaben </v>
      </c>
      <c r="G12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2" s="14" t="str">
        <f>LEFT(tabDaten[[#This Row],[Gld]],4) &amp; "    " &amp;VLOOKUP((tabDaten[[#This Row],[MandNr]]&amp;"x"&amp;LEFT(tabDaten[[#This Row],[Gld]],4)),tabGliederung[],2,FALSE)</f>
        <v xml:space="preserve">2910    Hortbetreuung, Verläßliche Grundschulen </v>
      </c>
      <c r="I1282" s="14" t="str">
        <f>IF(OR(LEFT(tabDaten[[#This Row],[Grp]],1)*1=3,LEFT(tabDaten[[#This Row],[Grp]],1)*1=9),LEFT(tabDaten[[#This Row],[Grp]],2),LEFT(tabDaten[[#This Row],[Grp]],1))</f>
        <v>5</v>
      </c>
      <c r="J1282" s="14" t="str">
        <f>VLOOKUP(tabDaten[[#This Row],[GrpKurz]],tabGruppierung[],2,FALSE)</f>
        <v>A   Sächlicher Verwaltungs- und Betriebsaufwand</v>
      </c>
      <c r="K12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2910-562000    Aus- und Fortbildung, Umschulung  </v>
      </c>
      <c r="L1282" s="17">
        <f>IF(OR(tabDaten[[#This Row],[art]]="00",tabDaten[[#This Row],[art]]="10"),tabDaten[[#This Row],[Plan]],tabDaten[[#This Row],[Plan]]*-1)</f>
        <v>-1000</v>
      </c>
      <c r="M1282" s="18">
        <f>IF(OR(tabDaten[[#This Row],[art]]="00",tabDaten[[#This Row],[art]]="10",tabDaten[[#This Row],[art]]="60",tabDaten[[#This Row],[art]]="70"),tabDaten[[#This Row],[Rechnung]],tabDaten[[#This Row],[Rechnung]]*-1)</f>
        <v>-1606</v>
      </c>
      <c r="N1282" s="44">
        <v>1</v>
      </c>
      <c r="O1282" s="45" t="s">
        <v>997</v>
      </c>
      <c r="P1282" s="45" t="s">
        <v>1102</v>
      </c>
      <c r="Q1282" s="45" t="s">
        <v>1727</v>
      </c>
      <c r="R1282" s="45" t="s">
        <v>995</v>
      </c>
      <c r="S1282" s="45" t="s">
        <v>1546</v>
      </c>
      <c r="T1282" s="44" t="s">
        <v>129</v>
      </c>
      <c r="U1282" s="46">
        <v>1000</v>
      </c>
      <c r="V1282" s="46">
        <v>1606</v>
      </c>
    </row>
    <row r="1283" spans="2:22" x14ac:dyDescent="0.2">
      <c r="B1283" s="14" t="str">
        <f>IF(tabDaten[[#This Row],[MandNr]]="","Fehler",IF(tabDaten[[#This Row],[MandNr]]=1,"1 Stadt Bad Rappenau","2 Eigenbetrieb Stadtenwässerung"))</f>
        <v>1 Stadt Bad Rappenau</v>
      </c>
      <c r="C1283" s="14" t="str">
        <f>IF(OR(tabDaten[[#This Row],[art]]="00",tabDaten[[#This Row],[art]]="01",tabDaten[[#This Row],[art]]="60",tabDaten[[#This Row],[art]]="61"),"0 Verwaltungshaushalt","1 Vermögenshaushalt")</f>
        <v>0 Verwaltungshaushalt</v>
      </c>
      <c r="D1283" s="14" t="str">
        <f>VLOOKUP(tabDaten[[#This Row],[art]],tabKontenart[],2,FALSE)</f>
        <v>01 Ausgaben VerwaltungsHH</v>
      </c>
      <c r="E1283" s="14" t="str">
        <f>LEFT(tabDaten[[#This Row],[Gld]],1) &amp; "    " &amp;VLOOKUP((tabDaten[[#This Row],[MandNr]]&amp;"x"&amp;LEFT(tabDaten[[#This Row],[Gld]],1)),tabGliederung[],2,FALSE)</f>
        <v xml:space="preserve">2    Schulen </v>
      </c>
      <c r="F1283" s="14" t="str">
        <f>LEFT(tabDaten[[#This Row],[Gld]],2) &amp; "    " &amp;VLOOKUP((tabDaten[[#This Row],[MandNr]]&amp;"x"&amp;LEFT(tabDaten[[#This Row],[Gld]],2)),tabGliederung[],2,FALSE)</f>
        <v xml:space="preserve">29    Übrige schulische Aufgaben </v>
      </c>
      <c r="G12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3" s="14" t="str">
        <f>LEFT(tabDaten[[#This Row],[Gld]],4) &amp; "    " &amp;VLOOKUP((tabDaten[[#This Row],[MandNr]]&amp;"x"&amp;LEFT(tabDaten[[#This Row],[Gld]],4)),tabGliederung[],2,FALSE)</f>
        <v xml:space="preserve">2910    Hortbetreuung, Verläßliche Grundschulen </v>
      </c>
      <c r="I1283" s="14" t="str">
        <f>IF(OR(LEFT(tabDaten[[#This Row],[Grp]],1)*1=3,LEFT(tabDaten[[#This Row],[Grp]],1)*1=9),LEFT(tabDaten[[#This Row],[Grp]],2),LEFT(tabDaten[[#This Row],[Grp]],1))</f>
        <v>6</v>
      </c>
      <c r="J1283" s="14" t="str">
        <f>VLOOKUP(tabDaten[[#This Row],[GrpKurz]],tabGruppierung[],2,FALSE)</f>
        <v>A   Sächlicher Verwaltungs- und Betriebsaufwand</v>
      </c>
      <c r="K12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    sonstige sächliche Zweckausgaben  </v>
      </c>
      <c r="L1283" s="17">
        <f>IF(OR(tabDaten[[#This Row],[art]]="00",tabDaten[[#This Row],[art]]="10"),tabDaten[[#This Row],[Plan]],tabDaten[[#This Row],[Plan]]*-1)</f>
        <v>-12000</v>
      </c>
      <c r="M1283" s="18">
        <f>IF(OR(tabDaten[[#This Row],[art]]="00",tabDaten[[#This Row],[art]]="10",tabDaten[[#This Row],[art]]="60",tabDaten[[#This Row],[art]]="70"),tabDaten[[#This Row],[Rechnung]],tabDaten[[#This Row],[Rechnung]]*-1)</f>
        <v>-111.61</v>
      </c>
      <c r="N1283" s="44">
        <v>1</v>
      </c>
      <c r="O1283" s="45" t="s">
        <v>997</v>
      </c>
      <c r="P1283" s="45" t="s">
        <v>1102</v>
      </c>
      <c r="Q1283" s="45" t="s">
        <v>1739</v>
      </c>
      <c r="R1283" s="45" t="s">
        <v>995</v>
      </c>
      <c r="S1283" s="45" t="s">
        <v>1546</v>
      </c>
      <c r="T1283" s="44" t="s">
        <v>196</v>
      </c>
      <c r="U1283" s="46">
        <v>12000</v>
      </c>
      <c r="V1283" s="46">
        <v>111.61</v>
      </c>
    </row>
    <row r="1284" spans="2:22" x14ac:dyDescent="0.2">
      <c r="B1284" s="14" t="str">
        <f>IF(tabDaten[[#This Row],[MandNr]]="","Fehler",IF(tabDaten[[#This Row],[MandNr]]=1,"1 Stadt Bad Rappenau","2 Eigenbetrieb Stadtenwässerung"))</f>
        <v>1 Stadt Bad Rappenau</v>
      </c>
      <c r="C1284" s="14" t="str">
        <f>IF(OR(tabDaten[[#This Row],[art]]="00",tabDaten[[#This Row],[art]]="01",tabDaten[[#This Row],[art]]="60",tabDaten[[#This Row],[art]]="61"),"0 Verwaltungshaushalt","1 Vermögenshaushalt")</f>
        <v>0 Verwaltungshaushalt</v>
      </c>
      <c r="D1284" s="14" t="str">
        <f>VLOOKUP(tabDaten[[#This Row],[art]],tabKontenart[],2,FALSE)</f>
        <v>01 Ausgaben VerwaltungsHH</v>
      </c>
      <c r="E1284" s="14" t="str">
        <f>LEFT(tabDaten[[#This Row],[Gld]],1) &amp; "    " &amp;VLOOKUP((tabDaten[[#This Row],[MandNr]]&amp;"x"&amp;LEFT(tabDaten[[#This Row],[Gld]],1)),tabGliederung[],2,FALSE)</f>
        <v xml:space="preserve">2    Schulen </v>
      </c>
      <c r="F1284" s="14" t="str">
        <f>LEFT(tabDaten[[#This Row],[Gld]],2) &amp; "    " &amp;VLOOKUP((tabDaten[[#This Row],[MandNr]]&amp;"x"&amp;LEFT(tabDaten[[#This Row],[Gld]],2)),tabGliederung[],2,FALSE)</f>
        <v xml:space="preserve">29    Übrige schulische Aufgaben </v>
      </c>
      <c r="G12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4" s="14" t="str">
        <f>LEFT(tabDaten[[#This Row],[Gld]],4) &amp; "    " &amp;VLOOKUP((tabDaten[[#This Row],[MandNr]]&amp;"x"&amp;LEFT(tabDaten[[#This Row],[Gld]],4)),tabGliederung[],2,FALSE)</f>
        <v xml:space="preserve">2910    Hortbetreuung, Verläßliche Grundschulen </v>
      </c>
      <c r="I1284" s="14" t="str">
        <f>IF(OR(LEFT(tabDaten[[#This Row],[Grp]],1)*1=3,LEFT(tabDaten[[#This Row],[Grp]],1)*1=9),LEFT(tabDaten[[#This Row],[Grp]],2),LEFT(tabDaten[[#This Row],[Grp]],1))</f>
        <v>6</v>
      </c>
      <c r="J1284" s="14" t="str">
        <f>VLOOKUP(tabDaten[[#This Row],[GrpKurz]],tabGruppierung[],2,FALSE)</f>
        <v>A   Sächlicher Verwaltungs- und Betriebsaufwand</v>
      </c>
      <c r="K12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2910-637000    Verpflegungskosten   </v>
      </c>
      <c r="L1284" s="17">
        <f>IF(OR(tabDaten[[#This Row],[art]]="00",tabDaten[[#This Row],[art]]="10"),tabDaten[[#This Row],[Plan]],tabDaten[[#This Row],[Plan]]*-1)</f>
        <v>-40000</v>
      </c>
      <c r="M1284" s="18">
        <f>IF(OR(tabDaten[[#This Row],[art]]="00",tabDaten[[#This Row],[art]]="10",tabDaten[[#This Row],[art]]="60",tabDaten[[#This Row],[art]]="70"),tabDaten[[#This Row],[Rechnung]],tabDaten[[#This Row],[Rechnung]]*-1)</f>
        <v>-46480.18</v>
      </c>
      <c r="N1284" s="44">
        <v>1</v>
      </c>
      <c r="O1284" s="45" t="s">
        <v>997</v>
      </c>
      <c r="P1284" s="45" t="s">
        <v>1102</v>
      </c>
      <c r="Q1284" s="45" t="s">
        <v>1746</v>
      </c>
      <c r="R1284" s="45" t="s">
        <v>995</v>
      </c>
      <c r="S1284" s="45" t="s">
        <v>1546</v>
      </c>
      <c r="T1284" s="44" t="s">
        <v>197</v>
      </c>
      <c r="U1284" s="46">
        <v>40000</v>
      </c>
      <c r="V1284" s="46">
        <v>46480.18</v>
      </c>
    </row>
    <row r="1285" spans="2:22" x14ac:dyDescent="0.2">
      <c r="B1285" s="14" t="str">
        <f>IF(tabDaten[[#This Row],[MandNr]]="","Fehler",IF(tabDaten[[#This Row],[MandNr]]=1,"1 Stadt Bad Rappenau","2 Eigenbetrieb Stadtenwässerung"))</f>
        <v>1 Stadt Bad Rappenau</v>
      </c>
      <c r="C1285" s="14" t="str">
        <f>IF(OR(tabDaten[[#This Row],[art]]="00",tabDaten[[#This Row],[art]]="01",tabDaten[[#This Row],[art]]="60",tabDaten[[#This Row],[art]]="61"),"0 Verwaltungshaushalt","1 Vermögenshaushalt")</f>
        <v>0 Verwaltungshaushalt</v>
      </c>
      <c r="D1285" s="14" t="str">
        <f>VLOOKUP(tabDaten[[#This Row],[art]],tabKontenart[],2,FALSE)</f>
        <v>01 Ausgaben VerwaltungsHH</v>
      </c>
      <c r="E1285" s="14" t="str">
        <f>LEFT(tabDaten[[#This Row],[Gld]],1) &amp; "    " &amp;VLOOKUP((tabDaten[[#This Row],[MandNr]]&amp;"x"&amp;LEFT(tabDaten[[#This Row],[Gld]],1)),tabGliederung[],2,FALSE)</f>
        <v xml:space="preserve">2    Schulen </v>
      </c>
      <c r="F1285" s="14" t="str">
        <f>LEFT(tabDaten[[#This Row],[Gld]],2) &amp; "    " &amp;VLOOKUP((tabDaten[[#This Row],[MandNr]]&amp;"x"&amp;LEFT(tabDaten[[#This Row],[Gld]],2)),tabGliederung[],2,FALSE)</f>
        <v xml:space="preserve">29    Übrige schulische Aufgaben </v>
      </c>
      <c r="G12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5" s="14" t="str">
        <f>LEFT(tabDaten[[#This Row],[Gld]],4) &amp; "    " &amp;VLOOKUP((tabDaten[[#This Row],[MandNr]]&amp;"x"&amp;LEFT(tabDaten[[#This Row],[Gld]],4)),tabGliederung[],2,FALSE)</f>
        <v xml:space="preserve">2910    Hortbetreuung, Verläßliche Grundschulen </v>
      </c>
      <c r="I1285" s="14" t="str">
        <f>IF(OR(LEFT(tabDaten[[#This Row],[Grp]],1)*1=3,LEFT(tabDaten[[#This Row],[Grp]],1)*1=9),LEFT(tabDaten[[#This Row],[Grp]],2),LEFT(tabDaten[[#This Row],[Grp]],1))</f>
        <v>6</v>
      </c>
      <c r="J1285" s="14" t="str">
        <f>VLOOKUP(tabDaten[[#This Row],[GrpKurz]],tabGruppierung[],2,FALSE)</f>
        <v>A   Sächlicher Verwaltungs- und Betriebsaufwand</v>
      </c>
      <c r="K12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2910-638000    EDV-Kosten   </v>
      </c>
      <c r="L1285" s="17">
        <f>IF(OR(tabDaten[[#This Row],[art]]="00",tabDaten[[#This Row],[art]]="10"),tabDaten[[#This Row],[Plan]],tabDaten[[#This Row],[Plan]]*-1)</f>
        <v>-400</v>
      </c>
      <c r="M1285" s="18">
        <f>IF(OR(tabDaten[[#This Row],[art]]="00",tabDaten[[#This Row],[art]]="10",tabDaten[[#This Row],[art]]="60",tabDaten[[#This Row],[art]]="70"),tabDaten[[#This Row],[Rechnung]],tabDaten[[#This Row],[Rechnung]]*-1)</f>
        <v>-281.77</v>
      </c>
      <c r="N1285" s="44">
        <v>1</v>
      </c>
      <c r="O1285" s="45" t="s">
        <v>997</v>
      </c>
      <c r="P1285" s="45" t="s">
        <v>1102</v>
      </c>
      <c r="Q1285" s="45" t="s">
        <v>1722</v>
      </c>
      <c r="R1285" s="45" t="s">
        <v>995</v>
      </c>
      <c r="S1285" s="45" t="s">
        <v>1546</v>
      </c>
      <c r="T1285" s="44" t="s">
        <v>117</v>
      </c>
      <c r="U1285" s="46">
        <v>400</v>
      </c>
      <c r="V1285" s="46">
        <v>281.77</v>
      </c>
    </row>
    <row r="1286" spans="2:22" x14ac:dyDescent="0.2">
      <c r="B1286" s="14" t="str">
        <f>IF(tabDaten[[#This Row],[MandNr]]="","Fehler",IF(tabDaten[[#This Row],[MandNr]]=1,"1 Stadt Bad Rappenau","2 Eigenbetrieb Stadtenwässerung"))</f>
        <v>1 Stadt Bad Rappenau</v>
      </c>
      <c r="C1286" s="14" t="str">
        <f>IF(OR(tabDaten[[#This Row],[art]]="00",tabDaten[[#This Row],[art]]="01",tabDaten[[#This Row],[art]]="60",tabDaten[[#This Row],[art]]="61"),"0 Verwaltungshaushalt","1 Vermögenshaushalt")</f>
        <v>0 Verwaltungshaushalt</v>
      </c>
      <c r="D1286" s="14" t="str">
        <f>VLOOKUP(tabDaten[[#This Row],[art]],tabKontenart[],2,FALSE)</f>
        <v>01 Ausgaben VerwaltungsHH</v>
      </c>
      <c r="E1286" s="14" t="str">
        <f>LEFT(tabDaten[[#This Row],[Gld]],1) &amp; "    " &amp;VLOOKUP((tabDaten[[#This Row],[MandNr]]&amp;"x"&amp;LEFT(tabDaten[[#This Row],[Gld]],1)),tabGliederung[],2,FALSE)</f>
        <v xml:space="preserve">2    Schulen </v>
      </c>
      <c r="F1286" s="14" t="str">
        <f>LEFT(tabDaten[[#This Row],[Gld]],2) &amp; "    " &amp;VLOOKUP((tabDaten[[#This Row],[MandNr]]&amp;"x"&amp;LEFT(tabDaten[[#This Row],[Gld]],2)),tabGliederung[],2,FALSE)</f>
        <v xml:space="preserve">29    Übrige schulische Aufgaben </v>
      </c>
      <c r="G12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6" s="14" t="str">
        <f>LEFT(tabDaten[[#This Row],[Gld]],4) &amp; "    " &amp;VLOOKUP((tabDaten[[#This Row],[MandNr]]&amp;"x"&amp;LEFT(tabDaten[[#This Row],[Gld]],4)),tabGliederung[],2,FALSE)</f>
        <v xml:space="preserve">2910    Hortbetreuung, Verläßliche Grundschulen </v>
      </c>
      <c r="I1286" s="14" t="str">
        <f>IF(OR(LEFT(tabDaten[[#This Row],[Grp]],1)*1=3,LEFT(tabDaten[[#This Row],[Grp]],1)*1=9),LEFT(tabDaten[[#This Row],[Grp]],2),LEFT(tabDaten[[#This Row],[Grp]],1))</f>
        <v>6</v>
      </c>
      <c r="J1286" s="14" t="str">
        <f>VLOOKUP(tabDaten[[#This Row],[GrpKurz]],tabGruppierung[],2,FALSE)</f>
        <v>A   Sächlicher Verwaltungs- und Betriebsaufwand</v>
      </c>
      <c r="K12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2910-650000    Bürobedarf   </v>
      </c>
      <c r="L1286" s="17">
        <f>IF(OR(tabDaten[[#This Row],[art]]="00",tabDaten[[#This Row],[art]]="10"),tabDaten[[#This Row],[Plan]],tabDaten[[#This Row],[Plan]]*-1)</f>
        <v>-1000</v>
      </c>
      <c r="M1286" s="18">
        <f>IF(OR(tabDaten[[#This Row],[art]]="00",tabDaten[[#This Row],[art]]="10",tabDaten[[#This Row],[art]]="60",tabDaten[[#This Row],[art]]="70"),tabDaten[[#This Row],[Rechnung]],tabDaten[[#This Row],[Rechnung]]*-1)</f>
        <v>-170.3</v>
      </c>
      <c r="N1286" s="44">
        <v>1</v>
      </c>
      <c r="O1286" s="45" t="s">
        <v>997</v>
      </c>
      <c r="P1286" s="45" t="s">
        <v>1102</v>
      </c>
      <c r="Q1286" s="45" t="s">
        <v>1724</v>
      </c>
      <c r="R1286" s="45" t="s">
        <v>995</v>
      </c>
      <c r="S1286" s="45" t="s">
        <v>1546</v>
      </c>
      <c r="T1286" s="44" t="s">
        <v>119</v>
      </c>
      <c r="U1286" s="46">
        <v>1000</v>
      </c>
      <c r="V1286" s="46">
        <v>170.3</v>
      </c>
    </row>
    <row r="1287" spans="2:22" x14ac:dyDescent="0.2">
      <c r="B1287" s="14" t="str">
        <f>IF(tabDaten[[#This Row],[MandNr]]="","Fehler",IF(tabDaten[[#This Row],[MandNr]]=1,"1 Stadt Bad Rappenau","2 Eigenbetrieb Stadtenwässerung"))</f>
        <v>1 Stadt Bad Rappenau</v>
      </c>
      <c r="C1287" s="14" t="str">
        <f>IF(OR(tabDaten[[#This Row],[art]]="00",tabDaten[[#This Row],[art]]="01",tabDaten[[#This Row],[art]]="60",tabDaten[[#This Row],[art]]="61"),"0 Verwaltungshaushalt","1 Vermögenshaushalt")</f>
        <v>0 Verwaltungshaushalt</v>
      </c>
      <c r="D1287" s="14" t="str">
        <f>VLOOKUP(tabDaten[[#This Row],[art]],tabKontenart[],2,FALSE)</f>
        <v>01 Ausgaben VerwaltungsHH</v>
      </c>
      <c r="E1287" s="14" t="str">
        <f>LEFT(tabDaten[[#This Row],[Gld]],1) &amp; "    " &amp;VLOOKUP((tabDaten[[#This Row],[MandNr]]&amp;"x"&amp;LEFT(tabDaten[[#This Row],[Gld]],1)),tabGliederung[],2,FALSE)</f>
        <v xml:space="preserve">2    Schulen </v>
      </c>
      <c r="F1287" s="14" t="str">
        <f>LEFT(tabDaten[[#This Row],[Gld]],2) &amp; "    " &amp;VLOOKUP((tabDaten[[#This Row],[MandNr]]&amp;"x"&amp;LEFT(tabDaten[[#This Row],[Gld]],2)),tabGliederung[],2,FALSE)</f>
        <v xml:space="preserve">29    Übrige schulische Aufgaben </v>
      </c>
      <c r="G12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7" s="14" t="str">
        <f>LEFT(tabDaten[[#This Row],[Gld]],4) &amp; "    " &amp;VLOOKUP((tabDaten[[#This Row],[MandNr]]&amp;"x"&amp;LEFT(tabDaten[[#This Row],[Gld]],4)),tabGliederung[],2,FALSE)</f>
        <v xml:space="preserve">2910    Hortbetreuung, Verläßliche Grundschulen </v>
      </c>
      <c r="I1287" s="14" t="str">
        <f>IF(OR(LEFT(tabDaten[[#This Row],[Grp]],1)*1=3,LEFT(tabDaten[[#This Row],[Grp]],1)*1=9),LEFT(tabDaten[[#This Row],[Grp]],2),LEFT(tabDaten[[#This Row],[Grp]],1))</f>
        <v>6</v>
      </c>
      <c r="J1287" s="14" t="str">
        <f>VLOOKUP(tabDaten[[#This Row],[GrpKurz]],tabGruppierung[],2,FALSE)</f>
        <v>A   Sächlicher Verwaltungs- und Betriebsaufwand</v>
      </c>
      <c r="K12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2910-655000    Sachverständigen-, Gerichts-und ähnliche Kosten  </v>
      </c>
      <c r="L1287" s="17">
        <f>IF(OR(tabDaten[[#This Row],[art]]="00",tabDaten[[#This Row],[art]]="10"),tabDaten[[#This Row],[Plan]],tabDaten[[#This Row],[Plan]]*-1)</f>
        <v>0</v>
      </c>
      <c r="M1287" s="18">
        <f>IF(OR(tabDaten[[#This Row],[art]]="00",tabDaten[[#This Row],[art]]="10",tabDaten[[#This Row],[art]]="60",tabDaten[[#This Row],[art]]="70"),tabDaten[[#This Row],[Rechnung]],tabDaten[[#This Row],[Rechnung]]*-1)</f>
        <v>-861.6</v>
      </c>
      <c r="N1287" s="44">
        <v>1</v>
      </c>
      <c r="O1287" s="45" t="s">
        <v>997</v>
      </c>
      <c r="P1287" s="45" t="s">
        <v>1102</v>
      </c>
      <c r="Q1287" s="45" t="s">
        <v>1729</v>
      </c>
      <c r="R1287" s="45" t="s">
        <v>995</v>
      </c>
      <c r="S1287" s="45" t="s">
        <v>1546</v>
      </c>
      <c r="T1287" s="44" t="s">
        <v>244</v>
      </c>
      <c r="U1287" s="46">
        <v>0</v>
      </c>
      <c r="V1287" s="46">
        <v>861.6</v>
      </c>
    </row>
    <row r="1288" spans="2:22" x14ac:dyDescent="0.2">
      <c r="B1288" s="14" t="str">
        <f>IF(tabDaten[[#This Row],[MandNr]]="","Fehler",IF(tabDaten[[#This Row],[MandNr]]=1,"1 Stadt Bad Rappenau","2 Eigenbetrieb Stadtenwässerung"))</f>
        <v>1 Stadt Bad Rappenau</v>
      </c>
      <c r="C1288" s="14" t="str">
        <f>IF(OR(tabDaten[[#This Row],[art]]="00",tabDaten[[#This Row],[art]]="01",tabDaten[[#This Row],[art]]="60",tabDaten[[#This Row],[art]]="61"),"0 Verwaltungshaushalt","1 Vermögenshaushalt")</f>
        <v>0 Verwaltungshaushalt</v>
      </c>
      <c r="D1288" s="14" t="str">
        <f>VLOOKUP(tabDaten[[#This Row],[art]],tabKontenart[],2,FALSE)</f>
        <v>01 Ausgaben VerwaltungsHH</v>
      </c>
      <c r="E1288" s="14" t="str">
        <f>LEFT(tabDaten[[#This Row],[Gld]],1) &amp; "    " &amp;VLOOKUP((tabDaten[[#This Row],[MandNr]]&amp;"x"&amp;LEFT(tabDaten[[#This Row],[Gld]],1)),tabGliederung[],2,FALSE)</f>
        <v xml:space="preserve">2    Schulen </v>
      </c>
      <c r="F1288" s="14" t="str">
        <f>LEFT(tabDaten[[#This Row],[Gld]],2) &amp; "    " &amp;VLOOKUP((tabDaten[[#This Row],[MandNr]]&amp;"x"&amp;LEFT(tabDaten[[#This Row],[Gld]],2)),tabGliederung[],2,FALSE)</f>
        <v xml:space="preserve">29    Übrige schulische Aufgaben </v>
      </c>
      <c r="G12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8" s="14" t="str">
        <f>LEFT(tabDaten[[#This Row],[Gld]],4) &amp; "    " &amp;VLOOKUP((tabDaten[[#This Row],[MandNr]]&amp;"x"&amp;LEFT(tabDaten[[#This Row],[Gld]],4)),tabGliederung[],2,FALSE)</f>
        <v xml:space="preserve">2910    Hortbetreuung, Verläßliche Grundschulen </v>
      </c>
      <c r="I1288" s="14" t="str">
        <f>IF(OR(LEFT(tabDaten[[#This Row],[Grp]],1)*1=3,LEFT(tabDaten[[#This Row],[Grp]],1)*1=9),LEFT(tabDaten[[#This Row],[Grp]],2),LEFT(tabDaten[[#This Row],[Grp]],1))</f>
        <v>6</v>
      </c>
      <c r="J1288" s="14" t="str">
        <f>VLOOKUP(tabDaten[[#This Row],[GrpKurz]],tabGruppierung[],2,FALSE)</f>
        <v>A   Sächlicher Verwaltungs- und Betriebsaufwand</v>
      </c>
      <c r="K12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2910-668000    Vermischte Ausgaben   </v>
      </c>
      <c r="L1288" s="17">
        <f>IF(OR(tabDaten[[#This Row],[art]]="00",tabDaten[[#This Row],[art]]="10"),tabDaten[[#This Row],[Plan]],tabDaten[[#This Row],[Plan]]*-1)</f>
        <v>-200</v>
      </c>
      <c r="M1288" s="18">
        <f>IF(OR(tabDaten[[#This Row],[art]]="00",tabDaten[[#This Row],[art]]="10",tabDaten[[#This Row],[art]]="60",tabDaten[[#This Row],[art]]="70"),tabDaten[[#This Row],[Rechnung]],tabDaten[[#This Row],[Rechnung]]*-1)</f>
        <v>-233.12</v>
      </c>
      <c r="N1288" s="44">
        <v>1</v>
      </c>
      <c r="O1288" s="45" t="s">
        <v>997</v>
      </c>
      <c r="P1288" s="45" t="s">
        <v>1102</v>
      </c>
      <c r="Q1288" s="45" t="s">
        <v>1726</v>
      </c>
      <c r="R1288" s="45" t="s">
        <v>995</v>
      </c>
      <c r="S1288" s="45" t="s">
        <v>1546</v>
      </c>
      <c r="T1288" s="44" t="s">
        <v>121</v>
      </c>
      <c r="U1288" s="46">
        <v>200</v>
      </c>
      <c r="V1288" s="46">
        <v>233.12</v>
      </c>
    </row>
    <row r="1289" spans="2:22" x14ac:dyDescent="0.2">
      <c r="B1289" s="14" t="str">
        <f>IF(tabDaten[[#This Row],[MandNr]]="","Fehler",IF(tabDaten[[#This Row],[MandNr]]=1,"1 Stadt Bad Rappenau","2 Eigenbetrieb Stadtenwässerung"))</f>
        <v>1 Stadt Bad Rappenau</v>
      </c>
      <c r="C1289" s="14" t="str">
        <f>IF(OR(tabDaten[[#This Row],[art]]="00",tabDaten[[#This Row],[art]]="01",tabDaten[[#This Row],[art]]="60",tabDaten[[#This Row],[art]]="61"),"0 Verwaltungshaushalt","1 Vermögenshaushalt")</f>
        <v>0 Verwaltungshaushalt</v>
      </c>
      <c r="D1289" s="14" t="str">
        <f>VLOOKUP(tabDaten[[#This Row],[art]],tabKontenart[],2,FALSE)</f>
        <v>01 Ausgaben VerwaltungsHH</v>
      </c>
      <c r="E1289" s="14" t="str">
        <f>LEFT(tabDaten[[#This Row],[Gld]],1) &amp; "    " &amp;VLOOKUP((tabDaten[[#This Row],[MandNr]]&amp;"x"&amp;LEFT(tabDaten[[#This Row],[Gld]],1)),tabGliederung[],2,FALSE)</f>
        <v xml:space="preserve">2    Schulen </v>
      </c>
      <c r="F1289" s="14" t="str">
        <f>LEFT(tabDaten[[#This Row],[Gld]],2) &amp; "    " &amp;VLOOKUP((tabDaten[[#This Row],[MandNr]]&amp;"x"&amp;LEFT(tabDaten[[#This Row],[Gld]],2)),tabGliederung[],2,FALSE)</f>
        <v xml:space="preserve">29    Übrige schulische Aufgaben </v>
      </c>
      <c r="G12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89" s="14" t="str">
        <f>LEFT(tabDaten[[#This Row],[Gld]],4) &amp; "    " &amp;VLOOKUP((tabDaten[[#This Row],[MandNr]]&amp;"x"&amp;LEFT(tabDaten[[#This Row],[Gld]],4)),tabGliederung[],2,FALSE)</f>
        <v xml:space="preserve">2910    Hortbetreuung, Verläßliche Grundschulen </v>
      </c>
      <c r="I1289" s="14" t="str">
        <f>IF(OR(LEFT(tabDaten[[#This Row],[Grp]],1)*1=3,LEFT(tabDaten[[#This Row],[Grp]],1)*1=9),LEFT(tabDaten[[#This Row],[Grp]],2),LEFT(tabDaten[[#This Row],[Grp]],1))</f>
        <v>6</v>
      </c>
      <c r="J1289" s="14" t="str">
        <f>VLOOKUP(tabDaten[[#This Row],[GrpKurz]],tabGruppierung[],2,FALSE)</f>
        <v>A   Sächlicher Verwaltungs- und Betriebsaufwand</v>
      </c>
      <c r="K12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2910-679000    Innere Verrechnungen   </v>
      </c>
      <c r="L1289" s="17">
        <f>IF(OR(tabDaten[[#This Row],[art]]="00",tabDaten[[#This Row],[art]]="10"),tabDaten[[#This Row],[Plan]],tabDaten[[#This Row],[Plan]]*-1)</f>
        <v>-29300</v>
      </c>
      <c r="M1289" s="18">
        <f>IF(OR(tabDaten[[#This Row],[art]]="00",tabDaten[[#This Row],[art]]="10",tabDaten[[#This Row],[art]]="60",tabDaten[[#This Row],[art]]="70"),tabDaten[[#This Row],[Rechnung]],tabDaten[[#This Row],[Rechnung]]*-1)</f>
        <v>0</v>
      </c>
      <c r="N1289" s="44">
        <v>1</v>
      </c>
      <c r="O1289" s="45" t="s">
        <v>997</v>
      </c>
      <c r="P1289" s="45" t="s">
        <v>1102</v>
      </c>
      <c r="Q1289" s="45" t="s">
        <v>1728</v>
      </c>
      <c r="R1289" s="45" t="s">
        <v>995</v>
      </c>
      <c r="S1289" s="45" t="s">
        <v>1546</v>
      </c>
      <c r="T1289" s="44" t="s">
        <v>11</v>
      </c>
      <c r="U1289" s="46">
        <v>29300</v>
      </c>
      <c r="V1289" s="46">
        <v>0</v>
      </c>
    </row>
    <row r="1290" spans="2:22" x14ac:dyDescent="0.2">
      <c r="B1290" s="14" t="str">
        <f>IF(tabDaten[[#This Row],[MandNr]]="","Fehler",IF(tabDaten[[#This Row],[MandNr]]=1,"1 Stadt Bad Rappenau","2 Eigenbetrieb Stadtenwässerung"))</f>
        <v>1 Stadt Bad Rappenau</v>
      </c>
      <c r="C1290" s="14" t="str">
        <f>IF(OR(tabDaten[[#This Row],[art]]="00",tabDaten[[#This Row],[art]]="01",tabDaten[[#This Row],[art]]="60",tabDaten[[#This Row],[art]]="61"),"0 Verwaltungshaushalt","1 Vermögenshaushalt")</f>
        <v>0 Verwaltungshaushalt</v>
      </c>
      <c r="D1290" s="14" t="str">
        <f>VLOOKUP(tabDaten[[#This Row],[art]],tabKontenart[],2,FALSE)</f>
        <v>01 Ausgaben VerwaltungsHH</v>
      </c>
      <c r="E1290" s="14" t="str">
        <f>LEFT(tabDaten[[#This Row],[Gld]],1) &amp; "    " &amp;VLOOKUP((tabDaten[[#This Row],[MandNr]]&amp;"x"&amp;LEFT(tabDaten[[#This Row],[Gld]],1)),tabGliederung[],2,FALSE)</f>
        <v xml:space="preserve">2    Schulen </v>
      </c>
      <c r="F1290" s="14" t="str">
        <f>LEFT(tabDaten[[#This Row],[Gld]],2) &amp; "    " &amp;VLOOKUP((tabDaten[[#This Row],[MandNr]]&amp;"x"&amp;LEFT(tabDaten[[#This Row],[Gld]],2)),tabGliederung[],2,FALSE)</f>
        <v xml:space="preserve">29    Übrige schulische Aufgaben </v>
      </c>
      <c r="G12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90" s="14" t="str">
        <f>LEFT(tabDaten[[#This Row],[Gld]],4) &amp; "    " &amp;VLOOKUP((tabDaten[[#This Row],[MandNr]]&amp;"x"&amp;LEFT(tabDaten[[#This Row],[Gld]],4)),tabGliederung[],2,FALSE)</f>
        <v xml:space="preserve">2910    Hortbetreuung, Verläßliche Grundschulen </v>
      </c>
      <c r="I1290" s="14" t="str">
        <f>IF(OR(LEFT(tabDaten[[#This Row],[Grp]],1)*1=3,LEFT(tabDaten[[#This Row],[Grp]],1)*1=9),LEFT(tabDaten[[#This Row],[Grp]],2),LEFT(tabDaten[[#This Row],[Grp]],1))</f>
        <v>6</v>
      </c>
      <c r="J1290" s="14" t="str">
        <f>VLOOKUP(tabDaten[[#This Row],[GrpKurz]],tabGruppierung[],2,FALSE)</f>
        <v>A   Sächlicher Verwaltungs- und Betriebsaufwand</v>
      </c>
      <c r="K12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2910-680000    Abschreibungen   </v>
      </c>
      <c r="L1290" s="17">
        <f>IF(OR(tabDaten[[#This Row],[art]]="00",tabDaten[[#This Row],[art]]="10"),tabDaten[[#This Row],[Plan]],tabDaten[[#This Row],[Plan]]*-1)</f>
        <v>-21900</v>
      </c>
      <c r="M1290" s="18">
        <f>IF(OR(tabDaten[[#This Row],[art]]="00",tabDaten[[#This Row],[art]]="10",tabDaten[[#This Row],[art]]="60",tabDaten[[#This Row],[art]]="70"),tabDaten[[#This Row],[Rechnung]],tabDaten[[#This Row],[Rechnung]]*-1)</f>
        <v>-23813.93</v>
      </c>
      <c r="N1290" s="44">
        <v>1</v>
      </c>
      <c r="O1290" s="45" t="s">
        <v>997</v>
      </c>
      <c r="P1290" s="45" t="s">
        <v>1102</v>
      </c>
      <c r="Q1290" s="45" t="s">
        <v>1752</v>
      </c>
      <c r="R1290" s="45" t="s">
        <v>995</v>
      </c>
      <c r="S1290" s="45" t="s">
        <v>1546</v>
      </c>
      <c r="T1290" s="44" t="s">
        <v>98</v>
      </c>
      <c r="U1290" s="46">
        <v>21900</v>
      </c>
      <c r="V1290" s="46">
        <v>23813.93</v>
      </c>
    </row>
    <row r="1291" spans="2:22" x14ac:dyDescent="0.2">
      <c r="B1291" s="14" t="str">
        <f>IF(tabDaten[[#This Row],[MandNr]]="","Fehler",IF(tabDaten[[#This Row],[MandNr]]=1,"1 Stadt Bad Rappenau","2 Eigenbetrieb Stadtenwässerung"))</f>
        <v>1 Stadt Bad Rappenau</v>
      </c>
      <c r="C1291" s="14" t="str">
        <f>IF(OR(tabDaten[[#This Row],[art]]="00",tabDaten[[#This Row],[art]]="01",tabDaten[[#This Row],[art]]="60",tabDaten[[#This Row],[art]]="61"),"0 Verwaltungshaushalt","1 Vermögenshaushalt")</f>
        <v>0 Verwaltungshaushalt</v>
      </c>
      <c r="D1291" s="14" t="str">
        <f>VLOOKUP(tabDaten[[#This Row],[art]],tabKontenart[],2,FALSE)</f>
        <v>01 Ausgaben VerwaltungsHH</v>
      </c>
      <c r="E1291" s="14" t="str">
        <f>LEFT(tabDaten[[#This Row],[Gld]],1) &amp; "    " &amp;VLOOKUP((tabDaten[[#This Row],[MandNr]]&amp;"x"&amp;LEFT(tabDaten[[#This Row],[Gld]],1)),tabGliederung[],2,FALSE)</f>
        <v xml:space="preserve">2    Schulen </v>
      </c>
      <c r="F1291" s="14" t="str">
        <f>LEFT(tabDaten[[#This Row],[Gld]],2) &amp; "    " &amp;VLOOKUP((tabDaten[[#This Row],[MandNr]]&amp;"x"&amp;LEFT(tabDaten[[#This Row],[Gld]],2)),tabGliederung[],2,FALSE)</f>
        <v xml:space="preserve">29    Übrige schulische Aufgaben </v>
      </c>
      <c r="G12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1291" s="14" t="str">
        <f>LEFT(tabDaten[[#This Row],[Gld]],4) &amp; "    " &amp;VLOOKUP((tabDaten[[#This Row],[MandNr]]&amp;"x"&amp;LEFT(tabDaten[[#This Row],[Gld]],4)),tabGliederung[],2,FALSE)</f>
        <v xml:space="preserve">2910    Hortbetreuung, Verläßliche Grundschulen </v>
      </c>
      <c r="I1291" s="14" t="str">
        <f>IF(OR(LEFT(tabDaten[[#This Row],[Grp]],1)*1=3,LEFT(tabDaten[[#This Row],[Grp]],1)*1=9),LEFT(tabDaten[[#This Row],[Grp]],2),LEFT(tabDaten[[#This Row],[Grp]],1))</f>
        <v>6</v>
      </c>
      <c r="J1291" s="14" t="str">
        <f>VLOOKUP(tabDaten[[#This Row],[GrpKurz]],tabGruppierung[],2,FALSE)</f>
        <v>A   Sächlicher Verwaltungs- und Betriebsaufwand</v>
      </c>
      <c r="K12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2910-685000    Verzinsung des Anlagekapitals  </v>
      </c>
      <c r="L1291" s="17">
        <f>IF(OR(tabDaten[[#This Row],[art]]="00",tabDaten[[#This Row],[art]]="10"),tabDaten[[#This Row],[Plan]],tabDaten[[#This Row],[Plan]]*-1)</f>
        <v>-17800</v>
      </c>
      <c r="M1291" s="18">
        <f>IF(OR(tabDaten[[#This Row],[art]]="00",tabDaten[[#This Row],[art]]="10",tabDaten[[#This Row],[art]]="60",tabDaten[[#This Row],[art]]="70"),tabDaten[[#This Row],[Rechnung]],tabDaten[[#This Row],[Rechnung]]*-1)</f>
        <v>-17235.849999999999</v>
      </c>
      <c r="N1291" s="44">
        <v>1</v>
      </c>
      <c r="O1291" s="45" t="s">
        <v>997</v>
      </c>
      <c r="P1291" s="45" t="s">
        <v>1102</v>
      </c>
      <c r="Q1291" s="45" t="s">
        <v>1753</v>
      </c>
      <c r="R1291" s="45" t="s">
        <v>995</v>
      </c>
      <c r="S1291" s="45" t="s">
        <v>1546</v>
      </c>
      <c r="T1291" s="44" t="s">
        <v>99</v>
      </c>
      <c r="U1291" s="46">
        <v>17800</v>
      </c>
      <c r="V1291" s="46">
        <v>17235.849999999999</v>
      </c>
    </row>
    <row r="1292" spans="2:22" x14ac:dyDescent="0.2">
      <c r="B1292" s="14" t="str">
        <f>IF(tabDaten[[#This Row],[MandNr]]="","Fehler",IF(tabDaten[[#This Row],[MandNr]]=1,"1 Stadt Bad Rappenau","2 Eigenbetrieb Stadtenwässerung"))</f>
        <v>1 Stadt Bad Rappenau</v>
      </c>
      <c r="C1292" s="14" t="str">
        <f>IF(OR(tabDaten[[#This Row],[art]]="00",tabDaten[[#This Row],[art]]="01",tabDaten[[#This Row],[art]]="60",tabDaten[[#This Row],[art]]="61"),"0 Verwaltungshaushalt","1 Vermögenshaushalt")</f>
        <v>0 Verwaltungshaushalt</v>
      </c>
      <c r="D1292" s="14" t="str">
        <f>VLOOKUP(tabDaten[[#This Row],[art]],tabKontenart[],2,FALSE)</f>
        <v>01 Ausgaben VerwaltungsHH</v>
      </c>
      <c r="E1292" s="14" t="str">
        <f>LEFT(tabDaten[[#This Row],[Gld]],1) &amp; "    " &amp;VLOOKUP((tabDaten[[#This Row],[MandNr]]&amp;"x"&amp;LEFT(tabDaten[[#This Row],[Gld]],1)),tabGliederung[],2,FALSE)</f>
        <v xml:space="preserve">2    Schulen </v>
      </c>
      <c r="F1292" s="14" t="str">
        <f>LEFT(tabDaten[[#This Row],[Gld]],2) &amp; "    " &amp;VLOOKUP((tabDaten[[#This Row],[MandNr]]&amp;"x"&amp;LEFT(tabDaten[[#This Row],[Gld]],2)),tabGliederung[],2,FALSE)</f>
        <v xml:space="preserve">29    Übrige schulische Aufgaben </v>
      </c>
      <c r="G12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92" s="14" t="str">
        <f>LEFT(tabDaten[[#This Row],[Gld]],4) &amp; "    " &amp;VLOOKUP((tabDaten[[#This Row],[MandNr]]&amp;"x"&amp;LEFT(tabDaten[[#This Row],[Gld]],4)),tabGliederung[],2,FALSE)</f>
        <v xml:space="preserve">2951    Schulsozialarbeit </v>
      </c>
      <c r="I1292" s="14" t="str">
        <f>IF(OR(LEFT(tabDaten[[#This Row],[Grp]],1)*1=3,LEFT(tabDaten[[#This Row],[Grp]],1)*1=9),LEFT(tabDaten[[#This Row],[Grp]],2),LEFT(tabDaten[[#This Row],[Grp]],1))</f>
        <v>5</v>
      </c>
      <c r="J1292" s="14" t="str">
        <f>VLOOKUP(tabDaten[[#This Row],[GrpKurz]],tabGruppierung[],2,FALSE)</f>
        <v>A   Sächlicher Verwaltungs- und Betriebsaufwand</v>
      </c>
      <c r="K12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2951-521000    Geräte, Ausstattungs- und  Einrichtungsgegenstände  </v>
      </c>
      <c r="L1292" s="17">
        <f>IF(OR(tabDaten[[#This Row],[art]]="00",tabDaten[[#This Row],[art]]="10"),tabDaten[[#This Row],[Plan]],tabDaten[[#This Row],[Plan]]*-1)</f>
        <v>-1000</v>
      </c>
      <c r="M1292" s="18">
        <f>IF(OR(tabDaten[[#This Row],[art]]="00",tabDaten[[#This Row],[art]]="10",tabDaten[[#This Row],[art]]="60",tabDaten[[#This Row],[art]]="70"),tabDaten[[#This Row],[Rechnung]],tabDaten[[#This Row],[Rechnung]]*-1)</f>
        <v>0</v>
      </c>
      <c r="N1292" s="44">
        <v>1</v>
      </c>
      <c r="O1292" s="45" t="s">
        <v>997</v>
      </c>
      <c r="P1292" s="45" t="s">
        <v>1108</v>
      </c>
      <c r="Q1292" s="45" t="s">
        <v>1750</v>
      </c>
      <c r="R1292" s="45" t="s">
        <v>995</v>
      </c>
      <c r="S1292" s="45" t="s">
        <v>1546</v>
      </c>
      <c r="T1292" s="44" t="s">
        <v>198</v>
      </c>
      <c r="U1292" s="46">
        <v>1000</v>
      </c>
      <c r="V1292" s="46">
        <v>0</v>
      </c>
    </row>
    <row r="1293" spans="2:22" x14ac:dyDescent="0.2">
      <c r="B1293" s="14" t="str">
        <f>IF(tabDaten[[#This Row],[MandNr]]="","Fehler",IF(tabDaten[[#This Row],[MandNr]]=1,"1 Stadt Bad Rappenau","2 Eigenbetrieb Stadtenwässerung"))</f>
        <v>1 Stadt Bad Rappenau</v>
      </c>
      <c r="C1293" s="14" t="str">
        <f>IF(OR(tabDaten[[#This Row],[art]]="00",tabDaten[[#This Row],[art]]="01",tabDaten[[#This Row],[art]]="60",tabDaten[[#This Row],[art]]="61"),"0 Verwaltungshaushalt","1 Vermögenshaushalt")</f>
        <v>0 Verwaltungshaushalt</v>
      </c>
      <c r="D1293" s="14" t="str">
        <f>VLOOKUP(tabDaten[[#This Row],[art]],tabKontenart[],2,FALSE)</f>
        <v>01 Ausgaben VerwaltungsHH</v>
      </c>
      <c r="E1293" s="14" t="str">
        <f>LEFT(tabDaten[[#This Row],[Gld]],1) &amp; "    " &amp;VLOOKUP((tabDaten[[#This Row],[MandNr]]&amp;"x"&amp;LEFT(tabDaten[[#This Row],[Gld]],1)),tabGliederung[],2,FALSE)</f>
        <v xml:space="preserve">2    Schulen </v>
      </c>
      <c r="F1293" s="14" t="str">
        <f>LEFT(tabDaten[[#This Row],[Gld]],2) &amp; "    " &amp;VLOOKUP((tabDaten[[#This Row],[MandNr]]&amp;"x"&amp;LEFT(tabDaten[[#This Row],[Gld]],2)),tabGliederung[],2,FALSE)</f>
        <v xml:space="preserve">29    Übrige schulische Aufgaben </v>
      </c>
      <c r="G12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93" s="14" t="str">
        <f>LEFT(tabDaten[[#This Row],[Gld]],4) &amp; "    " &amp;VLOOKUP((tabDaten[[#This Row],[MandNr]]&amp;"x"&amp;LEFT(tabDaten[[#This Row],[Gld]],4)),tabGliederung[],2,FALSE)</f>
        <v xml:space="preserve">2951    Schulsozialarbeit </v>
      </c>
      <c r="I1293" s="14" t="str">
        <f>IF(OR(LEFT(tabDaten[[#This Row],[Grp]],1)*1=3,LEFT(tabDaten[[#This Row],[Grp]],1)*1=9),LEFT(tabDaten[[#This Row],[Grp]],2),LEFT(tabDaten[[#This Row],[Grp]],1))</f>
        <v>5</v>
      </c>
      <c r="J1293" s="14" t="str">
        <f>VLOOKUP(tabDaten[[#This Row],[GrpKurz]],tabGruppierung[],2,FALSE)</f>
        <v>A   Sächlicher Verwaltungs- und Betriebsaufwand</v>
      </c>
      <c r="K12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2951-522000    Druck- und Kopierkosten   </v>
      </c>
      <c r="L1293" s="17">
        <f>IF(OR(tabDaten[[#This Row],[art]]="00",tabDaten[[#This Row],[art]]="10"),tabDaten[[#This Row],[Plan]],tabDaten[[#This Row],[Plan]]*-1)</f>
        <v>-500</v>
      </c>
      <c r="M1293" s="18">
        <f>IF(OR(tabDaten[[#This Row],[art]]="00",tabDaten[[#This Row],[art]]="10",tabDaten[[#This Row],[art]]="60",tabDaten[[#This Row],[art]]="70"),tabDaten[[#This Row],[Rechnung]],tabDaten[[#This Row],[Rechnung]]*-1)</f>
        <v>-448.4</v>
      </c>
      <c r="N1293" s="44">
        <v>1</v>
      </c>
      <c r="O1293" s="45" t="s">
        <v>997</v>
      </c>
      <c r="P1293" s="45" t="s">
        <v>1108</v>
      </c>
      <c r="Q1293" s="45" t="s">
        <v>1715</v>
      </c>
      <c r="R1293" s="45" t="s">
        <v>995</v>
      </c>
      <c r="S1293" s="45" t="s">
        <v>1546</v>
      </c>
      <c r="T1293" s="44" t="s">
        <v>110</v>
      </c>
      <c r="U1293" s="46">
        <v>500</v>
      </c>
      <c r="V1293" s="46">
        <v>448.4</v>
      </c>
    </row>
    <row r="1294" spans="2:22" x14ac:dyDescent="0.2">
      <c r="B1294" s="14" t="str">
        <f>IF(tabDaten[[#This Row],[MandNr]]="","Fehler",IF(tabDaten[[#This Row],[MandNr]]=1,"1 Stadt Bad Rappenau","2 Eigenbetrieb Stadtenwässerung"))</f>
        <v>1 Stadt Bad Rappenau</v>
      </c>
      <c r="C1294" s="14" t="str">
        <f>IF(OR(tabDaten[[#This Row],[art]]="00",tabDaten[[#This Row],[art]]="01",tabDaten[[#This Row],[art]]="60",tabDaten[[#This Row],[art]]="61"),"0 Verwaltungshaushalt","1 Vermögenshaushalt")</f>
        <v>0 Verwaltungshaushalt</v>
      </c>
      <c r="D1294" s="14" t="str">
        <f>VLOOKUP(tabDaten[[#This Row],[art]],tabKontenart[],2,FALSE)</f>
        <v>01 Ausgaben VerwaltungsHH</v>
      </c>
      <c r="E1294" s="14" t="str">
        <f>LEFT(tabDaten[[#This Row],[Gld]],1) &amp; "    " &amp;VLOOKUP((tabDaten[[#This Row],[MandNr]]&amp;"x"&amp;LEFT(tabDaten[[#This Row],[Gld]],1)),tabGliederung[],2,FALSE)</f>
        <v xml:space="preserve">2    Schulen </v>
      </c>
      <c r="F1294" s="14" t="str">
        <f>LEFT(tabDaten[[#This Row],[Gld]],2) &amp; "    " &amp;VLOOKUP((tabDaten[[#This Row],[MandNr]]&amp;"x"&amp;LEFT(tabDaten[[#This Row],[Gld]],2)),tabGliederung[],2,FALSE)</f>
        <v xml:space="preserve">29    Übrige schulische Aufgaben </v>
      </c>
      <c r="G12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94" s="14" t="str">
        <f>LEFT(tabDaten[[#This Row],[Gld]],4) &amp; "    " &amp;VLOOKUP((tabDaten[[#This Row],[MandNr]]&amp;"x"&amp;LEFT(tabDaten[[#This Row],[Gld]],4)),tabGliederung[],2,FALSE)</f>
        <v xml:space="preserve">2951    Schulsozialarbeit </v>
      </c>
      <c r="I1294" s="14" t="str">
        <f>IF(OR(LEFT(tabDaten[[#This Row],[Grp]],1)*1=3,LEFT(tabDaten[[#This Row],[Grp]],1)*1=9),LEFT(tabDaten[[#This Row],[Grp]],2),LEFT(tabDaten[[#This Row],[Grp]],1))</f>
        <v>6</v>
      </c>
      <c r="J1294" s="14" t="str">
        <f>VLOOKUP(tabDaten[[#This Row],[GrpKurz]],tabGruppierung[],2,FALSE)</f>
        <v>A   Sächlicher Verwaltungs- und Betriebsaufwand</v>
      </c>
      <c r="K12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2951-638000    EDV-Kosten   </v>
      </c>
      <c r="L1294" s="17">
        <f>IF(OR(tabDaten[[#This Row],[art]]="00",tabDaten[[#This Row],[art]]="10"),tabDaten[[#This Row],[Plan]],tabDaten[[#This Row],[Plan]]*-1)</f>
        <v>-1200</v>
      </c>
      <c r="M1294" s="18">
        <f>IF(OR(tabDaten[[#This Row],[art]]="00",tabDaten[[#This Row],[art]]="10",tabDaten[[#This Row],[art]]="60",tabDaten[[#This Row],[art]]="70"),tabDaten[[#This Row],[Rechnung]],tabDaten[[#This Row],[Rechnung]]*-1)</f>
        <v>0</v>
      </c>
      <c r="N1294" s="44">
        <v>1</v>
      </c>
      <c r="O1294" s="45" t="s">
        <v>997</v>
      </c>
      <c r="P1294" s="45" t="s">
        <v>1108</v>
      </c>
      <c r="Q1294" s="45" t="s">
        <v>1722</v>
      </c>
      <c r="R1294" s="45" t="s">
        <v>995</v>
      </c>
      <c r="S1294" s="45" t="s">
        <v>1546</v>
      </c>
      <c r="T1294" s="44" t="s">
        <v>117</v>
      </c>
      <c r="U1294" s="46">
        <v>1200</v>
      </c>
      <c r="V1294" s="46">
        <v>0</v>
      </c>
    </row>
    <row r="1295" spans="2:22" x14ac:dyDescent="0.2">
      <c r="B1295" s="14" t="str">
        <f>IF(tabDaten[[#This Row],[MandNr]]="","Fehler",IF(tabDaten[[#This Row],[MandNr]]=1,"1 Stadt Bad Rappenau","2 Eigenbetrieb Stadtenwässerung"))</f>
        <v>1 Stadt Bad Rappenau</v>
      </c>
      <c r="C1295" s="14" t="str">
        <f>IF(OR(tabDaten[[#This Row],[art]]="00",tabDaten[[#This Row],[art]]="01",tabDaten[[#This Row],[art]]="60",tabDaten[[#This Row],[art]]="61"),"0 Verwaltungshaushalt","1 Vermögenshaushalt")</f>
        <v>0 Verwaltungshaushalt</v>
      </c>
      <c r="D1295" s="14" t="str">
        <f>VLOOKUP(tabDaten[[#This Row],[art]],tabKontenart[],2,FALSE)</f>
        <v>01 Ausgaben VerwaltungsHH</v>
      </c>
      <c r="E1295" s="14" t="str">
        <f>LEFT(tabDaten[[#This Row],[Gld]],1) &amp; "    " &amp;VLOOKUP((tabDaten[[#This Row],[MandNr]]&amp;"x"&amp;LEFT(tabDaten[[#This Row],[Gld]],1)),tabGliederung[],2,FALSE)</f>
        <v xml:space="preserve">2    Schulen </v>
      </c>
      <c r="F1295" s="14" t="str">
        <f>LEFT(tabDaten[[#This Row],[Gld]],2) &amp; "    " &amp;VLOOKUP((tabDaten[[#This Row],[MandNr]]&amp;"x"&amp;LEFT(tabDaten[[#This Row],[Gld]],2)),tabGliederung[],2,FALSE)</f>
        <v xml:space="preserve">29    Übrige schulische Aufgaben </v>
      </c>
      <c r="G12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95" s="14" t="str">
        <f>LEFT(tabDaten[[#This Row],[Gld]],4) &amp; "    " &amp;VLOOKUP((tabDaten[[#This Row],[MandNr]]&amp;"x"&amp;LEFT(tabDaten[[#This Row],[Gld]],4)),tabGliederung[],2,FALSE)</f>
        <v xml:space="preserve">2951    Schulsozialarbeit </v>
      </c>
      <c r="I1295" s="14" t="str">
        <f>IF(OR(LEFT(tabDaten[[#This Row],[Grp]],1)*1=3,LEFT(tabDaten[[#This Row],[Grp]],1)*1=9),LEFT(tabDaten[[#This Row],[Grp]],2),LEFT(tabDaten[[#This Row],[Grp]],1))</f>
        <v>6</v>
      </c>
      <c r="J1295" s="14" t="str">
        <f>VLOOKUP(tabDaten[[#This Row],[GrpKurz]],tabGruppierung[],2,FALSE)</f>
        <v>A   Sächlicher Verwaltungs- und Betriebsaufwand</v>
      </c>
      <c r="K12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2951-650000    Bürobedarf   </v>
      </c>
      <c r="L1295" s="17">
        <f>IF(OR(tabDaten[[#This Row],[art]]="00",tabDaten[[#This Row],[art]]="10"),tabDaten[[#This Row],[Plan]],tabDaten[[#This Row],[Plan]]*-1)</f>
        <v>-1000</v>
      </c>
      <c r="M1295" s="18">
        <f>IF(OR(tabDaten[[#This Row],[art]]="00",tabDaten[[#This Row],[art]]="10",tabDaten[[#This Row],[art]]="60",tabDaten[[#This Row],[art]]="70"),tabDaten[[#This Row],[Rechnung]],tabDaten[[#This Row],[Rechnung]]*-1)</f>
        <v>-127.3</v>
      </c>
      <c r="N1295" s="44">
        <v>1</v>
      </c>
      <c r="O1295" s="45" t="s">
        <v>997</v>
      </c>
      <c r="P1295" s="45" t="s">
        <v>1108</v>
      </c>
      <c r="Q1295" s="45" t="s">
        <v>1724</v>
      </c>
      <c r="R1295" s="45" t="s">
        <v>995</v>
      </c>
      <c r="S1295" s="45" t="s">
        <v>1546</v>
      </c>
      <c r="T1295" s="44" t="s">
        <v>119</v>
      </c>
      <c r="U1295" s="46">
        <v>1000</v>
      </c>
      <c r="V1295" s="46">
        <v>127.3</v>
      </c>
    </row>
    <row r="1296" spans="2:22" x14ac:dyDescent="0.2">
      <c r="B1296" s="14" t="str">
        <f>IF(tabDaten[[#This Row],[MandNr]]="","Fehler",IF(tabDaten[[#This Row],[MandNr]]=1,"1 Stadt Bad Rappenau","2 Eigenbetrieb Stadtenwässerung"))</f>
        <v>1 Stadt Bad Rappenau</v>
      </c>
      <c r="C1296" s="14" t="str">
        <f>IF(OR(tabDaten[[#This Row],[art]]="00",tabDaten[[#This Row],[art]]="01",tabDaten[[#This Row],[art]]="60",tabDaten[[#This Row],[art]]="61"),"0 Verwaltungshaushalt","1 Vermögenshaushalt")</f>
        <v>0 Verwaltungshaushalt</v>
      </c>
      <c r="D1296" s="14" t="str">
        <f>VLOOKUP(tabDaten[[#This Row],[art]],tabKontenart[],2,FALSE)</f>
        <v>01 Ausgaben VerwaltungsHH</v>
      </c>
      <c r="E1296" s="14" t="str">
        <f>LEFT(tabDaten[[#This Row],[Gld]],1) &amp; "    " &amp;VLOOKUP((tabDaten[[#This Row],[MandNr]]&amp;"x"&amp;LEFT(tabDaten[[#This Row],[Gld]],1)),tabGliederung[],2,FALSE)</f>
        <v xml:space="preserve">2    Schulen </v>
      </c>
      <c r="F1296" s="14" t="str">
        <f>LEFT(tabDaten[[#This Row],[Gld]],2) &amp; "    " &amp;VLOOKUP((tabDaten[[#This Row],[MandNr]]&amp;"x"&amp;LEFT(tabDaten[[#This Row],[Gld]],2)),tabGliederung[],2,FALSE)</f>
        <v xml:space="preserve">29    Übrige schulische Aufgaben </v>
      </c>
      <c r="G12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96" s="14" t="str">
        <f>LEFT(tabDaten[[#This Row],[Gld]],4) &amp; "    " &amp;VLOOKUP((tabDaten[[#This Row],[MandNr]]&amp;"x"&amp;LEFT(tabDaten[[#This Row],[Gld]],4)),tabGliederung[],2,FALSE)</f>
        <v xml:space="preserve">2951    Schulsozialarbeit </v>
      </c>
      <c r="I1296" s="14" t="str">
        <f>IF(OR(LEFT(tabDaten[[#This Row],[Grp]],1)*1=3,LEFT(tabDaten[[#This Row],[Grp]],1)*1=9),LEFT(tabDaten[[#This Row],[Grp]],2),LEFT(tabDaten[[#This Row],[Grp]],1))</f>
        <v>7</v>
      </c>
      <c r="J1296" s="14" t="str">
        <f>VLOOKUP(tabDaten[[#This Row],[GrpKurz]],tabGruppierung[],2,FALSE)</f>
        <v>A   Zuweisungen und Zuschüsse (nicht für Investitionen)</v>
      </c>
      <c r="K12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2951-700000    Zuschuss für Schulsozialarbeit   </v>
      </c>
      <c r="L1296" s="17">
        <f>IF(OR(tabDaten[[#This Row],[art]]="00",tabDaten[[#This Row],[art]]="10"),tabDaten[[#This Row],[Plan]],tabDaten[[#This Row],[Plan]]*-1)</f>
        <v>-201000</v>
      </c>
      <c r="M1296" s="18">
        <f>IF(OR(tabDaten[[#This Row],[art]]="00",tabDaten[[#This Row],[art]]="10",tabDaten[[#This Row],[art]]="60",tabDaten[[#This Row],[art]]="70"),tabDaten[[#This Row],[Rechnung]],tabDaten[[#This Row],[Rechnung]]*-1)</f>
        <v>-181894.77</v>
      </c>
      <c r="N1296" s="44">
        <v>1</v>
      </c>
      <c r="O1296" s="45" t="s">
        <v>997</v>
      </c>
      <c r="P1296" s="45" t="s">
        <v>1108</v>
      </c>
      <c r="Q1296" s="45" t="s">
        <v>1766</v>
      </c>
      <c r="R1296" s="45" t="s">
        <v>995</v>
      </c>
      <c r="S1296" s="45" t="s">
        <v>1546</v>
      </c>
      <c r="T1296" s="44" t="s">
        <v>199</v>
      </c>
      <c r="U1296" s="46">
        <v>201000</v>
      </c>
      <c r="V1296" s="46">
        <v>181894.77</v>
      </c>
    </row>
    <row r="1297" spans="2:22" x14ac:dyDescent="0.2">
      <c r="B1297" s="14" t="str">
        <f>IF(tabDaten[[#This Row],[MandNr]]="","Fehler",IF(tabDaten[[#This Row],[MandNr]]=1,"1 Stadt Bad Rappenau","2 Eigenbetrieb Stadtenwässerung"))</f>
        <v>1 Stadt Bad Rappenau</v>
      </c>
      <c r="C1297" s="14" t="str">
        <f>IF(OR(tabDaten[[#This Row],[art]]="00",tabDaten[[#This Row],[art]]="01",tabDaten[[#This Row],[art]]="60",tabDaten[[#This Row],[art]]="61"),"0 Verwaltungshaushalt","1 Vermögenshaushalt")</f>
        <v>0 Verwaltungshaushalt</v>
      </c>
      <c r="D1297" s="14" t="str">
        <f>VLOOKUP(tabDaten[[#This Row],[art]],tabKontenart[],2,FALSE)</f>
        <v>01 Ausgaben VerwaltungsHH</v>
      </c>
      <c r="E1297" s="14" t="str">
        <f>LEFT(tabDaten[[#This Row],[Gld]],1) &amp; "    " &amp;VLOOKUP((tabDaten[[#This Row],[MandNr]]&amp;"x"&amp;LEFT(tabDaten[[#This Row],[Gld]],1)),tabGliederung[],2,FALSE)</f>
        <v xml:space="preserve">2    Schulen </v>
      </c>
      <c r="F1297" s="14" t="str">
        <f>LEFT(tabDaten[[#This Row],[Gld]],2) &amp; "    " &amp;VLOOKUP((tabDaten[[#This Row],[MandNr]]&amp;"x"&amp;LEFT(tabDaten[[#This Row],[Gld]],2)),tabGliederung[],2,FALSE)</f>
        <v xml:space="preserve">29    Übrige schulische Aufgaben </v>
      </c>
      <c r="G12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97" s="14" t="str">
        <f>LEFT(tabDaten[[#This Row],[Gld]],4) &amp; "    " &amp;VLOOKUP((tabDaten[[#This Row],[MandNr]]&amp;"x"&amp;LEFT(tabDaten[[#This Row],[Gld]],4)),tabGliederung[],2,FALSE)</f>
        <v xml:space="preserve">2952    Mensa </v>
      </c>
      <c r="I1297" s="14" t="str">
        <f>IF(OR(LEFT(tabDaten[[#This Row],[Grp]],1)*1=3,LEFT(tabDaten[[#This Row],[Grp]],1)*1=9),LEFT(tabDaten[[#This Row],[Grp]],2),LEFT(tabDaten[[#This Row],[Grp]],1))</f>
        <v>5</v>
      </c>
      <c r="J1297" s="14" t="str">
        <f>VLOOKUP(tabDaten[[#This Row],[GrpKurz]],tabGruppierung[],2,FALSE)</f>
        <v>A   Sächlicher Verwaltungs- und Betriebsaufwand</v>
      </c>
      <c r="K12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2952-521000    Geräte, Ausstattungs- und Einrichtungsgegenstände  </v>
      </c>
      <c r="L1297" s="17">
        <f>IF(OR(tabDaten[[#This Row],[art]]="00",tabDaten[[#This Row],[art]]="10"),tabDaten[[#This Row],[Plan]],tabDaten[[#This Row],[Plan]]*-1)</f>
        <v>-2000</v>
      </c>
      <c r="M1297" s="18">
        <f>IF(OR(tabDaten[[#This Row],[art]]="00",tabDaten[[#This Row],[art]]="10",tabDaten[[#This Row],[art]]="60",tabDaten[[#This Row],[art]]="70"),tabDaten[[#This Row],[Rechnung]],tabDaten[[#This Row],[Rechnung]]*-1)</f>
        <v>0</v>
      </c>
      <c r="N1297" s="44">
        <v>1</v>
      </c>
      <c r="O1297" s="45" t="s">
        <v>997</v>
      </c>
      <c r="P1297" s="45" t="s">
        <v>1109</v>
      </c>
      <c r="Q1297" s="45" t="s">
        <v>1750</v>
      </c>
      <c r="R1297" s="45" t="s">
        <v>995</v>
      </c>
      <c r="S1297" s="45" t="s">
        <v>1546</v>
      </c>
      <c r="T1297" s="44" t="s">
        <v>125</v>
      </c>
      <c r="U1297" s="46">
        <v>2000</v>
      </c>
      <c r="V1297" s="46">
        <v>0</v>
      </c>
    </row>
    <row r="1298" spans="2:22" x14ac:dyDescent="0.2">
      <c r="B1298" s="14" t="str">
        <f>IF(tabDaten[[#This Row],[MandNr]]="","Fehler",IF(tabDaten[[#This Row],[MandNr]]=1,"1 Stadt Bad Rappenau","2 Eigenbetrieb Stadtenwässerung"))</f>
        <v>1 Stadt Bad Rappenau</v>
      </c>
      <c r="C1298" s="14" t="str">
        <f>IF(OR(tabDaten[[#This Row],[art]]="00",tabDaten[[#This Row],[art]]="01",tabDaten[[#This Row],[art]]="60",tabDaten[[#This Row],[art]]="61"),"0 Verwaltungshaushalt","1 Vermögenshaushalt")</f>
        <v>0 Verwaltungshaushalt</v>
      </c>
      <c r="D1298" s="14" t="str">
        <f>VLOOKUP(tabDaten[[#This Row],[art]],tabKontenart[],2,FALSE)</f>
        <v>01 Ausgaben VerwaltungsHH</v>
      </c>
      <c r="E1298" s="14" t="str">
        <f>LEFT(tabDaten[[#This Row],[Gld]],1) &amp; "    " &amp;VLOOKUP((tabDaten[[#This Row],[MandNr]]&amp;"x"&amp;LEFT(tabDaten[[#This Row],[Gld]],1)),tabGliederung[],2,FALSE)</f>
        <v xml:space="preserve">2    Schulen </v>
      </c>
      <c r="F1298" s="14" t="str">
        <f>LEFT(tabDaten[[#This Row],[Gld]],2) &amp; "    " &amp;VLOOKUP((tabDaten[[#This Row],[MandNr]]&amp;"x"&amp;LEFT(tabDaten[[#This Row],[Gld]],2)),tabGliederung[],2,FALSE)</f>
        <v xml:space="preserve">29    Übrige schulische Aufgaben </v>
      </c>
      <c r="G12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98" s="14" t="str">
        <f>LEFT(tabDaten[[#This Row],[Gld]],4) &amp; "    " &amp;VLOOKUP((tabDaten[[#This Row],[MandNr]]&amp;"x"&amp;LEFT(tabDaten[[#This Row],[Gld]],4)),tabGliederung[],2,FALSE)</f>
        <v xml:space="preserve">2952    Mensa </v>
      </c>
      <c r="I1298" s="14" t="str">
        <f>IF(OR(LEFT(tabDaten[[#This Row],[Grp]],1)*1=3,LEFT(tabDaten[[#This Row],[Grp]],1)*1=9),LEFT(tabDaten[[#This Row],[Grp]],2),LEFT(tabDaten[[#This Row],[Grp]],1))</f>
        <v>5</v>
      </c>
      <c r="J1298" s="14" t="str">
        <f>VLOOKUP(tabDaten[[#This Row],[GrpKurz]],tabGruppierung[],2,FALSE)</f>
        <v>A   Sächlicher Verwaltungs- und Betriebsaufwand</v>
      </c>
      <c r="K12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2952-544000    Abfallgebühren   </v>
      </c>
      <c r="L1298" s="17">
        <f>IF(OR(tabDaten[[#This Row],[art]]="00",tabDaten[[#This Row],[art]]="10"),tabDaten[[#This Row],[Plan]],tabDaten[[#This Row],[Plan]]*-1)</f>
        <v>-800</v>
      </c>
      <c r="M1298" s="18">
        <f>IF(OR(tabDaten[[#This Row],[art]]="00",tabDaten[[#This Row],[art]]="10",tabDaten[[#This Row],[art]]="60",tabDaten[[#This Row],[art]]="70"),tabDaten[[#This Row],[Rechnung]],tabDaten[[#This Row],[Rechnung]]*-1)</f>
        <v>0</v>
      </c>
      <c r="N1298" s="44">
        <v>1</v>
      </c>
      <c r="O1298" s="45" t="s">
        <v>997</v>
      </c>
      <c r="P1298" s="45" t="s">
        <v>1109</v>
      </c>
      <c r="Q1298" s="45" t="s">
        <v>1735</v>
      </c>
      <c r="R1298" s="45" t="s">
        <v>995</v>
      </c>
      <c r="S1298" s="45" t="s">
        <v>1546</v>
      </c>
      <c r="T1298" s="44" t="s">
        <v>138</v>
      </c>
      <c r="U1298" s="46">
        <v>800</v>
      </c>
      <c r="V1298" s="46">
        <v>0</v>
      </c>
    </row>
    <row r="1299" spans="2:22" x14ac:dyDescent="0.2">
      <c r="B1299" s="14" t="str">
        <f>IF(tabDaten[[#This Row],[MandNr]]="","Fehler",IF(tabDaten[[#This Row],[MandNr]]=1,"1 Stadt Bad Rappenau","2 Eigenbetrieb Stadtenwässerung"))</f>
        <v>1 Stadt Bad Rappenau</v>
      </c>
      <c r="C1299" s="14" t="str">
        <f>IF(OR(tabDaten[[#This Row],[art]]="00",tabDaten[[#This Row],[art]]="01",tabDaten[[#This Row],[art]]="60",tabDaten[[#This Row],[art]]="61"),"0 Verwaltungshaushalt","1 Vermögenshaushalt")</f>
        <v>0 Verwaltungshaushalt</v>
      </c>
      <c r="D1299" s="14" t="str">
        <f>VLOOKUP(tabDaten[[#This Row],[art]],tabKontenart[],2,FALSE)</f>
        <v>01 Ausgaben VerwaltungsHH</v>
      </c>
      <c r="E1299" s="14" t="str">
        <f>LEFT(tabDaten[[#This Row],[Gld]],1) &amp; "    " &amp;VLOOKUP((tabDaten[[#This Row],[MandNr]]&amp;"x"&amp;LEFT(tabDaten[[#This Row],[Gld]],1)),tabGliederung[],2,FALSE)</f>
        <v xml:space="preserve">2    Schulen </v>
      </c>
      <c r="F1299" s="14" t="str">
        <f>LEFT(tabDaten[[#This Row],[Gld]],2) &amp; "    " &amp;VLOOKUP((tabDaten[[#This Row],[MandNr]]&amp;"x"&amp;LEFT(tabDaten[[#This Row],[Gld]],2)),tabGliederung[],2,FALSE)</f>
        <v xml:space="preserve">29    Übrige schulische Aufgaben </v>
      </c>
      <c r="G12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299" s="14" t="str">
        <f>LEFT(tabDaten[[#This Row],[Gld]],4) &amp; "    " &amp;VLOOKUP((tabDaten[[#This Row],[MandNr]]&amp;"x"&amp;LEFT(tabDaten[[#This Row],[Gld]],4)),tabGliederung[],2,FALSE)</f>
        <v xml:space="preserve">2952    Mensa </v>
      </c>
      <c r="I1299" s="14" t="str">
        <f>IF(OR(LEFT(tabDaten[[#This Row],[Grp]],1)*1=3,LEFT(tabDaten[[#This Row],[Grp]],1)*1=9),LEFT(tabDaten[[#This Row],[Grp]],2),LEFT(tabDaten[[#This Row],[Grp]],1))</f>
        <v>5</v>
      </c>
      <c r="J1299" s="14" t="str">
        <f>VLOOKUP(tabDaten[[#This Row],[GrpKurz]],tabGruppierung[],2,FALSE)</f>
        <v>A   Sächlicher Verwaltungs- und Betriebsaufwand</v>
      </c>
      <c r="K12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2952-545000    Reinigungskosten   </v>
      </c>
      <c r="L1299" s="17">
        <f>IF(OR(tabDaten[[#This Row],[art]]="00",tabDaten[[#This Row],[art]]="10"),tabDaten[[#This Row],[Plan]],tabDaten[[#This Row],[Plan]]*-1)</f>
        <v>-200</v>
      </c>
      <c r="M1299" s="18">
        <f>IF(OR(tabDaten[[#This Row],[art]]="00",tabDaten[[#This Row],[art]]="10",tabDaten[[#This Row],[art]]="60",tabDaten[[#This Row],[art]]="70"),tabDaten[[#This Row],[Rechnung]],tabDaten[[#This Row],[Rechnung]]*-1)</f>
        <v>0</v>
      </c>
      <c r="N1299" s="44">
        <v>1</v>
      </c>
      <c r="O1299" s="45" t="s">
        <v>997</v>
      </c>
      <c r="P1299" s="45" t="s">
        <v>1109</v>
      </c>
      <c r="Q1299" s="45" t="s">
        <v>1736</v>
      </c>
      <c r="R1299" s="45" t="s">
        <v>995</v>
      </c>
      <c r="S1299" s="45" t="s">
        <v>1546</v>
      </c>
      <c r="T1299" s="44" t="s">
        <v>139</v>
      </c>
      <c r="U1299" s="46">
        <v>200</v>
      </c>
      <c r="V1299" s="46">
        <v>0</v>
      </c>
    </row>
    <row r="1300" spans="2:22" x14ac:dyDescent="0.2">
      <c r="B1300" s="14" t="str">
        <f>IF(tabDaten[[#This Row],[MandNr]]="","Fehler",IF(tabDaten[[#This Row],[MandNr]]=1,"1 Stadt Bad Rappenau","2 Eigenbetrieb Stadtenwässerung"))</f>
        <v>1 Stadt Bad Rappenau</v>
      </c>
      <c r="C1300" s="14" t="str">
        <f>IF(OR(tabDaten[[#This Row],[art]]="00",tabDaten[[#This Row],[art]]="01",tabDaten[[#This Row],[art]]="60",tabDaten[[#This Row],[art]]="61"),"0 Verwaltungshaushalt","1 Vermögenshaushalt")</f>
        <v>0 Verwaltungshaushalt</v>
      </c>
      <c r="D1300" s="14" t="str">
        <f>VLOOKUP(tabDaten[[#This Row],[art]],tabKontenart[],2,FALSE)</f>
        <v>01 Ausgaben VerwaltungsHH</v>
      </c>
      <c r="E1300" s="14" t="str">
        <f>LEFT(tabDaten[[#This Row],[Gld]],1) &amp; "    " &amp;VLOOKUP((tabDaten[[#This Row],[MandNr]]&amp;"x"&amp;LEFT(tabDaten[[#This Row],[Gld]],1)),tabGliederung[],2,FALSE)</f>
        <v xml:space="preserve">2    Schulen </v>
      </c>
      <c r="F1300" s="14" t="str">
        <f>LEFT(tabDaten[[#This Row],[Gld]],2) &amp; "    " &amp;VLOOKUP((tabDaten[[#This Row],[MandNr]]&amp;"x"&amp;LEFT(tabDaten[[#This Row],[Gld]],2)),tabGliederung[],2,FALSE)</f>
        <v xml:space="preserve">29    Übrige schulische Aufgaben </v>
      </c>
      <c r="G13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300" s="14" t="str">
        <f>LEFT(tabDaten[[#This Row],[Gld]],4) &amp; "    " &amp;VLOOKUP((tabDaten[[#This Row],[MandNr]]&amp;"x"&amp;LEFT(tabDaten[[#This Row],[Gld]],4)),tabGliederung[],2,FALSE)</f>
        <v xml:space="preserve">2952    Mensa </v>
      </c>
      <c r="I1300" s="14" t="str">
        <f>IF(OR(LEFT(tabDaten[[#This Row],[Grp]],1)*1=3,LEFT(tabDaten[[#This Row],[Grp]],1)*1=9),LEFT(tabDaten[[#This Row],[Grp]],2),LEFT(tabDaten[[#This Row],[Grp]],1))</f>
        <v>6</v>
      </c>
      <c r="J1300" s="14" t="str">
        <f>VLOOKUP(tabDaten[[#This Row],[GrpKurz]],tabGruppierung[],2,FALSE)</f>
        <v>A   Sächlicher Verwaltungs- und Betriebsaufwand</v>
      </c>
      <c r="K13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2952-636000    sonstige Zweckausgaben   </v>
      </c>
      <c r="L1300" s="17">
        <f>IF(OR(tabDaten[[#This Row],[art]]="00",tabDaten[[#This Row],[art]]="10"),tabDaten[[#This Row],[Plan]],tabDaten[[#This Row],[Plan]]*-1)</f>
        <v>-500</v>
      </c>
      <c r="M1300" s="18">
        <f>IF(OR(tabDaten[[#This Row],[art]]="00",tabDaten[[#This Row],[art]]="10",tabDaten[[#This Row],[art]]="60",tabDaten[[#This Row],[art]]="70"),tabDaten[[#This Row],[Rechnung]],tabDaten[[#This Row],[Rechnung]]*-1)</f>
        <v>0</v>
      </c>
      <c r="N1300" s="44">
        <v>1</v>
      </c>
      <c r="O1300" s="45" t="s">
        <v>997</v>
      </c>
      <c r="P1300" s="45" t="s">
        <v>1109</v>
      </c>
      <c r="Q1300" s="45" t="s">
        <v>1739</v>
      </c>
      <c r="R1300" s="45" t="s">
        <v>995</v>
      </c>
      <c r="S1300" s="45" t="s">
        <v>1546</v>
      </c>
      <c r="T1300" s="44" t="s">
        <v>200</v>
      </c>
      <c r="U1300" s="46">
        <v>500</v>
      </c>
      <c r="V1300" s="46">
        <v>0</v>
      </c>
    </row>
    <row r="1301" spans="2:22" x14ac:dyDescent="0.2">
      <c r="B1301" s="14" t="str">
        <f>IF(tabDaten[[#This Row],[MandNr]]="","Fehler",IF(tabDaten[[#This Row],[MandNr]]=1,"1 Stadt Bad Rappenau","2 Eigenbetrieb Stadtenwässerung"))</f>
        <v>1 Stadt Bad Rappenau</v>
      </c>
      <c r="C1301" s="14" t="str">
        <f>IF(OR(tabDaten[[#This Row],[art]]="00",tabDaten[[#This Row],[art]]="01",tabDaten[[#This Row],[art]]="60",tabDaten[[#This Row],[art]]="61"),"0 Verwaltungshaushalt","1 Vermögenshaushalt")</f>
        <v>0 Verwaltungshaushalt</v>
      </c>
      <c r="D1301" s="14" t="str">
        <f>VLOOKUP(tabDaten[[#This Row],[art]],tabKontenart[],2,FALSE)</f>
        <v>01 Ausgaben VerwaltungsHH</v>
      </c>
      <c r="E1301" s="14" t="str">
        <f>LEFT(tabDaten[[#This Row],[Gld]],1) &amp; "    " &amp;VLOOKUP((tabDaten[[#This Row],[MandNr]]&amp;"x"&amp;LEFT(tabDaten[[#This Row],[Gld]],1)),tabGliederung[],2,FALSE)</f>
        <v xml:space="preserve">2    Schulen </v>
      </c>
      <c r="F1301" s="14" t="str">
        <f>LEFT(tabDaten[[#This Row],[Gld]],2) &amp; "    " &amp;VLOOKUP((tabDaten[[#This Row],[MandNr]]&amp;"x"&amp;LEFT(tabDaten[[#This Row],[Gld]],2)),tabGliederung[],2,FALSE)</f>
        <v xml:space="preserve">29    Übrige schulische Aufgaben </v>
      </c>
      <c r="G13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301" s="14" t="str">
        <f>LEFT(tabDaten[[#This Row],[Gld]],4) &amp; "    " &amp;VLOOKUP((tabDaten[[#This Row],[MandNr]]&amp;"x"&amp;LEFT(tabDaten[[#This Row],[Gld]],4)),tabGliederung[],2,FALSE)</f>
        <v xml:space="preserve">2952    Mensa </v>
      </c>
      <c r="I1301" s="14" t="str">
        <f>IF(OR(LEFT(tabDaten[[#This Row],[Grp]],1)*1=3,LEFT(tabDaten[[#This Row],[Grp]],1)*1=9),LEFT(tabDaten[[#This Row],[Grp]],2),LEFT(tabDaten[[#This Row],[Grp]],1))</f>
        <v>6</v>
      </c>
      <c r="J1301" s="14" t="str">
        <f>VLOOKUP(tabDaten[[#This Row],[GrpKurz]],tabGruppierung[],2,FALSE)</f>
        <v>A   Sächlicher Verwaltungs- und Betriebsaufwand</v>
      </c>
      <c r="K13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2952-637000    Verpflegungskosten   </v>
      </c>
      <c r="L1301" s="17">
        <f>IF(OR(tabDaten[[#This Row],[art]]="00",tabDaten[[#This Row],[art]]="10"),tabDaten[[#This Row],[Plan]],tabDaten[[#This Row],[Plan]]*-1)</f>
        <v>-12500</v>
      </c>
      <c r="M1301" s="18">
        <f>IF(OR(tabDaten[[#This Row],[art]]="00",tabDaten[[#This Row],[art]]="10",tabDaten[[#This Row],[art]]="60",tabDaten[[#This Row],[art]]="70"),tabDaten[[#This Row],[Rechnung]],tabDaten[[#This Row],[Rechnung]]*-1)</f>
        <v>-11122.9</v>
      </c>
      <c r="N1301" s="44">
        <v>1</v>
      </c>
      <c r="O1301" s="45" t="s">
        <v>997</v>
      </c>
      <c r="P1301" s="45" t="s">
        <v>1109</v>
      </c>
      <c r="Q1301" s="45" t="s">
        <v>1746</v>
      </c>
      <c r="R1301" s="45" t="s">
        <v>995</v>
      </c>
      <c r="S1301" s="45" t="s">
        <v>1546</v>
      </c>
      <c r="T1301" s="44" t="s">
        <v>197</v>
      </c>
      <c r="U1301" s="46">
        <v>12500</v>
      </c>
      <c r="V1301" s="46">
        <v>11122.9</v>
      </c>
    </row>
    <row r="1302" spans="2:22" x14ac:dyDescent="0.2">
      <c r="B1302" s="14" t="str">
        <f>IF(tabDaten[[#This Row],[MandNr]]="","Fehler",IF(tabDaten[[#This Row],[MandNr]]=1,"1 Stadt Bad Rappenau","2 Eigenbetrieb Stadtenwässerung"))</f>
        <v>1 Stadt Bad Rappenau</v>
      </c>
      <c r="C1302" s="14" t="str">
        <f>IF(OR(tabDaten[[#This Row],[art]]="00",tabDaten[[#This Row],[art]]="01",tabDaten[[#This Row],[art]]="60",tabDaten[[#This Row],[art]]="61"),"0 Verwaltungshaushalt","1 Vermögenshaushalt")</f>
        <v>0 Verwaltungshaushalt</v>
      </c>
      <c r="D1302" s="14" t="str">
        <f>VLOOKUP(tabDaten[[#This Row],[art]],tabKontenart[],2,FALSE)</f>
        <v>01 Ausgaben VerwaltungsHH</v>
      </c>
      <c r="E1302" s="14" t="str">
        <f>LEFT(tabDaten[[#This Row],[Gld]],1) &amp; "    " &amp;VLOOKUP((tabDaten[[#This Row],[MandNr]]&amp;"x"&amp;LEFT(tabDaten[[#This Row],[Gld]],1)),tabGliederung[],2,FALSE)</f>
        <v xml:space="preserve">2    Schulen </v>
      </c>
      <c r="F1302" s="14" t="str">
        <f>LEFT(tabDaten[[#This Row],[Gld]],2) &amp; "    " &amp;VLOOKUP((tabDaten[[#This Row],[MandNr]]&amp;"x"&amp;LEFT(tabDaten[[#This Row],[Gld]],2)),tabGliederung[],2,FALSE)</f>
        <v xml:space="preserve">29    Übrige schulische Aufgaben </v>
      </c>
      <c r="G13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1302" s="14" t="str">
        <f>LEFT(tabDaten[[#This Row],[Gld]],4) &amp; "    " &amp;VLOOKUP((tabDaten[[#This Row],[MandNr]]&amp;"x"&amp;LEFT(tabDaten[[#This Row],[Gld]],4)),tabGliederung[],2,FALSE)</f>
        <v xml:space="preserve">2952    Mensa </v>
      </c>
      <c r="I1302" s="14" t="str">
        <f>IF(OR(LEFT(tabDaten[[#This Row],[Grp]],1)*1=3,LEFT(tabDaten[[#This Row],[Grp]],1)*1=9),LEFT(tabDaten[[#This Row],[Grp]],2),LEFT(tabDaten[[#This Row],[Grp]],1))</f>
        <v>6</v>
      </c>
      <c r="J1302" s="14" t="str">
        <f>VLOOKUP(tabDaten[[#This Row],[GrpKurz]],tabGruppierung[],2,FALSE)</f>
        <v>A   Sächlicher Verwaltungs- und Betriebsaufwand</v>
      </c>
      <c r="K13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2952-655000    Sachverständigen-, Gerichts-und ähnliche Kosten  </v>
      </c>
      <c r="L1302" s="17">
        <f>IF(OR(tabDaten[[#This Row],[art]]="00",tabDaten[[#This Row],[art]]="10"),tabDaten[[#This Row],[Plan]],tabDaten[[#This Row],[Plan]]*-1)</f>
        <v>0</v>
      </c>
      <c r="M1302" s="18">
        <f>IF(OR(tabDaten[[#This Row],[art]]="00",tabDaten[[#This Row],[art]]="10",tabDaten[[#This Row],[art]]="60",tabDaten[[#This Row],[art]]="70"),tabDaten[[#This Row],[Rechnung]],tabDaten[[#This Row],[Rechnung]]*-1)</f>
        <v>-13955.73</v>
      </c>
      <c r="N1302" s="44">
        <v>1</v>
      </c>
      <c r="O1302" s="45" t="s">
        <v>997</v>
      </c>
      <c r="P1302" s="45" t="s">
        <v>1109</v>
      </c>
      <c r="Q1302" s="45" t="s">
        <v>1729</v>
      </c>
      <c r="R1302" s="45" t="s">
        <v>995</v>
      </c>
      <c r="S1302" s="45" t="s">
        <v>1546</v>
      </c>
      <c r="T1302" s="44" t="s">
        <v>244</v>
      </c>
      <c r="U1302" s="46">
        <v>0</v>
      </c>
      <c r="V1302" s="46">
        <v>13955.73</v>
      </c>
    </row>
    <row r="1303" spans="2:22" x14ac:dyDescent="0.2">
      <c r="B1303" s="14" t="str">
        <f>IF(tabDaten[[#This Row],[MandNr]]="","Fehler",IF(tabDaten[[#This Row],[MandNr]]=1,"1 Stadt Bad Rappenau","2 Eigenbetrieb Stadtenwässerung"))</f>
        <v>1 Stadt Bad Rappenau</v>
      </c>
      <c r="C1303" s="14" t="str">
        <f>IF(OR(tabDaten[[#This Row],[art]]="00",tabDaten[[#This Row],[art]]="01",tabDaten[[#This Row],[art]]="60",tabDaten[[#This Row],[art]]="61"),"0 Verwaltungshaushalt","1 Vermögenshaushalt")</f>
        <v>0 Verwaltungshaushalt</v>
      </c>
      <c r="D1303" s="14" t="str">
        <f>VLOOKUP(tabDaten[[#This Row],[art]],tabKontenart[],2,FALSE)</f>
        <v>01 Ausgaben VerwaltungsHH</v>
      </c>
      <c r="E1303" s="14" t="str">
        <f>LEFT(tabDaten[[#This Row],[Gld]],1) &amp; "    " &amp;VLOOKUP((tabDaten[[#This Row],[MandNr]]&amp;"x"&amp;LEFT(tabDaten[[#This Row],[Gld]],1)),tabGliederung[],2,FALSE)</f>
        <v xml:space="preserve">3    Wissenschaft, Forschung, Kulturpflege </v>
      </c>
      <c r="F1303" s="14" t="str">
        <f>LEFT(tabDaten[[#This Row],[Gld]],2) &amp; "    " &amp;VLOOKUP((tabDaten[[#This Row],[MandNr]]&amp;"x"&amp;LEFT(tabDaten[[#This Row],[Gld]],2)),tabGliederung[],2,FALSE)</f>
        <v xml:space="preserve">32    Museen, Sammlungen, Ausstellungen </v>
      </c>
      <c r="G13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03" s="14" t="str">
        <f>LEFT(tabDaten[[#This Row],[Gld]],4) &amp; "    " &amp;VLOOKUP((tabDaten[[#This Row],[MandNr]]&amp;"x"&amp;LEFT(tabDaten[[#This Row],[Gld]],4)),tabGliederung[],2,FALSE)</f>
        <v xml:space="preserve">3210    Zentrales Stadtarchiv </v>
      </c>
      <c r="I1303" s="14" t="str">
        <f>IF(OR(LEFT(tabDaten[[#This Row],[Grp]],1)*1=3,LEFT(tabDaten[[#This Row],[Grp]],1)*1=9),LEFT(tabDaten[[#This Row],[Grp]],2),LEFT(tabDaten[[#This Row],[Grp]],1))</f>
        <v>4</v>
      </c>
      <c r="J1303" s="14" t="str">
        <f>VLOOKUP(tabDaten[[#This Row],[GrpKurz]],tabGruppierung[],2,FALSE)</f>
        <v>A   Personalausgaben</v>
      </c>
      <c r="K13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3210-414000    Vergütungen der Beschäftigten bis 2005 nur Angestellte </v>
      </c>
      <c r="L1303" s="17">
        <f>IF(OR(tabDaten[[#This Row],[art]]="00",tabDaten[[#This Row],[art]]="10"),tabDaten[[#This Row],[Plan]],tabDaten[[#This Row],[Plan]]*-1)</f>
        <v>-19900</v>
      </c>
      <c r="M1303" s="18">
        <f>IF(OR(tabDaten[[#This Row],[art]]="00",tabDaten[[#This Row],[art]]="10",tabDaten[[#This Row],[art]]="60",tabDaten[[#This Row],[art]]="70"),tabDaten[[#This Row],[Rechnung]],tabDaten[[#This Row],[Rechnung]]*-1)</f>
        <v>-29331.82</v>
      </c>
      <c r="N1303" s="44">
        <v>1</v>
      </c>
      <c r="O1303" s="45" t="s">
        <v>997</v>
      </c>
      <c r="P1303" s="45" t="s">
        <v>1118</v>
      </c>
      <c r="Q1303" s="45" t="s">
        <v>1707</v>
      </c>
      <c r="R1303" s="45" t="s">
        <v>995</v>
      </c>
      <c r="S1303" s="45" t="s">
        <v>1546</v>
      </c>
      <c r="T1303" s="44" t="s">
        <v>127</v>
      </c>
      <c r="U1303" s="46">
        <v>19900</v>
      </c>
      <c r="V1303" s="46">
        <v>29331.82</v>
      </c>
    </row>
    <row r="1304" spans="2:22" x14ac:dyDescent="0.2">
      <c r="B1304" s="14" t="str">
        <f>IF(tabDaten[[#This Row],[MandNr]]="","Fehler",IF(tabDaten[[#This Row],[MandNr]]=1,"1 Stadt Bad Rappenau","2 Eigenbetrieb Stadtenwässerung"))</f>
        <v>1 Stadt Bad Rappenau</v>
      </c>
      <c r="C1304" s="14" t="str">
        <f>IF(OR(tabDaten[[#This Row],[art]]="00",tabDaten[[#This Row],[art]]="01",tabDaten[[#This Row],[art]]="60",tabDaten[[#This Row],[art]]="61"),"0 Verwaltungshaushalt","1 Vermögenshaushalt")</f>
        <v>0 Verwaltungshaushalt</v>
      </c>
      <c r="D1304" s="14" t="str">
        <f>VLOOKUP(tabDaten[[#This Row],[art]],tabKontenart[],2,FALSE)</f>
        <v>01 Ausgaben VerwaltungsHH</v>
      </c>
      <c r="E1304" s="14" t="str">
        <f>LEFT(tabDaten[[#This Row],[Gld]],1) &amp; "    " &amp;VLOOKUP((tabDaten[[#This Row],[MandNr]]&amp;"x"&amp;LEFT(tabDaten[[#This Row],[Gld]],1)),tabGliederung[],2,FALSE)</f>
        <v xml:space="preserve">3    Wissenschaft, Forschung, Kulturpflege </v>
      </c>
      <c r="F1304" s="14" t="str">
        <f>LEFT(tabDaten[[#This Row],[Gld]],2) &amp; "    " &amp;VLOOKUP((tabDaten[[#This Row],[MandNr]]&amp;"x"&amp;LEFT(tabDaten[[#This Row],[Gld]],2)),tabGliederung[],2,FALSE)</f>
        <v xml:space="preserve">32    Museen, Sammlungen, Ausstellungen </v>
      </c>
      <c r="G13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04" s="14" t="str">
        <f>LEFT(tabDaten[[#This Row],[Gld]],4) &amp; "    " &amp;VLOOKUP((tabDaten[[#This Row],[MandNr]]&amp;"x"&amp;LEFT(tabDaten[[#This Row],[Gld]],4)),tabGliederung[],2,FALSE)</f>
        <v xml:space="preserve">3210    Zentrales Stadtarchiv </v>
      </c>
      <c r="I1304" s="14" t="str">
        <f>IF(OR(LEFT(tabDaten[[#This Row],[Grp]],1)*1=3,LEFT(tabDaten[[#This Row],[Grp]],1)*1=9),LEFT(tabDaten[[#This Row],[Grp]],2),LEFT(tabDaten[[#This Row],[Grp]],1))</f>
        <v>4</v>
      </c>
      <c r="J1304" s="14" t="str">
        <f>VLOOKUP(tabDaten[[#This Row],[GrpKurz]],tabGruppierung[],2,FALSE)</f>
        <v>A   Personalausgaben</v>
      </c>
      <c r="K13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3210-430000    Beiträge Versorgungskasse   </v>
      </c>
      <c r="L1304" s="17">
        <f>IF(OR(tabDaten[[#This Row],[art]]="00",tabDaten[[#This Row],[art]]="10"),tabDaten[[#This Row],[Plan]],tabDaten[[#This Row],[Plan]]*-1)</f>
        <v>0</v>
      </c>
      <c r="M1304" s="18">
        <f>IF(OR(tabDaten[[#This Row],[art]]="00",tabDaten[[#This Row],[art]]="10",tabDaten[[#This Row],[art]]="60",tabDaten[[#This Row],[art]]="70"),tabDaten[[#This Row],[Rechnung]],tabDaten[[#This Row],[Rechnung]]*-1)</f>
        <v>-23802.15</v>
      </c>
      <c r="N1304" s="44">
        <v>1</v>
      </c>
      <c r="O1304" s="45" t="s">
        <v>997</v>
      </c>
      <c r="P1304" s="45" t="s">
        <v>1118</v>
      </c>
      <c r="Q1304" s="45" t="s">
        <v>1708</v>
      </c>
      <c r="R1304" s="45" t="s">
        <v>995</v>
      </c>
      <c r="S1304" s="45" t="s">
        <v>1546</v>
      </c>
      <c r="T1304" s="44" t="s">
        <v>103</v>
      </c>
      <c r="U1304" s="46">
        <v>0</v>
      </c>
      <c r="V1304" s="46">
        <v>23802.15</v>
      </c>
    </row>
    <row r="1305" spans="2:22" x14ac:dyDescent="0.2">
      <c r="B1305" s="14" t="str">
        <f>IF(tabDaten[[#This Row],[MandNr]]="","Fehler",IF(tabDaten[[#This Row],[MandNr]]=1,"1 Stadt Bad Rappenau","2 Eigenbetrieb Stadtenwässerung"))</f>
        <v>1 Stadt Bad Rappenau</v>
      </c>
      <c r="C1305" s="14" t="str">
        <f>IF(OR(tabDaten[[#This Row],[art]]="00",tabDaten[[#This Row],[art]]="01",tabDaten[[#This Row],[art]]="60",tabDaten[[#This Row],[art]]="61"),"0 Verwaltungshaushalt","1 Vermögenshaushalt")</f>
        <v>0 Verwaltungshaushalt</v>
      </c>
      <c r="D1305" s="14" t="str">
        <f>VLOOKUP(tabDaten[[#This Row],[art]],tabKontenart[],2,FALSE)</f>
        <v>01 Ausgaben VerwaltungsHH</v>
      </c>
      <c r="E1305" s="14" t="str">
        <f>LEFT(tabDaten[[#This Row],[Gld]],1) &amp; "    " &amp;VLOOKUP((tabDaten[[#This Row],[MandNr]]&amp;"x"&amp;LEFT(tabDaten[[#This Row],[Gld]],1)),tabGliederung[],2,FALSE)</f>
        <v xml:space="preserve">3    Wissenschaft, Forschung, Kulturpflege </v>
      </c>
      <c r="F1305" s="14" t="str">
        <f>LEFT(tabDaten[[#This Row],[Gld]],2) &amp; "    " &amp;VLOOKUP((tabDaten[[#This Row],[MandNr]]&amp;"x"&amp;LEFT(tabDaten[[#This Row],[Gld]],2)),tabGliederung[],2,FALSE)</f>
        <v xml:space="preserve">32    Museen, Sammlungen, Ausstellungen </v>
      </c>
      <c r="G13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05" s="14" t="str">
        <f>LEFT(tabDaten[[#This Row],[Gld]],4) &amp; "    " &amp;VLOOKUP((tabDaten[[#This Row],[MandNr]]&amp;"x"&amp;LEFT(tabDaten[[#This Row],[Gld]],4)),tabGliederung[],2,FALSE)</f>
        <v xml:space="preserve">3210    Zentrales Stadtarchiv </v>
      </c>
      <c r="I1305" s="14" t="str">
        <f>IF(OR(LEFT(tabDaten[[#This Row],[Grp]],1)*1=3,LEFT(tabDaten[[#This Row],[Grp]],1)*1=9),LEFT(tabDaten[[#This Row],[Grp]],2),LEFT(tabDaten[[#This Row],[Grp]],1))</f>
        <v>4</v>
      </c>
      <c r="J1305" s="14" t="str">
        <f>VLOOKUP(tabDaten[[#This Row],[GrpKurz]],tabGruppierung[],2,FALSE)</f>
        <v>A   Personalausgaben</v>
      </c>
      <c r="K13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3210-434000    Beiträge Versorgungskasse  bis 2005 nur Angestellte </v>
      </c>
      <c r="L1305" s="17">
        <f>IF(OR(tabDaten[[#This Row],[art]]="00",tabDaten[[#This Row],[art]]="10"),tabDaten[[#This Row],[Plan]],tabDaten[[#This Row],[Plan]]*-1)</f>
        <v>-1700</v>
      </c>
      <c r="M1305" s="18">
        <f>IF(OR(tabDaten[[#This Row],[art]]="00",tabDaten[[#This Row],[art]]="10",tabDaten[[#This Row],[art]]="60",tabDaten[[#This Row],[art]]="70"),tabDaten[[#This Row],[Rechnung]],tabDaten[[#This Row],[Rechnung]]*-1)</f>
        <v>-2578.65</v>
      </c>
      <c r="N1305" s="44">
        <v>1</v>
      </c>
      <c r="O1305" s="45" t="s">
        <v>997</v>
      </c>
      <c r="P1305" s="45" t="s">
        <v>1118</v>
      </c>
      <c r="Q1305" s="45" t="s">
        <v>1709</v>
      </c>
      <c r="R1305" s="45" t="s">
        <v>995</v>
      </c>
      <c r="S1305" s="45" t="s">
        <v>1546</v>
      </c>
      <c r="T1305" s="44" t="s">
        <v>104</v>
      </c>
      <c r="U1305" s="46">
        <v>1700</v>
      </c>
      <c r="V1305" s="46">
        <v>2578.65</v>
      </c>
    </row>
    <row r="1306" spans="2:22" x14ac:dyDescent="0.2">
      <c r="B1306" s="14" t="str">
        <f>IF(tabDaten[[#This Row],[MandNr]]="","Fehler",IF(tabDaten[[#This Row],[MandNr]]=1,"1 Stadt Bad Rappenau","2 Eigenbetrieb Stadtenwässerung"))</f>
        <v>1 Stadt Bad Rappenau</v>
      </c>
      <c r="C1306" s="14" t="str">
        <f>IF(OR(tabDaten[[#This Row],[art]]="00",tabDaten[[#This Row],[art]]="01",tabDaten[[#This Row],[art]]="60",tabDaten[[#This Row],[art]]="61"),"0 Verwaltungshaushalt","1 Vermögenshaushalt")</f>
        <v>0 Verwaltungshaushalt</v>
      </c>
      <c r="D1306" s="14" t="str">
        <f>VLOOKUP(tabDaten[[#This Row],[art]],tabKontenart[],2,FALSE)</f>
        <v>01 Ausgaben VerwaltungsHH</v>
      </c>
      <c r="E1306" s="14" t="str">
        <f>LEFT(tabDaten[[#This Row],[Gld]],1) &amp; "    " &amp;VLOOKUP((tabDaten[[#This Row],[MandNr]]&amp;"x"&amp;LEFT(tabDaten[[#This Row],[Gld]],1)),tabGliederung[],2,FALSE)</f>
        <v xml:space="preserve">3    Wissenschaft, Forschung, Kulturpflege </v>
      </c>
      <c r="F1306" s="14" t="str">
        <f>LEFT(tabDaten[[#This Row],[Gld]],2) &amp; "    " &amp;VLOOKUP((tabDaten[[#This Row],[MandNr]]&amp;"x"&amp;LEFT(tabDaten[[#This Row],[Gld]],2)),tabGliederung[],2,FALSE)</f>
        <v xml:space="preserve">32    Museen, Sammlungen, Ausstellungen </v>
      </c>
      <c r="G13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06" s="14" t="str">
        <f>LEFT(tabDaten[[#This Row],[Gld]],4) &amp; "    " &amp;VLOOKUP((tabDaten[[#This Row],[MandNr]]&amp;"x"&amp;LEFT(tabDaten[[#This Row],[Gld]],4)),tabGliederung[],2,FALSE)</f>
        <v xml:space="preserve">3210    Zentrales Stadtarchiv </v>
      </c>
      <c r="I1306" s="14" t="str">
        <f>IF(OR(LEFT(tabDaten[[#This Row],[Grp]],1)*1=3,LEFT(tabDaten[[#This Row],[Grp]],1)*1=9),LEFT(tabDaten[[#This Row],[Grp]],2),LEFT(tabDaten[[#This Row],[Grp]],1))</f>
        <v>4</v>
      </c>
      <c r="J1306" s="14" t="str">
        <f>VLOOKUP(tabDaten[[#This Row],[GrpKurz]],tabGruppierung[],2,FALSE)</f>
        <v>A   Personalausgaben</v>
      </c>
      <c r="K13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3210-444000    Beiträge zur gesetzlichen Sozialversicherung für Angest. bis 2005 nur Angestellte </v>
      </c>
      <c r="L1306" s="17">
        <f>IF(OR(tabDaten[[#This Row],[art]]="00",tabDaten[[#This Row],[art]]="10"),tabDaten[[#This Row],[Plan]],tabDaten[[#This Row],[Plan]]*-1)</f>
        <v>-4100</v>
      </c>
      <c r="M1306" s="18">
        <f>IF(OR(tabDaten[[#This Row],[art]]="00",tabDaten[[#This Row],[art]]="10",tabDaten[[#This Row],[art]]="60",tabDaten[[#This Row],[art]]="70"),tabDaten[[#This Row],[Rechnung]],tabDaten[[#This Row],[Rechnung]]*-1)</f>
        <v>-5970.14</v>
      </c>
      <c r="N1306" s="44">
        <v>1</v>
      </c>
      <c r="O1306" s="45" t="s">
        <v>997</v>
      </c>
      <c r="P1306" s="45" t="s">
        <v>1118</v>
      </c>
      <c r="Q1306" s="45" t="s">
        <v>1710</v>
      </c>
      <c r="R1306" s="45" t="s">
        <v>995</v>
      </c>
      <c r="S1306" s="45" t="s">
        <v>1546</v>
      </c>
      <c r="T1306" s="44" t="s">
        <v>128</v>
      </c>
      <c r="U1306" s="46">
        <v>4100</v>
      </c>
      <c r="V1306" s="46">
        <v>5970.14</v>
      </c>
    </row>
    <row r="1307" spans="2:22" x14ac:dyDescent="0.2">
      <c r="B1307" s="14" t="str">
        <f>IF(tabDaten[[#This Row],[MandNr]]="","Fehler",IF(tabDaten[[#This Row],[MandNr]]=1,"1 Stadt Bad Rappenau","2 Eigenbetrieb Stadtenwässerung"))</f>
        <v>1 Stadt Bad Rappenau</v>
      </c>
      <c r="C1307" s="14" t="str">
        <f>IF(OR(tabDaten[[#This Row],[art]]="00",tabDaten[[#This Row],[art]]="01",tabDaten[[#This Row],[art]]="60",tabDaten[[#This Row],[art]]="61"),"0 Verwaltungshaushalt","1 Vermögenshaushalt")</f>
        <v>0 Verwaltungshaushalt</v>
      </c>
      <c r="D1307" s="14" t="str">
        <f>VLOOKUP(tabDaten[[#This Row],[art]],tabKontenart[],2,FALSE)</f>
        <v>01 Ausgaben VerwaltungsHH</v>
      </c>
      <c r="E1307" s="14" t="str">
        <f>LEFT(tabDaten[[#This Row],[Gld]],1) &amp; "    " &amp;VLOOKUP((tabDaten[[#This Row],[MandNr]]&amp;"x"&amp;LEFT(tabDaten[[#This Row],[Gld]],1)),tabGliederung[],2,FALSE)</f>
        <v xml:space="preserve">3    Wissenschaft, Forschung, Kulturpflege </v>
      </c>
      <c r="F1307" s="14" t="str">
        <f>LEFT(tabDaten[[#This Row],[Gld]],2) &amp; "    " &amp;VLOOKUP((tabDaten[[#This Row],[MandNr]]&amp;"x"&amp;LEFT(tabDaten[[#This Row],[Gld]],2)),tabGliederung[],2,FALSE)</f>
        <v xml:space="preserve">32    Museen, Sammlungen, Ausstellungen </v>
      </c>
      <c r="G13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07" s="14" t="str">
        <f>LEFT(tabDaten[[#This Row],[Gld]],4) &amp; "    " &amp;VLOOKUP((tabDaten[[#This Row],[MandNr]]&amp;"x"&amp;LEFT(tabDaten[[#This Row],[Gld]],4)),tabGliederung[],2,FALSE)</f>
        <v xml:space="preserve">3210    Zentrales Stadtarchiv </v>
      </c>
      <c r="I1307" s="14" t="str">
        <f>IF(OR(LEFT(tabDaten[[#This Row],[Grp]],1)*1=3,LEFT(tabDaten[[#This Row],[Grp]],1)*1=9),LEFT(tabDaten[[#This Row],[Grp]],2),LEFT(tabDaten[[#This Row],[Grp]],1))</f>
        <v>4</v>
      </c>
      <c r="J1307" s="14" t="str">
        <f>VLOOKUP(tabDaten[[#This Row],[GrpKurz]],tabGruppierung[],2,FALSE)</f>
        <v>A   Personalausgaben</v>
      </c>
      <c r="K13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3210-450000    Beihilfen, Unterstützung und dgl.  </v>
      </c>
      <c r="L1307" s="17">
        <f>IF(OR(tabDaten[[#This Row],[art]]="00",tabDaten[[#This Row],[art]]="10"),tabDaten[[#This Row],[Plan]],tabDaten[[#This Row],[Plan]]*-1)</f>
        <v>-100</v>
      </c>
      <c r="M1307" s="18">
        <f>IF(OR(tabDaten[[#This Row],[art]]="00",tabDaten[[#This Row],[art]]="10",tabDaten[[#This Row],[art]]="60",tabDaten[[#This Row],[art]]="70"),tabDaten[[#This Row],[Rechnung]],tabDaten[[#This Row],[Rechnung]]*-1)</f>
        <v>-4</v>
      </c>
      <c r="N1307" s="44">
        <v>1</v>
      </c>
      <c r="O1307" s="45" t="s">
        <v>997</v>
      </c>
      <c r="P1307" s="45" t="s">
        <v>1118</v>
      </c>
      <c r="Q1307" s="45" t="s">
        <v>1711</v>
      </c>
      <c r="R1307" s="45" t="s">
        <v>995</v>
      </c>
      <c r="S1307" s="45" t="s">
        <v>1546</v>
      </c>
      <c r="T1307" s="44" t="s">
        <v>106</v>
      </c>
      <c r="U1307" s="46">
        <v>100</v>
      </c>
      <c r="V1307" s="46">
        <v>4</v>
      </c>
    </row>
    <row r="1308" spans="2:22" x14ac:dyDescent="0.2">
      <c r="B1308" s="14" t="str">
        <f>IF(tabDaten[[#This Row],[MandNr]]="","Fehler",IF(tabDaten[[#This Row],[MandNr]]=1,"1 Stadt Bad Rappenau","2 Eigenbetrieb Stadtenwässerung"))</f>
        <v>1 Stadt Bad Rappenau</v>
      </c>
      <c r="C1308" s="14" t="str">
        <f>IF(OR(tabDaten[[#This Row],[art]]="00",tabDaten[[#This Row],[art]]="01",tabDaten[[#This Row],[art]]="60",tabDaten[[#This Row],[art]]="61"),"0 Verwaltungshaushalt","1 Vermögenshaushalt")</f>
        <v>0 Verwaltungshaushalt</v>
      </c>
      <c r="D1308" s="14" t="str">
        <f>VLOOKUP(tabDaten[[#This Row],[art]],tabKontenart[],2,FALSE)</f>
        <v>01 Ausgaben VerwaltungsHH</v>
      </c>
      <c r="E1308" s="14" t="str">
        <f>LEFT(tabDaten[[#This Row],[Gld]],1) &amp; "    " &amp;VLOOKUP((tabDaten[[#This Row],[MandNr]]&amp;"x"&amp;LEFT(tabDaten[[#This Row],[Gld]],1)),tabGliederung[],2,FALSE)</f>
        <v xml:space="preserve">3    Wissenschaft, Forschung, Kulturpflege </v>
      </c>
      <c r="F1308" s="14" t="str">
        <f>LEFT(tabDaten[[#This Row],[Gld]],2) &amp; "    " &amp;VLOOKUP((tabDaten[[#This Row],[MandNr]]&amp;"x"&amp;LEFT(tabDaten[[#This Row],[Gld]],2)),tabGliederung[],2,FALSE)</f>
        <v xml:space="preserve">32    Museen, Sammlungen, Ausstellungen </v>
      </c>
      <c r="G13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08" s="14" t="str">
        <f>LEFT(tabDaten[[#This Row],[Gld]],4) &amp; "    " &amp;VLOOKUP((tabDaten[[#This Row],[MandNr]]&amp;"x"&amp;LEFT(tabDaten[[#This Row],[Gld]],4)),tabGliederung[],2,FALSE)</f>
        <v xml:space="preserve">3210    Zentrales Stadtarchiv </v>
      </c>
      <c r="I1308" s="14" t="str">
        <f>IF(OR(LEFT(tabDaten[[#This Row],[Grp]],1)*1=3,LEFT(tabDaten[[#This Row],[Grp]],1)*1=9),LEFT(tabDaten[[#This Row],[Grp]],2),LEFT(tabDaten[[#This Row],[Grp]],1))</f>
        <v>4</v>
      </c>
      <c r="J1308" s="14" t="str">
        <f>VLOOKUP(tabDaten[[#This Row],[GrpKurz]],tabGruppierung[],2,FALSE)</f>
        <v>A   Personalausgaben</v>
      </c>
      <c r="K13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3210-460000    Personalnebenausgaben   </v>
      </c>
      <c r="L1308" s="17">
        <f>IF(OR(tabDaten[[#This Row],[art]]="00",tabDaten[[#This Row],[art]]="10"),tabDaten[[#This Row],[Plan]],tabDaten[[#This Row],[Plan]]*-1)</f>
        <v>-100</v>
      </c>
      <c r="M1308" s="18">
        <f>IF(OR(tabDaten[[#This Row],[art]]="00",tabDaten[[#This Row],[art]]="10",tabDaten[[#This Row],[art]]="60",tabDaten[[#This Row],[art]]="70"),tabDaten[[#This Row],[Rechnung]],tabDaten[[#This Row],[Rechnung]]*-1)</f>
        <v>-84.56</v>
      </c>
      <c r="N1308" s="44">
        <v>1</v>
      </c>
      <c r="O1308" s="45" t="s">
        <v>997</v>
      </c>
      <c r="P1308" s="45" t="s">
        <v>1118</v>
      </c>
      <c r="Q1308" s="45" t="s">
        <v>1712</v>
      </c>
      <c r="R1308" s="45" t="s">
        <v>995</v>
      </c>
      <c r="S1308" s="45" t="s">
        <v>1546</v>
      </c>
      <c r="T1308" s="44" t="s">
        <v>107</v>
      </c>
      <c r="U1308" s="46">
        <v>100</v>
      </c>
      <c r="V1308" s="46">
        <v>84.56</v>
      </c>
    </row>
    <row r="1309" spans="2:22" x14ac:dyDescent="0.2">
      <c r="B1309" s="14" t="str">
        <f>IF(tabDaten[[#This Row],[MandNr]]="","Fehler",IF(tabDaten[[#This Row],[MandNr]]=1,"1 Stadt Bad Rappenau","2 Eigenbetrieb Stadtenwässerung"))</f>
        <v>1 Stadt Bad Rappenau</v>
      </c>
      <c r="C1309" s="14" t="str">
        <f>IF(OR(tabDaten[[#This Row],[art]]="00",tabDaten[[#This Row],[art]]="01",tabDaten[[#This Row],[art]]="60",tabDaten[[#This Row],[art]]="61"),"0 Verwaltungshaushalt","1 Vermögenshaushalt")</f>
        <v>0 Verwaltungshaushalt</v>
      </c>
      <c r="D1309" s="14" t="str">
        <f>VLOOKUP(tabDaten[[#This Row],[art]],tabKontenart[],2,FALSE)</f>
        <v>01 Ausgaben VerwaltungsHH</v>
      </c>
      <c r="E1309" s="14" t="str">
        <f>LEFT(tabDaten[[#This Row],[Gld]],1) &amp; "    " &amp;VLOOKUP((tabDaten[[#This Row],[MandNr]]&amp;"x"&amp;LEFT(tabDaten[[#This Row],[Gld]],1)),tabGliederung[],2,FALSE)</f>
        <v xml:space="preserve">3    Wissenschaft, Forschung, Kulturpflege </v>
      </c>
      <c r="F1309" s="14" t="str">
        <f>LEFT(tabDaten[[#This Row],[Gld]],2) &amp; "    " &amp;VLOOKUP((tabDaten[[#This Row],[MandNr]]&amp;"x"&amp;LEFT(tabDaten[[#This Row],[Gld]],2)),tabGliederung[],2,FALSE)</f>
        <v xml:space="preserve">32    Museen, Sammlungen, Ausstellungen </v>
      </c>
      <c r="G13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09" s="14" t="str">
        <f>LEFT(tabDaten[[#This Row],[Gld]],4) &amp; "    " &amp;VLOOKUP((tabDaten[[#This Row],[MandNr]]&amp;"x"&amp;LEFT(tabDaten[[#This Row],[Gld]],4)),tabGliederung[],2,FALSE)</f>
        <v xml:space="preserve">3210    Zentrales Stadtarchiv </v>
      </c>
      <c r="I1309" s="14" t="str">
        <f>IF(OR(LEFT(tabDaten[[#This Row],[Grp]],1)*1=3,LEFT(tabDaten[[#This Row],[Grp]],1)*1=9),LEFT(tabDaten[[#This Row],[Grp]],2),LEFT(tabDaten[[#This Row],[Grp]],1))</f>
        <v>5</v>
      </c>
      <c r="J1309" s="14" t="str">
        <f>VLOOKUP(tabDaten[[#This Row],[GrpKurz]],tabGruppierung[],2,FALSE)</f>
        <v>A   Sächlicher Verwaltungs- und Betriebsaufwand</v>
      </c>
      <c r="K13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3210-520000    Geräte, Ausstattungs- und Einrichtungsgegenstände  </v>
      </c>
      <c r="L1309" s="17">
        <f>IF(OR(tabDaten[[#This Row],[art]]="00",tabDaten[[#This Row],[art]]="10"),tabDaten[[#This Row],[Plan]],tabDaten[[#This Row],[Plan]]*-1)</f>
        <v>0</v>
      </c>
      <c r="M1309" s="18">
        <f>IF(OR(tabDaten[[#This Row],[art]]="00",tabDaten[[#This Row],[art]]="10",tabDaten[[#This Row],[art]]="60",tabDaten[[#This Row],[art]]="70"),tabDaten[[#This Row],[Rechnung]],tabDaten[[#This Row],[Rechnung]]*-1)</f>
        <v>-101.14</v>
      </c>
      <c r="N1309" s="44">
        <v>1</v>
      </c>
      <c r="O1309" s="45" t="s">
        <v>997</v>
      </c>
      <c r="P1309" s="45" t="s">
        <v>1118</v>
      </c>
      <c r="Q1309" s="45" t="s">
        <v>1714</v>
      </c>
      <c r="R1309" s="45" t="s">
        <v>995</v>
      </c>
      <c r="S1309" s="45" t="s">
        <v>1546</v>
      </c>
      <c r="T1309" s="44" t="s">
        <v>125</v>
      </c>
      <c r="U1309" s="46">
        <v>0</v>
      </c>
      <c r="V1309" s="46">
        <v>101.14</v>
      </c>
    </row>
    <row r="1310" spans="2:22" x14ac:dyDescent="0.2">
      <c r="B1310" s="14" t="str">
        <f>IF(tabDaten[[#This Row],[MandNr]]="","Fehler",IF(tabDaten[[#This Row],[MandNr]]=1,"1 Stadt Bad Rappenau","2 Eigenbetrieb Stadtenwässerung"))</f>
        <v>1 Stadt Bad Rappenau</v>
      </c>
      <c r="C1310" s="14" t="str">
        <f>IF(OR(tabDaten[[#This Row],[art]]="00",tabDaten[[#This Row],[art]]="01",tabDaten[[#This Row],[art]]="60",tabDaten[[#This Row],[art]]="61"),"0 Verwaltungshaushalt","1 Vermögenshaushalt")</f>
        <v>0 Verwaltungshaushalt</v>
      </c>
      <c r="D1310" s="14" t="str">
        <f>VLOOKUP(tabDaten[[#This Row],[art]],tabKontenart[],2,FALSE)</f>
        <v>01 Ausgaben VerwaltungsHH</v>
      </c>
      <c r="E1310" s="14" t="str">
        <f>LEFT(tabDaten[[#This Row],[Gld]],1) &amp; "    " &amp;VLOOKUP((tabDaten[[#This Row],[MandNr]]&amp;"x"&amp;LEFT(tabDaten[[#This Row],[Gld]],1)),tabGliederung[],2,FALSE)</f>
        <v xml:space="preserve">3    Wissenschaft, Forschung, Kulturpflege </v>
      </c>
      <c r="F1310" s="14" t="str">
        <f>LEFT(tabDaten[[#This Row],[Gld]],2) &amp; "    " &amp;VLOOKUP((tabDaten[[#This Row],[MandNr]]&amp;"x"&amp;LEFT(tabDaten[[#This Row],[Gld]],2)),tabGliederung[],2,FALSE)</f>
        <v xml:space="preserve">32    Museen, Sammlungen, Ausstellungen </v>
      </c>
      <c r="G13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0" s="14" t="str">
        <f>LEFT(tabDaten[[#This Row],[Gld]],4) &amp; "    " &amp;VLOOKUP((tabDaten[[#This Row],[MandNr]]&amp;"x"&amp;LEFT(tabDaten[[#This Row],[Gld]],4)),tabGliederung[],2,FALSE)</f>
        <v xml:space="preserve">3210    Zentrales Stadtarchiv </v>
      </c>
      <c r="I1310" s="14" t="str">
        <f>IF(OR(LEFT(tabDaten[[#This Row],[Grp]],1)*1=3,LEFT(tabDaten[[#This Row],[Grp]],1)*1=9),LEFT(tabDaten[[#This Row],[Grp]],2),LEFT(tabDaten[[#This Row],[Grp]],1))</f>
        <v>5</v>
      </c>
      <c r="J1310" s="14" t="str">
        <f>VLOOKUP(tabDaten[[#This Row],[GrpKurz]],tabGruppierung[],2,FALSE)</f>
        <v>A   Sächlicher Verwaltungs- und Betriebsaufwand</v>
      </c>
      <c r="K13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3210-522000    Druck- und Kopierkosten   </v>
      </c>
      <c r="L1310" s="17">
        <f>IF(OR(tabDaten[[#This Row],[art]]="00",tabDaten[[#This Row],[art]]="10"),tabDaten[[#This Row],[Plan]],tabDaten[[#This Row],[Plan]]*-1)</f>
        <v>-300</v>
      </c>
      <c r="M1310" s="18">
        <f>IF(OR(tabDaten[[#This Row],[art]]="00",tabDaten[[#This Row],[art]]="10",tabDaten[[#This Row],[art]]="60",tabDaten[[#This Row],[art]]="70"),tabDaten[[#This Row],[Rechnung]],tabDaten[[#This Row],[Rechnung]]*-1)</f>
        <v>-59.74</v>
      </c>
      <c r="N1310" s="44">
        <v>1</v>
      </c>
      <c r="O1310" s="45" t="s">
        <v>997</v>
      </c>
      <c r="P1310" s="45" t="s">
        <v>1118</v>
      </c>
      <c r="Q1310" s="45" t="s">
        <v>1715</v>
      </c>
      <c r="R1310" s="45" t="s">
        <v>995</v>
      </c>
      <c r="S1310" s="45" t="s">
        <v>1546</v>
      </c>
      <c r="T1310" s="44" t="s">
        <v>110</v>
      </c>
      <c r="U1310" s="46">
        <v>300</v>
      </c>
      <c r="V1310" s="46">
        <v>59.74</v>
      </c>
    </row>
    <row r="1311" spans="2:22" x14ac:dyDescent="0.2">
      <c r="B1311" s="14" t="str">
        <f>IF(tabDaten[[#This Row],[MandNr]]="","Fehler",IF(tabDaten[[#This Row],[MandNr]]=1,"1 Stadt Bad Rappenau","2 Eigenbetrieb Stadtenwässerung"))</f>
        <v>1 Stadt Bad Rappenau</v>
      </c>
      <c r="C1311" s="14" t="str">
        <f>IF(OR(tabDaten[[#This Row],[art]]="00",tabDaten[[#This Row],[art]]="01",tabDaten[[#This Row],[art]]="60",tabDaten[[#This Row],[art]]="61"),"0 Verwaltungshaushalt","1 Vermögenshaushalt")</f>
        <v>0 Verwaltungshaushalt</v>
      </c>
      <c r="D1311" s="14" t="str">
        <f>VLOOKUP(tabDaten[[#This Row],[art]],tabKontenart[],2,FALSE)</f>
        <v>01 Ausgaben VerwaltungsHH</v>
      </c>
      <c r="E1311" s="14" t="str">
        <f>LEFT(tabDaten[[#This Row],[Gld]],1) &amp; "    " &amp;VLOOKUP((tabDaten[[#This Row],[MandNr]]&amp;"x"&amp;LEFT(tabDaten[[#This Row],[Gld]],1)),tabGliederung[],2,FALSE)</f>
        <v xml:space="preserve">3    Wissenschaft, Forschung, Kulturpflege </v>
      </c>
      <c r="F1311" s="14" t="str">
        <f>LEFT(tabDaten[[#This Row],[Gld]],2) &amp; "    " &amp;VLOOKUP((tabDaten[[#This Row],[MandNr]]&amp;"x"&amp;LEFT(tabDaten[[#This Row],[Gld]],2)),tabGliederung[],2,FALSE)</f>
        <v xml:space="preserve">32    Museen, Sammlungen, Ausstellungen </v>
      </c>
      <c r="G13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1" s="14" t="str">
        <f>LEFT(tabDaten[[#This Row],[Gld]],4) &amp; "    " &amp;VLOOKUP((tabDaten[[#This Row],[MandNr]]&amp;"x"&amp;LEFT(tabDaten[[#This Row],[Gld]],4)),tabGliederung[],2,FALSE)</f>
        <v xml:space="preserve">3210    Zentrales Stadtarchiv </v>
      </c>
      <c r="I1311" s="14" t="str">
        <f>IF(OR(LEFT(tabDaten[[#This Row],[Grp]],1)*1=3,LEFT(tabDaten[[#This Row],[Grp]],1)*1=9),LEFT(tabDaten[[#This Row],[Grp]],2),LEFT(tabDaten[[#This Row],[Grp]],1))</f>
        <v>5</v>
      </c>
      <c r="J1311" s="14" t="str">
        <f>VLOOKUP(tabDaten[[#This Row],[GrpKurz]],tabGruppierung[],2,FALSE)</f>
        <v>A   Sächlicher Verwaltungs- und Betriebsaufwand</v>
      </c>
      <c r="K13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3210-562000    Aus- und Fortbildung,   </v>
      </c>
      <c r="L1311" s="17">
        <f>IF(OR(tabDaten[[#This Row],[art]]="00",tabDaten[[#This Row],[art]]="10"),tabDaten[[#This Row],[Plan]],tabDaten[[#This Row],[Plan]]*-1)</f>
        <v>0</v>
      </c>
      <c r="M1311" s="18">
        <f>IF(OR(tabDaten[[#This Row],[art]]="00",tabDaten[[#This Row],[art]]="10",tabDaten[[#This Row],[art]]="60",tabDaten[[#This Row],[art]]="70"),tabDaten[[#This Row],[Rechnung]],tabDaten[[#This Row],[Rechnung]]*-1)</f>
        <v>-306</v>
      </c>
      <c r="N1311" s="44">
        <v>1</v>
      </c>
      <c r="O1311" s="45" t="s">
        <v>997</v>
      </c>
      <c r="P1311" s="45" t="s">
        <v>1118</v>
      </c>
      <c r="Q1311" s="45" t="s">
        <v>1727</v>
      </c>
      <c r="R1311" s="45" t="s">
        <v>995</v>
      </c>
      <c r="S1311" s="45" t="s">
        <v>1546</v>
      </c>
      <c r="T1311" s="44" t="s">
        <v>142</v>
      </c>
      <c r="U1311" s="46">
        <v>0</v>
      </c>
      <c r="V1311" s="46">
        <v>306</v>
      </c>
    </row>
    <row r="1312" spans="2:22" x14ac:dyDescent="0.2">
      <c r="B1312" s="14" t="str">
        <f>IF(tabDaten[[#This Row],[MandNr]]="","Fehler",IF(tabDaten[[#This Row],[MandNr]]=1,"1 Stadt Bad Rappenau","2 Eigenbetrieb Stadtenwässerung"))</f>
        <v>1 Stadt Bad Rappenau</v>
      </c>
      <c r="C1312" s="14" t="str">
        <f>IF(OR(tabDaten[[#This Row],[art]]="00",tabDaten[[#This Row],[art]]="01",tabDaten[[#This Row],[art]]="60",tabDaten[[#This Row],[art]]="61"),"0 Verwaltungshaushalt","1 Vermögenshaushalt")</f>
        <v>0 Verwaltungshaushalt</v>
      </c>
      <c r="D1312" s="14" t="str">
        <f>VLOOKUP(tabDaten[[#This Row],[art]],tabKontenart[],2,FALSE)</f>
        <v>01 Ausgaben VerwaltungsHH</v>
      </c>
      <c r="E1312" s="14" t="str">
        <f>LEFT(tabDaten[[#This Row],[Gld]],1) &amp; "    " &amp;VLOOKUP((tabDaten[[#This Row],[MandNr]]&amp;"x"&amp;LEFT(tabDaten[[#This Row],[Gld]],1)),tabGliederung[],2,FALSE)</f>
        <v xml:space="preserve">3    Wissenschaft, Forschung, Kulturpflege </v>
      </c>
      <c r="F1312" s="14" t="str">
        <f>LEFT(tabDaten[[#This Row],[Gld]],2) &amp; "    " &amp;VLOOKUP((tabDaten[[#This Row],[MandNr]]&amp;"x"&amp;LEFT(tabDaten[[#This Row],[Gld]],2)),tabGliederung[],2,FALSE)</f>
        <v xml:space="preserve">32    Museen, Sammlungen, Ausstellungen </v>
      </c>
      <c r="G13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2" s="14" t="str">
        <f>LEFT(tabDaten[[#This Row],[Gld]],4) &amp; "    " &amp;VLOOKUP((tabDaten[[#This Row],[MandNr]]&amp;"x"&amp;LEFT(tabDaten[[#This Row],[Gld]],4)),tabGliederung[],2,FALSE)</f>
        <v xml:space="preserve">3210    Zentrales Stadtarchiv </v>
      </c>
      <c r="I1312" s="14" t="str">
        <f>IF(OR(LEFT(tabDaten[[#This Row],[Grp]],1)*1=3,LEFT(tabDaten[[#This Row],[Grp]],1)*1=9),LEFT(tabDaten[[#This Row],[Grp]],2),LEFT(tabDaten[[#This Row],[Grp]],1))</f>
        <v>5</v>
      </c>
      <c r="J1312" s="14" t="str">
        <f>VLOOKUP(tabDaten[[#This Row],[GrpKurz]],tabGruppierung[],2,FALSE)</f>
        <v>A   Sächlicher Verwaltungs- und Betriebsaufwand</v>
      </c>
      <c r="K13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3210-585000    Ergänzung, Unterhaltung von Sammlungen  </v>
      </c>
      <c r="L1312" s="17">
        <f>IF(OR(tabDaten[[#This Row],[art]]="00",tabDaten[[#This Row],[art]]="10"),tabDaten[[#This Row],[Plan]],tabDaten[[#This Row],[Plan]]*-1)</f>
        <v>-6500</v>
      </c>
      <c r="M1312" s="18">
        <f>IF(OR(tabDaten[[#This Row],[art]]="00",tabDaten[[#This Row],[art]]="10",tabDaten[[#This Row],[art]]="60",tabDaten[[#This Row],[art]]="70"),tabDaten[[#This Row],[Rechnung]],tabDaten[[#This Row],[Rechnung]]*-1)</f>
        <v>-3072.63</v>
      </c>
      <c r="N1312" s="44">
        <v>1</v>
      </c>
      <c r="O1312" s="45" t="s">
        <v>997</v>
      </c>
      <c r="P1312" s="45" t="s">
        <v>1118</v>
      </c>
      <c r="Q1312" s="45" t="s">
        <v>1770</v>
      </c>
      <c r="R1312" s="45" t="s">
        <v>995</v>
      </c>
      <c r="S1312" s="45" t="s">
        <v>1546</v>
      </c>
      <c r="T1312" s="44" t="s">
        <v>201</v>
      </c>
      <c r="U1312" s="46">
        <v>6500</v>
      </c>
      <c r="V1312" s="46">
        <v>3072.63</v>
      </c>
    </row>
    <row r="1313" spans="2:22" x14ac:dyDescent="0.2">
      <c r="B1313" s="14" t="str">
        <f>IF(tabDaten[[#This Row],[MandNr]]="","Fehler",IF(tabDaten[[#This Row],[MandNr]]=1,"1 Stadt Bad Rappenau","2 Eigenbetrieb Stadtenwässerung"))</f>
        <v>1 Stadt Bad Rappenau</v>
      </c>
      <c r="C1313" s="14" t="str">
        <f>IF(OR(tabDaten[[#This Row],[art]]="00",tabDaten[[#This Row],[art]]="01",tabDaten[[#This Row],[art]]="60",tabDaten[[#This Row],[art]]="61"),"0 Verwaltungshaushalt","1 Vermögenshaushalt")</f>
        <v>0 Verwaltungshaushalt</v>
      </c>
      <c r="D1313" s="14" t="str">
        <f>VLOOKUP(tabDaten[[#This Row],[art]],tabKontenart[],2,FALSE)</f>
        <v>01 Ausgaben VerwaltungsHH</v>
      </c>
      <c r="E1313" s="14" t="str">
        <f>LEFT(tabDaten[[#This Row],[Gld]],1) &amp; "    " &amp;VLOOKUP((tabDaten[[#This Row],[MandNr]]&amp;"x"&amp;LEFT(tabDaten[[#This Row],[Gld]],1)),tabGliederung[],2,FALSE)</f>
        <v xml:space="preserve">3    Wissenschaft, Forschung, Kulturpflege </v>
      </c>
      <c r="F1313" s="14" t="str">
        <f>LEFT(tabDaten[[#This Row],[Gld]],2) &amp; "    " &amp;VLOOKUP((tabDaten[[#This Row],[MandNr]]&amp;"x"&amp;LEFT(tabDaten[[#This Row],[Gld]],2)),tabGliederung[],2,FALSE)</f>
        <v xml:space="preserve">32    Museen, Sammlungen, Ausstellungen </v>
      </c>
      <c r="G13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3" s="14" t="str">
        <f>LEFT(tabDaten[[#This Row],[Gld]],4) &amp; "    " &amp;VLOOKUP((tabDaten[[#This Row],[MandNr]]&amp;"x"&amp;LEFT(tabDaten[[#This Row],[Gld]],4)),tabGliederung[],2,FALSE)</f>
        <v xml:space="preserve">3210    Zentrales Stadtarchiv </v>
      </c>
      <c r="I1313" s="14" t="str">
        <f>IF(OR(LEFT(tabDaten[[#This Row],[Grp]],1)*1=3,LEFT(tabDaten[[#This Row],[Grp]],1)*1=9),LEFT(tabDaten[[#This Row],[Grp]],2),LEFT(tabDaten[[#This Row],[Grp]],1))</f>
        <v>6</v>
      </c>
      <c r="J1313" s="14" t="str">
        <f>VLOOKUP(tabDaten[[#This Row],[GrpKurz]],tabGruppierung[],2,FALSE)</f>
        <v>A   Sächlicher Verwaltungs- und Betriebsaufwand</v>
      </c>
      <c r="K13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3210-638000    EDV-Kosten   </v>
      </c>
      <c r="L1313" s="17">
        <f>IF(OR(tabDaten[[#This Row],[art]]="00",tabDaten[[#This Row],[art]]="10"),tabDaten[[#This Row],[Plan]],tabDaten[[#This Row],[Plan]]*-1)</f>
        <v>-4200</v>
      </c>
      <c r="M1313" s="18">
        <f>IF(OR(tabDaten[[#This Row],[art]]="00",tabDaten[[#This Row],[art]]="10",tabDaten[[#This Row],[art]]="60",tabDaten[[#This Row],[art]]="70"),tabDaten[[#This Row],[Rechnung]],tabDaten[[#This Row],[Rechnung]]*-1)</f>
        <v>-4995.33</v>
      </c>
      <c r="N1313" s="44">
        <v>1</v>
      </c>
      <c r="O1313" s="45" t="s">
        <v>997</v>
      </c>
      <c r="P1313" s="45" t="s">
        <v>1118</v>
      </c>
      <c r="Q1313" s="45" t="s">
        <v>1722</v>
      </c>
      <c r="R1313" s="45" t="s">
        <v>995</v>
      </c>
      <c r="S1313" s="45" t="s">
        <v>1546</v>
      </c>
      <c r="T1313" s="44" t="s">
        <v>117</v>
      </c>
      <c r="U1313" s="46">
        <v>4200</v>
      </c>
      <c r="V1313" s="46">
        <v>4995.33</v>
      </c>
    </row>
    <row r="1314" spans="2:22" x14ac:dyDescent="0.2">
      <c r="B1314" s="14" t="str">
        <f>IF(tabDaten[[#This Row],[MandNr]]="","Fehler",IF(tabDaten[[#This Row],[MandNr]]=1,"1 Stadt Bad Rappenau","2 Eigenbetrieb Stadtenwässerung"))</f>
        <v>1 Stadt Bad Rappenau</v>
      </c>
      <c r="C1314" s="14" t="str">
        <f>IF(OR(tabDaten[[#This Row],[art]]="00",tabDaten[[#This Row],[art]]="01",tabDaten[[#This Row],[art]]="60",tabDaten[[#This Row],[art]]="61"),"0 Verwaltungshaushalt","1 Vermögenshaushalt")</f>
        <v>0 Verwaltungshaushalt</v>
      </c>
      <c r="D1314" s="14" t="str">
        <f>VLOOKUP(tabDaten[[#This Row],[art]],tabKontenart[],2,FALSE)</f>
        <v>01 Ausgaben VerwaltungsHH</v>
      </c>
      <c r="E1314" s="14" t="str">
        <f>LEFT(tabDaten[[#This Row],[Gld]],1) &amp; "    " &amp;VLOOKUP((tabDaten[[#This Row],[MandNr]]&amp;"x"&amp;LEFT(tabDaten[[#This Row],[Gld]],1)),tabGliederung[],2,FALSE)</f>
        <v xml:space="preserve">3    Wissenschaft, Forschung, Kulturpflege </v>
      </c>
      <c r="F1314" s="14" t="str">
        <f>LEFT(tabDaten[[#This Row],[Gld]],2) &amp; "    " &amp;VLOOKUP((tabDaten[[#This Row],[MandNr]]&amp;"x"&amp;LEFT(tabDaten[[#This Row],[Gld]],2)),tabGliederung[],2,FALSE)</f>
        <v xml:space="preserve">32    Museen, Sammlungen, Ausstellungen </v>
      </c>
      <c r="G13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4" s="14" t="str">
        <f>LEFT(tabDaten[[#This Row],[Gld]],4) &amp; "    " &amp;VLOOKUP((tabDaten[[#This Row],[MandNr]]&amp;"x"&amp;LEFT(tabDaten[[#This Row],[Gld]],4)),tabGliederung[],2,FALSE)</f>
        <v xml:space="preserve">3210    Zentrales Stadtarchiv </v>
      </c>
      <c r="I1314" s="14" t="str">
        <f>IF(OR(LEFT(tabDaten[[#This Row],[Grp]],1)*1=3,LEFT(tabDaten[[#This Row],[Grp]],1)*1=9),LEFT(tabDaten[[#This Row],[Grp]],2),LEFT(tabDaten[[#This Row],[Grp]],1))</f>
        <v>6</v>
      </c>
      <c r="J1314" s="14" t="str">
        <f>VLOOKUP(tabDaten[[#This Row],[GrpKurz]],tabGruppierung[],2,FALSE)</f>
        <v>A   Sächlicher Verwaltungs- und Betriebsaufwand</v>
      </c>
      <c r="K13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3210-650000    Bürobedarf   </v>
      </c>
      <c r="L1314" s="17">
        <f>IF(OR(tabDaten[[#This Row],[art]]="00",tabDaten[[#This Row],[art]]="10"),tabDaten[[#This Row],[Plan]],tabDaten[[#This Row],[Plan]]*-1)</f>
        <v>-1600</v>
      </c>
      <c r="M1314" s="18">
        <f>IF(OR(tabDaten[[#This Row],[art]]="00",tabDaten[[#This Row],[art]]="10",tabDaten[[#This Row],[art]]="60",tabDaten[[#This Row],[art]]="70"),tabDaten[[#This Row],[Rechnung]],tabDaten[[#This Row],[Rechnung]]*-1)</f>
        <v>-1199.69</v>
      </c>
      <c r="N1314" s="44">
        <v>1</v>
      </c>
      <c r="O1314" s="45" t="s">
        <v>997</v>
      </c>
      <c r="P1314" s="45" t="s">
        <v>1118</v>
      </c>
      <c r="Q1314" s="45" t="s">
        <v>1724</v>
      </c>
      <c r="R1314" s="45" t="s">
        <v>995</v>
      </c>
      <c r="S1314" s="45" t="s">
        <v>1546</v>
      </c>
      <c r="T1314" s="44" t="s">
        <v>119</v>
      </c>
      <c r="U1314" s="46">
        <v>1600</v>
      </c>
      <c r="V1314" s="46">
        <v>1199.69</v>
      </c>
    </row>
    <row r="1315" spans="2:22" x14ac:dyDescent="0.2">
      <c r="B1315" s="14" t="str">
        <f>IF(tabDaten[[#This Row],[MandNr]]="","Fehler",IF(tabDaten[[#This Row],[MandNr]]=1,"1 Stadt Bad Rappenau","2 Eigenbetrieb Stadtenwässerung"))</f>
        <v>1 Stadt Bad Rappenau</v>
      </c>
      <c r="C1315" s="14" t="str">
        <f>IF(OR(tabDaten[[#This Row],[art]]="00",tabDaten[[#This Row],[art]]="01",tabDaten[[#This Row],[art]]="60",tabDaten[[#This Row],[art]]="61"),"0 Verwaltungshaushalt","1 Vermögenshaushalt")</f>
        <v>0 Verwaltungshaushalt</v>
      </c>
      <c r="D1315" s="14" t="str">
        <f>VLOOKUP(tabDaten[[#This Row],[art]],tabKontenart[],2,FALSE)</f>
        <v>01 Ausgaben VerwaltungsHH</v>
      </c>
      <c r="E1315" s="14" t="str">
        <f>LEFT(tabDaten[[#This Row],[Gld]],1) &amp; "    " &amp;VLOOKUP((tabDaten[[#This Row],[MandNr]]&amp;"x"&amp;LEFT(tabDaten[[#This Row],[Gld]],1)),tabGliederung[],2,FALSE)</f>
        <v xml:space="preserve">3    Wissenschaft, Forschung, Kulturpflege </v>
      </c>
      <c r="F1315" s="14" t="str">
        <f>LEFT(tabDaten[[#This Row],[Gld]],2) &amp; "    " &amp;VLOOKUP((tabDaten[[#This Row],[MandNr]]&amp;"x"&amp;LEFT(tabDaten[[#This Row],[Gld]],2)),tabGliederung[],2,FALSE)</f>
        <v xml:space="preserve">32    Museen, Sammlungen, Ausstellungen </v>
      </c>
      <c r="G13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5" s="14" t="str">
        <f>LEFT(tabDaten[[#This Row],[Gld]],4) &amp; "    " &amp;VLOOKUP((tabDaten[[#This Row],[MandNr]]&amp;"x"&amp;LEFT(tabDaten[[#This Row],[Gld]],4)),tabGliederung[],2,FALSE)</f>
        <v xml:space="preserve">3210    Zentrales Stadtarchiv </v>
      </c>
      <c r="I1315" s="14" t="str">
        <f>IF(OR(LEFT(tabDaten[[#This Row],[Grp]],1)*1=3,LEFT(tabDaten[[#This Row],[Grp]],1)*1=9),LEFT(tabDaten[[#This Row],[Grp]],2),LEFT(tabDaten[[#This Row],[Grp]],1))</f>
        <v>6</v>
      </c>
      <c r="J1315" s="14" t="str">
        <f>VLOOKUP(tabDaten[[#This Row],[GrpKurz]],tabGruppierung[],2,FALSE)</f>
        <v>A   Sächlicher Verwaltungs- und Betriebsaufwand</v>
      </c>
      <c r="K13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3210-668000    Vermischte Ausgaben   </v>
      </c>
      <c r="L1315" s="17">
        <f>IF(OR(tabDaten[[#This Row],[art]]="00",tabDaten[[#This Row],[art]]="10"),tabDaten[[#This Row],[Plan]],tabDaten[[#This Row],[Plan]]*-1)</f>
        <v>-500</v>
      </c>
      <c r="M1315" s="18">
        <f>IF(OR(tabDaten[[#This Row],[art]]="00",tabDaten[[#This Row],[art]]="10",tabDaten[[#This Row],[art]]="60",tabDaten[[#This Row],[art]]="70"),tabDaten[[#This Row],[Rechnung]],tabDaten[[#This Row],[Rechnung]]*-1)</f>
        <v>-102.65</v>
      </c>
      <c r="N1315" s="44">
        <v>1</v>
      </c>
      <c r="O1315" s="45" t="s">
        <v>997</v>
      </c>
      <c r="P1315" s="45" t="s">
        <v>1118</v>
      </c>
      <c r="Q1315" s="45" t="s">
        <v>1726</v>
      </c>
      <c r="R1315" s="45" t="s">
        <v>995</v>
      </c>
      <c r="S1315" s="45" t="s">
        <v>1546</v>
      </c>
      <c r="T1315" s="44" t="s">
        <v>121</v>
      </c>
      <c r="U1315" s="46">
        <v>500</v>
      </c>
      <c r="V1315" s="46">
        <v>102.65</v>
      </c>
    </row>
    <row r="1316" spans="2:22" x14ac:dyDescent="0.2">
      <c r="B1316" s="14" t="str">
        <f>IF(tabDaten[[#This Row],[MandNr]]="","Fehler",IF(tabDaten[[#This Row],[MandNr]]=1,"1 Stadt Bad Rappenau","2 Eigenbetrieb Stadtenwässerung"))</f>
        <v>1 Stadt Bad Rappenau</v>
      </c>
      <c r="C1316" s="14" t="str">
        <f>IF(OR(tabDaten[[#This Row],[art]]="00",tabDaten[[#This Row],[art]]="01",tabDaten[[#This Row],[art]]="60",tabDaten[[#This Row],[art]]="61"),"0 Verwaltungshaushalt","1 Vermögenshaushalt")</f>
        <v>0 Verwaltungshaushalt</v>
      </c>
      <c r="D1316" s="14" t="str">
        <f>VLOOKUP(tabDaten[[#This Row],[art]],tabKontenart[],2,FALSE)</f>
        <v>01 Ausgaben VerwaltungsHH</v>
      </c>
      <c r="E1316" s="14" t="str">
        <f>LEFT(tabDaten[[#This Row],[Gld]],1) &amp; "    " &amp;VLOOKUP((tabDaten[[#This Row],[MandNr]]&amp;"x"&amp;LEFT(tabDaten[[#This Row],[Gld]],1)),tabGliederung[],2,FALSE)</f>
        <v xml:space="preserve">3    Wissenschaft, Forschung, Kulturpflege </v>
      </c>
      <c r="F1316" s="14" t="str">
        <f>LEFT(tabDaten[[#This Row],[Gld]],2) &amp; "    " &amp;VLOOKUP((tabDaten[[#This Row],[MandNr]]&amp;"x"&amp;LEFT(tabDaten[[#This Row],[Gld]],2)),tabGliederung[],2,FALSE)</f>
        <v xml:space="preserve">32    Museen, Sammlungen, Ausstellungen </v>
      </c>
      <c r="G13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6" s="14" t="str">
        <f>LEFT(tabDaten[[#This Row],[Gld]],4) &amp; "    " &amp;VLOOKUP((tabDaten[[#This Row],[MandNr]]&amp;"x"&amp;LEFT(tabDaten[[#This Row],[Gld]],4)),tabGliederung[],2,FALSE)</f>
        <v xml:space="preserve">3211    Ausstellungen </v>
      </c>
      <c r="I1316" s="14" t="str">
        <f>IF(OR(LEFT(tabDaten[[#This Row],[Grp]],1)*1=3,LEFT(tabDaten[[#This Row],[Grp]],1)*1=9),LEFT(tabDaten[[#This Row],[Grp]],2),LEFT(tabDaten[[#This Row],[Grp]],1))</f>
        <v>4</v>
      </c>
      <c r="J1316" s="14" t="str">
        <f>VLOOKUP(tabDaten[[#This Row],[GrpKurz]],tabGruppierung[],2,FALSE)</f>
        <v>A   Personalausgaben</v>
      </c>
      <c r="K13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3211-414000    Vergütungen der Beschäftigten  bis 2005 nur Angestellte </v>
      </c>
      <c r="L1316" s="17">
        <f>IF(OR(tabDaten[[#This Row],[art]]="00",tabDaten[[#This Row],[art]]="10"),tabDaten[[#This Row],[Plan]],tabDaten[[#This Row],[Plan]]*-1)</f>
        <v>-12000</v>
      </c>
      <c r="M1316" s="18">
        <f>IF(OR(tabDaten[[#This Row],[art]]="00",tabDaten[[#This Row],[art]]="10",tabDaten[[#This Row],[art]]="60",tabDaten[[#This Row],[art]]="70"),tabDaten[[#This Row],[Rechnung]],tabDaten[[#This Row],[Rechnung]]*-1)</f>
        <v>-12352.82</v>
      </c>
      <c r="N1316" s="44">
        <v>1</v>
      </c>
      <c r="O1316" s="45" t="s">
        <v>997</v>
      </c>
      <c r="P1316" s="45" t="s">
        <v>1119</v>
      </c>
      <c r="Q1316" s="45" t="s">
        <v>1707</v>
      </c>
      <c r="R1316" s="45" t="s">
        <v>995</v>
      </c>
      <c r="S1316" s="45" t="s">
        <v>1546</v>
      </c>
      <c r="T1316" s="44" t="s">
        <v>102</v>
      </c>
      <c r="U1316" s="46">
        <v>12000</v>
      </c>
      <c r="V1316" s="46">
        <v>12352.82</v>
      </c>
    </row>
    <row r="1317" spans="2:22" x14ac:dyDescent="0.2">
      <c r="B1317" s="14" t="str">
        <f>IF(tabDaten[[#This Row],[MandNr]]="","Fehler",IF(tabDaten[[#This Row],[MandNr]]=1,"1 Stadt Bad Rappenau","2 Eigenbetrieb Stadtenwässerung"))</f>
        <v>1 Stadt Bad Rappenau</v>
      </c>
      <c r="C1317" s="14" t="str">
        <f>IF(OR(tabDaten[[#This Row],[art]]="00",tabDaten[[#This Row],[art]]="01",tabDaten[[#This Row],[art]]="60",tabDaten[[#This Row],[art]]="61"),"0 Verwaltungshaushalt","1 Vermögenshaushalt")</f>
        <v>0 Verwaltungshaushalt</v>
      </c>
      <c r="D1317" s="14" t="str">
        <f>VLOOKUP(tabDaten[[#This Row],[art]],tabKontenart[],2,FALSE)</f>
        <v>01 Ausgaben VerwaltungsHH</v>
      </c>
      <c r="E1317" s="14" t="str">
        <f>LEFT(tabDaten[[#This Row],[Gld]],1) &amp; "    " &amp;VLOOKUP((tabDaten[[#This Row],[MandNr]]&amp;"x"&amp;LEFT(tabDaten[[#This Row],[Gld]],1)),tabGliederung[],2,FALSE)</f>
        <v xml:space="preserve">3    Wissenschaft, Forschung, Kulturpflege </v>
      </c>
      <c r="F1317" s="14" t="str">
        <f>LEFT(tabDaten[[#This Row],[Gld]],2) &amp; "    " &amp;VLOOKUP((tabDaten[[#This Row],[MandNr]]&amp;"x"&amp;LEFT(tabDaten[[#This Row],[Gld]],2)),tabGliederung[],2,FALSE)</f>
        <v xml:space="preserve">32    Museen, Sammlungen, Ausstellungen </v>
      </c>
      <c r="G13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7" s="14" t="str">
        <f>LEFT(tabDaten[[#This Row],[Gld]],4) &amp; "    " &amp;VLOOKUP((tabDaten[[#This Row],[MandNr]]&amp;"x"&amp;LEFT(tabDaten[[#This Row],[Gld]],4)),tabGliederung[],2,FALSE)</f>
        <v xml:space="preserve">3211    Ausstellungen </v>
      </c>
      <c r="I1317" s="14" t="str">
        <f>IF(OR(LEFT(tabDaten[[#This Row],[Grp]],1)*1=3,LEFT(tabDaten[[#This Row],[Grp]],1)*1=9),LEFT(tabDaten[[#This Row],[Grp]],2),LEFT(tabDaten[[#This Row],[Grp]],1))</f>
        <v>4</v>
      </c>
      <c r="J1317" s="14" t="str">
        <f>VLOOKUP(tabDaten[[#This Row],[GrpKurz]],tabGruppierung[],2,FALSE)</f>
        <v>A   Personalausgaben</v>
      </c>
      <c r="K13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3211-434000    Beiträge Versorgungskasse  bis 2005 nur Angestellte </v>
      </c>
      <c r="L1317" s="17">
        <f>IF(OR(tabDaten[[#This Row],[art]]="00",tabDaten[[#This Row],[art]]="10"),tabDaten[[#This Row],[Plan]],tabDaten[[#This Row],[Plan]]*-1)</f>
        <v>-1100</v>
      </c>
      <c r="M1317" s="18">
        <f>IF(OR(tabDaten[[#This Row],[art]]="00",tabDaten[[#This Row],[art]]="10",tabDaten[[#This Row],[art]]="60",tabDaten[[#This Row],[art]]="70"),tabDaten[[#This Row],[Rechnung]],tabDaten[[#This Row],[Rechnung]]*-1)</f>
        <v>-1078.73</v>
      </c>
      <c r="N1317" s="44">
        <v>1</v>
      </c>
      <c r="O1317" s="45" t="s">
        <v>997</v>
      </c>
      <c r="P1317" s="45" t="s">
        <v>1119</v>
      </c>
      <c r="Q1317" s="45" t="s">
        <v>1709</v>
      </c>
      <c r="R1317" s="45" t="s">
        <v>995</v>
      </c>
      <c r="S1317" s="45" t="s">
        <v>1546</v>
      </c>
      <c r="T1317" s="44" t="s">
        <v>104</v>
      </c>
      <c r="U1317" s="46">
        <v>1100</v>
      </c>
      <c r="V1317" s="46">
        <v>1078.73</v>
      </c>
    </row>
    <row r="1318" spans="2:22" x14ac:dyDescent="0.2">
      <c r="B1318" s="14" t="str">
        <f>IF(tabDaten[[#This Row],[MandNr]]="","Fehler",IF(tabDaten[[#This Row],[MandNr]]=1,"1 Stadt Bad Rappenau","2 Eigenbetrieb Stadtenwässerung"))</f>
        <v>1 Stadt Bad Rappenau</v>
      </c>
      <c r="C1318" s="14" t="str">
        <f>IF(OR(tabDaten[[#This Row],[art]]="00",tabDaten[[#This Row],[art]]="01",tabDaten[[#This Row],[art]]="60",tabDaten[[#This Row],[art]]="61"),"0 Verwaltungshaushalt","1 Vermögenshaushalt")</f>
        <v>0 Verwaltungshaushalt</v>
      </c>
      <c r="D1318" s="14" t="str">
        <f>VLOOKUP(tabDaten[[#This Row],[art]],tabKontenart[],2,FALSE)</f>
        <v>01 Ausgaben VerwaltungsHH</v>
      </c>
      <c r="E1318" s="14" t="str">
        <f>LEFT(tabDaten[[#This Row],[Gld]],1) &amp; "    " &amp;VLOOKUP((tabDaten[[#This Row],[MandNr]]&amp;"x"&amp;LEFT(tabDaten[[#This Row],[Gld]],1)),tabGliederung[],2,FALSE)</f>
        <v xml:space="preserve">3    Wissenschaft, Forschung, Kulturpflege </v>
      </c>
      <c r="F1318" s="14" t="str">
        <f>LEFT(tabDaten[[#This Row],[Gld]],2) &amp; "    " &amp;VLOOKUP((tabDaten[[#This Row],[MandNr]]&amp;"x"&amp;LEFT(tabDaten[[#This Row],[Gld]],2)),tabGliederung[],2,FALSE)</f>
        <v xml:space="preserve">32    Museen, Sammlungen, Ausstellungen </v>
      </c>
      <c r="G13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8" s="14" t="str">
        <f>LEFT(tabDaten[[#This Row],[Gld]],4) &amp; "    " &amp;VLOOKUP((tabDaten[[#This Row],[MandNr]]&amp;"x"&amp;LEFT(tabDaten[[#This Row],[Gld]],4)),tabGliederung[],2,FALSE)</f>
        <v xml:space="preserve">3211    Ausstellungen </v>
      </c>
      <c r="I1318" s="14" t="str">
        <f>IF(OR(LEFT(tabDaten[[#This Row],[Grp]],1)*1=3,LEFT(tabDaten[[#This Row],[Grp]],1)*1=9),LEFT(tabDaten[[#This Row],[Grp]],2),LEFT(tabDaten[[#This Row],[Grp]],1))</f>
        <v>4</v>
      </c>
      <c r="J1318" s="14" t="str">
        <f>VLOOKUP(tabDaten[[#This Row],[GrpKurz]],tabGruppierung[],2,FALSE)</f>
        <v>A   Personalausgaben</v>
      </c>
      <c r="K13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3211-444000    Beiträge zur gesetzlichen Sozialversicherung für bis 2005 nur Angestellte </v>
      </c>
      <c r="L1318" s="17">
        <f>IF(OR(tabDaten[[#This Row],[art]]="00",tabDaten[[#This Row],[art]]="10"),tabDaten[[#This Row],[Plan]],tabDaten[[#This Row],[Plan]]*-1)</f>
        <v>-2500</v>
      </c>
      <c r="M1318" s="18">
        <f>IF(OR(tabDaten[[#This Row],[art]]="00",tabDaten[[#This Row],[art]]="10",tabDaten[[#This Row],[art]]="60",tabDaten[[#This Row],[art]]="70"),tabDaten[[#This Row],[Rechnung]],tabDaten[[#This Row],[Rechnung]]*-1)</f>
        <v>-2405.37</v>
      </c>
      <c r="N1318" s="44">
        <v>1</v>
      </c>
      <c r="O1318" s="45" t="s">
        <v>997</v>
      </c>
      <c r="P1318" s="45" t="s">
        <v>1119</v>
      </c>
      <c r="Q1318" s="45" t="s">
        <v>1710</v>
      </c>
      <c r="R1318" s="45" t="s">
        <v>995</v>
      </c>
      <c r="S1318" s="45" t="s">
        <v>1546</v>
      </c>
      <c r="T1318" s="44" t="s">
        <v>202</v>
      </c>
      <c r="U1318" s="46">
        <v>2500</v>
      </c>
      <c r="V1318" s="46">
        <v>2405.37</v>
      </c>
    </row>
    <row r="1319" spans="2:22" x14ac:dyDescent="0.2">
      <c r="B1319" s="14" t="str">
        <f>IF(tabDaten[[#This Row],[MandNr]]="","Fehler",IF(tabDaten[[#This Row],[MandNr]]=1,"1 Stadt Bad Rappenau","2 Eigenbetrieb Stadtenwässerung"))</f>
        <v>1 Stadt Bad Rappenau</v>
      </c>
      <c r="C1319" s="14" t="str">
        <f>IF(OR(tabDaten[[#This Row],[art]]="00",tabDaten[[#This Row],[art]]="01",tabDaten[[#This Row],[art]]="60",tabDaten[[#This Row],[art]]="61"),"0 Verwaltungshaushalt","1 Vermögenshaushalt")</f>
        <v>0 Verwaltungshaushalt</v>
      </c>
      <c r="D1319" s="14" t="str">
        <f>VLOOKUP(tabDaten[[#This Row],[art]],tabKontenart[],2,FALSE)</f>
        <v>01 Ausgaben VerwaltungsHH</v>
      </c>
      <c r="E1319" s="14" t="str">
        <f>LEFT(tabDaten[[#This Row],[Gld]],1) &amp; "    " &amp;VLOOKUP((tabDaten[[#This Row],[MandNr]]&amp;"x"&amp;LEFT(tabDaten[[#This Row],[Gld]],1)),tabGliederung[],2,FALSE)</f>
        <v xml:space="preserve">3    Wissenschaft, Forschung, Kulturpflege </v>
      </c>
      <c r="F1319" s="14" t="str">
        <f>LEFT(tabDaten[[#This Row],[Gld]],2) &amp; "    " &amp;VLOOKUP((tabDaten[[#This Row],[MandNr]]&amp;"x"&amp;LEFT(tabDaten[[#This Row],[Gld]],2)),tabGliederung[],2,FALSE)</f>
        <v xml:space="preserve">32    Museen, Sammlungen, Ausstellungen </v>
      </c>
      <c r="G13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19" s="14" t="str">
        <f>LEFT(tabDaten[[#This Row],[Gld]],4) &amp; "    " &amp;VLOOKUP((tabDaten[[#This Row],[MandNr]]&amp;"x"&amp;LEFT(tabDaten[[#This Row],[Gld]],4)),tabGliederung[],2,FALSE)</f>
        <v xml:space="preserve">3211    Ausstellungen </v>
      </c>
      <c r="I1319" s="14" t="str">
        <f>IF(OR(LEFT(tabDaten[[#This Row],[Grp]],1)*1=3,LEFT(tabDaten[[#This Row],[Grp]],1)*1=9),LEFT(tabDaten[[#This Row],[Grp]],2),LEFT(tabDaten[[#This Row],[Grp]],1))</f>
        <v>4</v>
      </c>
      <c r="J1319" s="14" t="str">
        <f>VLOOKUP(tabDaten[[#This Row],[GrpKurz]],tabGruppierung[],2,FALSE)</f>
        <v>A   Personalausgaben</v>
      </c>
      <c r="K13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3211-450000    Beihilfen, Unterstützung und dgl..  </v>
      </c>
      <c r="L1319" s="17">
        <f>IF(OR(tabDaten[[#This Row],[art]]="00",tabDaten[[#This Row],[art]]="10"),tabDaten[[#This Row],[Plan]],tabDaten[[#This Row],[Plan]]*-1)</f>
        <v>-100</v>
      </c>
      <c r="M1319" s="18">
        <f>IF(OR(tabDaten[[#This Row],[art]]="00",tabDaten[[#This Row],[art]]="10",tabDaten[[#This Row],[art]]="60",tabDaten[[#This Row],[art]]="70"),tabDaten[[#This Row],[Rechnung]],tabDaten[[#This Row],[Rechnung]]*-1)</f>
        <v>-1</v>
      </c>
      <c r="N1319" s="44">
        <v>1</v>
      </c>
      <c r="O1319" s="45" t="s">
        <v>997</v>
      </c>
      <c r="P1319" s="45" t="s">
        <v>1119</v>
      </c>
      <c r="Q1319" s="45" t="s">
        <v>1711</v>
      </c>
      <c r="R1319" s="45" t="s">
        <v>995</v>
      </c>
      <c r="S1319" s="45" t="s">
        <v>1546</v>
      </c>
      <c r="T1319" s="44" t="s">
        <v>183</v>
      </c>
      <c r="U1319" s="46">
        <v>100</v>
      </c>
      <c r="V1319" s="46">
        <v>1</v>
      </c>
    </row>
    <row r="1320" spans="2:22" x14ac:dyDescent="0.2">
      <c r="B1320" s="14" t="str">
        <f>IF(tabDaten[[#This Row],[MandNr]]="","Fehler",IF(tabDaten[[#This Row],[MandNr]]=1,"1 Stadt Bad Rappenau","2 Eigenbetrieb Stadtenwässerung"))</f>
        <v>1 Stadt Bad Rappenau</v>
      </c>
      <c r="C1320" s="14" t="str">
        <f>IF(OR(tabDaten[[#This Row],[art]]="00",tabDaten[[#This Row],[art]]="01",tabDaten[[#This Row],[art]]="60",tabDaten[[#This Row],[art]]="61"),"0 Verwaltungshaushalt","1 Vermögenshaushalt")</f>
        <v>0 Verwaltungshaushalt</v>
      </c>
      <c r="D1320" s="14" t="str">
        <f>VLOOKUP(tabDaten[[#This Row],[art]],tabKontenart[],2,FALSE)</f>
        <v>01 Ausgaben VerwaltungsHH</v>
      </c>
      <c r="E1320" s="14" t="str">
        <f>LEFT(tabDaten[[#This Row],[Gld]],1) &amp; "    " &amp;VLOOKUP((tabDaten[[#This Row],[MandNr]]&amp;"x"&amp;LEFT(tabDaten[[#This Row],[Gld]],1)),tabGliederung[],2,FALSE)</f>
        <v xml:space="preserve">3    Wissenschaft, Forschung, Kulturpflege </v>
      </c>
      <c r="F1320" s="14" t="str">
        <f>LEFT(tabDaten[[#This Row],[Gld]],2) &amp; "    " &amp;VLOOKUP((tabDaten[[#This Row],[MandNr]]&amp;"x"&amp;LEFT(tabDaten[[#This Row],[Gld]],2)),tabGliederung[],2,FALSE)</f>
        <v xml:space="preserve">32    Museen, Sammlungen, Ausstellungen </v>
      </c>
      <c r="G13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0" s="14" t="str">
        <f>LEFT(tabDaten[[#This Row],[Gld]],4) &amp; "    " &amp;VLOOKUP((tabDaten[[#This Row],[MandNr]]&amp;"x"&amp;LEFT(tabDaten[[#This Row],[Gld]],4)),tabGliederung[],2,FALSE)</f>
        <v xml:space="preserve">3211    Ausstellungen </v>
      </c>
      <c r="I1320" s="14" t="str">
        <f>IF(OR(LEFT(tabDaten[[#This Row],[Grp]],1)*1=3,LEFT(tabDaten[[#This Row],[Grp]],1)*1=9),LEFT(tabDaten[[#This Row],[Grp]],2),LEFT(tabDaten[[#This Row],[Grp]],1))</f>
        <v>4</v>
      </c>
      <c r="J1320" s="14" t="str">
        <f>VLOOKUP(tabDaten[[#This Row],[GrpKurz]],tabGruppierung[],2,FALSE)</f>
        <v>A   Personalausgaben</v>
      </c>
      <c r="K13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3211-460000    Personalnebenausgaben   </v>
      </c>
      <c r="L1320" s="17">
        <f>IF(OR(tabDaten[[#This Row],[art]]="00",tabDaten[[#This Row],[art]]="10"),tabDaten[[#This Row],[Plan]],tabDaten[[#This Row],[Plan]]*-1)</f>
        <v>0</v>
      </c>
      <c r="M1320" s="18">
        <f>IF(OR(tabDaten[[#This Row],[art]]="00",tabDaten[[#This Row],[art]]="10",tabDaten[[#This Row],[art]]="60",tabDaten[[#This Row],[art]]="70"),tabDaten[[#This Row],[Rechnung]],tabDaten[[#This Row],[Rechnung]]*-1)</f>
        <v>-84.56</v>
      </c>
      <c r="N1320" s="44">
        <v>1</v>
      </c>
      <c r="O1320" s="45" t="s">
        <v>997</v>
      </c>
      <c r="P1320" s="45" t="s">
        <v>1119</v>
      </c>
      <c r="Q1320" s="45" t="s">
        <v>1712</v>
      </c>
      <c r="R1320" s="45" t="s">
        <v>995</v>
      </c>
      <c r="S1320" s="45" t="s">
        <v>1546</v>
      </c>
      <c r="T1320" s="44" t="s">
        <v>107</v>
      </c>
      <c r="U1320" s="46">
        <v>0</v>
      </c>
      <c r="V1320" s="46">
        <v>84.56</v>
      </c>
    </row>
    <row r="1321" spans="2:22" x14ac:dyDescent="0.2">
      <c r="B1321" s="14" t="str">
        <f>IF(tabDaten[[#This Row],[MandNr]]="","Fehler",IF(tabDaten[[#This Row],[MandNr]]=1,"1 Stadt Bad Rappenau","2 Eigenbetrieb Stadtenwässerung"))</f>
        <v>1 Stadt Bad Rappenau</v>
      </c>
      <c r="C1321" s="14" t="str">
        <f>IF(OR(tabDaten[[#This Row],[art]]="00",tabDaten[[#This Row],[art]]="01",tabDaten[[#This Row],[art]]="60",tabDaten[[#This Row],[art]]="61"),"0 Verwaltungshaushalt","1 Vermögenshaushalt")</f>
        <v>0 Verwaltungshaushalt</v>
      </c>
      <c r="D1321" s="14" t="str">
        <f>VLOOKUP(tabDaten[[#This Row],[art]],tabKontenart[],2,FALSE)</f>
        <v>01 Ausgaben VerwaltungsHH</v>
      </c>
      <c r="E1321" s="14" t="str">
        <f>LEFT(tabDaten[[#This Row],[Gld]],1) &amp; "    " &amp;VLOOKUP((tabDaten[[#This Row],[MandNr]]&amp;"x"&amp;LEFT(tabDaten[[#This Row],[Gld]],1)),tabGliederung[],2,FALSE)</f>
        <v xml:space="preserve">3    Wissenschaft, Forschung, Kulturpflege </v>
      </c>
      <c r="F1321" s="14" t="str">
        <f>LEFT(tabDaten[[#This Row],[Gld]],2) &amp; "    " &amp;VLOOKUP((tabDaten[[#This Row],[MandNr]]&amp;"x"&amp;LEFT(tabDaten[[#This Row],[Gld]],2)),tabGliederung[],2,FALSE)</f>
        <v xml:space="preserve">32    Museen, Sammlungen, Ausstellungen </v>
      </c>
      <c r="G13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1" s="14" t="str">
        <f>LEFT(tabDaten[[#This Row],[Gld]],4) &amp; "    " &amp;VLOOKUP((tabDaten[[#This Row],[MandNr]]&amp;"x"&amp;LEFT(tabDaten[[#This Row],[Gld]],4)),tabGliederung[],2,FALSE)</f>
        <v xml:space="preserve">3211    Ausstellungen </v>
      </c>
      <c r="I1321" s="14" t="str">
        <f>IF(OR(LEFT(tabDaten[[#This Row],[Grp]],1)*1=3,LEFT(tabDaten[[#This Row],[Grp]],1)*1=9),LEFT(tabDaten[[#This Row],[Grp]],2),LEFT(tabDaten[[#This Row],[Grp]],1))</f>
        <v>4</v>
      </c>
      <c r="J1321" s="14" t="str">
        <f>VLOOKUP(tabDaten[[#This Row],[GrpKurz]],tabGruppierung[],2,FALSE)</f>
        <v>A   Personalausgaben</v>
      </c>
      <c r="K13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3211-462000    Betriebsausflug   </v>
      </c>
      <c r="L1321" s="17">
        <f>IF(OR(tabDaten[[#This Row],[art]]="00",tabDaten[[#This Row],[art]]="10"),tabDaten[[#This Row],[Plan]],tabDaten[[#This Row],[Plan]]*-1)</f>
        <v>0</v>
      </c>
      <c r="M1321" s="18">
        <f>IF(OR(tabDaten[[#This Row],[art]]="00",tabDaten[[#This Row],[art]]="10",tabDaten[[#This Row],[art]]="60",tabDaten[[#This Row],[art]]="70"),tabDaten[[#This Row],[Rechnung]],tabDaten[[#This Row],[Rechnung]]*-1)</f>
        <v>-35.97</v>
      </c>
      <c r="N1321" s="44">
        <v>1</v>
      </c>
      <c r="O1321" s="45" t="s">
        <v>997</v>
      </c>
      <c r="P1321" s="45" t="s">
        <v>1119</v>
      </c>
      <c r="Q1321" s="45" t="s">
        <v>1713</v>
      </c>
      <c r="R1321" s="45" t="s">
        <v>995</v>
      </c>
      <c r="S1321" s="45" t="s">
        <v>1546</v>
      </c>
      <c r="T1321" s="44" t="s">
        <v>108</v>
      </c>
      <c r="U1321" s="46">
        <v>0</v>
      </c>
      <c r="V1321" s="46">
        <v>35.97</v>
      </c>
    </row>
    <row r="1322" spans="2:22" x14ac:dyDescent="0.2">
      <c r="B1322" s="14" t="str">
        <f>IF(tabDaten[[#This Row],[MandNr]]="","Fehler",IF(tabDaten[[#This Row],[MandNr]]=1,"1 Stadt Bad Rappenau","2 Eigenbetrieb Stadtenwässerung"))</f>
        <v>1 Stadt Bad Rappenau</v>
      </c>
      <c r="C1322" s="14" t="str">
        <f>IF(OR(tabDaten[[#This Row],[art]]="00",tabDaten[[#This Row],[art]]="01",tabDaten[[#This Row],[art]]="60",tabDaten[[#This Row],[art]]="61"),"0 Verwaltungshaushalt","1 Vermögenshaushalt")</f>
        <v>0 Verwaltungshaushalt</v>
      </c>
      <c r="D1322" s="14" t="str">
        <f>VLOOKUP(tabDaten[[#This Row],[art]],tabKontenart[],2,FALSE)</f>
        <v>01 Ausgaben VerwaltungsHH</v>
      </c>
      <c r="E1322" s="14" t="str">
        <f>LEFT(tabDaten[[#This Row],[Gld]],1) &amp; "    " &amp;VLOOKUP((tabDaten[[#This Row],[MandNr]]&amp;"x"&amp;LEFT(tabDaten[[#This Row],[Gld]],1)),tabGliederung[],2,FALSE)</f>
        <v xml:space="preserve">3    Wissenschaft, Forschung, Kulturpflege </v>
      </c>
      <c r="F1322" s="14" t="str">
        <f>LEFT(tabDaten[[#This Row],[Gld]],2) &amp; "    " &amp;VLOOKUP((tabDaten[[#This Row],[MandNr]]&amp;"x"&amp;LEFT(tabDaten[[#This Row],[Gld]],2)),tabGliederung[],2,FALSE)</f>
        <v xml:space="preserve">32    Museen, Sammlungen, Ausstellungen </v>
      </c>
      <c r="G13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2" s="14" t="str">
        <f>LEFT(tabDaten[[#This Row],[Gld]],4) &amp; "    " &amp;VLOOKUP((tabDaten[[#This Row],[MandNr]]&amp;"x"&amp;LEFT(tabDaten[[#This Row],[Gld]],4)),tabGliederung[],2,FALSE)</f>
        <v xml:space="preserve">3211    Ausstellungen </v>
      </c>
      <c r="I1322" s="14" t="str">
        <f>IF(OR(LEFT(tabDaten[[#This Row],[Grp]],1)*1=3,LEFT(tabDaten[[#This Row],[Grp]],1)*1=9),LEFT(tabDaten[[#This Row],[Grp]],2),LEFT(tabDaten[[#This Row],[Grp]],1))</f>
        <v>5</v>
      </c>
      <c r="J1322" s="14" t="str">
        <f>VLOOKUP(tabDaten[[#This Row],[GrpKurz]],tabGruppierung[],2,FALSE)</f>
        <v>A   Sächlicher Verwaltungs- und Betriebsaufwand</v>
      </c>
      <c r="K13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3211-501000    Gebäudeunterhaltung   </v>
      </c>
      <c r="L1322" s="17">
        <f>IF(OR(tabDaten[[#This Row],[art]]="00",tabDaten[[#This Row],[art]]="10"),tabDaten[[#This Row],[Plan]],tabDaten[[#This Row],[Plan]]*-1)</f>
        <v>-1500</v>
      </c>
      <c r="M1322" s="18">
        <f>IF(OR(tabDaten[[#This Row],[art]]="00",tabDaten[[#This Row],[art]]="10",tabDaten[[#This Row],[art]]="60",tabDaten[[#This Row],[art]]="70"),tabDaten[[#This Row],[Rechnung]],tabDaten[[#This Row],[Rechnung]]*-1)</f>
        <v>-916.21</v>
      </c>
      <c r="N1322" s="44">
        <v>1</v>
      </c>
      <c r="O1322" s="45" t="s">
        <v>997</v>
      </c>
      <c r="P1322" s="45" t="s">
        <v>1119</v>
      </c>
      <c r="Q1322" s="45" t="s">
        <v>1730</v>
      </c>
      <c r="R1322" s="45" t="s">
        <v>995</v>
      </c>
      <c r="S1322" s="45" t="s">
        <v>1546</v>
      </c>
      <c r="T1322" s="44" t="s">
        <v>133</v>
      </c>
      <c r="U1322" s="46">
        <v>1500</v>
      </c>
      <c r="V1322" s="46">
        <v>916.21</v>
      </c>
    </row>
    <row r="1323" spans="2:22" x14ac:dyDescent="0.2">
      <c r="B1323" s="14" t="str">
        <f>IF(tabDaten[[#This Row],[MandNr]]="","Fehler",IF(tabDaten[[#This Row],[MandNr]]=1,"1 Stadt Bad Rappenau","2 Eigenbetrieb Stadtenwässerung"))</f>
        <v>1 Stadt Bad Rappenau</v>
      </c>
      <c r="C1323" s="14" t="str">
        <f>IF(OR(tabDaten[[#This Row],[art]]="00",tabDaten[[#This Row],[art]]="01",tabDaten[[#This Row],[art]]="60",tabDaten[[#This Row],[art]]="61"),"0 Verwaltungshaushalt","1 Vermögenshaushalt")</f>
        <v>0 Verwaltungshaushalt</v>
      </c>
      <c r="D1323" s="14" t="str">
        <f>VLOOKUP(tabDaten[[#This Row],[art]],tabKontenart[],2,FALSE)</f>
        <v>01 Ausgaben VerwaltungsHH</v>
      </c>
      <c r="E1323" s="14" t="str">
        <f>LEFT(tabDaten[[#This Row],[Gld]],1) &amp; "    " &amp;VLOOKUP((tabDaten[[#This Row],[MandNr]]&amp;"x"&amp;LEFT(tabDaten[[#This Row],[Gld]],1)),tabGliederung[],2,FALSE)</f>
        <v xml:space="preserve">3    Wissenschaft, Forschung, Kulturpflege </v>
      </c>
      <c r="F1323" s="14" t="str">
        <f>LEFT(tabDaten[[#This Row],[Gld]],2) &amp; "    " &amp;VLOOKUP((tabDaten[[#This Row],[MandNr]]&amp;"x"&amp;LEFT(tabDaten[[#This Row],[Gld]],2)),tabGliederung[],2,FALSE)</f>
        <v xml:space="preserve">32    Museen, Sammlungen, Ausstellungen </v>
      </c>
      <c r="G13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3" s="14" t="str">
        <f>LEFT(tabDaten[[#This Row],[Gld]],4) &amp; "    " &amp;VLOOKUP((tabDaten[[#This Row],[MandNr]]&amp;"x"&amp;LEFT(tabDaten[[#This Row],[Gld]],4)),tabGliederung[],2,FALSE)</f>
        <v xml:space="preserve">3211    Ausstellungen </v>
      </c>
      <c r="I1323" s="14" t="str">
        <f>IF(OR(LEFT(tabDaten[[#This Row],[Grp]],1)*1=3,LEFT(tabDaten[[#This Row],[Grp]],1)*1=9),LEFT(tabDaten[[#This Row],[Grp]],2),LEFT(tabDaten[[#This Row],[Grp]],1))</f>
        <v>5</v>
      </c>
      <c r="J1323" s="14" t="str">
        <f>VLOOKUP(tabDaten[[#This Row],[GrpKurz]],tabGruppierung[],2,FALSE)</f>
        <v>A   Sächlicher Verwaltungs- und Betriebsaufwand</v>
      </c>
      <c r="K13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3211-521000    Geräte, Ausstattungs- und Einrichtungsgegenstände  </v>
      </c>
      <c r="L1323" s="17">
        <f>IF(OR(tabDaten[[#This Row],[art]]="00",tabDaten[[#This Row],[art]]="10"),tabDaten[[#This Row],[Plan]],tabDaten[[#This Row],[Plan]]*-1)</f>
        <v>-25000</v>
      </c>
      <c r="M1323" s="18">
        <f>IF(OR(tabDaten[[#This Row],[art]]="00",tabDaten[[#This Row],[art]]="10",tabDaten[[#This Row],[art]]="60",tabDaten[[#This Row],[art]]="70"),tabDaten[[#This Row],[Rechnung]],tabDaten[[#This Row],[Rechnung]]*-1)</f>
        <v>-3768.47</v>
      </c>
      <c r="N1323" s="44">
        <v>1</v>
      </c>
      <c r="O1323" s="45" t="s">
        <v>997</v>
      </c>
      <c r="P1323" s="45" t="s">
        <v>1119</v>
      </c>
      <c r="Q1323" s="45" t="s">
        <v>1750</v>
      </c>
      <c r="R1323" s="45" t="s">
        <v>995</v>
      </c>
      <c r="S1323" s="45" t="s">
        <v>1546</v>
      </c>
      <c r="T1323" s="44" t="s">
        <v>125</v>
      </c>
      <c r="U1323" s="46">
        <v>25000</v>
      </c>
      <c r="V1323" s="46">
        <v>3768.47</v>
      </c>
    </row>
    <row r="1324" spans="2:22" x14ac:dyDescent="0.2">
      <c r="B1324" s="14" t="str">
        <f>IF(tabDaten[[#This Row],[MandNr]]="","Fehler",IF(tabDaten[[#This Row],[MandNr]]=1,"1 Stadt Bad Rappenau","2 Eigenbetrieb Stadtenwässerung"))</f>
        <v>1 Stadt Bad Rappenau</v>
      </c>
      <c r="C1324" s="14" t="str">
        <f>IF(OR(tabDaten[[#This Row],[art]]="00",tabDaten[[#This Row],[art]]="01",tabDaten[[#This Row],[art]]="60",tabDaten[[#This Row],[art]]="61"),"0 Verwaltungshaushalt","1 Vermögenshaushalt")</f>
        <v>0 Verwaltungshaushalt</v>
      </c>
      <c r="D1324" s="14" t="str">
        <f>VLOOKUP(tabDaten[[#This Row],[art]],tabKontenart[],2,FALSE)</f>
        <v>01 Ausgaben VerwaltungsHH</v>
      </c>
      <c r="E1324" s="14" t="str">
        <f>LEFT(tabDaten[[#This Row],[Gld]],1) &amp; "    " &amp;VLOOKUP((tabDaten[[#This Row],[MandNr]]&amp;"x"&amp;LEFT(tabDaten[[#This Row],[Gld]],1)),tabGliederung[],2,FALSE)</f>
        <v xml:space="preserve">3    Wissenschaft, Forschung, Kulturpflege </v>
      </c>
      <c r="F1324" s="14" t="str">
        <f>LEFT(tabDaten[[#This Row],[Gld]],2) &amp; "    " &amp;VLOOKUP((tabDaten[[#This Row],[MandNr]]&amp;"x"&amp;LEFT(tabDaten[[#This Row],[Gld]],2)),tabGliederung[],2,FALSE)</f>
        <v xml:space="preserve">32    Museen, Sammlungen, Ausstellungen </v>
      </c>
      <c r="G13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4" s="14" t="str">
        <f>LEFT(tabDaten[[#This Row],[Gld]],4) &amp; "    " &amp;VLOOKUP((tabDaten[[#This Row],[MandNr]]&amp;"x"&amp;LEFT(tabDaten[[#This Row],[Gld]],4)),tabGliederung[],2,FALSE)</f>
        <v xml:space="preserve">3211    Ausstellungen </v>
      </c>
      <c r="I1324" s="14" t="str">
        <f>IF(OR(LEFT(tabDaten[[#This Row],[Grp]],1)*1=3,LEFT(tabDaten[[#This Row],[Grp]],1)*1=9),LEFT(tabDaten[[#This Row],[Grp]],2),LEFT(tabDaten[[#This Row],[Grp]],1))</f>
        <v>5</v>
      </c>
      <c r="J1324" s="14" t="str">
        <f>VLOOKUP(tabDaten[[#This Row],[GrpKurz]],tabGruppierung[],2,FALSE)</f>
        <v>A   Sächlicher Verwaltungs- und Betriebsaufwand</v>
      </c>
      <c r="K13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3211-541000    Strom   </v>
      </c>
      <c r="L1324" s="17">
        <f>IF(OR(tabDaten[[#This Row],[art]]="00",tabDaten[[#This Row],[art]]="10"),tabDaten[[#This Row],[Plan]],tabDaten[[#This Row],[Plan]]*-1)</f>
        <v>-1100</v>
      </c>
      <c r="M1324" s="18">
        <f>IF(OR(tabDaten[[#This Row],[art]]="00",tabDaten[[#This Row],[art]]="10",tabDaten[[#This Row],[art]]="60",tabDaten[[#This Row],[art]]="70"),tabDaten[[#This Row],[Rechnung]],tabDaten[[#This Row],[Rechnung]]*-1)</f>
        <v>-1569.07</v>
      </c>
      <c r="N1324" s="44">
        <v>1</v>
      </c>
      <c r="O1324" s="45" t="s">
        <v>997</v>
      </c>
      <c r="P1324" s="45" t="s">
        <v>1119</v>
      </c>
      <c r="Q1324" s="45" t="s">
        <v>1732</v>
      </c>
      <c r="R1324" s="45" t="s">
        <v>995</v>
      </c>
      <c r="S1324" s="45" t="s">
        <v>1546</v>
      </c>
      <c r="T1324" s="44" t="s">
        <v>135</v>
      </c>
      <c r="U1324" s="46">
        <v>1100</v>
      </c>
      <c r="V1324" s="46">
        <v>1569.07</v>
      </c>
    </row>
    <row r="1325" spans="2:22" x14ac:dyDescent="0.2">
      <c r="B1325" s="14" t="str">
        <f>IF(tabDaten[[#This Row],[MandNr]]="","Fehler",IF(tabDaten[[#This Row],[MandNr]]=1,"1 Stadt Bad Rappenau","2 Eigenbetrieb Stadtenwässerung"))</f>
        <v>1 Stadt Bad Rappenau</v>
      </c>
      <c r="C1325" s="14" t="str">
        <f>IF(OR(tabDaten[[#This Row],[art]]="00",tabDaten[[#This Row],[art]]="01",tabDaten[[#This Row],[art]]="60",tabDaten[[#This Row],[art]]="61"),"0 Verwaltungshaushalt","1 Vermögenshaushalt")</f>
        <v>0 Verwaltungshaushalt</v>
      </c>
      <c r="D1325" s="14" t="str">
        <f>VLOOKUP(tabDaten[[#This Row],[art]],tabKontenart[],2,FALSE)</f>
        <v>01 Ausgaben VerwaltungsHH</v>
      </c>
      <c r="E1325" s="14" t="str">
        <f>LEFT(tabDaten[[#This Row],[Gld]],1) &amp; "    " &amp;VLOOKUP((tabDaten[[#This Row],[MandNr]]&amp;"x"&amp;LEFT(tabDaten[[#This Row],[Gld]],1)),tabGliederung[],2,FALSE)</f>
        <v xml:space="preserve">3    Wissenschaft, Forschung, Kulturpflege </v>
      </c>
      <c r="F1325" s="14" t="str">
        <f>LEFT(tabDaten[[#This Row],[Gld]],2) &amp; "    " &amp;VLOOKUP((tabDaten[[#This Row],[MandNr]]&amp;"x"&amp;LEFT(tabDaten[[#This Row],[Gld]],2)),tabGliederung[],2,FALSE)</f>
        <v xml:space="preserve">32    Museen, Sammlungen, Ausstellungen </v>
      </c>
      <c r="G13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5" s="14" t="str">
        <f>LEFT(tabDaten[[#This Row],[Gld]],4) &amp; "    " &amp;VLOOKUP((tabDaten[[#This Row],[MandNr]]&amp;"x"&amp;LEFT(tabDaten[[#This Row],[Gld]],4)),tabGliederung[],2,FALSE)</f>
        <v xml:space="preserve">3211    Ausstellungen </v>
      </c>
      <c r="I1325" s="14" t="str">
        <f>IF(OR(LEFT(tabDaten[[#This Row],[Grp]],1)*1=3,LEFT(tabDaten[[#This Row],[Grp]],1)*1=9),LEFT(tabDaten[[#This Row],[Grp]],2),LEFT(tabDaten[[#This Row],[Grp]],1))</f>
        <v>5</v>
      </c>
      <c r="J1325" s="14" t="str">
        <f>VLOOKUP(tabDaten[[#This Row],[GrpKurz]],tabGruppierung[],2,FALSE)</f>
        <v>A   Sächlicher Verwaltungs- und Betriebsaufwand</v>
      </c>
      <c r="K13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3211-543000    Heizungskosten   </v>
      </c>
      <c r="L1325" s="17">
        <f>IF(OR(tabDaten[[#This Row],[art]]="00",tabDaten[[#This Row],[art]]="10"),tabDaten[[#This Row],[Plan]],tabDaten[[#This Row],[Plan]]*-1)</f>
        <v>-200</v>
      </c>
      <c r="M1325" s="18">
        <f>IF(OR(tabDaten[[#This Row],[art]]="00",tabDaten[[#This Row],[art]]="10",tabDaten[[#This Row],[art]]="60",tabDaten[[#This Row],[art]]="70"),tabDaten[[#This Row],[Rechnung]],tabDaten[[#This Row],[Rechnung]]*-1)</f>
        <v>-2224.5500000000002</v>
      </c>
      <c r="N1325" s="44">
        <v>1</v>
      </c>
      <c r="O1325" s="45" t="s">
        <v>997</v>
      </c>
      <c r="P1325" s="45" t="s">
        <v>1119</v>
      </c>
      <c r="Q1325" s="45" t="s">
        <v>1734</v>
      </c>
      <c r="R1325" s="45" t="s">
        <v>995</v>
      </c>
      <c r="S1325" s="45" t="s">
        <v>1546</v>
      </c>
      <c r="T1325" s="44" t="s">
        <v>137</v>
      </c>
      <c r="U1325" s="46">
        <v>200</v>
      </c>
      <c r="V1325" s="46">
        <v>2224.5500000000002</v>
      </c>
    </row>
    <row r="1326" spans="2:22" x14ac:dyDescent="0.2">
      <c r="B1326" s="14" t="str">
        <f>IF(tabDaten[[#This Row],[MandNr]]="","Fehler",IF(tabDaten[[#This Row],[MandNr]]=1,"1 Stadt Bad Rappenau","2 Eigenbetrieb Stadtenwässerung"))</f>
        <v>1 Stadt Bad Rappenau</v>
      </c>
      <c r="C1326" s="14" t="str">
        <f>IF(OR(tabDaten[[#This Row],[art]]="00",tabDaten[[#This Row],[art]]="01",tabDaten[[#This Row],[art]]="60",tabDaten[[#This Row],[art]]="61"),"0 Verwaltungshaushalt","1 Vermögenshaushalt")</f>
        <v>0 Verwaltungshaushalt</v>
      </c>
      <c r="D1326" s="14" t="str">
        <f>VLOOKUP(tabDaten[[#This Row],[art]],tabKontenart[],2,FALSE)</f>
        <v>01 Ausgaben VerwaltungsHH</v>
      </c>
      <c r="E1326" s="14" t="str">
        <f>LEFT(tabDaten[[#This Row],[Gld]],1) &amp; "    " &amp;VLOOKUP((tabDaten[[#This Row],[MandNr]]&amp;"x"&amp;LEFT(tabDaten[[#This Row],[Gld]],1)),tabGliederung[],2,FALSE)</f>
        <v xml:space="preserve">3    Wissenschaft, Forschung, Kulturpflege </v>
      </c>
      <c r="F1326" s="14" t="str">
        <f>LEFT(tabDaten[[#This Row],[Gld]],2) &amp; "    " &amp;VLOOKUP((tabDaten[[#This Row],[MandNr]]&amp;"x"&amp;LEFT(tabDaten[[#This Row],[Gld]],2)),tabGliederung[],2,FALSE)</f>
        <v xml:space="preserve">32    Museen, Sammlungen, Ausstellungen </v>
      </c>
      <c r="G13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6" s="14" t="str">
        <f>LEFT(tabDaten[[#This Row],[Gld]],4) &amp; "    " &amp;VLOOKUP((tabDaten[[#This Row],[MandNr]]&amp;"x"&amp;LEFT(tabDaten[[#This Row],[Gld]],4)),tabGliederung[],2,FALSE)</f>
        <v xml:space="preserve">3211    Ausstellungen </v>
      </c>
      <c r="I1326" s="14" t="str">
        <f>IF(OR(LEFT(tabDaten[[#This Row],[Grp]],1)*1=3,LEFT(tabDaten[[#This Row],[Grp]],1)*1=9),LEFT(tabDaten[[#This Row],[Grp]],2),LEFT(tabDaten[[#This Row],[Grp]],1))</f>
        <v>5</v>
      </c>
      <c r="J1326" s="14" t="str">
        <f>VLOOKUP(tabDaten[[#This Row],[GrpKurz]],tabGruppierung[],2,FALSE)</f>
        <v>A   Sächlicher Verwaltungs- und Betriebsaufwand</v>
      </c>
      <c r="K13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3211-544000    Abfallgebühren   </v>
      </c>
      <c r="L1326" s="17">
        <f>IF(OR(tabDaten[[#This Row],[art]]="00",tabDaten[[#This Row],[art]]="10"),tabDaten[[#This Row],[Plan]],tabDaten[[#This Row],[Plan]]*-1)</f>
        <v>-400</v>
      </c>
      <c r="M1326" s="18">
        <f>IF(OR(tabDaten[[#This Row],[art]]="00",tabDaten[[#This Row],[art]]="10",tabDaten[[#This Row],[art]]="60",tabDaten[[#This Row],[art]]="70"),tabDaten[[#This Row],[Rechnung]],tabDaten[[#This Row],[Rechnung]]*-1)</f>
        <v>-360</v>
      </c>
      <c r="N1326" s="44">
        <v>1</v>
      </c>
      <c r="O1326" s="45" t="s">
        <v>997</v>
      </c>
      <c r="P1326" s="45" t="s">
        <v>1119</v>
      </c>
      <c r="Q1326" s="45" t="s">
        <v>1735</v>
      </c>
      <c r="R1326" s="45" t="s">
        <v>995</v>
      </c>
      <c r="S1326" s="45" t="s">
        <v>1546</v>
      </c>
      <c r="T1326" s="44" t="s">
        <v>138</v>
      </c>
      <c r="U1326" s="46">
        <v>400</v>
      </c>
      <c r="V1326" s="46">
        <v>360</v>
      </c>
    </row>
    <row r="1327" spans="2:22" x14ac:dyDescent="0.2">
      <c r="B1327" s="14" t="str">
        <f>IF(tabDaten[[#This Row],[MandNr]]="","Fehler",IF(tabDaten[[#This Row],[MandNr]]=1,"1 Stadt Bad Rappenau","2 Eigenbetrieb Stadtenwässerung"))</f>
        <v>1 Stadt Bad Rappenau</v>
      </c>
      <c r="C1327" s="14" t="str">
        <f>IF(OR(tabDaten[[#This Row],[art]]="00",tabDaten[[#This Row],[art]]="01",tabDaten[[#This Row],[art]]="60",tabDaten[[#This Row],[art]]="61"),"0 Verwaltungshaushalt","1 Vermögenshaushalt")</f>
        <v>0 Verwaltungshaushalt</v>
      </c>
      <c r="D1327" s="14" t="str">
        <f>VLOOKUP(tabDaten[[#This Row],[art]],tabKontenart[],2,FALSE)</f>
        <v>01 Ausgaben VerwaltungsHH</v>
      </c>
      <c r="E1327" s="14" t="str">
        <f>LEFT(tabDaten[[#This Row],[Gld]],1) &amp; "    " &amp;VLOOKUP((tabDaten[[#This Row],[MandNr]]&amp;"x"&amp;LEFT(tabDaten[[#This Row],[Gld]],1)),tabGliederung[],2,FALSE)</f>
        <v xml:space="preserve">3    Wissenschaft, Forschung, Kulturpflege </v>
      </c>
      <c r="F1327" s="14" t="str">
        <f>LEFT(tabDaten[[#This Row],[Gld]],2) &amp; "    " &amp;VLOOKUP((tabDaten[[#This Row],[MandNr]]&amp;"x"&amp;LEFT(tabDaten[[#This Row],[Gld]],2)),tabGliederung[],2,FALSE)</f>
        <v xml:space="preserve">32    Museen, Sammlungen, Ausstellungen </v>
      </c>
      <c r="G13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7" s="14" t="str">
        <f>LEFT(tabDaten[[#This Row],[Gld]],4) &amp; "    " &amp;VLOOKUP((tabDaten[[#This Row],[MandNr]]&amp;"x"&amp;LEFT(tabDaten[[#This Row],[Gld]],4)),tabGliederung[],2,FALSE)</f>
        <v xml:space="preserve">3211    Ausstellungen </v>
      </c>
      <c r="I1327" s="14" t="str">
        <f>IF(OR(LEFT(tabDaten[[#This Row],[Grp]],1)*1=3,LEFT(tabDaten[[#This Row],[Grp]],1)*1=9),LEFT(tabDaten[[#This Row],[Grp]],2),LEFT(tabDaten[[#This Row],[Grp]],1))</f>
        <v>5</v>
      </c>
      <c r="J1327" s="14" t="str">
        <f>VLOOKUP(tabDaten[[#This Row],[GrpKurz]],tabGruppierung[],2,FALSE)</f>
        <v>A   Sächlicher Verwaltungs- und Betriebsaufwand</v>
      </c>
      <c r="K13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3211-545000    Reinigungskosten   </v>
      </c>
      <c r="L1327" s="17">
        <f>IF(OR(tabDaten[[#This Row],[art]]="00",tabDaten[[#This Row],[art]]="10"),tabDaten[[#This Row],[Plan]],tabDaten[[#This Row],[Plan]]*-1)</f>
        <v>-1600</v>
      </c>
      <c r="M1327" s="18">
        <f>IF(OR(tabDaten[[#This Row],[art]]="00",tabDaten[[#This Row],[art]]="10",tabDaten[[#This Row],[art]]="60",tabDaten[[#This Row],[art]]="70"),tabDaten[[#This Row],[Rechnung]],tabDaten[[#This Row],[Rechnung]]*-1)</f>
        <v>-1286.6500000000001</v>
      </c>
      <c r="N1327" s="44">
        <v>1</v>
      </c>
      <c r="O1327" s="45" t="s">
        <v>997</v>
      </c>
      <c r="P1327" s="45" t="s">
        <v>1119</v>
      </c>
      <c r="Q1327" s="45" t="s">
        <v>1736</v>
      </c>
      <c r="R1327" s="45" t="s">
        <v>995</v>
      </c>
      <c r="S1327" s="45" t="s">
        <v>1546</v>
      </c>
      <c r="T1327" s="44" t="s">
        <v>139</v>
      </c>
      <c r="U1327" s="46">
        <v>1600</v>
      </c>
      <c r="V1327" s="46">
        <v>1286.6500000000001</v>
      </c>
    </row>
    <row r="1328" spans="2:22" x14ac:dyDescent="0.2">
      <c r="B1328" s="14" t="str">
        <f>IF(tabDaten[[#This Row],[MandNr]]="","Fehler",IF(tabDaten[[#This Row],[MandNr]]=1,"1 Stadt Bad Rappenau","2 Eigenbetrieb Stadtenwässerung"))</f>
        <v>1 Stadt Bad Rappenau</v>
      </c>
      <c r="C1328" s="14" t="str">
        <f>IF(OR(tabDaten[[#This Row],[art]]="00",tabDaten[[#This Row],[art]]="01",tabDaten[[#This Row],[art]]="60",tabDaten[[#This Row],[art]]="61"),"0 Verwaltungshaushalt","1 Vermögenshaushalt")</f>
        <v>0 Verwaltungshaushalt</v>
      </c>
      <c r="D1328" s="14" t="str">
        <f>VLOOKUP(tabDaten[[#This Row],[art]],tabKontenart[],2,FALSE)</f>
        <v>01 Ausgaben VerwaltungsHH</v>
      </c>
      <c r="E1328" s="14" t="str">
        <f>LEFT(tabDaten[[#This Row],[Gld]],1) &amp; "    " &amp;VLOOKUP((tabDaten[[#This Row],[MandNr]]&amp;"x"&amp;LEFT(tabDaten[[#This Row],[Gld]],1)),tabGliederung[],2,FALSE)</f>
        <v xml:space="preserve">3    Wissenschaft, Forschung, Kulturpflege </v>
      </c>
      <c r="F1328" s="14" t="str">
        <f>LEFT(tabDaten[[#This Row],[Gld]],2) &amp; "    " &amp;VLOOKUP((tabDaten[[#This Row],[MandNr]]&amp;"x"&amp;LEFT(tabDaten[[#This Row],[Gld]],2)),tabGliederung[],2,FALSE)</f>
        <v xml:space="preserve">32    Museen, Sammlungen, Ausstellungen </v>
      </c>
      <c r="G13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8" s="14" t="str">
        <f>LEFT(tabDaten[[#This Row],[Gld]],4) &amp; "    " &amp;VLOOKUP((tabDaten[[#This Row],[MandNr]]&amp;"x"&amp;LEFT(tabDaten[[#This Row],[Gld]],4)),tabGliederung[],2,FALSE)</f>
        <v xml:space="preserve">3211    Ausstellungen </v>
      </c>
      <c r="I1328" s="14" t="str">
        <f>IF(OR(LEFT(tabDaten[[#This Row],[Grp]],1)*1=3,LEFT(tabDaten[[#This Row],[Grp]],1)*1=9),LEFT(tabDaten[[#This Row],[Grp]],2),LEFT(tabDaten[[#This Row],[Grp]],1))</f>
        <v>5</v>
      </c>
      <c r="J1328" s="14" t="str">
        <f>VLOOKUP(tabDaten[[#This Row],[GrpKurz]],tabGruppierung[],2,FALSE)</f>
        <v>A   Sächlicher Verwaltungs- und Betriebsaufwand</v>
      </c>
      <c r="K13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3211-546000    Steuern und Gebäudeversicherungen   </v>
      </c>
      <c r="L1328" s="17">
        <f>IF(OR(tabDaten[[#This Row],[art]]="00",tabDaten[[#This Row],[art]]="10"),tabDaten[[#This Row],[Plan]],tabDaten[[#This Row],[Plan]]*-1)</f>
        <v>-500</v>
      </c>
      <c r="M1328" s="18">
        <f>IF(OR(tabDaten[[#This Row],[art]]="00",tabDaten[[#This Row],[art]]="10",tabDaten[[#This Row],[art]]="60",tabDaten[[#This Row],[art]]="70"),tabDaten[[#This Row],[Rechnung]],tabDaten[[#This Row],[Rechnung]]*-1)</f>
        <v>-529.66</v>
      </c>
      <c r="N1328" s="44">
        <v>1</v>
      </c>
      <c r="O1328" s="45" t="s">
        <v>997</v>
      </c>
      <c r="P1328" s="45" t="s">
        <v>1119</v>
      </c>
      <c r="Q1328" s="45" t="s">
        <v>1737</v>
      </c>
      <c r="R1328" s="45" t="s">
        <v>995</v>
      </c>
      <c r="S1328" s="45" t="s">
        <v>1546</v>
      </c>
      <c r="T1328" s="44" t="s">
        <v>140</v>
      </c>
      <c r="U1328" s="46">
        <v>500</v>
      </c>
      <c r="V1328" s="46">
        <v>529.66</v>
      </c>
    </row>
    <row r="1329" spans="2:22" x14ac:dyDescent="0.2">
      <c r="B1329" s="14" t="str">
        <f>IF(tabDaten[[#This Row],[MandNr]]="","Fehler",IF(tabDaten[[#This Row],[MandNr]]=1,"1 Stadt Bad Rappenau","2 Eigenbetrieb Stadtenwässerung"))</f>
        <v>1 Stadt Bad Rappenau</v>
      </c>
      <c r="C1329" s="14" t="str">
        <f>IF(OR(tabDaten[[#This Row],[art]]="00",tabDaten[[#This Row],[art]]="01",tabDaten[[#This Row],[art]]="60",tabDaten[[#This Row],[art]]="61"),"0 Verwaltungshaushalt","1 Vermögenshaushalt")</f>
        <v>0 Verwaltungshaushalt</v>
      </c>
      <c r="D1329" s="14" t="str">
        <f>VLOOKUP(tabDaten[[#This Row],[art]],tabKontenart[],2,FALSE)</f>
        <v>01 Ausgaben VerwaltungsHH</v>
      </c>
      <c r="E1329" s="14" t="str">
        <f>LEFT(tabDaten[[#This Row],[Gld]],1) &amp; "    " &amp;VLOOKUP((tabDaten[[#This Row],[MandNr]]&amp;"x"&amp;LEFT(tabDaten[[#This Row],[Gld]],1)),tabGliederung[],2,FALSE)</f>
        <v xml:space="preserve">3    Wissenschaft, Forschung, Kulturpflege </v>
      </c>
      <c r="F1329" s="14" t="str">
        <f>LEFT(tabDaten[[#This Row],[Gld]],2) &amp; "    " &amp;VLOOKUP((tabDaten[[#This Row],[MandNr]]&amp;"x"&amp;LEFT(tabDaten[[#This Row],[Gld]],2)),tabGliederung[],2,FALSE)</f>
        <v xml:space="preserve">32    Museen, Sammlungen, Ausstellungen </v>
      </c>
      <c r="G13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29" s="14" t="str">
        <f>LEFT(tabDaten[[#This Row],[Gld]],4) &amp; "    " &amp;VLOOKUP((tabDaten[[#This Row],[MandNr]]&amp;"x"&amp;LEFT(tabDaten[[#This Row],[Gld]],4)),tabGliederung[],2,FALSE)</f>
        <v xml:space="preserve">3211    Ausstellungen </v>
      </c>
      <c r="I1329" s="14" t="str">
        <f>IF(OR(LEFT(tabDaten[[#This Row],[Grp]],1)*1=3,LEFT(tabDaten[[#This Row],[Grp]],1)*1=9),LEFT(tabDaten[[#This Row],[Grp]],2),LEFT(tabDaten[[#This Row],[Grp]],1))</f>
        <v>5</v>
      </c>
      <c r="J1329" s="14" t="str">
        <f>VLOOKUP(tabDaten[[#This Row],[GrpKurz]],tabGruppierung[],2,FALSE)</f>
        <v>A   Sächlicher Verwaltungs- und Betriebsaufwand</v>
      </c>
      <c r="K13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3211-549000    sonstige Bewirtschaftungskosten (z.B. Schornsteinfeger, Feuerlöschgeräte) </v>
      </c>
      <c r="L1329" s="17">
        <f>IF(OR(tabDaten[[#This Row],[art]]="00",tabDaten[[#This Row],[art]]="10"),tabDaten[[#This Row],[Plan]],tabDaten[[#This Row],[Plan]]*-1)</f>
        <v>-1300</v>
      </c>
      <c r="M1329" s="18">
        <f>IF(OR(tabDaten[[#This Row],[art]]="00",tabDaten[[#This Row],[art]]="10",tabDaten[[#This Row],[art]]="60",tabDaten[[#This Row],[art]]="70"),tabDaten[[#This Row],[Rechnung]],tabDaten[[#This Row],[Rechnung]]*-1)</f>
        <v>-1215.5</v>
      </c>
      <c r="N1329" s="44">
        <v>1</v>
      </c>
      <c r="O1329" s="45" t="s">
        <v>997</v>
      </c>
      <c r="P1329" s="45" t="s">
        <v>1119</v>
      </c>
      <c r="Q1329" s="45" t="s">
        <v>1738</v>
      </c>
      <c r="R1329" s="45" t="s">
        <v>995</v>
      </c>
      <c r="S1329" s="45" t="s">
        <v>1546</v>
      </c>
      <c r="T1329" s="44" t="s">
        <v>141</v>
      </c>
      <c r="U1329" s="46">
        <v>1300</v>
      </c>
      <c r="V1329" s="46">
        <v>1215.5</v>
      </c>
    </row>
    <row r="1330" spans="2:22" x14ac:dyDescent="0.2">
      <c r="B1330" s="14" t="str">
        <f>IF(tabDaten[[#This Row],[MandNr]]="","Fehler",IF(tabDaten[[#This Row],[MandNr]]=1,"1 Stadt Bad Rappenau","2 Eigenbetrieb Stadtenwässerung"))</f>
        <v>1 Stadt Bad Rappenau</v>
      </c>
      <c r="C1330" s="14" t="str">
        <f>IF(OR(tabDaten[[#This Row],[art]]="00",tabDaten[[#This Row],[art]]="01",tabDaten[[#This Row],[art]]="60",tabDaten[[#This Row],[art]]="61"),"0 Verwaltungshaushalt","1 Vermögenshaushalt")</f>
        <v>0 Verwaltungshaushalt</v>
      </c>
      <c r="D1330" s="14" t="str">
        <f>VLOOKUP(tabDaten[[#This Row],[art]],tabKontenart[],2,FALSE)</f>
        <v>01 Ausgaben VerwaltungsHH</v>
      </c>
      <c r="E1330" s="14" t="str">
        <f>LEFT(tabDaten[[#This Row],[Gld]],1) &amp; "    " &amp;VLOOKUP((tabDaten[[#This Row],[MandNr]]&amp;"x"&amp;LEFT(tabDaten[[#This Row],[Gld]],1)),tabGliederung[],2,FALSE)</f>
        <v xml:space="preserve">3    Wissenschaft, Forschung, Kulturpflege </v>
      </c>
      <c r="F1330" s="14" t="str">
        <f>LEFT(tabDaten[[#This Row],[Gld]],2) &amp; "    " &amp;VLOOKUP((tabDaten[[#This Row],[MandNr]]&amp;"x"&amp;LEFT(tabDaten[[#This Row],[Gld]],2)),tabGliederung[],2,FALSE)</f>
        <v xml:space="preserve">32    Museen, Sammlungen, Ausstellungen </v>
      </c>
      <c r="G13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30" s="14" t="str">
        <f>LEFT(tabDaten[[#This Row],[Gld]],4) &amp; "    " &amp;VLOOKUP((tabDaten[[#This Row],[MandNr]]&amp;"x"&amp;LEFT(tabDaten[[#This Row],[Gld]],4)),tabGliederung[],2,FALSE)</f>
        <v xml:space="preserve">3211    Ausstellungen </v>
      </c>
      <c r="I1330" s="14" t="str">
        <f>IF(OR(LEFT(tabDaten[[#This Row],[Grp]],1)*1=3,LEFT(tabDaten[[#This Row],[Grp]],1)*1=9),LEFT(tabDaten[[#This Row],[Grp]],2),LEFT(tabDaten[[#This Row],[Grp]],1))</f>
        <v>5</v>
      </c>
      <c r="J1330" s="14" t="str">
        <f>VLOOKUP(tabDaten[[#This Row],[GrpKurz]],tabGruppierung[],2,FALSE)</f>
        <v>A   Sächlicher Verwaltungs- und Betriebsaufwand</v>
      </c>
      <c r="K13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3211-585000    Ergänzung, Unterhaltung von Sammlungen  </v>
      </c>
      <c r="L1330" s="17">
        <f>IF(OR(tabDaten[[#This Row],[art]]="00",tabDaten[[#This Row],[art]]="10"),tabDaten[[#This Row],[Plan]],tabDaten[[#This Row],[Plan]]*-1)</f>
        <v>-5000</v>
      </c>
      <c r="M1330" s="18">
        <f>IF(OR(tabDaten[[#This Row],[art]]="00",tabDaten[[#This Row],[art]]="10",tabDaten[[#This Row],[art]]="60",tabDaten[[#This Row],[art]]="70"),tabDaten[[#This Row],[Rechnung]],tabDaten[[#This Row],[Rechnung]]*-1)</f>
        <v>-15</v>
      </c>
      <c r="N1330" s="44">
        <v>1</v>
      </c>
      <c r="O1330" s="45" t="s">
        <v>997</v>
      </c>
      <c r="P1330" s="45" t="s">
        <v>1119</v>
      </c>
      <c r="Q1330" s="45" t="s">
        <v>1770</v>
      </c>
      <c r="R1330" s="45" t="s">
        <v>995</v>
      </c>
      <c r="S1330" s="45" t="s">
        <v>1546</v>
      </c>
      <c r="T1330" s="44" t="s">
        <v>201</v>
      </c>
      <c r="U1330" s="46">
        <v>5000</v>
      </c>
      <c r="V1330" s="46">
        <v>15</v>
      </c>
    </row>
    <row r="1331" spans="2:22" x14ac:dyDescent="0.2">
      <c r="B1331" s="14" t="str">
        <f>IF(tabDaten[[#This Row],[MandNr]]="","Fehler",IF(tabDaten[[#This Row],[MandNr]]=1,"1 Stadt Bad Rappenau","2 Eigenbetrieb Stadtenwässerung"))</f>
        <v>1 Stadt Bad Rappenau</v>
      </c>
      <c r="C1331" s="14" t="str">
        <f>IF(OR(tabDaten[[#This Row],[art]]="00",tabDaten[[#This Row],[art]]="01",tabDaten[[#This Row],[art]]="60",tabDaten[[#This Row],[art]]="61"),"0 Verwaltungshaushalt","1 Vermögenshaushalt")</f>
        <v>0 Verwaltungshaushalt</v>
      </c>
      <c r="D1331" s="14" t="str">
        <f>VLOOKUP(tabDaten[[#This Row],[art]],tabKontenart[],2,FALSE)</f>
        <v>01 Ausgaben VerwaltungsHH</v>
      </c>
      <c r="E1331" s="14" t="str">
        <f>LEFT(tabDaten[[#This Row],[Gld]],1) &amp; "    " &amp;VLOOKUP((tabDaten[[#This Row],[MandNr]]&amp;"x"&amp;LEFT(tabDaten[[#This Row],[Gld]],1)),tabGliederung[],2,FALSE)</f>
        <v xml:space="preserve">3    Wissenschaft, Forschung, Kulturpflege </v>
      </c>
      <c r="F1331" s="14" t="str">
        <f>LEFT(tabDaten[[#This Row],[Gld]],2) &amp; "    " &amp;VLOOKUP((tabDaten[[#This Row],[MandNr]]&amp;"x"&amp;LEFT(tabDaten[[#This Row],[Gld]],2)),tabGliederung[],2,FALSE)</f>
        <v xml:space="preserve">32    Museen, Sammlungen, Ausstellungen </v>
      </c>
      <c r="G13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31" s="14" t="str">
        <f>LEFT(tabDaten[[#This Row],[Gld]],4) &amp; "    " &amp;VLOOKUP((tabDaten[[#This Row],[MandNr]]&amp;"x"&amp;LEFT(tabDaten[[#This Row],[Gld]],4)),tabGliederung[],2,FALSE)</f>
        <v xml:space="preserve">3211    Ausstellungen </v>
      </c>
      <c r="I1331" s="14" t="str">
        <f>IF(OR(LEFT(tabDaten[[#This Row],[Grp]],1)*1=3,LEFT(tabDaten[[#This Row],[Grp]],1)*1=9),LEFT(tabDaten[[#This Row],[Grp]],2),LEFT(tabDaten[[#This Row],[Grp]],1))</f>
        <v>6</v>
      </c>
      <c r="J1331" s="14" t="str">
        <f>VLOOKUP(tabDaten[[#This Row],[GrpKurz]],tabGruppierung[],2,FALSE)</f>
        <v>A   Sächlicher Verwaltungs- und Betriebsaufwand</v>
      </c>
      <c r="K13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3211-637000    Ausstellungen   </v>
      </c>
      <c r="L1331" s="17">
        <f>IF(OR(tabDaten[[#This Row],[art]]="00",tabDaten[[#This Row],[art]]="10"),tabDaten[[#This Row],[Plan]],tabDaten[[#This Row],[Plan]]*-1)</f>
        <v>-25000</v>
      </c>
      <c r="M1331" s="18">
        <f>IF(OR(tabDaten[[#This Row],[art]]="00",tabDaten[[#This Row],[art]]="10",tabDaten[[#This Row],[art]]="60",tabDaten[[#This Row],[art]]="70"),tabDaten[[#This Row],[Rechnung]],tabDaten[[#This Row],[Rechnung]]*-1)</f>
        <v>0</v>
      </c>
      <c r="N1331" s="44">
        <v>1</v>
      </c>
      <c r="O1331" s="45" t="s">
        <v>997</v>
      </c>
      <c r="P1331" s="45" t="s">
        <v>1119</v>
      </c>
      <c r="Q1331" s="45" t="s">
        <v>1746</v>
      </c>
      <c r="R1331" s="45" t="s">
        <v>995</v>
      </c>
      <c r="S1331" s="45" t="s">
        <v>1546</v>
      </c>
      <c r="T1331" s="44" t="s">
        <v>203</v>
      </c>
      <c r="U1331" s="46">
        <v>25000</v>
      </c>
      <c r="V1331" s="46">
        <v>0</v>
      </c>
    </row>
    <row r="1332" spans="2:22" x14ac:dyDescent="0.2">
      <c r="B1332" s="14" t="str">
        <f>IF(tabDaten[[#This Row],[MandNr]]="","Fehler",IF(tabDaten[[#This Row],[MandNr]]=1,"1 Stadt Bad Rappenau","2 Eigenbetrieb Stadtenwässerung"))</f>
        <v>1 Stadt Bad Rappenau</v>
      </c>
      <c r="C1332" s="14" t="str">
        <f>IF(OR(tabDaten[[#This Row],[art]]="00",tabDaten[[#This Row],[art]]="01",tabDaten[[#This Row],[art]]="60",tabDaten[[#This Row],[art]]="61"),"0 Verwaltungshaushalt","1 Vermögenshaushalt")</f>
        <v>0 Verwaltungshaushalt</v>
      </c>
      <c r="D1332" s="14" t="str">
        <f>VLOOKUP(tabDaten[[#This Row],[art]],tabKontenart[],2,FALSE)</f>
        <v>01 Ausgaben VerwaltungsHH</v>
      </c>
      <c r="E1332" s="14" t="str">
        <f>LEFT(tabDaten[[#This Row],[Gld]],1) &amp; "    " &amp;VLOOKUP((tabDaten[[#This Row],[MandNr]]&amp;"x"&amp;LEFT(tabDaten[[#This Row],[Gld]],1)),tabGliederung[],2,FALSE)</f>
        <v xml:space="preserve">3    Wissenschaft, Forschung, Kulturpflege </v>
      </c>
      <c r="F1332" s="14" t="str">
        <f>LEFT(tabDaten[[#This Row],[Gld]],2) &amp; "    " &amp;VLOOKUP((tabDaten[[#This Row],[MandNr]]&amp;"x"&amp;LEFT(tabDaten[[#This Row],[Gld]],2)),tabGliederung[],2,FALSE)</f>
        <v xml:space="preserve">32    Museen, Sammlungen, Ausstellungen </v>
      </c>
      <c r="G13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32" s="14" t="str">
        <f>LEFT(tabDaten[[#This Row],[Gld]],4) &amp; "    " &amp;VLOOKUP((tabDaten[[#This Row],[MandNr]]&amp;"x"&amp;LEFT(tabDaten[[#This Row],[Gld]],4)),tabGliederung[],2,FALSE)</f>
        <v xml:space="preserve">3211    Ausstellungen </v>
      </c>
      <c r="I1332" s="14" t="str">
        <f>IF(OR(LEFT(tabDaten[[#This Row],[Grp]],1)*1=3,LEFT(tabDaten[[#This Row],[Grp]],1)*1=9),LEFT(tabDaten[[#This Row],[Grp]],2),LEFT(tabDaten[[#This Row],[Grp]],1))</f>
        <v>6</v>
      </c>
      <c r="J1332" s="14" t="str">
        <f>VLOOKUP(tabDaten[[#This Row],[GrpKurz]],tabGruppierung[],2,FALSE)</f>
        <v>A   Sächlicher Verwaltungs- und Betriebsaufwand</v>
      </c>
      <c r="K13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3211-638000    EDV-Kosten   </v>
      </c>
      <c r="L1332" s="17">
        <f>IF(OR(tabDaten[[#This Row],[art]]="00",tabDaten[[#This Row],[art]]="10"),tabDaten[[#This Row],[Plan]],tabDaten[[#This Row],[Plan]]*-1)</f>
        <v>-400</v>
      </c>
      <c r="M1332" s="18">
        <f>IF(OR(tabDaten[[#This Row],[art]]="00",tabDaten[[#This Row],[art]]="10",tabDaten[[#This Row],[art]]="60",tabDaten[[#This Row],[art]]="70"),tabDaten[[#This Row],[Rechnung]],tabDaten[[#This Row],[Rechnung]]*-1)</f>
        <v>0</v>
      </c>
      <c r="N1332" s="44">
        <v>1</v>
      </c>
      <c r="O1332" s="45" t="s">
        <v>997</v>
      </c>
      <c r="P1332" s="45" t="s">
        <v>1119</v>
      </c>
      <c r="Q1332" s="45" t="s">
        <v>1722</v>
      </c>
      <c r="R1332" s="45" t="s">
        <v>995</v>
      </c>
      <c r="S1332" s="45" t="s">
        <v>1546</v>
      </c>
      <c r="T1332" s="44" t="s">
        <v>117</v>
      </c>
      <c r="U1332" s="46">
        <v>400</v>
      </c>
      <c r="V1332" s="46">
        <v>0</v>
      </c>
    </row>
    <row r="1333" spans="2:22" x14ac:dyDescent="0.2">
      <c r="B1333" s="14" t="str">
        <f>IF(tabDaten[[#This Row],[MandNr]]="","Fehler",IF(tabDaten[[#This Row],[MandNr]]=1,"1 Stadt Bad Rappenau","2 Eigenbetrieb Stadtenwässerung"))</f>
        <v>1 Stadt Bad Rappenau</v>
      </c>
      <c r="C1333" s="14" t="str">
        <f>IF(OR(tabDaten[[#This Row],[art]]="00",tabDaten[[#This Row],[art]]="01",tabDaten[[#This Row],[art]]="60",tabDaten[[#This Row],[art]]="61"),"0 Verwaltungshaushalt","1 Vermögenshaushalt")</f>
        <v>0 Verwaltungshaushalt</v>
      </c>
      <c r="D1333" s="14" t="str">
        <f>VLOOKUP(tabDaten[[#This Row],[art]],tabKontenart[],2,FALSE)</f>
        <v>01 Ausgaben VerwaltungsHH</v>
      </c>
      <c r="E1333" s="14" t="str">
        <f>LEFT(tabDaten[[#This Row],[Gld]],1) &amp; "    " &amp;VLOOKUP((tabDaten[[#This Row],[MandNr]]&amp;"x"&amp;LEFT(tabDaten[[#This Row],[Gld]],1)),tabGliederung[],2,FALSE)</f>
        <v xml:space="preserve">3    Wissenschaft, Forschung, Kulturpflege </v>
      </c>
      <c r="F1333" s="14" t="str">
        <f>LEFT(tabDaten[[#This Row],[Gld]],2) &amp; "    " &amp;VLOOKUP((tabDaten[[#This Row],[MandNr]]&amp;"x"&amp;LEFT(tabDaten[[#This Row],[Gld]],2)),tabGliederung[],2,FALSE)</f>
        <v xml:space="preserve">32    Museen, Sammlungen, Ausstellungen </v>
      </c>
      <c r="G13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33" s="14" t="str">
        <f>LEFT(tabDaten[[#This Row],[Gld]],4) &amp; "    " &amp;VLOOKUP((tabDaten[[#This Row],[MandNr]]&amp;"x"&amp;LEFT(tabDaten[[#This Row],[Gld]],4)),tabGliederung[],2,FALSE)</f>
        <v xml:space="preserve">3211    Ausstellungen </v>
      </c>
      <c r="I1333" s="14" t="str">
        <f>IF(OR(LEFT(tabDaten[[#This Row],[Grp]],1)*1=3,LEFT(tabDaten[[#This Row],[Grp]],1)*1=9),LEFT(tabDaten[[#This Row],[Grp]],2),LEFT(tabDaten[[#This Row],[Grp]],1))</f>
        <v>6</v>
      </c>
      <c r="J1333" s="14" t="str">
        <f>VLOOKUP(tabDaten[[#This Row],[GrpKurz]],tabGruppierung[],2,FALSE)</f>
        <v>A   Sächlicher Verwaltungs- und Betriebsaufwand</v>
      </c>
      <c r="K13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3211-640000    Steuern, Versicherungen, Schadensfälle, Sonderabgaben  </v>
      </c>
      <c r="L1333" s="17">
        <f>IF(OR(tabDaten[[#This Row],[art]]="00",tabDaten[[#This Row],[art]]="10"),tabDaten[[#This Row],[Plan]],tabDaten[[#This Row],[Plan]]*-1)</f>
        <v>-1500</v>
      </c>
      <c r="M1333" s="18">
        <f>IF(OR(tabDaten[[#This Row],[art]]="00",tabDaten[[#This Row],[art]]="10",tabDaten[[#This Row],[art]]="60",tabDaten[[#This Row],[art]]="70"),tabDaten[[#This Row],[Rechnung]],tabDaten[[#This Row],[Rechnung]]*-1)</f>
        <v>-869.97</v>
      </c>
      <c r="N1333" s="44">
        <v>1</v>
      </c>
      <c r="O1333" s="45" t="s">
        <v>997</v>
      </c>
      <c r="P1333" s="45" t="s">
        <v>1119</v>
      </c>
      <c r="Q1333" s="45" t="s">
        <v>1723</v>
      </c>
      <c r="R1333" s="45" t="s">
        <v>995</v>
      </c>
      <c r="S1333" s="45" t="s">
        <v>1546</v>
      </c>
      <c r="T1333" s="44" t="s">
        <v>193</v>
      </c>
      <c r="U1333" s="46">
        <v>1500</v>
      </c>
      <c r="V1333" s="46">
        <v>869.97</v>
      </c>
    </row>
    <row r="1334" spans="2:22" x14ac:dyDescent="0.2">
      <c r="B1334" s="14" t="str">
        <f>IF(tabDaten[[#This Row],[MandNr]]="","Fehler",IF(tabDaten[[#This Row],[MandNr]]=1,"1 Stadt Bad Rappenau","2 Eigenbetrieb Stadtenwässerung"))</f>
        <v>1 Stadt Bad Rappenau</v>
      </c>
      <c r="C1334" s="14" t="str">
        <f>IF(OR(tabDaten[[#This Row],[art]]="00",tabDaten[[#This Row],[art]]="01",tabDaten[[#This Row],[art]]="60",tabDaten[[#This Row],[art]]="61"),"0 Verwaltungshaushalt","1 Vermögenshaushalt")</f>
        <v>0 Verwaltungshaushalt</v>
      </c>
      <c r="D1334" s="14" t="str">
        <f>VLOOKUP(tabDaten[[#This Row],[art]],tabKontenart[],2,FALSE)</f>
        <v>01 Ausgaben VerwaltungsHH</v>
      </c>
      <c r="E1334" s="14" t="str">
        <f>LEFT(tabDaten[[#This Row],[Gld]],1) &amp; "    " &amp;VLOOKUP((tabDaten[[#This Row],[MandNr]]&amp;"x"&amp;LEFT(tabDaten[[#This Row],[Gld]],1)),tabGliederung[],2,FALSE)</f>
        <v xml:space="preserve">3    Wissenschaft, Forschung, Kulturpflege </v>
      </c>
      <c r="F1334" s="14" t="str">
        <f>LEFT(tabDaten[[#This Row],[Gld]],2) &amp; "    " &amp;VLOOKUP((tabDaten[[#This Row],[MandNr]]&amp;"x"&amp;LEFT(tabDaten[[#This Row],[Gld]],2)),tabGliederung[],2,FALSE)</f>
        <v xml:space="preserve">32    Museen, Sammlungen, Ausstellungen </v>
      </c>
      <c r="G13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34" s="14" t="str">
        <f>LEFT(tabDaten[[#This Row],[Gld]],4) &amp; "    " &amp;VLOOKUP((tabDaten[[#This Row],[MandNr]]&amp;"x"&amp;LEFT(tabDaten[[#This Row],[Gld]],4)),tabGliederung[],2,FALSE)</f>
        <v xml:space="preserve">3211    Ausstellungen </v>
      </c>
      <c r="I1334" s="14" t="str">
        <f>IF(OR(LEFT(tabDaten[[#This Row],[Grp]],1)*1=3,LEFT(tabDaten[[#This Row],[Grp]],1)*1=9),LEFT(tabDaten[[#This Row],[Grp]],2),LEFT(tabDaten[[#This Row],[Grp]],1))</f>
        <v>6</v>
      </c>
      <c r="J1334" s="14" t="str">
        <f>VLOOKUP(tabDaten[[#This Row],[GrpKurz]],tabGruppierung[],2,FALSE)</f>
        <v>A   Sächlicher Verwaltungs- und Betriebsaufwand</v>
      </c>
      <c r="K13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3211-650000    Bürobedarf   </v>
      </c>
      <c r="L1334" s="17">
        <f>IF(OR(tabDaten[[#This Row],[art]]="00",tabDaten[[#This Row],[art]]="10"),tabDaten[[#This Row],[Plan]],tabDaten[[#This Row],[Plan]]*-1)</f>
        <v>-200</v>
      </c>
      <c r="M1334" s="18">
        <f>IF(OR(tabDaten[[#This Row],[art]]="00",tabDaten[[#This Row],[art]]="10",tabDaten[[#This Row],[art]]="60",tabDaten[[#This Row],[art]]="70"),tabDaten[[#This Row],[Rechnung]],tabDaten[[#This Row],[Rechnung]]*-1)</f>
        <v>0</v>
      </c>
      <c r="N1334" s="44">
        <v>1</v>
      </c>
      <c r="O1334" s="45" t="s">
        <v>997</v>
      </c>
      <c r="P1334" s="45" t="s">
        <v>1119</v>
      </c>
      <c r="Q1334" s="45" t="s">
        <v>1724</v>
      </c>
      <c r="R1334" s="45" t="s">
        <v>995</v>
      </c>
      <c r="S1334" s="45" t="s">
        <v>1546</v>
      </c>
      <c r="T1334" s="44" t="s">
        <v>119</v>
      </c>
      <c r="U1334" s="46">
        <v>200</v>
      </c>
      <c r="V1334" s="46">
        <v>0</v>
      </c>
    </row>
    <row r="1335" spans="2:22" x14ac:dyDescent="0.2">
      <c r="B1335" s="14" t="str">
        <f>IF(tabDaten[[#This Row],[MandNr]]="","Fehler",IF(tabDaten[[#This Row],[MandNr]]=1,"1 Stadt Bad Rappenau","2 Eigenbetrieb Stadtenwässerung"))</f>
        <v>1 Stadt Bad Rappenau</v>
      </c>
      <c r="C1335" s="14" t="str">
        <f>IF(OR(tabDaten[[#This Row],[art]]="00",tabDaten[[#This Row],[art]]="01",tabDaten[[#This Row],[art]]="60",tabDaten[[#This Row],[art]]="61"),"0 Verwaltungshaushalt","1 Vermögenshaushalt")</f>
        <v>0 Verwaltungshaushalt</v>
      </c>
      <c r="D1335" s="14" t="str">
        <f>VLOOKUP(tabDaten[[#This Row],[art]],tabKontenart[],2,FALSE)</f>
        <v>01 Ausgaben VerwaltungsHH</v>
      </c>
      <c r="E1335" s="14" t="str">
        <f>LEFT(tabDaten[[#This Row],[Gld]],1) &amp; "    " &amp;VLOOKUP((tabDaten[[#This Row],[MandNr]]&amp;"x"&amp;LEFT(tabDaten[[#This Row],[Gld]],1)),tabGliederung[],2,FALSE)</f>
        <v xml:space="preserve">3    Wissenschaft, Forschung, Kulturpflege </v>
      </c>
      <c r="F1335" s="14" t="str">
        <f>LEFT(tabDaten[[#This Row],[Gld]],2) &amp; "    " &amp;VLOOKUP((tabDaten[[#This Row],[MandNr]]&amp;"x"&amp;LEFT(tabDaten[[#This Row],[Gld]],2)),tabGliederung[],2,FALSE)</f>
        <v xml:space="preserve">32    Museen, Sammlungen, Ausstellungen </v>
      </c>
      <c r="G13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35" s="14" t="str">
        <f>LEFT(tabDaten[[#This Row],[Gld]],4) &amp; "    " &amp;VLOOKUP((tabDaten[[#This Row],[MandNr]]&amp;"x"&amp;LEFT(tabDaten[[#This Row],[Gld]],4)),tabGliederung[],2,FALSE)</f>
        <v xml:space="preserve">3211    Ausstellungen </v>
      </c>
      <c r="I1335" s="14" t="str">
        <f>IF(OR(LEFT(tabDaten[[#This Row],[Grp]],1)*1=3,LEFT(tabDaten[[#This Row],[Grp]],1)*1=9),LEFT(tabDaten[[#This Row],[Grp]],2),LEFT(tabDaten[[#This Row],[Grp]],1))</f>
        <v>6</v>
      </c>
      <c r="J1335" s="14" t="str">
        <f>VLOOKUP(tabDaten[[#This Row],[GrpKurz]],tabGruppierung[],2,FALSE)</f>
        <v>A   Sächlicher Verwaltungs- und Betriebsaufwand</v>
      </c>
      <c r="K13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3211-668000    Vermischte Ausgaben   </v>
      </c>
      <c r="L1335" s="17">
        <f>IF(OR(tabDaten[[#This Row],[art]]="00",tabDaten[[#This Row],[art]]="10"),tabDaten[[#This Row],[Plan]],tabDaten[[#This Row],[Plan]]*-1)</f>
        <v>-500</v>
      </c>
      <c r="M1335" s="18">
        <f>IF(OR(tabDaten[[#This Row],[art]]="00",tabDaten[[#This Row],[art]]="10",tabDaten[[#This Row],[art]]="60",tabDaten[[#This Row],[art]]="70"),tabDaten[[#This Row],[Rechnung]],tabDaten[[#This Row],[Rechnung]]*-1)</f>
        <v>0</v>
      </c>
      <c r="N1335" s="44">
        <v>1</v>
      </c>
      <c r="O1335" s="45" t="s">
        <v>997</v>
      </c>
      <c r="P1335" s="45" t="s">
        <v>1119</v>
      </c>
      <c r="Q1335" s="45" t="s">
        <v>1726</v>
      </c>
      <c r="R1335" s="45" t="s">
        <v>995</v>
      </c>
      <c r="S1335" s="45" t="s">
        <v>1546</v>
      </c>
      <c r="T1335" s="44" t="s">
        <v>121</v>
      </c>
      <c r="U1335" s="46">
        <v>500</v>
      </c>
      <c r="V1335" s="46">
        <v>0</v>
      </c>
    </row>
    <row r="1336" spans="2:22" x14ac:dyDescent="0.2">
      <c r="B1336" s="14" t="str">
        <f>IF(tabDaten[[#This Row],[MandNr]]="","Fehler",IF(tabDaten[[#This Row],[MandNr]]=1,"1 Stadt Bad Rappenau","2 Eigenbetrieb Stadtenwässerung"))</f>
        <v>1 Stadt Bad Rappenau</v>
      </c>
      <c r="C1336" s="14" t="str">
        <f>IF(OR(tabDaten[[#This Row],[art]]="00",tabDaten[[#This Row],[art]]="01",tabDaten[[#This Row],[art]]="60",tabDaten[[#This Row],[art]]="61"),"0 Verwaltungshaushalt","1 Vermögenshaushalt")</f>
        <v>0 Verwaltungshaushalt</v>
      </c>
      <c r="D1336" s="14" t="str">
        <f>VLOOKUP(tabDaten[[#This Row],[art]],tabKontenart[],2,FALSE)</f>
        <v>01 Ausgaben VerwaltungsHH</v>
      </c>
      <c r="E1336" s="14" t="str">
        <f>LEFT(tabDaten[[#This Row],[Gld]],1) &amp; "    " &amp;VLOOKUP((tabDaten[[#This Row],[MandNr]]&amp;"x"&amp;LEFT(tabDaten[[#This Row],[Gld]],1)),tabGliederung[],2,FALSE)</f>
        <v xml:space="preserve">3    Wissenschaft, Forschung, Kulturpflege </v>
      </c>
      <c r="F1336" s="14" t="str">
        <f>LEFT(tabDaten[[#This Row],[Gld]],2) &amp; "    " &amp;VLOOKUP((tabDaten[[#This Row],[MandNr]]&amp;"x"&amp;LEFT(tabDaten[[#This Row],[Gld]],2)),tabGliederung[],2,FALSE)</f>
        <v xml:space="preserve">32    Museen, Sammlungen, Ausstellungen </v>
      </c>
      <c r="G13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1336" s="14" t="str">
        <f>LEFT(tabDaten[[#This Row],[Gld]],4) &amp; "    " &amp;VLOOKUP((tabDaten[[#This Row],[MandNr]]&amp;"x"&amp;LEFT(tabDaten[[#This Row],[Gld]],4)),tabGliederung[],2,FALSE)</f>
        <v xml:space="preserve">3211    Ausstellungen </v>
      </c>
      <c r="I1336" s="14" t="str">
        <f>IF(OR(LEFT(tabDaten[[#This Row],[Grp]],1)*1=3,LEFT(tabDaten[[#This Row],[Grp]],1)*1=9),LEFT(tabDaten[[#This Row],[Grp]],2),LEFT(tabDaten[[#This Row],[Grp]],1))</f>
        <v>6</v>
      </c>
      <c r="J1336" s="14" t="str">
        <f>VLOOKUP(tabDaten[[#This Row],[GrpKurz]],tabGruppierung[],2,FALSE)</f>
        <v>A   Sächlicher Verwaltungs- und Betriebsaufwand</v>
      </c>
      <c r="K13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3211-679000    Innere Verrechnungen   </v>
      </c>
      <c r="L1336" s="17">
        <f>IF(OR(tabDaten[[#This Row],[art]]="00",tabDaten[[#This Row],[art]]="10"),tabDaten[[#This Row],[Plan]],tabDaten[[#This Row],[Plan]]*-1)</f>
        <v>-600</v>
      </c>
      <c r="M1336" s="18">
        <f>IF(OR(tabDaten[[#This Row],[art]]="00",tabDaten[[#This Row],[art]]="10",tabDaten[[#This Row],[art]]="60",tabDaten[[#This Row],[art]]="70"),tabDaten[[#This Row],[Rechnung]],tabDaten[[#This Row],[Rechnung]]*-1)</f>
        <v>0</v>
      </c>
      <c r="N1336" s="44">
        <v>1</v>
      </c>
      <c r="O1336" s="45" t="s">
        <v>997</v>
      </c>
      <c r="P1336" s="45" t="s">
        <v>1119</v>
      </c>
      <c r="Q1336" s="45" t="s">
        <v>1728</v>
      </c>
      <c r="R1336" s="45" t="s">
        <v>995</v>
      </c>
      <c r="S1336" s="45" t="s">
        <v>1546</v>
      </c>
      <c r="T1336" s="44" t="s">
        <v>11</v>
      </c>
      <c r="U1336" s="46">
        <v>600</v>
      </c>
      <c r="V1336" s="46">
        <v>0</v>
      </c>
    </row>
    <row r="1337" spans="2:22" x14ac:dyDescent="0.2">
      <c r="B1337" s="14" t="str">
        <f>IF(tabDaten[[#This Row],[MandNr]]="","Fehler",IF(tabDaten[[#This Row],[MandNr]]=1,"1 Stadt Bad Rappenau","2 Eigenbetrieb Stadtenwässerung"))</f>
        <v>1 Stadt Bad Rappenau</v>
      </c>
      <c r="C1337" s="14" t="str">
        <f>IF(OR(tabDaten[[#This Row],[art]]="00",tabDaten[[#This Row],[art]]="01",tabDaten[[#This Row],[art]]="60",tabDaten[[#This Row],[art]]="61"),"0 Verwaltungshaushalt","1 Vermögenshaushalt")</f>
        <v>0 Verwaltungshaushalt</v>
      </c>
      <c r="D1337" s="14" t="str">
        <f>VLOOKUP(tabDaten[[#This Row],[art]],tabKontenart[],2,FALSE)</f>
        <v>01 Ausgaben VerwaltungsHH</v>
      </c>
      <c r="E1337" s="14" t="str">
        <f>LEFT(tabDaten[[#This Row],[Gld]],1) &amp; "    " &amp;VLOOKUP((tabDaten[[#This Row],[MandNr]]&amp;"x"&amp;LEFT(tabDaten[[#This Row],[Gld]],1)),tabGliederung[],2,FALSE)</f>
        <v xml:space="preserve">3    Wissenschaft, Forschung, Kulturpflege </v>
      </c>
      <c r="F1337" s="14" t="str">
        <f>LEFT(tabDaten[[#This Row],[Gld]],2) &amp; "    " &amp;VLOOKUP((tabDaten[[#This Row],[MandNr]]&amp;"x"&amp;LEFT(tabDaten[[#This Row],[Gld]],2)),tabGliederung[],2,FALSE)</f>
        <v xml:space="preserve">33    Theater, Musikpflege </v>
      </c>
      <c r="G13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331    Theater </v>
      </c>
      <c r="H1337" s="14" t="str">
        <f>LEFT(tabDaten[[#This Row],[Gld]],4) &amp; "    " &amp;VLOOKUP((tabDaten[[#This Row],[MandNr]]&amp;"x"&amp;LEFT(tabDaten[[#This Row],[Gld]],4)),tabGliederung[],2,FALSE)</f>
        <v xml:space="preserve">3310    Theaterpflege (Zuschüsse u.ä.) </v>
      </c>
      <c r="I1337" s="14" t="str">
        <f>IF(OR(LEFT(tabDaten[[#This Row],[Grp]],1)*1=3,LEFT(tabDaten[[#This Row],[Grp]],1)*1=9),LEFT(tabDaten[[#This Row],[Grp]],2),LEFT(tabDaten[[#This Row],[Grp]],1))</f>
        <v>6</v>
      </c>
      <c r="J1337" s="14" t="str">
        <f>VLOOKUP(tabDaten[[#This Row],[GrpKurz]],tabGruppierung[],2,FALSE)</f>
        <v>A   Sächlicher Verwaltungs- und Betriebsaufwand</v>
      </c>
      <c r="K13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3310-668000    Vermischte Ausgaben   </v>
      </c>
      <c r="L1337" s="17">
        <f>IF(OR(tabDaten[[#This Row],[art]]="00",tabDaten[[#This Row],[art]]="10"),tabDaten[[#This Row],[Plan]],tabDaten[[#This Row],[Plan]]*-1)</f>
        <v>-500</v>
      </c>
      <c r="M1337" s="18">
        <f>IF(OR(tabDaten[[#This Row],[art]]="00",tabDaten[[#This Row],[art]]="10",tabDaten[[#This Row],[art]]="60",tabDaten[[#This Row],[art]]="70"),tabDaten[[#This Row],[Rechnung]],tabDaten[[#This Row],[Rechnung]]*-1)</f>
        <v>-300</v>
      </c>
      <c r="N1337" s="44">
        <v>1</v>
      </c>
      <c r="O1337" s="45" t="s">
        <v>997</v>
      </c>
      <c r="P1337" s="45" t="s">
        <v>1124</v>
      </c>
      <c r="Q1337" s="45" t="s">
        <v>1726</v>
      </c>
      <c r="R1337" s="45" t="s">
        <v>995</v>
      </c>
      <c r="S1337" s="45" t="s">
        <v>1546</v>
      </c>
      <c r="T1337" s="44" t="s">
        <v>121</v>
      </c>
      <c r="U1337" s="46">
        <v>500</v>
      </c>
      <c r="V1337" s="46">
        <v>300</v>
      </c>
    </row>
    <row r="1338" spans="2:22" x14ac:dyDescent="0.2">
      <c r="B1338" s="14" t="str">
        <f>IF(tabDaten[[#This Row],[MandNr]]="","Fehler",IF(tabDaten[[#This Row],[MandNr]]=1,"1 Stadt Bad Rappenau","2 Eigenbetrieb Stadtenwässerung"))</f>
        <v>1 Stadt Bad Rappenau</v>
      </c>
      <c r="C1338" s="14" t="str">
        <f>IF(OR(tabDaten[[#This Row],[art]]="00",tabDaten[[#This Row],[art]]="01",tabDaten[[#This Row],[art]]="60",tabDaten[[#This Row],[art]]="61"),"0 Verwaltungshaushalt","1 Vermögenshaushalt")</f>
        <v>0 Verwaltungshaushalt</v>
      </c>
      <c r="D1338" s="14" t="str">
        <f>VLOOKUP(tabDaten[[#This Row],[art]],tabKontenart[],2,FALSE)</f>
        <v>01 Ausgaben VerwaltungsHH</v>
      </c>
      <c r="E1338" s="14" t="str">
        <f>LEFT(tabDaten[[#This Row],[Gld]],1) &amp; "    " &amp;VLOOKUP((tabDaten[[#This Row],[MandNr]]&amp;"x"&amp;LEFT(tabDaten[[#This Row],[Gld]],1)),tabGliederung[],2,FALSE)</f>
        <v xml:space="preserve">3    Wissenschaft, Forschung, Kulturpflege </v>
      </c>
      <c r="F1338" s="14" t="str">
        <f>LEFT(tabDaten[[#This Row],[Gld]],2) &amp; "    " &amp;VLOOKUP((tabDaten[[#This Row],[MandNr]]&amp;"x"&amp;LEFT(tabDaten[[#This Row],[Gld]],2)),tabGliederung[],2,FALSE)</f>
        <v xml:space="preserve">33    Theater, Musikpflege </v>
      </c>
      <c r="G13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331    Theater </v>
      </c>
      <c r="H1338" s="14" t="str">
        <f>LEFT(tabDaten[[#This Row],[Gld]],4) &amp; "    " &amp;VLOOKUP((tabDaten[[#This Row],[MandNr]]&amp;"x"&amp;LEFT(tabDaten[[#This Row],[Gld]],4)),tabGliederung[],2,FALSE)</f>
        <v xml:space="preserve">3310    Theaterpflege (Zuschüsse u.ä.) </v>
      </c>
      <c r="I1338" s="14" t="str">
        <f>IF(OR(LEFT(tabDaten[[#This Row],[Grp]],1)*1=3,LEFT(tabDaten[[#This Row],[Grp]],1)*1=9),LEFT(tabDaten[[#This Row],[Grp]],2),LEFT(tabDaten[[#This Row],[Grp]],1))</f>
        <v>7</v>
      </c>
      <c r="J1338" s="14" t="str">
        <f>VLOOKUP(tabDaten[[#This Row],[GrpKurz]],tabGruppierung[],2,FALSE)</f>
        <v>A   Zuweisungen und Zuschüsse (nicht für Investitionen)</v>
      </c>
      <c r="K13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3310-700000    Zuschüsse an Verbände u.Vereine  </v>
      </c>
      <c r="L1338" s="17">
        <f>IF(OR(tabDaten[[#This Row],[art]]="00",tabDaten[[#This Row],[art]]="10"),tabDaten[[#This Row],[Plan]],tabDaten[[#This Row],[Plan]]*-1)</f>
        <v>-26500</v>
      </c>
      <c r="M1338" s="18">
        <f>IF(OR(tabDaten[[#This Row],[art]]="00",tabDaten[[#This Row],[art]]="10",tabDaten[[#This Row],[art]]="60",tabDaten[[#This Row],[art]]="70"),tabDaten[[#This Row],[Rechnung]],tabDaten[[#This Row],[Rechnung]]*-1)</f>
        <v>-27216.44</v>
      </c>
      <c r="N1338" s="44">
        <v>1</v>
      </c>
      <c r="O1338" s="45" t="s">
        <v>997</v>
      </c>
      <c r="P1338" s="45" t="s">
        <v>1124</v>
      </c>
      <c r="Q1338" s="45" t="s">
        <v>1766</v>
      </c>
      <c r="R1338" s="45" t="s">
        <v>995</v>
      </c>
      <c r="S1338" s="45" t="s">
        <v>1546</v>
      </c>
      <c r="T1338" s="44" t="s">
        <v>184</v>
      </c>
      <c r="U1338" s="46">
        <v>26500</v>
      </c>
      <c r="V1338" s="46">
        <v>27216.44</v>
      </c>
    </row>
    <row r="1339" spans="2:22" x14ac:dyDescent="0.2">
      <c r="B1339" s="14" t="str">
        <f>IF(tabDaten[[#This Row],[MandNr]]="","Fehler",IF(tabDaten[[#This Row],[MandNr]]=1,"1 Stadt Bad Rappenau","2 Eigenbetrieb Stadtenwässerung"))</f>
        <v>1 Stadt Bad Rappenau</v>
      </c>
      <c r="C1339" s="14" t="str">
        <f>IF(OR(tabDaten[[#This Row],[art]]="00",tabDaten[[#This Row],[art]]="01",tabDaten[[#This Row],[art]]="60",tabDaten[[#This Row],[art]]="61"),"0 Verwaltungshaushalt","1 Vermögenshaushalt")</f>
        <v>0 Verwaltungshaushalt</v>
      </c>
      <c r="D1339" s="14" t="str">
        <f>VLOOKUP(tabDaten[[#This Row],[art]],tabKontenart[],2,FALSE)</f>
        <v>01 Ausgaben VerwaltungsHH</v>
      </c>
      <c r="E1339" s="14" t="str">
        <f>LEFT(tabDaten[[#This Row],[Gld]],1) &amp; "    " &amp;VLOOKUP((tabDaten[[#This Row],[MandNr]]&amp;"x"&amp;LEFT(tabDaten[[#This Row],[Gld]],1)),tabGliederung[],2,FALSE)</f>
        <v xml:space="preserve">3    Wissenschaft, Forschung, Kulturpflege </v>
      </c>
      <c r="F1339" s="14" t="str">
        <f>LEFT(tabDaten[[#This Row],[Gld]],2) &amp; "    " &amp;VLOOKUP((tabDaten[[#This Row],[MandNr]]&amp;"x"&amp;LEFT(tabDaten[[#This Row],[Gld]],2)),tabGliederung[],2,FALSE)</f>
        <v xml:space="preserve">33    Theater, Musikpflege </v>
      </c>
      <c r="G13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332    Musikpflege </v>
      </c>
      <c r="H1339" s="14" t="str">
        <f>LEFT(tabDaten[[#This Row],[Gld]],4) &amp; "    " &amp;VLOOKUP((tabDaten[[#This Row],[MandNr]]&amp;"x"&amp;LEFT(tabDaten[[#This Row],[Gld]],4)),tabGliederung[],2,FALSE)</f>
        <v xml:space="preserve">3320    Musikpflege  (Zuschüsse u.ä.) </v>
      </c>
      <c r="I1339" s="14" t="str">
        <f>IF(OR(LEFT(tabDaten[[#This Row],[Grp]],1)*1=3,LEFT(tabDaten[[#This Row],[Grp]],1)*1=9),LEFT(tabDaten[[#This Row],[Grp]],2),LEFT(tabDaten[[#This Row],[Grp]],1))</f>
        <v>6</v>
      </c>
      <c r="J1339" s="14" t="str">
        <f>VLOOKUP(tabDaten[[#This Row],[GrpKurz]],tabGruppierung[],2,FALSE)</f>
        <v>A   Sächlicher Verwaltungs- und Betriebsaufwand</v>
      </c>
      <c r="K13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3320-668000    Vermischte Ausgaben   </v>
      </c>
      <c r="L1339" s="17">
        <f>IF(OR(tabDaten[[#This Row],[art]]="00",tabDaten[[#This Row],[art]]="10"),tabDaten[[#This Row],[Plan]],tabDaten[[#This Row],[Plan]]*-1)</f>
        <v>-500</v>
      </c>
      <c r="M1339" s="18">
        <f>IF(OR(tabDaten[[#This Row],[art]]="00",tabDaten[[#This Row],[art]]="10",tabDaten[[#This Row],[art]]="60",tabDaten[[#This Row],[art]]="70"),tabDaten[[#This Row],[Rechnung]],tabDaten[[#This Row],[Rechnung]]*-1)</f>
        <v>0</v>
      </c>
      <c r="N1339" s="44">
        <v>1</v>
      </c>
      <c r="O1339" s="45" t="s">
        <v>997</v>
      </c>
      <c r="P1339" s="45" t="s">
        <v>1126</v>
      </c>
      <c r="Q1339" s="45" t="s">
        <v>1726</v>
      </c>
      <c r="R1339" s="45" t="s">
        <v>995</v>
      </c>
      <c r="S1339" s="45" t="s">
        <v>1546</v>
      </c>
      <c r="T1339" s="44" t="s">
        <v>121</v>
      </c>
      <c r="U1339" s="46">
        <v>500</v>
      </c>
      <c r="V1339" s="46">
        <v>0</v>
      </c>
    </row>
    <row r="1340" spans="2:22" x14ac:dyDescent="0.2">
      <c r="B1340" s="14" t="str">
        <f>IF(tabDaten[[#This Row],[MandNr]]="","Fehler",IF(tabDaten[[#This Row],[MandNr]]=1,"1 Stadt Bad Rappenau","2 Eigenbetrieb Stadtenwässerung"))</f>
        <v>1 Stadt Bad Rappenau</v>
      </c>
      <c r="C1340" s="14" t="str">
        <f>IF(OR(tabDaten[[#This Row],[art]]="00",tabDaten[[#This Row],[art]]="01",tabDaten[[#This Row],[art]]="60",tabDaten[[#This Row],[art]]="61"),"0 Verwaltungshaushalt","1 Vermögenshaushalt")</f>
        <v>0 Verwaltungshaushalt</v>
      </c>
      <c r="D1340" s="14" t="str">
        <f>VLOOKUP(tabDaten[[#This Row],[art]],tabKontenart[],2,FALSE)</f>
        <v>01 Ausgaben VerwaltungsHH</v>
      </c>
      <c r="E1340" s="14" t="str">
        <f>LEFT(tabDaten[[#This Row],[Gld]],1) &amp; "    " &amp;VLOOKUP((tabDaten[[#This Row],[MandNr]]&amp;"x"&amp;LEFT(tabDaten[[#This Row],[Gld]],1)),tabGliederung[],2,FALSE)</f>
        <v xml:space="preserve">3    Wissenschaft, Forschung, Kulturpflege </v>
      </c>
      <c r="F1340" s="14" t="str">
        <f>LEFT(tabDaten[[#This Row],[Gld]],2) &amp; "    " &amp;VLOOKUP((tabDaten[[#This Row],[MandNr]]&amp;"x"&amp;LEFT(tabDaten[[#This Row],[Gld]],2)),tabGliederung[],2,FALSE)</f>
        <v xml:space="preserve">33    Theater, Musikpflege </v>
      </c>
      <c r="G13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332    Musikpflege </v>
      </c>
      <c r="H1340" s="14" t="str">
        <f>LEFT(tabDaten[[#This Row],[Gld]],4) &amp; "    " &amp;VLOOKUP((tabDaten[[#This Row],[MandNr]]&amp;"x"&amp;LEFT(tabDaten[[#This Row],[Gld]],4)),tabGliederung[],2,FALSE)</f>
        <v xml:space="preserve">3320    Musikpflege  (Zuschüsse u.ä.) </v>
      </c>
      <c r="I1340" s="14" t="str">
        <f>IF(OR(LEFT(tabDaten[[#This Row],[Grp]],1)*1=3,LEFT(tabDaten[[#This Row],[Grp]],1)*1=9),LEFT(tabDaten[[#This Row],[Grp]],2),LEFT(tabDaten[[#This Row],[Grp]],1))</f>
        <v>6</v>
      </c>
      <c r="J1340" s="14" t="str">
        <f>VLOOKUP(tabDaten[[#This Row],[GrpKurz]],tabGruppierung[],2,FALSE)</f>
        <v>A   Sächlicher Verwaltungs- und Betriebsaufwand</v>
      </c>
      <c r="K13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3320-679000    Innere Verrechnungen   </v>
      </c>
      <c r="L1340" s="17">
        <f>IF(OR(tabDaten[[#This Row],[art]]="00",tabDaten[[#This Row],[art]]="10"),tabDaten[[#This Row],[Plan]],tabDaten[[#This Row],[Plan]]*-1)</f>
        <v>-23200</v>
      </c>
      <c r="M1340" s="18">
        <f>IF(OR(tabDaten[[#This Row],[art]]="00",tabDaten[[#This Row],[art]]="10",tabDaten[[#This Row],[art]]="60",tabDaten[[#This Row],[art]]="70"),tabDaten[[#This Row],[Rechnung]],tabDaten[[#This Row],[Rechnung]]*-1)</f>
        <v>0</v>
      </c>
      <c r="N1340" s="44">
        <v>1</v>
      </c>
      <c r="O1340" s="45" t="s">
        <v>997</v>
      </c>
      <c r="P1340" s="45" t="s">
        <v>1126</v>
      </c>
      <c r="Q1340" s="45" t="s">
        <v>1728</v>
      </c>
      <c r="R1340" s="45" t="s">
        <v>995</v>
      </c>
      <c r="S1340" s="45" t="s">
        <v>1546</v>
      </c>
      <c r="T1340" s="44" t="s">
        <v>11</v>
      </c>
      <c r="U1340" s="46">
        <v>23200</v>
      </c>
      <c r="V1340" s="46">
        <v>0</v>
      </c>
    </row>
    <row r="1341" spans="2:22" x14ac:dyDescent="0.2">
      <c r="B1341" s="14" t="str">
        <f>IF(tabDaten[[#This Row],[MandNr]]="","Fehler",IF(tabDaten[[#This Row],[MandNr]]=1,"1 Stadt Bad Rappenau","2 Eigenbetrieb Stadtenwässerung"))</f>
        <v>1 Stadt Bad Rappenau</v>
      </c>
      <c r="C1341" s="14" t="str">
        <f>IF(OR(tabDaten[[#This Row],[art]]="00",tabDaten[[#This Row],[art]]="01",tabDaten[[#This Row],[art]]="60",tabDaten[[#This Row],[art]]="61"),"0 Verwaltungshaushalt","1 Vermögenshaushalt")</f>
        <v>0 Verwaltungshaushalt</v>
      </c>
      <c r="D1341" s="14" t="str">
        <f>VLOOKUP(tabDaten[[#This Row],[art]],tabKontenart[],2,FALSE)</f>
        <v>01 Ausgaben VerwaltungsHH</v>
      </c>
      <c r="E1341" s="14" t="str">
        <f>LEFT(tabDaten[[#This Row],[Gld]],1) &amp; "    " &amp;VLOOKUP((tabDaten[[#This Row],[MandNr]]&amp;"x"&amp;LEFT(tabDaten[[#This Row],[Gld]],1)),tabGliederung[],2,FALSE)</f>
        <v xml:space="preserve">3    Wissenschaft, Forschung, Kulturpflege </v>
      </c>
      <c r="F1341" s="14" t="str">
        <f>LEFT(tabDaten[[#This Row],[Gld]],2) &amp; "    " &amp;VLOOKUP((tabDaten[[#This Row],[MandNr]]&amp;"x"&amp;LEFT(tabDaten[[#This Row],[Gld]],2)),tabGliederung[],2,FALSE)</f>
        <v xml:space="preserve">33    Theater, Musikpflege </v>
      </c>
      <c r="G13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332    Musikpflege </v>
      </c>
      <c r="H1341" s="14" t="str">
        <f>LEFT(tabDaten[[#This Row],[Gld]],4) &amp; "    " &amp;VLOOKUP((tabDaten[[#This Row],[MandNr]]&amp;"x"&amp;LEFT(tabDaten[[#This Row],[Gld]],4)),tabGliederung[],2,FALSE)</f>
        <v xml:space="preserve">3320    Musikpflege  (Zuschüsse u.ä.) </v>
      </c>
      <c r="I1341" s="14" t="str">
        <f>IF(OR(LEFT(tabDaten[[#This Row],[Grp]],1)*1=3,LEFT(tabDaten[[#This Row],[Grp]],1)*1=9),LEFT(tabDaten[[#This Row],[Grp]],2),LEFT(tabDaten[[#This Row],[Grp]],1))</f>
        <v>7</v>
      </c>
      <c r="J1341" s="14" t="str">
        <f>VLOOKUP(tabDaten[[#This Row],[GrpKurz]],tabGruppierung[],2,FALSE)</f>
        <v>A   Zuweisungen und Zuschüsse (nicht für Investitionen)</v>
      </c>
      <c r="K13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3320-700100    Zuschüsse f. lfd. Zwecke   </v>
      </c>
      <c r="L1341" s="17">
        <f>IF(OR(tabDaten[[#This Row],[art]]="00",tabDaten[[#This Row],[art]]="10"),tabDaten[[#This Row],[Plan]],tabDaten[[#This Row],[Plan]]*-1)</f>
        <v>-7500</v>
      </c>
      <c r="M1341" s="18">
        <f>IF(OR(tabDaten[[#This Row],[art]]="00",tabDaten[[#This Row],[art]]="10",tabDaten[[#This Row],[art]]="60",tabDaten[[#This Row],[art]]="70"),tabDaten[[#This Row],[Rechnung]],tabDaten[[#This Row],[Rechnung]]*-1)</f>
        <v>-7190</v>
      </c>
      <c r="N1341" s="44">
        <v>1</v>
      </c>
      <c r="O1341" s="45" t="s">
        <v>997</v>
      </c>
      <c r="P1341" s="45" t="s">
        <v>1126</v>
      </c>
      <c r="Q1341" s="45" t="s">
        <v>1771</v>
      </c>
      <c r="R1341" s="45" t="s">
        <v>995</v>
      </c>
      <c r="S1341" s="45" t="s">
        <v>1546</v>
      </c>
      <c r="T1341" s="44" t="s">
        <v>204</v>
      </c>
      <c r="U1341" s="46">
        <v>7500</v>
      </c>
      <c r="V1341" s="46">
        <v>7190</v>
      </c>
    </row>
    <row r="1342" spans="2:22" x14ac:dyDescent="0.2">
      <c r="B1342" s="14" t="str">
        <f>IF(tabDaten[[#This Row],[MandNr]]="","Fehler",IF(tabDaten[[#This Row],[MandNr]]=1,"1 Stadt Bad Rappenau","2 Eigenbetrieb Stadtenwässerung"))</f>
        <v>1 Stadt Bad Rappenau</v>
      </c>
      <c r="C1342" s="14" t="str">
        <f>IF(OR(tabDaten[[#This Row],[art]]="00",tabDaten[[#This Row],[art]]="01",tabDaten[[#This Row],[art]]="60",tabDaten[[#This Row],[art]]="61"),"0 Verwaltungshaushalt","1 Vermögenshaushalt")</f>
        <v>0 Verwaltungshaushalt</v>
      </c>
      <c r="D1342" s="14" t="str">
        <f>VLOOKUP(tabDaten[[#This Row],[art]],tabKontenart[],2,FALSE)</f>
        <v>01 Ausgaben VerwaltungsHH</v>
      </c>
      <c r="E1342" s="14" t="str">
        <f>LEFT(tabDaten[[#This Row],[Gld]],1) &amp; "    " &amp;VLOOKUP((tabDaten[[#This Row],[MandNr]]&amp;"x"&amp;LEFT(tabDaten[[#This Row],[Gld]],1)),tabGliederung[],2,FALSE)</f>
        <v xml:space="preserve">3    Wissenschaft, Forschung, Kulturpflege </v>
      </c>
      <c r="F1342" s="14" t="str">
        <f>LEFT(tabDaten[[#This Row],[Gld]],2) &amp; "    " &amp;VLOOKUP((tabDaten[[#This Row],[MandNr]]&amp;"x"&amp;LEFT(tabDaten[[#This Row],[Gld]],2)),tabGliederung[],2,FALSE)</f>
        <v xml:space="preserve">33    Theater, Musikpflege </v>
      </c>
      <c r="G13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42" s="14" t="str">
        <f>LEFT(tabDaten[[#This Row],[Gld]],4) &amp; "    " &amp;VLOOKUP((tabDaten[[#This Row],[MandNr]]&amp;"x"&amp;LEFT(tabDaten[[#This Row],[Gld]],4)),tabGliederung[],2,FALSE)</f>
        <v xml:space="preserve">3330    Musikschule Unterer Neckar </v>
      </c>
      <c r="I1342" s="14" t="str">
        <f>IF(OR(LEFT(tabDaten[[#This Row],[Grp]],1)*1=3,LEFT(tabDaten[[#This Row],[Grp]],1)*1=9),LEFT(tabDaten[[#This Row],[Grp]],2),LEFT(tabDaten[[#This Row],[Grp]],1))</f>
        <v>5</v>
      </c>
      <c r="J1342" s="14" t="str">
        <f>VLOOKUP(tabDaten[[#This Row],[GrpKurz]],tabGruppierung[],2,FALSE)</f>
        <v>A   Sächlicher Verwaltungs- und Betriebsaufwand</v>
      </c>
      <c r="K13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3330-501000    Gebäudeunterhaltung   </v>
      </c>
      <c r="L1342" s="17">
        <f>IF(OR(tabDaten[[#This Row],[art]]="00",tabDaten[[#This Row],[art]]="10"),tabDaten[[#This Row],[Plan]],tabDaten[[#This Row],[Plan]]*-1)</f>
        <v>-500</v>
      </c>
      <c r="M1342" s="18">
        <f>IF(OR(tabDaten[[#This Row],[art]]="00",tabDaten[[#This Row],[art]]="10",tabDaten[[#This Row],[art]]="60",tabDaten[[#This Row],[art]]="70"),tabDaten[[#This Row],[Rechnung]],tabDaten[[#This Row],[Rechnung]]*-1)</f>
        <v>-773.85</v>
      </c>
      <c r="N1342" s="44">
        <v>1</v>
      </c>
      <c r="O1342" s="45" t="s">
        <v>997</v>
      </c>
      <c r="P1342" s="45" t="s">
        <v>1128</v>
      </c>
      <c r="Q1342" s="45" t="s">
        <v>1730</v>
      </c>
      <c r="R1342" s="45" t="s">
        <v>995</v>
      </c>
      <c r="S1342" s="45" t="s">
        <v>1546</v>
      </c>
      <c r="T1342" s="44" t="s">
        <v>133</v>
      </c>
      <c r="U1342" s="46">
        <v>500</v>
      </c>
      <c r="V1342" s="46">
        <v>773.85</v>
      </c>
    </row>
    <row r="1343" spans="2:22" x14ac:dyDescent="0.2">
      <c r="B1343" s="14" t="str">
        <f>IF(tabDaten[[#This Row],[MandNr]]="","Fehler",IF(tabDaten[[#This Row],[MandNr]]=1,"1 Stadt Bad Rappenau","2 Eigenbetrieb Stadtenwässerung"))</f>
        <v>1 Stadt Bad Rappenau</v>
      </c>
      <c r="C1343" s="14" t="str">
        <f>IF(OR(tabDaten[[#This Row],[art]]="00",tabDaten[[#This Row],[art]]="01",tabDaten[[#This Row],[art]]="60",tabDaten[[#This Row],[art]]="61"),"0 Verwaltungshaushalt","1 Vermögenshaushalt")</f>
        <v>0 Verwaltungshaushalt</v>
      </c>
      <c r="D1343" s="14" t="str">
        <f>VLOOKUP(tabDaten[[#This Row],[art]],tabKontenart[],2,FALSE)</f>
        <v>01 Ausgaben VerwaltungsHH</v>
      </c>
      <c r="E1343" s="14" t="str">
        <f>LEFT(tabDaten[[#This Row],[Gld]],1) &amp; "    " &amp;VLOOKUP((tabDaten[[#This Row],[MandNr]]&amp;"x"&amp;LEFT(tabDaten[[#This Row],[Gld]],1)),tabGliederung[],2,FALSE)</f>
        <v xml:space="preserve">3    Wissenschaft, Forschung, Kulturpflege </v>
      </c>
      <c r="F1343" s="14" t="str">
        <f>LEFT(tabDaten[[#This Row],[Gld]],2) &amp; "    " &amp;VLOOKUP((tabDaten[[#This Row],[MandNr]]&amp;"x"&amp;LEFT(tabDaten[[#This Row],[Gld]],2)),tabGliederung[],2,FALSE)</f>
        <v xml:space="preserve">33    Theater, Musikpflege </v>
      </c>
      <c r="G13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43" s="14" t="str">
        <f>LEFT(tabDaten[[#This Row],[Gld]],4) &amp; "    " &amp;VLOOKUP((tabDaten[[#This Row],[MandNr]]&amp;"x"&amp;LEFT(tabDaten[[#This Row],[Gld]],4)),tabGliederung[],2,FALSE)</f>
        <v xml:space="preserve">3330    Musikschule Unterer Neckar </v>
      </c>
      <c r="I1343" s="14" t="str">
        <f>IF(OR(LEFT(tabDaten[[#This Row],[Grp]],1)*1=3,LEFT(tabDaten[[#This Row],[Grp]],1)*1=9),LEFT(tabDaten[[#This Row],[Grp]],2),LEFT(tabDaten[[#This Row],[Grp]],1))</f>
        <v>5</v>
      </c>
      <c r="J1343" s="14" t="str">
        <f>VLOOKUP(tabDaten[[#This Row],[GrpKurz]],tabGruppierung[],2,FALSE)</f>
        <v>A   Sächlicher Verwaltungs- und Betriebsaufwand</v>
      </c>
      <c r="K13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3330-541000    Strom   </v>
      </c>
      <c r="L1343" s="17">
        <f>IF(OR(tabDaten[[#This Row],[art]]="00",tabDaten[[#This Row],[art]]="10"),tabDaten[[#This Row],[Plan]],tabDaten[[#This Row],[Plan]]*-1)</f>
        <v>-800</v>
      </c>
      <c r="M1343" s="18">
        <f>IF(OR(tabDaten[[#This Row],[art]]="00",tabDaten[[#This Row],[art]]="10",tabDaten[[#This Row],[art]]="60",tabDaten[[#This Row],[art]]="70"),tabDaten[[#This Row],[Rechnung]],tabDaten[[#This Row],[Rechnung]]*-1)</f>
        <v>-1008.68</v>
      </c>
      <c r="N1343" s="44">
        <v>1</v>
      </c>
      <c r="O1343" s="45" t="s">
        <v>997</v>
      </c>
      <c r="P1343" s="45" t="s">
        <v>1128</v>
      </c>
      <c r="Q1343" s="45" t="s">
        <v>1732</v>
      </c>
      <c r="R1343" s="45" t="s">
        <v>995</v>
      </c>
      <c r="S1343" s="45" t="s">
        <v>1546</v>
      </c>
      <c r="T1343" s="44" t="s">
        <v>135</v>
      </c>
      <c r="U1343" s="46">
        <v>800</v>
      </c>
      <c r="V1343" s="46">
        <v>1008.68</v>
      </c>
    </row>
    <row r="1344" spans="2:22" x14ac:dyDescent="0.2">
      <c r="B1344" s="14" t="str">
        <f>IF(tabDaten[[#This Row],[MandNr]]="","Fehler",IF(tabDaten[[#This Row],[MandNr]]=1,"1 Stadt Bad Rappenau","2 Eigenbetrieb Stadtenwässerung"))</f>
        <v>1 Stadt Bad Rappenau</v>
      </c>
      <c r="C1344" s="14" t="str">
        <f>IF(OR(tabDaten[[#This Row],[art]]="00",tabDaten[[#This Row],[art]]="01",tabDaten[[#This Row],[art]]="60",tabDaten[[#This Row],[art]]="61"),"0 Verwaltungshaushalt","1 Vermögenshaushalt")</f>
        <v>0 Verwaltungshaushalt</v>
      </c>
      <c r="D1344" s="14" t="str">
        <f>VLOOKUP(tabDaten[[#This Row],[art]],tabKontenart[],2,FALSE)</f>
        <v>01 Ausgaben VerwaltungsHH</v>
      </c>
      <c r="E1344" s="14" t="str">
        <f>LEFT(tabDaten[[#This Row],[Gld]],1) &amp; "    " &amp;VLOOKUP((tabDaten[[#This Row],[MandNr]]&amp;"x"&amp;LEFT(tabDaten[[#This Row],[Gld]],1)),tabGliederung[],2,FALSE)</f>
        <v xml:space="preserve">3    Wissenschaft, Forschung, Kulturpflege </v>
      </c>
      <c r="F1344" s="14" t="str">
        <f>LEFT(tabDaten[[#This Row],[Gld]],2) &amp; "    " &amp;VLOOKUP((tabDaten[[#This Row],[MandNr]]&amp;"x"&amp;LEFT(tabDaten[[#This Row],[Gld]],2)),tabGliederung[],2,FALSE)</f>
        <v xml:space="preserve">33    Theater, Musikpflege </v>
      </c>
      <c r="G13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44" s="14" t="str">
        <f>LEFT(tabDaten[[#This Row],[Gld]],4) &amp; "    " &amp;VLOOKUP((tabDaten[[#This Row],[MandNr]]&amp;"x"&amp;LEFT(tabDaten[[#This Row],[Gld]],4)),tabGliederung[],2,FALSE)</f>
        <v xml:space="preserve">3330    Musikschule Unterer Neckar </v>
      </c>
      <c r="I1344" s="14" t="str">
        <f>IF(OR(LEFT(tabDaten[[#This Row],[Grp]],1)*1=3,LEFT(tabDaten[[#This Row],[Grp]],1)*1=9),LEFT(tabDaten[[#This Row],[Grp]],2),LEFT(tabDaten[[#This Row],[Grp]],1))</f>
        <v>5</v>
      </c>
      <c r="J1344" s="14" t="str">
        <f>VLOOKUP(tabDaten[[#This Row],[GrpKurz]],tabGruppierung[],2,FALSE)</f>
        <v>A   Sächlicher Verwaltungs- und Betriebsaufwand</v>
      </c>
      <c r="K13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3330-542000    Wasser / Abwasser   </v>
      </c>
      <c r="L1344" s="17">
        <f>IF(OR(tabDaten[[#This Row],[art]]="00",tabDaten[[#This Row],[art]]="10"),tabDaten[[#This Row],[Plan]],tabDaten[[#This Row],[Plan]]*-1)</f>
        <v>-300</v>
      </c>
      <c r="M1344" s="18">
        <f>IF(OR(tabDaten[[#This Row],[art]]="00",tabDaten[[#This Row],[art]]="10",tabDaten[[#This Row],[art]]="60",tabDaten[[#This Row],[art]]="70"),tabDaten[[#This Row],[Rechnung]],tabDaten[[#This Row],[Rechnung]]*-1)</f>
        <v>-161.88999999999999</v>
      </c>
      <c r="N1344" s="44">
        <v>1</v>
      </c>
      <c r="O1344" s="45" t="s">
        <v>997</v>
      </c>
      <c r="P1344" s="45" t="s">
        <v>1128</v>
      </c>
      <c r="Q1344" s="45" t="s">
        <v>1733</v>
      </c>
      <c r="R1344" s="45" t="s">
        <v>995</v>
      </c>
      <c r="S1344" s="45" t="s">
        <v>1546</v>
      </c>
      <c r="T1344" s="44" t="s">
        <v>136</v>
      </c>
      <c r="U1344" s="46">
        <v>300</v>
      </c>
      <c r="V1344" s="46">
        <v>161.88999999999999</v>
      </c>
    </row>
    <row r="1345" spans="2:22" x14ac:dyDescent="0.2">
      <c r="B1345" s="14" t="str">
        <f>IF(tabDaten[[#This Row],[MandNr]]="","Fehler",IF(tabDaten[[#This Row],[MandNr]]=1,"1 Stadt Bad Rappenau","2 Eigenbetrieb Stadtenwässerung"))</f>
        <v>1 Stadt Bad Rappenau</v>
      </c>
      <c r="C1345" s="14" t="str">
        <f>IF(OR(tabDaten[[#This Row],[art]]="00",tabDaten[[#This Row],[art]]="01",tabDaten[[#This Row],[art]]="60",tabDaten[[#This Row],[art]]="61"),"0 Verwaltungshaushalt","1 Vermögenshaushalt")</f>
        <v>0 Verwaltungshaushalt</v>
      </c>
      <c r="D1345" s="14" t="str">
        <f>VLOOKUP(tabDaten[[#This Row],[art]],tabKontenart[],2,FALSE)</f>
        <v>01 Ausgaben VerwaltungsHH</v>
      </c>
      <c r="E1345" s="14" t="str">
        <f>LEFT(tabDaten[[#This Row],[Gld]],1) &amp; "    " &amp;VLOOKUP((tabDaten[[#This Row],[MandNr]]&amp;"x"&amp;LEFT(tabDaten[[#This Row],[Gld]],1)),tabGliederung[],2,FALSE)</f>
        <v xml:space="preserve">3    Wissenschaft, Forschung, Kulturpflege </v>
      </c>
      <c r="F1345" s="14" t="str">
        <f>LEFT(tabDaten[[#This Row],[Gld]],2) &amp; "    " &amp;VLOOKUP((tabDaten[[#This Row],[MandNr]]&amp;"x"&amp;LEFT(tabDaten[[#This Row],[Gld]],2)),tabGliederung[],2,FALSE)</f>
        <v xml:space="preserve">33    Theater, Musikpflege </v>
      </c>
      <c r="G13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45" s="14" t="str">
        <f>LEFT(tabDaten[[#This Row],[Gld]],4) &amp; "    " &amp;VLOOKUP((tabDaten[[#This Row],[MandNr]]&amp;"x"&amp;LEFT(tabDaten[[#This Row],[Gld]],4)),tabGliederung[],2,FALSE)</f>
        <v xml:space="preserve">3330    Musikschule Unterer Neckar </v>
      </c>
      <c r="I1345" s="14" t="str">
        <f>IF(OR(LEFT(tabDaten[[#This Row],[Grp]],1)*1=3,LEFT(tabDaten[[#This Row],[Grp]],1)*1=9),LEFT(tabDaten[[#This Row],[Grp]],2),LEFT(tabDaten[[#This Row],[Grp]],1))</f>
        <v>5</v>
      </c>
      <c r="J1345" s="14" t="str">
        <f>VLOOKUP(tabDaten[[#This Row],[GrpKurz]],tabGruppierung[],2,FALSE)</f>
        <v>A   Sächlicher Verwaltungs- und Betriebsaufwand</v>
      </c>
      <c r="K13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3330-543000    Heizungskosten   </v>
      </c>
      <c r="L1345" s="17">
        <f>IF(OR(tabDaten[[#This Row],[art]]="00",tabDaten[[#This Row],[art]]="10"),tabDaten[[#This Row],[Plan]],tabDaten[[#This Row],[Plan]]*-1)</f>
        <v>-200</v>
      </c>
      <c r="M1345" s="18">
        <f>IF(OR(tabDaten[[#This Row],[art]]="00",tabDaten[[#This Row],[art]]="10",tabDaten[[#This Row],[art]]="60",tabDaten[[#This Row],[art]]="70"),tabDaten[[#This Row],[Rechnung]],tabDaten[[#This Row],[Rechnung]]*-1)</f>
        <v>-1450.8</v>
      </c>
      <c r="N1345" s="44">
        <v>1</v>
      </c>
      <c r="O1345" s="45" t="s">
        <v>997</v>
      </c>
      <c r="P1345" s="45" t="s">
        <v>1128</v>
      </c>
      <c r="Q1345" s="45" t="s">
        <v>1734</v>
      </c>
      <c r="R1345" s="45" t="s">
        <v>995</v>
      </c>
      <c r="S1345" s="45" t="s">
        <v>1546</v>
      </c>
      <c r="T1345" s="44" t="s">
        <v>137</v>
      </c>
      <c r="U1345" s="46">
        <v>200</v>
      </c>
      <c r="V1345" s="46">
        <v>1450.8</v>
      </c>
    </row>
    <row r="1346" spans="2:22" x14ac:dyDescent="0.2">
      <c r="B1346" s="14" t="str">
        <f>IF(tabDaten[[#This Row],[MandNr]]="","Fehler",IF(tabDaten[[#This Row],[MandNr]]=1,"1 Stadt Bad Rappenau","2 Eigenbetrieb Stadtenwässerung"))</f>
        <v>1 Stadt Bad Rappenau</v>
      </c>
      <c r="C1346" s="14" t="str">
        <f>IF(OR(tabDaten[[#This Row],[art]]="00",tabDaten[[#This Row],[art]]="01",tabDaten[[#This Row],[art]]="60",tabDaten[[#This Row],[art]]="61"),"0 Verwaltungshaushalt","1 Vermögenshaushalt")</f>
        <v>0 Verwaltungshaushalt</v>
      </c>
      <c r="D1346" s="14" t="str">
        <f>VLOOKUP(tabDaten[[#This Row],[art]],tabKontenart[],2,FALSE)</f>
        <v>01 Ausgaben VerwaltungsHH</v>
      </c>
      <c r="E1346" s="14" t="str">
        <f>LEFT(tabDaten[[#This Row],[Gld]],1) &amp; "    " &amp;VLOOKUP((tabDaten[[#This Row],[MandNr]]&amp;"x"&amp;LEFT(tabDaten[[#This Row],[Gld]],1)),tabGliederung[],2,FALSE)</f>
        <v xml:space="preserve">3    Wissenschaft, Forschung, Kulturpflege </v>
      </c>
      <c r="F1346" s="14" t="str">
        <f>LEFT(tabDaten[[#This Row],[Gld]],2) &amp; "    " &amp;VLOOKUP((tabDaten[[#This Row],[MandNr]]&amp;"x"&amp;LEFT(tabDaten[[#This Row],[Gld]],2)),tabGliederung[],2,FALSE)</f>
        <v xml:space="preserve">33    Theater, Musikpflege </v>
      </c>
      <c r="G13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46" s="14" t="str">
        <f>LEFT(tabDaten[[#This Row],[Gld]],4) &amp; "    " &amp;VLOOKUP((tabDaten[[#This Row],[MandNr]]&amp;"x"&amp;LEFT(tabDaten[[#This Row],[Gld]],4)),tabGliederung[],2,FALSE)</f>
        <v xml:space="preserve">3330    Musikschule Unterer Neckar </v>
      </c>
      <c r="I1346" s="14" t="str">
        <f>IF(OR(LEFT(tabDaten[[#This Row],[Grp]],1)*1=3,LEFT(tabDaten[[#This Row],[Grp]],1)*1=9),LEFT(tabDaten[[#This Row],[Grp]],2),LEFT(tabDaten[[#This Row],[Grp]],1))</f>
        <v>5</v>
      </c>
      <c r="J1346" s="14" t="str">
        <f>VLOOKUP(tabDaten[[#This Row],[GrpKurz]],tabGruppierung[],2,FALSE)</f>
        <v>A   Sächlicher Verwaltungs- und Betriebsaufwand</v>
      </c>
      <c r="K13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3330-544000    Abfallgebühren   </v>
      </c>
      <c r="L1346" s="17">
        <f>IF(OR(tabDaten[[#This Row],[art]]="00",tabDaten[[#This Row],[art]]="10"),tabDaten[[#This Row],[Plan]],tabDaten[[#This Row],[Plan]]*-1)</f>
        <v>-200</v>
      </c>
      <c r="M1346" s="18">
        <f>IF(OR(tabDaten[[#This Row],[art]]="00",tabDaten[[#This Row],[art]]="10",tabDaten[[#This Row],[art]]="60",tabDaten[[#This Row],[art]]="70"),tabDaten[[#This Row],[Rechnung]],tabDaten[[#This Row],[Rechnung]]*-1)</f>
        <v>-180</v>
      </c>
      <c r="N1346" s="44">
        <v>1</v>
      </c>
      <c r="O1346" s="45" t="s">
        <v>997</v>
      </c>
      <c r="P1346" s="45" t="s">
        <v>1128</v>
      </c>
      <c r="Q1346" s="45" t="s">
        <v>1735</v>
      </c>
      <c r="R1346" s="45" t="s">
        <v>995</v>
      </c>
      <c r="S1346" s="45" t="s">
        <v>1546</v>
      </c>
      <c r="T1346" s="44" t="s">
        <v>138</v>
      </c>
      <c r="U1346" s="46">
        <v>200</v>
      </c>
      <c r="V1346" s="46">
        <v>180</v>
      </c>
    </row>
    <row r="1347" spans="2:22" x14ac:dyDescent="0.2">
      <c r="B1347" s="14" t="str">
        <f>IF(tabDaten[[#This Row],[MandNr]]="","Fehler",IF(tabDaten[[#This Row],[MandNr]]=1,"1 Stadt Bad Rappenau","2 Eigenbetrieb Stadtenwässerung"))</f>
        <v>1 Stadt Bad Rappenau</v>
      </c>
      <c r="C1347" s="14" t="str">
        <f>IF(OR(tabDaten[[#This Row],[art]]="00",tabDaten[[#This Row],[art]]="01",tabDaten[[#This Row],[art]]="60",tabDaten[[#This Row],[art]]="61"),"0 Verwaltungshaushalt","1 Vermögenshaushalt")</f>
        <v>0 Verwaltungshaushalt</v>
      </c>
      <c r="D1347" s="14" t="str">
        <f>VLOOKUP(tabDaten[[#This Row],[art]],tabKontenart[],2,FALSE)</f>
        <v>01 Ausgaben VerwaltungsHH</v>
      </c>
      <c r="E1347" s="14" t="str">
        <f>LEFT(tabDaten[[#This Row],[Gld]],1) &amp; "    " &amp;VLOOKUP((tabDaten[[#This Row],[MandNr]]&amp;"x"&amp;LEFT(tabDaten[[#This Row],[Gld]],1)),tabGliederung[],2,FALSE)</f>
        <v xml:space="preserve">3    Wissenschaft, Forschung, Kulturpflege </v>
      </c>
      <c r="F1347" s="14" t="str">
        <f>LEFT(tabDaten[[#This Row],[Gld]],2) &amp; "    " &amp;VLOOKUP((tabDaten[[#This Row],[MandNr]]&amp;"x"&amp;LEFT(tabDaten[[#This Row],[Gld]],2)),tabGliederung[],2,FALSE)</f>
        <v xml:space="preserve">33    Theater, Musikpflege </v>
      </c>
      <c r="G13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47" s="14" t="str">
        <f>LEFT(tabDaten[[#This Row],[Gld]],4) &amp; "    " &amp;VLOOKUP((tabDaten[[#This Row],[MandNr]]&amp;"x"&amp;LEFT(tabDaten[[#This Row],[Gld]],4)),tabGliederung[],2,FALSE)</f>
        <v xml:space="preserve">3330    Musikschule Unterer Neckar </v>
      </c>
      <c r="I1347" s="14" t="str">
        <f>IF(OR(LEFT(tabDaten[[#This Row],[Grp]],1)*1=3,LEFT(tabDaten[[#This Row],[Grp]],1)*1=9),LEFT(tabDaten[[#This Row],[Grp]],2),LEFT(tabDaten[[#This Row],[Grp]],1))</f>
        <v>5</v>
      </c>
      <c r="J1347" s="14" t="str">
        <f>VLOOKUP(tabDaten[[#This Row],[GrpKurz]],tabGruppierung[],2,FALSE)</f>
        <v>A   Sächlicher Verwaltungs- und Betriebsaufwand</v>
      </c>
      <c r="K13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3330-545000    Reinigungskosten   </v>
      </c>
      <c r="L1347" s="17">
        <f>IF(OR(tabDaten[[#This Row],[art]]="00",tabDaten[[#This Row],[art]]="10"),tabDaten[[#This Row],[Plan]],tabDaten[[#This Row],[Plan]]*-1)</f>
        <v>-100</v>
      </c>
      <c r="M1347" s="18">
        <f>IF(OR(tabDaten[[#This Row],[art]]="00",tabDaten[[#This Row],[art]]="10",tabDaten[[#This Row],[art]]="60",tabDaten[[#This Row],[art]]="70"),tabDaten[[#This Row],[Rechnung]],tabDaten[[#This Row],[Rechnung]]*-1)</f>
        <v>0</v>
      </c>
      <c r="N1347" s="44">
        <v>1</v>
      </c>
      <c r="O1347" s="45" t="s">
        <v>997</v>
      </c>
      <c r="P1347" s="45" t="s">
        <v>1128</v>
      </c>
      <c r="Q1347" s="45" t="s">
        <v>1736</v>
      </c>
      <c r="R1347" s="45" t="s">
        <v>995</v>
      </c>
      <c r="S1347" s="45" t="s">
        <v>1546</v>
      </c>
      <c r="T1347" s="44" t="s">
        <v>139</v>
      </c>
      <c r="U1347" s="46">
        <v>100</v>
      </c>
      <c r="V1347" s="46">
        <v>0</v>
      </c>
    </row>
    <row r="1348" spans="2:22" x14ac:dyDescent="0.2">
      <c r="B1348" s="14" t="str">
        <f>IF(tabDaten[[#This Row],[MandNr]]="","Fehler",IF(tabDaten[[#This Row],[MandNr]]=1,"1 Stadt Bad Rappenau","2 Eigenbetrieb Stadtenwässerung"))</f>
        <v>1 Stadt Bad Rappenau</v>
      </c>
      <c r="C1348" s="14" t="str">
        <f>IF(OR(tabDaten[[#This Row],[art]]="00",tabDaten[[#This Row],[art]]="01",tabDaten[[#This Row],[art]]="60",tabDaten[[#This Row],[art]]="61"),"0 Verwaltungshaushalt","1 Vermögenshaushalt")</f>
        <v>0 Verwaltungshaushalt</v>
      </c>
      <c r="D1348" s="14" t="str">
        <f>VLOOKUP(tabDaten[[#This Row],[art]],tabKontenart[],2,FALSE)</f>
        <v>01 Ausgaben VerwaltungsHH</v>
      </c>
      <c r="E1348" s="14" t="str">
        <f>LEFT(tabDaten[[#This Row],[Gld]],1) &amp; "    " &amp;VLOOKUP((tabDaten[[#This Row],[MandNr]]&amp;"x"&amp;LEFT(tabDaten[[#This Row],[Gld]],1)),tabGliederung[],2,FALSE)</f>
        <v xml:space="preserve">3    Wissenschaft, Forschung, Kulturpflege </v>
      </c>
      <c r="F1348" s="14" t="str">
        <f>LEFT(tabDaten[[#This Row],[Gld]],2) &amp; "    " &amp;VLOOKUP((tabDaten[[#This Row],[MandNr]]&amp;"x"&amp;LEFT(tabDaten[[#This Row],[Gld]],2)),tabGliederung[],2,FALSE)</f>
        <v xml:space="preserve">33    Theater, Musikpflege </v>
      </c>
      <c r="G13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48" s="14" t="str">
        <f>LEFT(tabDaten[[#This Row],[Gld]],4) &amp; "    " &amp;VLOOKUP((tabDaten[[#This Row],[MandNr]]&amp;"x"&amp;LEFT(tabDaten[[#This Row],[Gld]],4)),tabGliederung[],2,FALSE)</f>
        <v xml:space="preserve">3330    Musikschule Unterer Neckar </v>
      </c>
      <c r="I1348" s="14" t="str">
        <f>IF(OR(LEFT(tabDaten[[#This Row],[Grp]],1)*1=3,LEFT(tabDaten[[#This Row],[Grp]],1)*1=9),LEFT(tabDaten[[#This Row],[Grp]],2),LEFT(tabDaten[[#This Row],[Grp]],1))</f>
        <v>5</v>
      </c>
      <c r="J1348" s="14" t="str">
        <f>VLOOKUP(tabDaten[[#This Row],[GrpKurz]],tabGruppierung[],2,FALSE)</f>
        <v>A   Sächlicher Verwaltungs- und Betriebsaufwand</v>
      </c>
      <c r="K13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3330-546000    Steuern und Gebäudeversicherungen   </v>
      </c>
      <c r="L1348" s="17">
        <f>IF(OR(tabDaten[[#This Row],[art]]="00",tabDaten[[#This Row],[art]]="10"),tabDaten[[#This Row],[Plan]],tabDaten[[#This Row],[Plan]]*-1)</f>
        <v>-500</v>
      </c>
      <c r="M1348" s="18">
        <f>IF(OR(tabDaten[[#This Row],[art]]="00",tabDaten[[#This Row],[art]]="10",tabDaten[[#This Row],[art]]="60",tabDaten[[#This Row],[art]]="70"),tabDaten[[#This Row],[Rechnung]],tabDaten[[#This Row],[Rechnung]]*-1)</f>
        <v>-529.66</v>
      </c>
      <c r="N1348" s="44">
        <v>1</v>
      </c>
      <c r="O1348" s="45" t="s">
        <v>997</v>
      </c>
      <c r="P1348" s="45" t="s">
        <v>1128</v>
      </c>
      <c r="Q1348" s="45" t="s">
        <v>1737</v>
      </c>
      <c r="R1348" s="45" t="s">
        <v>995</v>
      </c>
      <c r="S1348" s="45" t="s">
        <v>1546</v>
      </c>
      <c r="T1348" s="44" t="s">
        <v>140</v>
      </c>
      <c r="U1348" s="46">
        <v>500</v>
      </c>
      <c r="V1348" s="46">
        <v>529.66</v>
      </c>
    </row>
    <row r="1349" spans="2:22" x14ac:dyDescent="0.2">
      <c r="B1349" s="14" t="str">
        <f>IF(tabDaten[[#This Row],[MandNr]]="","Fehler",IF(tabDaten[[#This Row],[MandNr]]=1,"1 Stadt Bad Rappenau","2 Eigenbetrieb Stadtenwässerung"))</f>
        <v>1 Stadt Bad Rappenau</v>
      </c>
      <c r="C1349" s="14" t="str">
        <f>IF(OR(tabDaten[[#This Row],[art]]="00",tabDaten[[#This Row],[art]]="01",tabDaten[[#This Row],[art]]="60",tabDaten[[#This Row],[art]]="61"),"0 Verwaltungshaushalt","1 Vermögenshaushalt")</f>
        <v>0 Verwaltungshaushalt</v>
      </c>
      <c r="D1349" s="14" t="str">
        <f>VLOOKUP(tabDaten[[#This Row],[art]],tabKontenart[],2,FALSE)</f>
        <v>01 Ausgaben VerwaltungsHH</v>
      </c>
      <c r="E1349" s="14" t="str">
        <f>LEFT(tabDaten[[#This Row],[Gld]],1) &amp; "    " &amp;VLOOKUP((tabDaten[[#This Row],[MandNr]]&amp;"x"&amp;LEFT(tabDaten[[#This Row],[Gld]],1)),tabGliederung[],2,FALSE)</f>
        <v xml:space="preserve">3    Wissenschaft, Forschung, Kulturpflege </v>
      </c>
      <c r="F1349" s="14" t="str">
        <f>LEFT(tabDaten[[#This Row],[Gld]],2) &amp; "    " &amp;VLOOKUP((tabDaten[[#This Row],[MandNr]]&amp;"x"&amp;LEFT(tabDaten[[#This Row],[Gld]],2)),tabGliederung[],2,FALSE)</f>
        <v xml:space="preserve">33    Theater, Musikpflege </v>
      </c>
      <c r="G13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49" s="14" t="str">
        <f>LEFT(tabDaten[[#This Row],[Gld]],4) &amp; "    " &amp;VLOOKUP((tabDaten[[#This Row],[MandNr]]&amp;"x"&amp;LEFT(tabDaten[[#This Row],[Gld]],4)),tabGliederung[],2,FALSE)</f>
        <v xml:space="preserve">3330    Musikschule Unterer Neckar </v>
      </c>
      <c r="I1349" s="14" t="str">
        <f>IF(OR(LEFT(tabDaten[[#This Row],[Grp]],1)*1=3,LEFT(tabDaten[[#This Row],[Grp]],1)*1=9),LEFT(tabDaten[[#This Row],[Grp]],2),LEFT(tabDaten[[#This Row],[Grp]],1))</f>
        <v>5</v>
      </c>
      <c r="J1349" s="14" t="str">
        <f>VLOOKUP(tabDaten[[#This Row],[GrpKurz]],tabGruppierung[],2,FALSE)</f>
        <v>A   Sächlicher Verwaltungs- und Betriebsaufwand</v>
      </c>
      <c r="K13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3330-549000    sonstige Bewirtschaftungskosten (z.B. Schornsteinfeger, Feuerlöschgeräte) </v>
      </c>
      <c r="L1349" s="17">
        <f>IF(OR(tabDaten[[#This Row],[art]]="00",tabDaten[[#This Row],[art]]="10"),tabDaten[[#This Row],[Plan]],tabDaten[[#This Row],[Plan]]*-1)</f>
        <v>-100</v>
      </c>
      <c r="M1349" s="18">
        <f>IF(OR(tabDaten[[#This Row],[art]]="00",tabDaten[[#This Row],[art]]="10",tabDaten[[#This Row],[art]]="60",tabDaten[[#This Row],[art]]="70"),tabDaten[[#This Row],[Rechnung]],tabDaten[[#This Row],[Rechnung]]*-1)</f>
        <v>-221.74</v>
      </c>
      <c r="N1349" s="44">
        <v>1</v>
      </c>
      <c r="O1349" s="45" t="s">
        <v>997</v>
      </c>
      <c r="P1349" s="45" t="s">
        <v>1128</v>
      </c>
      <c r="Q1349" s="45" t="s">
        <v>1738</v>
      </c>
      <c r="R1349" s="45" t="s">
        <v>995</v>
      </c>
      <c r="S1349" s="45" t="s">
        <v>1546</v>
      </c>
      <c r="T1349" s="44" t="s">
        <v>141</v>
      </c>
      <c r="U1349" s="46">
        <v>100</v>
      </c>
      <c r="V1349" s="46">
        <v>221.74</v>
      </c>
    </row>
    <row r="1350" spans="2:22" x14ac:dyDescent="0.2">
      <c r="B1350" s="14" t="str">
        <f>IF(tabDaten[[#This Row],[MandNr]]="","Fehler",IF(tabDaten[[#This Row],[MandNr]]=1,"1 Stadt Bad Rappenau","2 Eigenbetrieb Stadtenwässerung"))</f>
        <v>1 Stadt Bad Rappenau</v>
      </c>
      <c r="C1350" s="14" t="str">
        <f>IF(OR(tabDaten[[#This Row],[art]]="00",tabDaten[[#This Row],[art]]="01",tabDaten[[#This Row],[art]]="60",tabDaten[[#This Row],[art]]="61"),"0 Verwaltungshaushalt","1 Vermögenshaushalt")</f>
        <v>0 Verwaltungshaushalt</v>
      </c>
      <c r="D1350" s="14" t="str">
        <f>VLOOKUP(tabDaten[[#This Row],[art]],tabKontenart[],2,FALSE)</f>
        <v>01 Ausgaben VerwaltungsHH</v>
      </c>
      <c r="E1350" s="14" t="str">
        <f>LEFT(tabDaten[[#This Row],[Gld]],1) &amp; "    " &amp;VLOOKUP((tabDaten[[#This Row],[MandNr]]&amp;"x"&amp;LEFT(tabDaten[[#This Row],[Gld]],1)),tabGliederung[],2,FALSE)</f>
        <v xml:space="preserve">3    Wissenschaft, Forschung, Kulturpflege </v>
      </c>
      <c r="F1350" s="14" t="str">
        <f>LEFT(tabDaten[[#This Row],[Gld]],2) &amp; "    " &amp;VLOOKUP((tabDaten[[#This Row],[MandNr]]&amp;"x"&amp;LEFT(tabDaten[[#This Row],[Gld]],2)),tabGliederung[],2,FALSE)</f>
        <v xml:space="preserve">33    Theater, Musikpflege </v>
      </c>
      <c r="G13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50" s="14" t="str">
        <f>LEFT(tabDaten[[#This Row],[Gld]],4) &amp; "    " &amp;VLOOKUP((tabDaten[[#This Row],[MandNr]]&amp;"x"&amp;LEFT(tabDaten[[#This Row],[Gld]],4)),tabGliederung[],2,FALSE)</f>
        <v xml:space="preserve">3330    Musikschule Unterer Neckar </v>
      </c>
      <c r="I1350" s="14" t="str">
        <f>IF(OR(LEFT(tabDaten[[#This Row],[Grp]],1)*1=3,LEFT(tabDaten[[#This Row],[Grp]],1)*1=9),LEFT(tabDaten[[#This Row],[Grp]],2),LEFT(tabDaten[[#This Row],[Grp]],1))</f>
        <v>6</v>
      </c>
      <c r="J1350" s="14" t="str">
        <f>VLOOKUP(tabDaten[[#This Row],[GrpKurz]],tabGruppierung[],2,FALSE)</f>
        <v>A   Sächlicher Verwaltungs- und Betriebsaufwand</v>
      </c>
      <c r="K13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3330-668000    Vermischte Ausgaben   </v>
      </c>
      <c r="L1350" s="17">
        <f>IF(OR(tabDaten[[#This Row],[art]]="00",tabDaten[[#This Row],[art]]="10"),tabDaten[[#This Row],[Plan]],tabDaten[[#This Row],[Plan]]*-1)</f>
        <v>-500</v>
      </c>
      <c r="M1350" s="18">
        <f>IF(OR(tabDaten[[#This Row],[art]]="00",tabDaten[[#This Row],[art]]="10",tabDaten[[#This Row],[art]]="60",tabDaten[[#This Row],[art]]="70"),tabDaten[[#This Row],[Rechnung]],tabDaten[[#This Row],[Rechnung]]*-1)</f>
        <v>-112.9</v>
      </c>
      <c r="N1350" s="44">
        <v>1</v>
      </c>
      <c r="O1350" s="45" t="s">
        <v>997</v>
      </c>
      <c r="P1350" s="45" t="s">
        <v>1128</v>
      </c>
      <c r="Q1350" s="45" t="s">
        <v>1726</v>
      </c>
      <c r="R1350" s="45" t="s">
        <v>995</v>
      </c>
      <c r="S1350" s="45" t="s">
        <v>1546</v>
      </c>
      <c r="T1350" s="44" t="s">
        <v>121</v>
      </c>
      <c r="U1350" s="46">
        <v>500</v>
      </c>
      <c r="V1350" s="46">
        <v>112.9</v>
      </c>
    </row>
    <row r="1351" spans="2:22" x14ac:dyDescent="0.2">
      <c r="B1351" s="14" t="str">
        <f>IF(tabDaten[[#This Row],[MandNr]]="","Fehler",IF(tabDaten[[#This Row],[MandNr]]=1,"1 Stadt Bad Rappenau","2 Eigenbetrieb Stadtenwässerung"))</f>
        <v>1 Stadt Bad Rappenau</v>
      </c>
      <c r="C1351" s="14" t="str">
        <f>IF(OR(tabDaten[[#This Row],[art]]="00",tabDaten[[#This Row],[art]]="01",tabDaten[[#This Row],[art]]="60",tabDaten[[#This Row],[art]]="61"),"0 Verwaltungshaushalt","1 Vermögenshaushalt")</f>
        <v>0 Verwaltungshaushalt</v>
      </c>
      <c r="D1351" s="14" t="str">
        <f>VLOOKUP(tabDaten[[#This Row],[art]],tabKontenart[],2,FALSE)</f>
        <v>01 Ausgaben VerwaltungsHH</v>
      </c>
      <c r="E1351" s="14" t="str">
        <f>LEFT(tabDaten[[#This Row],[Gld]],1) &amp; "    " &amp;VLOOKUP((tabDaten[[#This Row],[MandNr]]&amp;"x"&amp;LEFT(tabDaten[[#This Row],[Gld]],1)),tabGliederung[],2,FALSE)</f>
        <v xml:space="preserve">3    Wissenschaft, Forschung, Kulturpflege </v>
      </c>
      <c r="F1351" s="14" t="str">
        <f>LEFT(tabDaten[[#This Row],[Gld]],2) &amp; "    " &amp;VLOOKUP((tabDaten[[#This Row],[MandNr]]&amp;"x"&amp;LEFT(tabDaten[[#This Row],[Gld]],2)),tabGliederung[],2,FALSE)</f>
        <v xml:space="preserve">33    Theater, Musikpflege </v>
      </c>
      <c r="G13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51" s="14" t="str">
        <f>LEFT(tabDaten[[#This Row],[Gld]],4) &amp; "    " &amp;VLOOKUP((tabDaten[[#This Row],[MandNr]]&amp;"x"&amp;LEFT(tabDaten[[#This Row],[Gld]],4)),tabGliederung[],2,FALSE)</f>
        <v xml:space="preserve">3330    Musikschule Unterer Neckar </v>
      </c>
      <c r="I1351" s="14" t="str">
        <f>IF(OR(LEFT(tabDaten[[#This Row],[Grp]],1)*1=3,LEFT(tabDaten[[#This Row],[Grp]],1)*1=9),LEFT(tabDaten[[#This Row],[Grp]],2),LEFT(tabDaten[[#This Row],[Grp]],1))</f>
        <v>6</v>
      </c>
      <c r="J1351" s="14" t="str">
        <f>VLOOKUP(tabDaten[[#This Row],[GrpKurz]],tabGruppierung[],2,FALSE)</f>
        <v>A   Sächlicher Verwaltungs- und Betriebsaufwand</v>
      </c>
      <c r="K13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3330-679000    Innere Verrechnungen   </v>
      </c>
      <c r="L1351" s="17">
        <f>IF(OR(tabDaten[[#This Row],[art]]="00",tabDaten[[#This Row],[art]]="10"),tabDaten[[#This Row],[Plan]],tabDaten[[#This Row],[Plan]]*-1)</f>
        <v>-1800</v>
      </c>
      <c r="M1351" s="18">
        <f>IF(OR(tabDaten[[#This Row],[art]]="00",tabDaten[[#This Row],[art]]="10",tabDaten[[#This Row],[art]]="60",tabDaten[[#This Row],[art]]="70"),tabDaten[[#This Row],[Rechnung]],tabDaten[[#This Row],[Rechnung]]*-1)</f>
        <v>0</v>
      </c>
      <c r="N1351" s="44">
        <v>1</v>
      </c>
      <c r="O1351" s="45" t="s">
        <v>997</v>
      </c>
      <c r="P1351" s="45" t="s">
        <v>1128</v>
      </c>
      <c r="Q1351" s="45" t="s">
        <v>1728</v>
      </c>
      <c r="R1351" s="45" t="s">
        <v>995</v>
      </c>
      <c r="S1351" s="45" t="s">
        <v>1546</v>
      </c>
      <c r="T1351" s="44" t="s">
        <v>11</v>
      </c>
      <c r="U1351" s="46">
        <v>1800</v>
      </c>
      <c r="V1351" s="46">
        <v>0</v>
      </c>
    </row>
    <row r="1352" spans="2:22" x14ac:dyDescent="0.2">
      <c r="B1352" s="14" t="str">
        <f>IF(tabDaten[[#This Row],[MandNr]]="","Fehler",IF(tabDaten[[#This Row],[MandNr]]=1,"1 Stadt Bad Rappenau","2 Eigenbetrieb Stadtenwässerung"))</f>
        <v>1 Stadt Bad Rappenau</v>
      </c>
      <c r="C1352" s="14" t="str">
        <f>IF(OR(tabDaten[[#This Row],[art]]="00",tabDaten[[#This Row],[art]]="01",tabDaten[[#This Row],[art]]="60",tabDaten[[#This Row],[art]]="61"),"0 Verwaltungshaushalt","1 Vermögenshaushalt")</f>
        <v>0 Verwaltungshaushalt</v>
      </c>
      <c r="D1352" s="14" t="str">
        <f>VLOOKUP(tabDaten[[#This Row],[art]],tabKontenart[],2,FALSE)</f>
        <v>01 Ausgaben VerwaltungsHH</v>
      </c>
      <c r="E1352" s="14" t="str">
        <f>LEFT(tabDaten[[#This Row],[Gld]],1) &amp; "    " &amp;VLOOKUP((tabDaten[[#This Row],[MandNr]]&amp;"x"&amp;LEFT(tabDaten[[#This Row],[Gld]],1)),tabGliederung[],2,FALSE)</f>
        <v xml:space="preserve">3    Wissenschaft, Forschung, Kulturpflege </v>
      </c>
      <c r="F1352" s="14" t="str">
        <f>LEFT(tabDaten[[#This Row],[Gld]],2) &amp; "    " &amp;VLOOKUP((tabDaten[[#This Row],[MandNr]]&amp;"x"&amp;LEFT(tabDaten[[#This Row],[Gld]],2)),tabGliederung[],2,FALSE)</f>
        <v xml:space="preserve">33    Theater, Musikpflege </v>
      </c>
      <c r="G13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1352" s="14" t="str">
        <f>LEFT(tabDaten[[#This Row],[Gld]],4) &amp; "    " &amp;VLOOKUP((tabDaten[[#This Row],[MandNr]]&amp;"x"&amp;LEFT(tabDaten[[#This Row],[Gld]],4)),tabGliederung[],2,FALSE)</f>
        <v xml:space="preserve">3330    Musikschule Unterer Neckar </v>
      </c>
      <c r="I1352" s="14" t="str">
        <f>IF(OR(LEFT(tabDaten[[#This Row],[Grp]],1)*1=3,LEFT(tabDaten[[#This Row],[Grp]],1)*1=9),LEFT(tabDaten[[#This Row],[Grp]],2),LEFT(tabDaten[[#This Row],[Grp]],1))</f>
        <v>7</v>
      </c>
      <c r="J1352" s="14" t="str">
        <f>VLOOKUP(tabDaten[[#This Row],[GrpKurz]],tabGruppierung[],2,FALSE)</f>
        <v>A   Zuweisungen und Zuschüsse (nicht für Investitionen)</v>
      </c>
      <c r="K13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3330-700000    Zuschüsse für Musikschule Unterer Neckar   </v>
      </c>
      <c r="L1352" s="17">
        <f>IF(OR(tabDaten[[#This Row],[art]]="00",tabDaten[[#This Row],[art]]="10"),tabDaten[[#This Row],[Plan]],tabDaten[[#This Row],[Plan]]*-1)</f>
        <v>-60000</v>
      </c>
      <c r="M1352" s="18">
        <f>IF(OR(tabDaten[[#This Row],[art]]="00",tabDaten[[#This Row],[art]]="10",tabDaten[[#This Row],[art]]="60",tabDaten[[#This Row],[art]]="70"),tabDaten[[#This Row],[Rechnung]],tabDaten[[#This Row],[Rechnung]]*-1)</f>
        <v>-63589.59</v>
      </c>
      <c r="N1352" s="44">
        <v>1</v>
      </c>
      <c r="O1352" s="45" t="s">
        <v>997</v>
      </c>
      <c r="P1352" s="45" t="s">
        <v>1128</v>
      </c>
      <c r="Q1352" s="45" t="s">
        <v>1766</v>
      </c>
      <c r="R1352" s="45" t="s">
        <v>995</v>
      </c>
      <c r="S1352" s="45" t="s">
        <v>1546</v>
      </c>
      <c r="T1352" s="44" t="s">
        <v>205</v>
      </c>
      <c r="U1352" s="46">
        <v>60000</v>
      </c>
      <c r="V1352" s="46">
        <v>63589.59</v>
      </c>
    </row>
    <row r="1353" spans="2:22" x14ac:dyDescent="0.2">
      <c r="B1353" s="14" t="str">
        <f>IF(tabDaten[[#This Row],[MandNr]]="","Fehler",IF(tabDaten[[#This Row],[MandNr]]=1,"1 Stadt Bad Rappenau","2 Eigenbetrieb Stadtenwässerung"))</f>
        <v>1 Stadt Bad Rappenau</v>
      </c>
      <c r="C1353" s="14" t="str">
        <f>IF(OR(tabDaten[[#This Row],[art]]="00",tabDaten[[#This Row],[art]]="01",tabDaten[[#This Row],[art]]="60",tabDaten[[#This Row],[art]]="61"),"0 Verwaltungshaushalt","1 Vermögenshaushalt")</f>
        <v>0 Verwaltungshaushalt</v>
      </c>
      <c r="D1353" s="14" t="str">
        <f>VLOOKUP(tabDaten[[#This Row],[art]],tabKontenart[],2,FALSE)</f>
        <v>01 Ausgaben VerwaltungsHH</v>
      </c>
      <c r="E1353" s="14" t="str">
        <f>LEFT(tabDaten[[#This Row],[Gld]],1) &amp; "    " &amp;VLOOKUP((tabDaten[[#This Row],[MandNr]]&amp;"x"&amp;LEFT(tabDaten[[#This Row],[Gld]],1)),tabGliederung[],2,FALSE)</f>
        <v xml:space="preserve">3    Wissenschaft, Forschung, Kulturpflege </v>
      </c>
      <c r="F1353" s="14" t="str">
        <f>LEFT(tabDaten[[#This Row],[Gld]],2) &amp; "    " &amp;VLOOKUP((tabDaten[[#This Row],[MandNr]]&amp;"x"&amp;LEFT(tabDaten[[#This Row],[Gld]],2)),tabGliederung[],2,FALSE)</f>
        <v xml:space="preserve">34    Heimat u. sonstige Kunstpflege </v>
      </c>
      <c r="G13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53" s="14" t="str">
        <f>LEFT(tabDaten[[#This Row],[Gld]],4) &amp; "    " &amp;VLOOKUP((tabDaten[[#This Row],[MandNr]]&amp;"x"&amp;LEFT(tabDaten[[#This Row],[Gld]],4)),tabGliederung[],2,FALSE)</f>
        <v>3400    Heimat- und sonstige Kulturpflege  (Veranstaltungen, Stadtfest u.ä.)</v>
      </c>
      <c r="I1353" s="14" t="str">
        <f>IF(OR(LEFT(tabDaten[[#This Row],[Grp]],1)*1=3,LEFT(tabDaten[[#This Row],[Grp]],1)*1=9),LEFT(tabDaten[[#This Row],[Grp]],2),LEFT(tabDaten[[#This Row],[Grp]],1))</f>
        <v>4</v>
      </c>
      <c r="J1353" s="14" t="str">
        <f>VLOOKUP(tabDaten[[#This Row],[GrpKurz]],tabGruppierung[],2,FALSE)</f>
        <v>A   Personalausgaben</v>
      </c>
      <c r="K13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3400-414000    Vergütungen der Beschäftigten bis 2005 nur Angestellte </v>
      </c>
      <c r="L1353" s="17">
        <f>IF(OR(tabDaten[[#This Row],[art]]="00",tabDaten[[#This Row],[art]]="10"),tabDaten[[#This Row],[Plan]],tabDaten[[#This Row],[Plan]]*-1)</f>
        <v>-37800</v>
      </c>
      <c r="M1353" s="18">
        <f>IF(OR(tabDaten[[#This Row],[art]]="00",tabDaten[[#This Row],[art]]="10",tabDaten[[#This Row],[art]]="60",tabDaten[[#This Row],[art]]="70"),tabDaten[[#This Row],[Rechnung]],tabDaten[[#This Row],[Rechnung]]*-1)</f>
        <v>-39303.53</v>
      </c>
      <c r="N1353" s="44">
        <v>1</v>
      </c>
      <c r="O1353" s="45" t="s">
        <v>997</v>
      </c>
      <c r="P1353" s="45" t="s">
        <v>1132</v>
      </c>
      <c r="Q1353" s="45" t="s">
        <v>1707</v>
      </c>
      <c r="R1353" s="45" t="s">
        <v>995</v>
      </c>
      <c r="S1353" s="45" t="s">
        <v>1546</v>
      </c>
      <c r="T1353" s="44" t="s">
        <v>127</v>
      </c>
      <c r="U1353" s="46">
        <v>37800</v>
      </c>
      <c r="V1353" s="46">
        <v>39303.53</v>
      </c>
    </row>
    <row r="1354" spans="2:22" x14ac:dyDescent="0.2">
      <c r="B1354" s="14" t="str">
        <f>IF(tabDaten[[#This Row],[MandNr]]="","Fehler",IF(tabDaten[[#This Row],[MandNr]]=1,"1 Stadt Bad Rappenau","2 Eigenbetrieb Stadtenwässerung"))</f>
        <v>1 Stadt Bad Rappenau</v>
      </c>
      <c r="C1354" s="14" t="str">
        <f>IF(OR(tabDaten[[#This Row],[art]]="00",tabDaten[[#This Row],[art]]="01",tabDaten[[#This Row],[art]]="60",tabDaten[[#This Row],[art]]="61"),"0 Verwaltungshaushalt","1 Vermögenshaushalt")</f>
        <v>0 Verwaltungshaushalt</v>
      </c>
      <c r="D1354" s="14" t="str">
        <f>VLOOKUP(tabDaten[[#This Row],[art]],tabKontenart[],2,FALSE)</f>
        <v>01 Ausgaben VerwaltungsHH</v>
      </c>
      <c r="E1354" s="14" t="str">
        <f>LEFT(tabDaten[[#This Row],[Gld]],1) &amp; "    " &amp;VLOOKUP((tabDaten[[#This Row],[MandNr]]&amp;"x"&amp;LEFT(tabDaten[[#This Row],[Gld]],1)),tabGliederung[],2,FALSE)</f>
        <v xml:space="preserve">3    Wissenschaft, Forschung, Kulturpflege </v>
      </c>
      <c r="F1354" s="14" t="str">
        <f>LEFT(tabDaten[[#This Row],[Gld]],2) &amp; "    " &amp;VLOOKUP((tabDaten[[#This Row],[MandNr]]&amp;"x"&amp;LEFT(tabDaten[[#This Row],[Gld]],2)),tabGliederung[],2,FALSE)</f>
        <v xml:space="preserve">34    Heimat u. sonstige Kunstpflege </v>
      </c>
      <c r="G13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54" s="14" t="str">
        <f>LEFT(tabDaten[[#This Row],[Gld]],4) &amp; "    " &amp;VLOOKUP((tabDaten[[#This Row],[MandNr]]&amp;"x"&amp;LEFT(tabDaten[[#This Row],[Gld]],4)),tabGliederung[],2,FALSE)</f>
        <v>3400    Heimat- und sonstige Kulturpflege  (Veranstaltungen, Stadtfest u.ä.)</v>
      </c>
      <c r="I1354" s="14" t="str">
        <f>IF(OR(LEFT(tabDaten[[#This Row],[Grp]],1)*1=3,LEFT(tabDaten[[#This Row],[Grp]],1)*1=9),LEFT(tabDaten[[#This Row],[Grp]],2),LEFT(tabDaten[[#This Row],[Grp]],1))</f>
        <v>4</v>
      </c>
      <c r="J1354" s="14" t="str">
        <f>VLOOKUP(tabDaten[[#This Row],[GrpKurz]],tabGruppierung[],2,FALSE)</f>
        <v>A   Personalausgaben</v>
      </c>
      <c r="K13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3400-434000    Beiträge Versorgungskasse  bis 2005 Angestellte </v>
      </c>
      <c r="L1354" s="17">
        <f>IF(OR(tabDaten[[#This Row],[art]]="00",tabDaten[[#This Row],[art]]="10"),tabDaten[[#This Row],[Plan]],tabDaten[[#This Row],[Plan]]*-1)</f>
        <v>-3200</v>
      </c>
      <c r="M1354" s="18">
        <f>IF(OR(tabDaten[[#This Row],[art]]="00",tabDaten[[#This Row],[art]]="10",tabDaten[[#This Row],[art]]="60",tabDaten[[#This Row],[art]]="70"),tabDaten[[#This Row],[Rechnung]],tabDaten[[#This Row],[Rechnung]]*-1)</f>
        <v>-3424.43</v>
      </c>
      <c r="N1354" s="44">
        <v>1</v>
      </c>
      <c r="O1354" s="45" t="s">
        <v>997</v>
      </c>
      <c r="P1354" s="45" t="s">
        <v>1132</v>
      </c>
      <c r="Q1354" s="45" t="s">
        <v>1709</v>
      </c>
      <c r="R1354" s="45" t="s">
        <v>995</v>
      </c>
      <c r="S1354" s="45" t="s">
        <v>1546</v>
      </c>
      <c r="T1354" s="44" t="s">
        <v>157</v>
      </c>
      <c r="U1354" s="46">
        <v>3200</v>
      </c>
      <c r="V1354" s="46">
        <v>3424.43</v>
      </c>
    </row>
    <row r="1355" spans="2:22" x14ac:dyDescent="0.2">
      <c r="B1355" s="14" t="str">
        <f>IF(tabDaten[[#This Row],[MandNr]]="","Fehler",IF(tabDaten[[#This Row],[MandNr]]=1,"1 Stadt Bad Rappenau","2 Eigenbetrieb Stadtenwässerung"))</f>
        <v>1 Stadt Bad Rappenau</v>
      </c>
      <c r="C1355" s="14" t="str">
        <f>IF(OR(tabDaten[[#This Row],[art]]="00",tabDaten[[#This Row],[art]]="01",tabDaten[[#This Row],[art]]="60",tabDaten[[#This Row],[art]]="61"),"0 Verwaltungshaushalt","1 Vermögenshaushalt")</f>
        <v>0 Verwaltungshaushalt</v>
      </c>
      <c r="D1355" s="14" t="str">
        <f>VLOOKUP(tabDaten[[#This Row],[art]],tabKontenart[],2,FALSE)</f>
        <v>01 Ausgaben VerwaltungsHH</v>
      </c>
      <c r="E1355" s="14" t="str">
        <f>LEFT(tabDaten[[#This Row],[Gld]],1) &amp; "    " &amp;VLOOKUP((tabDaten[[#This Row],[MandNr]]&amp;"x"&amp;LEFT(tabDaten[[#This Row],[Gld]],1)),tabGliederung[],2,FALSE)</f>
        <v xml:space="preserve">3    Wissenschaft, Forschung, Kulturpflege </v>
      </c>
      <c r="F1355" s="14" t="str">
        <f>LEFT(tabDaten[[#This Row],[Gld]],2) &amp; "    " &amp;VLOOKUP((tabDaten[[#This Row],[MandNr]]&amp;"x"&amp;LEFT(tabDaten[[#This Row],[Gld]],2)),tabGliederung[],2,FALSE)</f>
        <v xml:space="preserve">34    Heimat u. sonstige Kunstpflege </v>
      </c>
      <c r="G13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55" s="14" t="str">
        <f>LEFT(tabDaten[[#This Row],[Gld]],4) &amp; "    " &amp;VLOOKUP((tabDaten[[#This Row],[MandNr]]&amp;"x"&amp;LEFT(tabDaten[[#This Row],[Gld]],4)),tabGliederung[],2,FALSE)</f>
        <v>3400    Heimat- und sonstige Kulturpflege  (Veranstaltungen, Stadtfest u.ä.)</v>
      </c>
      <c r="I1355" s="14" t="str">
        <f>IF(OR(LEFT(tabDaten[[#This Row],[Grp]],1)*1=3,LEFT(tabDaten[[#This Row],[Grp]],1)*1=9),LEFT(tabDaten[[#This Row],[Grp]],2),LEFT(tabDaten[[#This Row],[Grp]],1))</f>
        <v>4</v>
      </c>
      <c r="J1355" s="14" t="str">
        <f>VLOOKUP(tabDaten[[#This Row],[GrpKurz]],tabGruppierung[],2,FALSE)</f>
        <v>A   Personalausgaben</v>
      </c>
      <c r="K13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3400-444000    Beiträge zur gesetzlichen Sozialversicherung für Angest. bis 2005 nur Angestellte </v>
      </c>
      <c r="L1355" s="17">
        <f>IF(OR(tabDaten[[#This Row],[art]]="00",tabDaten[[#This Row],[art]]="10"),tabDaten[[#This Row],[Plan]],tabDaten[[#This Row],[Plan]]*-1)</f>
        <v>-7500</v>
      </c>
      <c r="M1355" s="18">
        <f>IF(OR(tabDaten[[#This Row],[art]]="00",tabDaten[[#This Row],[art]]="10",tabDaten[[#This Row],[art]]="60",tabDaten[[#This Row],[art]]="70"),tabDaten[[#This Row],[Rechnung]],tabDaten[[#This Row],[Rechnung]]*-1)</f>
        <v>-7728.22</v>
      </c>
      <c r="N1355" s="44">
        <v>1</v>
      </c>
      <c r="O1355" s="45" t="s">
        <v>997</v>
      </c>
      <c r="P1355" s="45" t="s">
        <v>1132</v>
      </c>
      <c r="Q1355" s="45" t="s">
        <v>1710</v>
      </c>
      <c r="R1355" s="45" t="s">
        <v>995</v>
      </c>
      <c r="S1355" s="45" t="s">
        <v>1546</v>
      </c>
      <c r="T1355" s="44" t="s">
        <v>128</v>
      </c>
      <c r="U1355" s="46">
        <v>7500</v>
      </c>
      <c r="V1355" s="46">
        <v>7728.22</v>
      </c>
    </row>
    <row r="1356" spans="2:22" x14ac:dyDescent="0.2">
      <c r="B1356" s="14" t="str">
        <f>IF(tabDaten[[#This Row],[MandNr]]="","Fehler",IF(tabDaten[[#This Row],[MandNr]]=1,"1 Stadt Bad Rappenau","2 Eigenbetrieb Stadtenwässerung"))</f>
        <v>1 Stadt Bad Rappenau</v>
      </c>
      <c r="C1356" s="14" t="str">
        <f>IF(OR(tabDaten[[#This Row],[art]]="00",tabDaten[[#This Row],[art]]="01",tabDaten[[#This Row],[art]]="60",tabDaten[[#This Row],[art]]="61"),"0 Verwaltungshaushalt","1 Vermögenshaushalt")</f>
        <v>0 Verwaltungshaushalt</v>
      </c>
      <c r="D1356" s="14" t="str">
        <f>VLOOKUP(tabDaten[[#This Row],[art]],tabKontenart[],2,FALSE)</f>
        <v>01 Ausgaben VerwaltungsHH</v>
      </c>
      <c r="E1356" s="14" t="str">
        <f>LEFT(tabDaten[[#This Row],[Gld]],1) &amp; "    " &amp;VLOOKUP((tabDaten[[#This Row],[MandNr]]&amp;"x"&amp;LEFT(tabDaten[[#This Row],[Gld]],1)),tabGliederung[],2,FALSE)</f>
        <v xml:space="preserve">3    Wissenschaft, Forschung, Kulturpflege </v>
      </c>
      <c r="F1356" s="14" t="str">
        <f>LEFT(tabDaten[[#This Row],[Gld]],2) &amp; "    " &amp;VLOOKUP((tabDaten[[#This Row],[MandNr]]&amp;"x"&amp;LEFT(tabDaten[[#This Row],[Gld]],2)),tabGliederung[],2,FALSE)</f>
        <v xml:space="preserve">34    Heimat u. sonstige Kunstpflege </v>
      </c>
      <c r="G13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56" s="14" t="str">
        <f>LEFT(tabDaten[[#This Row],[Gld]],4) &amp; "    " &amp;VLOOKUP((tabDaten[[#This Row],[MandNr]]&amp;"x"&amp;LEFT(tabDaten[[#This Row],[Gld]],4)),tabGliederung[],2,FALSE)</f>
        <v>3400    Heimat- und sonstige Kulturpflege  (Veranstaltungen, Stadtfest u.ä.)</v>
      </c>
      <c r="I1356" s="14" t="str">
        <f>IF(OR(LEFT(tabDaten[[#This Row],[Grp]],1)*1=3,LEFT(tabDaten[[#This Row],[Grp]],1)*1=9),LEFT(tabDaten[[#This Row],[Grp]],2),LEFT(tabDaten[[#This Row],[Grp]],1))</f>
        <v>4</v>
      </c>
      <c r="J1356" s="14" t="str">
        <f>VLOOKUP(tabDaten[[#This Row],[GrpKurz]],tabGruppierung[],2,FALSE)</f>
        <v>A   Personalausgaben</v>
      </c>
      <c r="K13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3400-450000    Beihilfen, Unterstützung und dgl.  </v>
      </c>
      <c r="L1356" s="17">
        <f>IF(OR(tabDaten[[#This Row],[art]]="00",tabDaten[[#This Row],[art]]="10"),tabDaten[[#This Row],[Plan]],tabDaten[[#This Row],[Plan]]*-1)</f>
        <v>-100</v>
      </c>
      <c r="M1356" s="18">
        <f>IF(OR(tabDaten[[#This Row],[art]]="00",tabDaten[[#This Row],[art]]="10",tabDaten[[#This Row],[art]]="60",tabDaten[[#This Row],[art]]="70"),tabDaten[[#This Row],[Rechnung]],tabDaten[[#This Row],[Rechnung]]*-1)</f>
        <v>-2.8</v>
      </c>
      <c r="N1356" s="44">
        <v>1</v>
      </c>
      <c r="O1356" s="45" t="s">
        <v>997</v>
      </c>
      <c r="P1356" s="45" t="s">
        <v>1132</v>
      </c>
      <c r="Q1356" s="45" t="s">
        <v>1711</v>
      </c>
      <c r="R1356" s="45" t="s">
        <v>995</v>
      </c>
      <c r="S1356" s="45" t="s">
        <v>1546</v>
      </c>
      <c r="T1356" s="44" t="s">
        <v>106</v>
      </c>
      <c r="U1356" s="46">
        <v>100</v>
      </c>
      <c r="V1356" s="46">
        <v>2.8</v>
      </c>
    </row>
    <row r="1357" spans="2:22" x14ac:dyDescent="0.2">
      <c r="B1357" s="14" t="str">
        <f>IF(tabDaten[[#This Row],[MandNr]]="","Fehler",IF(tabDaten[[#This Row],[MandNr]]=1,"1 Stadt Bad Rappenau","2 Eigenbetrieb Stadtenwässerung"))</f>
        <v>1 Stadt Bad Rappenau</v>
      </c>
      <c r="C1357" s="14" t="str">
        <f>IF(OR(tabDaten[[#This Row],[art]]="00",tabDaten[[#This Row],[art]]="01",tabDaten[[#This Row],[art]]="60",tabDaten[[#This Row],[art]]="61"),"0 Verwaltungshaushalt","1 Vermögenshaushalt")</f>
        <v>0 Verwaltungshaushalt</v>
      </c>
      <c r="D1357" s="14" t="str">
        <f>VLOOKUP(tabDaten[[#This Row],[art]],tabKontenart[],2,FALSE)</f>
        <v>01 Ausgaben VerwaltungsHH</v>
      </c>
      <c r="E1357" s="14" t="str">
        <f>LEFT(tabDaten[[#This Row],[Gld]],1) &amp; "    " &amp;VLOOKUP((tabDaten[[#This Row],[MandNr]]&amp;"x"&amp;LEFT(tabDaten[[#This Row],[Gld]],1)),tabGliederung[],2,FALSE)</f>
        <v xml:space="preserve">3    Wissenschaft, Forschung, Kulturpflege </v>
      </c>
      <c r="F1357" s="14" t="str">
        <f>LEFT(tabDaten[[#This Row],[Gld]],2) &amp; "    " &amp;VLOOKUP((tabDaten[[#This Row],[MandNr]]&amp;"x"&amp;LEFT(tabDaten[[#This Row],[Gld]],2)),tabGliederung[],2,FALSE)</f>
        <v xml:space="preserve">34    Heimat u. sonstige Kunstpflege </v>
      </c>
      <c r="G13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57" s="14" t="str">
        <f>LEFT(tabDaten[[#This Row],[Gld]],4) &amp; "    " &amp;VLOOKUP((tabDaten[[#This Row],[MandNr]]&amp;"x"&amp;LEFT(tabDaten[[#This Row],[Gld]],4)),tabGliederung[],2,FALSE)</f>
        <v>3400    Heimat- und sonstige Kulturpflege  (Veranstaltungen, Stadtfest u.ä.)</v>
      </c>
      <c r="I1357" s="14" t="str">
        <f>IF(OR(LEFT(tabDaten[[#This Row],[Grp]],1)*1=3,LEFT(tabDaten[[#This Row],[Grp]],1)*1=9),LEFT(tabDaten[[#This Row],[Grp]],2),LEFT(tabDaten[[#This Row],[Grp]],1))</f>
        <v>5</v>
      </c>
      <c r="J1357" s="14" t="str">
        <f>VLOOKUP(tabDaten[[#This Row],[GrpKurz]],tabGruppierung[],2,FALSE)</f>
        <v>A   Sächlicher Verwaltungs- und Betriebsaufwand</v>
      </c>
      <c r="K13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3400-521000    Geräte, Ausstattungs- und Einrichtungsgegenstände  </v>
      </c>
      <c r="L1357" s="17">
        <f>IF(OR(tabDaten[[#This Row],[art]]="00",tabDaten[[#This Row],[art]]="10"),tabDaten[[#This Row],[Plan]],tabDaten[[#This Row],[Plan]]*-1)</f>
        <v>-1500</v>
      </c>
      <c r="M1357" s="18">
        <f>IF(OR(tabDaten[[#This Row],[art]]="00",tabDaten[[#This Row],[art]]="10",tabDaten[[#This Row],[art]]="60",tabDaten[[#This Row],[art]]="70"),tabDaten[[#This Row],[Rechnung]],tabDaten[[#This Row],[Rechnung]]*-1)</f>
        <v>-327.25</v>
      </c>
      <c r="N1357" s="44">
        <v>1</v>
      </c>
      <c r="O1357" s="45" t="s">
        <v>997</v>
      </c>
      <c r="P1357" s="45" t="s">
        <v>1132</v>
      </c>
      <c r="Q1357" s="45" t="s">
        <v>1750</v>
      </c>
      <c r="R1357" s="45" t="s">
        <v>995</v>
      </c>
      <c r="S1357" s="45" t="s">
        <v>1546</v>
      </c>
      <c r="T1357" s="44" t="s">
        <v>125</v>
      </c>
      <c r="U1357" s="46">
        <v>1500</v>
      </c>
      <c r="V1357" s="46">
        <v>327.25</v>
      </c>
    </row>
    <row r="1358" spans="2:22" x14ac:dyDescent="0.2">
      <c r="B1358" s="14" t="str">
        <f>IF(tabDaten[[#This Row],[MandNr]]="","Fehler",IF(tabDaten[[#This Row],[MandNr]]=1,"1 Stadt Bad Rappenau","2 Eigenbetrieb Stadtenwässerung"))</f>
        <v>1 Stadt Bad Rappenau</v>
      </c>
      <c r="C1358" s="14" t="str">
        <f>IF(OR(tabDaten[[#This Row],[art]]="00",tabDaten[[#This Row],[art]]="01",tabDaten[[#This Row],[art]]="60",tabDaten[[#This Row],[art]]="61"),"0 Verwaltungshaushalt","1 Vermögenshaushalt")</f>
        <v>0 Verwaltungshaushalt</v>
      </c>
      <c r="D1358" s="14" t="str">
        <f>VLOOKUP(tabDaten[[#This Row],[art]],tabKontenart[],2,FALSE)</f>
        <v>01 Ausgaben VerwaltungsHH</v>
      </c>
      <c r="E1358" s="14" t="str">
        <f>LEFT(tabDaten[[#This Row],[Gld]],1) &amp; "    " &amp;VLOOKUP((tabDaten[[#This Row],[MandNr]]&amp;"x"&amp;LEFT(tabDaten[[#This Row],[Gld]],1)),tabGliederung[],2,FALSE)</f>
        <v xml:space="preserve">3    Wissenschaft, Forschung, Kulturpflege </v>
      </c>
      <c r="F1358" s="14" t="str">
        <f>LEFT(tabDaten[[#This Row],[Gld]],2) &amp; "    " &amp;VLOOKUP((tabDaten[[#This Row],[MandNr]]&amp;"x"&amp;LEFT(tabDaten[[#This Row],[Gld]],2)),tabGliederung[],2,FALSE)</f>
        <v xml:space="preserve">34    Heimat u. sonstige Kunstpflege </v>
      </c>
      <c r="G13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58" s="14" t="str">
        <f>LEFT(tabDaten[[#This Row],[Gld]],4) &amp; "    " &amp;VLOOKUP((tabDaten[[#This Row],[MandNr]]&amp;"x"&amp;LEFT(tabDaten[[#This Row],[Gld]],4)),tabGliederung[],2,FALSE)</f>
        <v>3400    Heimat- und sonstige Kulturpflege  (Veranstaltungen, Stadtfest u.ä.)</v>
      </c>
      <c r="I1358" s="14" t="str">
        <f>IF(OR(LEFT(tabDaten[[#This Row],[Grp]],1)*1=3,LEFT(tabDaten[[#This Row],[Grp]],1)*1=9),LEFT(tabDaten[[#This Row],[Grp]],2),LEFT(tabDaten[[#This Row],[Grp]],1))</f>
        <v>5</v>
      </c>
      <c r="J1358" s="14" t="str">
        <f>VLOOKUP(tabDaten[[#This Row],[GrpKurz]],tabGruppierung[],2,FALSE)</f>
        <v>A   Sächlicher Verwaltungs- und Betriebsaufwand</v>
      </c>
      <c r="K13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3400-541000    Strom Schlossbeleuchtung und Festplatz   </v>
      </c>
      <c r="L1358" s="17">
        <f>IF(OR(tabDaten[[#This Row],[art]]="00",tabDaten[[#This Row],[art]]="10"),tabDaten[[#This Row],[Plan]],tabDaten[[#This Row],[Plan]]*-1)</f>
        <v>-3500</v>
      </c>
      <c r="M1358" s="18">
        <f>IF(OR(tabDaten[[#This Row],[art]]="00",tabDaten[[#This Row],[art]]="10",tabDaten[[#This Row],[art]]="60",tabDaten[[#This Row],[art]]="70"),tabDaten[[#This Row],[Rechnung]],tabDaten[[#This Row],[Rechnung]]*-1)</f>
        <v>-2624.05</v>
      </c>
      <c r="N1358" s="44">
        <v>1</v>
      </c>
      <c r="O1358" s="45" t="s">
        <v>997</v>
      </c>
      <c r="P1358" s="45" t="s">
        <v>1132</v>
      </c>
      <c r="Q1358" s="45" t="s">
        <v>1732</v>
      </c>
      <c r="R1358" s="45" t="s">
        <v>995</v>
      </c>
      <c r="S1358" s="45" t="s">
        <v>1546</v>
      </c>
      <c r="T1358" s="44" t="s">
        <v>206</v>
      </c>
      <c r="U1358" s="46">
        <v>3500</v>
      </c>
      <c r="V1358" s="46">
        <v>2624.05</v>
      </c>
    </row>
    <row r="1359" spans="2:22" x14ac:dyDescent="0.2">
      <c r="B1359" s="14" t="str">
        <f>IF(tabDaten[[#This Row],[MandNr]]="","Fehler",IF(tabDaten[[#This Row],[MandNr]]=1,"1 Stadt Bad Rappenau","2 Eigenbetrieb Stadtenwässerung"))</f>
        <v>1 Stadt Bad Rappenau</v>
      </c>
      <c r="C1359" s="14" t="str">
        <f>IF(OR(tabDaten[[#This Row],[art]]="00",tabDaten[[#This Row],[art]]="01",tabDaten[[#This Row],[art]]="60",tabDaten[[#This Row],[art]]="61"),"0 Verwaltungshaushalt","1 Vermögenshaushalt")</f>
        <v>0 Verwaltungshaushalt</v>
      </c>
      <c r="D1359" s="14" t="str">
        <f>VLOOKUP(tabDaten[[#This Row],[art]],tabKontenart[],2,FALSE)</f>
        <v>01 Ausgaben VerwaltungsHH</v>
      </c>
      <c r="E1359" s="14" t="str">
        <f>LEFT(tabDaten[[#This Row],[Gld]],1) &amp; "    " &amp;VLOOKUP((tabDaten[[#This Row],[MandNr]]&amp;"x"&amp;LEFT(tabDaten[[#This Row],[Gld]],1)),tabGliederung[],2,FALSE)</f>
        <v xml:space="preserve">3    Wissenschaft, Forschung, Kulturpflege </v>
      </c>
      <c r="F1359" s="14" t="str">
        <f>LEFT(tabDaten[[#This Row],[Gld]],2) &amp; "    " &amp;VLOOKUP((tabDaten[[#This Row],[MandNr]]&amp;"x"&amp;LEFT(tabDaten[[#This Row],[Gld]],2)),tabGliederung[],2,FALSE)</f>
        <v xml:space="preserve">34    Heimat u. sonstige Kunstpflege </v>
      </c>
      <c r="G13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59" s="14" t="str">
        <f>LEFT(tabDaten[[#This Row],[Gld]],4) &amp; "    " &amp;VLOOKUP((tabDaten[[#This Row],[MandNr]]&amp;"x"&amp;LEFT(tabDaten[[#This Row],[Gld]],4)),tabGliederung[],2,FALSE)</f>
        <v>3400    Heimat- und sonstige Kulturpflege  (Veranstaltungen, Stadtfest u.ä.)</v>
      </c>
      <c r="I1359" s="14" t="str">
        <f>IF(OR(LEFT(tabDaten[[#This Row],[Grp]],1)*1=3,LEFT(tabDaten[[#This Row],[Grp]],1)*1=9),LEFT(tabDaten[[#This Row],[Grp]],2),LEFT(tabDaten[[#This Row],[Grp]],1))</f>
        <v>5</v>
      </c>
      <c r="J1359" s="14" t="str">
        <f>VLOOKUP(tabDaten[[#This Row],[GrpKurz]],tabGruppierung[],2,FALSE)</f>
        <v>A   Sächlicher Verwaltungs- und Betriebsaufwand</v>
      </c>
      <c r="K13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3400-542000    Wasser / Abwasser   </v>
      </c>
      <c r="L1359" s="17">
        <f>IF(OR(tabDaten[[#This Row],[art]]="00",tabDaten[[#This Row],[art]]="10"),tabDaten[[#This Row],[Plan]],tabDaten[[#This Row],[Plan]]*-1)</f>
        <v>-700</v>
      </c>
      <c r="M1359" s="18">
        <f>IF(OR(tabDaten[[#This Row],[art]]="00",tabDaten[[#This Row],[art]]="10",tabDaten[[#This Row],[art]]="60",tabDaten[[#This Row],[art]]="70"),tabDaten[[#This Row],[Rechnung]],tabDaten[[#This Row],[Rechnung]]*-1)</f>
        <v>-957.85</v>
      </c>
      <c r="N1359" s="44">
        <v>1</v>
      </c>
      <c r="O1359" s="45" t="s">
        <v>997</v>
      </c>
      <c r="P1359" s="45" t="s">
        <v>1132</v>
      </c>
      <c r="Q1359" s="45" t="s">
        <v>1733</v>
      </c>
      <c r="R1359" s="45" t="s">
        <v>995</v>
      </c>
      <c r="S1359" s="45" t="s">
        <v>1546</v>
      </c>
      <c r="T1359" s="44" t="s">
        <v>136</v>
      </c>
      <c r="U1359" s="46">
        <v>700</v>
      </c>
      <c r="V1359" s="46">
        <v>957.85</v>
      </c>
    </row>
    <row r="1360" spans="2:22" x14ac:dyDescent="0.2">
      <c r="B1360" s="14" t="str">
        <f>IF(tabDaten[[#This Row],[MandNr]]="","Fehler",IF(tabDaten[[#This Row],[MandNr]]=1,"1 Stadt Bad Rappenau","2 Eigenbetrieb Stadtenwässerung"))</f>
        <v>1 Stadt Bad Rappenau</v>
      </c>
      <c r="C1360" s="14" t="str">
        <f>IF(OR(tabDaten[[#This Row],[art]]="00",tabDaten[[#This Row],[art]]="01",tabDaten[[#This Row],[art]]="60",tabDaten[[#This Row],[art]]="61"),"0 Verwaltungshaushalt","1 Vermögenshaushalt")</f>
        <v>0 Verwaltungshaushalt</v>
      </c>
      <c r="D1360" s="14" t="str">
        <f>VLOOKUP(tabDaten[[#This Row],[art]],tabKontenart[],2,FALSE)</f>
        <v>01 Ausgaben VerwaltungsHH</v>
      </c>
      <c r="E1360" s="14" t="str">
        <f>LEFT(tabDaten[[#This Row],[Gld]],1) &amp; "    " &amp;VLOOKUP((tabDaten[[#This Row],[MandNr]]&amp;"x"&amp;LEFT(tabDaten[[#This Row],[Gld]],1)),tabGliederung[],2,FALSE)</f>
        <v xml:space="preserve">3    Wissenschaft, Forschung, Kulturpflege </v>
      </c>
      <c r="F1360" s="14" t="str">
        <f>LEFT(tabDaten[[#This Row],[Gld]],2) &amp; "    " &amp;VLOOKUP((tabDaten[[#This Row],[MandNr]]&amp;"x"&amp;LEFT(tabDaten[[#This Row],[Gld]],2)),tabGliederung[],2,FALSE)</f>
        <v xml:space="preserve">34    Heimat u. sonstige Kunstpflege </v>
      </c>
      <c r="G13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0" s="14" t="str">
        <f>LEFT(tabDaten[[#This Row],[Gld]],4) &amp; "    " &amp;VLOOKUP((tabDaten[[#This Row],[MandNr]]&amp;"x"&amp;LEFT(tabDaten[[#This Row],[Gld]],4)),tabGliederung[],2,FALSE)</f>
        <v>3400    Heimat- und sonstige Kulturpflege  (Veranstaltungen, Stadtfest u.ä.)</v>
      </c>
      <c r="I1360" s="14" t="str">
        <f>IF(OR(LEFT(tabDaten[[#This Row],[Grp]],1)*1=3,LEFT(tabDaten[[#This Row],[Grp]],1)*1=9),LEFT(tabDaten[[#This Row],[Grp]],2),LEFT(tabDaten[[#This Row],[Grp]],1))</f>
        <v>5</v>
      </c>
      <c r="J1360" s="14" t="str">
        <f>VLOOKUP(tabDaten[[#This Row],[GrpKurz]],tabGruppierung[],2,FALSE)</f>
        <v>A   Sächlicher Verwaltungs- und Betriebsaufwand</v>
      </c>
      <c r="K13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3400-549000    sonstige Bewirtschaftungskosten (z.B. Schornsteinfeger, Feuerlöschgeräte) </v>
      </c>
      <c r="L1360" s="17">
        <f>IF(OR(tabDaten[[#This Row],[art]]="00",tabDaten[[#This Row],[art]]="10"),tabDaten[[#This Row],[Plan]],tabDaten[[#This Row],[Plan]]*-1)</f>
        <v>0</v>
      </c>
      <c r="M1360" s="18">
        <f>IF(OR(tabDaten[[#This Row],[art]]="00",tabDaten[[#This Row],[art]]="10",tabDaten[[#This Row],[art]]="60",tabDaten[[#This Row],[art]]="70"),tabDaten[[#This Row],[Rechnung]],tabDaten[[#This Row],[Rechnung]]*-1)</f>
        <v>-62.48</v>
      </c>
      <c r="N1360" s="44">
        <v>1</v>
      </c>
      <c r="O1360" s="45" t="s">
        <v>997</v>
      </c>
      <c r="P1360" s="45" t="s">
        <v>1132</v>
      </c>
      <c r="Q1360" s="45" t="s">
        <v>1738</v>
      </c>
      <c r="R1360" s="45" t="s">
        <v>995</v>
      </c>
      <c r="S1360" s="45" t="s">
        <v>1546</v>
      </c>
      <c r="T1360" s="44" t="s">
        <v>141</v>
      </c>
      <c r="U1360" s="46">
        <v>0</v>
      </c>
      <c r="V1360" s="46">
        <v>62.48</v>
      </c>
    </row>
    <row r="1361" spans="2:22" x14ac:dyDescent="0.2">
      <c r="B1361" s="14" t="str">
        <f>IF(tabDaten[[#This Row],[MandNr]]="","Fehler",IF(tabDaten[[#This Row],[MandNr]]=1,"1 Stadt Bad Rappenau","2 Eigenbetrieb Stadtenwässerung"))</f>
        <v>1 Stadt Bad Rappenau</v>
      </c>
      <c r="C1361" s="14" t="str">
        <f>IF(OR(tabDaten[[#This Row],[art]]="00",tabDaten[[#This Row],[art]]="01",tabDaten[[#This Row],[art]]="60",tabDaten[[#This Row],[art]]="61"),"0 Verwaltungshaushalt","1 Vermögenshaushalt")</f>
        <v>0 Verwaltungshaushalt</v>
      </c>
      <c r="D1361" s="14" t="str">
        <f>VLOOKUP(tabDaten[[#This Row],[art]],tabKontenart[],2,FALSE)</f>
        <v>01 Ausgaben VerwaltungsHH</v>
      </c>
      <c r="E1361" s="14" t="str">
        <f>LEFT(tabDaten[[#This Row],[Gld]],1) &amp; "    " &amp;VLOOKUP((tabDaten[[#This Row],[MandNr]]&amp;"x"&amp;LEFT(tabDaten[[#This Row],[Gld]],1)),tabGliederung[],2,FALSE)</f>
        <v xml:space="preserve">3    Wissenschaft, Forschung, Kulturpflege </v>
      </c>
      <c r="F1361" s="14" t="str">
        <f>LEFT(tabDaten[[#This Row],[Gld]],2) &amp; "    " &amp;VLOOKUP((tabDaten[[#This Row],[MandNr]]&amp;"x"&amp;LEFT(tabDaten[[#This Row],[Gld]],2)),tabGliederung[],2,FALSE)</f>
        <v xml:space="preserve">34    Heimat u. sonstige Kunstpflege </v>
      </c>
      <c r="G13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1" s="14" t="str">
        <f>LEFT(tabDaten[[#This Row],[Gld]],4) &amp; "    " &amp;VLOOKUP((tabDaten[[#This Row],[MandNr]]&amp;"x"&amp;LEFT(tabDaten[[#This Row],[Gld]],4)),tabGliederung[],2,FALSE)</f>
        <v>3400    Heimat- und sonstige Kulturpflege  (Veranstaltungen, Stadtfest u.ä.)</v>
      </c>
      <c r="I1361" s="14" t="str">
        <f>IF(OR(LEFT(tabDaten[[#This Row],[Grp]],1)*1=3,LEFT(tabDaten[[#This Row],[Grp]],1)*1=9),LEFT(tabDaten[[#This Row],[Grp]],2),LEFT(tabDaten[[#This Row],[Grp]],1))</f>
        <v>6</v>
      </c>
      <c r="J1361" s="14" t="str">
        <f>VLOOKUP(tabDaten[[#This Row],[GrpKurz]],tabGruppierung[],2,FALSE)</f>
        <v>A   Sächlicher Verwaltungs- und Betriebsaufwand</v>
      </c>
      <c r="K13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3400-635000    sächliche Zweckausgaben   </v>
      </c>
      <c r="L1361" s="17">
        <f>IF(OR(tabDaten[[#This Row],[art]]="00",tabDaten[[#This Row],[art]]="10"),tabDaten[[#This Row],[Plan]],tabDaten[[#This Row],[Plan]]*-1)</f>
        <v>-114300</v>
      </c>
      <c r="M1361" s="18">
        <f>IF(OR(tabDaten[[#This Row],[art]]="00",tabDaten[[#This Row],[art]]="10",tabDaten[[#This Row],[art]]="60",tabDaten[[#This Row],[art]]="70"),tabDaten[[#This Row],[Rechnung]],tabDaten[[#This Row],[Rechnung]]*-1)</f>
        <v>-11964.96</v>
      </c>
      <c r="N1361" s="44">
        <v>1</v>
      </c>
      <c r="O1361" s="45" t="s">
        <v>997</v>
      </c>
      <c r="P1361" s="45" t="s">
        <v>1132</v>
      </c>
      <c r="Q1361" s="45" t="s">
        <v>1745</v>
      </c>
      <c r="R1361" s="45" t="s">
        <v>995</v>
      </c>
      <c r="S1361" s="45" t="s">
        <v>1546</v>
      </c>
      <c r="T1361" s="44" t="s">
        <v>207</v>
      </c>
      <c r="U1361" s="46">
        <v>114300</v>
      </c>
      <c r="V1361" s="46">
        <v>11964.96</v>
      </c>
    </row>
    <row r="1362" spans="2:22" x14ac:dyDescent="0.2">
      <c r="B1362" s="14" t="str">
        <f>IF(tabDaten[[#This Row],[MandNr]]="","Fehler",IF(tabDaten[[#This Row],[MandNr]]=1,"1 Stadt Bad Rappenau","2 Eigenbetrieb Stadtenwässerung"))</f>
        <v>1 Stadt Bad Rappenau</v>
      </c>
      <c r="C1362" s="14" t="str">
        <f>IF(OR(tabDaten[[#This Row],[art]]="00",tabDaten[[#This Row],[art]]="01",tabDaten[[#This Row],[art]]="60",tabDaten[[#This Row],[art]]="61"),"0 Verwaltungshaushalt","1 Vermögenshaushalt")</f>
        <v>0 Verwaltungshaushalt</v>
      </c>
      <c r="D1362" s="14" t="str">
        <f>VLOOKUP(tabDaten[[#This Row],[art]],tabKontenart[],2,FALSE)</f>
        <v>01 Ausgaben VerwaltungsHH</v>
      </c>
      <c r="E1362" s="14" t="str">
        <f>LEFT(tabDaten[[#This Row],[Gld]],1) &amp; "    " &amp;VLOOKUP((tabDaten[[#This Row],[MandNr]]&amp;"x"&amp;LEFT(tabDaten[[#This Row],[Gld]],1)),tabGliederung[],2,FALSE)</f>
        <v xml:space="preserve">3    Wissenschaft, Forschung, Kulturpflege </v>
      </c>
      <c r="F1362" s="14" t="str">
        <f>LEFT(tabDaten[[#This Row],[Gld]],2) &amp; "    " &amp;VLOOKUP((tabDaten[[#This Row],[MandNr]]&amp;"x"&amp;LEFT(tabDaten[[#This Row],[Gld]],2)),tabGliederung[],2,FALSE)</f>
        <v xml:space="preserve">34    Heimat u. sonstige Kunstpflege </v>
      </c>
      <c r="G13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2" s="14" t="str">
        <f>LEFT(tabDaten[[#This Row],[Gld]],4) &amp; "    " &amp;VLOOKUP((tabDaten[[#This Row],[MandNr]]&amp;"x"&amp;LEFT(tabDaten[[#This Row],[Gld]],4)),tabGliederung[],2,FALSE)</f>
        <v>3400    Heimat- und sonstige Kulturpflege  (Veranstaltungen, Stadtfest u.ä.)</v>
      </c>
      <c r="I1362" s="14" t="str">
        <f>IF(OR(LEFT(tabDaten[[#This Row],[Grp]],1)*1=3,LEFT(tabDaten[[#This Row],[Grp]],1)*1=9),LEFT(tabDaten[[#This Row],[Grp]],2),LEFT(tabDaten[[#This Row],[Grp]],1))</f>
        <v>6</v>
      </c>
      <c r="J1362" s="14" t="str">
        <f>VLOOKUP(tabDaten[[#This Row],[GrpKurz]],tabGruppierung[],2,FALSE)</f>
        <v>A   Sächlicher Verwaltungs- und Betriebsaufwand</v>
      </c>
      <c r="K13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3400-635200    Weihnachtsbeleuchtung   </v>
      </c>
      <c r="L1362" s="17">
        <f>IF(OR(tabDaten[[#This Row],[art]]="00",tabDaten[[#This Row],[art]]="10"),tabDaten[[#This Row],[Plan]],tabDaten[[#This Row],[Plan]]*-1)</f>
        <v>0</v>
      </c>
      <c r="M1362" s="18">
        <f>IF(OR(tabDaten[[#This Row],[art]]="00",tabDaten[[#This Row],[art]]="10",tabDaten[[#This Row],[art]]="60",tabDaten[[#This Row],[art]]="70"),tabDaten[[#This Row],[Rechnung]],tabDaten[[#This Row],[Rechnung]]*-1)</f>
        <v>-6039.76</v>
      </c>
      <c r="N1362" s="44">
        <v>1</v>
      </c>
      <c r="O1362" s="45" t="s">
        <v>997</v>
      </c>
      <c r="P1362" s="45" t="s">
        <v>1132</v>
      </c>
      <c r="Q1362" s="45" t="s">
        <v>2131</v>
      </c>
      <c r="R1362" s="45" t="s">
        <v>995</v>
      </c>
      <c r="S1362" s="45" t="s">
        <v>1546</v>
      </c>
      <c r="T1362" s="44" t="s">
        <v>2132</v>
      </c>
      <c r="U1362" s="46">
        <v>0</v>
      </c>
      <c r="V1362" s="46">
        <v>6039.76</v>
      </c>
    </row>
    <row r="1363" spans="2:22" x14ac:dyDescent="0.2">
      <c r="B1363" s="14" t="str">
        <f>IF(tabDaten[[#This Row],[MandNr]]="","Fehler",IF(tabDaten[[#This Row],[MandNr]]=1,"1 Stadt Bad Rappenau","2 Eigenbetrieb Stadtenwässerung"))</f>
        <v>1 Stadt Bad Rappenau</v>
      </c>
      <c r="C1363" s="14" t="str">
        <f>IF(OR(tabDaten[[#This Row],[art]]="00",tabDaten[[#This Row],[art]]="01",tabDaten[[#This Row],[art]]="60",tabDaten[[#This Row],[art]]="61"),"0 Verwaltungshaushalt","1 Vermögenshaushalt")</f>
        <v>0 Verwaltungshaushalt</v>
      </c>
      <c r="D1363" s="14" t="str">
        <f>VLOOKUP(tabDaten[[#This Row],[art]],tabKontenart[],2,FALSE)</f>
        <v>01 Ausgaben VerwaltungsHH</v>
      </c>
      <c r="E1363" s="14" t="str">
        <f>LEFT(tabDaten[[#This Row],[Gld]],1) &amp; "    " &amp;VLOOKUP((tabDaten[[#This Row],[MandNr]]&amp;"x"&amp;LEFT(tabDaten[[#This Row],[Gld]],1)),tabGliederung[],2,FALSE)</f>
        <v xml:space="preserve">3    Wissenschaft, Forschung, Kulturpflege </v>
      </c>
      <c r="F1363" s="14" t="str">
        <f>LEFT(tabDaten[[#This Row],[Gld]],2) &amp; "    " &amp;VLOOKUP((tabDaten[[#This Row],[MandNr]]&amp;"x"&amp;LEFT(tabDaten[[#This Row],[Gld]],2)),tabGliederung[],2,FALSE)</f>
        <v xml:space="preserve">34    Heimat u. sonstige Kunstpflege </v>
      </c>
      <c r="G13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3" s="14" t="str">
        <f>LEFT(tabDaten[[#This Row],[Gld]],4) &amp; "    " &amp;VLOOKUP((tabDaten[[#This Row],[MandNr]]&amp;"x"&amp;LEFT(tabDaten[[#This Row],[Gld]],4)),tabGliederung[],2,FALSE)</f>
        <v>3400    Heimat- und sonstige Kulturpflege  (Veranstaltungen, Stadtfest u.ä.)</v>
      </c>
      <c r="I1363" s="14" t="str">
        <f>IF(OR(LEFT(tabDaten[[#This Row],[Grp]],1)*1=3,LEFT(tabDaten[[#This Row],[Grp]],1)*1=9),LEFT(tabDaten[[#This Row],[Grp]],2),LEFT(tabDaten[[#This Row],[Grp]],1))</f>
        <v>6</v>
      </c>
      <c r="J1363" s="14" t="str">
        <f>VLOOKUP(tabDaten[[#This Row],[GrpKurz]],tabGruppierung[],2,FALSE)</f>
        <v>A   Sächlicher Verwaltungs- und Betriebsaufwand</v>
      </c>
      <c r="K13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3400-636000    Veranstaltungen für Senioren   </v>
      </c>
      <c r="L1363" s="17">
        <f>IF(OR(tabDaten[[#This Row],[art]]="00",tabDaten[[#This Row],[art]]="10"),tabDaten[[#This Row],[Plan]],tabDaten[[#This Row],[Plan]]*-1)</f>
        <v>-1500</v>
      </c>
      <c r="M1363" s="18">
        <f>IF(OR(tabDaten[[#This Row],[art]]="00",tabDaten[[#This Row],[art]]="10",tabDaten[[#This Row],[art]]="60",tabDaten[[#This Row],[art]]="70"),tabDaten[[#This Row],[Rechnung]],tabDaten[[#This Row],[Rechnung]]*-1)</f>
        <v>-1328.11</v>
      </c>
      <c r="N1363" s="44">
        <v>1</v>
      </c>
      <c r="O1363" s="45" t="s">
        <v>997</v>
      </c>
      <c r="P1363" s="45" t="s">
        <v>1132</v>
      </c>
      <c r="Q1363" s="45" t="s">
        <v>1739</v>
      </c>
      <c r="R1363" s="45" t="s">
        <v>995</v>
      </c>
      <c r="S1363" s="45" t="s">
        <v>1546</v>
      </c>
      <c r="T1363" s="44" t="s">
        <v>208</v>
      </c>
      <c r="U1363" s="46">
        <v>1500</v>
      </c>
      <c r="V1363" s="46">
        <v>1328.11</v>
      </c>
    </row>
    <row r="1364" spans="2:22" x14ac:dyDescent="0.2">
      <c r="B1364" s="14" t="str">
        <f>IF(tabDaten[[#This Row],[MandNr]]="","Fehler",IF(tabDaten[[#This Row],[MandNr]]=1,"1 Stadt Bad Rappenau","2 Eigenbetrieb Stadtenwässerung"))</f>
        <v>1 Stadt Bad Rappenau</v>
      </c>
      <c r="C1364" s="14" t="str">
        <f>IF(OR(tabDaten[[#This Row],[art]]="00",tabDaten[[#This Row],[art]]="01",tabDaten[[#This Row],[art]]="60",tabDaten[[#This Row],[art]]="61"),"0 Verwaltungshaushalt","1 Vermögenshaushalt")</f>
        <v>0 Verwaltungshaushalt</v>
      </c>
      <c r="D1364" s="14" t="str">
        <f>VLOOKUP(tabDaten[[#This Row],[art]],tabKontenart[],2,FALSE)</f>
        <v>01 Ausgaben VerwaltungsHH</v>
      </c>
      <c r="E1364" s="14" t="str">
        <f>LEFT(tabDaten[[#This Row],[Gld]],1) &amp; "    " &amp;VLOOKUP((tabDaten[[#This Row],[MandNr]]&amp;"x"&amp;LEFT(tabDaten[[#This Row],[Gld]],1)),tabGliederung[],2,FALSE)</f>
        <v xml:space="preserve">3    Wissenschaft, Forschung, Kulturpflege </v>
      </c>
      <c r="F1364" s="14" t="str">
        <f>LEFT(tabDaten[[#This Row],[Gld]],2) &amp; "    " &amp;VLOOKUP((tabDaten[[#This Row],[MandNr]]&amp;"x"&amp;LEFT(tabDaten[[#This Row],[Gld]],2)),tabGliederung[],2,FALSE)</f>
        <v xml:space="preserve">34    Heimat u. sonstige Kunstpflege </v>
      </c>
      <c r="G13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4" s="14" t="str">
        <f>LEFT(tabDaten[[#This Row],[Gld]],4) &amp; "    " &amp;VLOOKUP((tabDaten[[#This Row],[MandNr]]&amp;"x"&amp;LEFT(tabDaten[[#This Row],[Gld]],4)),tabGliederung[],2,FALSE)</f>
        <v>3400    Heimat- und sonstige Kulturpflege  (Veranstaltungen, Stadtfest u.ä.)</v>
      </c>
      <c r="I1364" s="14" t="str">
        <f>IF(OR(LEFT(tabDaten[[#This Row],[Grp]],1)*1=3,LEFT(tabDaten[[#This Row],[Grp]],1)*1=9),LEFT(tabDaten[[#This Row],[Grp]],2),LEFT(tabDaten[[#This Row],[Grp]],1))</f>
        <v>6</v>
      </c>
      <c r="J1364" s="14" t="str">
        <f>VLOOKUP(tabDaten[[#This Row],[GrpKurz]],tabGruppierung[],2,FALSE)</f>
        <v>A   Sächlicher Verwaltungs- und Betriebsaufwand</v>
      </c>
      <c r="K13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3400-640000    Steuern, Versicherung. , Schadensfälle, Sonderabgaben  </v>
      </c>
      <c r="L1364" s="17">
        <f>IF(OR(tabDaten[[#This Row],[art]]="00",tabDaten[[#This Row],[art]]="10"),tabDaten[[#This Row],[Plan]],tabDaten[[#This Row],[Plan]]*-1)</f>
        <v>-500</v>
      </c>
      <c r="M1364" s="18">
        <f>IF(OR(tabDaten[[#This Row],[art]]="00",tabDaten[[#This Row],[art]]="10",tabDaten[[#This Row],[art]]="60",tabDaten[[#This Row],[art]]="70"),tabDaten[[#This Row],[Rechnung]],tabDaten[[#This Row],[Rechnung]]*-1)</f>
        <v>-368.42</v>
      </c>
      <c r="N1364" s="44">
        <v>1</v>
      </c>
      <c r="O1364" s="45" t="s">
        <v>997</v>
      </c>
      <c r="P1364" s="45" t="s">
        <v>1132</v>
      </c>
      <c r="Q1364" s="45" t="s">
        <v>1723</v>
      </c>
      <c r="R1364" s="45" t="s">
        <v>995</v>
      </c>
      <c r="S1364" s="45" t="s">
        <v>1546</v>
      </c>
      <c r="T1364" s="44" t="s">
        <v>144</v>
      </c>
      <c r="U1364" s="46">
        <v>500</v>
      </c>
      <c r="V1364" s="46">
        <v>368.42</v>
      </c>
    </row>
    <row r="1365" spans="2:22" x14ac:dyDescent="0.2">
      <c r="B1365" s="14" t="str">
        <f>IF(tabDaten[[#This Row],[MandNr]]="","Fehler",IF(tabDaten[[#This Row],[MandNr]]=1,"1 Stadt Bad Rappenau","2 Eigenbetrieb Stadtenwässerung"))</f>
        <v>1 Stadt Bad Rappenau</v>
      </c>
      <c r="C1365" s="14" t="str">
        <f>IF(OR(tabDaten[[#This Row],[art]]="00",tabDaten[[#This Row],[art]]="01",tabDaten[[#This Row],[art]]="60",tabDaten[[#This Row],[art]]="61"),"0 Verwaltungshaushalt","1 Vermögenshaushalt")</f>
        <v>0 Verwaltungshaushalt</v>
      </c>
      <c r="D1365" s="14" t="str">
        <f>VLOOKUP(tabDaten[[#This Row],[art]],tabKontenart[],2,FALSE)</f>
        <v>01 Ausgaben VerwaltungsHH</v>
      </c>
      <c r="E1365" s="14" t="str">
        <f>LEFT(tabDaten[[#This Row],[Gld]],1) &amp; "    " &amp;VLOOKUP((tabDaten[[#This Row],[MandNr]]&amp;"x"&amp;LEFT(tabDaten[[#This Row],[Gld]],1)),tabGliederung[],2,FALSE)</f>
        <v xml:space="preserve">3    Wissenschaft, Forschung, Kulturpflege </v>
      </c>
      <c r="F1365" s="14" t="str">
        <f>LEFT(tabDaten[[#This Row],[Gld]],2) &amp; "    " &amp;VLOOKUP((tabDaten[[#This Row],[MandNr]]&amp;"x"&amp;LEFT(tabDaten[[#This Row],[Gld]],2)),tabGliederung[],2,FALSE)</f>
        <v xml:space="preserve">34    Heimat u. sonstige Kunstpflege </v>
      </c>
      <c r="G13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5" s="14" t="str">
        <f>LEFT(tabDaten[[#This Row],[Gld]],4) &amp; "    " &amp;VLOOKUP((tabDaten[[#This Row],[MandNr]]&amp;"x"&amp;LEFT(tabDaten[[#This Row],[Gld]],4)),tabGliederung[],2,FALSE)</f>
        <v>3400    Heimat- und sonstige Kulturpflege  (Veranstaltungen, Stadtfest u.ä.)</v>
      </c>
      <c r="I1365" s="14" t="str">
        <f>IF(OR(LEFT(tabDaten[[#This Row],[Grp]],1)*1=3,LEFT(tabDaten[[#This Row],[Grp]],1)*1=9),LEFT(tabDaten[[#This Row],[Grp]],2),LEFT(tabDaten[[#This Row],[Grp]],1))</f>
        <v>6</v>
      </c>
      <c r="J1365" s="14" t="str">
        <f>VLOOKUP(tabDaten[[#This Row],[GrpKurz]],tabGruppierung[],2,FALSE)</f>
        <v>A   Sächlicher Verwaltungs- und Betriebsaufwand</v>
      </c>
      <c r="K13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3400-650000    Bürobedarf   </v>
      </c>
      <c r="L1365" s="17">
        <f>IF(OR(tabDaten[[#This Row],[art]]="00",tabDaten[[#This Row],[art]]="10"),tabDaten[[#This Row],[Plan]],tabDaten[[#This Row],[Plan]]*-1)</f>
        <v>-400</v>
      </c>
      <c r="M1365" s="18">
        <f>IF(OR(tabDaten[[#This Row],[art]]="00",tabDaten[[#This Row],[art]]="10",tabDaten[[#This Row],[art]]="60",tabDaten[[#This Row],[art]]="70"),tabDaten[[#This Row],[Rechnung]],tabDaten[[#This Row],[Rechnung]]*-1)</f>
        <v>0</v>
      </c>
      <c r="N1365" s="44">
        <v>1</v>
      </c>
      <c r="O1365" s="45" t="s">
        <v>997</v>
      </c>
      <c r="P1365" s="45" t="s">
        <v>1132</v>
      </c>
      <c r="Q1365" s="45" t="s">
        <v>1724</v>
      </c>
      <c r="R1365" s="45" t="s">
        <v>995</v>
      </c>
      <c r="S1365" s="45" t="s">
        <v>1546</v>
      </c>
      <c r="T1365" s="44" t="s">
        <v>119</v>
      </c>
      <c r="U1365" s="46">
        <v>400</v>
      </c>
      <c r="V1365" s="46">
        <v>0</v>
      </c>
    </row>
    <row r="1366" spans="2:22" x14ac:dyDescent="0.2">
      <c r="B1366" s="14" t="str">
        <f>IF(tabDaten[[#This Row],[MandNr]]="","Fehler",IF(tabDaten[[#This Row],[MandNr]]=1,"1 Stadt Bad Rappenau","2 Eigenbetrieb Stadtenwässerung"))</f>
        <v>1 Stadt Bad Rappenau</v>
      </c>
      <c r="C1366" s="14" t="str">
        <f>IF(OR(tabDaten[[#This Row],[art]]="00",tabDaten[[#This Row],[art]]="01",tabDaten[[#This Row],[art]]="60",tabDaten[[#This Row],[art]]="61"),"0 Verwaltungshaushalt","1 Vermögenshaushalt")</f>
        <v>0 Verwaltungshaushalt</v>
      </c>
      <c r="D1366" s="14" t="str">
        <f>VLOOKUP(tabDaten[[#This Row],[art]],tabKontenart[],2,FALSE)</f>
        <v>01 Ausgaben VerwaltungsHH</v>
      </c>
      <c r="E1366" s="14" t="str">
        <f>LEFT(tabDaten[[#This Row],[Gld]],1) &amp; "    " &amp;VLOOKUP((tabDaten[[#This Row],[MandNr]]&amp;"x"&amp;LEFT(tabDaten[[#This Row],[Gld]],1)),tabGliederung[],2,FALSE)</f>
        <v xml:space="preserve">3    Wissenschaft, Forschung, Kulturpflege </v>
      </c>
      <c r="F1366" s="14" t="str">
        <f>LEFT(tabDaten[[#This Row],[Gld]],2) &amp; "    " &amp;VLOOKUP((tabDaten[[#This Row],[MandNr]]&amp;"x"&amp;LEFT(tabDaten[[#This Row],[Gld]],2)),tabGliederung[],2,FALSE)</f>
        <v xml:space="preserve">34    Heimat u. sonstige Kunstpflege </v>
      </c>
      <c r="G13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6" s="14" t="str">
        <f>LEFT(tabDaten[[#This Row],[Gld]],4) &amp; "    " &amp;VLOOKUP((tabDaten[[#This Row],[MandNr]]&amp;"x"&amp;LEFT(tabDaten[[#This Row],[Gld]],4)),tabGliederung[],2,FALSE)</f>
        <v>3400    Heimat- und sonstige Kulturpflege  (Veranstaltungen, Stadtfest u.ä.)</v>
      </c>
      <c r="I1366" s="14" t="str">
        <f>IF(OR(LEFT(tabDaten[[#This Row],[Grp]],1)*1=3,LEFT(tabDaten[[#This Row],[Grp]],1)*1=9),LEFT(tabDaten[[#This Row],[Grp]],2),LEFT(tabDaten[[#This Row],[Grp]],1))</f>
        <v>6</v>
      </c>
      <c r="J1366" s="14" t="str">
        <f>VLOOKUP(tabDaten[[#This Row],[GrpKurz]],tabGruppierung[],2,FALSE)</f>
        <v>A   Sächlicher Verwaltungs- und Betriebsaufwand</v>
      </c>
      <c r="K13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3400-679000    Innere Verrechnungen   </v>
      </c>
      <c r="L1366" s="17">
        <f>IF(OR(tabDaten[[#This Row],[art]]="00",tabDaten[[#This Row],[art]]="10"),tabDaten[[#This Row],[Plan]],tabDaten[[#This Row],[Plan]]*-1)</f>
        <v>-61300</v>
      </c>
      <c r="M1366" s="18">
        <f>IF(OR(tabDaten[[#This Row],[art]]="00",tabDaten[[#This Row],[art]]="10",tabDaten[[#This Row],[art]]="60",tabDaten[[#This Row],[art]]="70"),tabDaten[[#This Row],[Rechnung]],tabDaten[[#This Row],[Rechnung]]*-1)</f>
        <v>0</v>
      </c>
      <c r="N1366" s="44">
        <v>1</v>
      </c>
      <c r="O1366" s="45" t="s">
        <v>997</v>
      </c>
      <c r="P1366" s="45" t="s">
        <v>1132</v>
      </c>
      <c r="Q1366" s="45" t="s">
        <v>1728</v>
      </c>
      <c r="R1366" s="45" t="s">
        <v>995</v>
      </c>
      <c r="S1366" s="45" t="s">
        <v>1546</v>
      </c>
      <c r="T1366" s="44" t="s">
        <v>11</v>
      </c>
      <c r="U1366" s="46">
        <v>61300</v>
      </c>
      <c r="V1366" s="46">
        <v>0</v>
      </c>
    </row>
    <row r="1367" spans="2:22" x14ac:dyDescent="0.2">
      <c r="B1367" s="14" t="str">
        <f>IF(tabDaten[[#This Row],[MandNr]]="","Fehler",IF(tabDaten[[#This Row],[MandNr]]=1,"1 Stadt Bad Rappenau","2 Eigenbetrieb Stadtenwässerung"))</f>
        <v>1 Stadt Bad Rappenau</v>
      </c>
      <c r="C1367" s="14" t="str">
        <f>IF(OR(tabDaten[[#This Row],[art]]="00",tabDaten[[#This Row],[art]]="01",tabDaten[[#This Row],[art]]="60",tabDaten[[#This Row],[art]]="61"),"0 Verwaltungshaushalt","1 Vermögenshaushalt")</f>
        <v>0 Verwaltungshaushalt</v>
      </c>
      <c r="D1367" s="14" t="str">
        <f>VLOOKUP(tabDaten[[#This Row],[art]],tabKontenart[],2,FALSE)</f>
        <v>01 Ausgaben VerwaltungsHH</v>
      </c>
      <c r="E1367" s="14" t="str">
        <f>LEFT(tabDaten[[#This Row],[Gld]],1) &amp; "    " &amp;VLOOKUP((tabDaten[[#This Row],[MandNr]]&amp;"x"&amp;LEFT(tabDaten[[#This Row],[Gld]],1)),tabGliederung[],2,FALSE)</f>
        <v xml:space="preserve">3    Wissenschaft, Forschung, Kulturpflege </v>
      </c>
      <c r="F1367" s="14" t="str">
        <f>LEFT(tabDaten[[#This Row],[Gld]],2) &amp; "    " &amp;VLOOKUP((tabDaten[[#This Row],[MandNr]]&amp;"x"&amp;LEFT(tabDaten[[#This Row],[Gld]],2)),tabGliederung[],2,FALSE)</f>
        <v xml:space="preserve">34    Heimat u. sonstige Kunstpflege </v>
      </c>
      <c r="G13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7" s="14" t="str">
        <f>LEFT(tabDaten[[#This Row],[Gld]],4) &amp; "    " &amp;VLOOKUP((tabDaten[[#This Row],[MandNr]]&amp;"x"&amp;LEFT(tabDaten[[#This Row],[Gld]],4)),tabGliederung[],2,FALSE)</f>
        <v>3400    Heimat- und sonstige Kulturpflege  (Veranstaltungen, Stadtfest u.ä.)</v>
      </c>
      <c r="I1367" s="14" t="str">
        <f>IF(OR(LEFT(tabDaten[[#This Row],[Grp]],1)*1=3,LEFT(tabDaten[[#This Row],[Grp]],1)*1=9),LEFT(tabDaten[[#This Row],[Grp]],2),LEFT(tabDaten[[#This Row],[Grp]],1))</f>
        <v>7</v>
      </c>
      <c r="J1367" s="14" t="str">
        <f>VLOOKUP(tabDaten[[#This Row],[GrpKurz]],tabGruppierung[],2,FALSE)</f>
        <v>A   Zuweisungen und Zuschüsse (nicht für Investitionen)</v>
      </c>
      <c r="K13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3400-700000    Zuschuesse An Verbaende U.Vereine  </v>
      </c>
      <c r="L1367" s="17">
        <f>IF(OR(tabDaten[[#This Row],[art]]="00",tabDaten[[#This Row],[art]]="10"),tabDaten[[#This Row],[Plan]],tabDaten[[#This Row],[Plan]]*-1)</f>
        <v>0</v>
      </c>
      <c r="M1367" s="18">
        <f>IF(OR(tabDaten[[#This Row],[art]]="00",tabDaten[[#This Row],[art]]="10",tabDaten[[#This Row],[art]]="60",tabDaten[[#This Row],[art]]="70"),tabDaten[[#This Row],[Rechnung]],tabDaten[[#This Row],[Rechnung]]*-1)</f>
        <v>-2890.04</v>
      </c>
      <c r="N1367" s="44">
        <v>1</v>
      </c>
      <c r="O1367" s="45" t="s">
        <v>997</v>
      </c>
      <c r="P1367" s="45" t="s">
        <v>1132</v>
      </c>
      <c r="Q1367" s="45" t="s">
        <v>1766</v>
      </c>
      <c r="R1367" s="45" t="s">
        <v>995</v>
      </c>
      <c r="S1367" s="45" t="s">
        <v>1546</v>
      </c>
      <c r="T1367" s="44" t="s">
        <v>209</v>
      </c>
      <c r="U1367" s="46">
        <v>0</v>
      </c>
      <c r="V1367" s="46">
        <v>2890.04</v>
      </c>
    </row>
    <row r="1368" spans="2:22" x14ac:dyDescent="0.2">
      <c r="B1368" s="14" t="str">
        <f>IF(tabDaten[[#This Row],[MandNr]]="","Fehler",IF(tabDaten[[#This Row],[MandNr]]=1,"1 Stadt Bad Rappenau","2 Eigenbetrieb Stadtenwässerung"))</f>
        <v>1 Stadt Bad Rappenau</v>
      </c>
      <c r="C1368" s="14" t="str">
        <f>IF(OR(tabDaten[[#This Row],[art]]="00",tabDaten[[#This Row],[art]]="01",tabDaten[[#This Row],[art]]="60",tabDaten[[#This Row],[art]]="61"),"0 Verwaltungshaushalt","1 Vermögenshaushalt")</f>
        <v>0 Verwaltungshaushalt</v>
      </c>
      <c r="D1368" s="14" t="str">
        <f>VLOOKUP(tabDaten[[#This Row],[art]],tabKontenart[],2,FALSE)</f>
        <v>01 Ausgaben VerwaltungsHH</v>
      </c>
      <c r="E1368" s="14" t="str">
        <f>LEFT(tabDaten[[#This Row],[Gld]],1) &amp; "    " &amp;VLOOKUP((tabDaten[[#This Row],[MandNr]]&amp;"x"&amp;LEFT(tabDaten[[#This Row],[Gld]],1)),tabGliederung[],2,FALSE)</f>
        <v xml:space="preserve">3    Wissenschaft, Forschung, Kulturpflege </v>
      </c>
      <c r="F1368" s="14" t="str">
        <f>LEFT(tabDaten[[#This Row],[Gld]],2) &amp; "    " &amp;VLOOKUP((tabDaten[[#This Row],[MandNr]]&amp;"x"&amp;LEFT(tabDaten[[#This Row],[Gld]],2)),tabGliederung[],2,FALSE)</f>
        <v xml:space="preserve">34    Heimat u. sonstige Kunstpflege </v>
      </c>
      <c r="G13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1368" s="14" t="str">
        <f>LEFT(tabDaten[[#This Row],[Gld]],4) &amp; "    " &amp;VLOOKUP((tabDaten[[#This Row],[MandNr]]&amp;"x"&amp;LEFT(tabDaten[[#This Row],[Gld]],4)),tabGliederung[],2,FALSE)</f>
        <v>3400    Heimat- und sonstige Kulturpflege  (Veranstaltungen, Stadtfest u.ä.)</v>
      </c>
      <c r="I1368" s="14" t="str">
        <f>IF(OR(LEFT(tabDaten[[#This Row],[Grp]],1)*1=3,LEFT(tabDaten[[#This Row],[Grp]],1)*1=9),LEFT(tabDaten[[#This Row],[Grp]],2),LEFT(tabDaten[[#This Row],[Grp]],1))</f>
        <v>7</v>
      </c>
      <c r="J1368" s="14" t="str">
        <f>VLOOKUP(tabDaten[[#This Row],[GrpKurz]],tabGruppierung[],2,FALSE)</f>
        <v>A   Zuweisungen und Zuschüsse (nicht für Investitionen)</v>
      </c>
      <c r="K13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3400-718000    Zuweisungen und Zuschüsse an Dritte zur Durchführung von Veranstaltungen  </v>
      </c>
      <c r="L1368" s="17">
        <f>IF(OR(tabDaten[[#This Row],[art]]="00",tabDaten[[#This Row],[art]]="10"),tabDaten[[#This Row],[Plan]],tabDaten[[#This Row],[Plan]]*-1)</f>
        <v>-3000</v>
      </c>
      <c r="M1368" s="18">
        <f>IF(OR(tabDaten[[#This Row],[art]]="00",tabDaten[[#This Row],[art]]="10",tabDaten[[#This Row],[art]]="60",tabDaten[[#This Row],[art]]="70"),tabDaten[[#This Row],[Rechnung]],tabDaten[[#This Row],[Rechnung]]*-1)</f>
        <v>-3000</v>
      </c>
      <c r="N1368" s="44">
        <v>1</v>
      </c>
      <c r="O1368" s="45" t="s">
        <v>997</v>
      </c>
      <c r="P1368" s="45" t="s">
        <v>1132</v>
      </c>
      <c r="Q1368" s="45" t="s">
        <v>1772</v>
      </c>
      <c r="R1368" s="45" t="s">
        <v>995</v>
      </c>
      <c r="S1368" s="45" t="s">
        <v>1546</v>
      </c>
      <c r="T1368" s="44" t="s">
        <v>210</v>
      </c>
      <c r="U1368" s="46">
        <v>3000</v>
      </c>
      <c r="V1368" s="46">
        <v>3000</v>
      </c>
    </row>
    <row r="1369" spans="2:22" x14ac:dyDescent="0.2">
      <c r="B1369" s="14" t="str">
        <f>IF(tabDaten[[#This Row],[MandNr]]="","Fehler",IF(tabDaten[[#This Row],[MandNr]]=1,"1 Stadt Bad Rappenau","2 Eigenbetrieb Stadtenwässerung"))</f>
        <v>1 Stadt Bad Rappenau</v>
      </c>
      <c r="C1369" s="14" t="str">
        <f>IF(OR(tabDaten[[#This Row],[art]]="00",tabDaten[[#This Row],[art]]="01",tabDaten[[#This Row],[art]]="60",tabDaten[[#This Row],[art]]="61"),"0 Verwaltungshaushalt","1 Vermögenshaushalt")</f>
        <v>0 Verwaltungshaushalt</v>
      </c>
      <c r="D1369" s="14" t="str">
        <f>VLOOKUP(tabDaten[[#This Row],[art]],tabKontenart[],2,FALSE)</f>
        <v>01 Ausgaben VerwaltungsHH</v>
      </c>
      <c r="E1369" s="14" t="str">
        <f>LEFT(tabDaten[[#This Row],[Gld]],1) &amp; "    " &amp;VLOOKUP((tabDaten[[#This Row],[MandNr]]&amp;"x"&amp;LEFT(tabDaten[[#This Row],[Gld]],1)),tabGliederung[],2,FALSE)</f>
        <v xml:space="preserve">3    Wissenschaft, Forschung, Kulturpflege </v>
      </c>
      <c r="F1369" s="14" t="str">
        <f>LEFT(tabDaten[[#This Row],[Gld]],2) &amp; "    " &amp;VLOOKUP((tabDaten[[#This Row],[MandNr]]&amp;"x"&amp;LEFT(tabDaten[[#This Row],[Gld]],2)),tabGliederung[],2,FALSE)</f>
        <v xml:space="preserve">35    Volksbildung/Volkshochschulen </v>
      </c>
      <c r="G13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69" s="14" t="str">
        <f>LEFT(tabDaten[[#This Row],[Gld]],4) &amp; "    " &amp;VLOOKUP((tabDaten[[#This Row],[MandNr]]&amp;"x"&amp;LEFT(tabDaten[[#This Row],[Gld]],4)),tabGliederung[],2,FALSE)</f>
        <v xml:space="preserve">3500    Volkshochschule </v>
      </c>
      <c r="I1369" s="14" t="str">
        <f>IF(OR(LEFT(tabDaten[[#This Row],[Grp]],1)*1=3,LEFT(tabDaten[[#This Row],[Grp]],1)*1=9),LEFT(tabDaten[[#This Row],[Grp]],2),LEFT(tabDaten[[#This Row],[Grp]],1))</f>
        <v>5</v>
      </c>
      <c r="J1369" s="14" t="str">
        <f>VLOOKUP(tabDaten[[#This Row],[GrpKurz]],tabGruppierung[],2,FALSE)</f>
        <v>A   Sächlicher Verwaltungs- und Betriebsaufwand</v>
      </c>
      <c r="K13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3500-501000    Gebäudeunterhaltung   </v>
      </c>
      <c r="L1369" s="17">
        <f>IF(OR(tabDaten[[#This Row],[art]]="00",tabDaten[[#This Row],[art]]="10"),tabDaten[[#This Row],[Plan]],tabDaten[[#This Row],[Plan]]*-1)</f>
        <v>-1500</v>
      </c>
      <c r="M1369" s="18">
        <f>IF(OR(tabDaten[[#This Row],[art]]="00",tabDaten[[#This Row],[art]]="10",tabDaten[[#This Row],[art]]="60",tabDaten[[#This Row],[art]]="70"),tabDaten[[#This Row],[Rechnung]],tabDaten[[#This Row],[Rechnung]]*-1)</f>
        <v>-1488.33</v>
      </c>
      <c r="N1369" s="44">
        <v>1</v>
      </c>
      <c r="O1369" s="45" t="s">
        <v>997</v>
      </c>
      <c r="P1369" s="45" t="s">
        <v>1134</v>
      </c>
      <c r="Q1369" s="45" t="s">
        <v>1730</v>
      </c>
      <c r="R1369" s="45" t="s">
        <v>995</v>
      </c>
      <c r="S1369" s="45" t="s">
        <v>1546</v>
      </c>
      <c r="T1369" s="44" t="s">
        <v>133</v>
      </c>
      <c r="U1369" s="46">
        <v>1500</v>
      </c>
      <c r="V1369" s="46">
        <v>1488.33</v>
      </c>
    </row>
    <row r="1370" spans="2:22" x14ac:dyDescent="0.2">
      <c r="B1370" s="14" t="str">
        <f>IF(tabDaten[[#This Row],[MandNr]]="","Fehler",IF(tabDaten[[#This Row],[MandNr]]=1,"1 Stadt Bad Rappenau","2 Eigenbetrieb Stadtenwässerung"))</f>
        <v>1 Stadt Bad Rappenau</v>
      </c>
      <c r="C1370" s="14" t="str">
        <f>IF(OR(tabDaten[[#This Row],[art]]="00",tabDaten[[#This Row],[art]]="01",tabDaten[[#This Row],[art]]="60",tabDaten[[#This Row],[art]]="61"),"0 Verwaltungshaushalt","1 Vermögenshaushalt")</f>
        <v>0 Verwaltungshaushalt</v>
      </c>
      <c r="D1370" s="14" t="str">
        <f>VLOOKUP(tabDaten[[#This Row],[art]],tabKontenart[],2,FALSE)</f>
        <v>01 Ausgaben VerwaltungsHH</v>
      </c>
      <c r="E1370" s="14" t="str">
        <f>LEFT(tabDaten[[#This Row],[Gld]],1) &amp; "    " &amp;VLOOKUP((tabDaten[[#This Row],[MandNr]]&amp;"x"&amp;LEFT(tabDaten[[#This Row],[Gld]],1)),tabGliederung[],2,FALSE)</f>
        <v xml:space="preserve">3    Wissenschaft, Forschung, Kulturpflege </v>
      </c>
      <c r="F1370" s="14" t="str">
        <f>LEFT(tabDaten[[#This Row],[Gld]],2) &amp; "    " &amp;VLOOKUP((tabDaten[[#This Row],[MandNr]]&amp;"x"&amp;LEFT(tabDaten[[#This Row],[Gld]],2)),tabGliederung[],2,FALSE)</f>
        <v xml:space="preserve">35    Volksbildung/Volkshochschulen </v>
      </c>
      <c r="G13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0" s="14" t="str">
        <f>LEFT(tabDaten[[#This Row],[Gld]],4) &amp; "    " &amp;VLOOKUP((tabDaten[[#This Row],[MandNr]]&amp;"x"&amp;LEFT(tabDaten[[#This Row],[Gld]],4)),tabGliederung[],2,FALSE)</f>
        <v xml:space="preserve">3500    Volkshochschule </v>
      </c>
      <c r="I1370" s="14" t="str">
        <f>IF(OR(LEFT(tabDaten[[#This Row],[Grp]],1)*1=3,LEFT(tabDaten[[#This Row],[Grp]],1)*1=9),LEFT(tabDaten[[#This Row],[Grp]],2),LEFT(tabDaten[[#This Row],[Grp]],1))</f>
        <v>5</v>
      </c>
      <c r="J1370" s="14" t="str">
        <f>VLOOKUP(tabDaten[[#This Row],[GrpKurz]],tabGruppierung[],2,FALSE)</f>
        <v>A   Sächlicher Verwaltungs- und Betriebsaufwand</v>
      </c>
      <c r="K13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3500-521000    Geräte, Ausstattungs- und Einrichtungsgegenstände  </v>
      </c>
      <c r="L1370" s="17">
        <f>IF(OR(tabDaten[[#This Row],[art]]="00",tabDaten[[#This Row],[art]]="10"),tabDaten[[#This Row],[Plan]],tabDaten[[#This Row],[Plan]]*-1)</f>
        <v>-1000</v>
      </c>
      <c r="M1370" s="18">
        <f>IF(OR(tabDaten[[#This Row],[art]]="00",tabDaten[[#This Row],[art]]="10",tabDaten[[#This Row],[art]]="60",tabDaten[[#This Row],[art]]="70"),tabDaten[[#This Row],[Rechnung]],tabDaten[[#This Row],[Rechnung]]*-1)</f>
        <v>-514.21</v>
      </c>
      <c r="N1370" s="44">
        <v>1</v>
      </c>
      <c r="O1370" s="45" t="s">
        <v>997</v>
      </c>
      <c r="P1370" s="45" t="s">
        <v>1134</v>
      </c>
      <c r="Q1370" s="45" t="s">
        <v>1750</v>
      </c>
      <c r="R1370" s="45" t="s">
        <v>995</v>
      </c>
      <c r="S1370" s="45" t="s">
        <v>1546</v>
      </c>
      <c r="T1370" s="44" t="s">
        <v>125</v>
      </c>
      <c r="U1370" s="46">
        <v>1000</v>
      </c>
      <c r="V1370" s="46">
        <v>514.21</v>
      </c>
    </row>
    <row r="1371" spans="2:22" x14ac:dyDescent="0.2">
      <c r="B1371" s="14" t="str">
        <f>IF(tabDaten[[#This Row],[MandNr]]="","Fehler",IF(tabDaten[[#This Row],[MandNr]]=1,"1 Stadt Bad Rappenau","2 Eigenbetrieb Stadtenwässerung"))</f>
        <v>1 Stadt Bad Rappenau</v>
      </c>
      <c r="C1371" s="14" t="str">
        <f>IF(OR(tabDaten[[#This Row],[art]]="00",tabDaten[[#This Row],[art]]="01",tabDaten[[#This Row],[art]]="60",tabDaten[[#This Row],[art]]="61"),"0 Verwaltungshaushalt","1 Vermögenshaushalt")</f>
        <v>0 Verwaltungshaushalt</v>
      </c>
      <c r="D1371" s="14" t="str">
        <f>VLOOKUP(tabDaten[[#This Row],[art]],tabKontenart[],2,FALSE)</f>
        <v>01 Ausgaben VerwaltungsHH</v>
      </c>
      <c r="E1371" s="14" t="str">
        <f>LEFT(tabDaten[[#This Row],[Gld]],1) &amp; "    " &amp;VLOOKUP((tabDaten[[#This Row],[MandNr]]&amp;"x"&amp;LEFT(tabDaten[[#This Row],[Gld]],1)),tabGliederung[],2,FALSE)</f>
        <v xml:space="preserve">3    Wissenschaft, Forschung, Kulturpflege </v>
      </c>
      <c r="F1371" s="14" t="str">
        <f>LEFT(tabDaten[[#This Row],[Gld]],2) &amp; "    " &amp;VLOOKUP((tabDaten[[#This Row],[MandNr]]&amp;"x"&amp;LEFT(tabDaten[[#This Row],[Gld]],2)),tabGliederung[],2,FALSE)</f>
        <v xml:space="preserve">35    Volksbildung/Volkshochschulen </v>
      </c>
      <c r="G13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1" s="14" t="str">
        <f>LEFT(tabDaten[[#This Row],[Gld]],4) &amp; "    " &amp;VLOOKUP((tabDaten[[#This Row],[MandNr]]&amp;"x"&amp;LEFT(tabDaten[[#This Row],[Gld]],4)),tabGliederung[],2,FALSE)</f>
        <v xml:space="preserve">3500    Volkshochschule </v>
      </c>
      <c r="I1371" s="14" t="str">
        <f>IF(OR(LEFT(tabDaten[[#This Row],[Grp]],1)*1=3,LEFT(tabDaten[[#This Row],[Grp]],1)*1=9),LEFT(tabDaten[[#This Row],[Grp]],2),LEFT(tabDaten[[#This Row],[Grp]],1))</f>
        <v>5</v>
      </c>
      <c r="J1371" s="14" t="str">
        <f>VLOOKUP(tabDaten[[#This Row],[GrpKurz]],tabGruppierung[],2,FALSE)</f>
        <v>A   Sächlicher Verwaltungs- und Betriebsaufwand</v>
      </c>
      <c r="K13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3500-522000    Druck- und Kopierkosten   </v>
      </c>
      <c r="L1371" s="17">
        <f>IF(OR(tabDaten[[#This Row],[art]]="00",tabDaten[[#This Row],[art]]="10"),tabDaten[[#This Row],[Plan]],tabDaten[[#This Row],[Plan]]*-1)</f>
        <v>-400</v>
      </c>
      <c r="M1371" s="18">
        <f>IF(OR(tabDaten[[#This Row],[art]]="00",tabDaten[[#This Row],[art]]="10",tabDaten[[#This Row],[art]]="60",tabDaten[[#This Row],[art]]="70"),tabDaten[[#This Row],[Rechnung]],tabDaten[[#This Row],[Rechnung]]*-1)</f>
        <v>-232.37</v>
      </c>
      <c r="N1371" s="44">
        <v>1</v>
      </c>
      <c r="O1371" s="45" t="s">
        <v>997</v>
      </c>
      <c r="P1371" s="45" t="s">
        <v>1134</v>
      </c>
      <c r="Q1371" s="45" t="s">
        <v>1715</v>
      </c>
      <c r="R1371" s="45" t="s">
        <v>995</v>
      </c>
      <c r="S1371" s="45" t="s">
        <v>1546</v>
      </c>
      <c r="T1371" s="44" t="s">
        <v>110</v>
      </c>
      <c r="U1371" s="46">
        <v>400</v>
      </c>
      <c r="V1371" s="46">
        <v>232.37</v>
      </c>
    </row>
    <row r="1372" spans="2:22" x14ac:dyDescent="0.2">
      <c r="B1372" s="14" t="str">
        <f>IF(tabDaten[[#This Row],[MandNr]]="","Fehler",IF(tabDaten[[#This Row],[MandNr]]=1,"1 Stadt Bad Rappenau","2 Eigenbetrieb Stadtenwässerung"))</f>
        <v>1 Stadt Bad Rappenau</v>
      </c>
      <c r="C1372" s="14" t="str">
        <f>IF(OR(tabDaten[[#This Row],[art]]="00",tabDaten[[#This Row],[art]]="01",tabDaten[[#This Row],[art]]="60",tabDaten[[#This Row],[art]]="61"),"0 Verwaltungshaushalt","1 Vermögenshaushalt")</f>
        <v>0 Verwaltungshaushalt</v>
      </c>
      <c r="D1372" s="14" t="str">
        <f>VLOOKUP(tabDaten[[#This Row],[art]],tabKontenart[],2,FALSE)</f>
        <v>01 Ausgaben VerwaltungsHH</v>
      </c>
      <c r="E1372" s="14" t="str">
        <f>LEFT(tabDaten[[#This Row],[Gld]],1) &amp; "    " &amp;VLOOKUP((tabDaten[[#This Row],[MandNr]]&amp;"x"&amp;LEFT(tabDaten[[#This Row],[Gld]],1)),tabGliederung[],2,FALSE)</f>
        <v xml:space="preserve">3    Wissenschaft, Forschung, Kulturpflege </v>
      </c>
      <c r="F1372" s="14" t="str">
        <f>LEFT(tabDaten[[#This Row],[Gld]],2) &amp; "    " &amp;VLOOKUP((tabDaten[[#This Row],[MandNr]]&amp;"x"&amp;LEFT(tabDaten[[#This Row],[Gld]],2)),tabGliederung[],2,FALSE)</f>
        <v xml:space="preserve">35    Volksbildung/Volkshochschulen </v>
      </c>
      <c r="G13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2" s="14" t="str">
        <f>LEFT(tabDaten[[#This Row],[Gld]],4) &amp; "    " &amp;VLOOKUP((tabDaten[[#This Row],[MandNr]]&amp;"x"&amp;LEFT(tabDaten[[#This Row],[Gld]],4)),tabGliederung[],2,FALSE)</f>
        <v xml:space="preserve">3500    Volkshochschule </v>
      </c>
      <c r="I1372" s="14" t="str">
        <f>IF(OR(LEFT(tabDaten[[#This Row],[Grp]],1)*1=3,LEFT(tabDaten[[#This Row],[Grp]],1)*1=9),LEFT(tabDaten[[#This Row],[Grp]],2),LEFT(tabDaten[[#This Row],[Grp]],1))</f>
        <v>5</v>
      </c>
      <c r="J1372" s="14" t="str">
        <f>VLOOKUP(tabDaten[[#This Row],[GrpKurz]],tabGruppierung[],2,FALSE)</f>
        <v>A   Sächlicher Verwaltungs- und Betriebsaufwand</v>
      </c>
      <c r="K13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3500-541000    Strom   </v>
      </c>
      <c r="L1372" s="17">
        <f>IF(OR(tabDaten[[#This Row],[art]]="00",tabDaten[[#This Row],[art]]="10"),tabDaten[[#This Row],[Plan]],tabDaten[[#This Row],[Plan]]*-1)</f>
        <v>-1600</v>
      </c>
      <c r="M1372" s="18">
        <f>IF(OR(tabDaten[[#This Row],[art]]="00",tabDaten[[#This Row],[art]]="10",tabDaten[[#This Row],[art]]="60",tabDaten[[#This Row],[art]]="70"),tabDaten[[#This Row],[Rechnung]],tabDaten[[#This Row],[Rechnung]]*-1)</f>
        <v>-2017.37</v>
      </c>
      <c r="N1372" s="44">
        <v>1</v>
      </c>
      <c r="O1372" s="45" t="s">
        <v>997</v>
      </c>
      <c r="P1372" s="45" t="s">
        <v>1134</v>
      </c>
      <c r="Q1372" s="45" t="s">
        <v>1732</v>
      </c>
      <c r="R1372" s="45" t="s">
        <v>995</v>
      </c>
      <c r="S1372" s="45" t="s">
        <v>1546</v>
      </c>
      <c r="T1372" s="44" t="s">
        <v>135</v>
      </c>
      <c r="U1372" s="46">
        <v>1600</v>
      </c>
      <c r="V1372" s="46">
        <v>2017.37</v>
      </c>
    </row>
    <row r="1373" spans="2:22" x14ac:dyDescent="0.2">
      <c r="B1373" s="14" t="str">
        <f>IF(tabDaten[[#This Row],[MandNr]]="","Fehler",IF(tabDaten[[#This Row],[MandNr]]=1,"1 Stadt Bad Rappenau","2 Eigenbetrieb Stadtenwässerung"))</f>
        <v>1 Stadt Bad Rappenau</v>
      </c>
      <c r="C1373" s="14" t="str">
        <f>IF(OR(tabDaten[[#This Row],[art]]="00",tabDaten[[#This Row],[art]]="01",tabDaten[[#This Row],[art]]="60",tabDaten[[#This Row],[art]]="61"),"0 Verwaltungshaushalt","1 Vermögenshaushalt")</f>
        <v>0 Verwaltungshaushalt</v>
      </c>
      <c r="D1373" s="14" t="str">
        <f>VLOOKUP(tabDaten[[#This Row],[art]],tabKontenart[],2,FALSE)</f>
        <v>01 Ausgaben VerwaltungsHH</v>
      </c>
      <c r="E1373" s="14" t="str">
        <f>LEFT(tabDaten[[#This Row],[Gld]],1) &amp; "    " &amp;VLOOKUP((tabDaten[[#This Row],[MandNr]]&amp;"x"&amp;LEFT(tabDaten[[#This Row],[Gld]],1)),tabGliederung[],2,FALSE)</f>
        <v xml:space="preserve">3    Wissenschaft, Forschung, Kulturpflege </v>
      </c>
      <c r="F1373" s="14" t="str">
        <f>LEFT(tabDaten[[#This Row],[Gld]],2) &amp; "    " &amp;VLOOKUP((tabDaten[[#This Row],[MandNr]]&amp;"x"&amp;LEFT(tabDaten[[#This Row],[Gld]],2)),tabGliederung[],2,FALSE)</f>
        <v xml:space="preserve">35    Volksbildung/Volkshochschulen </v>
      </c>
      <c r="G13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3" s="14" t="str">
        <f>LEFT(tabDaten[[#This Row],[Gld]],4) &amp; "    " &amp;VLOOKUP((tabDaten[[#This Row],[MandNr]]&amp;"x"&amp;LEFT(tabDaten[[#This Row],[Gld]],4)),tabGliederung[],2,FALSE)</f>
        <v xml:space="preserve">3500    Volkshochschule </v>
      </c>
      <c r="I1373" s="14" t="str">
        <f>IF(OR(LEFT(tabDaten[[#This Row],[Grp]],1)*1=3,LEFT(tabDaten[[#This Row],[Grp]],1)*1=9),LEFT(tabDaten[[#This Row],[Grp]],2),LEFT(tabDaten[[#This Row],[Grp]],1))</f>
        <v>5</v>
      </c>
      <c r="J1373" s="14" t="str">
        <f>VLOOKUP(tabDaten[[#This Row],[GrpKurz]],tabGruppierung[],2,FALSE)</f>
        <v>A   Sächlicher Verwaltungs- und Betriebsaufwand</v>
      </c>
      <c r="K13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3500-542000    Wasser / Abwasser   </v>
      </c>
      <c r="L1373" s="17">
        <f>IF(OR(tabDaten[[#This Row],[art]]="00",tabDaten[[#This Row],[art]]="10"),tabDaten[[#This Row],[Plan]],tabDaten[[#This Row],[Plan]]*-1)</f>
        <v>-500</v>
      </c>
      <c r="M1373" s="18">
        <f>IF(OR(tabDaten[[#This Row],[art]]="00",tabDaten[[#This Row],[art]]="10",tabDaten[[#This Row],[art]]="60",tabDaten[[#This Row],[art]]="70"),tabDaten[[#This Row],[Rechnung]],tabDaten[[#This Row],[Rechnung]]*-1)</f>
        <v>-323.79000000000002</v>
      </c>
      <c r="N1373" s="44">
        <v>1</v>
      </c>
      <c r="O1373" s="45" t="s">
        <v>997</v>
      </c>
      <c r="P1373" s="45" t="s">
        <v>1134</v>
      </c>
      <c r="Q1373" s="45" t="s">
        <v>1733</v>
      </c>
      <c r="R1373" s="45" t="s">
        <v>995</v>
      </c>
      <c r="S1373" s="45" t="s">
        <v>1546</v>
      </c>
      <c r="T1373" s="44" t="s">
        <v>136</v>
      </c>
      <c r="U1373" s="46">
        <v>500</v>
      </c>
      <c r="V1373" s="46">
        <v>323.79000000000002</v>
      </c>
    </row>
    <row r="1374" spans="2:22" x14ac:dyDescent="0.2">
      <c r="B1374" s="14" t="str">
        <f>IF(tabDaten[[#This Row],[MandNr]]="","Fehler",IF(tabDaten[[#This Row],[MandNr]]=1,"1 Stadt Bad Rappenau","2 Eigenbetrieb Stadtenwässerung"))</f>
        <v>1 Stadt Bad Rappenau</v>
      </c>
      <c r="C1374" s="14" t="str">
        <f>IF(OR(tabDaten[[#This Row],[art]]="00",tabDaten[[#This Row],[art]]="01",tabDaten[[#This Row],[art]]="60",tabDaten[[#This Row],[art]]="61"),"0 Verwaltungshaushalt","1 Vermögenshaushalt")</f>
        <v>0 Verwaltungshaushalt</v>
      </c>
      <c r="D1374" s="14" t="str">
        <f>VLOOKUP(tabDaten[[#This Row],[art]],tabKontenart[],2,FALSE)</f>
        <v>01 Ausgaben VerwaltungsHH</v>
      </c>
      <c r="E1374" s="14" t="str">
        <f>LEFT(tabDaten[[#This Row],[Gld]],1) &amp; "    " &amp;VLOOKUP((tabDaten[[#This Row],[MandNr]]&amp;"x"&amp;LEFT(tabDaten[[#This Row],[Gld]],1)),tabGliederung[],2,FALSE)</f>
        <v xml:space="preserve">3    Wissenschaft, Forschung, Kulturpflege </v>
      </c>
      <c r="F1374" s="14" t="str">
        <f>LEFT(tabDaten[[#This Row],[Gld]],2) &amp; "    " &amp;VLOOKUP((tabDaten[[#This Row],[MandNr]]&amp;"x"&amp;LEFT(tabDaten[[#This Row],[Gld]],2)),tabGliederung[],2,FALSE)</f>
        <v xml:space="preserve">35    Volksbildung/Volkshochschulen </v>
      </c>
      <c r="G13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4" s="14" t="str">
        <f>LEFT(tabDaten[[#This Row],[Gld]],4) &amp; "    " &amp;VLOOKUP((tabDaten[[#This Row],[MandNr]]&amp;"x"&amp;LEFT(tabDaten[[#This Row],[Gld]],4)),tabGliederung[],2,FALSE)</f>
        <v xml:space="preserve">3500    Volkshochschule </v>
      </c>
      <c r="I1374" s="14" t="str">
        <f>IF(OR(LEFT(tabDaten[[#This Row],[Grp]],1)*1=3,LEFT(tabDaten[[#This Row],[Grp]],1)*1=9),LEFT(tabDaten[[#This Row],[Grp]],2),LEFT(tabDaten[[#This Row],[Grp]],1))</f>
        <v>5</v>
      </c>
      <c r="J1374" s="14" t="str">
        <f>VLOOKUP(tabDaten[[#This Row],[GrpKurz]],tabGruppierung[],2,FALSE)</f>
        <v>A   Sächlicher Verwaltungs- und Betriebsaufwand</v>
      </c>
      <c r="K13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3500-543000    Heizungskosten   </v>
      </c>
      <c r="L1374" s="17">
        <f>IF(OR(tabDaten[[#This Row],[art]]="00",tabDaten[[#This Row],[art]]="10"),tabDaten[[#This Row],[Plan]],tabDaten[[#This Row],[Plan]]*-1)</f>
        <v>-200</v>
      </c>
      <c r="M1374" s="18">
        <f>IF(OR(tabDaten[[#This Row],[art]]="00",tabDaten[[#This Row],[art]]="10",tabDaten[[#This Row],[art]]="60",tabDaten[[#This Row],[art]]="70"),tabDaten[[#This Row],[Rechnung]],tabDaten[[#This Row],[Rechnung]]*-1)</f>
        <v>-1450.8</v>
      </c>
      <c r="N1374" s="44">
        <v>1</v>
      </c>
      <c r="O1374" s="45" t="s">
        <v>997</v>
      </c>
      <c r="P1374" s="45" t="s">
        <v>1134</v>
      </c>
      <c r="Q1374" s="45" t="s">
        <v>1734</v>
      </c>
      <c r="R1374" s="45" t="s">
        <v>995</v>
      </c>
      <c r="S1374" s="45" t="s">
        <v>1546</v>
      </c>
      <c r="T1374" s="44" t="s">
        <v>137</v>
      </c>
      <c r="U1374" s="46">
        <v>200</v>
      </c>
      <c r="V1374" s="46">
        <v>1450.8</v>
      </c>
    </row>
    <row r="1375" spans="2:22" x14ac:dyDescent="0.2">
      <c r="B1375" s="14" t="str">
        <f>IF(tabDaten[[#This Row],[MandNr]]="","Fehler",IF(tabDaten[[#This Row],[MandNr]]=1,"1 Stadt Bad Rappenau","2 Eigenbetrieb Stadtenwässerung"))</f>
        <v>1 Stadt Bad Rappenau</v>
      </c>
      <c r="C1375" s="14" t="str">
        <f>IF(OR(tabDaten[[#This Row],[art]]="00",tabDaten[[#This Row],[art]]="01",tabDaten[[#This Row],[art]]="60",tabDaten[[#This Row],[art]]="61"),"0 Verwaltungshaushalt","1 Vermögenshaushalt")</f>
        <v>0 Verwaltungshaushalt</v>
      </c>
      <c r="D1375" s="14" t="str">
        <f>VLOOKUP(tabDaten[[#This Row],[art]],tabKontenart[],2,FALSE)</f>
        <v>01 Ausgaben VerwaltungsHH</v>
      </c>
      <c r="E1375" s="14" t="str">
        <f>LEFT(tabDaten[[#This Row],[Gld]],1) &amp; "    " &amp;VLOOKUP((tabDaten[[#This Row],[MandNr]]&amp;"x"&amp;LEFT(tabDaten[[#This Row],[Gld]],1)),tabGliederung[],2,FALSE)</f>
        <v xml:space="preserve">3    Wissenschaft, Forschung, Kulturpflege </v>
      </c>
      <c r="F1375" s="14" t="str">
        <f>LEFT(tabDaten[[#This Row],[Gld]],2) &amp; "    " &amp;VLOOKUP((tabDaten[[#This Row],[MandNr]]&amp;"x"&amp;LEFT(tabDaten[[#This Row],[Gld]],2)),tabGliederung[],2,FALSE)</f>
        <v xml:space="preserve">35    Volksbildung/Volkshochschulen </v>
      </c>
      <c r="G13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5" s="14" t="str">
        <f>LEFT(tabDaten[[#This Row],[Gld]],4) &amp; "    " &amp;VLOOKUP((tabDaten[[#This Row],[MandNr]]&amp;"x"&amp;LEFT(tabDaten[[#This Row],[Gld]],4)),tabGliederung[],2,FALSE)</f>
        <v xml:space="preserve">3500    Volkshochschule </v>
      </c>
      <c r="I1375" s="14" t="str">
        <f>IF(OR(LEFT(tabDaten[[#This Row],[Grp]],1)*1=3,LEFT(tabDaten[[#This Row],[Grp]],1)*1=9),LEFT(tabDaten[[#This Row],[Grp]],2),LEFT(tabDaten[[#This Row],[Grp]],1))</f>
        <v>5</v>
      </c>
      <c r="J1375" s="14" t="str">
        <f>VLOOKUP(tabDaten[[#This Row],[GrpKurz]],tabGruppierung[],2,FALSE)</f>
        <v>A   Sächlicher Verwaltungs- und Betriebsaufwand</v>
      </c>
      <c r="K13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3500-544000    Abfallgebühren   </v>
      </c>
      <c r="L1375" s="17">
        <f>IF(OR(tabDaten[[#This Row],[art]]="00",tabDaten[[#This Row],[art]]="10"),tabDaten[[#This Row],[Plan]],tabDaten[[#This Row],[Plan]]*-1)</f>
        <v>-200</v>
      </c>
      <c r="M1375" s="18">
        <f>IF(OR(tabDaten[[#This Row],[art]]="00",tabDaten[[#This Row],[art]]="10",tabDaten[[#This Row],[art]]="60",tabDaten[[#This Row],[art]]="70"),tabDaten[[#This Row],[Rechnung]],tabDaten[[#This Row],[Rechnung]]*-1)</f>
        <v>-180</v>
      </c>
      <c r="N1375" s="44">
        <v>1</v>
      </c>
      <c r="O1375" s="45" t="s">
        <v>997</v>
      </c>
      <c r="P1375" s="45" t="s">
        <v>1134</v>
      </c>
      <c r="Q1375" s="45" t="s">
        <v>1735</v>
      </c>
      <c r="R1375" s="45" t="s">
        <v>995</v>
      </c>
      <c r="S1375" s="45" t="s">
        <v>1546</v>
      </c>
      <c r="T1375" s="44" t="s">
        <v>138</v>
      </c>
      <c r="U1375" s="46">
        <v>200</v>
      </c>
      <c r="V1375" s="46">
        <v>180</v>
      </c>
    </row>
    <row r="1376" spans="2:22" x14ac:dyDescent="0.2">
      <c r="B1376" s="14" t="str">
        <f>IF(tabDaten[[#This Row],[MandNr]]="","Fehler",IF(tabDaten[[#This Row],[MandNr]]=1,"1 Stadt Bad Rappenau","2 Eigenbetrieb Stadtenwässerung"))</f>
        <v>1 Stadt Bad Rappenau</v>
      </c>
      <c r="C1376" s="14" t="str">
        <f>IF(OR(tabDaten[[#This Row],[art]]="00",tabDaten[[#This Row],[art]]="01",tabDaten[[#This Row],[art]]="60",tabDaten[[#This Row],[art]]="61"),"0 Verwaltungshaushalt","1 Vermögenshaushalt")</f>
        <v>0 Verwaltungshaushalt</v>
      </c>
      <c r="D1376" s="14" t="str">
        <f>VLOOKUP(tabDaten[[#This Row],[art]],tabKontenart[],2,FALSE)</f>
        <v>01 Ausgaben VerwaltungsHH</v>
      </c>
      <c r="E1376" s="14" t="str">
        <f>LEFT(tabDaten[[#This Row],[Gld]],1) &amp; "    " &amp;VLOOKUP((tabDaten[[#This Row],[MandNr]]&amp;"x"&amp;LEFT(tabDaten[[#This Row],[Gld]],1)),tabGliederung[],2,FALSE)</f>
        <v xml:space="preserve">3    Wissenschaft, Forschung, Kulturpflege </v>
      </c>
      <c r="F1376" s="14" t="str">
        <f>LEFT(tabDaten[[#This Row],[Gld]],2) &amp; "    " &amp;VLOOKUP((tabDaten[[#This Row],[MandNr]]&amp;"x"&amp;LEFT(tabDaten[[#This Row],[Gld]],2)),tabGliederung[],2,FALSE)</f>
        <v xml:space="preserve">35    Volksbildung/Volkshochschulen </v>
      </c>
      <c r="G13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6" s="14" t="str">
        <f>LEFT(tabDaten[[#This Row],[Gld]],4) &amp; "    " &amp;VLOOKUP((tabDaten[[#This Row],[MandNr]]&amp;"x"&amp;LEFT(tabDaten[[#This Row],[Gld]],4)),tabGliederung[],2,FALSE)</f>
        <v xml:space="preserve">3500    Volkshochschule </v>
      </c>
      <c r="I1376" s="14" t="str">
        <f>IF(OR(LEFT(tabDaten[[#This Row],[Grp]],1)*1=3,LEFT(tabDaten[[#This Row],[Grp]],1)*1=9),LEFT(tabDaten[[#This Row],[Grp]],2),LEFT(tabDaten[[#This Row],[Grp]],1))</f>
        <v>5</v>
      </c>
      <c r="J1376" s="14" t="str">
        <f>VLOOKUP(tabDaten[[#This Row],[GrpKurz]],tabGruppierung[],2,FALSE)</f>
        <v>A   Sächlicher Verwaltungs- und Betriebsaufwand</v>
      </c>
      <c r="K13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3500-545000    Reinigungskosten   </v>
      </c>
      <c r="L1376" s="17">
        <f>IF(OR(tabDaten[[#This Row],[art]]="00",tabDaten[[#This Row],[art]]="10"),tabDaten[[#This Row],[Plan]],tabDaten[[#This Row],[Plan]]*-1)</f>
        <v>-4400</v>
      </c>
      <c r="M1376" s="18">
        <f>IF(OR(tabDaten[[#This Row],[art]]="00",tabDaten[[#This Row],[art]]="10",tabDaten[[#This Row],[art]]="60",tabDaten[[#This Row],[art]]="70"),tabDaten[[#This Row],[Rechnung]],tabDaten[[#This Row],[Rechnung]]*-1)</f>
        <v>-4081.41</v>
      </c>
      <c r="N1376" s="44">
        <v>1</v>
      </c>
      <c r="O1376" s="45" t="s">
        <v>997</v>
      </c>
      <c r="P1376" s="45" t="s">
        <v>1134</v>
      </c>
      <c r="Q1376" s="45" t="s">
        <v>1736</v>
      </c>
      <c r="R1376" s="45" t="s">
        <v>995</v>
      </c>
      <c r="S1376" s="45" t="s">
        <v>1546</v>
      </c>
      <c r="T1376" s="44" t="s">
        <v>139</v>
      </c>
      <c r="U1376" s="46">
        <v>4400</v>
      </c>
      <c r="V1376" s="46">
        <v>4081.41</v>
      </c>
    </row>
    <row r="1377" spans="2:22" x14ac:dyDescent="0.2">
      <c r="B1377" s="14" t="str">
        <f>IF(tabDaten[[#This Row],[MandNr]]="","Fehler",IF(tabDaten[[#This Row],[MandNr]]=1,"1 Stadt Bad Rappenau","2 Eigenbetrieb Stadtenwässerung"))</f>
        <v>1 Stadt Bad Rappenau</v>
      </c>
      <c r="C1377" s="14" t="str">
        <f>IF(OR(tabDaten[[#This Row],[art]]="00",tabDaten[[#This Row],[art]]="01",tabDaten[[#This Row],[art]]="60",tabDaten[[#This Row],[art]]="61"),"0 Verwaltungshaushalt","1 Vermögenshaushalt")</f>
        <v>0 Verwaltungshaushalt</v>
      </c>
      <c r="D1377" s="14" t="str">
        <f>VLOOKUP(tabDaten[[#This Row],[art]],tabKontenart[],2,FALSE)</f>
        <v>01 Ausgaben VerwaltungsHH</v>
      </c>
      <c r="E1377" s="14" t="str">
        <f>LEFT(tabDaten[[#This Row],[Gld]],1) &amp; "    " &amp;VLOOKUP((tabDaten[[#This Row],[MandNr]]&amp;"x"&amp;LEFT(tabDaten[[#This Row],[Gld]],1)),tabGliederung[],2,FALSE)</f>
        <v xml:space="preserve">3    Wissenschaft, Forschung, Kulturpflege </v>
      </c>
      <c r="F1377" s="14" t="str">
        <f>LEFT(tabDaten[[#This Row],[Gld]],2) &amp; "    " &amp;VLOOKUP((tabDaten[[#This Row],[MandNr]]&amp;"x"&amp;LEFT(tabDaten[[#This Row],[Gld]],2)),tabGliederung[],2,FALSE)</f>
        <v xml:space="preserve">35    Volksbildung/Volkshochschulen </v>
      </c>
      <c r="G13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7" s="14" t="str">
        <f>LEFT(tabDaten[[#This Row],[Gld]],4) &amp; "    " &amp;VLOOKUP((tabDaten[[#This Row],[MandNr]]&amp;"x"&amp;LEFT(tabDaten[[#This Row],[Gld]],4)),tabGliederung[],2,FALSE)</f>
        <v xml:space="preserve">3500    Volkshochschule </v>
      </c>
      <c r="I1377" s="14" t="str">
        <f>IF(OR(LEFT(tabDaten[[#This Row],[Grp]],1)*1=3,LEFT(tabDaten[[#This Row],[Grp]],1)*1=9),LEFT(tabDaten[[#This Row],[Grp]],2),LEFT(tabDaten[[#This Row],[Grp]],1))</f>
        <v>5</v>
      </c>
      <c r="J1377" s="14" t="str">
        <f>VLOOKUP(tabDaten[[#This Row],[GrpKurz]],tabGruppierung[],2,FALSE)</f>
        <v>A   Sächlicher Verwaltungs- und Betriebsaufwand</v>
      </c>
      <c r="K13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3500-546000    Steuern und Gebäudeversicherungen   </v>
      </c>
      <c r="L1377" s="17">
        <f>IF(OR(tabDaten[[#This Row],[art]]="00",tabDaten[[#This Row],[art]]="10"),tabDaten[[#This Row],[Plan]],tabDaten[[#This Row],[Plan]]*-1)</f>
        <v>-500</v>
      </c>
      <c r="M1377" s="18">
        <f>IF(OR(tabDaten[[#This Row],[art]]="00",tabDaten[[#This Row],[art]]="10",tabDaten[[#This Row],[art]]="60",tabDaten[[#This Row],[art]]="70"),tabDaten[[#This Row],[Rechnung]],tabDaten[[#This Row],[Rechnung]]*-1)</f>
        <v>-529.66</v>
      </c>
      <c r="N1377" s="44">
        <v>1</v>
      </c>
      <c r="O1377" s="45" t="s">
        <v>997</v>
      </c>
      <c r="P1377" s="45" t="s">
        <v>1134</v>
      </c>
      <c r="Q1377" s="45" t="s">
        <v>1737</v>
      </c>
      <c r="R1377" s="45" t="s">
        <v>995</v>
      </c>
      <c r="S1377" s="45" t="s">
        <v>1546</v>
      </c>
      <c r="T1377" s="44" t="s">
        <v>140</v>
      </c>
      <c r="U1377" s="46">
        <v>500</v>
      </c>
      <c r="V1377" s="46">
        <v>529.66</v>
      </c>
    </row>
    <row r="1378" spans="2:22" x14ac:dyDescent="0.2">
      <c r="B1378" s="14" t="str">
        <f>IF(tabDaten[[#This Row],[MandNr]]="","Fehler",IF(tabDaten[[#This Row],[MandNr]]=1,"1 Stadt Bad Rappenau","2 Eigenbetrieb Stadtenwässerung"))</f>
        <v>1 Stadt Bad Rappenau</v>
      </c>
      <c r="C1378" s="14" t="str">
        <f>IF(OR(tabDaten[[#This Row],[art]]="00",tabDaten[[#This Row],[art]]="01",tabDaten[[#This Row],[art]]="60",tabDaten[[#This Row],[art]]="61"),"0 Verwaltungshaushalt","1 Vermögenshaushalt")</f>
        <v>0 Verwaltungshaushalt</v>
      </c>
      <c r="D1378" s="14" t="str">
        <f>VLOOKUP(tabDaten[[#This Row],[art]],tabKontenart[],2,FALSE)</f>
        <v>01 Ausgaben VerwaltungsHH</v>
      </c>
      <c r="E1378" s="14" t="str">
        <f>LEFT(tabDaten[[#This Row],[Gld]],1) &amp; "    " &amp;VLOOKUP((tabDaten[[#This Row],[MandNr]]&amp;"x"&amp;LEFT(tabDaten[[#This Row],[Gld]],1)),tabGliederung[],2,FALSE)</f>
        <v xml:space="preserve">3    Wissenschaft, Forschung, Kulturpflege </v>
      </c>
      <c r="F1378" s="14" t="str">
        <f>LEFT(tabDaten[[#This Row],[Gld]],2) &amp; "    " &amp;VLOOKUP((tabDaten[[#This Row],[MandNr]]&amp;"x"&amp;LEFT(tabDaten[[#This Row],[Gld]],2)),tabGliederung[],2,FALSE)</f>
        <v xml:space="preserve">35    Volksbildung/Volkshochschulen </v>
      </c>
      <c r="G13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8" s="14" t="str">
        <f>LEFT(tabDaten[[#This Row],[Gld]],4) &amp; "    " &amp;VLOOKUP((tabDaten[[#This Row],[MandNr]]&amp;"x"&amp;LEFT(tabDaten[[#This Row],[Gld]],4)),tabGliederung[],2,FALSE)</f>
        <v xml:space="preserve">3500    Volkshochschule </v>
      </c>
      <c r="I1378" s="14" t="str">
        <f>IF(OR(LEFT(tabDaten[[#This Row],[Grp]],1)*1=3,LEFT(tabDaten[[#This Row],[Grp]],1)*1=9),LEFT(tabDaten[[#This Row],[Grp]],2),LEFT(tabDaten[[#This Row],[Grp]],1))</f>
        <v>5</v>
      </c>
      <c r="J1378" s="14" t="str">
        <f>VLOOKUP(tabDaten[[#This Row],[GrpKurz]],tabGruppierung[],2,FALSE)</f>
        <v>A   Sächlicher Verwaltungs- und Betriebsaufwand</v>
      </c>
      <c r="K13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3500-549000    sonstige Bewirtschaftungskosten (z.B. Schornsteinfeger, Feuerlöschgeräte) </v>
      </c>
      <c r="L1378" s="17">
        <f>IF(OR(tabDaten[[#This Row],[art]]="00",tabDaten[[#This Row],[art]]="10"),tabDaten[[#This Row],[Plan]],tabDaten[[#This Row],[Plan]]*-1)</f>
        <v>-300</v>
      </c>
      <c r="M1378" s="18">
        <f>IF(OR(tabDaten[[#This Row],[art]]="00",tabDaten[[#This Row],[art]]="10",tabDaten[[#This Row],[art]]="60",tabDaten[[#This Row],[art]]="70"),tabDaten[[#This Row],[Rechnung]],tabDaten[[#This Row],[Rechnung]]*-1)</f>
        <v>-1236.5999999999999</v>
      </c>
      <c r="N1378" s="44">
        <v>1</v>
      </c>
      <c r="O1378" s="45" t="s">
        <v>997</v>
      </c>
      <c r="P1378" s="45" t="s">
        <v>1134</v>
      </c>
      <c r="Q1378" s="45" t="s">
        <v>1738</v>
      </c>
      <c r="R1378" s="45" t="s">
        <v>995</v>
      </c>
      <c r="S1378" s="45" t="s">
        <v>1546</v>
      </c>
      <c r="T1378" s="44" t="s">
        <v>141</v>
      </c>
      <c r="U1378" s="46">
        <v>300</v>
      </c>
      <c r="V1378" s="46">
        <v>1236.5999999999999</v>
      </c>
    </row>
    <row r="1379" spans="2:22" x14ac:dyDescent="0.2">
      <c r="B1379" s="14" t="str">
        <f>IF(tabDaten[[#This Row],[MandNr]]="","Fehler",IF(tabDaten[[#This Row],[MandNr]]=1,"1 Stadt Bad Rappenau","2 Eigenbetrieb Stadtenwässerung"))</f>
        <v>1 Stadt Bad Rappenau</v>
      </c>
      <c r="C1379" s="14" t="str">
        <f>IF(OR(tabDaten[[#This Row],[art]]="00",tabDaten[[#This Row],[art]]="01",tabDaten[[#This Row],[art]]="60",tabDaten[[#This Row],[art]]="61"),"0 Verwaltungshaushalt","1 Vermögenshaushalt")</f>
        <v>0 Verwaltungshaushalt</v>
      </c>
      <c r="D1379" s="14" t="str">
        <f>VLOOKUP(tabDaten[[#This Row],[art]],tabKontenart[],2,FALSE)</f>
        <v>01 Ausgaben VerwaltungsHH</v>
      </c>
      <c r="E1379" s="14" t="str">
        <f>LEFT(tabDaten[[#This Row],[Gld]],1) &amp; "    " &amp;VLOOKUP((tabDaten[[#This Row],[MandNr]]&amp;"x"&amp;LEFT(tabDaten[[#This Row],[Gld]],1)),tabGliederung[],2,FALSE)</f>
        <v xml:space="preserve">3    Wissenschaft, Forschung, Kulturpflege </v>
      </c>
      <c r="F1379" s="14" t="str">
        <f>LEFT(tabDaten[[#This Row],[Gld]],2) &amp; "    " &amp;VLOOKUP((tabDaten[[#This Row],[MandNr]]&amp;"x"&amp;LEFT(tabDaten[[#This Row],[Gld]],2)),tabGliederung[],2,FALSE)</f>
        <v xml:space="preserve">35    Volksbildung/Volkshochschulen </v>
      </c>
      <c r="G13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79" s="14" t="str">
        <f>LEFT(tabDaten[[#This Row],[Gld]],4) &amp; "    " &amp;VLOOKUP((tabDaten[[#This Row],[MandNr]]&amp;"x"&amp;LEFT(tabDaten[[#This Row],[Gld]],4)),tabGliederung[],2,FALSE)</f>
        <v xml:space="preserve">3500    Volkshochschule </v>
      </c>
      <c r="I1379" s="14" t="str">
        <f>IF(OR(LEFT(tabDaten[[#This Row],[Grp]],1)*1=3,LEFT(tabDaten[[#This Row],[Grp]],1)*1=9),LEFT(tabDaten[[#This Row],[Grp]],2),LEFT(tabDaten[[#This Row],[Grp]],1))</f>
        <v>6</v>
      </c>
      <c r="J1379" s="14" t="str">
        <f>VLOOKUP(tabDaten[[#This Row],[GrpKurz]],tabGruppierung[],2,FALSE)</f>
        <v>A   Sächlicher Verwaltungs- und Betriebsaufwand</v>
      </c>
      <c r="K13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3500-638000    EDV-Kosten   </v>
      </c>
      <c r="L1379" s="17">
        <f>IF(OR(tabDaten[[#This Row],[art]]="00",tabDaten[[#This Row],[art]]="10"),tabDaten[[#This Row],[Plan]],tabDaten[[#This Row],[Plan]]*-1)</f>
        <v>-4500</v>
      </c>
      <c r="M1379" s="18">
        <f>IF(OR(tabDaten[[#This Row],[art]]="00",tabDaten[[#This Row],[art]]="10",tabDaten[[#This Row],[art]]="60",tabDaten[[#This Row],[art]]="70"),tabDaten[[#This Row],[Rechnung]],tabDaten[[#This Row],[Rechnung]]*-1)</f>
        <v>-3266.75</v>
      </c>
      <c r="N1379" s="44">
        <v>1</v>
      </c>
      <c r="O1379" s="45" t="s">
        <v>997</v>
      </c>
      <c r="P1379" s="45" t="s">
        <v>1134</v>
      </c>
      <c r="Q1379" s="45" t="s">
        <v>1722</v>
      </c>
      <c r="R1379" s="45" t="s">
        <v>995</v>
      </c>
      <c r="S1379" s="45" t="s">
        <v>1546</v>
      </c>
      <c r="T1379" s="44" t="s">
        <v>117</v>
      </c>
      <c r="U1379" s="46">
        <v>4500</v>
      </c>
      <c r="V1379" s="46">
        <v>3266.75</v>
      </c>
    </row>
    <row r="1380" spans="2:22" x14ac:dyDescent="0.2">
      <c r="B1380" s="14" t="str">
        <f>IF(tabDaten[[#This Row],[MandNr]]="","Fehler",IF(tabDaten[[#This Row],[MandNr]]=1,"1 Stadt Bad Rappenau","2 Eigenbetrieb Stadtenwässerung"))</f>
        <v>1 Stadt Bad Rappenau</v>
      </c>
      <c r="C1380" s="14" t="str">
        <f>IF(OR(tabDaten[[#This Row],[art]]="00",tabDaten[[#This Row],[art]]="01",tabDaten[[#This Row],[art]]="60",tabDaten[[#This Row],[art]]="61"),"0 Verwaltungshaushalt","1 Vermögenshaushalt")</f>
        <v>0 Verwaltungshaushalt</v>
      </c>
      <c r="D1380" s="14" t="str">
        <f>VLOOKUP(tabDaten[[#This Row],[art]],tabKontenart[],2,FALSE)</f>
        <v>01 Ausgaben VerwaltungsHH</v>
      </c>
      <c r="E1380" s="14" t="str">
        <f>LEFT(tabDaten[[#This Row],[Gld]],1) &amp; "    " &amp;VLOOKUP((tabDaten[[#This Row],[MandNr]]&amp;"x"&amp;LEFT(tabDaten[[#This Row],[Gld]],1)),tabGliederung[],2,FALSE)</f>
        <v xml:space="preserve">3    Wissenschaft, Forschung, Kulturpflege </v>
      </c>
      <c r="F1380" s="14" t="str">
        <f>LEFT(tabDaten[[#This Row],[Gld]],2) &amp; "    " &amp;VLOOKUP((tabDaten[[#This Row],[MandNr]]&amp;"x"&amp;LEFT(tabDaten[[#This Row],[Gld]],2)),tabGliederung[],2,FALSE)</f>
        <v xml:space="preserve">35    Volksbildung/Volkshochschulen </v>
      </c>
      <c r="G13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80" s="14" t="str">
        <f>LEFT(tabDaten[[#This Row],[Gld]],4) &amp; "    " &amp;VLOOKUP((tabDaten[[#This Row],[MandNr]]&amp;"x"&amp;LEFT(tabDaten[[#This Row],[Gld]],4)),tabGliederung[],2,FALSE)</f>
        <v xml:space="preserve">3500    Volkshochschule </v>
      </c>
      <c r="I1380" s="14" t="str">
        <f>IF(OR(LEFT(tabDaten[[#This Row],[Grp]],1)*1=3,LEFT(tabDaten[[#This Row],[Grp]],1)*1=9),LEFT(tabDaten[[#This Row],[Grp]],2),LEFT(tabDaten[[#This Row],[Grp]],1))</f>
        <v>6</v>
      </c>
      <c r="J1380" s="14" t="str">
        <f>VLOOKUP(tabDaten[[#This Row],[GrpKurz]],tabGruppierung[],2,FALSE)</f>
        <v>A   Sächlicher Verwaltungs- und Betriebsaufwand</v>
      </c>
      <c r="K13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3500-650000    Bürobedarf   </v>
      </c>
      <c r="L1380" s="17">
        <f>IF(OR(tabDaten[[#This Row],[art]]="00",tabDaten[[#This Row],[art]]="10"),tabDaten[[#This Row],[Plan]],tabDaten[[#This Row],[Plan]]*-1)</f>
        <v>-800</v>
      </c>
      <c r="M1380" s="18">
        <f>IF(OR(tabDaten[[#This Row],[art]]="00",tabDaten[[#This Row],[art]]="10",tabDaten[[#This Row],[art]]="60",tabDaten[[#This Row],[art]]="70"),tabDaten[[#This Row],[Rechnung]],tabDaten[[#This Row],[Rechnung]]*-1)</f>
        <v>-41.81</v>
      </c>
      <c r="N1380" s="44">
        <v>1</v>
      </c>
      <c r="O1380" s="45" t="s">
        <v>997</v>
      </c>
      <c r="P1380" s="45" t="s">
        <v>1134</v>
      </c>
      <c r="Q1380" s="45" t="s">
        <v>1724</v>
      </c>
      <c r="R1380" s="45" t="s">
        <v>995</v>
      </c>
      <c r="S1380" s="45" t="s">
        <v>1546</v>
      </c>
      <c r="T1380" s="44" t="s">
        <v>119</v>
      </c>
      <c r="U1380" s="46">
        <v>800</v>
      </c>
      <c r="V1380" s="46">
        <v>41.81</v>
      </c>
    </row>
    <row r="1381" spans="2:22" x14ac:dyDescent="0.2">
      <c r="B1381" s="14" t="str">
        <f>IF(tabDaten[[#This Row],[MandNr]]="","Fehler",IF(tabDaten[[#This Row],[MandNr]]=1,"1 Stadt Bad Rappenau","2 Eigenbetrieb Stadtenwässerung"))</f>
        <v>1 Stadt Bad Rappenau</v>
      </c>
      <c r="C1381" s="14" t="str">
        <f>IF(OR(tabDaten[[#This Row],[art]]="00",tabDaten[[#This Row],[art]]="01",tabDaten[[#This Row],[art]]="60",tabDaten[[#This Row],[art]]="61"),"0 Verwaltungshaushalt","1 Vermögenshaushalt")</f>
        <v>0 Verwaltungshaushalt</v>
      </c>
      <c r="D1381" s="14" t="str">
        <f>VLOOKUP(tabDaten[[#This Row],[art]],tabKontenart[],2,FALSE)</f>
        <v>01 Ausgaben VerwaltungsHH</v>
      </c>
      <c r="E1381" s="14" t="str">
        <f>LEFT(tabDaten[[#This Row],[Gld]],1) &amp; "    " &amp;VLOOKUP((tabDaten[[#This Row],[MandNr]]&amp;"x"&amp;LEFT(tabDaten[[#This Row],[Gld]],1)),tabGliederung[],2,FALSE)</f>
        <v xml:space="preserve">3    Wissenschaft, Forschung, Kulturpflege </v>
      </c>
      <c r="F1381" s="14" t="str">
        <f>LEFT(tabDaten[[#This Row],[Gld]],2) &amp; "    " &amp;VLOOKUP((tabDaten[[#This Row],[MandNr]]&amp;"x"&amp;LEFT(tabDaten[[#This Row],[Gld]],2)),tabGliederung[],2,FALSE)</f>
        <v xml:space="preserve">35    Volksbildung/Volkshochschulen </v>
      </c>
      <c r="G13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81" s="14" t="str">
        <f>LEFT(tabDaten[[#This Row],[Gld]],4) &amp; "    " &amp;VLOOKUP((tabDaten[[#This Row],[MandNr]]&amp;"x"&amp;LEFT(tabDaten[[#This Row],[Gld]],4)),tabGliederung[],2,FALSE)</f>
        <v xml:space="preserve">3500    Volkshochschule </v>
      </c>
      <c r="I1381" s="14" t="str">
        <f>IF(OR(LEFT(tabDaten[[#This Row],[Grp]],1)*1=3,LEFT(tabDaten[[#This Row],[Grp]],1)*1=9),LEFT(tabDaten[[#This Row],[Grp]],2),LEFT(tabDaten[[#This Row],[Grp]],1))</f>
        <v>6</v>
      </c>
      <c r="J1381" s="14" t="str">
        <f>VLOOKUP(tabDaten[[#This Row],[GrpKurz]],tabGruppierung[],2,FALSE)</f>
        <v>A   Sächlicher Verwaltungs- und Betriebsaufwand</v>
      </c>
      <c r="K13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3500-668000    Vermischte Ausgaben   </v>
      </c>
      <c r="L1381" s="17">
        <f>IF(OR(tabDaten[[#This Row],[art]]="00",tabDaten[[#This Row],[art]]="10"),tabDaten[[#This Row],[Plan]],tabDaten[[#This Row],[Plan]]*-1)</f>
        <v>-2000</v>
      </c>
      <c r="M1381" s="18">
        <f>IF(OR(tabDaten[[#This Row],[art]]="00",tabDaten[[#This Row],[art]]="10",tabDaten[[#This Row],[art]]="60",tabDaten[[#This Row],[art]]="70"),tabDaten[[#This Row],[Rechnung]],tabDaten[[#This Row],[Rechnung]]*-1)</f>
        <v>0</v>
      </c>
      <c r="N1381" s="44">
        <v>1</v>
      </c>
      <c r="O1381" s="45" t="s">
        <v>997</v>
      </c>
      <c r="P1381" s="45" t="s">
        <v>1134</v>
      </c>
      <c r="Q1381" s="45" t="s">
        <v>1726</v>
      </c>
      <c r="R1381" s="45" t="s">
        <v>995</v>
      </c>
      <c r="S1381" s="45" t="s">
        <v>1546</v>
      </c>
      <c r="T1381" s="44" t="s">
        <v>121</v>
      </c>
      <c r="U1381" s="46">
        <v>2000</v>
      </c>
      <c r="V1381" s="46">
        <v>0</v>
      </c>
    </row>
    <row r="1382" spans="2:22" x14ac:dyDescent="0.2">
      <c r="B1382" s="14" t="str">
        <f>IF(tabDaten[[#This Row],[MandNr]]="","Fehler",IF(tabDaten[[#This Row],[MandNr]]=1,"1 Stadt Bad Rappenau","2 Eigenbetrieb Stadtenwässerung"))</f>
        <v>1 Stadt Bad Rappenau</v>
      </c>
      <c r="C1382" s="14" t="str">
        <f>IF(OR(tabDaten[[#This Row],[art]]="00",tabDaten[[#This Row],[art]]="01",tabDaten[[#This Row],[art]]="60",tabDaten[[#This Row],[art]]="61"),"0 Verwaltungshaushalt","1 Vermögenshaushalt")</f>
        <v>0 Verwaltungshaushalt</v>
      </c>
      <c r="D1382" s="14" t="str">
        <f>VLOOKUP(tabDaten[[#This Row],[art]],tabKontenart[],2,FALSE)</f>
        <v>01 Ausgaben VerwaltungsHH</v>
      </c>
      <c r="E1382" s="14" t="str">
        <f>LEFT(tabDaten[[#This Row],[Gld]],1) &amp; "    " &amp;VLOOKUP((tabDaten[[#This Row],[MandNr]]&amp;"x"&amp;LEFT(tabDaten[[#This Row],[Gld]],1)),tabGliederung[],2,FALSE)</f>
        <v xml:space="preserve">3    Wissenschaft, Forschung, Kulturpflege </v>
      </c>
      <c r="F1382" s="14" t="str">
        <f>LEFT(tabDaten[[#This Row],[Gld]],2) &amp; "    " &amp;VLOOKUP((tabDaten[[#This Row],[MandNr]]&amp;"x"&amp;LEFT(tabDaten[[#This Row],[Gld]],2)),tabGliederung[],2,FALSE)</f>
        <v xml:space="preserve">35    Volksbildung/Volkshochschulen </v>
      </c>
      <c r="G13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82" s="14" t="str">
        <f>LEFT(tabDaten[[#This Row],[Gld]],4) &amp; "    " &amp;VLOOKUP((tabDaten[[#This Row],[MandNr]]&amp;"x"&amp;LEFT(tabDaten[[#This Row],[Gld]],4)),tabGliederung[],2,FALSE)</f>
        <v xml:space="preserve">3500    Volkshochschule </v>
      </c>
      <c r="I1382" s="14" t="str">
        <f>IF(OR(LEFT(tabDaten[[#This Row],[Grp]],1)*1=3,LEFT(tabDaten[[#This Row],[Grp]],1)*1=9),LEFT(tabDaten[[#This Row],[Grp]],2),LEFT(tabDaten[[#This Row],[Grp]],1))</f>
        <v>6</v>
      </c>
      <c r="J1382" s="14" t="str">
        <f>VLOOKUP(tabDaten[[#This Row],[GrpKurz]],tabGruppierung[],2,FALSE)</f>
        <v>A   Sächlicher Verwaltungs- und Betriebsaufwand</v>
      </c>
      <c r="K13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3500-679000    Innere Verrechnungen   </v>
      </c>
      <c r="L1382" s="17">
        <f>IF(OR(tabDaten[[#This Row],[art]]="00",tabDaten[[#This Row],[art]]="10"),tabDaten[[#This Row],[Plan]],tabDaten[[#This Row],[Plan]]*-1)</f>
        <v>-3900</v>
      </c>
      <c r="M1382" s="18">
        <f>IF(OR(tabDaten[[#This Row],[art]]="00",tabDaten[[#This Row],[art]]="10",tabDaten[[#This Row],[art]]="60",tabDaten[[#This Row],[art]]="70"),tabDaten[[#This Row],[Rechnung]],tabDaten[[#This Row],[Rechnung]]*-1)</f>
        <v>0</v>
      </c>
      <c r="N1382" s="44">
        <v>1</v>
      </c>
      <c r="O1382" s="45" t="s">
        <v>997</v>
      </c>
      <c r="P1382" s="45" t="s">
        <v>1134</v>
      </c>
      <c r="Q1382" s="45" t="s">
        <v>1728</v>
      </c>
      <c r="R1382" s="45" t="s">
        <v>995</v>
      </c>
      <c r="S1382" s="45" t="s">
        <v>1546</v>
      </c>
      <c r="T1382" s="44" t="s">
        <v>11</v>
      </c>
      <c r="U1382" s="46">
        <v>3900</v>
      </c>
      <c r="V1382" s="46">
        <v>0</v>
      </c>
    </row>
    <row r="1383" spans="2:22" x14ac:dyDescent="0.2">
      <c r="B1383" s="14" t="str">
        <f>IF(tabDaten[[#This Row],[MandNr]]="","Fehler",IF(tabDaten[[#This Row],[MandNr]]=1,"1 Stadt Bad Rappenau","2 Eigenbetrieb Stadtenwässerung"))</f>
        <v>1 Stadt Bad Rappenau</v>
      </c>
      <c r="C1383" s="14" t="str">
        <f>IF(OR(tabDaten[[#This Row],[art]]="00",tabDaten[[#This Row],[art]]="01",tabDaten[[#This Row],[art]]="60",tabDaten[[#This Row],[art]]="61"),"0 Verwaltungshaushalt","1 Vermögenshaushalt")</f>
        <v>0 Verwaltungshaushalt</v>
      </c>
      <c r="D1383" s="14" t="str">
        <f>VLOOKUP(tabDaten[[#This Row],[art]],tabKontenart[],2,FALSE)</f>
        <v>01 Ausgaben VerwaltungsHH</v>
      </c>
      <c r="E1383" s="14" t="str">
        <f>LEFT(tabDaten[[#This Row],[Gld]],1) &amp; "    " &amp;VLOOKUP((tabDaten[[#This Row],[MandNr]]&amp;"x"&amp;LEFT(tabDaten[[#This Row],[Gld]],1)),tabGliederung[],2,FALSE)</f>
        <v xml:space="preserve">3    Wissenschaft, Forschung, Kulturpflege </v>
      </c>
      <c r="F1383" s="14" t="str">
        <f>LEFT(tabDaten[[#This Row],[Gld]],2) &amp; "    " &amp;VLOOKUP((tabDaten[[#This Row],[MandNr]]&amp;"x"&amp;LEFT(tabDaten[[#This Row],[Gld]],2)),tabGliederung[],2,FALSE)</f>
        <v xml:space="preserve">35    Volksbildung/Volkshochschulen </v>
      </c>
      <c r="G13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1383" s="14" t="str">
        <f>LEFT(tabDaten[[#This Row],[Gld]],4) &amp; "    " &amp;VLOOKUP((tabDaten[[#This Row],[MandNr]]&amp;"x"&amp;LEFT(tabDaten[[#This Row],[Gld]],4)),tabGliederung[],2,FALSE)</f>
        <v xml:space="preserve">3500    Volkshochschule </v>
      </c>
      <c r="I1383" s="14" t="str">
        <f>IF(OR(LEFT(tabDaten[[#This Row],[Grp]],1)*1=3,LEFT(tabDaten[[#This Row],[Grp]],1)*1=9),LEFT(tabDaten[[#This Row],[Grp]],2),LEFT(tabDaten[[#This Row],[Grp]],1))</f>
        <v>7</v>
      </c>
      <c r="J1383" s="14" t="str">
        <f>VLOOKUP(tabDaten[[#This Row],[GrpKurz]],tabGruppierung[],2,FALSE)</f>
        <v>A   Zuweisungen und Zuschüsse (nicht für Investitionen)</v>
      </c>
      <c r="K13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3500-700000    Zuschüsse an VHS Unterland   </v>
      </c>
      <c r="L1383" s="17">
        <f>IF(OR(tabDaten[[#This Row],[art]]="00",tabDaten[[#This Row],[art]]="10"),tabDaten[[#This Row],[Plan]],tabDaten[[#This Row],[Plan]]*-1)</f>
        <v>-43000</v>
      </c>
      <c r="M1383" s="18">
        <f>IF(OR(tabDaten[[#This Row],[art]]="00",tabDaten[[#This Row],[art]]="10",tabDaten[[#This Row],[art]]="60",tabDaten[[#This Row],[art]]="70"),tabDaten[[#This Row],[Rechnung]],tabDaten[[#This Row],[Rechnung]]*-1)</f>
        <v>-42601.5</v>
      </c>
      <c r="N1383" s="44">
        <v>1</v>
      </c>
      <c r="O1383" s="45" t="s">
        <v>997</v>
      </c>
      <c r="P1383" s="45" t="s">
        <v>1134</v>
      </c>
      <c r="Q1383" s="45" t="s">
        <v>1766</v>
      </c>
      <c r="R1383" s="45" t="s">
        <v>995</v>
      </c>
      <c r="S1383" s="45" t="s">
        <v>1546</v>
      </c>
      <c r="T1383" s="44" t="s">
        <v>211</v>
      </c>
      <c r="U1383" s="46">
        <v>43000</v>
      </c>
      <c r="V1383" s="46">
        <v>42601.5</v>
      </c>
    </row>
    <row r="1384" spans="2:22" x14ac:dyDescent="0.2">
      <c r="B1384" s="14" t="str">
        <f>IF(tabDaten[[#This Row],[MandNr]]="","Fehler",IF(tabDaten[[#This Row],[MandNr]]=1,"1 Stadt Bad Rappenau","2 Eigenbetrieb Stadtenwässerung"))</f>
        <v>1 Stadt Bad Rappenau</v>
      </c>
      <c r="C1384" s="14" t="str">
        <f>IF(OR(tabDaten[[#This Row],[art]]="00",tabDaten[[#This Row],[art]]="01",tabDaten[[#This Row],[art]]="60",tabDaten[[#This Row],[art]]="61"),"0 Verwaltungshaushalt","1 Vermögenshaushalt")</f>
        <v>0 Verwaltungshaushalt</v>
      </c>
      <c r="D1384" s="14" t="str">
        <f>VLOOKUP(tabDaten[[#This Row],[art]],tabKontenart[],2,FALSE)</f>
        <v>01 Ausgaben VerwaltungsHH</v>
      </c>
      <c r="E1384" s="14" t="str">
        <f>LEFT(tabDaten[[#This Row],[Gld]],1) &amp; "    " &amp;VLOOKUP((tabDaten[[#This Row],[MandNr]]&amp;"x"&amp;LEFT(tabDaten[[#This Row],[Gld]],1)),tabGliederung[],2,FALSE)</f>
        <v xml:space="preserve">3    Wissenschaft, Forschung, Kulturpflege </v>
      </c>
      <c r="F1384" s="14" t="str">
        <f>LEFT(tabDaten[[#This Row],[Gld]],2) &amp; "    " &amp;VLOOKUP((tabDaten[[#This Row],[MandNr]]&amp;"x"&amp;LEFT(tabDaten[[#This Row],[Gld]],2)),tabGliederung[],2,FALSE)</f>
        <v xml:space="preserve">35    Volksbildung/Volkshochschulen </v>
      </c>
      <c r="G13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84" s="14" t="str">
        <f>LEFT(tabDaten[[#This Row],[Gld]],4) &amp; "    " &amp;VLOOKUP((tabDaten[[#This Row],[MandNr]]&amp;"x"&amp;LEFT(tabDaten[[#This Row],[Gld]],4)),tabGliederung[],2,FALSE)</f>
        <v xml:space="preserve">3520    Stadt- und Kurbücherei </v>
      </c>
      <c r="I1384" s="14" t="str">
        <f>IF(OR(LEFT(tabDaten[[#This Row],[Grp]],1)*1=3,LEFT(tabDaten[[#This Row],[Grp]],1)*1=9),LEFT(tabDaten[[#This Row],[Grp]],2),LEFT(tabDaten[[#This Row],[Grp]],1))</f>
        <v>4</v>
      </c>
      <c r="J1384" s="14" t="str">
        <f>VLOOKUP(tabDaten[[#This Row],[GrpKurz]],tabGruppierung[],2,FALSE)</f>
        <v>A   Personalausgaben</v>
      </c>
      <c r="K13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3520-414000    Vergütungen der Beschäftigten bis 2005 nur Angestellte </v>
      </c>
      <c r="L1384" s="17">
        <f>IF(OR(tabDaten[[#This Row],[art]]="00",tabDaten[[#This Row],[art]]="10"),tabDaten[[#This Row],[Plan]],tabDaten[[#This Row],[Plan]]*-1)</f>
        <v>-160900</v>
      </c>
      <c r="M1384" s="18">
        <f>IF(OR(tabDaten[[#This Row],[art]]="00",tabDaten[[#This Row],[art]]="10",tabDaten[[#This Row],[art]]="60",tabDaten[[#This Row],[art]]="70"),tabDaten[[#This Row],[Rechnung]],tabDaten[[#This Row],[Rechnung]]*-1)</f>
        <v>-165547.88</v>
      </c>
      <c r="N1384" s="44">
        <v>1</v>
      </c>
      <c r="O1384" s="45" t="s">
        <v>997</v>
      </c>
      <c r="P1384" s="45" t="s">
        <v>1136</v>
      </c>
      <c r="Q1384" s="45" t="s">
        <v>1707</v>
      </c>
      <c r="R1384" s="45" t="s">
        <v>995</v>
      </c>
      <c r="S1384" s="45" t="s">
        <v>1546</v>
      </c>
      <c r="T1384" s="44" t="s">
        <v>127</v>
      </c>
      <c r="U1384" s="46">
        <v>160900</v>
      </c>
      <c r="V1384" s="46">
        <v>165547.88</v>
      </c>
    </row>
    <row r="1385" spans="2:22" x14ac:dyDescent="0.2">
      <c r="B1385" s="14" t="str">
        <f>IF(tabDaten[[#This Row],[MandNr]]="","Fehler",IF(tabDaten[[#This Row],[MandNr]]=1,"1 Stadt Bad Rappenau","2 Eigenbetrieb Stadtenwässerung"))</f>
        <v>1 Stadt Bad Rappenau</v>
      </c>
      <c r="C1385" s="14" t="str">
        <f>IF(OR(tabDaten[[#This Row],[art]]="00",tabDaten[[#This Row],[art]]="01",tabDaten[[#This Row],[art]]="60",tabDaten[[#This Row],[art]]="61"),"0 Verwaltungshaushalt","1 Vermögenshaushalt")</f>
        <v>0 Verwaltungshaushalt</v>
      </c>
      <c r="D1385" s="14" t="str">
        <f>VLOOKUP(tabDaten[[#This Row],[art]],tabKontenart[],2,FALSE)</f>
        <v>01 Ausgaben VerwaltungsHH</v>
      </c>
      <c r="E1385" s="14" t="str">
        <f>LEFT(tabDaten[[#This Row],[Gld]],1) &amp; "    " &amp;VLOOKUP((tabDaten[[#This Row],[MandNr]]&amp;"x"&amp;LEFT(tabDaten[[#This Row],[Gld]],1)),tabGliederung[],2,FALSE)</f>
        <v xml:space="preserve">3    Wissenschaft, Forschung, Kulturpflege </v>
      </c>
      <c r="F1385" s="14" t="str">
        <f>LEFT(tabDaten[[#This Row],[Gld]],2) &amp; "    " &amp;VLOOKUP((tabDaten[[#This Row],[MandNr]]&amp;"x"&amp;LEFT(tabDaten[[#This Row],[Gld]],2)),tabGliederung[],2,FALSE)</f>
        <v xml:space="preserve">35    Volksbildung/Volkshochschulen </v>
      </c>
      <c r="G13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85" s="14" t="str">
        <f>LEFT(tabDaten[[#This Row],[Gld]],4) &amp; "    " &amp;VLOOKUP((tabDaten[[#This Row],[MandNr]]&amp;"x"&amp;LEFT(tabDaten[[#This Row],[Gld]],4)),tabGliederung[],2,FALSE)</f>
        <v xml:space="preserve">3520    Stadt- und Kurbücherei </v>
      </c>
      <c r="I1385" s="14" t="str">
        <f>IF(OR(LEFT(tabDaten[[#This Row],[Grp]],1)*1=3,LEFT(tabDaten[[#This Row],[Grp]],1)*1=9),LEFT(tabDaten[[#This Row],[Grp]],2),LEFT(tabDaten[[#This Row],[Grp]],1))</f>
        <v>4</v>
      </c>
      <c r="J1385" s="14" t="str">
        <f>VLOOKUP(tabDaten[[#This Row],[GrpKurz]],tabGruppierung[],2,FALSE)</f>
        <v>A   Personalausgaben</v>
      </c>
      <c r="K13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3520-434000    Beiträge Versorgungskasse  bis 2005 nur Angestellte </v>
      </c>
      <c r="L1385" s="17">
        <f>IF(OR(tabDaten[[#This Row],[art]]="00",tabDaten[[#This Row],[art]]="10"),tabDaten[[#This Row],[Plan]],tabDaten[[#This Row],[Plan]]*-1)</f>
        <v>-13200</v>
      </c>
      <c r="M1385" s="18">
        <f>IF(OR(tabDaten[[#This Row],[art]]="00",tabDaten[[#This Row],[art]]="10",tabDaten[[#This Row],[art]]="60",tabDaten[[#This Row],[art]]="70"),tabDaten[[#This Row],[Rechnung]],tabDaten[[#This Row],[Rechnung]]*-1)</f>
        <v>-14438.07</v>
      </c>
      <c r="N1385" s="44">
        <v>1</v>
      </c>
      <c r="O1385" s="45" t="s">
        <v>997</v>
      </c>
      <c r="P1385" s="45" t="s">
        <v>1136</v>
      </c>
      <c r="Q1385" s="45" t="s">
        <v>1709</v>
      </c>
      <c r="R1385" s="45" t="s">
        <v>995</v>
      </c>
      <c r="S1385" s="45" t="s">
        <v>1546</v>
      </c>
      <c r="T1385" s="44" t="s">
        <v>104</v>
      </c>
      <c r="U1385" s="46">
        <v>13200</v>
      </c>
      <c r="V1385" s="46">
        <v>14438.07</v>
      </c>
    </row>
    <row r="1386" spans="2:22" x14ac:dyDescent="0.2">
      <c r="B1386" s="14" t="str">
        <f>IF(tabDaten[[#This Row],[MandNr]]="","Fehler",IF(tabDaten[[#This Row],[MandNr]]=1,"1 Stadt Bad Rappenau","2 Eigenbetrieb Stadtenwässerung"))</f>
        <v>1 Stadt Bad Rappenau</v>
      </c>
      <c r="C1386" s="14" t="str">
        <f>IF(OR(tabDaten[[#This Row],[art]]="00",tabDaten[[#This Row],[art]]="01",tabDaten[[#This Row],[art]]="60",tabDaten[[#This Row],[art]]="61"),"0 Verwaltungshaushalt","1 Vermögenshaushalt")</f>
        <v>0 Verwaltungshaushalt</v>
      </c>
      <c r="D1386" s="14" t="str">
        <f>VLOOKUP(tabDaten[[#This Row],[art]],tabKontenart[],2,FALSE)</f>
        <v>01 Ausgaben VerwaltungsHH</v>
      </c>
      <c r="E1386" s="14" t="str">
        <f>LEFT(tabDaten[[#This Row],[Gld]],1) &amp; "    " &amp;VLOOKUP((tabDaten[[#This Row],[MandNr]]&amp;"x"&amp;LEFT(tabDaten[[#This Row],[Gld]],1)),tabGliederung[],2,FALSE)</f>
        <v xml:space="preserve">3    Wissenschaft, Forschung, Kulturpflege </v>
      </c>
      <c r="F1386" s="14" t="str">
        <f>LEFT(tabDaten[[#This Row],[Gld]],2) &amp; "    " &amp;VLOOKUP((tabDaten[[#This Row],[MandNr]]&amp;"x"&amp;LEFT(tabDaten[[#This Row],[Gld]],2)),tabGliederung[],2,FALSE)</f>
        <v xml:space="preserve">35    Volksbildung/Volkshochschulen </v>
      </c>
      <c r="G13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86" s="14" t="str">
        <f>LEFT(tabDaten[[#This Row],[Gld]],4) &amp; "    " &amp;VLOOKUP((tabDaten[[#This Row],[MandNr]]&amp;"x"&amp;LEFT(tabDaten[[#This Row],[Gld]],4)),tabGliederung[],2,FALSE)</f>
        <v xml:space="preserve">3520    Stadt- und Kurbücherei </v>
      </c>
      <c r="I1386" s="14" t="str">
        <f>IF(OR(LEFT(tabDaten[[#This Row],[Grp]],1)*1=3,LEFT(tabDaten[[#This Row],[Grp]],1)*1=9),LEFT(tabDaten[[#This Row],[Grp]],2),LEFT(tabDaten[[#This Row],[Grp]],1))</f>
        <v>4</v>
      </c>
      <c r="J1386" s="14" t="str">
        <f>VLOOKUP(tabDaten[[#This Row],[GrpKurz]],tabGruppierung[],2,FALSE)</f>
        <v>A   Personalausgaben</v>
      </c>
      <c r="K13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3520-444000    Beiträge zur gesetzlichen Sozialversicherung für Angest. bis 2005 nur Angestellte </v>
      </c>
      <c r="L1386" s="17">
        <f>IF(OR(tabDaten[[#This Row],[art]]="00",tabDaten[[#This Row],[art]]="10"),tabDaten[[#This Row],[Plan]],tabDaten[[#This Row],[Plan]]*-1)</f>
        <v>-33300</v>
      </c>
      <c r="M1386" s="18">
        <f>IF(OR(tabDaten[[#This Row],[art]]="00",tabDaten[[#This Row],[art]]="10",tabDaten[[#This Row],[art]]="60",tabDaten[[#This Row],[art]]="70"),tabDaten[[#This Row],[Rechnung]],tabDaten[[#This Row],[Rechnung]]*-1)</f>
        <v>-33050.07</v>
      </c>
      <c r="N1386" s="44">
        <v>1</v>
      </c>
      <c r="O1386" s="45" t="s">
        <v>997</v>
      </c>
      <c r="P1386" s="45" t="s">
        <v>1136</v>
      </c>
      <c r="Q1386" s="45" t="s">
        <v>1710</v>
      </c>
      <c r="R1386" s="45" t="s">
        <v>995</v>
      </c>
      <c r="S1386" s="45" t="s">
        <v>1546</v>
      </c>
      <c r="T1386" s="44" t="s">
        <v>128</v>
      </c>
      <c r="U1386" s="46">
        <v>33300</v>
      </c>
      <c r="V1386" s="46">
        <v>33050.07</v>
      </c>
    </row>
    <row r="1387" spans="2:22" x14ac:dyDescent="0.2">
      <c r="B1387" s="14" t="str">
        <f>IF(tabDaten[[#This Row],[MandNr]]="","Fehler",IF(tabDaten[[#This Row],[MandNr]]=1,"1 Stadt Bad Rappenau","2 Eigenbetrieb Stadtenwässerung"))</f>
        <v>1 Stadt Bad Rappenau</v>
      </c>
      <c r="C1387" s="14" t="str">
        <f>IF(OR(tabDaten[[#This Row],[art]]="00",tabDaten[[#This Row],[art]]="01",tabDaten[[#This Row],[art]]="60",tabDaten[[#This Row],[art]]="61"),"0 Verwaltungshaushalt","1 Vermögenshaushalt")</f>
        <v>0 Verwaltungshaushalt</v>
      </c>
      <c r="D1387" s="14" t="str">
        <f>VLOOKUP(tabDaten[[#This Row],[art]],tabKontenart[],2,FALSE)</f>
        <v>01 Ausgaben VerwaltungsHH</v>
      </c>
      <c r="E1387" s="14" t="str">
        <f>LEFT(tabDaten[[#This Row],[Gld]],1) &amp; "    " &amp;VLOOKUP((tabDaten[[#This Row],[MandNr]]&amp;"x"&amp;LEFT(tabDaten[[#This Row],[Gld]],1)),tabGliederung[],2,FALSE)</f>
        <v xml:space="preserve">3    Wissenschaft, Forschung, Kulturpflege </v>
      </c>
      <c r="F1387" s="14" t="str">
        <f>LEFT(tabDaten[[#This Row],[Gld]],2) &amp; "    " &amp;VLOOKUP((tabDaten[[#This Row],[MandNr]]&amp;"x"&amp;LEFT(tabDaten[[#This Row],[Gld]],2)),tabGliederung[],2,FALSE)</f>
        <v xml:space="preserve">35    Volksbildung/Volkshochschulen </v>
      </c>
      <c r="G13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87" s="14" t="str">
        <f>LEFT(tabDaten[[#This Row],[Gld]],4) &amp; "    " &amp;VLOOKUP((tabDaten[[#This Row],[MandNr]]&amp;"x"&amp;LEFT(tabDaten[[#This Row],[Gld]],4)),tabGliederung[],2,FALSE)</f>
        <v xml:space="preserve">3520    Stadt- und Kurbücherei </v>
      </c>
      <c r="I1387" s="14" t="str">
        <f>IF(OR(LEFT(tabDaten[[#This Row],[Grp]],1)*1=3,LEFT(tabDaten[[#This Row],[Grp]],1)*1=9),LEFT(tabDaten[[#This Row],[Grp]],2),LEFT(tabDaten[[#This Row],[Grp]],1))</f>
        <v>4</v>
      </c>
      <c r="J1387" s="14" t="str">
        <f>VLOOKUP(tabDaten[[#This Row],[GrpKurz]],tabGruppierung[],2,FALSE)</f>
        <v>A   Personalausgaben</v>
      </c>
      <c r="K13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3520-450000    Beihilfen, Unterstützung und dgl.  </v>
      </c>
      <c r="L1387" s="17">
        <f>IF(OR(tabDaten[[#This Row],[art]]="00",tabDaten[[#This Row],[art]]="10"),tabDaten[[#This Row],[Plan]],tabDaten[[#This Row],[Plan]]*-1)</f>
        <v>-100</v>
      </c>
      <c r="M1387" s="18">
        <f>IF(OR(tabDaten[[#This Row],[art]]="00",tabDaten[[#This Row],[art]]="10",tabDaten[[#This Row],[art]]="60",tabDaten[[#This Row],[art]]="70"),tabDaten[[#This Row],[Rechnung]],tabDaten[[#This Row],[Rechnung]]*-1)</f>
        <v>-24.8</v>
      </c>
      <c r="N1387" s="44">
        <v>1</v>
      </c>
      <c r="O1387" s="45" t="s">
        <v>997</v>
      </c>
      <c r="P1387" s="45" t="s">
        <v>1136</v>
      </c>
      <c r="Q1387" s="45" t="s">
        <v>1711</v>
      </c>
      <c r="R1387" s="45" t="s">
        <v>995</v>
      </c>
      <c r="S1387" s="45" t="s">
        <v>1546</v>
      </c>
      <c r="T1387" s="44" t="s">
        <v>106</v>
      </c>
      <c r="U1387" s="46">
        <v>100</v>
      </c>
      <c r="V1387" s="46">
        <v>24.8</v>
      </c>
    </row>
    <row r="1388" spans="2:22" x14ac:dyDescent="0.2">
      <c r="B1388" s="14" t="str">
        <f>IF(tabDaten[[#This Row],[MandNr]]="","Fehler",IF(tabDaten[[#This Row],[MandNr]]=1,"1 Stadt Bad Rappenau","2 Eigenbetrieb Stadtenwässerung"))</f>
        <v>1 Stadt Bad Rappenau</v>
      </c>
      <c r="C1388" s="14" t="str">
        <f>IF(OR(tabDaten[[#This Row],[art]]="00",tabDaten[[#This Row],[art]]="01",tabDaten[[#This Row],[art]]="60",tabDaten[[#This Row],[art]]="61"),"0 Verwaltungshaushalt","1 Vermögenshaushalt")</f>
        <v>0 Verwaltungshaushalt</v>
      </c>
      <c r="D1388" s="14" t="str">
        <f>VLOOKUP(tabDaten[[#This Row],[art]],tabKontenart[],2,FALSE)</f>
        <v>01 Ausgaben VerwaltungsHH</v>
      </c>
      <c r="E1388" s="14" t="str">
        <f>LEFT(tabDaten[[#This Row],[Gld]],1) &amp; "    " &amp;VLOOKUP((tabDaten[[#This Row],[MandNr]]&amp;"x"&amp;LEFT(tabDaten[[#This Row],[Gld]],1)),tabGliederung[],2,FALSE)</f>
        <v xml:space="preserve">3    Wissenschaft, Forschung, Kulturpflege </v>
      </c>
      <c r="F1388" s="14" t="str">
        <f>LEFT(tabDaten[[#This Row],[Gld]],2) &amp; "    " &amp;VLOOKUP((tabDaten[[#This Row],[MandNr]]&amp;"x"&amp;LEFT(tabDaten[[#This Row],[Gld]],2)),tabGliederung[],2,FALSE)</f>
        <v xml:space="preserve">35    Volksbildung/Volkshochschulen </v>
      </c>
      <c r="G13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88" s="14" t="str">
        <f>LEFT(tabDaten[[#This Row],[Gld]],4) &amp; "    " &amp;VLOOKUP((tabDaten[[#This Row],[MandNr]]&amp;"x"&amp;LEFT(tabDaten[[#This Row],[Gld]],4)),tabGliederung[],2,FALSE)</f>
        <v xml:space="preserve">3520    Stadt- und Kurbücherei </v>
      </c>
      <c r="I1388" s="14" t="str">
        <f>IF(OR(LEFT(tabDaten[[#This Row],[Grp]],1)*1=3,LEFT(tabDaten[[#This Row],[Grp]],1)*1=9),LEFT(tabDaten[[#This Row],[Grp]],2),LEFT(tabDaten[[#This Row],[Grp]],1))</f>
        <v>4</v>
      </c>
      <c r="J1388" s="14" t="str">
        <f>VLOOKUP(tabDaten[[#This Row],[GrpKurz]],tabGruppierung[],2,FALSE)</f>
        <v>A   Personalausgaben</v>
      </c>
      <c r="K13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3520-460000    Personalnebenausgaben   </v>
      </c>
      <c r="L1388" s="17">
        <f>IF(OR(tabDaten[[#This Row],[art]]="00",tabDaten[[#This Row],[art]]="10"),tabDaten[[#This Row],[Plan]],tabDaten[[#This Row],[Plan]]*-1)</f>
        <v>-200</v>
      </c>
      <c r="M1388" s="18">
        <f>IF(OR(tabDaten[[#This Row],[art]]="00",tabDaten[[#This Row],[art]]="10",tabDaten[[#This Row],[art]]="60",tabDaten[[#This Row],[art]]="70"),tabDaten[[#This Row],[Rechnung]],tabDaten[[#This Row],[Rechnung]]*-1)</f>
        <v>-507.36</v>
      </c>
      <c r="N1388" s="44">
        <v>1</v>
      </c>
      <c r="O1388" s="45" t="s">
        <v>997</v>
      </c>
      <c r="P1388" s="45" t="s">
        <v>1136</v>
      </c>
      <c r="Q1388" s="45" t="s">
        <v>1712</v>
      </c>
      <c r="R1388" s="45" t="s">
        <v>995</v>
      </c>
      <c r="S1388" s="45" t="s">
        <v>1546</v>
      </c>
      <c r="T1388" s="44" t="s">
        <v>107</v>
      </c>
      <c r="U1388" s="46">
        <v>200</v>
      </c>
      <c r="V1388" s="46">
        <v>507.36</v>
      </c>
    </row>
    <row r="1389" spans="2:22" x14ac:dyDescent="0.2">
      <c r="B1389" s="14" t="str">
        <f>IF(tabDaten[[#This Row],[MandNr]]="","Fehler",IF(tabDaten[[#This Row],[MandNr]]=1,"1 Stadt Bad Rappenau","2 Eigenbetrieb Stadtenwässerung"))</f>
        <v>1 Stadt Bad Rappenau</v>
      </c>
      <c r="C1389" s="14" t="str">
        <f>IF(OR(tabDaten[[#This Row],[art]]="00",tabDaten[[#This Row],[art]]="01",tabDaten[[#This Row],[art]]="60",tabDaten[[#This Row],[art]]="61"),"0 Verwaltungshaushalt","1 Vermögenshaushalt")</f>
        <v>0 Verwaltungshaushalt</v>
      </c>
      <c r="D1389" s="14" t="str">
        <f>VLOOKUP(tabDaten[[#This Row],[art]],tabKontenart[],2,FALSE)</f>
        <v>01 Ausgaben VerwaltungsHH</v>
      </c>
      <c r="E1389" s="14" t="str">
        <f>LEFT(tabDaten[[#This Row],[Gld]],1) &amp; "    " &amp;VLOOKUP((tabDaten[[#This Row],[MandNr]]&amp;"x"&amp;LEFT(tabDaten[[#This Row],[Gld]],1)),tabGliederung[],2,FALSE)</f>
        <v xml:space="preserve">3    Wissenschaft, Forschung, Kulturpflege </v>
      </c>
      <c r="F1389" s="14" t="str">
        <f>LEFT(tabDaten[[#This Row],[Gld]],2) &amp; "    " &amp;VLOOKUP((tabDaten[[#This Row],[MandNr]]&amp;"x"&amp;LEFT(tabDaten[[#This Row],[Gld]],2)),tabGliederung[],2,FALSE)</f>
        <v xml:space="preserve">35    Volksbildung/Volkshochschulen </v>
      </c>
      <c r="G13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89" s="14" t="str">
        <f>LEFT(tabDaten[[#This Row],[Gld]],4) &amp; "    " &amp;VLOOKUP((tabDaten[[#This Row],[MandNr]]&amp;"x"&amp;LEFT(tabDaten[[#This Row],[Gld]],4)),tabGliederung[],2,FALSE)</f>
        <v xml:space="preserve">3520    Stadt- und Kurbücherei </v>
      </c>
      <c r="I1389" s="14" t="str">
        <f>IF(OR(LEFT(tabDaten[[#This Row],[Grp]],1)*1=3,LEFT(tabDaten[[#This Row],[Grp]],1)*1=9),LEFT(tabDaten[[#This Row],[Grp]],2),LEFT(tabDaten[[#This Row],[Grp]],1))</f>
        <v>4</v>
      </c>
      <c r="J1389" s="14" t="str">
        <f>VLOOKUP(tabDaten[[#This Row],[GrpKurz]],tabGruppierung[],2,FALSE)</f>
        <v>A   Personalausgaben</v>
      </c>
      <c r="K13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3520-462000    Betriebsausflug   </v>
      </c>
      <c r="L1389" s="17">
        <f>IF(OR(tabDaten[[#This Row],[art]]="00",tabDaten[[#This Row],[art]]="10"),tabDaten[[#This Row],[Plan]],tabDaten[[#This Row],[Plan]]*-1)</f>
        <v>-100</v>
      </c>
      <c r="M1389" s="18">
        <f>IF(OR(tabDaten[[#This Row],[art]]="00",tabDaten[[#This Row],[art]]="10",tabDaten[[#This Row],[art]]="60",tabDaten[[#This Row],[art]]="70"),tabDaten[[#This Row],[Rechnung]],tabDaten[[#This Row],[Rechnung]]*-1)</f>
        <v>-179.85</v>
      </c>
      <c r="N1389" s="44">
        <v>1</v>
      </c>
      <c r="O1389" s="45" t="s">
        <v>997</v>
      </c>
      <c r="P1389" s="45" t="s">
        <v>1136</v>
      </c>
      <c r="Q1389" s="45" t="s">
        <v>1713</v>
      </c>
      <c r="R1389" s="45" t="s">
        <v>995</v>
      </c>
      <c r="S1389" s="45" t="s">
        <v>1546</v>
      </c>
      <c r="T1389" s="44" t="s">
        <v>108</v>
      </c>
      <c r="U1389" s="46">
        <v>100</v>
      </c>
      <c r="V1389" s="46">
        <v>179.85</v>
      </c>
    </row>
    <row r="1390" spans="2:22" x14ac:dyDescent="0.2">
      <c r="B1390" s="14" t="str">
        <f>IF(tabDaten[[#This Row],[MandNr]]="","Fehler",IF(tabDaten[[#This Row],[MandNr]]=1,"1 Stadt Bad Rappenau","2 Eigenbetrieb Stadtenwässerung"))</f>
        <v>1 Stadt Bad Rappenau</v>
      </c>
      <c r="C1390" s="14" t="str">
        <f>IF(OR(tabDaten[[#This Row],[art]]="00",tabDaten[[#This Row],[art]]="01",tabDaten[[#This Row],[art]]="60",tabDaten[[#This Row],[art]]="61"),"0 Verwaltungshaushalt","1 Vermögenshaushalt")</f>
        <v>0 Verwaltungshaushalt</v>
      </c>
      <c r="D1390" s="14" t="str">
        <f>VLOOKUP(tabDaten[[#This Row],[art]],tabKontenart[],2,FALSE)</f>
        <v>01 Ausgaben VerwaltungsHH</v>
      </c>
      <c r="E1390" s="14" t="str">
        <f>LEFT(tabDaten[[#This Row],[Gld]],1) &amp; "    " &amp;VLOOKUP((tabDaten[[#This Row],[MandNr]]&amp;"x"&amp;LEFT(tabDaten[[#This Row],[Gld]],1)),tabGliederung[],2,FALSE)</f>
        <v xml:space="preserve">3    Wissenschaft, Forschung, Kulturpflege </v>
      </c>
      <c r="F1390" s="14" t="str">
        <f>LEFT(tabDaten[[#This Row],[Gld]],2) &amp; "    " &amp;VLOOKUP((tabDaten[[#This Row],[MandNr]]&amp;"x"&amp;LEFT(tabDaten[[#This Row],[Gld]],2)),tabGliederung[],2,FALSE)</f>
        <v xml:space="preserve">35    Volksbildung/Volkshochschulen </v>
      </c>
      <c r="G13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0" s="14" t="str">
        <f>LEFT(tabDaten[[#This Row],[Gld]],4) &amp; "    " &amp;VLOOKUP((tabDaten[[#This Row],[MandNr]]&amp;"x"&amp;LEFT(tabDaten[[#This Row],[Gld]],4)),tabGliederung[],2,FALSE)</f>
        <v xml:space="preserve">3520    Stadt- und Kurbücherei </v>
      </c>
      <c r="I1390" s="14" t="str">
        <f>IF(OR(LEFT(tabDaten[[#This Row],[Grp]],1)*1=3,LEFT(tabDaten[[#This Row],[Grp]],1)*1=9),LEFT(tabDaten[[#This Row],[Grp]],2),LEFT(tabDaten[[#This Row],[Grp]],1))</f>
        <v>5</v>
      </c>
      <c r="J1390" s="14" t="str">
        <f>VLOOKUP(tabDaten[[#This Row],[GrpKurz]],tabGruppierung[],2,FALSE)</f>
        <v>A   Sächlicher Verwaltungs- und Betriebsaufwand</v>
      </c>
      <c r="K13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3520-501000    Gebäudeunterhaltung   </v>
      </c>
      <c r="L1390" s="17">
        <f>IF(OR(tabDaten[[#This Row],[art]]="00",tabDaten[[#This Row],[art]]="10"),tabDaten[[#This Row],[Plan]],tabDaten[[#This Row],[Plan]]*-1)</f>
        <v>-3500</v>
      </c>
      <c r="M1390" s="18">
        <f>IF(OR(tabDaten[[#This Row],[art]]="00",tabDaten[[#This Row],[art]]="10",tabDaten[[#This Row],[art]]="60",tabDaten[[#This Row],[art]]="70"),tabDaten[[#This Row],[Rechnung]],tabDaten[[#This Row],[Rechnung]]*-1)</f>
        <v>-5058.4399999999996</v>
      </c>
      <c r="N1390" s="44">
        <v>1</v>
      </c>
      <c r="O1390" s="45" t="s">
        <v>997</v>
      </c>
      <c r="P1390" s="45" t="s">
        <v>1136</v>
      </c>
      <c r="Q1390" s="45" t="s">
        <v>1730</v>
      </c>
      <c r="R1390" s="45" t="s">
        <v>995</v>
      </c>
      <c r="S1390" s="45" t="s">
        <v>1546</v>
      </c>
      <c r="T1390" s="44" t="s">
        <v>133</v>
      </c>
      <c r="U1390" s="46">
        <v>3500</v>
      </c>
      <c r="V1390" s="46">
        <v>5058.4399999999996</v>
      </c>
    </row>
    <row r="1391" spans="2:22" x14ac:dyDescent="0.2">
      <c r="B1391" s="14" t="str">
        <f>IF(tabDaten[[#This Row],[MandNr]]="","Fehler",IF(tabDaten[[#This Row],[MandNr]]=1,"1 Stadt Bad Rappenau","2 Eigenbetrieb Stadtenwässerung"))</f>
        <v>1 Stadt Bad Rappenau</v>
      </c>
      <c r="C1391" s="14" t="str">
        <f>IF(OR(tabDaten[[#This Row],[art]]="00",tabDaten[[#This Row],[art]]="01",tabDaten[[#This Row],[art]]="60",tabDaten[[#This Row],[art]]="61"),"0 Verwaltungshaushalt","1 Vermögenshaushalt")</f>
        <v>0 Verwaltungshaushalt</v>
      </c>
      <c r="D1391" s="14" t="str">
        <f>VLOOKUP(tabDaten[[#This Row],[art]],tabKontenart[],2,FALSE)</f>
        <v>01 Ausgaben VerwaltungsHH</v>
      </c>
      <c r="E1391" s="14" t="str">
        <f>LEFT(tabDaten[[#This Row],[Gld]],1) &amp; "    " &amp;VLOOKUP((tabDaten[[#This Row],[MandNr]]&amp;"x"&amp;LEFT(tabDaten[[#This Row],[Gld]],1)),tabGliederung[],2,FALSE)</f>
        <v xml:space="preserve">3    Wissenschaft, Forschung, Kulturpflege </v>
      </c>
      <c r="F1391" s="14" t="str">
        <f>LEFT(tabDaten[[#This Row],[Gld]],2) &amp; "    " &amp;VLOOKUP((tabDaten[[#This Row],[MandNr]]&amp;"x"&amp;LEFT(tabDaten[[#This Row],[Gld]],2)),tabGliederung[],2,FALSE)</f>
        <v xml:space="preserve">35    Volksbildung/Volkshochschulen </v>
      </c>
      <c r="G13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1" s="14" t="str">
        <f>LEFT(tabDaten[[#This Row],[Gld]],4) &amp; "    " &amp;VLOOKUP((tabDaten[[#This Row],[MandNr]]&amp;"x"&amp;LEFT(tabDaten[[#This Row],[Gld]],4)),tabGliederung[],2,FALSE)</f>
        <v xml:space="preserve">3520    Stadt- und Kurbücherei </v>
      </c>
      <c r="I1391" s="14" t="str">
        <f>IF(OR(LEFT(tabDaten[[#This Row],[Grp]],1)*1=3,LEFT(tabDaten[[#This Row],[Grp]],1)*1=9),LEFT(tabDaten[[#This Row],[Grp]],2),LEFT(tabDaten[[#This Row],[Grp]],1))</f>
        <v>5</v>
      </c>
      <c r="J1391" s="14" t="str">
        <f>VLOOKUP(tabDaten[[#This Row],[GrpKurz]],tabGruppierung[],2,FALSE)</f>
        <v>A   Sächlicher Verwaltungs- und Betriebsaufwand</v>
      </c>
      <c r="K13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3520-521000    Geräte, Ausstattungs- und  Einrichtungsgegenstände  </v>
      </c>
      <c r="L1391" s="17">
        <f>IF(OR(tabDaten[[#This Row],[art]]="00",tabDaten[[#This Row],[art]]="10"),tabDaten[[#This Row],[Plan]],tabDaten[[#This Row],[Plan]]*-1)</f>
        <v>-2500</v>
      </c>
      <c r="M1391" s="18">
        <f>IF(OR(tabDaten[[#This Row],[art]]="00",tabDaten[[#This Row],[art]]="10",tabDaten[[#This Row],[art]]="60",tabDaten[[#This Row],[art]]="70"),tabDaten[[#This Row],[Rechnung]],tabDaten[[#This Row],[Rechnung]]*-1)</f>
        <v>-2538.79</v>
      </c>
      <c r="N1391" s="44">
        <v>1</v>
      </c>
      <c r="O1391" s="45" t="s">
        <v>997</v>
      </c>
      <c r="P1391" s="45" t="s">
        <v>1136</v>
      </c>
      <c r="Q1391" s="45" t="s">
        <v>1750</v>
      </c>
      <c r="R1391" s="45" t="s">
        <v>995</v>
      </c>
      <c r="S1391" s="45" t="s">
        <v>1546</v>
      </c>
      <c r="T1391" s="44" t="s">
        <v>198</v>
      </c>
      <c r="U1391" s="46">
        <v>2500</v>
      </c>
      <c r="V1391" s="46">
        <v>2538.79</v>
      </c>
    </row>
    <row r="1392" spans="2:22" x14ac:dyDescent="0.2">
      <c r="B1392" s="14" t="str">
        <f>IF(tabDaten[[#This Row],[MandNr]]="","Fehler",IF(tabDaten[[#This Row],[MandNr]]=1,"1 Stadt Bad Rappenau","2 Eigenbetrieb Stadtenwässerung"))</f>
        <v>1 Stadt Bad Rappenau</v>
      </c>
      <c r="C1392" s="14" t="str">
        <f>IF(OR(tabDaten[[#This Row],[art]]="00",tabDaten[[#This Row],[art]]="01",tabDaten[[#This Row],[art]]="60",tabDaten[[#This Row],[art]]="61"),"0 Verwaltungshaushalt","1 Vermögenshaushalt")</f>
        <v>0 Verwaltungshaushalt</v>
      </c>
      <c r="D1392" s="14" t="str">
        <f>VLOOKUP(tabDaten[[#This Row],[art]],tabKontenart[],2,FALSE)</f>
        <v>01 Ausgaben VerwaltungsHH</v>
      </c>
      <c r="E1392" s="14" t="str">
        <f>LEFT(tabDaten[[#This Row],[Gld]],1) &amp; "    " &amp;VLOOKUP((tabDaten[[#This Row],[MandNr]]&amp;"x"&amp;LEFT(tabDaten[[#This Row],[Gld]],1)),tabGliederung[],2,FALSE)</f>
        <v xml:space="preserve">3    Wissenschaft, Forschung, Kulturpflege </v>
      </c>
      <c r="F1392" s="14" t="str">
        <f>LEFT(tabDaten[[#This Row],[Gld]],2) &amp; "    " &amp;VLOOKUP((tabDaten[[#This Row],[MandNr]]&amp;"x"&amp;LEFT(tabDaten[[#This Row],[Gld]],2)),tabGliederung[],2,FALSE)</f>
        <v xml:space="preserve">35    Volksbildung/Volkshochschulen </v>
      </c>
      <c r="G13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2" s="14" t="str">
        <f>LEFT(tabDaten[[#This Row],[Gld]],4) &amp; "    " &amp;VLOOKUP((tabDaten[[#This Row],[MandNr]]&amp;"x"&amp;LEFT(tabDaten[[#This Row],[Gld]],4)),tabGliederung[],2,FALSE)</f>
        <v xml:space="preserve">3520    Stadt- und Kurbücherei </v>
      </c>
      <c r="I1392" s="14" t="str">
        <f>IF(OR(LEFT(tabDaten[[#This Row],[Grp]],1)*1=3,LEFT(tabDaten[[#This Row],[Grp]],1)*1=9),LEFT(tabDaten[[#This Row],[Grp]],2),LEFT(tabDaten[[#This Row],[Grp]],1))</f>
        <v>5</v>
      </c>
      <c r="J1392" s="14" t="str">
        <f>VLOOKUP(tabDaten[[#This Row],[GrpKurz]],tabGruppierung[],2,FALSE)</f>
        <v>A   Sächlicher Verwaltungs- und Betriebsaufwand</v>
      </c>
      <c r="K13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3520-522000    Druck- und Kopierkosten   </v>
      </c>
      <c r="L1392" s="17">
        <f>IF(OR(tabDaten[[#This Row],[art]]="00",tabDaten[[#This Row],[art]]="10"),tabDaten[[#This Row],[Plan]],tabDaten[[#This Row],[Plan]]*-1)</f>
        <v>-1100</v>
      </c>
      <c r="M1392" s="18">
        <f>IF(OR(tabDaten[[#This Row],[art]]="00",tabDaten[[#This Row],[art]]="10",tabDaten[[#This Row],[art]]="60",tabDaten[[#This Row],[art]]="70"),tabDaten[[#This Row],[Rechnung]],tabDaten[[#This Row],[Rechnung]]*-1)</f>
        <v>-606.16999999999996</v>
      </c>
      <c r="N1392" s="44">
        <v>1</v>
      </c>
      <c r="O1392" s="45" t="s">
        <v>997</v>
      </c>
      <c r="P1392" s="45" t="s">
        <v>1136</v>
      </c>
      <c r="Q1392" s="45" t="s">
        <v>1715</v>
      </c>
      <c r="R1392" s="45" t="s">
        <v>995</v>
      </c>
      <c r="S1392" s="45" t="s">
        <v>1546</v>
      </c>
      <c r="T1392" s="44" t="s">
        <v>110</v>
      </c>
      <c r="U1392" s="46">
        <v>1100</v>
      </c>
      <c r="V1392" s="46">
        <v>606.16999999999996</v>
      </c>
    </row>
    <row r="1393" spans="2:22" x14ac:dyDescent="0.2">
      <c r="B1393" s="14" t="str">
        <f>IF(tabDaten[[#This Row],[MandNr]]="","Fehler",IF(tabDaten[[#This Row],[MandNr]]=1,"1 Stadt Bad Rappenau","2 Eigenbetrieb Stadtenwässerung"))</f>
        <v>1 Stadt Bad Rappenau</v>
      </c>
      <c r="C1393" s="14" t="str">
        <f>IF(OR(tabDaten[[#This Row],[art]]="00",tabDaten[[#This Row],[art]]="01",tabDaten[[#This Row],[art]]="60",tabDaten[[#This Row],[art]]="61"),"0 Verwaltungshaushalt","1 Vermögenshaushalt")</f>
        <v>0 Verwaltungshaushalt</v>
      </c>
      <c r="D1393" s="14" t="str">
        <f>VLOOKUP(tabDaten[[#This Row],[art]],tabKontenart[],2,FALSE)</f>
        <v>01 Ausgaben VerwaltungsHH</v>
      </c>
      <c r="E1393" s="14" t="str">
        <f>LEFT(tabDaten[[#This Row],[Gld]],1) &amp; "    " &amp;VLOOKUP((tabDaten[[#This Row],[MandNr]]&amp;"x"&amp;LEFT(tabDaten[[#This Row],[Gld]],1)),tabGliederung[],2,FALSE)</f>
        <v xml:space="preserve">3    Wissenschaft, Forschung, Kulturpflege </v>
      </c>
      <c r="F1393" s="14" t="str">
        <f>LEFT(tabDaten[[#This Row],[Gld]],2) &amp; "    " &amp;VLOOKUP((tabDaten[[#This Row],[MandNr]]&amp;"x"&amp;LEFT(tabDaten[[#This Row],[Gld]],2)),tabGliederung[],2,FALSE)</f>
        <v xml:space="preserve">35    Volksbildung/Volkshochschulen </v>
      </c>
      <c r="G13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3" s="14" t="str">
        <f>LEFT(tabDaten[[#This Row],[Gld]],4) &amp; "    " &amp;VLOOKUP((tabDaten[[#This Row],[MandNr]]&amp;"x"&amp;LEFT(tabDaten[[#This Row],[Gld]],4)),tabGliederung[],2,FALSE)</f>
        <v xml:space="preserve">3520    Stadt- und Kurbücherei </v>
      </c>
      <c r="I1393" s="14" t="str">
        <f>IF(OR(LEFT(tabDaten[[#This Row],[Grp]],1)*1=3,LEFT(tabDaten[[#This Row],[Grp]],1)*1=9),LEFT(tabDaten[[#This Row],[Grp]],2),LEFT(tabDaten[[#This Row],[Grp]],1))</f>
        <v>5</v>
      </c>
      <c r="J1393" s="14" t="str">
        <f>VLOOKUP(tabDaten[[#This Row],[GrpKurz]],tabGruppierung[],2,FALSE)</f>
        <v>A   Sächlicher Verwaltungs- und Betriebsaufwand</v>
      </c>
      <c r="K13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3520-541000    Strom   </v>
      </c>
      <c r="L1393" s="17">
        <f>IF(OR(tabDaten[[#This Row],[art]]="00",tabDaten[[#This Row],[art]]="10"),tabDaten[[#This Row],[Plan]],tabDaten[[#This Row],[Plan]]*-1)</f>
        <v>-800</v>
      </c>
      <c r="M1393" s="18">
        <f>IF(OR(tabDaten[[#This Row],[art]]="00",tabDaten[[#This Row],[art]]="10",tabDaten[[#This Row],[art]]="60",tabDaten[[#This Row],[art]]="70"),tabDaten[[#This Row],[Rechnung]],tabDaten[[#This Row],[Rechnung]]*-1)</f>
        <v>-1008.68</v>
      </c>
      <c r="N1393" s="44">
        <v>1</v>
      </c>
      <c r="O1393" s="45" t="s">
        <v>997</v>
      </c>
      <c r="P1393" s="45" t="s">
        <v>1136</v>
      </c>
      <c r="Q1393" s="45" t="s">
        <v>1732</v>
      </c>
      <c r="R1393" s="45" t="s">
        <v>995</v>
      </c>
      <c r="S1393" s="45" t="s">
        <v>1546</v>
      </c>
      <c r="T1393" s="44" t="s">
        <v>135</v>
      </c>
      <c r="U1393" s="46">
        <v>800</v>
      </c>
      <c r="V1393" s="46">
        <v>1008.68</v>
      </c>
    </row>
    <row r="1394" spans="2:22" x14ac:dyDescent="0.2">
      <c r="B1394" s="14" t="str">
        <f>IF(tabDaten[[#This Row],[MandNr]]="","Fehler",IF(tabDaten[[#This Row],[MandNr]]=1,"1 Stadt Bad Rappenau","2 Eigenbetrieb Stadtenwässerung"))</f>
        <v>1 Stadt Bad Rappenau</v>
      </c>
      <c r="C1394" s="14" t="str">
        <f>IF(OR(tabDaten[[#This Row],[art]]="00",tabDaten[[#This Row],[art]]="01",tabDaten[[#This Row],[art]]="60",tabDaten[[#This Row],[art]]="61"),"0 Verwaltungshaushalt","1 Vermögenshaushalt")</f>
        <v>0 Verwaltungshaushalt</v>
      </c>
      <c r="D1394" s="14" t="str">
        <f>VLOOKUP(tabDaten[[#This Row],[art]],tabKontenart[],2,FALSE)</f>
        <v>01 Ausgaben VerwaltungsHH</v>
      </c>
      <c r="E1394" s="14" t="str">
        <f>LEFT(tabDaten[[#This Row],[Gld]],1) &amp; "    " &amp;VLOOKUP((tabDaten[[#This Row],[MandNr]]&amp;"x"&amp;LEFT(tabDaten[[#This Row],[Gld]],1)),tabGliederung[],2,FALSE)</f>
        <v xml:space="preserve">3    Wissenschaft, Forschung, Kulturpflege </v>
      </c>
      <c r="F1394" s="14" t="str">
        <f>LEFT(tabDaten[[#This Row],[Gld]],2) &amp; "    " &amp;VLOOKUP((tabDaten[[#This Row],[MandNr]]&amp;"x"&amp;LEFT(tabDaten[[#This Row],[Gld]],2)),tabGliederung[],2,FALSE)</f>
        <v xml:space="preserve">35    Volksbildung/Volkshochschulen </v>
      </c>
      <c r="G13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4" s="14" t="str">
        <f>LEFT(tabDaten[[#This Row],[Gld]],4) &amp; "    " &amp;VLOOKUP((tabDaten[[#This Row],[MandNr]]&amp;"x"&amp;LEFT(tabDaten[[#This Row],[Gld]],4)),tabGliederung[],2,FALSE)</f>
        <v xml:space="preserve">3520    Stadt- und Kurbücherei </v>
      </c>
      <c r="I1394" s="14" t="str">
        <f>IF(OR(LEFT(tabDaten[[#This Row],[Grp]],1)*1=3,LEFT(tabDaten[[#This Row],[Grp]],1)*1=9),LEFT(tabDaten[[#This Row],[Grp]],2),LEFT(tabDaten[[#This Row],[Grp]],1))</f>
        <v>5</v>
      </c>
      <c r="J1394" s="14" t="str">
        <f>VLOOKUP(tabDaten[[#This Row],[GrpKurz]],tabGruppierung[],2,FALSE)</f>
        <v>A   Sächlicher Verwaltungs- und Betriebsaufwand</v>
      </c>
      <c r="K13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3520-542000    Wasser / Abwasser   </v>
      </c>
      <c r="L1394" s="17">
        <f>IF(OR(tabDaten[[#This Row],[art]]="00",tabDaten[[#This Row],[art]]="10"),tabDaten[[#This Row],[Plan]],tabDaten[[#This Row],[Plan]]*-1)</f>
        <v>-500</v>
      </c>
      <c r="M1394" s="18">
        <f>IF(OR(tabDaten[[#This Row],[art]]="00",tabDaten[[#This Row],[art]]="10",tabDaten[[#This Row],[art]]="60",tabDaten[[#This Row],[art]]="70"),tabDaten[[#This Row],[Rechnung]],tabDaten[[#This Row],[Rechnung]]*-1)</f>
        <v>-323.79000000000002</v>
      </c>
      <c r="N1394" s="44">
        <v>1</v>
      </c>
      <c r="O1394" s="45" t="s">
        <v>997</v>
      </c>
      <c r="P1394" s="45" t="s">
        <v>1136</v>
      </c>
      <c r="Q1394" s="45" t="s">
        <v>1733</v>
      </c>
      <c r="R1394" s="45" t="s">
        <v>995</v>
      </c>
      <c r="S1394" s="45" t="s">
        <v>1546</v>
      </c>
      <c r="T1394" s="44" t="s">
        <v>136</v>
      </c>
      <c r="U1394" s="46">
        <v>500</v>
      </c>
      <c r="V1394" s="46">
        <v>323.79000000000002</v>
      </c>
    </row>
    <row r="1395" spans="2:22" x14ac:dyDescent="0.2">
      <c r="B1395" s="14" t="str">
        <f>IF(tabDaten[[#This Row],[MandNr]]="","Fehler",IF(tabDaten[[#This Row],[MandNr]]=1,"1 Stadt Bad Rappenau","2 Eigenbetrieb Stadtenwässerung"))</f>
        <v>1 Stadt Bad Rappenau</v>
      </c>
      <c r="C1395" s="14" t="str">
        <f>IF(OR(tabDaten[[#This Row],[art]]="00",tabDaten[[#This Row],[art]]="01",tabDaten[[#This Row],[art]]="60",tabDaten[[#This Row],[art]]="61"),"0 Verwaltungshaushalt","1 Vermögenshaushalt")</f>
        <v>0 Verwaltungshaushalt</v>
      </c>
      <c r="D1395" s="14" t="str">
        <f>VLOOKUP(tabDaten[[#This Row],[art]],tabKontenart[],2,FALSE)</f>
        <v>01 Ausgaben VerwaltungsHH</v>
      </c>
      <c r="E1395" s="14" t="str">
        <f>LEFT(tabDaten[[#This Row],[Gld]],1) &amp; "    " &amp;VLOOKUP((tabDaten[[#This Row],[MandNr]]&amp;"x"&amp;LEFT(tabDaten[[#This Row],[Gld]],1)),tabGliederung[],2,FALSE)</f>
        <v xml:space="preserve">3    Wissenschaft, Forschung, Kulturpflege </v>
      </c>
      <c r="F1395" s="14" t="str">
        <f>LEFT(tabDaten[[#This Row],[Gld]],2) &amp; "    " &amp;VLOOKUP((tabDaten[[#This Row],[MandNr]]&amp;"x"&amp;LEFT(tabDaten[[#This Row],[Gld]],2)),tabGliederung[],2,FALSE)</f>
        <v xml:space="preserve">35    Volksbildung/Volkshochschulen </v>
      </c>
      <c r="G13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5" s="14" t="str">
        <f>LEFT(tabDaten[[#This Row],[Gld]],4) &amp; "    " &amp;VLOOKUP((tabDaten[[#This Row],[MandNr]]&amp;"x"&amp;LEFT(tabDaten[[#This Row],[Gld]],4)),tabGliederung[],2,FALSE)</f>
        <v xml:space="preserve">3520    Stadt- und Kurbücherei </v>
      </c>
      <c r="I1395" s="14" t="str">
        <f>IF(OR(LEFT(tabDaten[[#This Row],[Grp]],1)*1=3,LEFT(tabDaten[[#This Row],[Grp]],1)*1=9),LEFT(tabDaten[[#This Row],[Grp]],2),LEFT(tabDaten[[#This Row],[Grp]],1))</f>
        <v>5</v>
      </c>
      <c r="J1395" s="14" t="str">
        <f>VLOOKUP(tabDaten[[#This Row],[GrpKurz]],tabGruppierung[],2,FALSE)</f>
        <v>A   Sächlicher Verwaltungs- und Betriebsaufwand</v>
      </c>
      <c r="K13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3520-543000    Heizungskosten   </v>
      </c>
      <c r="L1395" s="17">
        <f>IF(OR(tabDaten[[#This Row],[art]]="00",tabDaten[[#This Row],[art]]="10"),tabDaten[[#This Row],[Plan]],tabDaten[[#This Row],[Plan]]*-1)</f>
        <v>-300</v>
      </c>
      <c r="M1395" s="18">
        <f>IF(OR(tabDaten[[#This Row],[art]]="00",tabDaten[[#This Row],[art]]="10",tabDaten[[#This Row],[art]]="60",tabDaten[[#This Row],[art]]="70"),tabDaten[[#This Row],[Rechnung]],tabDaten[[#This Row],[Rechnung]]*-1)</f>
        <v>-2901.59</v>
      </c>
      <c r="N1395" s="44">
        <v>1</v>
      </c>
      <c r="O1395" s="45" t="s">
        <v>997</v>
      </c>
      <c r="P1395" s="45" t="s">
        <v>1136</v>
      </c>
      <c r="Q1395" s="45" t="s">
        <v>1734</v>
      </c>
      <c r="R1395" s="45" t="s">
        <v>995</v>
      </c>
      <c r="S1395" s="45" t="s">
        <v>1546</v>
      </c>
      <c r="T1395" s="44" t="s">
        <v>137</v>
      </c>
      <c r="U1395" s="46">
        <v>300</v>
      </c>
      <c r="V1395" s="46">
        <v>2901.59</v>
      </c>
    </row>
    <row r="1396" spans="2:22" x14ac:dyDescent="0.2">
      <c r="B1396" s="14" t="str">
        <f>IF(tabDaten[[#This Row],[MandNr]]="","Fehler",IF(tabDaten[[#This Row],[MandNr]]=1,"1 Stadt Bad Rappenau","2 Eigenbetrieb Stadtenwässerung"))</f>
        <v>1 Stadt Bad Rappenau</v>
      </c>
      <c r="C1396" s="14" t="str">
        <f>IF(OR(tabDaten[[#This Row],[art]]="00",tabDaten[[#This Row],[art]]="01",tabDaten[[#This Row],[art]]="60",tabDaten[[#This Row],[art]]="61"),"0 Verwaltungshaushalt","1 Vermögenshaushalt")</f>
        <v>0 Verwaltungshaushalt</v>
      </c>
      <c r="D1396" s="14" t="str">
        <f>VLOOKUP(tabDaten[[#This Row],[art]],tabKontenart[],2,FALSE)</f>
        <v>01 Ausgaben VerwaltungsHH</v>
      </c>
      <c r="E1396" s="14" t="str">
        <f>LEFT(tabDaten[[#This Row],[Gld]],1) &amp; "    " &amp;VLOOKUP((tabDaten[[#This Row],[MandNr]]&amp;"x"&amp;LEFT(tabDaten[[#This Row],[Gld]],1)),tabGliederung[],2,FALSE)</f>
        <v xml:space="preserve">3    Wissenschaft, Forschung, Kulturpflege </v>
      </c>
      <c r="F1396" s="14" t="str">
        <f>LEFT(tabDaten[[#This Row],[Gld]],2) &amp; "    " &amp;VLOOKUP((tabDaten[[#This Row],[MandNr]]&amp;"x"&amp;LEFT(tabDaten[[#This Row],[Gld]],2)),tabGliederung[],2,FALSE)</f>
        <v xml:space="preserve">35    Volksbildung/Volkshochschulen </v>
      </c>
      <c r="G13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6" s="14" t="str">
        <f>LEFT(tabDaten[[#This Row],[Gld]],4) &amp; "    " &amp;VLOOKUP((tabDaten[[#This Row],[MandNr]]&amp;"x"&amp;LEFT(tabDaten[[#This Row],[Gld]],4)),tabGliederung[],2,FALSE)</f>
        <v xml:space="preserve">3520    Stadt- und Kurbücherei </v>
      </c>
      <c r="I1396" s="14" t="str">
        <f>IF(OR(LEFT(tabDaten[[#This Row],[Grp]],1)*1=3,LEFT(tabDaten[[#This Row],[Grp]],1)*1=9),LEFT(tabDaten[[#This Row],[Grp]],2),LEFT(tabDaten[[#This Row],[Grp]],1))</f>
        <v>5</v>
      </c>
      <c r="J1396" s="14" t="str">
        <f>VLOOKUP(tabDaten[[#This Row],[GrpKurz]],tabGruppierung[],2,FALSE)</f>
        <v>A   Sächlicher Verwaltungs- und Betriebsaufwand</v>
      </c>
      <c r="K13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3520-544000    Abfallgebühren   </v>
      </c>
      <c r="L1396" s="17">
        <f>IF(OR(tabDaten[[#This Row],[art]]="00",tabDaten[[#This Row],[art]]="10"),tabDaten[[#This Row],[Plan]],tabDaten[[#This Row],[Plan]]*-1)</f>
        <v>-400</v>
      </c>
      <c r="M1396" s="18">
        <f>IF(OR(tabDaten[[#This Row],[art]]="00",tabDaten[[#This Row],[art]]="10",tabDaten[[#This Row],[art]]="60",tabDaten[[#This Row],[art]]="70"),tabDaten[[#This Row],[Rechnung]],tabDaten[[#This Row],[Rechnung]]*-1)</f>
        <v>-360</v>
      </c>
      <c r="N1396" s="44">
        <v>1</v>
      </c>
      <c r="O1396" s="45" t="s">
        <v>997</v>
      </c>
      <c r="P1396" s="45" t="s">
        <v>1136</v>
      </c>
      <c r="Q1396" s="45" t="s">
        <v>1735</v>
      </c>
      <c r="R1396" s="45" t="s">
        <v>995</v>
      </c>
      <c r="S1396" s="45" t="s">
        <v>1546</v>
      </c>
      <c r="T1396" s="44" t="s">
        <v>138</v>
      </c>
      <c r="U1396" s="46">
        <v>400</v>
      </c>
      <c r="V1396" s="46">
        <v>360</v>
      </c>
    </row>
    <row r="1397" spans="2:22" x14ac:dyDescent="0.2">
      <c r="B1397" s="14" t="str">
        <f>IF(tabDaten[[#This Row],[MandNr]]="","Fehler",IF(tabDaten[[#This Row],[MandNr]]=1,"1 Stadt Bad Rappenau","2 Eigenbetrieb Stadtenwässerung"))</f>
        <v>1 Stadt Bad Rappenau</v>
      </c>
      <c r="C1397" s="14" t="str">
        <f>IF(OR(tabDaten[[#This Row],[art]]="00",tabDaten[[#This Row],[art]]="01",tabDaten[[#This Row],[art]]="60",tabDaten[[#This Row],[art]]="61"),"0 Verwaltungshaushalt","1 Vermögenshaushalt")</f>
        <v>0 Verwaltungshaushalt</v>
      </c>
      <c r="D1397" s="14" t="str">
        <f>VLOOKUP(tabDaten[[#This Row],[art]],tabKontenart[],2,FALSE)</f>
        <v>01 Ausgaben VerwaltungsHH</v>
      </c>
      <c r="E1397" s="14" t="str">
        <f>LEFT(tabDaten[[#This Row],[Gld]],1) &amp; "    " &amp;VLOOKUP((tabDaten[[#This Row],[MandNr]]&amp;"x"&amp;LEFT(tabDaten[[#This Row],[Gld]],1)),tabGliederung[],2,FALSE)</f>
        <v xml:space="preserve">3    Wissenschaft, Forschung, Kulturpflege </v>
      </c>
      <c r="F1397" s="14" t="str">
        <f>LEFT(tabDaten[[#This Row],[Gld]],2) &amp; "    " &amp;VLOOKUP((tabDaten[[#This Row],[MandNr]]&amp;"x"&amp;LEFT(tabDaten[[#This Row],[Gld]],2)),tabGliederung[],2,FALSE)</f>
        <v xml:space="preserve">35    Volksbildung/Volkshochschulen </v>
      </c>
      <c r="G13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7" s="14" t="str">
        <f>LEFT(tabDaten[[#This Row],[Gld]],4) &amp; "    " &amp;VLOOKUP((tabDaten[[#This Row],[MandNr]]&amp;"x"&amp;LEFT(tabDaten[[#This Row],[Gld]],4)),tabGliederung[],2,FALSE)</f>
        <v xml:space="preserve">3520    Stadt- und Kurbücherei </v>
      </c>
      <c r="I1397" s="14" t="str">
        <f>IF(OR(LEFT(tabDaten[[#This Row],[Grp]],1)*1=3,LEFT(tabDaten[[#This Row],[Grp]],1)*1=9),LEFT(tabDaten[[#This Row],[Grp]],2),LEFT(tabDaten[[#This Row],[Grp]],1))</f>
        <v>5</v>
      </c>
      <c r="J1397" s="14" t="str">
        <f>VLOOKUP(tabDaten[[#This Row],[GrpKurz]],tabGruppierung[],2,FALSE)</f>
        <v>A   Sächlicher Verwaltungs- und Betriebsaufwand</v>
      </c>
      <c r="K13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3520-545000    Reinigungskosten   </v>
      </c>
      <c r="L1397" s="17">
        <f>IF(OR(tabDaten[[#This Row],[art]]="00",tabDaten[[#This Row],[art]]="10"),tabDaten[[#This Row],[Plan]],tabDaten[[#This Row],[Plan]]*-1)</f>
        <v>-300</v>
      </c>
      <c r="M1397" s="18">
        <f>IF(OR(tabDaten[[#This Row],[art]]="00",tabDaten[[#This Row],[art]]="10",tabDaten[[#This Row],[art]]="60",tabDaten[[#This Row],[art]]="70"),tabDaten[[#This Row],[Rechnung]],tabDaten[[#This Row],[Rechnung]]*-1)</f>
        <v>-2435.96</v>
      </c>
      <c r="N1397" s="44">
        <v>1</v>
      </c>
      <c r="O1397" s="45" t="s">
        <v>997</v>
      </c>
      <c r="P1397" s="45" t="s">
        <v>1136</v>
      </c>
      <c r="Q1397" s="45" t="s">
        <v>1736</v>
      </c>
      <c r="R1397" s="45" t="s">
        <v>995</v>
      </c>
      <c r="S1397" s="45" t="s">
        <v>1546</v>
      </c>
      <c r="T1397" s="44" t="s">
        <v>139</v>
      </c>
      <c r="U1397" s="46">
        <v>300</v>
      </c>
      <c r="V1397" s="46">
        <v>2435.96</v>
      </c>
    </row>
    <row r="1398" spans="2:22" x14ac:dyDescent="0.2">
      <c r="B1398" s="14" t="str">
        <f>IF(tabDaten[[#This Row],[MandNr]]="","Fehler",IF(tabDaten[[#This Row],[MandNr]]=1,"1 Stadt Bad Rappenau","2 Eigenbetrieb Stadtenwässerung"))</f>
        <v>1 Stadt Bad Rappenau</v>
      </c>
      <c r="C1398" s="14" t="str">
        <f>IF(OR(tabDaten[[#This Row],[art]]="00",tabDaten[[#This Row],[art]]="01",tabDaten[[#This Row],[art]]="60",tabDaten[[#This Row],[art]]="61"),"0 Verwaltungshaushalt","1 Vermögenshaushalt")</f>
        <v>0 Verwaltungshaushalt</v>
      </c>
      <c r="D1398" s="14" t="str">
        <f>VLOOKUP(tabDaten[[#This Row],[art]],tabKontenart[],2,FALSE)</f>
        <v>01 Ausgaben VerwaltungsHH</v>
      </c>
      <c r="E1398" s="14" t="str">
        <f>LEFT(tabDaten[[#This Row],[Gld]],1) &amp; "    " &amp;VLOOKUP((tabDaten[[#This Row],[MandNr]]&amp;"x"&amp;LEFT(tabDaten[[#This Row],[Gld]],1)),tabGliederung[],2,FALSE)</f>
        <v xml:space="preserve">3    Wissenschaft, Forschung, Kulturpflege </v>
      </c>
      <c r="F1398" s="14" t="str">
        <f>LEFT(tabDaten[[#This Row],[Gld]],2) &amp; "    " &amp;VLOOKUP((tabDaten[[#This Row],[MandNr]]&amp;"x"&amp;LEFT(tabDaten[[#This Row],[Gld]],2)),tabGliederung[],2,FALSE)</f>
        <v xml:space="preserve">35    Volksbildung/Volkshochschulen </v>
      </c>
      <c r="G13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8" s="14" t="str">
        <f>LEFT(tabDaten[[#This Row],[Gld]],4) &amp; "    " &amp;VLOOKUP((tabDaten[[#This Row],[MandNr]]&amp;"x"&amp;LEFT(tabDaten[[#This Row],[Gld]],4)),tabGliederung[],2,FALSE)</f>
        <v xml:space="preserve">3520    Stadt- und Kurbücherei </v>
      </c>
      <c r="I1398" s="14" t="str">
        <f>IF(OR(LEFT(tabDaten[[#This Row],[Grp]],1)*1=3,LEFT(tabDaten[[#This Row],[Grp]],1)*1=9),LEFT(tabDaten[[#This Row],[Grp]],2),LEFT(tabDaten[[#This Row],[Grp]],1))</f>
        <v>5</v>
      </c>
      <c r="J1398" s="14" t="str">
        <f>VLOOKUP(tabDaten[[#This Row],[GrpKurz]],tabGruppierung[],2,FALSE)</f>
        <v>A   Sächlicher Verwaltungs- und Betriebsaufwand</v>
      </c>
      <c r="K13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3520-546000    Steuern und Gebäudeversicherungen   </v>
      </c>
      <c r="L1398" s="17">
        <f>IF(OR(tabDaten[[#This Row],[art]]="00",tabDaten[[#This Row],[art]]="10"),tabDaten[[#This Row],[Plan]],tabDaten[[#This Row],[Plan]]*-1)</f>
        <v>-1000</v>
      </c>
      <c r="M1398" s="18">
        <f>IF(OR(tabDaten[[#This Row],[art]]="00",tabDaten[[#This Row],[art]]="10",tabDaten[[#This Row],[art]]="60",tabDaten[[#This Row],[art]]="70"),tabDaten[[#This Row],[Rechnung]],tabDaten[[#This Row],[Rechnung]]*-1)</f>
        <v>-1022.58</v>
      </c>
      <c r="N1398" s="44">
        <v>1</v>
      </c>
      <c r="O1398" s="45" t="s">
        <v>997</v>
      </c>
      <c r="P1398" s="45" t="s">
        <v>1136</v>
      </c>
      <c r="Q1398" s="45" t="s">
        <v>1737</v>
      </c>
      <c r="R1398" s="45" t="s">
        <v>995</v>
      </c>
      <c r="S1398" s="45" t="s">
        <v>1546</v>
      </c>
      <c r="T1398" s="44" t="s">
        <v>140</v>
      </c>
      <c r="U1398" s="46">
        <v>1000</v>
      </c>
      <c r="V1398" s="46">
        <v>1022.58</v>
      </c>
    </row>
    <row r="1399" spans="2:22" x14ac:dyDescent="0.2">
      <c r="B1399" s="14" t="str">
        <f>IF(tabDaten[[#This Row],[MandNr]]="","Fehler",IF(tabDaten[[#This Row],[MandNr]]=1,"1 Stadt Bad Rappenau","2 Eigenbetrieb Stadtenwässerung"))</f>
        <v>1 Stadt Bad Rappenau</v>
      </c>
      <c r="C1399" s="14" t="str">
        <f>IF(OR(tabDaten[[#This Row],[art]]="00",tabDaten[[#This Row],[art]]="01",tabDaten[[#This Row],[art]]="60",tabDaten[[#This Row],[art]]="61"),"0 Verwaltungshaushalt","1 Vermögenshaushalt")</f>
        <v>0 Verwaltungshaushalt</v>
      </c>
      <c r="D1399" s="14" t="str">
        <f>VLOOKUP(tabDaten[[#This Row],[art]],tabKontenart[],2,FALSE)</f>
        <v>01 Ausgaben VerwaltungsHH</v>
      </c>
      <c r="E1399" s="14" t="str">
        <f>LEFT(tabDaten[[#This Row],[Gld]],1) &amp; "    " &amp;VLOOKUP((tabDaten[[#This Row],[MandNr]]&amp;"x"&amp;LEFT(tabDaten[[#This Row],[Gld]],1)),tabGliederung[],2,FALSE)</f>
        <v xml:space="preserve">3    Wissenschaft, Forschung, Kulturpflege </v>
      </c>
      <c r="F1399" s="14" t="str">
        <f>LEFT(tabDaten[[#This Row],[Gld]],2) &amp; "    " &amp;VLOOKUP((tabDaten[[#This Row],[MandNr]]&amp;"x"&amp;LEFT(tabDaten[[#This Row],[Gld]],2)),tabGliederung[],2,FALSE)</f>
        <v xml:space="preserve">35    Volksbildung/Volkshochschulen </v>
      </c>
      <c r="G13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399" s="14" t="str">
        <f>LEFT(tabDaten[[#This Row],[Gld]],4) &amp; "    " &amp;VLOOKUP((tabDaten[[#This Row],[MandNr]]&amp;"x"&amp;LEFT(tabDaten[[#This Row],[Gld]],4)),tabGliederung[],2,FALSE)</f>
        <v xml:space="preserve">3520    Stadt- und Kurbücherei </v>
      </c>
      <c r="I1399" s="14" t="str">
        <f>IF(OR(LEFT(tabDaten[[#This Row],[Grp]],1)*1=3,LEFT(tabDaten[[#This Row],[Grp]],1)*1=9),LEFT(tabDaten[[#This Row],[Grp]],2),LEFT(tabDaten[[#This Row],[Grp]],1))</f>
        <v>5</v>
      </c>
      <c r="J1399" s="14" t="str">
        <f>VLOOKUP(tabDaten[[#This Row],[GrpKurz]],tabGruppierung[],2,FALSE)</f>
        <v>A   Sächlicher Verwaltungs- und Betriebsaufwand</v>
      </c>
      <c r="K13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3520-549000    sonstige Bewirtschaftungskosten (z.B. Schornsteinfeger, Feuerlöschgeräte) </v>
      </c>
      <c r="L1399" s="17">
        <f>IF(OR(tabDaten[[#This Row],[art]]="00",tabDaten[[#This Row],[art]]="10"),tabDaten[[#This Row],[Plan]],tabDaten[[#This Row],[Plan]]*-1)</f>
        <v>-2200</v>
      </c>
      <c r="M1399" s="18">
        <f>IF(OR(tabDaten[[#This Row],[art]]="00",tabDaten[[#This Row],[art]]="10",tabDaten[[#This Row],[art]]="60",tabDaten[[#This Row],[art]]="70"),tabDaten[[#This Row],[Rechnung]],tabDaten[[#This Row],[Rechnung]]*-1)</f>
        <v>-2089.7399999999998</v>
      </c>
      <c r="N1399" s="44">
        <v>1</v>
      </c>
      <c r="O1399" s="45" t="s">
        <v>997</v>
      </c>
      <c r="P1399" s="45" t="s">
        <v>1136</v>
      </c>
      <c r="Q1399" s="45" t="s">
        <v>1738</v>
      </c>
      <c r="R1399" s="45" t="s">
        <v>995</v>
      </c>
      <c r="S1399" s="45" t="s">
        <v>1546</v>
      </c>
      <c r="T1399" s="44" t="s">
        <v>141</v>
      </c>
      <c r="U1399" s="46">
        <v>2200</v>
      </c>
      <c r="V1399" s="46">
        <v>2089.7399999999998</v>
      </c>
    </row>
    <row r="1400" spans="2:22" x14ac:dyDescent="0.2">
      <c r="B1400" s="14" t="str">
        <f>IF(tabDaten[[#This Row],[MandNr]]="","Fehler",IF(tabDaten[[#This Row],[MandNr]]=1,"1 Stadt Bad Rappenau","2 Eigenbetrieb Stadtenwässerung"))</f>
        <v>1 Stadt Bad Rappenau</v>
      </c>
      <c r="C1400" s="14" t="str">
        <f>IF(OR(tabDaten[[#This Row],[art]]="00",tabDaten[[#This Row],[art]]="01",tabDaten[[#This Row],[art]]="60",tabDaten[[#This Row],[art]]="61"),"0 Verwaltungshaushalt","1 Vermögenshaushalt")</f>
        <v>0 Verwaltungshaushalt</v>
      </c>
      <c r="D1400" s="14" t="str">
        <f>VLOOKUP(tabDaten[[#This Row],[art]],tabKontenart[],2,FALSE)</f>
        <v>01 Ausgaben VerwaltungsHH</v>
      </c>
      <c r="E1400" s="14" t="str">
        <f>LEFT(tabDaten[[#This Row],[Gld]],1) &amp; "    " &amp;VLOOKUP((tabDaten[[#This Row],[MandNr]]&amp;"x"&amp;LEFT(tabDaten[[#This Row],[Gld]],1)),tabGliederung[],2,FALSE)</f>
        <v xml:space="preserve">3    Wissenschaft, Forschung, Kulturpflege </v>
      </c>
      <c r="F1400" s="14" t="str">
        <f>LEFT(tabDaten[[#This Row],[Gld]],2) &amp; "    " &amp;VLOOKUP((tabDaten[[#This Row],[MandNr]]&amp;"x"&amp;LEFT(tabDaten[[#This Row],[Gld]],2)),tabGliederung[],2,FALSE)</f>
        <v xml:space="preserve">35    Volksbildung/Volkshochschulen </v>
      </c>
      <c r="G14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400" s="14" t="str">
        <f>LEFT(tabDaten[[#This Row],[Gld]],4) &amp; "    " &amp;VLOOKUP((tabDaten[[#This Row],[MandNr]]&amp;"x"&amp;LEFT(tabDaten[[#This Row],[Gld]],4)),tabGliederung[],2,FALSE)</f>
        <v xml:space="preserve">3520    Stadt- und Kurbücherei </v>
      </c>
      <c r="I1400" s="14" t="str">
        <f>IF(OR(LEFT(tabDaten[[#This Row],[Grp]],1)*1=3,LEFT(tabDaten[[#This Row],[Grp]],1)*1=9),LEFT(tabDaten[[#This Row],[Grp]],2),LEFT(tabDaten[[#This Row],[Grp]],1))</f>
        <v>5</v>
      </c>
      <c r="J1400" s="14" t="str">
        <f>VLOOKUP(tabDaten[[#This Row],[GrpKurz]],tabGruppierung[],2,FALSE)</f>
        <v>A   Sächlicher Verwaltungs- und Betriebsaufwand</v>
      </c>
      <c r="K14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3520-562000    Aus- und Fortbildung   </v>
      </c>
      <c r="L1400" s="17">
        <f>IF(OR(tabDaten[[#This Row],[art]]="00",tabDaten[[#This Row],[art]]="10"),tabDaten[[#This Row],[Plan]],tabDaten[[#This Row],[Plan]]*-1)</f>
        <v>-1000</v>
      </c>
      <c r="M1400" s="18">
        <f>IF(OR(tabDaten[[#This Row],[art]]="00",tabDaten[[#This Row],[art]]="10",tabDaten[[#This Row],[art]]="60",tabDaten[[#This Row],[art]]="70"),tabDaten[[#This Row],[Rechnung]],tabDaten[[#This Row],[Rechnung]]*-1)</f>
        <v>-959</v>
      </c>
      <c r="N1400" s="44">
        <v>1</v>
      </c>
      <c r="O1400" s="45" t="s">
        <v>997</v>
      </c>
      <c r="P1400" s="45" t="s">
        <v>1136</v>
      </c>
      <c r="Q1400" s="45" t="s">
        <v>1727</v>
      </c>
      <c r="R1400" s="45" t="s">
        <v>995</v>
      </c>
      <c r="S1400" s="45" t="s">
        <v>1546</v>
      </c>
      <c r="T1400" s="44" t="s">
        <v>126</v>
      </c>
      <c r="U1400" s="46">
        <v>1000</v>
      </c>
      <c r="V1400" s="46">
        <v>959</v>
      </c>
    </row>
    <row r="1401" spans="2:22" x14ac:dyDescent="0.2">
      <c r="B1401" s="14" t="str">
        <f>IF(tabDaten[[#This Row],[MandNr]]="","Fehler",IF(tabDaten[[#This Row],[MandNr]]=1,"1 Stadt Bad Rappenau","2 Eigenbetrieb Stadtenwässerung"))</f>
        <v>1 Stadt Bad Rappenau</v>
      </c>
      <c r="C1401" s="14" t="str">
        <f>IF(OR(tabDaten[[#This Row],[art]]="00",tabDaten[[#This Row],[art]]="01",tabDaten[[#This Row],[art]]="60",tabDaten[[#This Row],[art]]="61"),"0 Verwaltungshaushalt","1 Vermögenshaushalt")</f>
        <v>0 Verwaltungshaushalt</v>
      </c>
      <c r="D1401" s="14" t="str">
        <f>VLOOKUP(tabDaten[[#This Row],[art]],tabKontenart[],2,FALSE)</f>
        <v>01 Ausgaben VerwaltungsHH</v>
      </c>
      <c r="E1401" s="14" t="str">
        <f>LEFT(tabDaten[[#This Row],[Gld]],1) &amp; "    " &amp;VLOOKUP((tabDaten[[#This Row],[MandNr]]&amp;"x"&amp;LEFT(tabDaten[[#This Row],[Gld]],1)),tabGliederung[],2,FALSE)</f>
        <v xml:space="preserve">3    Wissenschaft, Forschung, Kulturpflege </v>
      </c>
      <c r="F1401" s="14" t="str">
        <f>LEFT(tabDaten[[#This Row],[Gld]],2) &amp; "    " &amp;VLOOKUP((tabDaten[[#This Row],[MandNr]]&amp;"x"&amp;LEFT(tabDaten[[#This Row],[Gld]],2)),tabGliederung[],2,FALSE)</f>
        <v xml:space="preserve">35    Volksbildung/Volkshochschulen </v>
      </c>
      <c r="G14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401" s="14" t="str">
        <f>LEFT(tabDaten[[#This Row],[Gld]],4) &amp; "    " &amp;VLOOKUP((tabDaten[[#This Row],[MandNr]]&amp;"x"&amp;LEFT(tabDaten[[#This Row],[Gld]],4)),tabGliederung[],2,FALSE)</f>
        <v xml:space="preserve">3520    Stadt- und Kurbücherei </v>
      </c>
      <c r="I1401" s="14" t="str">
        <f>IF(OR(LEFT(tabDaten[[#This Row],[Grp]],1)*1=3,LEFT(tabDaten[[#This Row],[Grp]],1)*1=9),LEFT(tabDaten[[#This Row],[Grp]],2),LEFT(tabDaten[[#This Row],[Grp]],1))</f>
        <v>5</v>
      </c>
      <c r="J1401" s="14" t="str">
        <f>VLOOKUP(tabDaten[[#This Row],[GrpKurz]],tabGruppierung[],2,FALSE)</f>
        <v>A   Sächlicher Verwaltungs- und Betriebsaufwand</v>
      </c>
      <c r="K14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3520-587000    Bücherbeschaffung, Buchpflege  </v>
      </c>
      <c r="L1401" s="17">
        <f>IF(OR(tabDaten[[#This Row],[art]]="00",tabDaten[[#This Row],[art]]="10"),tabDaten[[#This Row],[Plan]],tabDaten[[#This Row],[Plan]]*-1)</f>
        <v>-35000</v>
      </c>
      <c r="M1401" s="18">
        <f>IF(OR(tabDaten[[#This Row],[art]]="00",tabDaten[[#This Row],[art]]="10",tabDaten[[#This Row],[art]]="60",tabDaten[[#This Row],[art]]="70"),tabDaten[[#This Row],[Rechnung]],tabDaten[[#This Row],[Rechnung]]*-1)</f>
        <v>-35848.589999999997</v>
      </c>
      <c r="N1401" s="44">
        <v>1</v>
      </c>
      <c r="O1401" s="45" t="s">
        <v>997</v>
      </c>
      <c r="P1401" s="45" t="s">
        <v>1136</v>
      </c>
      <c r="Q1401" s="45" t="s">
        <v>1773</v>
      </c>
      <c r="R1401" s="45" t="s">
        <v>995</v>
      </c>
      <c r="S1401" s="45" t="s">
        <v>1546</v>
      </c>
      <c r="T1401" s="44" t="s">
        <v>212</v>
      </c>
      <c r="U1401" s="46">
        <v>35000</v>
      </c>
      <c r="V1401" s="46">
        <v>35848.589999999997</v>
      </c>
    </row>
    <row r="1402" spans="2:22" x14ac:dyDescent="0.2">
      <c r="B1402" s="14" t="str">
        <f>IF(tabDaten[[#This Row],[MandNr]]="","Fehler",IF(tabDaten[[#This Row],[MandNr]]=1,"1 Stadt Bad Rappenau","2 Eigenbetrieb Stadtenwässerung"))</f>
        <v>1 Stadt Bad Rappenau</v>
      </c>
      <c r="C1402" s="14" t="str">
        <f>IF(OR(tabDaten[[#This Row],[art]]="00",tabDaten[[#This Row],[art]]="01",tabDaten[[#This Row],[art]]="60",tabDaten[[#This Row],[art]]="61"),"0 Verwaltungshaushalt","1 Vermögenshaushalt")</f>
        <v>0 Verwaltungshaushalt</v>
      </c>
      <c r="D1402" s="14" t="str">
        <f>VLOOKUP(tabDaten[[#This Row],[art]],tabKontenart[],2,FALSE)</f>
        <v>01 Ausgaben VerwaltungsHH</v>
      </c>
      <c r="E1402" s="14" t="str">
        <f>LEFT(tabDaten[[#This Row],[Gld]],1) &amp; "    " &amp;VLOOKUP((tabDaten[[#This Row],[MandNr]]&amp;"x"&amp;LEFT(tabDaten[[#This Row],[Gld]],1)),tabGliederung[],2,FALSE)</f>
        <v xml:space="preserve">3    Wissenschaft, Forschung, Kulturpflege </v>
      </c>
      <c r="F1402" s="14" t="str">
        <f>LEFT(tabDaten[[#This Row],[Gld]],2) &amp; "    " &amp;VLOOKUP((tabDaten[[#This Row],[MandNr]]&amp;"x"&amp;LEFT(tabDaten[[#This Row],[Gld]],2)),tabGliederung[],2,FALSE)</f>
        <v xml:space="preserve">35    Volksbildung/Volkshochschulen </v>
      </c>
      <c r="G14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402" s="14" t="str">
        <f>LEFT(tabDaten[[#This Row],[Gld]],4) &amp; "    " &amp;VLOOKUP((tabDaten[[#This Row],[MandNr]]&amp;"x"&amp;LEFT(tabDaten[[#This Row],[Gld]],4)),tabGliederung[],2,FALSE)</f>
        <v xml:space="preserve">3520    Stadt- und Kurbücherei </v>
      </c>
      <c r="I1402" s="14" t="str">
        <f>IF(OR(LEFT(tabDaten[[#This Row],[Grp]],1)*1=3,LEFT(tabDaten[[#This Row],[Grp]],1)*1=9),LEFT(tabDaten[[#This Row],[Grp]],2),LEFT(tabDaten[[#This Row],[Grp]],1))</f>
        <v>5</v>
      </c>
      <c r="J1402" s="14" t="str">
        <f>VLOOKUP(tabDaten[[#This Row],[GrpKurz]],tabGruppierung[],2,FALSE)</f>
        <v>A   Sächlicher Verwaltungs- und Betriebsaufwand</v>
      </c>
      <c r="K14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3520-587100    Betriebskosten Online Bibliothek   </v>
      </c>
      <c r="L1402" s="17">
        <f>IF(OR(tabDaten[[#This Row],[art]]="00",tabDaten[[#This Row],[art]]="10"),tabDaten[[#This Row],[Plan]],tabDaten[[#This Row],[Plan]]*-1)</f>
        <v>-12000</v>
      </c>
      <c r="M1402" s="18">
        <f>IF(OR(tabDaten[[#This Row],[art]]="00",tabDaten[[#This Row],[art]]="10",tabDaten[[#This Row],[art]]="60",tabDaten[[#This Row],[art]]="70"),tabDaten[[#This Row],[Rechnung]],tabDaten[[#This Row],[Rechnung]]*-1)</f>
        <v>-10960.19</v>
      </c>
      <c r="N1402" s="44">
        <v>1</v>
      </c>
      <c r="O1402" s="45" t="s">
        <v>997</v>
      </c>
      <c r="P1402" s="45" t="s">
        <v>1136</v>
      </c>
      <c r="Q1402" s="45" t="s">
        <v>1774</v>
      </c>
      <c r="R1402" s="45" t="s">
        <v>995</v>
      </c>
      <c r="S1402" s="45" t="s">
        <v>1546</v>
      </c>
      <c r="T1402" s="44" t="s">
        <v>213</v>
      </c>
      <c r="U1402" s="46">
        <v>12000</v>
      </c>
      <c r="V1402" s="46">
        <v>10960.19</v>
      </c>
    </row>
    <row r="1403" spans="2:22" x14ac:dyDescent="0.2">
      <c r="B1403" s="14" t="str">
        <f>IF(tabDaten[[#This Row],[MandNr]]="","Fehler",IF(tabDaten[[#This Row],[MandNr]]=1,"1 Stadt Bad Rappenau","2 Eigenbetrieb Stadtenwässerung"))</f>
        <v>1 Stadt Bad Rappenau</v>
      </c>
      <c r="C1403" s="14" t="str">
        <f>IF(OR(tabDaten[[#This Row],[art]]="00",tabDaten[[#This Row],[art]]="01",tabDaten[[#This Row],[art]]="60",tabDaten[[#This Row],[art]]="61"),"0 Verwaltungshaushalt","1 Vermögenshaushalt")</f>
        <v>0 Verwaltungshaushalt</v>
      </c>
      <c r="D1403" s="14" t="str">
        <f>VLOOKUP(tabDaten[[#This Row],[art]],tabKontenart[],2,FALSE)</f>
        <v>01 Ausgaben VerwaltungsHH</v>
      </c>
      <c r="E1403" s="14" t="str">
        <f>LEFT(tabDaten[[#This Row],[Gld]],1) &amp; "    " &amp;VLOOKUP((tabDaten[[#This Row],[MandNr]]&amp;"x"&amp;LEFT(tabDaten[[#This Row],[Gld]],1)),tabGliederung[],2,FALSE)</f>
        <v xml:space="preserve">3    Wissenschaft, Forschung, Kulturpflege </v>
      </c>
      <c r="F1403" s="14" t="str">
        <f>LEFT(tabDaten[[#This Row],[Gld]],2) &amp; "    " &amp;VLOOKUP((tabDaten[[#This Row],[MandNr]]&amp;"x"&amp;LEFT(tabDaten[[#This Row],[Gld]],2)),tabGliederung[],2,FALSE)</f>
        <v xml:space="preserve">35    Volksbildung/Volkshochschulen </v>
      </c>
      <c r="G14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403" s="14" t="str">
        <f>LEFT(tabDaten[[#This Row],[Gld]],4) &amp; "    " &amp;VLOOKUP((tabDaten[[#This Row],[MandNr]]&amp;"x"&amp;LEFT(tabDaten[[#This Row],[Gld]],4)),tabGliederung[],2,FALSE)</f>
        <v xml:space="preserve">3520    Stadt- und Kurbücherei </v>
      </c>
      <c r="I1403" s="14" t="str">
        <f>IF(OR(LEFT(tabDaten[[#This Row],[Grp]],1)*1=3,LEFT(tabDaten[[#This Row],[Grp]],1)*1=9),LEFT(tabDaten[[#This Row],[Grp]],2),LEFT(tabDaten[[#This Row],[Grp]],1))</f>
        <v>6</v>
      </c>
      <c r="J1403" s="14" t="str">
        <f>VLOOKUP(tabDaten[[#This Row],[GrpKurz]],tabGruppierung[],2,FALSE)</f>
        <v>A   Sächlicher Verwaltungs- und Betriebsaufwand</v>
      </c>
      <c r="K14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3520-636000    sonstige sächliche Zweckausgaben  </v>
      </c>
      <c r="L1403" s="17">
        <f>IF(OR(tabDaten[[#This Row],[art]]="00",tabDaten[[#This Row],[art]]="10"),tabDaten[[#This Row],[Plan]],tabDaten[[#This Row],[Plan]]*-1)</f>
        <v>-200</v>
      </c>
      <c r="M1403" s="18">
        <f>IF(OR(tabDaten[[#This Row],[art]]="00",tabDaten[[#This Row],[art]]="10",tabDaten[[#This Row],[art]]="60",tabDaten[[#This Row],[art]]="70"),tabDaten[[#This Row],[Rechnung]],tabDaten[[#This Row],[Rechnung]]*-1)</f>
        <v>0</v>
      </c>
      <c r="N1403" s="44">
        <v>1</v>
      </c>
      <c r="O1403" s="45" t="s">
        <v>997</v>
      </c>
      <c r="P1403" s="45" t="s">
        <v>1136</v>
      </c>
      <c r="Q1403" s="45" t="s">
        <v>1739</v>
      </c>
      <c r="R1403" s="45" t="s">
        <v>995</v>
      </c>
      <c r="S1403" s="45" t="s">
        <v>1546</v>
      </c>
      <c r="T1403" s="44" t="s">
        <v>196</v>
      </c>
      <c r="U1403" s="46">
        <v>200</v>
      </c>
      <c r="V1403" s="46">
        <v>0</v>
      </c>
    </row>
    <row r="1404" spans="2:22" x14ac:dyDescent="0.2">
      <c r="B1404" s="14" t="str">
        <f>IF(tabDaten[[#This Row],[MandNr]]="","Fehler",IF(tabDaten[[#This Row],[MandNr]]=1,"1 Stadt Bad Rappenau","2 Eigenbetrieb Stadtenwässerung"))</f>
        <v>1 Stadt Bad Rappenau</v>
      </c>
      <c r="C1404" s="14" t="str">
        <f>IF(OR(tabDaten[[#This Row],[art]]="00",tabDaten[[#This Row],[art]]="01",tabDaten[[#This Row],[art]]="60",tabDaten[[#This Row],[art]]="61"),"0 Verwaltungshaushalt","1 Vermögenshaushalt")</f>
        <v>0 Verwaltungshaushalt</v>
      </c>
      <c r="D1404" s="14" t="str">
        <f>VLOOKUP(tabDaten[[#This Row],[art]],tabKontenart[],2,FALSE)</f>
        <v>01 Ausgaben VerwaltungsHH</v>
      </c>
      <c r="E1404" s="14" t="str">
        <f>LEFT(tabDaten[[#This Row],[Gld]],1) &amp; "    " &amp;VLOOKUP((tabDaten[[#This Row],[MandNr]]&amp;"x"&amp;LEFT(tabDaten[[#This Row],[Gld]],1)),tabGliederung[],2,FALSE)</f>
        <v xml:space="preserve">3    Wissenschaft, Forschung, Kulturpflege </v>
      </c>
      <c r="F1404" s="14" t="str">
        <f>LEFT(tabDaten[[#This Row],[Gld]],2) &amp; "    " &amp;VLOOKUP((tabDaten[[#This Row],[MandNr]]&amp;"x"&amp;LEFT(tabDaten[[#This Row],[Gld]],2)),tabGliederung[],2,FALSE)</f>
        <v xml:space="preserve">35    Volksbildung/Volkshochschulen </v>
      </c>
      <c r="G14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404" s="14" t="str">
        <f>LEFT(tabDaten[[#This Row],[Gld]],4) &amp; "    " &amp;VLOOKUP((tabDaten[[#This Row],[MandNr]]&amp;"x"&amp;LEFT(tabDaten[[#This Row],[Gld]],4)),tabGliederung[],2,FALSE)</f>
        <v xml:space="preserve">3520    Stadt- und Kurbücherei </v>
      </c>
      <c r="I1404" s="14" t="str">
        <f>IF(OR(LEFT(tabDaten[[#This Row],[Grp]],1)*1=3,LEFT(tabDaten[[#This Row],[Grp]],1)*1=9),LEFT(tabDaten[[#This Row],[Grp]],2),LEFT(tabDaten[[#This Row],[Grp]],1))</f>
        <v>6</v>
      </c>
      <c r="J1404" s="14" t="str">
        <f>VLOOKUP(tabDaten[[#This Row],[GrpKurz]],tabGruppierung[],2,FALSE)</f>
        <v>A   Sächlicher Verwaltungs- und Betriebsaufwand</v>
      </c>
      <c r="K14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3520-638000    EDV-Kosten   </v>
      </c>
      <c r="L1404" s="17">
        <f>IF(OR(tabDaten[[#This Row],[art]]="00",tabDaten[[#This Row],[art]]="10"),tabDaten[[#This Row],[Plan]],tabDaten[[#This Row],[Plan]]*-1)</f>
        <v>-26300</v>
      </c>
      <c r="M1404" s="18">
        <f>IF(OR(tabDaten[[#This Row],[art]]="00",tabDaten[[#This Row],[art]]="10",tabDaten[[#This Row],[art]]="60",tabDaten[[#This Row],[art]]="70"),tabDaten[[#This Row],[Rechnung]],tabDaten[[#This Row],[Rechnung]]*-1)</f>
        <v>-18085.439999999999</v>
      </c>
      <c r="N1404" s="44">
        <v>1</v>
      </c>
      <c r="O1404" s="45" t="s">
        <v>997</v>
      </c>
      <c r="P1404" s="45" t="s">
        <v>1136</v>
      </c>
      <c r="Q1404" s="45" t="s">
        <v>1722</v>
      </c>
      <c r="R1404" s="45" t="s">
        <v>995</v>
      </c>
      <c r="S1404" s="45" t="s">
        <v>1546</v>
      </c>
      <c r="T1404" s="44" t="s">
        <v>117</v>
      </c>
      <c r="U1404" s="46">
        <v>26300</v>
      </c>
      <c r="V1404" s="46">
        <v>18085.439999999999</v>
      </c>
    </row>
    <row r="1405" spans="2:22" x14ac:dyDescent="0.2">
      <c r="B1405" s="14" t="str">
        <f>IF(tabDaten[[#This Row],[MandNr]]="","Fehler",IF(tabDaten[[#This Row],[MandNr]]=1,"1 Stadt Bad Rappenau","2 Eigenbetrieb Stadtenwässerung"))</f>
        <v>1 Stadt Bad Rappenau</v>
      </c>
      <c r="C1405" s="14" t="str">
        <f>IF(OR(tabDaten[[#This Row],[art]]="00",tabDaten[[#This Row],[art]]="01",tabDaten[[#This Row],[art]]="60",tabDaten[[#This Row],[art]]="61"),"0 Verwaltungshaushalt","1 Vermögenshaushalt")</f>
        <v>0 Verwaltungshaushalt</v>
      </c>
      <c r="D1405" s="14" t="str">
        <f>VLOOKUP(tabDaten[[#This Row],[art]],tabKontenart[],2,FALSE)</f>
        <v>01 Ausgaben VerwaltungsHH</v>
      </c>
      <c r="E1405" s="14" t="str">
        <f>LEFT(tabDaten[[#This Row],[Gld]],1) &amp; "    " &amp;VLOOKUP((tabDaten[[#This Row],[MandNr]]&amp;"x"&amp;LEFT(tabDaten[[#This Row],[Gld]],1)),tabGliederung[],2,FALSE)</f>
        <v xml:space="preserve">3    Wissenschaft, Forschung, Kulturpflege </v>
      </c>
      <c r="F1405" s="14" t="str">
        <f>LEFT(tabDaten[[#This Row],[Gld]],2) &amp; "    " &amp;VLOOKUP((tabDaten[[#This Row],[MandNr]]&amp;"x"&amp;LEFT(tabDaten[[#This Row],[Gld]],2)),tabGliederung[],2,FALSE)</f>
        <v xml:space="preserve">35    Volksbildung/Volkshochschulen </v>
      </c>
      <c r="G14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405" s="14" t="str">
        <f>LEFT(tabDaten[[#This Row],[Gld]],4) &amp; "    " &amp;VLOOKUP((tabDaten[[#This Row],[MandNr]]&amp;"x"&amp;LEFT(tabDaten[[#This Row],[Gld]],4)),tabGliederung[],2,FALSE)</f>
        <v xml:space="preserve">3520    Stadt- und Kurbücherei </v>
      </c>
      <c r="I1405" s="14" t="str">
        <f>IF(OR(LEFT(tabDaten[[#This Row],[Grp]],1)*1=3,LEFT(tabDaten[[#This Row],[Grp]],1)*1=9),LEFT(tabDaten[[#This Row],[Grp]],2),LEFT(tabDaten[[#This Row],[Grp]],1))</f>
        <v>6</v>
      </c>
      <c r="J1405" s="14" t="str">
        <f>VLOOKUP(tabDaten[[#This Row],[GrpKurz]],tabGruppierung[],2,FALSE)</f>
        <v>A   Sächlicher Verwaltungs- und Betriebsaufwand</v>
      </c>
      <c r="K14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3520-650000    Bürobedarf   </v>
      </c>
      <c r="L1405" s="17">
        <f>IF(OR(tabDaten[[#This Row],[art]]="00",tabDaten[[#This Row],[art]]="10"),tabDaten[[#This Row],[Plan]],tabDaten[[#This Row],[Plan]]*-1)</f>
        <v>-4000</v>
      </c>
      <c r="M1405" s="18">
        <f>IF(OR(tabDaten[[#This Row],[art]]="00",tabDaten[[#This Row],[art]]="10",tabDaten[[#This Row],[art]]="60",tabDaten[[#This Row],[art]]="70"),tabDaten[[#This Row],[Rechnung]],tabDaten[[#This Row],[Rechnung]]*-1)</f>
        <v>-1859.69</v>
      </c>
      <c r="N1405" s="44">
        <v>1</v>
      </c>
      <c r="O1405" s="45" t="s">
        <v>997</v>
      </c>
      <c r="P1405" s="45" t="s">
        <v>1136</v>
      </c>
      <c r="Q1405" s="45" t="s">
        <v>1724</v>
      </c>
      <c r="R1405" s="45" t="s">
        <v>995</v>
      </c>
      <c r="S1405" s="45" t="s">
        <v>1546</v>
      </c>
      <c r="T1405" s="44" t="s">
        <v>119</v>
      </c>
      <c r="U1405" s="46">
        <v>4000</v>
      </c>
      <c r="V1405" s="46">
        <v>1859.69</v>
      </c>
    </row>
    <row r="1406" spans="2:22" x14ac:dyDescent="0.2">
      <c r="B1406" s="14" t="str">
        <f>IF(tabDaten[[#This Row],[MandNr]]="","Fehler",IF(tabDaten[[#This Row],[MandNr]]=1,"1 Stadt Bad Rappenau","2 Eigenbetrieb Stadtenwässerung"))</f>
        <v>1 Stadt Bad Rappenau</v>
      </c>
      <c r="C1406" s="14" t="str">
        <f>IF(OR(tabDaten[[#This Row],[art]]="00",tabDaten[[#This Row],[art]]="01",tabDaten[[#This Row],[art]]="60",tabDaten[[#This Row],[art]]="61"),"0 Verwaltungshaushalt","1 Vermögenshaushalt")</f>
        <v>0 Verwaltungshaushalt</v>
      </c>
      <c r="D1406" s="14" t="str">
        <f>VLOOKUP(tabDaten[[#This Row],[art]],tabKontenart[],2,FALSE)</f>
        <v>01 Ausgaben VerwaltungsHH</v>
      </c>
      <c r="E1406" s="14" t="str">
        <f>LEFT(tabDaten[[#This Row],[Gld]],1) &amp; "    " &amp;VLOOKUP((tabDaten[[#This Row],[MandNr]]&amp;"x"&amp;LEFT(tabDaten[[#This Row],[Gld]],1)),tabGliederung[],2,FALSE)</f>
        <v xml:space="preserve">3    Wissenschaft, Forschung, Kulturpflege </v>
      </c>
      <c r="F1406" s="14" t="str">
        <f>LEFT(tabDaten[[#This Row],[Gld]],2) &amp; "    " &amp;VLOOKUP((tabDaten[[#This Row],[MandNr]]&amp;"x"&amp;LEFT(tabDaten[[#This Row],[Gld]],2)),tabGliederung[],2,FALSE)</f>
        <v xml:space="preserve">35    Volksbildung/Volkshochschulen </v>
      </c>
      <c r="G14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1406" s="14" t="str">
        <f>LEFT(tabDaten[[#This Row],[Gld]],4) &amp; "    " &amp;VLOOKUP((tabDaten[[#This Row],[MandNr]]&amp;"x"&amp;LEFT(tabDaten[[#This Row],[Gld]],4)),tabGliederung[],2,FALSE)</f>
        <v xml:space="preserve">3520    Stadt- und Kurbücherei </v>
      </c>
      <c r="I1406" s="14" t="str">
        <f>IF(OR(LEFT(tabDaten[[#This Row],[Grp]],1)*1=3,LEFT(tabDaten[[#This Row],[Grp]],1)*1=9),LEFT(tabDaten[[#This Row],[Grp]],2),LEFT(tabDaten[[#This Row],[Grp]],1))</f>
        <v>6</v>
      </c>
      <c r="J1406" s="14" t="str">
        <f>VLOOKUP(tabDaten[[#This Row],[GrpKurz]],tabGruppierung[],2,FALSE)</f>
        <v>A   Sächlicher Verwaltungs- und Betriebsaufwand</v>
      </c>
      <c r="K14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3520-668000    Vermischte Ausgaben   </v>
      </c>
      <c r="L1406" s="17">
        <f>IF(OR(tabDaten[[#This Row],[art]]="00",tabDaten[[#This Row],[art]]="10"),tabDaten[[#This Row],[Plan]],tabDaten[[#This Row],[Plan]]*-1)</f>
        <v>-7000</v>
      </c>
      <c r="M1406" s="18">
        <f>IF(OR(tabDaten[[#This Row],[art]]="00",tabDaten[[#This Row],[art]]="10",tabDaten[[#This Row],[art]]="60",tabDaten[[#This Row],[art]]="70"),tabDaten[[#This Row],[Rechnung]],tabDaten[[#This Row],[Rechnung]]*-1)</f>
        <v>-9297.32</v>
      </c>
      <c r="N1406" s="44">
        <v>1</v>
      </c>
      <c r="O1406" s="45" t="s">
        <v>997</v>
      </c>
      <c r="P1406" s="45" t="s">
        <v>1136</v>
      </c>
      <c r="Q1406" s="45" t="s">
        <v>1726</v>
      </c>
      <c r="R1406" s="45" t="s">
        <v>995</v>
      </c>
      <c r="S1406" s="45" t="s">
        <v>1546</v>
      </c>
      <c r="T1406" s="44" t="s">
        <v>121</v>
      </c>
      <c r="U1406" s="46">
        <v>7000</v>
      </c>
      <c r="V1406" s="46">
        <v>9297.32</v>
      </c>
    </row>
    <row r="1407" spans="2:22" x14ac:dyDescent="0.2">
      <c r="B1407" s="14" t="str">
        <f>IF(tabDaten[[#This Row],[MandNr]]="","Fehler",IF(tabDaten[[#This Row],[MandNr]]=1,"1 Stadt Bad Rappenau","2 Eigenbetrieb Stadtenwässerung"))</f>
        <v>1 Stadt Bad Rappenau</v>
      </c>
      <c r="C1407" s="14" t="str">
        <f>IF(OR(tabDaten[[#This Row],[art]]="00",tabDaten[[#This Row],[art]]="01",tabDaten[[#This Row],[art]]="60",tabDaten[[#This Row],[art]]="61"),"0 Verwaltungshaushalt","1 Vermögenshaushalt")</f>
        <v>0 Verwaltungshaushalt</v>
      </c>
      <c r="D1407" s="14" t="str">
        <f>VLOOKUP(tabDaten[[#This Row],[art]],tabKontenart[],2,FALSE)</f>
        <v>01 Ausgaben VerwaltungsHH</v>
      </c>
      <c r="E1407" s="14" t="str">
        <f>LEFT(tabDaten[[#This Row],[Gld]],1) &amp; "    " &amp;VLOOKUP((tabDaten[[#This Row],[MandNr]]&amp;"x"&amp;LEFT(tabDaten[[#This Row],[Gld]],1)),tabGliederung[],2,FALSE)</f>
        <v xml:space="preserve">3    Wissenschaft, Forschung, Kulturpflege </v>
      </c>
      <c r="F1407" s="14" t="str">
        <f>LEFT(tabDaten[[#This Row],[Gld]],2) &amp; "    " &amp;VLOOKUP((tabDaten[[#This Row],[MandNr]]&amp;"x"&amp;LEFT(tabDaten[[#This Row],[Gld]],2)),tabGliederung[],2,FALSE)</f>
        <v xml:space="preserve">36    Denkmalschutz und -pflege </v>
      </c>
      <c r="G14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    Denkmalschutz und -pflege </v>
      </c>
      <c r="H1407" s="14" t="str">
        <f>LEFT(tabDaten[[#This Row],[Gld]],4) &amp; "    " &amp;VLOOKUP((tabDaten[[#This Row],[MandNr]]&amp;"x"&amp;LEFT(tabDaten[[#This Row],[Gld]],4)),tabGliederung[],2,FALSE)</f>
        <v xml:space="preserve">3600    Naturschutz und Landschaftspflege </v>
      </c>
      <c r="I1407" s="14" t="str">
        <f>IF(OR(LEFT(tabDaten[[#This Row],[Grp]],1)*1=3,LEFT(tabDaten[[#This Row],[Grp]],1)*1=9),LEFT(tabDaten[[#This Row],[Grp]],2),LEFT(tabDaten[[#This Row],[Grp]],1))</f>
        <v>5</v>
      </c>
      <c r="J1407" s="14" t="str">
        <f>VLOOKUP(tabDaten[[#This Row],[GrpKurz]],tabGruppierung[],2,FALSE)</f>
        <v>A   Sächlicher Verwaltungs- und Betriebsaufwand</v>
      </c>
      <c r="K14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3600-510000    Unterhaltung des sonstigen unbeweglichen Vermögens  </v>
      </c>
      <c r="L1407" s="17">
        <f>IF(OR(tabDaten[[#This Row],[art]]="00",tabDaten[[#This Row],[art]]="10"),tabDaten[[#This Row],[Plan]],tabDaten[[#This Row],[Plan]]*-1)</f>
        <v>0</v>
      </c>
      <c r="M1407" s="18">
        <f>IF(OR(tabDaten[[#This Row],[art]]="00",tabDaten[[#This Row],[art]]="10",tabDaten[[#This Row],[art]]="60",tabDaten[[#This Row],[art]]="70"),tabDaten[[#This Row],[Rechnung]],tabDaten[[#This Row],[Rechnung]]*-1)</f>
        <v>-372.73</v>
      </c>
      <c r="N1407" s="44">
        <v>1</v>
      </c>
      <c r="O1407" s="45" t="s">
        <v>997</v>
      </c>
      <c r="P1407" s="45" t="s">
        <v>1575</v>
      </c>
      <c r="Q1407" s="45" t="s">
        <v>1731</v>
      </c>
      <c r="R1407" s="45" t="s">
        <v>995</v>
      </c>
      <c r="S1407" s="45" t="s">
        <v>1546</v>
      </c>
      <c r="T1407" s="44" t="s">
        <v>134</v>
      </c>
      <c r="U1407" s="46">
        <v>0</v>
      </c>
      <c r="V1407" s="46">
        <v>372.73</v>
      </c>
    </row>
    <row r="1408" spans="2:22" x14ac:dyDescent="0.2">
      <c r="B1408" s="14" t="str">
        <f>IF(tabDaten[[#This Row],[MandNr]]="","Fehler",IF(tabDaten[[#This Row],[MandNr]]=1,"1 Stadt Bad Rappenau","2 Eigenbetrieb Stadtenwässerung"))</f>
        <v>1 Stadt Bad Rappenau</v>
      </c>
      <c r="C1408" s="14" t="str">
        <f>IF(OR(tabDaten[[#This Row],[art]]="00",tabDaten[[#This Row],[art]]="01",tabDaten[[#This Row],[art]]="60",tabDaten[[#This Row],[art]]="61"),"0 Verwaltungshaushalt","1 Vermögenshaushalt")</f>
        <v>0 Verwaltungshaushalt</v>
      </c>
      <c r="D1408" s="14" t="str">
        <f>VLOOKUP(tabDaten[[#This Row],[art]],tabKontenart[],2,FALSE)</f>
        <v>01 Ausgaben VerwaltungsHH</v>
      </c>
      <c r="E1408" s="14" t="str">
        <f>LEFT(tabDaten[[#This Row],[Gld]],1) &amp; "    " &amp;VLOOKUP((tabDaten[[#This Row],[MandNr]]&amp;"x"&amp;LEFT(tabDaten[[#This Row],[Gld]],1)),tabGliederung[],2,FALSE)</f>
        <v xml:space="preserve">3    Wissenschaft, Forschung, Kulturpflege </v>
      </c>
      <c r="F1408" s="14" t="str">
        <f>LEFT(tabDaten[[#This Row],[Gld]],2) &amp; "    " &amp;VLOOKUP((tabDaten[[#This Row],[MandNr]]&amp;"x"&amp;LEFT(tabDaten[[#This Row],[Gld]],2)),tabGliederung[],2,FALSE)</f>
        <v xml:space="preserve">36    Denkmalschutz und -pflege </v>
      </c>
      <c r="G14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    Denkmalschutz und -pflege </v>
      </c>
      <c r="H1408" s="14" t="str">
        <f>LEFT(tabDaten[[#This Row],[Gld]],4) &amp; "    " &amp;VLOOKUP((tabDaten[[#This Row],[MandNr]]&amp;"x"&amp;LEFT(tabDaten[[#This Row],[Gld]],4)),tabGliederung[],2,FALSE)</f>
        <v xml:space="preserve">3600    Naturschutz und Landschaftspflege </v>
      </c>
      <c r="I1408" s="14" t="str">
        <f>IF(OR(LEFT(tabDaten[[#This Row],[Grp]],1)*1=3,LEFT(tabDaten[[#This Row],[Grp]],1)*1=9),LEFT(tabDaten[[#This Row],[Grp]],2),LEFT(tabDaten[[#This Row],[Grp]],1))</f>
        <v>6</v>
      </c>
      <c r="J1408" s="14" t="str">
        <f>VLOOKUP(tabDaten[[#This Row],[GrpKurz]],tabGruppierung[],2,FALSE)</f>
        <v>A   Sächlicher Verwaltungs- und Betriebsaufwand</v>
      </c>
      <c r="K14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3600-601000    Erwerb von Ökopunkten   </v>
      </c>
      <c r="L1408" s="17">
        <f>IF(OR(tabDaten[[#This Row],[art]]="00",tabDaten[[#This Row],[art]]="10"),tabDaten[[#This Row],[Plan]],tabDaten[[#This Row],[Plan]]*-1)</f>
        <v>0</v>
      </c>
      <c r="M1408" s="18">
        <f>IF(OR(tabDaten[[#This Row],[art]]="00",tabDaten[[#This Row],[art]]="10",tabDaten[[#This Row],[art]]="60",tabDaten[[#This Row],[art]]="70"),tabDaten[[#This Row],[Rechnung]],tabDaten[[#This Row],[Rechnung]]*-1)</f>
        <v>61707.73</v>
      </c>
      <c r="N1408" s="44">
        <v>1</v>
      </c>
      <c r="O1408" s="45" t="s">
        <v>997</v>
      </c>
      <c r="P1408" s="45" t="s">
        <v>1575</v>
      </c>
      <c r="Q1408" s="45" t="s">
        <v>1780</v>
      </c>
      <c r="R1408" s="45" t="s">
        <v>995</v>
      </c>
      <c r="S1408" s="45" t="s">
        <v>1546</v>
      </c>
      <c r="T1408" s="44" t="s">
        <v>2133</v>
      </c>
      <c r="U1408" s="46">
        <v>0</v>
      </c>
      <c r="V1408" s="46">
        <v>-61707.73</v>
      </c>
    </row>
    <row r="1409" spans="2:22" x14ac:dyDescent="0.2">
      <c r="B1409" s="14" t="str">
        <f>IF(tabDaten[[#This Row],[MandNr]]="","Fehler",IF(tabDaten[[#This Row],[MandNr]]=1,"1 Stadt Bad Rappenau","2 Eigenbetrieb Stadtenwässerung"))</f>
        <v>1 Stadt Bad Rappenau</v>
      </c>
      <c r="C1409" s="14" t="str">
        <f>IF(OR(tabDaten[[#This Row],[art]]="00",tabDaten[[#This Row],[art]]="01",tabDaten[[#This Row],[art]]="60",tabDaten[[#This Row],[art]]="61"),"0 Verwaltungshaushalt","1 Vermögenshaushalt")</f>
        <v>0 Verwaltungshaushalt</v>
      </c>
      <c r="D1409" s="14" t="str">
        <f>VLOOKUP(tabDaten[[#This Row],[art]],tabKontenart[],2,FALSE)</f>
        <v>01 Ausgaben VerwaltungsHH</v>
      </c>
      <c r="E1409" s="14" t="str">
        <f>LEFT(tabDaten[[#This Row],[Gld]],1) &amp; "    " &amp;VLOOKUP((tabDaten[[#This Row],[MandNr]]&amp;"x"&amp;LEFT(tabDaten[[#This Row],[Gld]],1)),tabGliederung[],2,FALSE)</f>
        <v xml:space="preserve">3    Wissenschaft, Forschung, Kulturpflege </v>
      </c>
      <c r="F1409" s="14" t="str">
        <f>LEFT(tabDaten[[#This Row],[Gld]],2) &amp; "    " &amp;VLOOKUP((tabDaten[[#This Row],[MandNr]]&amp;"x"&amp;LEFT(tabDaten[[#This Row],[Gld]],2)),tabGliederung[],2,FALSE)</f>
        <v xml:space="preserve">36    Denkmalschutz und -pflege </v>
      </c>
      <c r="G14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09" s="14" t="str">
        <f>LEFT(tabDaten[[#This Row],[Gld]],4) &amp; "    " &amp;VLOOKUP((tabDaten[[#This Row],[MandNr]]&amp;"x"&amp;LEFT(tabDaten[[#This Row],[Gld]],4)),tabGliederung[],2,FALSE)</f>
        <v xml:space="preserve">3650    Wasserschloss </v>
      </c>
      <c r="I1409" s="14" t="str">
        <f>IF(OR(LEFT(tabDaten[[#This Row],[Grp]],1)*1=3,LEFT(tabDaten[[#This Row],[Grp]],1)*1=9),LEFT(tabDaten[[#This Row],[Grp]],2),LEFT(tabDaten[[#This Row],[Grp]],1))</f>
        <v>4</v>
      </c>
      <c r="J1409" s="14" t="str">
        <f>VLOOKUP(tabDaten[[#This Row],[GrpKurz]],tabGruppierung[],2,FALSE)</f>
        <v>A   Personalausgaben</v>
      </c>
      <c r="K14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3650-414000    Vergütungen der Beschäftigten  bis 2005 nur Angestellte </v>
      </c>
      <c r="L1409" s="17">
        <f>IF(OR(tabDaten[[#This Row],[art]]="00",tabDaten[[#This Row],[art]]="10"),tabDaten[[#This Row],[Plan]],tabDaten[[#This Row],[Plan]]*-1)</f>
        <v>-11000</v>
      </c>
      <c r="M1409" s="18">
        <f>IF(OR(tabDaten[[#This Row],[art]]="00",tabDaten[[#This Row],[art]]="10",tabDaten[[#This Row],[art]]="60",tabDaten[[#This Row],[art]]="70"),tabDaten[[#This Row],[Rechnung]],tabDaten[[#This Row],[Rechnung]]*-1)</f>
        <v>-11174.01</v>
      </c>
      <c r="N1409" s="44">
        <v>1</v>
      </c>
      <c r="O1409" s="45" t="s">
        <v>997</v>
      </c>
      <c r="P1409" s="45" t="s">
        <v>1140</v>
      </c>
      <c r="Q1409" s="45" t="s">
        <v>1707</v>
      </c>
      <c r="R1409" s="45" t="s">
        <v>995</v>
      </c>
      <c r="S1409" s="45" t="s">
        <v>1546</v>
      </c>
      <c r="T1409" s="44" t="s">
        <v>102</v>
      </c>
      <c r="U1409" s="46">
        <v>11000</v>
      </c>
      <c r="V1409" s="46">
        <v>11174.01</v>
      </c>
    </row>
    <row r="1410" spans="2:22" x14ac:dyDescent="0.2">
      <c r="B1410" s="14" t="str">
        <f>IF(tabDaten[[#This Row],[MandNr]]="","Fehler",IF(tabDaten[[#This Row],[MandNr]]=1,"1 Stadt Bad Rappenau","2 Eigenbetrieb Stadtenwässerung"))</f>
        <v>1 Stadt Bad Rappenau</v>
      </c>
      <c r="C1410" s="14" t="str">
        <f>IF(OR(tabDaten[[#This Row],[art]]="00",tabDaten[[#This Row],[art]]="01",tabDaten[[#This Row],[art]]="60",tabDaten[[#This Row],[art]]="61"),"0 Verwaltungshaushalt","1 Vermögenshaushalt")</f>
        <v>0 Verwaltungshaushalt</v>
      </c>
      <c r="D1410" s="14" t="str">
        <f>VLOOKUP(tabDaten[[#This Row],[art]],tabKontenart[],2,FALSE)</f>
        <v>01 Ausgaben VerwaltungsHH</v>
      </c>
      <c r="E1410" s="14" t="str">
        <f>LEFT(tabDaten[[#This Row],[Gld]],1) &amp; "    " &amp;VLOOKUP((tabDaten[[#This Row],[MandNr]]&amp;"x"&amp;LEFT(tabDaten[[#This Row],[Gld]],1)),tabGliederung[],2,FALSE)</f>
        <v xml:space="preserve">3    Wissenschaft, Forschung, Kulturpflege </v>
      </c>
      <c r="F1410" s="14" t="str">
        <f>LEFT(tabDaten[[#This Row],[Gld]],2) &amp; "    " &amp;VLOOKUP((tabDaten[[#This Row],[MandNr]]&amp;"x"&amp;LEFT(tabDaten[[#This Row],[Gld]],2)),tabGliederung[],2,FALSE)</f>
        <v xml:space="preserve">36    Denkmalschutz und -pflege </v>
      </c>
      <c r="G14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0" s="14" t="str">
        <f>LEFT(tabDaten[[#This Row],[Gld]],4) &amp; "    " &amp;VLOOKUP((tabDaten[[#This Row],[MandNr]]&amp;"x"&amp;LEFT(tabDaten[[#This Row],[Gld]],4)),tabGliederung[],2,FALSE)</f>
        <v xml:space="preserve">3650    Wasserschloss </v>
      </c>
      <c r="I1410" s="14" t="str">
        <f>IF(OR(LEFT(tabDaten[[#This Row],[Grp]],1)*1=3,LEFT(tabDaten[[#This Row],[Grp]],1)*1=9),LEFT(tabDaten[[#This Row],[Grp]],2),LEFT(tabDaten[[#This Row],[Grp]],1))</f>
        <v>4</v>
      </c>
      <c r="J1410" s="14" t="str">
        <f>VLOOKUP(tabDaten[[#This Row],[GrpKurz]],tabGruppierung[],2,FALSE)</f>
        <v>A   Personalausgaben</v>
      </c>
      <c r="K14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3650-434000    Beiträge Versorgungskasse  bis 2005 nur Angestellte </v>
      </c>
      <c r="L1410" s="17">
        <f>IF(OR(tabDaten[[#This Row],[art]]="00",tabDaten[[#This Row],[art]]="10"),tabDaten[[#This Row],[Plan]],tabDaten[[#This Row],[Plan]]*-1)</f>
        <v>-1000</v>
      </c>
      <c r="M1410" s="18">
        <f>IF(OR(tabDaten[[#This Row],[art]]="00",tabDaten[[#This Row],[art]]="10",tabDaten[[#This Row],[art]]="60",tabDaten[[#This Row],[art]]="70"),tabDaten[[#This Row],[Rechnung]],tabDaten[[#This Row],[Rechnung]]*-1)</f>
        <v>-972.19</v>
      </c>
      <c r="N1410" s="44">
        <v>1</v>
      </c>
      <c r="O1410" s="45" t="s">
        <v>997</v>
      </c>
      <c r="P1410" s="45" t="s">
        <v>1140</v>
      </c>
      <c r="Q1410" s="45" t="s">
        <v>1709</v>
      </c>
      <c r="R1410" s="45" t="s">
        <v>995</v>
      </c>
      <c r="S1410" s="45" t="s">
        <v>1546</v>
      </c>
      <c r="T1410" s="44" t="s">
        <v>104</v>
      </c>
      <c r="U1410" s="46">
        <v>1000</v>
      </c>
      <c r="V1410" s="46">
        <v>972.19</v>
      </c>
    </row>
    <row r="1411" spans="2:22" x14ac:dyDescent="0.2">
      <c r="B1411" s="14" t="str">
        <f>IF(tabDaten[[#This Row],[MandNr]]="","Fehler",IF(tabDaten[[#This Row],[MandNr]]=1,"1 Stadt Bad Rappenau","2 Eigenbetrieb Stadtenwässerung"))</f>
        <v>1 Stadt Bad Rappenau</v>
      </c>
      <c r="C1411" s="14" t="str">
        <f>IF(OR(tabDaten[[#This Row],[art]]="00",tabDaten[[#This Row],[art]]="01",tabDaten[[#This Row],[art]]="60",tabDaten[[#This Row],[art]]="61"),"0 Verwaltungshaushalt","1 Vermögenshaushalt")</f>
        <v>0 Verwaltungshaushalt</v>
      </c>
      <c r="D1411" s="14" t="str">
        <f>VLOOKUP(tabDaten[[#This Row],[art]],tabKontenart[],2,FALSE)</f>
        <v>01 Ausgaben VerwaltungsHH</v>
      </c>
      <c r="E1411" s="14" t="str">
        <f>LEFT(tabDaten[[#This Row],[Gld]],1) &amp; "    " &amp;VLOOKUP((tabDaten[[#This Row],[MandNr]]&amp;"x"&amp;LEFT(tabDaten[[#This Row],[Gld]],1)),tabGliederung[],2,FALSE)</f>
        <v xml:space="preserve">3    Wissenschaft, Forschung, Kulturpflege </v>
      </c>
      <c r="F1411" s="14" t="str">
        <f>LEFT(tabDaten[[#This Row],[Gld]],2) &amp; "    " &amp;VLOOKUP((tabDaten[[#This Row],[MandNr]]&amp;"x"&amp;LEFT(tabDaten[[#This Row],[Gld]],2)),tabGliederung[],2,FALSE)</f>
        <v xml:space="preserve">36    Denkmalschutz und -pflege </v>
      </c>
      <c r="G14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1" s="14" t="str">
        <f>LEFT(tabDaten[[#This Row],[Gld]],4) &amp; "    " &amp;VLOOKUP((tabDaten[[#This Row],[MandNr]]&amp;"x"&amp;LEFT(tabDaten[[#This Row],[Gld]],4)),tabGliederung[],2,FALSE)</f>
        <v xml:space="preserve">3650    Wasserschloss </v>
      </c>
      <c r="I1411" s="14" t="str">
        <f>IF(OR(LEFT(tabDaten[[#This Row],[Grp]],1)*1=3,LEFT(tabDaten[[#This Row],[Grp]],1)*1=9),LEFT(tabDaten[[#This Row],[Grp]],2),LEFT(tabDaten[[#This Row],[Grp]],1))</f>
        <v>4</v>
      </c>
      <c r="J1411" s="14" t="str">
        <f>VLOOKUP(tabDaten[[#This Row],[GrpKurz]],tabGruppierung[],2,FALSE)</f>
        <v>A   Personalausgaben</v>
      </c>
      <c r="K14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3650-444000    Beiträge zur gesetzlichen Sozialversicherung für bis 2005 nur Angestellte </v>
      </c>
      <c r="L1411" s="17">
        <f>IF(OR(tabDaten[[#This Row],[art]]="00",tabDaten[[#This Row],[art]]="10"),tabDaten[[#This Row],[Plan]],tabDaten[[#This Row],[Plan]]*-1)</f>
        <v>-2300</v>
      </c>
      <c r="M1411" s="18">
        <f>IF(OR(tabDaten[[#This Row],[art]]="00",tabDaten[[#This Row],[art]]="10",tabDaten[[#This Row],[art]]="60",tabDaten[[#This Row],[art]]="70"),tabDaten[[#This Row],[Rechnung]],tabDaten[[#This Row],[Rechnung]]*-1)</f>
        <v>-2287.52</v>
      </c>
      <c r="N1411" s="44">
        <v>1</v>
      </c>
      <c r="O1411" s="45" t="s">
        <v>997</v>
      </c>
      <c r="P1411" s="45" t="s">
        <v>1140</v>
      </c>
      <c r="Q1411" s="45" t="s">
        <v>1710</v>
      </c>
      <c r="R1411" s="45" t="s">
        <v>995</v>
      </c>
      <c r="S1411" s="45" t="s">
        <v>1546</v>
      </c>
      <c r="T1411" s="44" t="s">
        <v>202</v>
      </c>
      <c r="U1411" s="46">
        <v>2300</v>
      </c>
      <c r="V1411" s="46">
        <v>2287.52</v>
      </c>
    </row>
    <row r="1412" spans="2:22" x14ac:dyDescent="0.2">
      <c r="B1412" s="14" t="str">
        <f>IF(tabDaten[[#This Row],[MandNr]]="","Fehler",IF(tabDaten[[#This Row],[MandNr]]=1,"1 Stadt Bad Rappenau","2 Eigenbetrieb Stadtenwässerung"))</f>
        <v>1 Stadt Bad Rappenau</v>
      </c>
      <c r="C1412" s="14" t="str">
        <f>IF(OR(tabDaten[[#This Row],[art]]="00",tabDaten[[#This Row],[art]]="01",tabDaten[[#This Row],[art]]="60",tabDaten[[#This Row],[art]]="61"),"0 Verwaltungshaushalt","1 Vermögenshaushalt")</f>
        <v>0 Verwaltungshaushalt</v>
      </c>
      <c r="D1412" s="14" t="str">
        <f>VLOOKUP(tabDaten[[#This Row],[art]],tabKontenart[],2,FALSE)</f>
        <v>01 Ausgaben VerwaltungsHH</v>
      </c>
      <c r="E1412" s="14" t="str">
        <f>LEFT(tabDaten[[#This Row],[Gld]],1) &amp; "    " &amp;VLOOKUP((tabDaten[[#This Row],[MandNr]]&amp;"x"&amp;LEFT(tabDaten[[#This Row],[Gld]],1)),tabGliederung[],2,FALSE)</f>
        <v xml:space="preserve">3    Wissenschaft, Forschung, Kulturpflege </v>
      </c>
      <c r="F1412" s="14" t="str">
        <f>LEFT(tabDaten[[#This Row],[Gld]],2) &amp; "    " &amp;VLOOKUP((tabDaten[[#This Row],[MandNr]]&amp;"x"&amp;LEFT(tabDaten[[#This Row],[Gld]],2)),tabGliederung[],2,FALSE)</f>
        <v xml:space="preserve">36    Denkmalschutz und -pflege </v>
      </c>
      <c r="G14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2" s="14" t="str">
        <f>LEFT(tabDaten[[#This Row],[Gld]],4) &amp; "    " &amp;VLOOKUP((tabDaten[[#This Row],[MandNr]]&amp;"x"&amp;LEFT(tabDaten[[#This Row],[Gld]],4)),tabGliederung[],2,FALSE)</f>
        <v xml:space="preserve">3650    Wasserschloss </v>
      </c>
      <c r="I1412" s="14" t="str">
        <f>IF(OR(LEFT(tabDaten[[#This Row],[Grp]],1)*1=3,LEFT(tabDaten[[#This Row],[Grp]],1)*1=9),LEFT(tabDaten[[#This Row],[Grp]],2),LEFT(tabDaten[[#This Row],[Grp]],1))</f>
        <v>4</v>
      </c>
      <c r="J1412" s="14" t="str">
        <f>VLOOKUP(tabDaten[[#This Row],[GrpKurz]],tabGruppierung[],2,FALSE)</f>
        <v>A   Personalausgaben</v>
      </c>
      <c r="K14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3650-450000    Beihilfen, Unterstützung und dgl..  </v>
      </c>
      <c r="L1412" s="17">
        <f>IF(OR(tabDaten[[#This Row],[art]]="00",tabDaten[[#This Row],[art]]="10"),tabDaten[[#This Row],[Plan]],tabDaten[[#This Row],[Plan]]*-1)</f>
        <v>-100</v>
      </c>
      <c r="M1412" s="18">
        <f>IF(OR(tabDaten[[#This Row],[art]]="00",tabDaten[[#This Row],[art]]="10",tabDaten[[#This Row],[art]]="60",tabDaten[[#This Row],[art]]="70"),tabDaten[[#This Row],[Rechnung]],tabDaten[[#This Row],[Rechnung]]*-1)</f>
        <v>-1.2</v>
      </c>
      <c r="N1412" s="44">
        <v>1</v>
      </c>
      <c r="O1412" s="45" t="s">
        <v>997</v>
      </c>
      <c r="P1412" s="45" t="s">
        <v>1140</v>
      </c>
      <c r="Q1412" s="45" t="s">
        <v>1711</v>
      </c>
      <c r="R1412" s="45" t="s">
        <v>995</v>
      </c>
      <c r="S1412" s="45" t="s">
        <v>1546</v>
      </c>
      <c r="T1412" s="44" t="s">
        <v>183</v>
      </c>
      <c r="U1412" s="46">
        <v>100</v>
      </c>
      <c r="V1412" s="46">
        <v>1.2</v>
      </c>
    </row>
    <row r="1413" spans="2:22" x14ac:dyDescent="0.2">
      <c r="B1413" s="14" t="str">
        <f>IF(tabDaten[[#This Row],[MandNr]]="","Fehler",IF(tabDaten[[#This Row],[MandNr]]=1,"1 Stadt Bad Rappenau","2 Eigenbetrieb Stadtenwässerung"))</f>
        <v>1 Stadt Bad Rappenau</v>
      </c>
      <c r="C1413" s="14" t="str">
        <f>IF(OR(tabDaten[[#This Row],[art]]="00",tabDaten[[#This Row],[art]]="01",tabDaten[[#This Row],[art]]="60",tabDaten[[#This Row],[art]]="61"),"0 Verwaltungshaushalt","1 Vermögenshaushalt")</f>
        <v>0 Verwaltungshaushalt</v>
      </c>
      <c r="D1413" s="14" t="str">
        <f>VLOOKUP(tabDaten[[#This Row],[art]],tabKontenart[],2,FALSE)</f>
        <v>01 Ausgaben VerwaltungsHH</v>
      </c>
      <c r="E1413" s="14" t="str">
        <f>LEFT(tabDaten[[#This Row],[Gld]],1) &amp; "    " &amp;VLOOKUP((tabDaten[[#This Row],[MandNr]]&amp;"x"&amp;LEFT(tabDaten[[#This Row],[Gld]],1)),tabGliederung[],2,FALSE)</f>
        <v xml:space="preserve">3    Wissenschaft, Forschung, Kulturpflege </v>
      </c>
      <c r="F1413" s="14" t="str">
        <f>LEFT(tabDaten[[#This Row],[Gld]],2) &amp; "    " &amp;VLOOKUP((tabDaten[[#This Row],[MandNr]]&amp;"x"&amp;LEFT(tabDaten[[#This Row],[Gld]],2)),tabGliederung[],2,FALSE)</f>
        <v xml:space="preserve">36    Denkmalschutz und -pflege </v>
      </c>
      <c r="G14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3" s="14" t="str">
        <f>LEFT(tabDaten[[#This Row],[Gld]],4) &amp; "    " &amp;VLOOKUP((tabDaten[[#This Row],[MandNr]]&amp;"x"&amp;LEFT(tabDaten[[#This Row],[Gld]],4)),tabGliederung[],2,FALSE)</f>
        <v xml:space="preserve">3650    Wasserschloss </v>
      </c>
      <c r="I1413" s="14" t="str">
        <f>IF(OR(LEFT(tabDaten[[#This Row],[Grp]],1)*1=3,LEFT(tabDaten[[#This Row],[Grp]],1)*1=9),LEFT(tabDaten[[#This Row],[Grp]],2),LEFT(tabDaten[[#This Row],[Grp]],1))</f>
        <v>4</v>
      </c>
      <c r="J1413" s="14" t="str">
        <f>VLOOKUP(tabDaten[[#This Row],[GrpKurz]],tabGruppierung[],2,FALSE)</f>
        <v>A   Personalausgaben</v>
      </c>
      <c r="K14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3650-460000    Personalnebenausgaben   </v>
      </c>
      <c r="L1413" s="17">
        <f>IF(OR(tabDaten[[#This Row],[art]]="00",tabDaten[[#This Row],[art]]="10"),tabDaten[[#This Row],[Plan]],tabDaten[[#This Row],[Plan]]*-1)</f>
        <v>0</v>
      </c>
      <c r="M1413" s="18">
        <f>IF(OR(tabDaten[[#This Row],[art]]="00",tabDaten[[#This Row],[art]]="10",tabDaten[[#This Row],[art]]="60",tabDaten[[#This Row],[art]]="70"),tabDaten[[#This Row],[Rechnung]],tabDaten[[#This Row],[Rechnung]]*-1)</f>
        <v>-84.56</v>
      </c>
      <c r="N1413" s="44">
        <v>1</v>
      </c>
      <c r="O1413" s="45" t="s">
        <v>997</v>
      </c>
      <c r="P1413" s="45" t="s">
        <v>1140</v>
      </c>
      <c r="Q1413" s="45" t="s">
        <v>1712</v>
      </c>
      <c r="R1413" s="45" t="s">
        <v>995</v>
      </c>
      <c r="S1413" s="45" t="s">
        <v>1546</v>
      </c>
      <c r="T1413" s="44" t="s">
        <v>107</v>
      </c>
      <c r="U1413" s="46">
        <v>0</v>
      </c>
      <c r="V1413" s="46">
        <v>84.56</v>
      </c>
    </row>
    <row r="1414" spans="2:22" x14ac:dyDescent="0.2">
      <c r="B1414" s="14" t="str">
        <f>IF(tabDaten[[#This Row],[MandNr]]="","Fehler",IF(tabDaten[[#This Row],[MandNr]]=1,"1 Stadt Bad Rappenau","2 Eigenbetrieb Stadtenwässerung"))</f>
        <v>1 Stadt Bad Rappenau</v>
      </c>
      <c r="C1414" s="14" t="str">
        <f>IF(OR(tabDaten[[#This Row],[art]]="00",tabDaten[[#This Row],[art]]="01",tabDaten[[#This Row],[art]]="60",tabDaten[[#This Row],[art]]="61"),"0 Verwaltungshaushalt","1 Vermögenshaushalt")</f>
        <v>0 Verwaltungshaushalt</v>
      </c>
      <c r="D1414" s="14" t="str">
        <f>VLOOKUP(tabDaten[[#This Row],[art]],tabKontenart[],2,FALSE)</f>
        <v>01 Ausgaben VerwaltungsHH</v>
      </c>
      <c r="E1414" s="14" t="str">
        <f>LEFT(tabDaten[[#This Row],[Gld]],1) &amp; "    " &amp;VLOOKUP((tabDaten[[#This Row],[MandNr]]&amp;"x"&amp;LEFT(tabDaten[[#This Row],[Gld]],1)),tabGliederung[],2,FALSE)</f>
        <v xml:space="preserve">3    Wissenschaft, Forschung, Kulturpflege </v>
      </c>
      <c r="F1414" s="14" t="str">
        <f>LEFT(tabDaten[[#This Row],[Gld]],2) &amp; "    " &amp;VLOOKUP((tabDaten[[#This Row],[MandNr]]&amp;"x"&amp;LEFT(tabDaten[[#This Row],[Gld]],2)),tabGliederung[],2,FALSE)</f>
        <v xml:space="preserve">36    Denkmalschutz und -pflege </v>
      </c>
      <c r="G14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4" s="14" t="str">
        <f>LEFT(tabDaten[[#This Row],[Gld]],4) &amp; "    " &amp;VLOOKUP((tabDaten[[#This Row],[MandNr]]&amp;"x"&amp;LEFT(tabDaten[[#This Row],[Gld]],4)),tabGliederung[],2,FALSE)</f>
        <v xml:space="preserve">3650    Wasserschloss </v>
      </c>
      <c r="I1414" s="14" t="str">
        <f>IF(OR(LEFT(tabDaten[[#This Row],[Grp]],1)*1=3,LEFT(tabDaten[[#This Row],[Grp]],1)*1=9),LEFT(tabDaten[[#This Row],[Grp]],2),LEFT(tabDaten[[#This Row],[Grp]],1))</f>
        <v>5</v>
      </c>
      <c r="J1414" s="14" t="str">
        <f>VLOOKUP(tabDaten[[#This Row],[GrpKurz]],tabGruppierung[],2,FALSE)</f>
        <v>A   Sächlicher Verwaltungs- und Betriebsaufwand</v>
      </c>
      <c r="K14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3650-501000    Gebäudeunterhaltung   </v>
      </c>
      <c r="L1414" s="17">
        <f>IF(OR(tabDaten[[#This Row],[art]]="00",tabDaten[[#This Row],[art]]="10"),tabDaten[[#This Row],[Plan]],tabDaten[[#This Row],[Plan]]*-1)</f>
        <v>-6000</v>
      </c>
      <c r="M1414" s="18">
        <f>IF(OR(tabDaten[[#This Row],[art]]="00",tabDaten[[#This Row],[art]]="10",tabDaten[[#This Row],[art]]="60",tabDaten[[#This Row],[art]]="70"),tabDaten[[#This Row],[Rechnung]],tabDaten[[#This Row],[Rechnung]]*-1)</f>
        <v>-9790.25</v>
      </c>
      <c r="N1414" s="44">
        <v>1</v>
      </c>
      <c r="O1414" s="45" t="s">
        <v>997</v>
      </c>
      <c r="P1414" s="45" t="s">
        <v>1140</v>
      </c>
      <c r="Q1414" s="45" t="s">
        <v>1730</v>
      </c>
      <c r="R1414" s="45" t="s">
        <v>995</v>
      </c>
      <c r="S1414" s="45" t="s">
        <v>1546</v>
      </c>
      <c r="T1414" s="44" t="s">
        <v>133</v>
      </c>
      <c r="U1414" s="46">
        <v>6000</v>
      </c>
      <c r="V1414" s="46">
        <v>9790.25</v>
      </c>
    </row>
    <row r="1415" spans="2:22" x14ac:dyDescent="0.2">
      <c r="B1415" s="14" t="str">
        <f>IF(tabDaten[[#This Row],[MandNr]]="","Fehler",IF(tabDaten[[#This Row],[MandNr]]=1,"1 Stadt Bad Rappenau","2 Eigenbetrieb Stadtenwässerung"))</f>
        <v>1 Stadt Bad Rappenau</v>
      </c>
      <c r="C1415" s="14" t="str">
        <f>IF(OR(tabDaten[[#This Row],[art]]="00",tabDaten[[#This Row],[art]]="01",tabDaten[[#This Row],[art]]="60",tabDaten[[#This Row],[art]]="61"),"0 Verwaltungshaushalt","1 Vermögenshaushalt")</f>
        <v>0 Verwaltungshaushalt</v>
      </c>
      <c r="D1415" s="14" t="str">
        <f>VLOOKUP(tabDaten[[#This Row],[art]],tabKontenart[],2,FALSE)</f>
        <v>01 Ausgaben VerwaltungsHH</v>
      </c>
      <c r="E1415" s="14" t="str">
        <f>LEFT(tabDaten[[#This Row],[Gld]],1) &amp; "    " &amp;VLOOKUP((tabDaten[[#This Row],[MandNr]]&amp;"x"&amp;LEFT(tabDaten[[#This Row],[Gld]],1)),tabGliederung[],2,FALSE)</f>
        <v xml:space="preserve">3    Wissenschaft, Forschung, Kulturpflege </v>
      </c>
      <c r="F1415" s="14" t="str">
        <f>LEFT(tabDaten[[#This Row],[Gld]],2) &amp; "    " &amp;VLOOKUP((tabDaten[[#This Row],[MandNr]]&amp;"x"&amp;LEFT(tabDaten[[#This Row],[Gld]],2)),tabGliederung[],2,FALSE)</f>
        <v xml:space="preserve">36    Denkmalschutz und -pflege </v>
      </c>
      <c r="G14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5" s="14" t="str">
        <f>LEFT(tabDaten[[#This Row],[Gld]],4) &amp; "    " &amp;VLOOKUP((tabDaten[[#This Row],[MandNr]]&amp;"x"&amp;LEFT(tabDaten[[#This Row],[Gld]],4)),tabGliederung[],2,FALSE)</f>
        <v xml:space="preserve">3650    Wasserschloss </v>
      </c>
      <c r="I1415" s="14" t="str">
        <f>IF(OR(LEFT(tabDaten[[#This Row],[Grp]],1)*1=3,LEFT(tabDaten[[#This Row],[Grp]],1)*1=9),LEFT(tabDaten[[#This Row],[Grp]],2),LEFT(tabDaten[[#This Row],[Grp]],1))</f>
        <v>5</v>
      </c>
      <c r="J1415" s="14" t="str">
        <f>VLOOKUP(tabDaten[[#This Row],[GrpKurz]],tabGruppierung[],2,FALSE)</f>
        <v>A   Sächlicher Verwaltungs- und Betriebsaufwand</v>
      </c>
      <c r="K14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3650-521000    Geräte, Ausstattungs- und  Einrichtungsgegenstände  </v>
      </c>
      <c r="L1415" s="17">
        <f>IF(OR(tabDaten[[#This Row],[art]]="00",tabDaten[[#This Row],[art]]="10"),tabDaten[[#This Row],[Plan]],tabDaten[[#This Row],[Plan]]*-1)</f>
        <v>-1000</v>
      </c>
      <c r="M1415" s="18">
        <f>IF(OR(tabDaten[[#This Row],[art]]="00",tabDaten[[#This Row],[art]]="10",tabDaten[[#This Row],[art]]="60",tabDaten[[#This Row],[art]]="70"),tabDaten[[#This Row],[Rechnung]],tabDaten[[#This Row],[Rechnung]]*-1)</f>
        <v>-1785.85</v>
      </c>
      <c r="N1415" s="44">
        <v>1</v>
      </c>
      <c r="O1415" s="45" t="s">
        <v>997</v>
      </c>
      <c r="P1415" s="45" t="s">
        <v>1140</v>
      </c>
      <c r="Q1415" s="45" t="s">
        <v>1750</v>
      </c>
      <c r="R1415" s="45" t="s">
        <v>995</v>
      </c>
      <c r="S1415" s="45" t="s">
        <v>1546</v>
      </c>
      <c r="T1415" s="44" t="s">
        <v>198</v>
      </c>
      <c r="U1415" s="46">
        <v>1000</v>
      </c>
      <c r="V1415" s="46">
        <v>1785.85</v>
      </c>
    </row>
    <row r="1416" spans="2:22" x14ac:dyDescent="0.2">
      <c r="B1416" s="14" t="str">
        <f>IF(tabDaten[[#This Row],[MandNr]]="","Fehler",IF(tabDaten[[#This Row],[MandNr]]=1,"1 Stadt Bad Rappenau","2 Eigenbetrieb Stadtenwässerung"))</f>
        <v>1 Stadt Bad Rappenau</v>
      </c>
      <c r="C1416" s="14" t="str">
        <f>IF(OR(tabDaten[[#This Row],[art]]="00",tabDaten[[#This Row],[art]]="01",tabDaten[[#This Row],[art]]="60",tabDaten[[#This Row],[art]]="61"),"0 Verwaltungshaushalt","1 Vermögenshaushalt")</f>
        <v>0 Verwaltungshaushalt</v>
      </c>
      <c r="D1416" s="14" t="str">
        <f>VLOOKUP(tabDaten[[#This Row],[art]],tabKontenart[],2,FALSE)</f>
        <v>01 Ausgaben VerwaltungsHH</v>
      </c>
      <c r="E1416" s="14" t="str">
        <f>LEFT(tabDaten[[#This Row],[Gld]],1) &amp; "    " &amp;VLOOKUP((tabDaten[[#This Row],[MandNr]]&amp;"x"&amp;LEFT(tabDaten[[#This Row],[Gld]],1)),tabGliederung[],2,FALSE)</f>
        <v xml:space="preserve">3    Wissenschaft, Forschung, Kulturpflege </v>
      </c>
      <c r="F1416" s="14" t="str">
        <f>LEFT(tabDaten[[#This Row],[Gld]],2) &amp; "    " &amp;VLOOKUP((tabDaten[[#This Row],[MandNr]]&amp;"x"&amp;LEFT(tabDaten[[#This Row],[Gld]],2)),tabGliederung[],2,FALSE)</f>
        <v xml:space="preserve">36    Denkmalschutz und -pflege </v>
      </c>
      <c r="G14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6" s="14" t="str">
        <f>LEFT(tabDaten[[#This Row],[Gld]],4) &amp; "    " &amp;VLOOKUP((tabDaten[[#This Row],[MandNr]]&amp;"x"&amp;LEFT(tabDaten[[#This Row],[Gld]],4)),tabGliederung[],2,FALSE)</f>
        <v xml:space="preserve">3650    Wasserschloss </v>
      </c>
      <c r="I1416" s="14" t="str">
        <f>IF(OR(LEFT(tabDaten[[#This Row],[Grp]],1)*1=3,LEFT(tabDaten[[#This Row],[Grp]],1)*1=9),LEFT(tabDaten[[#This Row],[Grp]],2),LEFT(tabDaten[[#This Row],[Grp]],1))</f>
        <v>5</v>
      </c>
      <c r="J1416" s="14" t="str">
        <f>VLOOKUP(tabDaten[[#This Row],[GrpKurz]],tabGruppierung[],2,FALSE)</f>
        <v>A   Sächlicher Verwaltungs- und Betriebsaufwand</v>
      </c>
      <c r="K14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3650-541000    Strom   </v>
      </c>
      <c r="L1416" s="17">
        <f>IF(OR(tabDaten[[#This Row],[art]]="00",tabDaten[[#This Row],[art]]="10"),tabDaten[[#This Row],[Plan]],tabDaten[[#This Row],[Plan]]*-1)</f>
        <v>-8700</v>
      </c>
      <c r="M1416" s="18">
        <f>IF(OR(tabDaten[[#This Row],[art]]="00",tabDaten[[#This Row],[art]]="10",tabDaten[[#This Row],[art]]="60",tabDaten[[#This Row],[art]]="70"),tabDaten[[#This Row],[Rechnung]],tabDaten[[#This Row],[Rechnung]]*-1)</f>
        <v>-5015.2</v>
      </c>
      <c r="N1416" s="44">
        <v>1</v>
      </c>
      <c r="O1416" s="45" t="s">
        <v>997</v>
      </c>
      <c r="P1416" s="45" t="s">
        <v>1140</v>
      </c>
      <c r="Q1416" s="45" t="s">
        <v>1732</v>
      </c>
      <c r="R1416" s="45" t="s">
        <v>995</v>
      </c>
      <c r="S1416" s="45" t="s">
        <v>1546</v>
      </c>
      <c r="T1416" s="44" t="s">
        <v>135</v>
      </c>
      <c r="U1416" s="46">
        <v>8700</v>
      </c>
      <c r="V1416" s="46">
        <v>5015.2</v>
      </c>
    </row>
    <row r="1417" spans="2:22" x14ac:dyDescent="0.2">
      <c r="B1417" s="14" t="str">
        <f>IF(tabDaten[[#This Row],[MandNr]]="","Fehler",IF(tabDaten[[#This Row],[MandNr]]=1,"1 Stadt Bad Rappenau","2 Eigenbetrieb Stadtenwässerung"))</f>
        <v>1 Stadt Bad Rappenau</v>
      </c>
      <c r="C1417" s="14" t="str">
        <f>IF(OR(tabDaten[[#This Row],[art]]="00",tabDaten[[#This Row],[art]]="01",tabDaten[[#This Row],[art]]="60",tabDaten[[#This Row],[art]]="61"),"0 Verwaltungshaushalt","1 Vermögenshaushalt")</f>
        <v>0 Verwaltungshaushalt</v>
      </c>
      <c r="D1417" s="14" t="str">
        <f>VLOOKUP(tabDaten[[#This Row],[art]],tabKontenart[],2,FALSE)</f>
        <v>01 Ausgaben VerwaltungsHH</v>
      </c>
      <c r="E1417" s="14" t="str">
        <f>LEFT(tabDaten[[#This Row],[Gld]],1) &amp; "    " &amp;VLOOKUP((tabDaten[[#This Row],[MandNr]]&amp;"x"&amp;LEFT(tabDaten[[#This Row],[Gld]],1)),tabGliederung[],2,FALSE)</f>
        <v xml:space="preserve">3    Wissenschaft, Forschung, Kulturpflege </v>
      </c>
      <c r="F1417" s="14" t="str">
        <f>LEFT(tabDaten[[#This Row],[Gld]],2) &amp; "    " &amp;VLOOKUP((tabDaten[[#This Row],[MandNr]]&amp;"x"&amp;LEFT(tabDaten[[#This Row],[Gld]],2)),tabGliederung[],2,FALSE)</f>
        <v xml:space="preserve">36    Denkmalschutz und -pflege </v>
      </c>
      <c r="G14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7" s="14" t="str">
        <f>LEFT(tabDaten[[#This Row],[Gld]],4) &amp; "    " &amp;VLOOKUP((tabDaten[[#This Row],[MandNr]]&amp;"x"&amp;LEFT(tabDaten[[#This Row],[Gld]],4)),tabGliederung[],2,FALSE)</f>
        <v xml:space="preserve">3650    Wasserschloss </v>
      </c>
      <c r="I1417" s="14" t="str">
        <f>IF(OR(LEFT(tabDaten[[#This Row],[Grp]],1)*1=3,LEFT(tabDaten[[#This Row],[Grp]],1)*1=9),LEFT(tabDaten[[#This Row],[Grp]],2),LEFT(tabDaten[[#This Row],[Grp]],1))</f>
        <v>5</v>
      </c>
      <c r="J1417" s="14" t="str">
        <f>VLOOKUP(tabDaten[[#This Row],[GrpKurz]],tabGruppierung[],2,FALSE)</f>
        <v>A   Sächlicher Verwaltungs- und Betriebsaufwand</v>
      </c>
      <c r="K14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3650-542000    Wasser / Abwasser   </v>
      </c>
      <c r="L1417" s="17">
        <f>IF(OR(tabDaten[[#This Row],[art]]="00",tabDaten[[#This Row],[art]]="10"),tabDaten[[#This Row],[Plan]],tabDaten[[#This Row],[Plan]]*-1)</f>
        <v>-400</v>
      </c>
      <c r="M1417" s="18">
        <f>IF(OR(tabDaten[[#This Row],[art]]="00",tabDaten[[#This Row],[art]]="10",tabDaten[[#This Row],[art]]="60",tabDaten[[#This Row],[art]]="70"),tabDaten[[#This Row],[Rechnung]],tabDaten[[#This Row],[Rechnung]]*-1)</f>
        <v>-493.27</v>
      </c>
      <c r="N1417" s="44">
        <v>1</v>
      </c>
      <c r="O1417" s="45" t="s">
        <v>997</v>
      </c>
      <c r="P1417" s="45" t="s">
        <v>1140</v>
      </c>
      <c r="Q1417" s="45" t="s">
        <v>1733</v>
      </c>
      <c r="R1417" s="45" t="s">
        <v>995</v>
      </c>
      <c r="S1417" s="45" t="s">
        <v>1546</v>
      </c>
      <c r="T1417" s="44" t="s">
        <v>136</v>
      </c>
      <c r="U1417" s="46">
        <v>400</v>
      </c>
      <c r="V1417" s="46">
        <v>493.27</v>
      </c>
    </row>
    <row r="1418" spans="2:22" x14ac:dyDescent="0.2">
      <c r="B1418" s="14" t="str">
        <f>IF(tabDaten[[#This Row],[MandNr]]="","Fehler",IF(tabDaten[[#This Row],[MandNr]]=1,"1 Stadt Bad Rappenau","2 Eigenbetrieb Stadtenwässerung"))</f>
        <v>1 Stadt Bad Rappenau</v>
      </c>
      <c r="C1418" s="14" t="str">
        <f>IF(OR(tabDaten[[#This Row],[art]]="00",tabDaten[[#This Row],[art]]="01",tabDaten[[#This Row],[art]]="60",tabDaten[[#This Row],[art]]="61"),"0 Verwaltungshaushalt","1 Vermögenshaushalt")</f>
        <v>0 Verwaltungshaushalt</v>
      </c>
      <c r="D1418" s="14" t="str">
        <f>VLOOKUP(tabDaten[[#This Row],[art]],tabKontenart[],2,FALSE)</f>
        <v>01 Ausgaben VerwaltungsHH</v>
      </c>
      <c r="E1418" s="14" t="str">
        <f>LEFT(tabDaten[[#This Row],[Gld]],1) &amp; "    " &amp;VLOOKUP((tabDaten[[#This Row],[MandNr]]&amp;"x"&amp;LEFT(tabDaten[[#This Row],[Gld]],1)),tabGliederung[],2,FALSE)</f>
        <v xml:space="preserve">3    Wissenschaft, Forschung, Kulturpflege </v>
      </c>
      <c r="F1418" s="14" t="str">
        <f>LEFT(tabDaten[[#This Row],[Gld]],2) &amp; "    " &amp;VLOOKUP((tabDaten[[#This Row],[MandNr]]&amp;"x"&amp;LEFT(tabDaten[[#This Row],[Gld]],2)),tabGliederung[],2,FALSE)</f>
        <v xml:space="preserve">36    Denkmalschutz und -pflege </v>
      </c>
      <c r="G14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8" s="14" t="str">
        <f>LEFT(tabDaten[[#This Row],[Gld]],4) &amp; "    " &amp;VLOOKUP((tabDaten[[#This Row],[MandNr]]&amp;"x"&amp;LEFT(tabDaten[[#This Row],[Gld]],4)),tabGliederung[],2,FALSE)</f>
        <v xml:space="preserve">3650    Wasserschloss </v>
      </c>
      <c r="I1418" s="14" t="str">
        <f>IF(OR(LEFT(tabDaten[[#This Row],[Grp]],1)*1=3,LEFT(tabDaten[[#This Row],[Grp]],1)*1=9),LEFT(tabDaten[[#This Row],[Grp]],2),LEFT(tabDaten[[#This Row],[Grp]],1))</f>
        <v>5</v>
      </c>
      <c r="J1418" s="14" t="str">
        <f>VLOOKUP(tabDaten[[#This Row],[GrpKurz]],tabGruppierung[],2,FALSE)</f>
        <v>A   Sächlicher Verwaltungs- und Betriebsaufwand</v>
      </c>
      <c r="K14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3650-543000    Heizungskosten   </v>
      </c>
      <c r="L1418" s="17">
        <f>IF(OR(tabDaten[[#This Row],[art]]="00",tabDaten[[#This Row],[art]]="10"),tabDaten[[#This Row],[Plan]],tabDaten[[#This Row],[Plan]]*-1)</f>
        <v>-6400</v>
      </c>
      <c r="M1418" s="18">
        <f>IF(OR(tabDaten[[#This Row],[art]]="00",tabDaten[[#This Row],[art]]="10",tabDaten[[#This Row],[art]]="60",tabDaten[[#This Row],[art]]="70"),tabDaten[[#This Row],[Rechnung]],tabDaten[[#This Row],[Rechnung]]*-1)</f>
        <v>-8339.8700000000008</v>
      </c>
      <c r="N1418" s="44">
        <v>1</v>
      </c>
      <c r="O1418" s="45" t="s">
        <v>997</v>
      </c>
      <c r="P1418" s="45" t="s">
        <v>1140</v>
      </c>
      <c r="Q1418" s="45" t="s">
        <v>1734</v>
      </c>
      <c r="R1418" s="45" t="s">
        <v>995</v>
      </c>
      <c r="S1418" s="45" t="s">
        <v>1546</v>
      </c>
      <c r="T1418" s="44" t="s">
        <v>137</v>
      </c>
      <c r="U1418" s="46">
        <v>6400</v>
      </c>
      <c r="V1418" s="46">
        <v>8339.8700000000008</v>
      </c>
    </row>
    <row r="1419" spans="2:22" x14ac:dyDescent="0.2">
      <c r="B1419" s="14" t="str">
        <f>IF(tabDaten[[#This Row],[MandNr]]="","Fehler",IF(tabDaten[[#This Row],[MandNr]]=1,"1 Stadt Bad Rappenau","2 Eigenbetrieb Stadtenwässerung"))</f>
        <v>1 Stadt Bad Rappenau</v>
      </c>
      <c r="C1419" s="14" t="str">
        <f>IF(OR(tabDaten[[#This Row],[art]]="00",tabDaten[[#This Row],[art]]="01",tabDaten[[#This Row],[art]]="60",tabDaten[[#This Row],[art]]="61"),"0 Verwaltungshaushalt","1 Vermögenshaushalt")</f>
        <v>0 Verwaltungshaushalt</v>
      </c>
      <c r="D1419" s="14" t="str">
        <f>VLOOKUP(tabDaten[[#This Row],[art]],tabKontenart[],2,FALSE)</f>
        <v>01 Ausgaben VerwaltungsHH</v>
      </c>
      <c r="E1419" s="14" t="str">
        <f>LEFT(tabDaten[[#This Row],[Gld]],1) &amp; "    " &amp;VLOOKUP((tabDaten[[#This Row],[MandNr]]&amp;"x"&amp;LEFT(tabDaten[[#This Row],[Gld]],1)),tabGliederung[],2,FALSE)</f>
        <v xml:space="preserve">3    Wissenschaft, Forschung, Kulturpflege </v>
      </c>
      <c r="F1419" s="14" t="str">
        <f>LEFT(tabDaten[[#This Row],[Gld]],2) &amp; "    " &amp;VLOOKUP((tabDaten[[#This Row],[MandNr]]&amp;"x"&amp;LEFT(tabDaten[[#This Row],[Gld]],2)),tabGliederung[],2,FALSE)</f>
        <v xml:space="preserve">36    Denkmalschutz und -pflege </v>
      </c>
      <c r="G14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19" s="14" t="str">
        <f>LEFT(tabDaten[[#This Row],[Gld]],4) &amp; "    " &amp;VLOOKUP((tabDaten[[#This Row],[MandNr]]&amp;"x"&amp;LEFT(tabDaten[[#This Row],[Gld]],4)),tabGliederung[],2,FALSE)</f>
        <v xml:space="preserve">3650    Wasserschloss </v>
      </c>
      <c r="I1419" s="14" t="str">
        <f>IF(OR(LEFT(tabDaten[[#This Row],[Grp]],1)*1=3,LEFT(tabDaten[[#This Row],[Grp]],1)*1=9),LEFT(tabDaten[[#This Row],[Grp]],2),LEFT(tabDaten[[#This Row],[Grp]],1))</f>
        <v>5</v>
      </c>
      <c r="J1419" s="14" t="str">
        <f>VLOOKUP(tabDaten[[#This Row],[GrpKurz]],tabGruppierung[],2,FALSE)</f>
        <v>A   Sächlicher Verwaltungs- und Betriebsaufwand</v>
      </c>
      <c r="K14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3650-545000    Reinigungskosten   </v>
      </c>
      <c r="L1419" s="17">
        <f>IF(OR(tabDaten[[#This Row],[art]]="00",tabDaten[[#This Row],[art]]="10"),tabDaten[[#This Row],[Plan]],tabDaten[[#This Row],[Plan]]*-1)</f>
        <v>-200</v>
      </c>
      <c r="M1419" s="18">
        <f>IF(OR(tabDaten[[#This Row],[art]]="00",tabDaten[[#This Row],[art]]="10",tabDaten[[#This Row],[art]]="60",tabDaten[[#This Row],[art]]="70"),tabDaten[[#This Row],[Rechnung]],tabDaten[[#This Row],[Rechnung]]*-1)</f>
        <v>-99.44</v>
      </c>
      <c r="N1419" s="44">
        <v>1</v>
      </c>
      <c r="O1419" s="45" t="s">
        <v>997</v>
      </c>
      <c r="P1419" s="45" t="s">
        <v>1140</v>
      </c>
      <c r="Q1419" s="45" t="s">
        <v>1736</v>
      </c>
      <c r="R1419" s="45" t="s">
        <v>995</v>
      </c>
      <c r="S1419" s="45" t="s">
        <v>1546</v>
      </c>
      <c r="T1419" s="44" t="s">
        <v>139</v>
      </c>
      <c r="U1419" s="46">
        <v>200</v>
      </c>
      <c r="V1419" s="46">
        <v>99.44</v>
      </c>
    </row>
    <row r="1420" spans="2:22" x14ac:dyDescent="0.2">
      <c r="B1420" s="14" t="str">
        <f>IF(tabDaten[[#This Row],[MandNr]]="","Fehler",IF(tabDaten[[#This Row],[MandNr]]=1,"1 Stadt Bad Rappenau","2 Eigenbetrieb Stadtenwässerung"))</f>
        <v>1 Stadt Bad Rappenau</v>
      </c>
      <c r="C1420" s="14" t="str">
        <f>IF(OR(tabDaten[[#This Row],[art]]="00",tabDaten[[#This Row],[art]]="01",tabDaten[[#This Row],[art]]="60",tabDaten[[#This Row],[art]]="61"),"0 Verwaltungshaushalt","1 Vermögenshaushalt")</f>
        <v>0 Verwaltungshaushalt</v>
      </c>
      <c r="D1420" s="14" t="str">
        <f>VLOOKUP(tabDaten[[#This Row],[art]],tabKontenart[],2,FALSE)</f>
        <v>01 Ausgaben VerwaltungsHH</v>
      </c>
      <c r="E1420" s="14" t="str">
        <f>LEFT(tabDaten[[#This Row],[Gld]],1) &amp; "    " &amp;VLOOKUP((tabDaten[[#This Row],[MandNr]]&amp;"x"&amp;LEFT(tabDaten[[#This Row],[Gld]],1)),tabGliederung[],2,FALSE)</f>
        <v xml:space="preserve">3    Wissenschaft, Forschung, Kulturpflege </v>
      </c>
      <c r="F1420" s="14" t="str">
        <f>LEFT(tabDaten[[#This Row],[Gld]],2) &amp; "    " &amp;VLOOKUP((tabDaten[[#This Row],[MandNr]]&amp;"x"&amp;LEFT(tabDaten[[#This Row],[Gld]],2)),tabGliederung[],2,FALSE)</f>
        <v xml:space="preserve">36    Denkmalschutz und -pflege </v>
      </c>
      <c r="G14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20" s="14" t="str">
        <f>LEFT(tabDaten[[#This Row],[Gld]],4) &amp; "    " &amp;VLOOKUP((tabDaten[[#This Row],[MandNr]]&amp;"x"&amp;LEFT(tabDaten[[#This Row],[Gld]],4)),tabGliederung[],2,FALSE)</f>
        <v xml:space="preserve">3650    Wasserschloss </v>
      </c>
      <c r="I1420" s="14" t="str">
        <f>IF(OR(LEFT(tabDaten[[#This Row],[Grp]],1)*1=3,LEFT(tabDaten[[#This Row],[Grp]],1)*1=9),LEFT(tabDaten[[#This Row],[Grp]],2),LEFT(tabDaten[[#This Row],[Grp]],1))</f>
        <v>5</v>
      </c>
      <c r="J1420" s="14" t="str">
        <f>VLOOKUP(tabDaten[[#This Row],[GrpKurz]],tabGruppierung[],2,FALSE)</f>
        <v>A   Sächlicher Verwaltungs- und Betriebsaufwand</v>
      </c>
      <c r="K14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3650-546000    Steuern und Gebäudeversicherungen   </v>
      </c>
      <c r="L1420" s="17">
        <f>IF(OR(tabDaten[[#This Row],[art]]="00",tabDaten[[#This Row],[art]]="10"),tabDaten[[#This Row],[Plan]],tabDaten[[#This Row],[Plan]]*-1)</f>
        <v>-5600</v>
      </c>
      <c r="M1420" s="18">
        <f>IF(OR(tabDaten[[#This Row],[art]]="00",tabDaten[[#This Row],[art]]="10",tabDaten[[#This Row],[art]]="60",tabDaten[[#This Row],[art]]="70"),tabDaten[[#This Row],[Rechnung]],tabDaten[[#This Row],[Rechnung]]*-1)</f>
        <v>-5637.85</v>
      </c>
      <c r="N1420" s="44">
        <v>1</v>
      </c>
      <c r="O1420" s="45" t="s">
        <v>997</v>
      </c>
      <c r="P1420" s="45" t="s">
        <v>1140</v>
      </c>
      <c r="Q1420" s="45" t="s">
        <v>1737</v>
      </c>
      <c r="R1420" s="45" t="s">
        <v>995</v>
      </c>
      <c r="S1420" s="45" t="s">
        <v>1546</v>
      </c>
      <c r="T1420" s="44" t="s">
        <v>140</v>
      </c>
      <c r="U1420" s="46">
        <v>5600</v>
      </c>
      <c r="V1420" s="46">
        <v>5637.85</v>
      </c>
    </row>
    <row r="1421" spans="2:22" x14ac:dyDescent="0.2">
      <c r="B1421" s="14" t="str">
        <f>IF(tabDaten[[#This Row],[MandNr]]="","Fehler",IF(tabDaten[[#This Row],[MandNr]]=1,"1 Stadt Bad Rappenau","2 Eigenbetrieb Stadtenwässerung"))</f>
        <v>1 Stadt Bad Rappenau</v>
      </c>
      <c r="C1421" s="14" t="str">
        <f>IF(OR(tabDaten[[#This Row],[art]]="00",tabDaten[[#This Row],[art]]="01",tabDaten[[#This Row],[art]]="60",tabDaten[[#This Row],[art]]="61"),"0 Verwaltungshaushalt","1 Vermögenshaushalt")</f>
        <v>0 Verwaltungshaushalt</v>
      </c>
      <c r="D1421" s="14" t="str">
        <f>VLOOKUP(tabDaten[[#This Row],[art]],tabKontenart[],2,FALSE)</f>
        <v>01 Ausgaben VerwaltungsHH</v>
      </c>
      <c r="E1421" s="14" t="str">
        <f>LEFT(tabDaten[[#This Row],[Gld]],1) &amp; "    " &amp;VLOOKUP((tabDaten[[#This Row],[MandNr]]&amp;"x"&amp;LEFT(tabDaten[[#This Row],[Gld]],1)),tabGliederung[],2,FALSE)</f>
        <v xml:space="preserve">3    Wissenschaft, Forschung, Kulturpflege </v>
      </c>
      <c r="F1421" s="14" t="str">
        <f>LEFT(tabDaten[[#This Row],[Gld]],2) &amp; "    " &amp;VLOOKUP((tabDaten[[#This Row],[MandNr]]&amp;"x"&amp;LEFT(tabDaten[[#This Row],[Gld]],2)),tabGliederung[],2,FALSE)</f>
        <v xml:space="preserve">36    Denkmalschutz und -pflege </v>
      </c>
      <c r="G14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21" s="14" t="str">
        <f>LEFT(tabDaten[[#This Row],[Gld]],4) &amp; "    " &amp;VLOOKUP((tabDaten[[#This Row],[MandNr]]&amp;"x"&amp;LEFT(tabDaten[[#This Row],[Gld]],4)),tabGliederung[],2,FALSE)</f>
        <v xml:space="preserve">3650    Wasserschloss </v>
      </c>
      <c r="I1421" s="14" t="str">
        <f>IF(OR(LEFT(tabDaten[[#This Row],[Grp]],1)*1=3,LEFT(tabDaten[[#This Row],[Grp]],1)*1=9),LEFT(tabDaten[[#This Row],[Grp]],2),LEFT(tabDaten[[#This Row],[Grp]],1))</f>
        <v>5</v>
      </c>
      <c r="J1421" s="14" t="str">
        <f>VLOOKUP(tabDaten[[#This Row],[GrpKurz]],tabGruppierung[],2,FALSE)</f>
        <v>A   Sächlicher Verwaltungs- und Betriebsaufwand</v>
      </c>
      <c r="K14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3650-549000    sonstige Bewirtschaftungskosten (z.B. Schornsteinfeger, Feuerlöschgeräte) </v>
      </c>
      <c r="L1421" s="17">
        <f>IF(OR(tabDaten[[#This Row],[art]]="00",tabDaten[[#This Row],[art]]="10"),tabDaten[[#This Row],[Plan]],tabDaten[[#This Row],[Plan]]*-1)</f>
        <v>-8100</v>
      </c>
      <c r="M1421" s="18">
        <f>IF(OR(tabDaten[[#This Row],[art]]="00",tabDaten[[#This Row],[art]]="10",tabDaten[[#This Row],[art]]="60",tabDaten[[#This Row],[art]]="70"),tabDaten[[#This Row],[Rechnung]],tabDaten[[#This Row],[Rechnung]]*-1)</f>
        <v>-8435.1299999999992</v>
      </c>
      <c r="N1421" s="44">
        <v>1</v>
      </c>
      <c r="O1421" s="45" t="s">
        <v>997</v>
      </c>
      <c r="P1421" s="45" t="s">
        <v>1140</v>
      </c>
      <c r="Q1421" s="45" t="s">
        <v>1738</v>
      </c>
      <c r="R1421" s="45" t="s">
        <v>995</v>
      </c>
      <c r="S1421" s="45" t="s">
        <v>1546</v>
      </c>
      <c r="T1421" s="44" t="s">
        <v>141</v>
      </c>
      <c r="U1421" s="46">
        <v>8100</v>
      </c>
      <c r="V1421" s="46">
        <v>8435.1299999999992</v>
      </c>
    </row>
    <row r="1422" spans="2:22" x14ac:dyDescent="0.2">
      <c r="B1422" s="14" t="str">
        <f>IF(tabDaten[[#This Row],[MandNr]]="","Fehler",IF(tabDaten[[#This Row],[MandNr]]=1,"1 Stadt Bad Rappenau","2 Eigenbetrieb Stadtenwässerung"))</f>
        <v>1 Stadt Bad Rappenau</v>
      </c>
      <c r="C1422" s="14" t="str">
        <f>IF(OR(tabDaten[[#This Row],[art]]="00",tabDaten[[#This Row],[art]]="01",tabDaten[[#This Row],[art]]="60",tabDaten[[#This Row],[art]]="61"),"0 Verwaltungshaushalt","1 Vermögenshaushalt")</f>
        <v>0 Verwaltungshaushalt</v>
      </c>
      <c r="D1422" s="14" t="str">
        <f>VLOOKUP(tabDaten[[#This Row],[art]],tabKontenart[],2,FALSE)</f>
        <v>01 Ausgaben VerwaltungsHH</v>
      </c>
      <c r="E1422" s="14" t="str">
        <f>LEFT(tabDaten[[#This Row],[Gld]],1) &amp; "    " &amp;VLOOKUP((tabDaten[[#This Row],[MandNr]]&amp;"x"&amp;LEFT(tabDaten[[#This Row],[Gld]],1)),tabGliederung[],2,FALSE)</f>
        <v xml:space="preserve">3    Wissenschaft, Forschung, Kulturpflege </v>
      </c>
      <c r="F1422" s="14" t="str">
        <f>LEFT(tabDaten[[#This Row],[Gld]],2) &amp; "    " &amp;VLOOKUP((tabDaten[[#This Row],[MandNr]]&amp;"x"&amp;LEFT(tabDaten[[#This Row],[Gld]],2)),tabGliederung[],2,FALSE)</f>
        <v xml:space="preserve">36    Denkmalschutz und -pflege </v>
      </c>
      <c r="G14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22" s="14" t="str">
        <f>LEFT(tabDaten[[#This Row],[Gld]],4) &amp; "    " &amp;VLOOKUP((tabDaten[[#This Row],[MandNr]]&amp;"x"&amp;LEFT(tabDaten[[#This Row],[Gld]],4)),tabGliederung[],2,FALSE)</f>
        <v xml:space="preserve">3650    Wasserschloss </v>
      </c>
      <c r="I1422" s="14" t="str">
        <f>IF(OR(LEFT(tabDaten[[#This Row],[Grp]],1)*1=3,LEFT(tabDaten[[#This Row],[Grp]],1)*1=9),LEFT(tabDaten[[#This Row],[Grp]],2),LEFT(tabDaten[[#This Row],[Grp]],1))</f>
        <v>5</v>
      </c>
      <c r="J1422" s="14" t="str">
        <f>VLOOKUP(tabDaten[[#This Row],[GrpKurz]],tabGruppierung[],2,FALSE)</f>
        <v>A   Sächlicher Verwaltungs- und Betriebsaufwand</v>
      </c>
      <c r="K14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3650-562000    Aus- und Fortbildung,   </v>
      </c>
      <c r="L1422" s="17">
        <f>IF(OR(tabDaten[[#This Row],[art]]="00",tabDaten[[#This Row],[art]]="10"),tabDaten[[#This Row],[Plan]],tabDaten[[#This Row],[Plan]]*-1)</f>
        <v>0</v>
      </c>
      <c r="M1422" s="18">
        <f>IF(OR(tabDaten[[#This Row],[art]]="00",tabDaten[[#This Row],[art]]="10",tabDaten[[#This Row],[art]]="60",tabDaten[[#This Row],[art]]="70"),tabDaten[[#This Row],[Rechnung]],tabDaten[[#This Row],[Rechnung]]*-1)</f>
        <v>-226.44</v>
      </c>
      <c r="N1422" s="44">
        <v>1</v>
      </c>
      <c r="O1422" s="45" t="s">
        <v>997</v>
      </c>
      <c r="P1422" s="45" t="s">
        <v>1140</v>
      </c>
      <c r="Q1422" s="45" t="s">
        <v>1727</v>
      </c>
      <c r="R1422" s="45" t="s">
        <v>995</v>
      </c>
      <c r="S1422" s="45" t="s">
        <v>1546</v>
      </c>
      <c r="T1422" s="44" t="s">
        <v>142</v>
      </c>
      <c r="U1422" s="46">
        <v>0</v>
      </c>
      <c r="V1422" s="46">
        <v>226.44</v>
      </c>
    </row>
    <row r="1423" spans="2:22" x14ac:dyDescent="0.2">
      <c r="B1423" s="14" t="str">
        <f>IF(tabDaten[[#This Row],[MandNr]]="","Fehler",IF(tabDaten[[#This Row],[MandNr]]=1,"1 Stadt Bad Rappenau","2 Eigenbetrieb Stadtenwässerung"))</f>
        <v>1 Stadt Bad Rappenau</v>
      </c>
      <c r="C1423" s="14" t="str">
        <f>IF(OR(tabDaten[[#This Row],[art]]="00",tabDaten[[#This Row],[art]]="01",tabDaten[[#This Row],[art]]="60",tabDaten[[#This Row],[art]]="61"),"0 Verwaltungshaushalt","1 Vermögenshaushalt")</f>
        <v>0 Verwaltungshaushalt</v>
      </c>
      <c r="D1423" s="14" t="str">
        <f>VLOOKUP(tabDaten[[#This Row],[art]],tabKontenart[],2,FALSE)</f>
        <v>01 Ausgaben VerwaltungsHH</v>
      </c>
      <c r="E1423" s="14" t="str">
        <f>LEFT(tabDaten[[#This Row],[Gld]],1) &amp; "    " &amp;VLOOKUP((tabDaten[[#This Row],[MandNr]]&amp;"x"&amp;LEFT(tabDaten[[#This Row],[Gld]],1)),tabGliederung[],2,FALSE)</f>
        <v xml:space="preserve">3    Wissenschaft, Forschung, Kulturpflege </v>
      </c>
      <c r="F1423" s="14" t="str">
        <f>LEFT(tabDaten[[#This Row],[Gld]],2) &amp; "    " &amp;VLOOKUP((tabDaten[[#This Row],[MandNr]]&amp;"x"&amp;LEFT(tabDaten[[#This Row],[Gld]],2)),tabGliederung[],2,FALSE)</f>
        <v xml:space="preserve">36    Denkmalschutz und -pflege </v>
      </c>
      <c r="G14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23" s="14" t="str">
        <f>LEFT(tabDaten[[#This Row],[Gld]],4) &amp; "    " &amp;VLOOKUP((tabDaten[[#This Row],[MandNr]]&amp;"x"&amp;LEFT(tabDaten[[#This Row],[Gld]],4)),tabGliederung[],2,FALSE)</f>
        <v xml:space="preserve">3650    Wasserschloss </v>
      </c>
      <c r="I1423" s="14" t="str">
        <f>IF(OR(LEFT(tabDaten[[#This Row],[Grp]],1)*1=3,LEFT(tabDaten[[#This Row],[Grp]],1)*1=9),LEFT(tabDaten[[#This Row],[Grp]],2),LEFT(tabDaten[[#This Row],[Grp]],1))</f>
        <v>6</v>
      </c>
      <c r="J1423" s="14" t="str">
        <f>VLOOKUP(tabDaten[[#This Row],[GrpKurz]],tabGruppierung[],2,FALSE)</f>
        <v>A   Sächlicher Verwaltungs- und Betriebsaufwand</v>
      </c>
      <c r="K14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3650-650000    Bürobedarf   </v>
      </c>
      <c r="L1423" s="17">
        <f>IF(OR(tabDaten[[#This Row],[art]]="00",tabDaten[[#This Row],[art]]="10"),tabDaten[[#This Row],[Plan]],tabDaten[[#This Row],[Plan]]*-1)</f>
        <v>-800</v>
      </c>
      <c r="M1423" s="18">
        <f>IF(OR(tabDaten[[#This Row],[art]]="00",tabDaten[[#This Row],[art]]="10",tabDaten[[#This Row],[art]]="60",tabDaten[[#This Row],[art]]="70"),tabDaten[[#This Row],[Rechnung]],tabDaten[[#This Row],[Rechnung]]*-1)</f>
        <v>-21.66</v>
      </c>
      <c r="N1423" s="44">
        <v>1</v>
      </c>
      <c r="O1423" s="45" t="s">
        <v>997</v>
      </c>
      <c r="P1423" s="45" t="s">
        <v>1140</v>
      </c>
      <c r="Q1423" s="45" t="s">
        <v>1724</v>
      </c>
      <c r="R1423" s="45" t="s">
        <v>995</v>
      </c>
      <c r="S1423" s="45" t="s">
        <v>1546</v>
      </c>
      <c r="T1423" s="44" t="s">
        <v>119</v>
      </c>
      <c r="U1423" s="46">
        <v>800</v>
      </c>
      <c r="V1423" s="46">
        <v>21.66</v>
      </c>
    </row>
    <row r="1424" spans="2:22" x14ac:dyDescent="0.2">
      <c r="B1424" s="14" t="str">
        <f>IF(tabDaten[[#This Row],[MandNr]]="","Fehler",IF(tabDaten[[#This Row],[MandNr]]=1,"1 Stadt Bad Rappenau","2 Eigenbetrieb Stadtenwässerung"))</f>
        <v>1 Stadt Bad Rappenau</v>
      </c>
      <c r="C1424" s="14" t="str">
        <f>IF(OR(tabDaten[[#This Row],[art]]="00",tabDaten[[#This Row],[art]]="01",tabDaten[[#This Row],[art]]="60",tabDaten[[#This Row],[art]]="61"),"0 Verwaltungshaushalt","1 Vermögenshaushalt")</f>
        <v>0 Verwaltungshaushalt</v>
      </c>
      <c r="D1424" s="14" t="str">
        <f>VLOOKUP(tabDaten[[#This Row],[art]],tabKontenart[],2,FALSE)</f>
        <v>01 Ausgaben VerwaltungsHH</v>
      </c>
      <c r="E1424" s="14" t="str">
        <f>LEFT(tabDaten[[#This Row],[Gld]],1) &amp; "    " &amp;VLOOKUP((tabDaten[[#This Row],[MandNr]]&amp;"x"&amp;LEFT(tabDaten[[#This Row],[Gld]],1)),tabGliederung[],2,FALSE)</f>
        <v xml:space="preserve">3    Wissenschaft, Forschung, Kulturpflege </v>
      </c>
      <c r="F1424" s="14" t="str">
        <f>LEFT(tabDaten[[#This Row],[Gld]],2) &amp; "    " &amp;VLOOKUP((tabDaten[[#This Row],[MandNr]]&amp;"x"&amp;LEFT(tabDaten[[#This Row],[Gld]],2)),tabGliederung[],2,FALSE)</f>
        <v xml:space="preserve">36    Denkmalschutz und -pflege </v>
      </c>
      <c r="G14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24" s="14" t="str">
        <f>LEFT(tabDaten[[#This Row],[Gld]],4) &amp; "    " &amp;VLOOKUP((tabDaten[[#This Row],[MandNr]]&amp;"x"&amp;LEFT(tabDaten[[#This Row],[Gld]],4)),tabGliederung[],2,FALSE)</f>
        <v xml:space="preserve">3650    Wasserschloss </v>
      </c>
      <c r="I1424" s="14" t="str">
        <f>IF(OR(LEFT(tabDaten[[#This Row],[Grp]],1)*1=3,LEFT(tabDaten[[#This Row],[Grp]],1)*1=9),LEFT(tabDaten[[#This Row],[Grp]],2),LEFT(tabDaten[[#This Row],[Grp]],1))</f>
        <v>6</v>
      </c>
      <c r="J1424" s="14" t="str">
        <f>VLOOKUP(tabDaten[[#This Row],[GrpKurz]],tabGruppierung[],2,FALSE)</f>
        <v>A   Sächlicher Verwaltungs- und Betriebsaufwand</v>
      </c>
      <c r="K14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3650-668000    Vermischte Ausgaben   </v>
      </c>
      <c r="L1424" s="17">
        <f>IF(OR(tabDaten[[#This Row],[art]]="00",tabDaten[[#This Row],[art]]="10"),tabDaten[[#This Row],[Plan]],tabDaten[[#This Row],[Plan]]*-1)</f>
        <v>-200</v>
      </c>
      <c r="M1424" s="18">
        <f>IF(OR(tabDaten[[#This Row],[art]]="00",tabDaten[[#This Row],[art]]="10",tabDaten[[#This Row],[art]]="60",tabDaten[[#This Row],[art]]="70"),tabDaten[[#This Row],[Rechnung]],tabDaten[[#This Row],[Rechnung]]*-1)</f>
        <v>-100</v>
      </c>
      <c r="N1424" s="44">
        <v>1</v>
      </c>
      <c r="O1424" s="45" t="s">
        <v>997</v>
      </c>
      <c r="P1424" s="45" t="s">
        <v>1140</v>
      </c>
      <c r="Q1424" s="45" t="s">
        <v>1726</v>
      </c>
      <c r="R1424" s="45" t="s">
        <v>995</v>
      </c>
      <c r="S1424" s="45" t="s">
        <v>1546</v>
      </c>
      <c r="T1424" s="44" t="s">
        <v>121</v>
      </c>
      <c r="U1424" s="46">
        <v>200</v>
      </c>
      <c r="V1424" s="46">
        <v>100</v>
      </c>
    </row>
    <row r="1425" spans="2:22" x14ac:dyDescent="0.2">
      <c r="B1425" s="14" t="str">
        <f>IF(tabDaten[[#This Row],[MandNr]]="","Fehler",IF(tabDaten[[#This Row],[MandNr]]=1,"1 Stadt Bad Rappenau","2 Eigenbetrieb Stadtenwässerung"))</f>
        <v>1 Stadt Bad Rappenau</v>
      </c>
      <c r="C1425" s="14" t="str">
        <f>IF(OR(tabDaten[[#This Row],[art]]="00",tabDaten[[#This Row],[art]]="01",tabDaten[[#This Row],[art]]="60",tabDaten[[#This Row],[art]]="61"),"0 Verwaltungshaushalt","1 Vermögenshaushalt")</f>
        <v>0 Verwaltungshaushalt</v>
      </c>
      <c r="D1425" s="14" t="str">
        <f>VLOOKUP(tabDaten[[#This Row],[art]],tabKontenart[],2,FALSE)</f>
        <v>01 Ausgaben VerwaltungsHH</v>
      </c>
      <c r="E1425" s="14" t="str">
        <f>LEFT(tabDaten[[#This Row],[Gld]],1) &amp; "    " &amp;VLOOKUP((tabDaten[[#This Row],[MandNr]]&amp;"x"&amp;LEFT(tabDaten[[#This Row],[Gld]],1)),tabGliederung[],2,FALSE)</f>
        <v xml:space="preserve">3    Wissenschaft, Forschung, Kulturpflege </v>
      </c>
      <c r="F1425" s="14" t="str">
        <f>LEFT(tabDaten[[#This Row],[Gld]],2) &amp; "    " &amp;VLOOKUP((tabDaten[[#This Row],[MandNr]]&amp;"x"&amp;LEFT(tabDaten[[#This Row],[Gld]],2)),tabGliederung[],2,FALSE)</f>
        <v xml:space="preserve">36    Denkmalschutz und -pflege </v>
      </c>
      <c r="G14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1425" s="14" t="str">
        <f>LEFT(tabDaten[[#This Row],[Gld]],4) &amp; "    " &amp;VLOOKUP((tabDaten[[#This Row],[MandNr]]&amp;"x"&amp;LEFT(tabDaten[[#This Row],[Gld]],4)),tabGliederung[],2,FALSE)</f>
        <v xml:space="preserve">3650    Wasserschloss </v>
      </c>
      <c r="I1425" s="14" t="str">
        <f>IF(OR(LEFT(tabDaten[[#This Row],[Grp]],1)*1=3,LEFT(tabDaten[[#This Row],[Grp]],1)*1=9),LEFT(tabDaten[[#This Row],[Grp]],2),LEFT(tabDaten[[#This Row],[Grp]],1))</f>
        <v>6</v>
      </c>
      <c r="J1425" s="14" t="str">
        <f>VLOOKUP(tabDaten[[#This Row],[GrpKurz]],tabGruppierung[],2,FALSE)</f>
        <v>A   Sächlicher Verwaltungs- und Betriebsaufwand</v>
      </c>
      <c r="K14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3650-679000    Innere Verrechnungen   </v>
      </c>
      <c r="L1425" s="17">
        <f>IF(OR(tabDaten[[#This Row],[art]]="00",tabDaten[[#This Row],[art]]="10"),tabDaten[[#This Row],[Plan]],tabDaten[[#This Row],[Plan]]*-1)</f>
        <v>-2300</v>
      </c>
      <c r="M1425" s="18">
        <f>IF(OR(tabDaten[[#This Row],[art]]="00",tabDaten[[#This Row],[art]]="10",tabDaten[[#This Row],[art]]="60",tabDaten[[#This Row],[art]]="70"),tabDaten[[#This Row],[Rechnung]],tabDaten[[#This Row],[Rechnung]]*-1)</f>
        <v>0</v>
      </c>
      <c r="N1425" s="44">
        <v>1</v>
      </c>
      <c r="O1425" s="45" t="s">
        <v>997</v>
      </c>
      <c r="P1425" s="45" t="s">
        <v>1140</v>
      </c>
      <c r="Q1425" s="45" t="s">
        <v>1728</v>
      </c>
      <c r="R1425" s="45" t="s">
        <v>995</v>
      </c>
      <c r="S1425" s="45" t="s">
        <v>1546</v>
      </c>
      <c r="T1425" s="44" t="s">
        <v>11</v>
      </c>
      <c r="U1425" s="46">
        <v>2300</v>
      </c>
      <c r="V1425" s="46">
        <v>0</v>
      </c>
    </row>
    <row r="1426" spans="2:22" x14ac:dyDescent="0.2">
      <c r="B1426" s="14" t="str">
        <f>IF(tabDaten[[#This Row],[MandNr]]="","Fehler",IF(tabDaten[[#This Row],[MandNr]]=1,"1 Stadt Bad Rappenau","2 Eigenbetrieb Stadtenwässerung"))</f>
        <v>1 Stadt Bad Rappenau</v>
      </c>
      <c r="C1426" s="14" t="str">
        <f>IF(OR(tabDaten[[#This Row],[art]]="00",tabDaten[[#This Row],[art]]="01",tabDaten[[#This Row],[art]]="60",tabDaten[[#This Row],[art]]="61"),"0 Verwaltungshaushalt","1 Vermögenshaushalt")</f>
        <v>0 Verwaltungshaushalt</v>
      </c>
      <c r="D1426" s="14" t="str">
        <f>VLOOKUP(tabDaten[[#This Row],[art]],tabKontenart[],2,FALSE)</f>
        <v>01 Ausgaben VerwaltungsHH</v>
      </c>
      <c r="E1426" s="14" t="str">
        <f>LEFT(tabDaten[[#This Row],[Gld]],1) &amp; "    " &amp;VLOOKUP((tabDaten[[#This Row],[MandNr]]&amp;"x"&amp;LEFT(tabDaten[[#This Row],[Gld]],1)),tabGliederung[],2,FALSE)</f>
        <v xml:space="preserve">3    Wissenschaft, Forschung, Kulturpflege </v>
      </c>
      <c r="F1426" s="14" t="str">
        <f>LEFT(tabDaten[[#This Row],[Gld]],2) &amp; "    " &amp;VLOOKUP((tabDaten[[#This Row],[MandNr]]&amp;"x"&amp;LEFT(tabDaten[[#This Row],[Gld]],2)),tabGliederung[],2,FALSE)</f>
        <v xml:space="preserve">37    kirchliche Angelegenheiten </v>
      </c>
      <c r="G14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37    kirchliche Angelegenheiten </v>
      </c>
      <c r="H1426" s="14" t="str">
        <f>LEFT(tabDaten[[#This Row],[Gld]],4) &amp; "    " &amp;VLOOKUP((tabDaten[[#This Row],[MandNr]]&amp;"x"&amp;LEFT(tabDaten[[#This Row],[Gld]],4)),tabGliederung[],2,FALSE)</f>
        <v xml:space="preserve">3700    kirchliche Angelegenheiten </v>
      </c>
      <c r="I1426" s="14" t="str">
        <f>IF(OR(LEFT(tabDaten[[#This Row],[Grp]],1)*1=3,LEFT(tabDaten[[#This Row],[Grp]],1)*1=9),LEFT(tabDaten[[#This Row],[Grp]],2),LEFT(tabDaten[[#This Row],[Grp]],1))</f>
        <v>6</v>
      </c>
      <c r="J1426" s="14" t="str">
        <f>VLOOKUP(tabDaten[[#This Row],[GrpKurz]],tabGruppierung[],2,FALSE)</f>
        <v>A   Sächlicher Verwaltungs- und Betriebsaufwand</v>
      </c>
      <c r="K14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3700-635000    sächliche Zweckausgaben   </v>
      </c>
      <c r="L1426" s="17">
        <f>IF(OR(tabDaten[[#This Row],[art]]="00",tabDaten[[#This Row],[art]]="10"),tabDaten[[#This Row],[Plan]],tabDaten[[#This Row],[Plan]]*-1)</f>
        <v>-200</v>
      </c>
      <c r="M1426" s="18">
        <f>IF(OR(tabDaten[[#This Row],[art]]="00",tabDaten[[#This Row],[art]]="10",tabDaten[[#This Row],[art]]="60",tabDaten[[#This Row],[art]]="70"),tabDaten[[#This Row],[Rechnung]],tabDaten[[#This Row],[Rechnung]]*-1)</f>
        <v>0</v>
      </c>
      <c r="N1426" s="44">
        <v>1</v>
      </c>
      <c r="O1426" s="45" t="s">
        <v>997</v>
      </c>
      <c r="P1426" s="45" t="s">
        <v>1143</v>
      </c>
      <c r="Q1426" s="45" t="s">
        <v>1745</v>
      </c>
      <c r="R1426" s="45" t="s">
        <v>995</v>
      </c>
      <c r="S1426" s="45" t="s">
        <v>1546</v>
      </c>
      <c r="T1426" s="44" t="s">
        <v>207</v>
      </c>
      <c r="U1426" s="46">
        <v>200</v>
      </c>
      <c r="V1426" s="46">
        <v>0</v>
      </c>
    </row>
    <row r="1427" spans="2:22" x14ac:dyDescent="0.2">
      <c r="B1427" s="14" t="str">
        <f>IF(tabDaten[[#This Row],[MandNr]]="","Fehler",IF(tabDaten[[#This Row],[MandNr]]=1,"1 Stadt Bad Rappenau","2 Eigenbetrieb Stadtenwässerung"))</f>
        <v>1 Stadt Bad Rappenau</v>
      </c>
      <c r="C1427" s="14" t="str">
        <f>IF(OR(tabDaten[[#This Row],[art]]="00",tabDaten[[#This Row],[art]]="01",tabDaten[[#This Row],[art]]="60",tabDaten[[#This Row],[art]]="61"),"0 Verwaltungshaushalt","1 Vermögenshaushalt")</f>
        <v>0 Verwaltungshaushalt</v>
      </c>
      <c r="D1427" s="14" t="str">
        <f>VLOOKUP(tabDaten[[#This Row],[art]],tabKontenart[],2,FALSE)</f>
        <v>01 Ausgaben VerwaltungsHH</v>
      </c>
      <c r="E1427" s="14" t="str">
        <f>LEFT(tabDaten[[#This Row],[Gld]],1) &amp; "    " &amp;VLOOKUP((tabDaten[[#This Row],[MandNr]]&amp;"x"&amp;LEFT(tabDaten[[#This Row],[Gld]],1)),tabGliederung[],2,FALSE)</f>
        <v xml:space="preserve">3    Wissenschaft, Forschung, Kulturpflege </v>
      </c>
      <c r="F1427" s="14" t="str">
        <f>LEFT(tabDaten[[#This Row],[Gld]],2) &amp; "    " &amp;VLOOKUP((tabDaten[[#This Row],[MandNr]]&amp;"x"&amp;LEFT(tabDaten[[#This Row],[Gld]],2)),tabGliederung[],2,FALSE)</f>
        <v xml:space="preserve">37    kirchliche Angelegenheiten </v>
      </c>
      <c r="G14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37    kirchliche Angelegenheiten </v>
      </c>
      <c r="H1427" s="14" t="str">
        <f>LEFT(tabDaten[[#This Row],[Gld]],4) &amp; "    " &amp;VLOOKUP((tabDaten[[#This Row],[MandNr]]&amp;"x"&amp;LEFT(tabDaten[[#This Row],[Gld]],4)),tabGliederung[],2,FALSE)</f>
        <v xml:space="preserve">3700    kirchliche Angelegenheiten </v>
      </c>
      <c r="I1427" s="14" t="str">
        <f>IF(OR(LEFT(tabDaten[[#This Row],[Grp]],1)*1=3,LEFT(tabDaten[[#This Row],[Grp]],1)*1=9),LEFT(tabDaten[[#This Row],[Grp]],2),LEFT(tabDaten[[#This Row],[Grp]],1))</f>
        <v>6</v>
      </c>
      <c r="J1427" s="14" t="str">
        <f>VLOOKUP(tabDaten[[#This Row],[GrpKurz]],tabGruppierung[],2,FALSE)</f>
        <v>A   Sächlicher Verwaltungs- und Betriebsaufwand</v>
      </c>
      <c r="K14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3700-679000    Innere Verrechnungen   </v>
      </c>
      <c r="L1427" s="17">
        <f>IF(OR(tabDaten[[#This Row],[art]]="00",tabDaten[[#This Row],[art]]="10"),tabDaten[[#This Row],[Plan]],tabDaten[[#This Row],[Plan]]*-1)</f>
        <v>-5000</v>
      </c>
      <c r="M1427" s="18">
        <f>IF(OR(tabDaten[[#This Row],[art]]="00",tabDaten[[#This Row],[art]]="10",tabDaten[[#This Row],[art]]="60",tabDaten[[#This Row],[art]]="70"),tabDaten[[#This Row],[Rechnung]],tabDaten[[#This Row],[Rechnung]]*-1)</f>
        <v>0</v>
      </c>
      <c r="N1427" s="44">
        <v>1</v>
      </c>
      <c r="O1427" s="45" t="s">
        <v>997</v>
      </c>
      <c r="P1427" s="45" t="s">
        <v>1143</v>
      </c>
      <c r="Q1427" s="45" t="s">
        <v>1728</v>
      </c>
      <c r="R1427" s="45" t="s">
        <v>995</v>
      </c>
      <c r="S1427" s="45" t="s">
        <v>1546</v>
      </c>
      <c r="T1427" s="44" t="s">
        <v>11</v>
      </c>
      <c r="U1427" s="46">
        <v>5000</v>
      </c>
      <c r="V1427" s="46">
        <v>0</v>
      </c>
    </row>
    <row r="1428" spans="2:22" x14ac:dyDescent="0.2">
      <c r="B1428" s="14" t="str">
        <f>IF(tabDaten[[#This Row],[MandNr]]="","Fehler",IF(tabDaten[[#This Row],[MandNr]]=1,"1 Stadt Bad Rappenau","2 Eigenbetrieb Stadtenwässerung"))</f>
        <v>1 Stadt Bad Rappenau</v>
      </c>
      <c r="C1428" s="14" t="str">
        <f>IF(OR(tabDaten[[#This Row],[art]]="00",tabDaten[[#This Row],[art]]="01",tabDaten[[#This Row],[art]]="60",tabDaten[[#This Row],[art]]="61"),"0 Verwaltungshaushalt","1 Vermögenshaushalt")</f>
        <v>0 Verwaltungshaushalt</v>
      </c>
      <c r="D1428" s="14" t="str">
        <f>VLOOKUP(tabDaten[[#This Row],[art]],tabKontenart[],2,FALSE)</f>
        <v>01 Ausgaben VerwaltungsHH</v>
      </c>
      <c r="E1428" s="14" t="str">
        <f>LEFT(tabDaten[[#This Row],[Gld]],1) &amp; "    " &amp;VLOOKUP((tabDaten[[#This Row],[MandNr]]&amp;"x"&amp;LEFT(tabDaten[[#This Row],[Gld]],1)),tabGliederung[],2,FALSE)</f>
        <v xml:space="preserve">3    Wissenschaft, Forschung, Kulturpflege </v>
      </c>
      <c r="F1428" s="14" t="str">
        <f>LEFT(tabDaten[[#This Row],[Gld]],2) &amp; "    " &amp;VLOOKUP((tabDaten[[#This Row],[MandNr]]&amp;"x"&amp;LEFT(tabDaten[[#This Row],[Gld]],2)),tabGliederung[],2,FALSE)</f>
        <v xml:space="preserve">37    kirchliche Angelegenheiten </v>
      </c>
      <c r="G14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37    kirchliche Angelegenheiten </v>
      </c>
      <c r="H1428" s="14" t="str">
        <f>LEFT(tabDaten[[#This Row],[Gld]],4) &amp; "    " &amp;VLOOKUP((tabDaten[[#This Row],[MandNr]]&amp;"x"&amp;LEFT(tabDaten[[#This Row],[Gld]],4)),tabGliederung[],2,FALSE)</f>
        <v xml:space="preserve">3700    kirchliche Angelegenheiten </v>
      </c>
      <c r="I1428" s="14" t="str">
        <f>IF(OR(LEFT(tabDaten[[#This Row],[Grp]],1)*1=3,LEFT(tabDaten[[#This Row],[Grp]],1)*1=9),LEFT(tabDaten[[#This Row],[Grp]],2),LEFT(tabDaten[[#This Row],[Grp]],1))</f>
        <v>7</v>
      </c>
      <c r="J1428" s="14" t="str">
        <f>VLOOKUP(tabDaten[[#This Row],[GrpKurz]],tabGruppierung[],2,FALSE)</f>
        <v>A   Zuweisungen und Zuschüsse (nicht für Investitionen)</v>
      </c>
      <c r="K14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3700-700000    Zuschüsse an kirchliche Kassen   </v>
      </c>
      <c r="L1428" s="17">
        <f>IF(OR(tabDaten[[#This Row],[art]]="00",tabDaten[[#This Row],[art]]="10"),tabDaten[[#This Row],[Plan]],tabDaten[[#This Row],[Plan]]*-1)</f>
        <v>-1000</v>
      </c>
      <c r="M1428" s="18">
        <f>IF(OR(tabDaten[[#This Row],[art]]="00",tabDaten[[#This Row],[art]]="10",tabDaten[[#This Row],[art]]="60",tabDaten[[#This Row],[art]]="70"),tabDaten[[#This Row],[Rechnung]],tabDaten[[#This Row],[Rechnung]]*-1)</f>
        <v>0</v>
      </c>
      <c r="N1428" s="44">
        <v>1</v>
      </c>
      <c r="O1428" s="45" t="s">
        <v>997</v>
      </c>
      <c r="P1428" s="45" t="s">
        <v>1143</v>
      </c>
      <c r="Q1428" s="45" t="s">
        <v>1766</v>
      </c>
      <c r="R1428" s="45" t="s">
        <v>995</v>
      </c>
      <c r="S1428" s="45" t="s">
        <v>1546</v>
      </c>
      <c r="T1428" s="44" t="s">
        <v>214</v>
      </c>
      <c r="U1428" s="46">
        <v>1000</v>
      </c>
      <c r="V1428" s="46">
        <v>0</v>
      </c>
    </row>
    <row r="1429" spans="2:22" x14ac:dyDescent="0.2">
      <c r="B1429" s="14" t="str">
        <f>IF(tabDaten[[#This Row],[MandNr]]="","Fehler",IF(tabDaten[[#This Row],[MandNr]]=1,"1 Stadt Bad Rappenau","2 Eigenbetrieb Stadtenwässerung"))</f>
        <v>1 Stadt Bad Rappenau</v>
      </c>
      <c r="C1429" s="14" t="str">
        <f>IF(OR(tabDaten[[#This Row],[art]]="00",tabDaten[[#This Row],[art]]="01",tabDaten[[#This Row],[art]]="60",tabDaten[[#This Row],[art]]="61"),"0 Verwaltungshaushalt","1 Vermögenshaushalt")</f>
        <v>0 Verwaltungshaushalt</v>
      </c>
      <c r="D1429" s="14" t="str">
        <f>VLOOKUP(tabDaten[[#This Row],[art]],tabKontenart[],2,FALSE)</f>
        <v>01 Ausgaben VerwaltungsHH</v>
      </c>
      <c r="E1429" s="14" t="str">
        <f>LEFT(tabDaten[[#This Row],[Gld]],1) &amp; "    " &amp;VLOOKUP((tabDaten[[#This Row],[MandNr]]&amp;"x"&amp;LEFT(tabDaten[[#This Row],[Gld]],1)),tabGliederung[],2,FALSE)</f>
        <v xml:space="preserve">4    soziale Sicherung </v>
      </c>
      <c r="F1429" s="14" t="str">
        <f>LEFT(tabDaten[[#This Row],[Gld]],2) &amp; "    " &amp;VLOOKUP((tabDaten[[#This Row],[MandNr]]&amp;"x"&amp;LEFT(tabDaten[[#This Row],[Gld]],2)),tabGliederung[],2,FALSE)</f>
        <v>43    soziale Einrichtungen  (ohne Einrichtungen der Jugendhilfe)</v>
      </c>
      <c r="G14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432    soziale Einrichtunge f. pflegebedürftige Menschen</v>
      </c>
      <c r="H1429" s="14" t="str">
        <f>LEFT(tabDaten[[#This Row],[Gld]],4) &amp; "    " &amp;VLOOKUP((tabDaten[[#This Row],[MandNr]]&amp;"x"&amp;LEFT(tabDaten[[#This Row],[Gld]],4)),tabGliederung[],2,FALSE)</f>
        <v>4320    soziale Einrichtungen für  Pflegebedürftige</v>
      </c>
      <c r="I1429" s="14" t="str">
        <f>IF(OR(LEFT(tabDaten[[#This Row],[Grp]],1)*1=3,LEFT(tabDaten[[#This Row],[Grp]],1)*1=9),LEFT(tabDaten[[#This Row],[Grp]],2),LEFT(tabDaten[[#This Row],[Grp]],1))</f>
        <v>7</v>
      </c>
      <c r="J1429" s="14" t="str">
        <f>VLOOKUP(tabDaten[[#This Row],[GrpKurz]],tabGruppierung[],2,FALSE)</f>
        <v>A   Zuweisungen und Zuschüsse (nicht für Investitionen)</v>
      </c>
      <c r="K14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4320-700000    Zuweisungen für IAV-Stelle   </v>
      </c>
      <c r="L1429" s="17">
        <f>IF(OR(tabDaten[[#This Row],[art]]="00",tabDaten[[#This Row],[art]]="10"),tabDaten[[#This Row],[Plan]],tabDaten[[#This Row],[Plan]]*-1)</f>
        <v>-12000</v>
      </c>
      <c r="M1429" s="18">
        <f>IF(OR(tabDaten[[#This Row],[art]]="00",tabDaten[[#This Row],[art]]="10",tabDaten[[#This Row],[art]]="60",tabDaten[[#This Row],[art]]="70"),tabDaten[[#This Row],[Rechnung]],tabDaten[[#This Row],[Rechnung]]*-1)</f>
        <v>-12007.16</v>
      </c>
      <c r="N1429" s="44">
        <v>1</v>
      </c>
      <c r="O1429" s="45" t="s">
        <v>997</v>
      </c>
      <c r="P1429" s="45" t="s">
        <v>1195</v>
      </c>
      <c r="Q1429" s="45" t="s">
        <v>1766</v>
      </c>
      <c r="R1429" s="45" t="s">
        <v>995</v>
      </c>
      <c r="S1429" s="45" t="s">
        <v>1546</v>
      </c>
      <c r="T1429" s="44" t="s">
        <v>215</v>
      </c>
      <c r="U1429" s="46">
        <v>12000</v>
      </c>
      <c r="V1429" s="46">
        <v>12007.16</v>
      </c>
    </row>
    <row r="1430" spans="2:22" x14ac:dyDescent="0.2">
      <c r="B1430" s="14" t="str">
        <f>IF(tabDaten[[#This Row],[MandNr]]="","Fehler",IF(tabDaten[[#This Row],[MandNr]]=1,"1 Stadt Bad Rappenau","2 Eigenbetrieb Stadtenwässerung"))</f>
        <v>1 Stadt Bad Rappenau</v>
      </c>
      <c r="C1430" s="14" t="str">
        <f>IF(OR(tabDaten[[#This Row],[art]]="00",tabDaten[[#This Row],[art]]="01",tabDaten[[#This Row],[art]]="60",tabDaten[[#This Row],[art]]="61"),"0 Verwaltungshaushalt","1 Vermögenshaushalt")</f>
        <v>0 Verwaltungshaushalt</v>
      </c>
      <c r="D1430" s="14" t="str">
        <f>VLOOKUP(tabDaten[[#This Row],[art]],tabKontenart[],2,FALSE)</f>
        <v>01 Ausgaben VerwaltungsHH</v>
      </c>
      <c r="E1430" s="14" t="str">
        <f>LEFT(tabDaten[[#This Row],[Gld]],1) &amp; "    " &amp;VLOOKUP((tabDaten[[#This Row],[MandNr]]&amp;"x"&amp;LEFT(tabDaten[[#This Row],[Gld]],1)),tabGliederung[],2,FALSE)</f>
        <v xml:space="preserve">4    soziale Sicherung </v>
      </c>
      <c r="F1430" s="14" t="str">
        <f>LEFT(tabDaten[[#This Row],[Gld]],2) &amp; "    " &amp;VLOOKUP((tabDaten[[#This Row],[MandNr]]&amp;"x"&amp;LEFT(tabDaten[[#This Row],[Gld]],2)),tabGliederung[],2,FALSE)</f>
        <v>43    soziale Einrichtungen  (ohne Einrichtungen der Jugendhilfe)</v>
      </c>
      <c r="G14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0" s="14" t="str">
        <f>LEFT(tabDaten[[#This Row],[Gld]],4) &amp; "    " &amp;VLOOKUP((tabDaten[[#This Row],[MandNr]]&amp;"x"&amp;LEFT(tabDaten[[#This Row],[Gld]],4)),tabGliederung[],2,FALSE)</f>
        <v xml:space="preserve">4360    Unterbringung Asylbewerber/Obdachlose </v>
      </c>
      <c r="I1430" s="14" t="str">
        <f>IF(OR(LEFT(tabDaten[[#This Row],[Grp]],1)*1=3,LEFT(tabDaten[[#This Row],[Grp]],1)*1=9),LEFT(tabDaten[[#This Row],[Grp]],2),LEFT(tabDaten[[#This Row],[Grp]],1))</f>
        <v>4</v>
      </c>
      <c r="J1430" s="14" t="str">
        <f>VLOOKUP(tabDaten[[#This Row],[GrpKurz]],tabGruppierung[],2,FALSE)</f>
        <v>A   Personalausgaben</v>
      </c>
      <c r="K14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4360-414000    Vergütungen der Beschäftigten  bis 2005 Angestellte </v>
      </c>
      <c r="L1430" s="17">
        <f>IF(OR(tabDaten[[#This Row],[art]]="00",tabDaten[[#This Row],[art]]="10"),tabDaten[[#This Row],[Plan]],tabDaten[[#This Row],[Plan]]*-1)</f>
        <v>-61200</v>
      </c>
      <c r="M1430" s="18">
        <f>IF(OR(tabDaten[[#This Row],[art]]="00",tabDaten[[#This Row],[art]]="10",tabDaten[[#This Row],[art]]="60",tabDaten[[#This Row],[art]]="70"),tabDaten[[#This Row],[Rechnung]],tabDaten[[#This Row],[Rechnung]]*-1)</f>
        <v>-63470.2</v>
      </c>
      <c r="N1430" s="44">
        <v>1</v>
      </c>
      <c r="O1430" s="45" t="s">
        <v>997</v>
      </c>
      <c r="P1430" s="45" t="s">
        <v>1199</v>
      </c>
      <c r="Q1430" s="45" t="s">
        <v>1707</v>
      </c>
      <c r="R1430" s="45" t="s">
        <v>995</v>
      </c>
      <c r="S1430" s="45" t="s">
        <v>1546</v>
      </c>
      <c r="T1430" s="44" t="s">
        <v>155</v>
      </c>
      <c r="U1430" s="46">
        <v>61200</v>
      </c>
      <c r="V1430" s="46">
        <v>63470.2</v>
      </c>
    </row>
    <row r="1431" spans="2:22" x14ac:dyDescent="0.2">
      <c r="B1431" s="14" t="str">
        <f>IF(tabDaten[[#This Row],[MandNr]]="","Fehler",IF(tabDaten[[#This Row],[MandNr]]=1,"1 Stadt Bad Rappenau","2 Eigenbetrieb Stadtenwässerung"))</f>
        <v>1 Stadt Bad Rappenau</v>
      </c>
      <c r="C1431" s="14" t="str">
        <f>IF(OR(tabDaten[[#This Row],[art]]="00",tabDaten[[#This Row],[art]]="01",tabDaten[[#This Row],[art]]="60",tabDaten[[#This Row],[art]]="61"),"0 Verwaltungshaushalt","1 Vermögenshaushalt")</f>
        <v>0 Verwaltungshaushalt</v>
      </c>
      <c r="D1431" s="14" t="str">
        <f>VLOOKUP(tabDaten[[#This Row],[art]],tabKontenart[],2,FALSE)</f>
        <v>01 Ausgaben VerwaltungsHH</v>
      </c>
      <c r="E1431" s="14" t="str">
        <f>LEFT(tabDaten[[#This Row],[Gld]],1) &amp; "    " &amp;VLOOKUP((tabDaten[[#This Row],[MandNr]]&amp;"x"&amp;LEFT(tabDaten[[#This Row],[Gld]],1)),tabGliederung[],2,FALSE)</f>
        <v xml:space="preserve">4    soziale Sicherung </v>
      </c>
      <c r="F1431" s="14" t="str">
        <f>LEFT(tabDaten[[#This Row],[Gld]],2) &amp; "    " &amp;VLOOKUP((tabDaten[[#This Row],[MandNr]]&amp;"x"&amp;LEFT(tabDaten[[#This Row],[Gld]],2)),tabGliederung[],2,FALSE)</f>
        <v>43    soziale Einrichtungen  (ohne Einrichtungen der Jugendhilfe)</v>
      </c>
      <c r="G14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1" s="14" t="str">
        <f>LEFT(tabDaten[[#This Row],[Gld]],4) &amp; "    " &amp;VLOOKUP((tabDaten[[#This Row],[MandNr]]&amp;"x"&amp;LEFT(tabDaten[[#This Row],[Gld]],4)),tabGliederung[],2,FALSE)</f>
        <v xml:space="preserve">4360    Unterbringung Asylbewerber/Obdachlose </v>
      </c>
      <c r="I1431" s="14" t="str">
        <f>IF(OR(LEFT(tabDaten[[#This Row],[Grp]],1)*1=3,LEFT(tabDaten[[#This Row],[Grp]],1)*1=9),LEFT(tabDaten[[#This Row],[Grp]],2),LEFT(tabDaten[[#This Row],[Grp]],1))</f>
        <v>4</v>
      </c>
      <c r="J1431" s="14" t="str">
        <f>VLOOKUP(tabDaten[[#This Row],[GrpKurz]],tabGruppierung[],2,FALSE)</f>
        <v>A   Personalausgaben</v>
      </c>
      <c r="K14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4360-434000    Beiträge Versorgungskasse  bis 2005 Angestellte </v>
      </c>
      <c r="L1431" s="17">
        <f>IF(OR(tabDaten[[#This Row],[art]]="00",tabDaten[[#This Row],[art]]="10"),tabDaten[[#This Row],[Plan]],tabDaten[[#This Row],[Plan]]*-1)</f>
        <v>-4400</v>
      </c>
      <c r="M1431" s="18">
        <f>IF(OR(tabDaten[[#This Row],[art]]="00",tabDaten[[#This Row],[art]]="10",tabDaten[[#This Row],[art]]="60",tabDaten[[#This Row],[art]]="70"),tabDaten[[#This Row],[Rechnung]],tabDaten[[#This Row],[Rechnung]]*-1)</f>
        <v>-4816.46</v>
      </c>
      <c r="N1431" s="44">
        <v>1</v>
      </c>
      <c r="O1431" s="45" t="s">
        <v>997</v>
      </c>
      <c r="P1431" s="45" t="s">
        <v>1199</v>
      </c>
      <c r="Q1431" s="45" t="s">
        <v>1709</v>
      </c>
      <c r="R1431" s="45" t="s">
        <v>995</v>
      </c>
      <c r="S1431" s="45" t="s">
        <v>1546</v>
      </c>
      <c r="T1431" s="44" t="s">
        <v>157</v>
      </c>
      <c r="U1431" s="46">
        <v>4400</v>
      </c>
      <c r="V1431" s="46">
        <v>4816.46</v>
      </c>
    </row>
    <row r="1432" spans="2:22" x14ac:dyDescent="0.2">
      <c r="B1432" s="14" t="str">
        <f>IF(tabDaten[[#This Row],[MandNr]]="","Fehler",IF(tabDaten[[#This Row],[MandNr]]=1,"1 Stadt Bad Rappenau","2 Eigenbetrieb Stadtenwässerung"))</f>
        <v>1 Stadt Bad Rappenau</v>
      </c>
      <c r="C1432" s="14" t="str">
        <f>IF(OR(tabDaten[[#This Row],[art]]="00",tabDaten[[#This Row],[art]]="01",tabDaten[[#This Row],[art]]="60",tabDaten[[#This Row],[art]]="61"),"0 Verwaltungshaushalt","1 Vermögenshaushalt")</f>
        <v>0 Verwaltungshaushalt</v>
      </c>
      <c r="D1432" s="14" t="str">
        <f>VLOOKUP(tabDaten[[#This Row],[art]],tabKontenart[],2,FALSE)</f>
        <v>01 Ausgaben VerwaltungsHH</v>
      </c>
      <c r="E1432" s="14" t="str">
        <f>LEFT(tabDaten[[#This Row],[Gld]],1) &amp; "    " &amp;VLOOKUP((tabDaten[[#This Row],[MandNr]]&amp;"x"&amp;LEFT(tabDaten[[#This Row],[Gld]],1)),tabGliederung[],2,FALSE)</f>
        <v xml:space="preserve">4    soziale Sicherung </v>
      </c>
      <c r="F1432" s="14" t="str">
        <f>LEFT(tabDaten[[#This Row],[Gld]],2) &amp; "    " &amp;VLOOKUP((tabDaten[[#This Row],[MandNr]]&amp;"x"&amp;LEFT(tabDaten[[#This Row],[Gld]],2)),tabGliederung[],2,FALSE)</f>
        <v>43    soziale Einrichtungen  (ohne Einrichtungen der Jugendhilfe)</v>
      </c>
      <c r="G14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2" s="14" t="str">
        <f>LEFT(tabDaten[[#This Row],[Gld]],4) &amp; "    " &amp;VLOOKUP((tabDaten[[#This Row],[MandNr]]&amp;"x"&amp;LEFT(tabDaten[[#This Row],[Gld]],4)),tabGliederung[],2,FALSE)</f>
        <v xml:space="preserve">4360    Unterbringung Asylbewerber/Obdachlose </v>
      </c>
      <c r="I1432" s="14" t="str">
        <f>IF(OR(LEFT(tabDaten[[#This Row],[Grp]],1)*1=3,LEFT(tabDaten[[#This Row],[Grp]],1)*1=9),LEFT(tabDaten[[#This Row],[Grp]],2),LEFT(tabDaten[[#This Row],[Grp]],1))</f>
        <v>4</v>
      </c>
      <c r="J1432" s="14" t="str">
        <f>VLOOKUP(tabDaten[[#This Row],[GrpKurz]],tabGruppierung[],2,FALSE)</f>
        <v>A   Personalausgaben</v>
      </c>
      <c r="K14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4360-444000    Beiträge zur gesetzlichen Sozialversicherung für bis 2005 Angestellte </v>
      </c>
      <c r="L1432" s="17">
        <f>IF(OR(tabDaten[[#This Row],[art]]="00",tabDaten[[#This Row],[art]]="10"),tabDaten[[#This Row],[Plan]],tabDaten[[#This Row],[Plan]]*-1)</f>
        <v>-15500</v>
      </c>
      <c r="M1432" s="18">
        <f>IF(OR(tabDaten[[#This Row],[art]]="00",tabDaten[[#This Row],[art]]="10",tabDaten[[#This Row],[art]]="60",tabDaten[[#This Row],[art]]="70"),tabDaten[[#This Row],[Rechnung]],tabDaten[[#This Row],[Rechnung]]*-1)</f>
        <v>-14438.74</v>
      </c>
      <c r="N1432" s="44">
        <v>1</v>
      </c>
      <c r="O1432" s="45" t="s">
        <v>997</v>
      </c>
      <c r="P1432" s="45" t="s">
        <v>1199</v>
      </c>
      <c r="Q1432" s="45" t="s">
        <v>1710</v>
      </c>
      <c r="R1432" s="45" t="s">
        <v>995</v>
      </c>
      <c r="S1432" s="45" t="s">
        <v>1546</v>
      </c>
      <c r="T1432" s="44" t="s">
        <v>158</v>
      </c>
      <c r="U1432" s="46">
        <v>15500</v>
      </c>
      <c r="V1432" s="46">
        <v>14438.74</v>
      </c>
    </row>
    <row r="1433" spans="2:22" x14ac:dyDescent="0.2">
      <c r="B1433" s="14" t="str">
        <f>IF(tabDaten[[#This Row],[MandNr]]="","Fehler",IF(tabDaten[[#This Row],[MandNr]]=1,"1 Stadt Bad Rappenau","2 Eigenbetrieb Stadtenwässerung"))</f>
        <v>1 Stadt Bad Rappenau</v>
      </c>
      <c r="C1433" s="14" t="str">
        <f>IF(OR(tabDaten[[#This Row],[art]]="00",tabDaten[[#This Row],[art]]="01",tabDaten[[#This Row],[art]]="60",tabDaten[[#This Row],[art]]="61"),"0 Verwaltungshaushalt","1 Vermögenshaushalt")</f>
        <v>0 Verwaltungshaushalt</v>
      </c>
      <c r="D1433" s="14" t="str">
        <f>VLOOKUP(tabDaten[[#This Row],[art]],tabKontenart[],2,FALSE)</f>
        <v>01 Ausgaben VerwaltungsHH</v>
      </c>
      <c r="E1433" s="14" t="str">
        <f>LEFT(tabDaten[[#This Row],[Gld]],1) &amp; "    " &amp;VLOOKUP((tabDaten[[#This Row],[MandNr]]&amp;"x"&amp;LEFT(tabDaten[[#This Row],[Gld]],1)),tabGliederung[],2,FALSE)</f>
        <v xml:space="preserve">4    soziale Sicherung </v>
      </c>
      <c r="F1433" s="14" t="str">
        <f>LEFT(tabDaten[[#This Row],[Gld]],2) &amp; "    " &amp;VLOOKUP((tabDaten[[#This Row],[MandNr]]&amp;"x"&amp;LEFT(tabDaten[[#This Row],[Gld]],2)),tabGliederung[],2,FALSE)</f>
        <v>43    soziale Einrichtungen  (ohne Einrichtungen der Jugendhilfe)</v>
      </c>
      <c r="G14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3" s="14" t="str">
        <f>LEFT(tabDaten[[#This Row],[Gld]],4) &amp; "    " &amp;VLOOKUP((tabDaten[[#This Row],[MandNr]]&amp;"x"&amp;LEFT(tabDaten[[#This Row],[Gld]],4)),tabGliederung[],2,FALSE)</f>
        <v xml:space="preserve">4360    Unterbringung Asylbewerber/Obdachlose </v>
      </c>
      <c r="I1433" s="14" t="str">
        <f>IF(OR(LEFT(tabDaten[[#This Row],[Grp]],1)*1=3,LEFT(tabDaten[[#This Row],[Grp]],1)*1=9),LEFT(tabDaten[[#This Row],[Grp]],2),LEFT(tabDaten[[#This Row],[Grp]],1))</f>
        <v>4</v>
      </c>
      <c r="J1433" s="14" t="str">
        <f>VLOOKUP(tabDaten[[#This Row],[GrpKurz]],tabGruppierung[],2,FALSE)</f>
        <v>A   Personalausgaben</v>
      </c>
      <c r="K14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4360-450000    Beihilfen, Unterstützung und dgl..  </v>
      </c>
      <c r="L1433" s="17">
        <f>IF(OR(tabDaten[[#This Row],[art]]="00",tabDaten[[#This Row],[art]]="10"),tabDaten[[#This Row],[Plan]],tabDaten[[#This Row],[Plan]]*-1)</f>
        <v>-100</v>
      </c>
      <c r="M1433" s="18">
        <f>IF(OR(tabDaten[[#This Row],[art]]="00",tabDaten[[#This Row],[art]]="10",tabDaten[[#This Row],[art]]="60",tabDaten[[#This Row],[art]]="70"),tabDaten[[#This Row],[Rechnung]],tabDaten[[#This Row],[Rechnung]]*-1)</f>
        <v>-8</v>
      </c>
      <c r="N1433" s="44">
        <v>1</v>
      </c>
      <c r="O1433" s="45" t="s">
        <v>997</v>
      </c>
      <c r="P1433" s="45" t="s">
        <v>1199</v>
      </c>
      <c r="Q1433" s="45" t="s">
        <v>1711</v>
      </c>
      <c r="R1433" s="45" t="s">
        <v>995</v>
      </c>
      <c r="S1433" s="45" t="s">
        <v>1546</v>
      </c>
      <c r="T1433" s="44" t="s">
        <v>183</v>
      </c>
      <c r="U1433" s="46">
        <v>100</v>
      </c>
      <c r="V1433" s="46">
        <v>8</v>
      </c>
    </row>
    <row r="1434" spans="2:22" x14ac:dyDescent="0.2">
      <c r="B1434" s="14" t="str">
        <f>IF(tabDaten[[#This Row],[MandNr]]="","Fehler",IF(tabDaten[[#This Row],[MandNr]]=1,"1 Stadt Bad Rappenau","2 Eigenbetrieb Stadtenwässerung"))</f>
        <v>1 Stadt Bad Rappenau</v>
      </c>
      <c r="C1434" s="14" t="str">
        <f>IF(OR(tabDaten[[#This Row],[art]]="00",tabDaten[[#This Row],[art]]="01",tabDaten[[#This Row],[art]]="60",tabDaten[[#This Row],[art]]="61"),"0 Verwaltungshaushalt","1 Vermögenshaushalt")</f>
        <v>0 Verwaltungshaushalt</v>
      </c>
      <c r="D1434" s="14" t="str">
        <f>VLOOKUP(tabDaten[[#This Row],[art]],tabKontenart[],2,FALSE)</f>
        <v>01 Ausgaben VerwaltungsHH</v>
      </c>
      <c r="E1434" s="14" t="str">
        <f>LEFT(tabDaten[[#This Row],[Gld]],1) &amp; "    " &amp;VLOOKUP((tabDaten[[#This Row],[MandNr]]&amp;"x"&amp;LEFT(tabDaten[[#This Row],[Gld]],1)),tabGliederung[],2,FALSE)</f>
        <v xml:space="preserve">4    soziale Sicherung </v>
      </c>
      <c r="F1434" s="14" t="str">
        <f>LEFT(tabDaten[[#This Row],[Gld]],2) &amp; "    " &amp;VLOOKUP((tabDaten[[#This Row],[MandNr]]&amp;"x"&amp;LEFT(tabDaten[[#This Row],[Gld]],2)),tabGliederung[],2,FALSE)</f>
        <v>43    soziale Einrichtungen  (ohne Einrichtungen der Jugendhilfe)</v>
      </c>
      <c r="G14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4" s="14" t="str">
        <f>LEFT(tabDaten[[#This Row],[Gld]],4) &amp; "    " &amp;VLOOKUP((tabDaten[[#This Row],[MandNr]]&amp;"x"&amp;LEFT(tabDaten[[#This Row],[Gld]],4)),tabGliederung[],2,FALSE)</f>
        <v xml:space="preserve">4360    Unterbringung Asylbewerber/Obdachlose </v>
      </c>
      <c r="I1434" s="14" t="str">
        <f>IF(OR(LEFT(tabDaten[[#This Row],[Grp]],1)*1=3,LEFT(tabDaten[[#This Row],[Grp]],1)*1=9),LEFT(tabDaten[[#This Row],[Grp]],2),LEFT(tabDaten[[#This Row],[Grp]],1))</f>
        <v>4</v>
      </c>
      <c r="J1434" s="14" t="str">
        <f>VLOOKUP(tabDaten[[#This Row],[GrpKurz]],tabGruppierung[],2,FALSE)</f>
        <v>A   Personalausgaben</v>
      </c>
      <c r="K14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4360-460000    Personalnebenausgaben   </v>
      </c>
      <c r="L1434" s="17">
        <f>IF(OR(tabDaten[[#This Row],[art]]="00",tabDaten[[#This Row],[art]]="10"),tabDaten[[#This Row],[Plan]],tabDaten[[#This Row],[Plan]]*-1)</f>
        <v>0</v>
      </c>
      <c r="M1434" s="18">
        <f>IF(OR(tabDaten[[#This Row],[art]]="00",tabDaten[[#This Row],[art]]="10",tabDaten[[#This Row],[art]]="60",tabDaten[[#This Row],[art]]="70"),tabDaten[[#This Row],[Rechnung]],tabDaten[[#This Row],[Rechnung]]*-1)</f>
        <v>-351.24</v>
      </c>
      <c r="N1434" s="44">
        <v>1</v>
      </c>
      <c r="O1434" s="45" t="s">
        <v>997</v>
      </c>
      <c r="P1434" s="45" t="s">
        <v>1199</v>
      </c>
      <c r="Q1434" s="45" t="s">
        <v>1712</v>
      </c>
      <c r="R1434" s="45" t="s">
        <v>995</v>
      </c>
      <c r="S1434" s="45" t="s">
        <v>1546</v>
      </c>
      <c r="T1434" s="44" t="s">
        <v>107</v>
      </c>
      <c r="U1434" s="46">
        <v>0</v>
      </c>
      <c r="V1434" s="46">
        <v>351.24</v>
      </c>
    </row>
    <row r="1435" spans="2:22" x14ac:dyDescent="0.2">
      <c r="B1435" s="14" t="str">
        <f>IF(tabDaten[[#This Row],[MandNr]]="","Fehler",IF(tabDaten[[#This Row],[MandNr]]=1,"1 Stadt Bad Rappenau","2 Eigenbetrieb Stadtenwässerung"))</f>
        <v>1 Stadt Bad Rappenau</v>
      </c>
      <c r="C1435" s="14" t="str">
        <f>IF(OR(tabDaten[[#This Row],[art]]="00",tabDaten[[#This Row],[art]]="01",tabDaten[[#This Row],[art]]="60",tabDaten[[#This Row],[art]]="61"),"0 Verwaltungshaushalt","1 Vermögenshaushalt")</f>
        <v>0 Verwaltungshaushalt</v>
      </c>
      <c r="D1435" s="14" t="str">
        <f>VLOOKUP(tabDaten[[#This Row],[art]],tabKontenart[],2,FALSE)</f>
        <v>01 Ausgaben VerwaltungsHH</v>
      </c>
      <c r="E1435" s="14" t="str">
        <f>LEFT(tabDaten[[#This Row],[Gld]],1) &amp; "    " &amp;VLOOKUP((tabDaten[[#This Row],[MandNr]]&amp;"x"&amp;LEFT(tabDaten[[#This Row],[Gld]],1)),tabGliederung[],2,FALSE)</f>
        <v xml:space="preserve">4    soziale Sicherung </v>
      </c>
      <c r="F1435" s="14" t="str">
        <f>LEFT(tabDaten[[#This Row],[Gld]],2) &amp; "    " &amp;VLOOKUP((tabDaten[[#This Row],[MandNr]]&amp;"x"&amp;LEFT(tabDaten[[#This Row],[Gld]],2)),tabGliederung[],2,FALSE)</f>
        <v>43    soziale Einrichtungen  (ohne Einrichtungen der Jugendhilfe)</v>
      </c>
      <c r="G14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5" s="14" t="str">
        <f>LEFT(tabDaten[[#This Row],[Gld]],4) &amp; "    " &amp;VLOOKUP((tabDaten[[#This Row],[MandNr]]&amp;"x"&amp;LEFT(tabDaten[[#This Row],[Gld]],4)),tabGliederung[],2,FALSE)</f>
        <v xml:space="preserve">4360    Unterbringung Asylbewerber/Obdachlose </v>
      </c>
      <c r="I1435" s="14" t="str">
        <f>IF(OR(LEFT(tabDaten[[#This Row],[Grp]],1)*1=3,LEFT(tabDaten[[#This Row],[Grp]],1)*1=9),LEFT(tabDaten[[#This Row],[Grp]],2),LEFT(tabDaten[[#This Row],[Grp]],1))</f>
        <v>5</v>
      </c>
      <c r="J1435" s="14" t="str">
        <f>VLOOKUP(tabDaten[[#This Row],[GrpKurz]],tabGruppierung[],2,FALSE)</f>
        <v>A   Sächlicher Verwaltungs- und Betriebsaufwand</v>
      </c>
      <c r="K14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    Gebäudeunterhaltung   </v>
      </c>
      <c r="L1435" s="17">
        <f>IF(OR(tabDaten[[#This Row],[art]]="00",tabDaten[[#This Row],[art]]="10"),tabDaten[[#This Row],[Plan]],tabDaten[[#This Row],[Plan]]*-1)</f>
        <v>-16000</v>
      </c>
      <c r="M1435" s="18">
        <f>IF(OR(tabDaten[[#This Row],[art]]="00",tabDaten[[#This Row],[art]]="10",tabDaten[[#This Row],[art]]="60",tabDaten[[#This Row],[art]]="70"),tabDaten[[#This Row],[Rechnung]],tabDaten[[#This Row],[Rechnung]]*-1)</f>
        <v>0</v>
      </c>
      <c r="N1435" s="44">
        <v>1</v>
      </c>
      <c r="O1435" s="45" t="s">
        <v>997</v>
      </c>
      <c r="P1435" s="45" t="s">
        <v>1199</v>
      </c>
      <c r="Q1435" s="45" t="s">
        <v>1730</v>
      </c>
      <c r="R1435" s="45" t="s">
        <v>995</v>
      </c>
      <c r="S1435" s="45" t="s">
        <v>1546</v>
      </c>
      <c r="T1435" s="44" t="s">
        <v>133</v>
      </c>
      <c r="U1435" s="46">
        <v>16000</v>
      </c>
      <c r="V1435" s="46">
        <v>0</v>
      </c>
    </row>
    <row r="1436" spans="2:22" x14ac:dyDescent="0.2">
      <c r="B1436" s="14" t="str">
        <f>IF(tabDaten[[#This Row],[MandNr]]="","Fehler",IF(tabDaten[[#This Row],[MandNr]]=1,"1 Stadt Bad Rappenau","2 Eigenbetrieb Stadtenwässerung"))</f>
        <v>1 Stadt Bad Rappenau</v>
      </c>
      <c r="C1436" s="14" t="str">
        <f>IF(OR(tabDaten[[#This Row],[art]]="00",tabDaten[[#This Row],[art]]="01",tabDaten[[#This Row],[art]]="60",tabDaten[[#This Row],[art]]="61"),"0 Verwaltungshaushalt","1 Vermögenshaushalt")</f>
        <v>0 Verwaltungshaushalt</v>
      </c>
      <c r="D1436" s="14" t="str">
        <f>VLOOKUP(tabDaten[[#This Row],[art]],tabKontenart[],2,FALSE)</f>
        <v>01 Ausgaben VerwaltungsHH</v>
      </c>
      <c r="E1436" s="14" t="str">
        <f>LEFT(tabDaten[[#This Row],[Gld]],1) &amp; "    " &amp;VLOOKUP((tabDaten[[#This Row],[MandNr]]&amp;"x"&amp;LEFT(tabDaten[[#This Row],[Gld]],1)),tabGliederung[],2,FALSE)</f>
        <v xml:space="preserve">4    soziale Sicherung </v>
      </c>
      <c r="F1436" s="14" t="str">
        <f>LEFT(tabDaten[[#This Row],[Gld]],2) &amp; "    " &amp;VLOOKUP((tabDaten[[#This Row],[MandNr]]&amp;"x"&amp;LEFT(tabDaten[[#This Row],[Gld]],2)),tabGliederung[],2,FALSE)</f>
        <v>43    soziale Einrichtungen  (ohne Einrichtungen der Jugendhilfe)</v>
      </c>
      <c r="G14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6" s="14" t="str">
        <f>LEFT(tabDaten[[#This Row],[Gld]],4) &amp; "    " &amp;VLOOKUP((tabDaten[[#This Row],[MandNr]]&amp;"x"&amp;LEFT(tabDaten[[#This Row],[Gld]],4)),tabGliederung[],2,FALSE)</f>
        <v xml:space="preserve">4360    Unterbringung Asylbewerber/Obdachlose </v>
      </c>
      <c r="I1436" s="14" t="str">
        <f>IF(OR(LEFT(tabDaten[[#This Row],[Grp]],1)*1=3,LEFT(tabDaten[[#This Row],[Grp]],1)*1=9),LEFT(tabDaten[[#This Row],[Grp]],2),LEFT(tabDaten[[#This Row],[Grp]],1))</f>
        <v>5</v>
      </c>
      <c r="J1436" s="14" t="str">
        <f>VLOOKUP(tabDaten[[#This Row],[GrpKurz]],tabGruppierung[],2,FALSE)</f>
        <v>A   Sächlicher Verwaltungs- und Betriebsaufwand</v>
      </c>
      <c r="K14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4360-521000    Geräte, Ausstattungs- und  Einrichtungsgegenstände  </v>
      </c>
      <c r="L1436" s="17">
        <f>IF(OR(tabDaten[[#This Row],[art]]="00",tabDaten[[#This Row],[art]]="10"),tabDaten[[#This Row],[Plan]],tabDaten[[#This Row],[Plan]]*-1)</f>
        <v>-15000</v>
      </c>
      <c r="M1436" s="18">
        <f>IF(OR(tabDaten[[#This Row],[art]]="00",tabDaten[[#This Row],[art]]="10",tabDaten[[#This Row],[art]]="60",tabDaten[[#This Row],[art]]="70"),tabDaten[[#This Row],[Rechnung]],tabDaten[[#This Row],[Rechnung]]*-1)</f>
        <v>-1268.5</v>
      </c>
      <c r="N1436" s="44">
        <v>1</v>
      </c>
      <c r="O1436" s="45" t="s">
        <v>997</v>
      </c>
      <c r="P1436" s="45" t="s">
        <v>1199</v>
      </c>
      <c r="Q1436" s="45" t="s">
        <v>1750</v>
      </c>
      <c r="R1436" s="45" t="s">
        <v>995</v>
      </c>
      <c r="S1436" s="45" t="s">
        <v>1546</v>
      </c>
      <c r="T1436" s="44" t="s">
        <v>198</v>
      </c>
      <c r="U1436" s="46">
        <v>15000</v>
      </c>
      <c r="V1436" s="46">
        <v>1268.5</v>
      </c>
    </row>
    <row r="1437" spans="2:22" x14ac:dyDescent="0.2">
      <c r="B1437" s="14" t="str">
        <f>IF(tabDaten[[#This Row],[MandNr]]="","Fehler",IF(tabDaten[[#This Row],[MandNr]]=1,"1 Stadt Bad Rappenau","2 Eigenbetrieb Stadtenwässerung"))</f>
        <v>1 Stadt Bad Rappenau</v>
      </c>
      <c r="C1437" s="14" t="str">
        <f>IF(OR(tabDaten[[#This Row],[art]]="00",tabDaten[[#This Row],[art]]="01",tabDaten[[#This Row],[art]]="60",tabDaten[[#This Row],[art]]="61"),"0 Verwaltungshaushalt","1 Vermögenshaushalt")</f>
        <v>0 Verwaltungshaushalt</v>
      </c>
      <c r="D1437" s="14" t="str">
        <f>VLOOKUP(tabDaten[[#This Row],[art]],tabKontenart[],2,FALSE)</f>
        <v>01 Ausgaben VerwaltungsHH</v>
      </c>
      <c r="E1437" s="14" t="str">
        <f>LEFT(tabDaten[[#This Row],[Gld]],1) &amp; "    " &amp;VLOOKUP((tabDaten[[#This Row],[MandNr]]&amp;"x"&amp;LEFT(tabDaten[[#This Row],[Gld]],1)),tabGliederung[],2,FALSE)</f>
        <v xml:space="preserve">4    soziale Sicherung </v>
      </c>
      <c r="F1437" s="14" t="str">
        <f>LEFT(tabDaten[[#This Row],[Gld]],2) &amp; "    " &amp;VLOOKUP((tabDaten[[#This Row],[MandNr]]&amp;"x"&amp;LEFT(tabDaten[[#This Row],[Gld]],2)),tabGliederung[],2,FALSE)</f>
        <v>43    soziale Einrichtungen  (ohne Einrichtungen der Jugendhilfe)</v>
      </c>
      <c r="G14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7" s="14" t="str">
        <f>LEFT(tabDaten[[#This Row],[Gld]],4) &amp; "    " &amp;VLOOKUP((tabDaten[[#This Row],[MandNr]]&amp;"x"&amp;LEFT(tabDaten[[#This Row],[Gld]],4)),tabGliederung[],2,FALSE)</f>
        <v xml:space="preserve">4360    Unterbringung Asylbewerber/Obdachlose </v>
      </c>
      <c r="I1437" s="14" t="str">
        <f>IF(OR(LEFT(tabDaten[[#This Row],[Grp]],1)*1=3,LEFT(tabDaten[[#This Row],[Grp]],1)*1=9),LEFT(tabDaten[[#This Row],[Grp]],2),LEFT(tabDaten[[#This Row],[Grp]],1))</f>
        <v>5</v>
      </c>
      <c r="J1437" s="14" t="str">
        <f>VLOOKUP(tabDaten[[#This Row],[GrpKurz]],tabGruppierung[],2,FALSE)</f>
        <v>A   Sächlicher Verwaltungs- und Betriebsaufwand</v>
      </c>
      <c r="K14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4360-522000    Druck- und Kopierkosten   </v>
      </c>
      <c r="L1437" s="17">
        <f>IF(OR(tabDaten[[#This Row],[art]]="00",tabDaten[[#This Row],[art]]="10"),tabDaten[[#This Row],[Plan]],tabDaten[[#This Row],[Plan]]*-1)</f>
        <v>-400</v>
      </c>
      <c r="M1437" s="18">
        <f>IF(OR(tabDaten[[#This Row],[art]]="00",tabDaten[[#This Row],[art]]="10",tabDaten[[#This Row],[art]]="60",tabDaten[[#This Row],[art]]="70"),tabDaten[[#This Row],[Rechnung]],tabDaten[[#This Row],[Rechnung]]*-1)</f>
        <v>-289.79000000000002</v>
      </c>
      <c r="N1437" s="44">
        <v>1</v>
      </c>
      <c r="O1437" s="45" t="s">
        <v>997</v>
      </c>
      <c r="P1437" s="45" t="s">
        <v>1199</v>
      </c>
      <c r="Q1437" s="45" t="s">
        <v>1715</v>
      </c>
      <c r="R1437" s="45" t="s">
        <v>995</v>
      </c>
      <c r="S1437" s="45" t="s">
        <v>1546</v>
      </c>
      <c r="T1437" s="44" t="s">
        <v>110</v>
      </c>
      <c r="U1437" s="46">
        <v>400</v>
      </c>
      <c r="V1437" s="46">
        <v>289.79000000000002</v>
      </c>
    </row>
    <row r="1438" spans="2:22" x14ac:dyDescent="0.2">
      <c r="B1438" s="14" t="str">
        <f>IF(tabDaten[[#This Row],[MandNr]]="","Fehler",IF(tabDaten[[#This Row],[MandNr]]=1,"1 Stadt Bad Rappenau","2 Eigenbetrieb Stadtenwässerung"))</f>
        <v>1 Stadt Bad Rappenau</v>
      </c>
      <c r="C1438" s="14" t="str">
        <f>IF(OR(tabDaten[[#This Row],[art]]="00",tabDaten[[#This Row],[art]]="01",tabDaten[[#This Row],[art]]="60",tabDaten[[#This Row],[art]]="61"),"0 Verwaltungshaushalt","1 Vermögenshaushalt")</f>
        <v>0 Verwaltungshaushalt</v>
      </c>
      <c r="D1438" s="14" t="str">
        <f>VLOOKUP(tabDaten[[#This Row],[art]],tabKontenart[],2,FALSE)</f>
        <v>01 Ausgaben VerwaltungsHH</v>
      </c>
      <c r="E1438" s="14" t="str">
        <f>LEFT(tabDaten[[#This Row],[Gld]],1) &amp; "    " &amp;VLOOKUP((tabDaten[[#This Row],[MandNr]]&amp;"x"&amp;LEFT(tabDaten[[#This Row],[Gld]],1)),tabGliederung[],2,FALSE)</f>
        <v xml:space="preserve">4    soziale Sicherung </v>
      </c>
      <c r="F1438" s="14" t="str">
        <f>LEFT(tabDaten[[#This Row],[Gld]],2) &amp; "    " &amp;VLOOKUP((tabDaten[[#This Row],[MandNr]]&amp;"x"&amp;LEFT(tabDaten[[#This Row],[Gld]],2)),tabGliederung[],2,FALSE)</f>
        <v>43    soziale Einrichtungen  (ohne Einrichtungen der Jugendhilfe)</v>
      </c>
      <c r="G14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8" s="14" t="str">
        <f>LEFT(tabDaten[[#This Row],[Gld]],4) &amp; "    " &amp;VLOOKUP((tabDaten[[#This Row],[MandNr]]&amp;"x"&amp;LEFT(tabDaten[[#This Row],[Gld]],4)),tabGliederung[],2,FALSE)</f>
        <v xml:space="preserve">4360    Unterbringung Asylbewerber/Obdachlose </v>
      </c>
      <c r="I1438" s="14" t="str">
        <f>IF(OR(LEFT(tabDaten[[#This Row],[Grp]],1)*1=3,LEFT(tabDaten[[#This Row],[Grp]],1)*1=9),LEFT(tabDaten[[#This Row],[Grp]],2),LEFT(tabDaten[[#This Row],[Grp]],1))</f>
        <v>5</v>
      </c>
      <c r="J1438" s="14" t="str">
        <f>VLOOKUP(tabDaten[[#This Row],[GrpKurz]],tabGruppierung[],2,FALSE)</f>
        <v>A   Sächlicher Verwaltungs- und Betriebsaufwand</v>
      </c>
      <c r="K14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4360-531000    Mieten und Pachten   </v>
      </c>
      <c r="L1438" s="17">
        <f>IF(OR(tabDaten[[#This Row],[art]]="00",tabDaten[[#This Row],[art]]="10"),tabDaten[[#This Row],[Plan]],tabDaten[[#This Row],[Plan]]*-1)</f>
        <v>-75000</v>
      </c>
      <c r="M1438" s="18">
        <f>IF(OR(tabDaten[[#This Row],[art]]="00",tabDaten[[#This Row],[art]]="10",tabDaten[[#This Row],[art]]="60",tabDaten[[#This Row],[art]]="70"),tabDaten[[#This Row],[Rechnung]],tabDaten[[#This Row],[Rechnung]]*-1)</f>
        <v>-62560.800000000003</v>
      </c>
      <c r="N1438" s="44">
        <v>1</v>
      </c>
      <c r="O1438" s="45" t="s">
        <v>997</v>
      </c>
      <c r="P1438" s="45" t="s">
        <v>1199</v>
      </c>
      <c r="Q1438" s="45" t="s">
        <v>1748</v>
      </c>
      <c r="R1438" s="45" t="s">
        <v>995</v>
      </c>
      <c r="S1438" s="45" t="s">
        <v>1546</v>
      </c>
      <c r="T1438" s="44" t="s">
        <v>43</v>
      </c>
      <c r="U1438" s="46">
        <v>75000</v>
      </c>
      <c r="V1438" s="46">
        <v>62560.800000000003</v>
      </c>
    </row>
    <row r="1439" spans="2:22" x14ac:dyDescent="0.2">
      <c r="B1439" s="14" t="str">
        <f>IF(tabDaten[[#This Row],[MandNr]]="","Fehler",IF(tabDaten[[#This Row],[MandNr]]=1,"1 Stadt Bad Rappenau","2 Eigenbetrieb Stadtenwässerung"))</f>
        <v>1 Stadt Bad Rappenau</v>
      </c>
      <c r="C1439" s="14" t="str">
        <f>IF(OR(tabDaten[[#This Row],[art]]="00",tabDaten[[#This Row],[art]]="01",tabDaten[[#This Row],[art]]="60",tabDaten[[#This Row],[art]]="61"),"0 Verwaltungshaushalt","1 Vermögenshaushalt")</f>
        <v>0 Verwaltungshaushalt</v>
      </c>
      <c r="D1439" s="14" t="str">
        <f>VLOOKUP(tabDaten[[#This Row],[art]],tabKontenart[],2,FALSE)</f>
        <v>01 Ausgaben VerwaltungsHH</v>
      </c>
      <c r="E1439" s="14" t="str">
        <f>LEFT(tabDaten[[#This Row],[Gld]],1) &amp; "    " &amp;VLOOKUP((tabDaten[[#This Row],[MandNr]]&amp;"x"&amp;LEFT(tabDaten[[#This Row],[Gld]],1)),tabGliederung[],2,FALSE)</f>
        <v xml:space="preserve">4    soziale Sicherung </v>
      </c>
      <c r="F1439" s="14" t="str">
        <f>LEFT(tabDaten[[#This Row],[Gld]],2) &amp; "    " &amp;VLOOKUP((tabDaten[[#This Row],[MandNr]]&amp;"x"&amp;LEFT(tabDaten[[#This Row],[Gld]],2)),tabGliederung[],2,FALSE)</f>
        <v>43    soziale Einrichtungen  (ohne Einrichtungen der Jugendhilfe)</v>
      </c>
      <c r="G14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39" s="14" t="str">
        <f>LEFT(tabDaten[[#This Row],[Gld]],4) &amp; "    " &amp;VLOOKUP((tabDaten[[#This Row],[MandNr]]&amp;"x"&amp;LEFT(tabDaten[[#This Row],[Gld]],4)),tabGliederung[],2,FALSE)</f>
        <v xml:space="preserve">4360    Unterbringung Asylbewerber/Obdachlose </v>
      </c>
      <c r="I1439" s="14" t="str">
        <f>IF(OR(LEFT(tabDaten[[#This Row],[Grp]],1)*1=3,LEFT(tabDaten[[#This Row],[Grp]],1)*1=9),LEFT(tabDaten[[#This Row],[Grp]],2),LEFT(tabDaten[[#This Row],[Grp]],1))</f>
        <v>5</v>
      </c>
      <c r="J1439" s="14" t="str">
        <f>VLOOKUP(tabDaten[[#This Row],[GrpKurz]],tabGruppierung[],2,FALSE)</f>
        <v>A   Sächlicher Verwaltungs- und Betriebsaufwand</v>
      </c>
      <c r="K14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    Bewirtschaftung der Grundstücke und baulichen Anlagen  </v>
      </c>
      <c r="L1439" s="17">
        <f>IF(OR(tabDaten[[#This Row],[art]]="00",tabDaten[[#This Row],[art]]="10"),tabDaten[[#This Row],[Plan]],tabDaten[[#This Row],[Plan]]*-1)</f>
        <v>-200000</v>
      </c>
      <c r="M1439" s="18">
        <f>IF(OR(tabDaten[[#This Row],[art]]="00",tabDaten[[#This Row],[art]]="10",tabDaten[[#This Row],[art]]="60",tabDaten[[#This Row],[art]]="70"),tabDaten[[#This Row],[Rechnung]],tabDaten[[#This Row],[Rechnung]]*-1)</f>
        <v>0</v>
      </c>
      <c r="N1439" s="44">
        <v>1</v>
      </c>
      <c r="O1439" s="45" t="s">
        <v>997</v>
      </c>
      <c r="P1439" s="45" t="s">
        <v>1199</v>
      </c>
      <c r="Q1439" s="45" t="s">
        <v>1775</v>
      </c>
      <c r="R1439" s="45" t="s">
        <v>995</v>
      </c>
      <c r="S1439" s="45" t="s">
        <v>1546</v>
      </c>
      <c r="T1439" s="44" t="s">
        <v>192</v>
      </c>
      <c r="U1439" s="46">
        <v>200000</v>
      </c>
      <c r="V1439" s="46">
        <v>0</v>
      </c>
    </row>
    <row r="1440" spans="2:22" x14ac:dyDescent="0.2">
      <c r="B1440" s="14" t="str">
        <f>IF(tabDaten[[#This Row],[MandNr]]="","Fehler",IF(tabDaten[[#This Row],[MandNr]]=1,"1 Stadt Bad Rappenau","2 Eigenbetrieb Stadtenwässerung"))</f>
        <v>1 Stadt Bad Rappenau</v>
      </c>
      <c r="C1440" s="14" t="str">
        <f>IF(OR(tabDaten[[#This Row],[art]]="00",tabDaten[[#This Row],[art]]="01",tabDaten[[#This Row],[art]]="60",tabDaten[[#This Row],[art]]="61"),"0 Verwaltungshaushalt","1 Vermögenshaushalt")</f>
        <v>0 Verwaltungshaushalt</v>
      </c>
      <c r="D1440" s="14" t="str">
        <f>VLOOKUP(tabDaten[[#This Row],[art]],tabKontenart[],2,FALSE)</f>
        <v>01 Ausgaben VerwaltungsHH</v>
      </c>
      <c r="E1440" s="14" t="str">
        <f>LEFT(tabDaten[[#This Row],[Gld]],1) &amp; "    " &amp;VLOOKUP((tabDaten[[#This Row],[MandNr]]&amp;"x"&amp;LEFT(tabDaten[[#This Row],[Gld]],1)),tabGliederung[],2,FALSE)</f>
        <v xml:space="preserve">4    soziale Sicherung </v>
      </c>
      <c r="F1440" s="14" t="str">
        <f>LEFT(tabDaten[[#This Row],[Gld]],2) &amp; "    " &amp;VLOOKUP((tabDaten[[#This Row],[MandNr]]&amp;"x"&amp;LEFT(tabDaten[[#This Row],[Gld]],2)),tabGliederung[],2,FALSE)</f>
        <v>43    soziale Einrichtungen  (ohne Einrichtungen der Jugendhilfe)</v>
      </c>
      <c r="G14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40" s="14" t="str">
        <f>LEFT(tabDaten[[#This Row],[Gld]],4) &amp; "    " &amp;VLOOKUP((tabDaten[[#This Row],[MandNr]]&amp;"x"&amp;LEFT(tabDaten[[#This Row],[Gld]],4)),tabGliederung[],2,FALSE)</f>
        <v xml:space="preserve">4360    Unterbringung Asylbewerber/Obdachlose </v>
      </c>
      <c r="I1440" s="14" t="str">
        <f>IF(OR(LEFT(tabDaten[[#This Row],[Grp]],1)*1=3,LEFT(tabDaten[[#This Row],[Grp]],1)*1=9),LEFT(tabDaten[[#This Row],[Grp]],2),LEFT(tabDaten[[#This Row],[Grp]],1))</f>
        <v>5</v>
      </c>
      <c r="J1440" s="14" t="str">
        <f>VLOOKUP(tabDaten[[#This Row],[GrpKurz]],tabGruppierung[],2,FALSE)</f>
        <v>A   Sächlicher Verwaltungs- und Betriebsaufwand</v>
      </c>
      <c r="K14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4360-562000    Aus- und Fortbildung,   </v>
      </c>
      <c r="L1440" s="17">
        <f>IF(OR(tabDaten[[#This Row],[art]]="00",tabDaten[[#This Row],[art]]="10"),tabDaten[[#This Row],[Plan]],tabDaten[[#This Row],[Plan]]*-1)</f>
        <v>0</v>
      </c>
      <c r="M1440" s="18">
        <f>IF(OR(tabDaten[[#This Row],[art]]="00",tabDaten[[#This Row],[art]]="10",tabDaten[[#This Row],[art]]="60",tabDaten[[#This Row],[art]]="70"),tabDaten[[#This Row],[Rechnung]],tabDaten[[#This Row],[Rechnung]]*-1)</f>
        <v>-2326.1999999999998</v>
      </c>
      <c r="N1440" s="44">
        <v>1</v>
      </c>
      <c r="O1440" s="45" t="s">
        <v>997</v>
      </c>
      <c r="P1440" s="45" t="s">
        <v>1199</v>
      </c>
      <c r="Q1440" s="45" t="s">
        <v>1727</v>
      </c>
      <c r="R1440" s="45" t="s">
        <v>995</v>
      </c>
      <c r="S1440" s="45" t="s">
        <v>1546</v>
      </c>
      <c r="T1440" s="44" t="s">
        <v>142</v>
      </c>
      <c r="U1440" s="46">
        <v>0</v>
      </c>
      <c r="V1440" s="46">
        <v>2326.1999999999998</v>
      </c>
    </row>
    <row r="1441" spans="2:22" x14ac:dyDescent="0.2">
      <c r="B1441" s="14" t="str">
        <f>IF(tabDaten[[#This Row],[MandNr]]="","Fehler",IF(tabDaten[[#This Row],[MandNr]]=1,"1 Stadt Bad Rappenau","2 Eigenbetrieb Stadtenwässerung"))</f>
        <v>1 Stadt Bad Rappenau</v>
      </c>
      <c r="C1441" s="14" t="str">
        <f>IF(OR(tabDaten[[#This Row],[art]]="00",tabDaten[[#This Row],[art]]="01",tabDaten[[#This Row],[art]]="60",tabDaten[[#This Row],[art]]="61"),"0 Verwaltungshaushalt","1 Vermögenshaushalt")</f>
        <v>0 Verwaltungshaushalt</v>
      </c>
      <c r="D1441" s="14" t="str">
        <f>VLOOKUP(tabDaten[[#This Row],[art]],tabKontenart[],2,FALSE)</f>
        <v>01 Ausgaben VerwaltungsHH</v>
      </c>
      <c r="E1441" s="14" t="str">
        <f>LEFT(tabDaten[[#This Row],[Gld]],1) &amp; "    " &amp;VLOOKUP((tabDaten[[#This Row],[MandNr]]&amp;"x"&amp;LEFT(tabDaten[[#This Row],[Gld]],1)),tabGliederung[],2,FALSE)</f>
        <v xml:space="preserve">4    soziale Sicherung </v>
      </c>
      <c r="F1441" s="14" t="str">
        <f>LEFT(tabDaten[[#This Row],[Gld]],2) &amp; "    " &amp;VLOOKUP((tabDaten[[#This Row],[MandNr]]&amp;"x"&amp;LEFT(tabDaten[[#This Row],[Gld]],2)),tabGliederung[],2,FALSE)</f>
        <v>43    soziale Einrichtungen  (ohne Einrichtungen der Jugendhilfe)</v>
      </c>
      <c r="G14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41" s="14" t="str">
        <f>LEFT(tabDaten[[#This Row],[Gld]],4) &amp; "    " &amp;VLOOKUP((tabDaten[[#This Row],[MandNr]]&amp;"x"&amp;LEFT(tabDaten[[#This Row],[Gld]],4)),tabGliederung[],2,FALSE)</f>
        <v xml:space="preserve">4360    Unterbringung Asylbewerber/Obdachlose </v>
      </c>
      <c r="I1441" s="14" t="str">
        <f>IF(OR(LEFT(tabDaten[[#This Row],[Grp]],1)*1=3,LEFT(tabDaten[[#This Row],[Grp]],1)*1=9),LEFT(tabDaten[[#This Row],[Grp]],2),LEFT(tabDaten[[#This Row],[Grp]],1))</f>
        <v>6</v>
      </c>
      <c r="J1441" s="14" t="str">
        <f>VLOOKUP(tabDaten[[#This Row],[GrpKurz]],tabGruppierung[],2,FALSE)</f>
        <v>A   Sächlicher Verwaltungs- und Betriebsaufwand</v>
      </c>
      <c r="K14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4360-637000    Zweckausgaben Flüchtlingsarbeit   </v>
      </c>
      <c r="L1441" s="17">
        <f>IF(OR(tabDaten[[#This Row],[art]]="00",tabDaten[[#This Row],[art]]="10"),tabDaten[[#This Row],[Plan]],tabDaten[[#This Row],[Plan]]*-1)</f>
        <v>-7000</v>
      </c>
      <c r="M1441" s="18">
        <f>IF(OR(tabDaten[[#This Row],[art]]="00",tabDaten[[#This Row],[art]]="10",tabDaten[[#This Row],[art]]="60",tabDaten[[#This Row],[art]]="70"),tabDaten[[#This Row],[Rechnung]],tabDaten[[#This Row],[Rechnung]]*-1)</f>
        <v>-117.78</v>
      </c>
      <c r="N1441" s="44">
        <v>1</v>
      </c>
      <c r="O1441" s="45" t="s">
        <v>997</v>
      </c>
      <c r="P1441" s="45" t="s">
        <v>1199</v>
      </c>
      <c r="Q1441" s="45" t="s">
        <v>1746</v>
      </c>
      <c r="R1441" s="45" t="s">
        <v>995</v>
      </c>
      <c r="S1441" s="45" t="s">
        <v>1546</v>
      </c>
      <c r="T1441" s="44" t="s">
        <v>216</v>
      </c>
      <c r="U1441" s="46">
        <v>7000</v>
      </c>
      <c r="V1441" s="46">
        <v>117.78</v>
      </c>
    </row>
    <row r="1442" spans="2:22" x14ac:dyDescent="0.2">
      <c r="B1442" s="14" t="str">
        <f>IF(tabDaten[[#This Row],[MandNr]]="","Fehler",IF(tabDaten[[#This Row],[MandNr]]=1,"1 Stadt Bad Rappenau","2 Eigenbetrieb Stadtenwässerung"))</f>
        <v>1 Stadt Bad Rappenau</v>
      </c>
      <c r="C1442" s="14" t="str">
        <f>IF(OR(tabDaten[[#This Row],[art]]="00",tabDaten[[#This Row],[art]]="01",tabDaten[[#This Row],[art]]="60",tabDaten[[#This Row],[art]]="61"),"0 Verwaltungshaushalt","1 Vermögenshaushalt")</f>
        <v>0 Verwaltungshaushalt</v>
      </c>
      <c r="D1442" s="14" t="str">
        <f>VLOOKUP(tabDaten[[#This Row],[art]],tabKontenart[],2,FALSE)</f>
        <v>01 Ausgaben VerwaltungsHH</v>
      </c>
      <c r="E1442" s="14" t="str">
        <f>LEFT(tabDaten[[#This Row],[Gld]],1) &amp; "    " &amp;VLOOKUP((tabDaten[[#This Row],[MandNr]]&amp;"x"&amp;LEFT(tabDaten[[#This Row],[Gld]],1)),tabGliederung[],2,FALSE)</f>
        <v xml:space="preserve">4    soziale Sicherung </v>
      </c>
      <c r="F1442" s="14" t="str">
        <f>LEFT(tabDaten[[#This Row],[Gld]],2) &amp; "    " &amp;VLOOKUP((tabDaten[[#This Row],[MandNr]]&amp;"x"&amp;LEFT(tabDaten[[#This Row],[Gld]],2)),tabGliederung[],2,FALSE)</f>
        <v>43    soziale Einrichtungen  (ohne Einrichtungen der Jugendhilfe)</v>
      </c>
      <c r="G14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42" s="14" t="str">
        <f>LEFT(tabDaten[[#This Row],[Gld]],4) &amp; "    " &amp;VLOOKUP((tabDaten[[#This Row],[MandNr]]&amp;"x"&amp;LEFT(tabDaten[[#This Row],[Gld]],4)),tabGliederung[],2,FALSE)</f>
        <v xml:space="preserve">4360    Unterbringung Asylbewerber/Obdachlose </v>
      </c>
      <c r="I1442" s="14" t="str">
        <f>IF(OR(LEFT(tabDaten[[#This Row],[Grp]],1)*1=3,LEFT(tabDaten[[#This Row],[Grp]],1)*1=9),LEFT(tabDaten[[#This Row],[Grp]],2),LEFT(tabDaten[[#This Row],[Grp]],1))</f>
        <v>6</v>
      </c>
      <c r="J1442" s="14" t="str">
        <f>VLOOKUP(tabDaten[[#This Row],[GrpKurz]],tabGruppierung[],2,FALSE)</f>
        <v>A   Sächlicher Verwaltungs- und Betriebsaufwand</v>
      </c>
      <c r="K14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4360-638000    EDV-Kosten   </v>
      </c>
      <c r="L1442" s="17">
        <f>IF(OR(tabDaten[[#This Row],[art]]="00",tabDaten[[#This Row],[art]]="10"),tabDaten[[#This Row],[Plan]],tabDaten[[#This Row],[Plan]]*-1)</f>
        <v>-7000</v>
      </c>
      <c r="M1442" s="18">
        <f>IF(OR(tabDaten[[#This Row],[art]]="00",tabDaten[[#This Row],[art]]="10",tabDaten[[#This Row],[art]]="60",tabDaten[[#This Row],[art]]="70"),tabDaten[[#This Row],[Rechnung]],tabDaten[[#This Row],[Rechnung]]*-1)</f>
        <v>-7255.22</v>
      </c>
      <c r="N1442" s="44">
        <v>1</v>
      </c>
      <c r="O1442" s="45" t="s">
        <v>997</v>
      </c>
      <c r="P1442" s="45" t="s">
        <v>1199</v>
      </c>
      <c r="Q1442" s="45" t="s">
        <v>1722</v>
      </c>
      <c r="R1442" s="45" t="s">
        <v>995</v>
      </c>
      <c r="S1442" s="45" t="s">
        <v>1546</v>
      </c>
      <c r="T1442" s="44" t="s">
        <v>117</v>
      </c>
      <c r="U1442" s="46">
        <v>7000</v>
      </c>
      <c r="V1442" s="46">
        <v>7255.22</v>
      </c>
    </row>
    <row r="1443" spans="2:22" x14ac:dyDescent="0.2">
      <c r="B1443" s="14" t="str">
        <f>IF(tabDaten[[#This Row],[MandNr]]="","Fehler",IF(tabDaten[[#This Row],[MandNr]]=1,"1 Stadt Bad Rappenau","2 Eigenbetrieb Stadtenwässerung"))</f>
        <v>1 Stadt Bad Rappenau</v>
      </c>
      <c r="C1443" s="14" t="str">
        <f>IF(OR(tabDaten[[#This Row],[art]]="00",tabDaten[[#This Row],[art]]="01",tabDaten[[#This Row],[art]]="60",tabDaten[[#This Row],[art]]="61"),"0 Verwaltungshaushalt","1 Vermögenshaushalt")</f>
        <v>0 Verwaltungshaushalt</v>
      </c>
      <c r="D1443" s="14" t="str">
        <f>VLOOKUP(tabDaten[[#This Row],[art]],tabKontenart[],2,FALSE)</f>
        <v>01 Ausgaben VerwaltungsHH</v>
      </c>
      <c r="E1443" s="14" t="str">
        <f>LEFT(tabDaten[[#This Row],[Gld]],1) &amp; "    " &amp;VLOOKUP((tabDaten[[#This Row],[MandNr]]&amp;"x"&amp;LEFT(tabDaten[[#This Row],[Gld]],1)),tabGliederung[],2,FALSE)</f>
        <v xml:space="preserve">4    soziale Sicherung </v>
      </c>
      <c r="F1443" s="14" t="str">
        <f>LEFT(tabDaten[[#This Row],[Gld]],2) &amp; "    " &amp;VLOOKUP((tabDaten[[#This Row],[MandNr]]&amp;"x"&amp;LEFT(tabDaten[[#This Row],[Gld]],2)),tabGliederung[],2,FALSE)</f>
        <v>43    soziale Einrichtungen  (ohne Einrichtungen der Jugendhilfe)</v>
      </c>
      <c r="G14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43" s="14" t="str">
        <f>LEFT(tabDaten[[#This Row],[Gld]],4) &amp; "    " &amp;VLOOKUP((tabDaten[[#This Row],[MandNr]]&amp;"x"&amp;LEFT(tabDaten[[#This Row],[Gld]],4)),tabGliederung[],2,FALSE)</f>
        <v xml:space="preserve">4360    Unterbringung Asylbewerber/Obdachlose </v>
      </c>
      <c r="I1443" s="14" t="str">
        <f>IF(OR(LEFT(tabDaten[[#This Row],[Grp]],1)*1=3,LEFT(tabDaten[[#This Row],[Grp]],1)*1=9),LEFT(tabDaten[[#This Row],[Grp]],2),LEFT(tabDaten[[#This Row],[Grp]],1))</f>
        <v>6</v>
      </c>
      <c r="J1443" s="14" t="str">
        <f>VLOOKUP(tabDaten[[#This Row],[GrpKurz]],tabGruppierung[],2,FALSE)</f>
        <v>A   Sächlicher Verwaltungs- und Betriebsaufwand</v>
      </c>
      <c r="K14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4360-668000    Vermischte Ausgaben   </v>
      </c>
      <c r="L1443" s="17">
        <f>IF(OR(tabDaten[[#This Row],[art]]="00",tabDaten[[#This Row],[art]]="10"),tabDaten[[#This Row],[Plan]],tabDaten[[#This Row],[Plan]]*-1)</f>
        <v>-500</v>
      </c>
      <c r="M1443" s="18">
        <f>IF(OR(tabDaten[[#This Row],[art]]="00",tabDaten[[#This Row],[art]]="10",tabDaten[[#This Row],[art]]="60",tabDaten[[#This Row],[art]]="70"),tabDaten[[#This Row],[Rechnung]],tabDaten[[#This Row],[Rechnung]]*-1)</f>
        <v>0</v>
      </c>
      <c r="N1443" s="44">
        <v>1</v>
      </c>
      <c r="O1443" s="45" t="s">
        <v>997</v>
      </c>
      <c r="P1443" s="45" t="s">
        <v>1199</v>
      </c>
      <c r="Q1443" s="45" t="s">
        <v>1726</v>
      </c>
      <c r="R1443" s="45" t="s">
        <v>995</v>
      </c>
      <c r="S1443" s="45" t="s">
        <v>1546</v>
      </c>
      <c r="T1443" s="44" t="s">
        <v>121</v>
      </c>
      <c r="U1443" s="46">
        <v>500</v>
      </c>
      <c r="V1443" s="46">
        <v>0</v>
      </c>
    </row>
    <row r="1444" spans="2:22" x14ac:dyDescent="0.2">
      <c r="B1444" s="14" t="str">
        <f>IF(tabDaten[[#This Row],[MandNr]]="","Fehler",IF(tabDaten[[#This Row],[MandNr]]=1,"1 Stadt Bad Rappenau","2 Eigenbetrieb Stadtenwässerung"))</f>
        <v>1 Stadt Bad Rappenau</v>
      </c>
      <c r="C1444" s="14" t="str">
        <f>IF(OR(tabDaten[[#This Row],[art]]="00",tabDaten[[#This Row],[art]]="01",tabDaten[[#This Row],[art]]="60",tabDaten[[#This Row],[art]]="61"),"0 Verwaltungshaushalt","1 Vermögenshaushalt")</f>
        <v>0 Verwaltungshaushalt</v>
      </c>
      <c r="D1444" s="14" t="str">
        <f>VLOOKUP(tabDaten[[#This Row],[art]],tabKontenart[],2,FALSE)</f>
        <v>01 Ausgaben VerwaltungsHH</v>
      </c>
      <c r="E1444" s="14" t="str">
        <f>LEFT(tabDaten[[#This Row],[Gld]],1) &amp; "    " &amp;VLOOKUP((tabDaten[[#This Row],[MandNr]]&amp;"x"&amp;LEFT(tabDaten[[#This Row],[Gld]],1)),tabGliederung[],2,FALSE)</f>
        <v xml:space="preserve">4    soziale Sicherung </v>
      </c>
      <c r="F1444" s="14" t="str">
        <f>LEFT(tabDaten[[#This Row],[Gld]],2) &amp; "    " &amp;VLOOKUP((tabDaten[[#This Row],[MandNr]]&amp;"x"&amp;LEFT(tabDaten[[#This Row],[Gld]],2)),tabGliederung[],2,FALSE)</f>
        <v>43    soziale Einrichtungen  (ohne Einrichtungen der Jugendhilfe)</v>
      </c>
      <c r="G14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1444" s="14" t="str">
        <f>LEFT(tabDaten[[#This Row],[Gld]],4) &amp; "    " &amp;VLOOKUP((tabDaten[[#This Row],[MandNr]]&amp;"x"&amp;LEFT(tabDaten[[#This Row],[Gld]],4)),tabGliederung[],2,FALSE)</f>
        <v xml:space="preserve">4360    Unterbringung Asylbewerber/Obdachlose </v>
      </c>
      <c r="I1444" s="14" t="str">
        <f>IF(OR(LEFT(tabDaten[[#This Row],[Grp]],1)*1=3,LEFT(tabDaten[[#This Row],[Grp]],1)*1=9),LEFT(tabDaten[[#This Row],[Grp]],2),LEFT(tabDaten[[#This Row],[Grp]],1))</f>
        <v>6</v>
      </c>
      <c r="J1444" s="14" t="str">
        <f>VLOOKUP(tabDaten[[#This Row],[GrpKurz]],tabGruppierung[],2,FALSE)</f>
        <v>A   Sächlicher Verwaltungs- und Betriebsaufwand</v>
      </c>
      <c r="K14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4360-679000    Innere Verrechnungen   </v>
      </c>
      <c r="L1444" s="17">
        <f>IF(OR(tabDaten[[#This Row],[art]]="00",tabDaten[[#This Row],[art]]="10"),tabDaten[[#This Row],[Plan]],tabDaten[[#This Row],[Plan]]*-1)</f>
        <v>-11500</v>
      </c>
      <c r="M1444" s="18">
        <f>IF(OR(tabDaten[[#This Row],[art]]="00",tabDaten[[#This Row],[art]]="10",tabDaten[[#This Row],[art]]="60",tabDaten[[#This Row],[art]]="70"),tabDaten[[#This Row],[Rechnung]],tabDaten[[#This Row],[Rechnung]]*-1)</f>
        <v>0</v>
      </c>
      <c r="N1444" s="44">
        <v>1</v>
      </c>
      <c r="O1444" s="45" t="s">
        <v>997</v>
      </c>
      <c r="P1444" s="45" t="s">
        <v>1199</v>
      </c>
      <c r="Q1444" s="45" t="s">
        <v>1728</v>
      </c>
      <c r="R1444" s="45" t="s">
        <v>995</v>
      </c>
      <c r="S1444" s="45" t="s">
        <v>1546</v>
      </c>
      <c r="T1444" s="44" t="s">
        <v>11</v>
      </c>
      <c r="U1444" s="46">
        <v>11500</v>
      </c>
      <c r="V1444" s="46">
        <v>0</v>
      </c>
    </row>
    <row r="1445" spans="2:22" x14ac:dyDescent="0.2">
      <c r="B1445" s="14" t="str">
        <f>IF(tabDaten[[#This Row],[MandNr]]="","Fehler",IF(tabDaten[[#This Row],[MandNr]]=1,"1 Stadt Bad Rappenau","2 Eigenbetrieb Stadtenwässerung"))</f>
        <v>1 Stadt Bad Rappenau</v>
      </c>
      <c r="C1445" s="14" t="str">
        <f>IF(OR(tabDaten[[#This Row],[art]]="00",tabDaten[[#This Row],[art]]="01",tabDaten[[#This Row],[art]]="60",tabDaten[[#This Row],[art]]="61"),"0 Verwaltungshaushalt","1 Vermögenshaushalt")</f>
        <v>0 Verwaltungshaushalt</v>
      </c>
      <c r="D1445" s="14" t="str">
        <f>VLOOKUP(tabDaten[[#This Row],[art]],tabKontenart[],2,FALSE)</f>
        <v>01 Ausgaben VerwaltungsHH</v>
      </c>
      <c r="E1445" s="14" t="str">
        <f>LEFT(tabDaten[[#This Row],[Gld]],1) &amp; "    " &amp;VLOOKUP((tabDaten[[#This Row],[MandNr]]&amp;"x"&amp;LEFT(tabDaten[[#This Row],[Gld]],1)),tabGliederung[],2,FALSE)</f>
        <v xml:space="preserve">4    soziale Sicherung </v>
      </c>
      <c r="F1445" s="14" t="str">
        <f>LEFT(tabDaten[[#This Row],[Gld]],2) &amp; "    " &amp;VLOOKUP((tabDaten[[#This Row],[MandNr]]&amp;"x"&amp;LEFT(tabDaten[[#This Row],[Gld]],2)),tabGliederung[],2,FALSE)</f>
        <v>46    Einrichtungen der Jugendhilfe,  Jugendarbeit</v>
      </c>
      <c r="G14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45" s="14" t="str">
        <f>LEFT(tabDaten[[#This Row],[Gld]],4) &amp; "    " &amp;VLOOKUP((tabDaten[[#This Row],[MandNr]]&amp;"x"&amp;LEFT(tabDaten[[#This Row],[Gld]],4)),tabGliederung[],2,FALSE)</f>
        <v>4600    Einrichtungen der Jugendarbeit, Jugendhaus</v>
      </c>
      <c r="I1445" s="14" t="str">
        <f>IF(OR(LEFT(tabDaten[[#This Row],[Grp]],1)*1=3,LEFT(tabDaten[[#This Row],[Grp]],1)*1=9),LEFT(tabDaten[[#This Row],[Grp]],2),LEFT(tabDaten[[#This Row],[Grp]],1))</f>
        <v>4</v>
      </c>
      <c r="J1445" s="14" t="str">
        <f>VLOOKUP(tabDaten[[#This Row],[GrpKurz]],tabGruppierung[],2,FALSE)</f>
        <v>A   Personalausgaben</v>
      </c>
      <c r="K14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4600-414000    Vergütungen der Beschäftigten bis 2005 nur Angestellte </v>
      </c>
      <c r="L1445" s="17">
        <f>IF(OR(tabDaten[[#This Row],[art]]="00",tabDaten[[#This Row],[art]]="10"),tabDaten[[#This Row],[Plan]],tabDaten[[#This Row],[Plan]]*-1)</f>
        <v>-112600</v>
      </c>
      <c r="M1445" s="18">
        <f>IF(OR(tabDaten[[#This Row],[art]]="00",tabDaten[[#This Row],[art]]="10",tabDaten[[#This Row],[art]]="60",tabDaten[[#This Row],[art]]="70"),tabDaten[[#This Row],[Rechnung]],tabDaten[[#This Row],[Rechnung]]*-1)</f>
        <v>-113254.51</v>
      </c>
      <c r="N1445" s="44">
        <v>1</v>
      </c>
      <c r="O1445" s="45" t="s">
        <v>997</v>
      </c>
      <c r="P1445" s="45" t="s">
        <v>1234</v>
      </c>
      <c r="Q1445" s="45" t="s">
        <v>1707</v>
      </c>
      <c r="R1445" s="45" t="s">
        <v>995</v>
      </c>
      <c r="S1445" s="45" t="s">
        <v>1546</v>
      </c>
      <c r="T1445" s="44" t="s">
        <v>127</v>
      </c>
      <c r="U1445" s="46">
        <v>112600</v>
      </c>
      <c r="V1445" s="46">
        <v>113254.51</v>
      </c>
    </row>
    <row r="1446" spans="2:22" x14ac:dyDescent="0.2">
      <c r="B1446" s="14" t="str">
        <f>IF(tabDaten[[#This Row],[MandNr]]="","Fehler",IF(tabDaten[[#This Row],[MandNr]]=1,"1 Stadt Bad Rappenau","2 Eigenbetrieb Stadtenwässerung"))</f>
        <v>1 Stadt Bad Rappenau</v>
      </c>
      <c r="C1446" s="14" t="str">
        <f>IF(OR(tabDaten[[#This Row],[art]]="00",tabDaten[[#This Row],[art]]="01",tabDaten[[#This Row],[art]]="60",tabDaten[[#This Row],[art]]="61"),"0 Verwaltungshaushalt","1 Vermögenshaushalt")</f>
        <v>0 Verwaltungshaushalt</v>
      </c>
      <c r="D1446" s="14" t="str">
        <f>VLOOKUP(tabDaten[[#This Row],[art]],tabKontenart[],2,FALSE)</f>
        <v>01 Ausgaben VerwaltungsHH</v>
      </c>
      <c r="E1446" s="14" t="str">
        <f>LEFT(tabDaten[[#This Row],[Gld]],1) &amp; "    " &amp;VLOOKUP((tabDaten[[#This Row],[MandNr]]&amp;"x"&amp;LEFT(tabDaten[[#This Row],[Gld]],1)),tabGliederung[],2,FALSE)</f>
        <v xml:space="preserve">4    soziale Sicherung </v>
      </c>
      <c r="F1446" s="14" t="str">
        <f>LEFT(tabDaten[[#This Row],[Gld]],2) &amp; "    " &amp;VLOOKUP((tabDaten[[#This Row],[MandNr]]&amp;"x"&amp;LEFT(tabDaten[[#This Row],[Gld]],2)),tabGliederung[],2,FALSE)</f>
        <v>46    Einrichtungen der Jugendhilfe,  Jugendarbeit</v>
      </c>
      <c r="G14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46" s="14" t="str">
        <f>LEFT(tabDaten[[#This Row],[Gld]],4) &amp; "    " &amp;VLOOKUP((tabDaten[[#This Row],[MandNr]]&amp;"x"&amp;LEFT(tabDaten[[#This Row],[Gld]],4)),tabGliederung[],2,FALSE)</f>
        <v>4600    Einrichtungen der Jugendarbeit, Jugendhaus</v>
      </c>
      <c r="I1446" s="14" t="str">
        <f>IF(OR(LEFT(tabDaten[[#This Row],[Grp]],1)*1=3,LEFT(tabDaten[[#This Row],[Grp]],1)*1=9),LEFT(tabDaten[[#This Row],[Grp]],2),LEFT(tabDaten[[#This Row],[Grp]],1))</f>
        <v>4</v>
      </c>
      <c r="J1446" s="14" t="str">
        <f>VLOOKUP(tabDaten[[#This Row],[GrpKurz]],tabGruppierung[],2,FALSE)</f>
        <v>A   Personalausgaben</v>
      </c>
      <c r="K14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4600-434000    Beiträge Versorgungskasse  bis 2005 nur Angestellte </v>
      </c>
      <c r="L1446" s="17">
        <f>IF(OR(tabDaten[[#This Row],[art]]="00",tabDaten[[#This Row],[art]]="10"),tabDaten[[#This Row],[Plan]],tabDaten[[#This Row],[Plan]]*-1)</f>
        <v>-9600</v>
      </c>
      <c r="M1446" s="18">
        <f>IF(OR(tabDaten[[#This Row],[art]]="00",tabDaten[[#This Row],[art]]="10",tabDaten[[#This Row],[art]]="60",tabDaten[[#This Row],[art]]="70"),tabDaten[[#This Row],[Rechnung]],tabDaten[[#This Row],[Rechnung]]*-1)</f>
        <v>-9869.01</v>
      </c>
      <c r="N1446" s="44">
        <v>1</v>
      </c>
      <c r="O1446" s="45" t="s">
        <v>997</v>
      </c>
      <c r="P1446" s="45" t="s">
        <v>1234</v>
      </c>
      <c r="Q1446" s="45" t="s">
        <v>1709</v>
      </c>
      <c r="R1446" s="45" t="s">
        <v>995</v>
      </c>
      <c r="S1446" s="45" t="s">
        <v>1546</v>
      </c>
      <c r="T1446" s="44" t="s">
        <v>104</v>
      </c>
      <c r="U1446" s="46">
        <v>9600</v>
      </c>
      <c r="V1446" s="46">
        <v>9869.01</v>
      </c>
    </row>
    <row r="1447" spans="2:22" x14ac:dyDescent="0.2">
      <c r="B1447" s="14" t="str">
        <f>IF(tabDaten[[#This Row],[MandNr]]="","Fehler",IF(tabDaten[[#This Row],[MandNr]]=1,"1 Stadt Bad Rappenau","2 Eigenbetrieb Stadtenwässerung"))</f>
        <v>1 Stadt Bad Rappenau</v>
      </c>
      <c r="C1447" s="14" t="str">
        <f>IF(OR(tabDaten[[#This Row],[art]]="00",tabDaten[[#This Row],[art]]="01",tabDaten[[#This Row],[art]]="60",tabDaten[[#This Row],[art]]="61"),"0 Verwaltungshaushalt","1 Vermögenshaushalt")</f>
        <v>0 Verwaltungshaushalt</v>
      </c>
      <c r="D1447" s="14" t="str">
        <f>VLOOKUP(tabDaten[[#This Row],[art]],tabKontenart[],2,FALSE)</f>
        <v>01 Ausgaben VerwaltungsHH</v>
      </c>
      <c r="E1447" s="14" t="str">
        <f>LEFT(tabDaten[[#This Row],[Gld]],1) &amp; "    " &amp;VLOOKUP((tabDaten[[#This Row],[MandNr]]&amp;"x"&amp;LEFT(tabDaten[[#This Row],[Gld]],1)),tabGliederung[],2,FALSE)</f>
        <v xml:space="preserve">4    soziale Sicherung </v>
      </c>
      <c r="F1447" s="14" t="str">
        <f>LEFT(tabDaten[[#This Row],[Gld]],2) &amp; "    " &amp;VLOOKUP((tabDaten[[#This Row],[MandNr]]&amp;"x"&amp;LEFT(tabDaten[[#This Row],[Gld]],2)),tabGliederung[],2,FALSE)</f>
        <v>46    Einrichtungen der Jugendhilfe,  Jugendarbeit</v>
      </c>
      <c r="G14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47" s="14" t="str">
        <f>LEFT(tabDaten[[#This Row],[Gld]],4) &amp; "    " &amp;VLOOKUP((tabDaten[[#This Row],[MandNr]]&amp;"x"&amp;LEFT(tabDaten[[#This Row],[Gld]],4)),tabGliederung[],2,FALSE)</f>
        <v>4600    Einrichtungen der Jugendarbeit, Jugendhaus</v>
      </c>
      <c r="I1447" s="14" t="str">
        <f>IF(OR(LEFT(tabDaten[[#This Row],[Grp]],1)*1=3,LEFT(tabDaten[[#This Row],[Grp]],1)*1=9),LEFT(tabDaten[[#This Row],[Grp]],2),LEFT(tabDaten[[#This Row],[Grp]],1))</f>
        <v>4</v>
      </c>
      <c r="J1447" s="14" t="str">
        <f>VLOOKUP(tabDaten[[#This Row],[GrpKurz]],tabGruppierung[],2,FALSE)</f>
        <v>A   Personalausgaben</v>
      </c>
      <c r="K14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4600-444000    Beiträge zur gesetzlichen Sozialversicherung für Angest. bis 2005 nur Angestellte </v>
      </c>
      <c r="L1447" s="17">
        <f>IF(OR(tabDaten[[#This Row],[art]]="00",tabDaten[[#This Row],[art]]="10"),tabDaten[[#This Row],[Plan]],tabDaten[[#This Row],[Plan]]*-1)</f>
        <v>-22300</v>
      </c>
      <c r="M1447" s="18">
        <f>IF(OR(tabDaten[[#This Row],[art]]="00",tabDaten[[#This Row],[art]]="10",tabDaten[[#This Row],[art]]="60",tabDaten[[#This Row],[art]]="70"),tabDaten[[#This Row],[Rechnung]],tabDaten[[#This Row],[Rechnung]]*-1)</f>
        <v>-22445.19</v>
      </c>
      <c r="N1447" s="44">
        <v>1</v>
      </c>
      <c r="O1447" s="45" t="s">
        <v>997</v>
      </c>
      <c r="P1447" s="45" t="s">
        <v>1234</v>
      </c>
      <c r="Q1447" s="45" t="s">
        <v>1710</v>
      </c>
      <c r="R1447" s="45" t="s">
        <v>995</v>
      </c>
      <c r="S1447" s="45" t="s">
        <v>1546</v>
      </c>
      <c r="T1447" s="44" t="s">
        <v>128</v>
      </c>
      <c r="U1447" s="46">
        <v>22300</v>
      </c>
      <c r="V1447" s="46">
        <v>22445.19</v>
      </c>
    </row>
    <row r="1448" spans="2:22" x14ac:dyDescent="0.2">
      <c r="B1448" s="14" t="str">
        <f>IF(tabDaten[[#This Row],[MandNr]]="","Fehler",IF(tabDaten[[#This Row],[MandNr]]=1,"1 Stadt Bad Rappenau","2 Eigenbetrieb Stadtenwässerung"))</f>
        <v>1 Stadt Bad Rappenau</v>
      </c>
      <c r="C1448" s="14" t="str">
        <f>IF(OR(tabDaten[[#This Row],[art]]="00",tabDaten[[#This Row],[art]]="01",tabDaten[[#This Row],[art]]="60",tabDaten[[#This Row],[art]]="61"),"0 Verwaltungshaushalt","1 Vermögenshaushalt")</f>
        <v>0 Verwaltungshaushalt</v>
      </c>
      <c r="D1448" s="14" t="str">
        <f>VLOOKUP(tabDaten[[#This Row],[art]],tabKontenart[],2,FALSE)</f>
        <v>01 Ausgaben VerwaltungsHH</v>
      </c>
      <c r="E1448" s="14" t="str">
        <f>LEFT(tabDaten[[#This Row],[Gld]],1) &amp; "    " &amp;VLOOKUP((tabDaten[[#This Row],[MandNr]]&amp;"x"&amp;LEFT(tabDaten[[#This Row],[Gld]],1)),tabGliederung[],2,FALSE)</f>
        <v xml:space="preserve">4    soziale Sicherung </v>
      </c>
      <c r="F1448" s="14" t="str">
        <f>LEFT(tabDaten[[#This Row],[Gld]],2) &amp; "    " &amp;VLOOKUP((tabDaten[[#This Row],[MandNr]]&amp;"x"&amp;LEFT(tabDaten[[#This Row],[Gld]],2)),tabGliederung[],2,FALSE)</f>
        <v>46    Einrichtungen der Jugendhilfe,  Jugendarbeit</v>
      </c>
      <c r="G14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48" s="14" t="str">
        <f>LEFT(tabDaten[[#This Row],[Gld]],4) &amp; "    " &amp;VLOOKUP((tabDaten[[#This Row],[MandNr]]&amp;"x"&amp;LEFT(tabDaten[[#This Row],[Gld]],4)),tabGliederung[],2,FALSE)</f>
        <v>4600    Einrichtungen der Jugendarbeit, Jugendhaus</v>
      </c>
      <c r="I1448" s="14" t="str">
        <f>IF(OR(LEFT(tabDaten[[#This Row],[Grp]],1)*1=3,LEFT(tabDaten[[#This Row],[Grp]],1)*1=9),LEFT(tabDaten[[#This Row],[Grp]],2),LEFT(tabDaten[[#This Row],[Grp]],1))</f>
        <v>4</v>
      </c>
      <c r="J1448" s="14" t="str">
        <f>VLOOKUP(tabDaten[[#This Row],[GrpKurz]],tabGruppierung[],2,FALSE)</f>
        <v>A   Personalausgaben</v>
      </c>
      <c r="K14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4600-450000    Beihilfen, Unterstützung   </v>
      </c>
      <c r="L1448" s="17">
        <f>IF(OR(tabDaten[[#This Row],[art]]="00",tabDaten[[#This Row],[art]]="10"),tabDaten[[#This Row],[Plan]],tabDaten[[#This Row],[Plan]]*-1)</f>
        <v>-100</v>
      </c>
      <c r="M1448" s="18">
        <f>IF(OR(tabDaten[[#This Row],[art]]="00",tabDaten[[#This Row],[art]]="10",tabDaten[[#This Row],[art]]="60",tabDaten[[#This Row],[art]]="70"),tabDaten[[#This Row],[Rechnung]],tabDaten[[#This Row],[Rechnung]]*-1)</f>
        <v>-9</v>
      </c>
      <c r="N1448" s="44">
        <v>1</v>
      </c>
      <c r="O1448" s="45" t="s">
        <v>997</v>
      </c>
      <c r="P1448" s="45" t="s">
        <v>1234</v>
      </c>
      <c r="Q1448" s="45" t="s">
        <v>1711</v>
      </c>
      <c r="R1448" s="45" t="s">
        <v>995</v>
      </c>
      <c r="S1448" s="45" t="s">
        <v>1546</v>
      </c>
      <c r="T1448" s="44" t="s">
        <v>124</v>
      </c>
      <c r="U1448" s="46">
        <v>100</v>
      </c>
      <c r="V1448" s="46">
        <v>9</v>
      </c>
    </row>
    <row r="1449" spans="2:22" x14ac:dyDescent="0.2">
      <c r="B1449" s="14" t="str">
        <f>IF(tabDaten[[#This Row],[MandNr]]="","Fehler",IF(tabDaten[[#This Row],[MandNr]]=1,"1 Stadt Bad Rappenau","2 Eigenbetrieb Stadtenwässerung"))</f>
        <v>1 Stadt Bad Rappenau</v>
      </c>
      <c r="C1449" s="14" t="str">
        <f>IF(OR(tabDaten[[#This Row],[art]]="00",tabDaten[[#This Row],[art]]="01",tabDaten[[#This Row],[art]]="60",tabDaten[[#This Row],[art]]="61"),"0 Verwaltungshaushalt","1 Vermögenshaushalt")</f>
        <v>0 Verwaltungshaushalt</v>
      </c>
      <c r="D1449" s="14" t="str">
        <f>VLOOKUP(tabDaten[[#This Row],[art]],tabKontenart[],2,FALSE)</f>
        <v>01 Ausgaben VerwaltungsHH</v>
      </c>
      <c r="E1449" s="14" t="str">
        <f>LEFT(tabDaten[[#This Row],[Gld]],1) &amp; "    " &amp;VLOOKUP((tabDaten[[#This Row],[MandNr]]&amp;"x"&amp;LEFT(tabDaten[[#This Row],[Gld]],1)),tabGliederung[],2,FALSE)</f>
        <v xml:space="preserve">4    soziale Sicherung </v>
      </c>
      <c r="F1449" s="14" t="str">
        <f>LEFT(tabDaten[[#This Row],[Gld]],2) &amp; "    " &amp;VLOOKUP((tabDaten[[#This Row],[MandNr]]&amp;"x"&amp;LEFT(tabDaten[[#This Row],[Gld]],2)),tabGliederung[],2,FALSE)</f>
        <v>46    Einrichtungen der Jugendhilfe,  Jugendarbeit</v>
      </c>
      <c r="G14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49" s="14" t="str">
        <f>LEFT(tabDaten[[#This Row],[Gld]],4) &amp; "    " &amp;VLOOKUP((tabDaten[[#This Row],[MandNr]]&amp;"x"&amp;LEFT(tabDaten[[#This Row],[Gld]],4)),tabGliederung[],2,FALSE)</f>
        <v>4600    Einrichtungen der Jugendarbeit, Jugendhaus</v>
      </c>
      <c r="I1449" s="14" t="str">
        <f>IF(OR(LEFT(tabDaten[[#This Row],[Grp]],1)*1=3,LEFT(tabDaten[[#This Row],[Grp]],1)*1=9),LEFT(tabDaten[[#This Row],[Grp]],2),LEFT(tabDaten[[#This Row],[Grp]],1))</f>
        <v>4</v>
      </c>
      <c r="J1449" s="14" t="str">
        <f>VLOOKUP(tabDaten[[#This Row],[GrpKurz]],tabGruppierung[],2,FALSE)</f>
        <v>A   Personalausgaben</v>
      </c>
      <c r="K14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4600-460000    Personalnebenausgaben   </v>
      </c>
      <c r="L1449" s="17">
        <f>IF(OR(tabDaten[[#This Row],[art]]="00",tabDaten[[#This Row],[art]]="10"),tabDaten[[#This Row],[Plan]],tabDaten[[#This Row],[Plan]]*-1)</f>
        <v>-100</v>
      </c>
      <c r="M1449" s="18">
        <f>IF(OR(tabDaten[[#This Row],[art]]="00",tabDaten[[#This Row],[art]]="10",tabDaten[[#This Row],[art]]="60",tabDaten[[#This Row],[art]]="70"),tabDaten[[#This Row],[Rechnung]],tabDaten[[#This Row],[Rechnung]]*-1)</f>
        <v>-182.12</v>
      </c>
      <c r="N1449" s="44">
        <v>1</v>
      </c>
      <c r="O1449" s="45" t="s">
        <v>997</v>
      </c>
      <c r="P1449" s="45" t="s">
        <v>1234</v>
      </c>
      <c r="Q1449" s="45" t="s">
        <v>1712</v>
      </c>
      <c r="R1449" s="45" t="s">
        <v>995</v>
      </c>
      <c r="S1449" s="45" t="s">
        <v>1546</v>
      </c>
      <c r="T1449" s="44" t="s">
        <v>107</v>
      </c>
      <c r="U1449" s="46">
        <v>100</v>
      </c>
      <c r="V1449" s="46">
        <v>182.12</v>
      </c>
    </row>
    <row r="1450" spans="2:22" x14ac:dyDescent="0.2">
      <c r="B1450" s="14" t="str">
        <f>IF(tabDaten[[#This Row],[MandNr]]="","Fehler",IF(tabDaten[[#This Row],[MandNr]]=1,"1 Stadt Bad Rappenau","2 Eigenbetrieb Stadtenwässerung"))</f>
        <v>1 Stadt Bad Rappenau</v>
      </c>
      <c r="C1450" s="14" t="str">
        <f>IF(OR(tabDaten[[#This Row],[art]]="00",tabDaten[[#This Row],[art]]="01",tabDaten[[#This Row],[art]]="60",tabDaten[[#This Row],[art]]="61"),"0 Verwaltungshaushalt","1 Vermögenshaushalt")</f>
        <v>0 Verwaltungshaushalt</v>
      </c>
      <c r="D1450" s="14" t="str">
        <f>VLOOKUP(tabDaten[[#This Row],[art]],tabKontenart[],2,FALSE)</f>
        <v>01 Ausgaben VerwaltungsHH</v>
      </c>
      <c r="E1450" s="14" t="str">
        <f>LEFT(tabDaten[[#This Row],[Gld]],1) &amp; "    " &amp;VLOOKUP((tabDaten[[#This Row],[MandNr]]&amp;"x"&amp;LEFT(tabDaten[[#This Row],[Gld]],1)),tabGliederung[],2,FALSE)</f>
        <v xml:space="preserve">4    soziale Sicherung </v>
      </c>
      <c r="F1450" s="14" t="str">
        <f>LEFT(tabDaten[[#This Row],[Gld]],2) &amp; "    " &amp;VLOOKUP((tabDaten[[#This Row],[MandNr]]&amp;"x"&amp;LEFT(tabDaten[[#This Row],[Gld]],2)),tabGliederung[],2,FALSE)</f>
        <v>46    Einrichtungen der Jugendhilfe,  Jugendarbeit</v>
      </c>
      <c r="G14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0" s="14" t="str">
        <f>LEFT(tabDaten[[#This Row],[Gld]],4) &amp; "    " &amp;VLOOKUP((tabDaten[[#This Row],[MandNr]]&amp;"x"&amp;LEFT(tabDaten[[#This Row],[Gld]],4)),tabGliederung[],2,FALSE)</f>
        <v>4600    Einrichtungen der Jugendarbeit, Jugendhaus</v>
      </c>
      <c r="I1450" s="14" t="str">
        <f>IF(OR(LEFT(tabDaten[[#This Row],[Grp]],1)*1=3,LEFT(tabDaten[[#This Row],[Grp]],1)*1=9),LEFT(tabDaten[[#This Row],[Grp]],2),LEFT(tabDaten[[#This Row],[Grp]],1))</f>
        <v>4</v>
      </c>
      <c r="J1450" s="14" t="str">
        <f>VLOOKUP(tabDaten[[#This Row],[GrpKurz]],tabGruppierung[],2,FALSE)</f>
        <v>A   Personalausgaben</v>
      </c>
      <c r="K14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4600-462000    Betriebsausflug   </v>
      </c>
      <c r="L1450" s="17">
        <f>IF(OR(tabDaten[[#This Row],[art]]="00",tabDaten[[#This Row],[art]]="10"),tabDaten[[#This Row],[Plan]],tabDaten[[#This Row],[Plan]]*-1)</f>
        <v>0</v>
      </c>
      <c r="M1450" s="18">
        <f>IF(OR(tabDaten[[#This Row],[art]]="00",tabDaten[[#This Row],[art]]="10",tabDaten[[#This Row],[art]]="60",tabDaten[[#This Row],[art]]="70"),tabDaten[[#This Row],[Rechnung]],tabDaten[[#This Row],[Rechnung]]*-1)</f>
        <v>-35.97</v>
      </c>
      <c r="N1450" s="44">
        <v>1</v>
      </c>
      <c r="O1450" s="45" t="s">
        <v>997</v>
      </c>
      <c r="P1450" s="45" t="s">
        <v>1234</v>
      </c>
      <c r="Q1450" s="45" t="s">
        <v>1713</v>
      </c>
      <c r="R1450" s="45" t="s">
        <v>995</v>
      </c>
      <c r="S1450" s="45" t="s">
        <v>1546</v>
      </c>
      <c r="T1450" s="44" t="s">
        <v>108</v>
      </c>
      <c r="U1450" s="46">
        <v>0</v>
      </c>
      <c r="V1450" s="46">
        <v>35.97</v>
      </c>
    </row>
    <row r="1451" spans="2:22" x14ac:dyDescent="0.2">
      <c r="B1451" s="14" t="str">
        <f>IF(tabDaten[[#This Row],[MandNr]]="","Fehler",IF(tabDaten[[#This Row],[MandNr]]=1,"1 Stadt Bad Rappenau","2 Eigenbetrieb Stadtenwässerung"))</f>
        <v>1 Stadt Bad Rappenau</v>
      </c>
      <c r="C1451" s="14" t="str">
        <f>IF(OR(tabDaten[[#This Row],[art]]="00",tabDaten[[#This Row],[art]]="01",tabDaten[[#This Row],[art]]="60",tabDaten[[#This Row],[art]]="61"),"0 Verwaltungshaushalt","1 Vermögenshaushalt")</f>
        <v>0 Verwaltungshaushalt</v>
      </c>
      <c r="D1451" s="14" t="str">
        <f>VLOOKUP(tabDaten[[#This Row],[art]],tabKontenart[],2,FALSE)</f>
        <v>01 Ausgaben VerwaltungsHH</v>
      </c>
      <c r="E1451" s="14" t="str">
        <f>LEFT(tabDaten[[#This Row],[Gld]],1) &amp; "    " &amp;VLOOKUP((tabDaten[[#This Row],[MandNr]]&amp;"x"&amp;LEFT(tabDaten[[#This Row],[Gld]],1)),tabGliederung[],2,FALSE)</f>
        <v xml:space="preserve">4    soziale Sicherung </v>
      </c>
      <c r="F1451" s="14" t="str">
        <f>LEFT(tabDaten[[#This Row],[Gld]],2) &amp; "    " &amp;VLOOKUP((tabDaten[[#This Row],[MandNr]]&amp;"x"&amp;LEFT(tabDaten[[#This Row],[Gld]],2)),tabGliederung[],2,FALSE)</f>
        <v>46    Einrichtungen der Jugendhilfe,  Jugendarbeit</v>
      </c>
      <c r="G14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1" s="14" t="str">
        <f>LEFT(tabDaten[[#This Row],[Gld]],4) &amp; "    " &amp;VLOOKUP((tabDaten[[#This Row],[MandNr]]&amp;"x"&amp;LEFT(tabDaten[[#This Row],[Gld]],4)),tabGliederung[],2,FALSE)</f>
        <v>4600    Einrichtungen der Jugendarbeit, Jugendhaus</v>
      </c>
      <c r="I1451" s="14" t="str">
        <f>IF(OR(LEFT(tabDaten[[#This Row],[Grp]],1)*1=3,LEFT(tabDaten[[#This Row],[Grp]],1)*1=9),LEFT(tabDaten[[#This Row],[Grp]],2),LEFT(tabDaten[[#This Row],[Grp]],1))</f>
        <v>5</v>
      </c>
      <c r="J1451" s="14" t="str">
        <f>VLOOKUP(tabDaten[[#This Row],[GrpKurz]],tabGruppierung[],2,FALSE)</f>
        <v>A   Sächlicher Verwaltungs- und Betriebsaufwand</v>
      </c>
      <c r="K14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4600-501000    Gebäudeunterhaltung   </v>
      </c>
      <c r="L1451" s="17">
        <f>IF(OR(tabDaten[[#This Row],[art]]="00",tabDaten[[#This Row],[art]]="10"),tabDaten[[#This Row],[Plan]],tabDaten[[#This Row],[Plan]]*-1)</f>
        <v>-3500</v>
      </c>
      <c r="M1451" s="18">
        <f>IF(OR(tabDaten[[#This Row],[art]]="00",tabDaten[[#This Row],[art]]="10",tabDaten[[#This Row],[art]]="60",tabDaten[[#This Row],[art]]="70"),tabDaten[[#This Row],[Rechnung]],tabDaten[[#This Row],[Rechnung]]*-1)</f>
        <v>-2831.74</v>
      </c>
      <c r="N1451" s="44">
        <v>1</v>
      </c>
      <c r="O1451" s="45" t="s">
        <v>997</v>
      </c>
      <c r="P1451" s="45" t="s">
        <v>1234</v>
      </c>
      <c r="Q1451" s="45" t="s">
        <v>1730</v>
      </c>
      <c r="R1451" s="45" t="s">
        <v>995</v>
      </c>
      <c r="S1451" s="45" t="s">
        <v>1546</v>
      </c>
      <c r="T1451" s="44" t="s">
        <v>133</v>
      </c>
      <c r="U1451" s="46">
        <v>3500</v>
      </c>
      <c r="V1451" s="46">
        <v>2831.74</v>
      </c>
    </row>
    <row r="1452" spans="2:22" x14ac:dyDescent="0.2">
      <c r="B1452" s="14" t="str">
        <f>IF(tabDaten[[#This Row],[MandNr]]="","Fehler",IF(tabDaten[[#This Row],[MandNr]]=1,"1 Stadt Bad Rappenau","2 Eigenbetrieb Stadtenwässerung"))</f>
        <v>1 Stadt Bad Rappenau</v>
      </c>
      <c r="C1452" s="14" t="str">
        <f>IF(OR(tabDaten[[#This Row],[art]]="00",tabDaten[[#This Row],[art]]="01",tabDaten[[#This Row],[art]]="60",tabDaten[[#This Row],[art]]="61"),"0 Verwaltungshaushalt","1 Vermögenshaushalt")</f>
        <v>0 Verwaltungshaushalt</v>
      </c>
      <c r="D1452" s="14" t="str">
        <f>VLOOKUP(tabDaten[[#This Row],[art]],tabKontenart[],2,FALSE)</f>
        <v>01 Ausgaben VerwaltungsHH</v>
      </c>
      <c r="E1452" s="14" t="str">
        <f>LEFT(tabDaten[[#This Row],[Gld]],1) &amp; "    " &amp;VLOOKUP((tabDaten[[#This Row],[MandNr]]&amp;"x"&amp;LEFT(tabDaten[[#This Row],[Gld]],1)),tabGliederung[],2,FALSE)</f>
        <v xml:space="preserve">4    soziale Sicherung </v>
      </c>
      <c r="F1452" s="14" t="str">
        <f>LEFT(tabDaten[[#This Row],[Gld]],2) &amp; "    " &amp;VLOOKUP((tabDaten[[#This Row],[MandNr]]&amp;"x"&amp;LEFT(tabDaten[[#This Row],[Gld]],2)),tabGliederung[],2,FALSE)</f>
        <v>46    Einrichtungen der Jugendhilfe,  Jugendarbeit</v>
      </c>
      <c r="G14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2" s="14" t="str">
        <f>LEFT(tabDaten[[#This Row],[Gld]],4) &amp; "    " &amp;VLOOKUP((tabDaten[[#This Row],[MandNr]]&amp;"x"&amp;LEFT(tabDaten[[#This Row],[Gld]],4)),tabGliederung[],2,FALSE)</f>
        <v>4600    Einrichtungen der Jugendarbeit, Jugendhaus</v>
      </c>
      <c r="I1452" s="14" t="str">
        <f>IF(OR(LEFT(tabDaten[[#This Row],[Grp]],1)*1=3,LEFT(tabDaten[[#This Row],[Grp]],1)*1=9),LEFT(tabDaten[[#This Row],[Grp]],2),LEFT(tabDaten[[#This Row],[Grp]],1))</f>
        <v>5</v>
      </c>
      <c r="J1452" s="14" t="str">
        <f>VLOOKUP(tabDaten[[#This Row],[GrpKurz]],tabGruppierung[],2,FALSE)</f>
        <v>A   Sächlicher Verwaltungs- und Betriebsaufwand</v>
      </c>
      <c r="K14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4600-521000    Geräte, Ausstattungs-, und Einrichtungsgegenstände  </v>
      </c>
      <c r="L1452" s="17">
        <f>IF(OR(tabDaten[[#This Row],[art]]="00",tabDaten[[#This Row],[art]]="10"),tabDaten[[#This Row],[Plan]],tabDaten[[#This Row],[Plan]]*-1)</f>
        <v>-2500</v>
      </c>
      <c r="M1452" s="18">
        <f>IF(OR(tabDaten[[#This Row],[art]]="00",tabDaten[[#This Row],[art]]="10",tabDaten[[#This Row],[art]]="60",tabDaten[[#This Row],[art]]="70"),tabDaten[[#This Row],[Rechnung]],tabDaten[[#This Row],[Rechnung]]*-1)</f>
        <v>-1293.8800000000001</v>
      </c>
      <c r="N1452" s="44">
        <v>1</v>
      </c>
      <c r="O1452" s="45" t="s">
        <v>997</v>
      </c>
      <c r="P1452" s="45" t="s">
        <v>1234</v>
      </c>
      <c r="Q1452" s="45" t="s">
        <v>1750</v>
      </c>
      <c r="R1452" s="45" t="s">
        <v>995</v>
      </c>
      <c r="S1452" s="45" t="s">
        <v>1546</v>
      </c>
      <c r="T1452" s="44" t="s">
        <v>217</v>
      </c>
      <c r="U1452" s="46">
        <v>2500</v>
      </c>
      <c r="V1452" s="46">
        <v>1293.8800000000001</v>
      </c>
    </row>
    <row r="1453" spans="2:22" x14ac:dyDescent="0.2">
      <c r="B1453" s="14" t="str">
        <f>IF(tabDaten[[#This Row],[MandNr]]="","Fehler",IF(tabDaten[[#This Row],[MandNr]]=1,"1 Stadt Bad Rappenau","2 Eigenbetrieb Stadtenwässerung"))</f>
        <v>1 Stadt Bad Rappenau</v>
      </c>
      <c r="C1453" s="14" t="str">
        <f>IF(OR(tabDaten[[#This Row],[art]]="00",tabDaten[[#This Row],[art]]="01",tabDaten[[#This Row],[art]]="60",tabDaten[[#This Row],[art]]="61"),"0 Verwaltungshaushalt","1 Vermögenshaushalt")</f>
        <v>0 Verwaltungshaushalt</v>
      </c>
      <c r="D1453" s="14" t="str">
        <f>VLOOKUP(tabDaten[[#This Row],[art]],tabKontenart[],2,FALSE)</f>
        <v>01 Ausgaben VerwaltungsHH</v>
      </c>
      <c r="E1453" s="14" t="str">
        <f>LEFT(tabDaten[[#This Row],[Gld]],1) &amp; "    " &amp;VLOOKUP((tabDaten[[#This Row],[MandNr]]&amp;"x"&amp;LEFT(tabDaten[[#This Row],[Gld]],1)),tabGliederung[],2,FALSE)</f>
        <v xml:space="preserve">4    soziale Sicherung </v>
      </c>
      <c r="F1453" s="14" t="str">
        <f>LEFT(tabDaten[[#This Row],[Gld]],2) &amp; "    " &amp;VLOOKUP((tabDaten[[#This Row],[MandNr]]&amp;"x"&amp;LEFT(tabDaten[[#This Row],[Gld]],2)),tabGliederung[],2,FALSE)</f>
        <v>46    Einrichtungen der Jugendhilfe,  Jugendarbeit</v>
      </c>
      <c r="G14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3" s="14" t="str">
        <f>LEFT(tabDaten[[#This Row],[Gld]],4) &amp; "    " &amp;VLOOKUP((tabDaten[[#This Row],[MandNr]]&amp;"x"&amp;LEFT(tabDaten[[#This Row],[Gld]],4)),tabGliederung[],2,FALSE)</f>
        <v>4600    Einrichtungen der Jugendarbeit, Jugendhaus</v>
      </c>
      <c r="I1453" s="14" t="str">
        <f>IF(OR(LEFT(tabDaten[[#This Row],[Grp]],1)*1=3,LEFT(tabDaten[[#This Row],[Grp]],1)*1=9),LEFT(tabDaten[[#This Row],[Grp]],2),LEFT(tabDaten[[#This Row],[Grp]],1))</f>
        <v>5</v>
      </c>
      <c r="J1453" s="14" t="str">
        <f>VLOOKUP(tabDaten[[#This Row],[GrpKurz]],tabGruppierung[],2,FALSE)</f>
        <v>A   Sächlicher Verwaltungs- und Betriebsaufwand</v>
      </c>
      <c r="K14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4600-522000    Druck- und Kopierkosten   </v>
      </c>
      <c r="L1453" s="17">
        <f>IF(OR(tabDaten[[#This Row],[art]]="00",tabDaten[[#This Row],[art]]="10"),tabDaten[[#This Row],[Plan]],tabDaten[[#This Row],[Plan]]*-1)</f>
        <v>-700</v>
      </c>
      <c r="M1453" s="18">
        <f>IF(OR(tabDaten[[#This Row],[art]]="00",tabDaten[[#This Row],[art]]="10",tabDaten[[#This Row],[art]]="60",tabDaten[[#This Row],[art]]="70"),tabDaten[[#This Row],[Rechnung]],tabDaten[[#This Row],[Rechnung]]*-1)</f>
        <v>-411.4</v>
      </c>
      <c r="N1453" s="44">
        <v>1</v>
      </c>
      <c r="O1453" s="45" t="s">
        <v>997</v>
      </c>
      <c r="P1453" s="45" t="s">
        <v>1234</v>
      </c>
      <c r="Q1453" s="45" t="s">
        <v>1715</v>
      </c>
      <c r="R1453" s="45" t="s">
        <v>995</v>
      </c>
      <c r="S1453" s="45" t="s">
        <v>1546</v>
      </c>
      <c r="T1453" s="44" t="s">
        <v>110</v>
      </c>
      <c r="U1453" s="46">
        <v>700</v>
      </c>
      <c r="V1453" s="46">
        <v>411.4</v>
      </c>
    </row>
    <row r="1454" spans="2:22" x14ac:dyDescent="0.2">
      <c r="B1454" s="14" t="str">
        <f>IF(tabDaten[[#This Row],[MandNr]]="","Fehler",IF(tabDaten[[#This Row],[MandNr]]=1,"1 Stadt Bad Rappenau","2 Eigenbetrieb Stadtenwässerung"))</f>
        <v>1 Stadt Bad Rappenau</v>
      </c>
      <c r="C1454" s="14" t="str">
        <f>IF(OR(tabDaten[[#This Row],[art]]="00",tabDaten[[#This Row],[art]]="01",tabDaten[[#This Row],[art]]="60",tabDaten[[#This Row],[art]]="61"),"0 Verwaltungshaushalt","1 Vermögenshaushalt")</f>
        <v>0 Verwaltungshaushalt</v>
      </c>
      <c r="D1454" s="14" t="str">
        <f>VLOOKUP(tabDaten[[#This Row],[art]],tabKontenart[],2,FALSE)</f>
        <v>01 Ausgaben VerwaltungsHH</v>
      </c>
      <c r="E1454" s="14" t="str">
        <f>LEFT(tabDaten[[#This Row],[Gld]],1) &amp; "    " &amp;VLOOKUP((tabDaten[[#This Row],[MandNr]]&amp;"x"&amp;LEFT(tabDaten[[#This Row],[Gld]],1)),tabGliederung[],2,FALSE)</f>
        <v xml:space="preserve">4    soziale Sicherung </v>
      </c>
      <c r="F1454" s="14" t="str">
        <f>LEFT(tabDaten[[#This Row],[Gld]],2) &amp; "    " &amp;VLOOKUP((tabDaten[[#This Row],[MandNr]]&amp;"x"&amp;LEFT(tabDaten[[#This Row],[Gld]],2)),tabGliederung[],2,FALSE)</f>
        <v>46    Einrichtungen der Jugendhilfe,  Jugendarbeit</v>
      </c>
      <c r="G14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4" s="14" t="str">
        <f>LEFT(tabDaten[[#This Row],[Gld]],4) &amp; "    " &amp;VLOOKUP((tabDaten[[#This Row],[MandNr]]&amp;"x"&amp;LEFT(tabDaten[[#This Row],[Gld]],4)),tabGliederung[],2,FALSE)</f>
        <v>4600    Einrichtungen der Jugendarbeit, Jugendhaus</v>
      </c>
      <c r="I1454" s="14" t="str">
        <f>IF(OR(LEFT(tabDaten[[#This Row],[Grp]],1)*1=3,LEFT(tabDaten[[#This Row],[Grp]],1)*1=9),LEFT(tabDaten[[#This Row],[Grp]],2),LEFT(tabDaten[[#This Row],[Grp]],1))</f>
        <v>5</v>
      </c>
      <c r="J1454" s="14" t="str">
        <f>VLOOKUP(tabDaten[[#This Row],[GrpKurz]],tabGruppierung[],2,FALSE)</f>
        <v>A   Sächlicher Verwaltungs- und Betriebsaufwand</v>
      </c>
      <c r="K14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4600-541000    Strom   </v>
      </c>
      <c r="L1454" s="17">
        <f>IF(OR(tabDaten[[#This Row],[art]]="00",tabDaten[[#This Row],[art]]="10"),tabDaten[[#This Row],[Plan]],tabDaten[[#This Row],[Plan]]*-1)</f>
        <v>-1400</v>
      </c>
      <c r="M1454" s="18">
        <f>IF(OR(tabDaten[[#This Row],[art]]="00",tabDaten[[#This Row],[art]]="10",tabDaten[[#This Row],[art]]="60",tabDaten[[#This Row],[art]]="70"),tabDaten[[#This Row],[Rechnung]],tabDaten[[#This Row],[Rechnung]]*-1)</f>
        <v>-929.26</v>
      </c>
      <c r="N1454" s="44">
        <v>1</v>
      </c>
      <c r="O1454" s="45" t="s">
        <v>997</v>
      </c>
      <c r="P1454" s="45" t="s">
        <v>1234</v>
      </c>
      <c r="Q1454" s="45" t="s">
        <v>1732</v>
      </c>
      <c r="R1454" s="45" t="s">
        <v>995</v>
      </c>
      <c r="S1454" s="45" t="s">
        <v>1546</v>
      </c>
      <c r="T1454" s="44" t="s">
        <v>135</v>
      </c>
      <c r="U1454" s="46">
        <v>1400</v>
      </c>
      <c r="V1454" s="46">
        <v>929.26</v>
      </c>
    </row>
    <row r="1455" spans="2:22" x14ac:dyDescent="0.2">
      <c r="B1455" s="14" t="str">
        <f>IF(tabDaten[[#This Row],[MandNr]]="","Fehler",IF(tabDaten[[#This Row],[MandNr]]=1,"1 Stadt Bad Rappenau","2 Eigenbetrieb Stadtenwässerung"))</f>
        <v>1 Stadt Bad Rappenau</v>
      </c>
      <c r="C1455" s="14" t="str">
        <f>IF(OR(tabDaten[[#This Row],[art]]="00",tabDaten[[#This Row],[art]]="01",tabDaten[[#This Row],[art]]="60",tabDaten[[#This Row],[art]]="61"),"0 Verwaltungshaushalt","1 Vermögenshaushalt")</f>
        <v>0 Verwaltungshaushalt</v>
      </c>
      <c r="D1455" s="14" t="str">
        <f>VLOOKUP(tabDaten[[#This Row],[art]],tabKontenart[],2,FALSE)</f>
        <v>01 Ausgaben VerwaltungsHH</v>
      </c>
      <c r="E1455" s="14" t="str">
        <f>LEFT(tabDaten[[#This Row],[Gld]],1) &amp; "    " &amp;VLOOKUP((tabDaten[[#This Row],[MandNr]]&amp;"x"&amp;LEFT(tabDaten[[#This Row],[Gld]],1)),tabGliederung[],2,FALSE)</f>
        <v xml:space="preserve">4    soziale Sicherung </v>
      </c>
      <c r="F1455" s="14" t="str">
        <f>LEFT(tabDaten[[#This Row],[Gld]],2) &amp; "    " &amp;VLOOKUP((tabDaten[[#This Row],[MandNr]]&amp;"x"&amp;LEFT(tabDaten[[#This Row],[Gld]],2)),tabGliederung[],2,FALSE)</f>
        <v>46    Einrichtungen der Jugendhilfe,  Jugendarbeit</v>
      </c>
      <c r="G14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5" s="14" t="str">
        <f>LEFT(tabDaten[[#This Row],[Gld]],4) &amp; "    " &amp;VLOOKUP((tabDaten[[#This Row],[MandNr]]&amp;"x"&amp;LEFT(tabDaten[[#This Row],[Gld]],4)),tabGliederung[],2,FALSE)</f>
        <v>4600    Einrichtungen der Jugendarbeit, Jugendhaus</v>
      </c>
      <c r="I1455" s="14" t="str">
        <f>IF(OR(LEFT(tabDaten[[#This Row],[Grp]],1)*1=3,LEFT(tabDaten[[#This Row],[Grp]],1)*1=9),LEFT(tabDaten[[#This Row],[Grp]],2),LEFT(tabDaten[[#This Row],[Grp]],1))</f>
        <v>5</v>
      </c>
      <c r="J1455" s="14" t="str">
        <f>VLOOKUP(tabDaten[[#This Row],[GrpKurz]],tabGruppierung[],2,FALSE)</f>
        <v>A   Sächlicher Verwaltungs- und Betriebsaufwand</v>
      </c>
      <c r="K14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4600-542000    Wasser / Abwasser   </v>
      </c>
      <c r="L1455" s="17">
        <f>IF(OR(tabDaten[[#This Row],[art]]="00",tabDaten[[#This Row],[art]]="10"),tabDaten[[#This Row],[Plan]],tabDaten[[#This Row],[Plan]]*-1)</f>
        <v>-800</v>
      </c>
      <c r="M1455" s="18">
        <f>IF(OR(tabDaten[[#This Row],[art]]="00",tabDaten[[#This Row],[art]]="10",tabDaten[[#This Row],[art]]="60",tabDaten[[#This Row],[art]]="70"),tabDaten[[#This Row],[Rechnung]],tabDaten[[#This Row],[Rechnung]]*-1)</f>
        <v>-274.81</v>
      </c>
      <c r="N1455" s="44">
        <v>1</v>
      </c>
      <c r="O1455" s="45" t="s">
        <v>997</v>
      </c>
      <c r="P1455" s="45" t="s">
        <v>1234</v>
      </c>
      <c r="Q1455" s="45" t="s">
        <v>1733</v>
      </c>
      <c r="R1455" s="45" t="s">
        <v>995</v>
      </c>
      <c r="S1455" s="45" t="s">
        <v>1546</v>
      </c>
      <c r="T1455" s="44" t="s">
        <v>136</v>
      </c>
      <c r="U1455" s="46">
        <v>800</v>
      </c>
      <c r="V1455" s="46">
        <v>274.81</v>
      </c>
    </row>
    <row r="1456" spans="2:22" x14ac:dyDescent="0.2">
      <c r="B1456" s="14" t="str">
        <f>IF(tabDaten[[#This Row],[MandNr]]="","Fehler",IF(tabDaten[[#This Row],[MandNr]]=1,"1 Stadt Bad Rappenau","2 Eigenbetrieb Stadtenwässerung"))</f>
        <v>1 Stadt Bad Rappenau</v>
      </c>
      <c r="C1456" s="14" t="str">
        <f>IF(OR(tabDaten[[#This Row],[art]]="00",tabDaten[[#This Row],[art]]="01",tabDaten[[#This Row],[art]]="60",tabDaten[[#This Row],[art]]="61"),"0 Verwaltungshaushalt","1 Vermögenshaushalt")</f>
        <v>0 Verwaltungshaushalt</v>
      </c>
      <c r="D1456" s="14" t="str">
        <f>VLOOKUP(tabDaten[[#This Row],[art]],tabKontenart[],2,FALSE)</f>
        <v>01 Ausgaben VerwaltungsHH</v>
      </c>
      <c r="E1456" s="14" t="str">
        <f>LEFT(tabDaten[[#This Row],[Gld]],1) &amp; "    " &amp;VLOOKUP((tabDaten[[#This Row],[MandNr]]&amp;"x"&amp;LEFT(tabDaten[[#This Row],[Gld]],1)),tabGliederung[],2,FALSE)</f>
        <v xml:space="preserve">4    soziale Sicherung </v>
      </c>
      <c r="F1456" s="14" t="str">
        <f>LEFT(tabDaten[[#This Row],[Gld]],2) &amp; "    " &amp;VLOOKUP((tabDaten[[#This Row],[MandNr]]&amp;"x"&amp;LEFT(tabDaten[[#This Row],[Gld]],2)),tabGliederung[],2,FALSE)</f>
        <v>46    Einrichtungen der Jugendhilfe,  Jugendarbeit</v>
      </c>
      <c r="G14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6" s="14" t="str">
        <f>LEFT(tabDaten[[#This Row],[Gld]],4) &amp; "    " &amp;VLOOKUP((tabDaten[[#This Row],[MandNr]]&amp;"x"&amp;LEFT(tabDaten[[#This Row],[Gld]],4)),tabGliederung[],2,FALSE)</f>
        <v>4600    Einrichtungen der Jugendarbeit, Jugendhaus</v>
      </c>
      <c r="I1456" s="14" t="str">
        <f>IF(OR(LEFT(tabDaten[[#This Row],[Grp]],1)*1=3,LEFT(tabDaten[[#This Row],[Grp]],1)*1=9),LEFT(tabDaten[[#This Row],[Grp]],2),LEFT(tabDaten[[#This Row],[Grp]],1))</f>
        <v>5</v>
      </c>
      <c r="J1456" s="14" t="str">
        <f>VLOOKUP(tabDaten[[#This Row],[GrpKurz]],tabGruppierung[],2,FALSE)</f>
        <v>A   Sächlicher Verwaltungs- und Betriebsaufwand</v>
      </c>
      <c r="K14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4600-543000    Heizungskosten   </v>
      </c>
      <c r="L1456" s="17">
        <f>IF(OR(tabDaten[[#This Row],[art]]="00",tabDaten[[#This Row],[art]]="10"),tabDaten[[#This Row],[Plan]],tabDaten[[#This Row],[Plan]]*-1)</f>
        <v>-900</v>
      </c>
      <c r="M1456" s="18">
        <f>IF(OR(tabDaten[[#This Row],[art]]="00",tabDaten[[#This Row],[art]]="10",tabDaten[[#This Row],[art]]="60",tabDaten[[#This Row],[art]]="70"),tabDaten[[#This Row],[Rechnung]],tabDaten[[#This Row],[Rechnung]]*-1)</f>
        <v>-1576.7</v>
      </c>
      <c r="N1456" s="44">
        <v>1</v>
      </c>
      <c r="O1456" s="45" t="s">
        <v>997</v>
      </c>
      <c r="P1456" s="45" t="s">
        <v>1234</v>
      </c>
      <c r="Q1456" s="45" t="s">
        <v>1734</v>
      </c>
      <c r="R1456" s="45" t="s">
        <v>995</v>
      </c>
      <c r="S1456" s="45" t="s">
        <v>1546</v>
      </c>
      <c r="T1456" s="44" t="s">
        <v>137</v>
      </c>
      <c r="U1456" s="46">
        <v>900</v>
      </c>
      <c r="V1456" s="46">
        <v>1576.7</v>
      </c>
    </row>
    <row r="1457" spans="2:22" x14ac:dyDescent="0.2">
      <c r="B1457" s="14" t="str">
        <f>IF(tabDaten[[#This Row],[MandNr]]="","Fehler",IF(tabDaten[[#This Row],[MandNr]]=1,"1 Stadt Bad Rappenau","2 Eigenbetrieb Stadtenwässerung"))</f>
        <v>1 Stadt Bad Rappenau</v>
      </c>
      <c r="C1457" s="14" t="str">
        <f>IF(OR(tabDaten[[#This Row],[art]]="00",tabDaten[[#This Row],[art]]="01",tabDaten[[#This Row],[art]]="60",tabDaten[[#This Row],[art]]="61"),"0 Verwaltungshaushalt","1 Vermögenshaushalt")</f>
        <v>0 Verwaltungshaushalt</v>
      </c>
      <c r="D1457" s="14" t="str">
        <f>VLOOKUP(tabDaten[[#This Row],[art]],tabKontenart[],2,FALSE)</f>
        <v>01 Ausgaben VerwaltungsHH</v>
      </c>
      <c r="E1457" s="14" t="str">
        <f>LEFT(tabDaten[[#This Row],[Gld]],1) &amp; "    " &amp;VLOOKUP((tabDaten[[#This Row],[MandNr]]&amp;"x"&amp;LEFT(tabDaten[[#This Row],[Gld]],1)),tabGliederung[],2,FALSE)</f>
        <v xml:space="preserve">4    soziale Sicherung </v>
      </c>
      <c r="F1457" s="14" t="str">
        <f>LEFT(tabDaten[[#This Row],[Gld]],2) &amp; "    " &amp;VLOOKUP((tabDaten[[#This Row],[MandNr]]&amp;"x"&amp;LEFT(tabDaten[[#This Row],[Gld]],2)),tabGliederung[],2,FALSE)</f>
        <v>46    Einrichtungen der Jugendhilfe,  Jugendarbeit</v>
      </c>
      <c r="G14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7" s="14" t="str">
        <f>LEFT(tabDaten[[#This Row],[Gld]],4) &amp; "    " &amp;VLOOKUP((tabDaten[[#This Row],[MandNr]]&amp;"x"&amp;LEFT(tabDaten[[#This Row],[Gld]],4)),tabGliederung[],2,FALSE)</f>
        <v>4600    Einrichtungen der Jugendarbeit, Jugendhaus</v>
      </c>
      <c r="I1457" s="14" t="str">
        <f>IF(OR(LEFT(tabDaten[[#This Row],[Grp]],1)*1=3,LEFT(tabDaten[[#This Row],[Grp]],1)*1=9),LEFT(tabDaten[[#This Row],[Grp]],2),LEFT(tabDaten[[#This Row],[Grp]],1))</f>
        <v>5</v>
      </c>
      <c r="J1457" s="14" t="str">
        <f>VLOOKUP(tabDaten[[#This Row],[GrpKurz]],tabGruppierung[],2,FALSE)</f>
        <v>A   Sächlicher Verwaltungs- und Betriebsaufwand</v>
      </c>
      <c r="K14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4600-544000    Abfallgebühren   </v>
      </c>
      <c r="L1457" s="17">
        <f>IF(OR(tabDaten[[#This Row],[art]]="00",tabDaten[[#This Row],[art]]="10"),tabDaten[[#This Row],[Plan]],tabDaten[[#This Row],[Plan]]*-1)</f>
        <v>-200</v>
      </c>
      <c r="M1457" s="18">
        <f>IF(OR(tabDaten[[#This Row],[art]]="00",tabDaten[[#This Row],[art]]="10",tabDaten[[#This Row],[art]]="60",tabDaten[[#This Row],[art]]="70"),tabDaten[[#This Row],[Rechnung]],tabDaten[[#This Row],[Rechnung]]*-1)</f>
        <v>-164</v>
      </c>
      <c r="N1457" s="44">
        <v>1</v>
      </c>
      <c r="O1457" s="45" t="s">
        <v>997</v>
      </c>
      <c r="P1457" s="45" t="s">
        <v>1234</v>
      </c>
      <c r="Q1457" s="45" t="s">
        <v>1735</v>
      </c>
      <c r="R1457" s="45" t="s">
        <v>995</v>
      </c>
      <c r="S1457" s="45" t="s">
        <v>1546</v>
      </c>
      <c r="T1457" s="44" t="s">
        <v>138</v>
      </c>
      <c r="U1457" s="46">
        <v>200</v>
      </c>
      <c r="V1457" s="46">
        <v>164</v>
      </c>
    </row>
    <row r="1458" spans="2:22" x14ac:dyDescent="0.2">
      <c r="B1458" s="14" t="str">
        <f>IF(tabDaten[[#This Row],[MandNr]]="","Fehler",IF(tabDaten[[#This Row],[MandNr]]=1,"1 Stadt Bad Rappenau","2 Eigenbetrieb Stadtenwässerung"))</f>
        <v>1 Stadt Bad Rappenau</v>
      </c>
      <c r="C1458" s="14" t="str">
        <f>IF(OR(tabDaten[[#This Row],[art]]="00",tabDaten[[#This Row],[art]]="01",tabDaten[[#This Row],[art]]="60",tabDaten[[#This Row],[art]]="61"),"0 Verwaltungshaushalt","1 Vermögenshaushalt")</f>
        <v>0 Verwaltungshaushalt</v>
      </c>
      <c r="D1458" s="14" t="str">
        <f>VLOOKUP(tabDaten[[#This Row],[art]],tabKontenart[],2,FALSE)</f>
        <v>01 Ausgaben VerwaltungsHH</v>
      </c>
      <c r="E1458" s="14" t="str">
        <f>LEFT(tabDaten[[#This Row],[Gld]],1) &amp; "    " &amp;VLOOKUP((tabDaten[[#This Row],[MandNr]]&amp;"x"&amp;LEFT(tabDaten[[#This Row],[Gld]],1)),tabGliederung[],2,FALSE)</f>
        <v xml:space="preserve">4    soziale Sicherung </v>
      </c>
      <c r="F1458" s="14" t="str">
        <f>LEFT(tabDaten[[#This Row],[Gld]],2) &amp; "    " &amp;VLOOKUP((tabDaten[[#This Row],[MandNr]]&amp;"x"&amp;LEFT(tabDaten[[#This Row],[Gld]],2)),tabGliederung[],2,FALSE)</f>
        <v>46    Einrichtungen der Jugendhilfe,  Jugendarbeit</v>
      </c>
      <c r="G14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8" s="14" t="str">
        <f>LEFT(tabDaten[[#This Row],[Gld]],4) &amp; "    " &amp;VLOOKUP((tabDaten[[#This Row],[MandNr]]&amp;"x"&amp;LEFT(tabDaten[[#This Row],[Gld]],4)),tabGliederung[],2,FALSE)</f>
        <v>4600    Einrichtungen der Jugendarbeit, Jugendhaus</v>
      </c>
      <c r="I1458" s="14" t="str">
        <f>IF(OR(LEFT(tabDaten[[#This Row],[Grp]],1)*1=3,LEFT(tabDaten[[#This Row],[Grp]],1)*1=9),LEFT(tabDaten[[#This Row],[Grp]],2),LEFT(tabDaten[[#This Row],[Grp]],1))</f>
        <v>5</v>
      </c>
      <c r="J1458" s="14" t="str">
        <f>VLOOKUP(tabDaten[[#This Row],[GrpKurz]],tabGruppierung[],2,FALSE)</f>
        <v>A   Sächlicher Verwaltungs- und Betriebsaufwand</v>
      </c>
      <c r="K14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4600-545000    Reinigungskosten   </v>
      </c>
      <c r="L1458" s="17">
        <f>IF(OR(tabDaten[[#This Row],[art]]="00",tabDaten[[#This Row],[art]]="10"),tabDaten[[#This Row],[Plan]],tabDaten[[#This Row],[Plan]]*-1)</f>
        <v>-4500</v>
      </c>
      <c r="M1458" s="18">
        <f>IF(OR(tabDaten[[#This Row],[art]]="00",tabDaten[[#This Row],[art]]="10",tabDaten[[#This Row],[art]]="60",tabDaten[[#This Row],[art]]="70"),tabDaten[[#This Row],[Rechnung]],tabDaten[[#This Row],[Rechnung]]*-1)</f>
        <v>-4277.2299999999996</v>
      </c>
      <c r="N1458" s="44">
        <v>1</v>
      </c>
      <c r="O1458" s="45" t="s">
        <v>997</v>
      </c>
      <c r="P1458" s="45" t="s">
        <v>1234</v>
      </c>
      <c r="Q1458" s="45" t="s">
        <v>1736</v>
      </c>
      <c r="R1458" s="45" t="s">
        <v>995</v>
      </c>
      <c r="S1458" s="45" t="s">
        <v>1546</v>
      </c>
      <c r="T1458" s="44" t="s">
        <v>139</v>
      </c>
      <c r="U1458" s="46">
        <v>4500</v>
      </c>
      <c r="V1458" s="46">
        <v>4277.2299999999996</v>
      </c>
    </row>
    <row r="1459" spans="2:22" x14ac:dyDescent="0.2">
      <c r="B1459" s="14" t="str">
        <f>IF(tabDaten[[#This Row],[MandNr]]="","Fehler",IF(tabDaten[[#This Row],[MandNr]]=1,"1 Stadt Bad Rappenau","2 Eigenbetrieb Stadtenwässerung"))</f>
        <v>1 Stadt Bad Rappenau</v>
      </c>
      <c r="C1459" s="14" t="str">
        <f>IF(OR(tabDaten[[#This Row],[art]]="00",tabDaten[[#This Row],[art]]="01",tabDaten[[#This Row],[art]]="60",tabDaten[[#This Row],[art]]="61"),"0 Verwaltungshaushalt","1 Vermögenshaushalt")</f>
        <v>0 Verwaltungshaushalt</v>
      </c>
      <c r="D1459" s="14" t="str">
        <f>VLOOKUP(tabDaten[[#This Row],[art]],tabKontenart[],2,FALSE)</f>
        <v>01 Ausgaben VerwaltungsHH</v>
      </c>
      <c r="E1459" s="14" t="str">
        <f>LEFT(tabDaten[[#This Row],[Gld]],1) &amp; "    " &amp;VLOOKUP((tabDaten[[#This Row],[MandNr]]&amp;"x"&amp;LEFT(tabDaten[[#This Row],[Gld]],1)),tabGliederung[],2,FALSE)</f>
        <v xml:space="preserve">4    soziale Sicherung </v>
      </c>
      <c r="F1459" s="14" t="str">
        <f>LEFT(tabDaten[[#This Row],[Gld]],2) &amp; "    " &amp;VLOOKUP((tabDaten[[#This Row],[MandNr]]&amp;"x"&amp;LEFT(tabDaten[[#This Row],[Gld]],2)),tabGliederung[],2,FALSE)</f>
        <v>46    Einrichtungen der Jugendhilfe,  Jugendarbeit</v>
      </c>
      <c r="G14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59" s="14" t="str">
        <f>LEFT(tabDaten[[#This Row],[Gld]],4) &amp; "    " &amp;VLOOKUP((tabDaten[[#This Row],[MandNr]]&amp;"x"&amp;LEFT(tabDaten[[#This Row],[Gld]],4)),tabGliederung[],2,FALSE)</f>
        <v>4600    Einrichtungen der Jugendarbeit, Jugendhaus</v>
      </c>
      <c r="I1459" s="14" t="str">
        <f>IF(OR(LEFT(tabDaten[[#This Row],[Grp]],1)*1=3,LEFT(tabDaten[[#This Row],[Grp]],1)*1=9),LEFT(tabDaten[[#This Row],[Grp]],2),LEFT(tabDaten[[#This Row],[Grp]],1))</f>
        <v>5</v>
      </c>
      <c r="J1459" s="14" t="str">
        <f>VLOOKUP(tabDaten[[#This Row],[GrpKurz]],tabGruppierung[],2,FALSE)</f>
        <v>A   Sächlicher Verwaltungs- und Betriebsaufwand</v>
      </c>
      <c r="K14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4600-546000    Steuern und Gebäudeversicherungen   </v>
      </c>
      <c r="L1459" s="17">
        <f>IF(OR(tabDaten[[#This Row],[art]]="00",tabDaten[[#This Row],[art]]="10"),tabDaten[[#This Row],[Plan]],tabDaten[[#This Row],[Plan]]*-1)</f>
        <v>-900</v>
      </c>
      <c r="M1459" s="18">
        <f>IF(OR(tabDaten[[#This Row],[art]]="00",tabDaten[[#This Row],[art]]="10",tabDaten[[#This Row],[art]]="60",tabDaten[[#This Row],[art]]="70"),tabDaten[[#This Row],[Rechnung]],tabDaten[[#This Row],[Rechnung]]*-1)</f>
        <v>-877.81</v>
      </c>
      <c r="N1459" s="44">
        <v>1</v>
      </c>
      <c r="O1459" s="45" t="s">
        <v>997</v>
      </c>
      <c r="P1459" s="45" t="s">
        <v>1234</v>
      </c>
      <c r="Q1459" s="45" t="s">
        <v>1737</v>
      </c>
      <c r="R1459" s="45" t="s">
        <v>995</v>
      </c>
      <c r="S1459" s="45" t="s">
        <v>1546</v>
      </c>
      <c r="T1459" s="44" t="s">
        <v>140</v>
      </c>
      <c r="U1459" s="46">
        <v>900</v>
      </c>
      <c r="V1459" s="46">
        <v>877.81</v>
      </c>
    </row>
    <row r="1460" spans="2:22" x14ac:dyDescent="0.2">
      <c r="B1460" s="14" t="str">
        <f>IF(tabDaten[[#This Row],[MandNr]]="","Fehler",IF(tabDaten[[#This Row],[MandNr]]=1,"1 Stadt Bad Rappenau","2 Eigenbetrieb Stadtenwässerung"))</f>
        <v>1 Stadt Bad Rappenau</v>
      </c>
      <c r="C1460" s="14" t="str">
        <f>IF(OR(tabDaten[[#This Row],[art]]="00",tabDaten[[#This Row],[art]]="01",tabDaten[[#This Row],[art]]="60",tabDaten[[#This Row],[art]]="61"),"0 Verwaltungshaushalt","1 Vermögenshaushalt")</f>
        <v>0 Verwaltungshaushalt</v>
      </c>
      <c r="D1460" s="14" t="str">
        <f>VLOOKUP(tabDaten[[#This Row],[art]],tabKontenart[],2,FALSE)</f>
        <v>01 Ausgaben VerwaltungsHH</v>
      </c>
      <c r="E1460" s="14" t="str">
        <f>LEFT(tabDaten[[#This Row],[Gld]],1) &amp; "    " &amp;VLOOKUP((tabDaten[[#This Row],[MandNr]]&amp;"x"&amp;LEFT(tabDaten[[#This Row],[Gld]],1)),tabGliederung[],2,FALSE)</f>
        <v xml:space="preserve">4    soziale Sicherung </v>
      </c>
      <c r="F1460" s="14" t="str">
        <f>LEFT(tabDaten[[#This Row],[Gld]],2) &amp; "    " &amp;VLOOKUP((tabDaten[[#This Row],[MandNr]]&amp;"x"&amp;LEFT(tabDaten[[#This Row],[Gld]],2)),tabGliederung[],2,FALSE)</f>
        <v>46    Einrichtungen der Jugendhilfe,  Jugendarbeit</v>
      </c>
      <c r="G14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60" s="14" t="str">
        <f>LEFT(tabDaten[[#This Row],[Gld]],4) &amp; "    " &amp;VLOOKUP((tabDaten[[#This Row],[MandNr]]&amp;"x"&amp;LEFT(tabDaten[[#This Row],[Gld]],4)),tabGliederung[],2,FALSE)</f>
        <v>4600    Einrichtungen der Jugendarbeit, Jugendhaus</v>
      </c>
      <c r="I1460" s="14" t="str">
        <f>IF(OR(LEFT(tabDaten[[#This Row],[Grp]],1)*1=3,LEFT(tabDaten[[#This Row],[Grp]],1)*1=9),LEFT(tabDaten[[#This Row],[Grp]],2),LEFT(tabDaten[[#This Row],[Grp]],1))</f>
        <v>5</v>
      </c>
      <c r="J1460" s="14" t="str">
        <f>VLOOKUP(tabDaten[[#This Row],[GrpKurz]],tabGruppierung[],2,FALSE)</f>
        <v>A   Sächlicher Verwaltungs- und Betriebsaufwand</v>
      </c>
      <c r="K14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4600-549000    sonstige Bewirtschaftungskosten (z.B. Schornsteinfeger, Feuerlöschgeräte) </v>
      </c>
      <c r="L1460" s="17">
        <f>IF(OR(tabDaten[[#This Row],[art]]="00",tabDaten[[#This Row],[art]]="10"),tabDaten[[#This Row],[Plan]],tabDaten[[#This Row],[Plan]]*-1)</f>
        <v>-400</v>
      </c>
      <c r="M1460" s="18">
        <f>IF(OR(tabDaten[[#This Row],[art]]="00",tabDaten[[#This Row],[art]]="10",tabDaten[[#This Row],[art]]="60",tabDaten[[#This Row],[art]]="70"),tabDaten[[#This Row],[Rechnung]],tabDaten[[#This Row],[Rechnung]]*-1)</f>
        <v>-740.66</v>
      </c>
      <c r="N1460" s="44">
        <v>1</v>
      </c>
      <c r="O1460" s="45" t="s">
        <v>997</v>
      </c>
      <c r="P1460" s="45" t="s">
        <v>1234</v>
      </c>
      <c r="Q1460" s="45" t="s">
        <v>1738</v>
      </c>
      <c r="R1460" s="45" t="s">
        <v>995</v>
      </c>
      <c r="S1460" s="45" t="s">
        <v>1546</v>
      </c>
      <c r="T1460" s="44" t="s">
        <v>141</v>
      </c>
      <c r="U1460" s="46">
        <v>400</v>
      </c>
      <c r="V1460" s="46">
        <v>740.66</v>
      </c>
    </row>
    <row r="1461" spans="2:22" x14ac:dyDescent="0.2">
      <c r="B1461" s="14" t="str">
        <f>IF(tabDaten[[#This Row],[MandNr]]="","Fehler",IF(tabDaten[[#This Row],[MandNr]]=1,"1 Stadt Bad Rappenau","2 Eigenbetrieb Stadtenwässerung"))</f>
        <v>1 Stadt Bad Rappenau</v>
      </c>
      <c r="C1461" s="14" t="str">
        <f>IF(OR(tabDaten[[#This Row],[art]]="00",tabDaten[[#This Row],[art]]="01",tabDaten[[#This Row],[art]]="60",tabDaten[[#This Row],[art]]="61"),"0 Verwaltungshaushalt","1 Vermögenshaushalt")</f>
        <v>0 Verwaltungshaushalt</v>
      </c>
      <c r="D1461" s="14" t="str">
        <f>VLOOKUP(tabDaten[[#This Row],[art]],tabKontenart[],2,FALSE)</f>
        <v>01 Ausgaben VerwaltungsHH</v>
      </c>
      <c r="E1461" s="14" t="str">
        <f>LEFT(tabDaten[[#This Row],[Gld]],1) &amp; "    " &amp;VLOOKUP((tabDaten[[#This Row],[MandNr]]&amp;"x"&amp;LEFT(tabDaten[[#This Row],[Gld]],1)),tabGliederung[],2,FALSE)</f>
        <v xml:space="preserve">4    soziale Sicherung </v>
      </c>
      <c r="F1461" s="14" t="str">
        <f>LEFT(tabDaten[[#This Row],[Gld]],2) &amp; "    " &amp;VLOOKUP((tabDaten[[#This Row],[MandNr]]&amp;"x"&amp;LEFT(tabDaten[[#This Row],[Gld]],2)),tabGliederung[],2,FALSE)</f>
        <v>46    Einrichtungen der Jugendhilfe,  Jugendarbeit</v>
      </c>
      <c r="G14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61" s="14" t="str">
        <f>LEFT(tabDaten[[#This Row],[Gld]],4) &amp; "    " &amp;VLOOKUP((tabDaten[[#This Row],[MandNr]]&amp;"x"&amp;LEFT(tabDaten[[#This Row],[Gld]],4)),tabGliederung[],2,FALSE)</f>
        <v>4600    Einrichtungen der Jugendarbeit, Jugendhaus</v>
      </c>
      <c r="I1461" s="14" t="str">
        <f>IF(OR(LEFT(tabDaten[[#This Row],[Grp]],1)*1=3,LEFT(tabDaten[[#This Row],[Grp]],1)*1=9),LEFT(tabDaten[[#This Row],[Grp]],2),LEFT(tabDaten[[#This Row],[Grp]],1))</f>
        <v>5</v>
      </c>
      <c r="J1461" s="14" t="str">
        <f>VLOOKUP(tabDaten[[#This Row],[GrpKurz]],tabGruppierung[],2,FALSE)</f>
        <v>A   Sächlicher Verwaltungs- und Betriebsaufwand</v>
      </c>
      <c r="K14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4600-562000    Aus- und Fortbildung,  Umschulung  </v>
      </c>
      <c r="L1461" s="17">
        <f>IF(OR(tabDaten[[#This Row],[art]]="00",tabDaten[[#This Row],[art]]="10"),tabDaten[[#This Row],[Plan]],tabDaten[[#This Row],[Plan]]*-1)</f>
        <v>-1500</v>
      </c>
      <c r="M1461" s="18">
        <f>IF(OR(tabDaten[[#This Row],[art]]="00",tabDaten[[#This Row],[art]]="10",tabDaten[[#This Row],[art]]="60",tabDaten[[#This Row],[art]]="70"),tabDaten[[#This Row],[Rechnung]],tabDaten[[#This Row],[Rechnung]]*-1)</f>
        <v>0</v>
      </c>
      <c r="N1461" s="44">
        <v>1</v>
      </c>
      <c r="O1461" s="45" t="s">
        <v>997</v>
      </c>
      <c r="P1461" s="45" t="s">
        <v>1234</v>
      </c>
      <c r="Q1461" s="45" t="s">
        <v>1727</v>
      </c>
      <c r="R1461" s="45" t="s">
        <v>995</v>
      </c>
      <c r="S1461" s="45" t="s">
        <v>1546</v>
      </c>
      <c r="T1461" s="44" t="s">
        <v>218</v>
      </c>
      <c r="U1461" s="46">
        <v>1500</v>
      </c>
      <c r="V1461" s="46">
        <v>0</v>
      </c>
    </row>
    <row r="1462" spans="2:22" x14ac:dyDescent="0.2">
      <c r="B1462" s="14" t="str">
        <f>IF(tabDaten[[#This Row],[MandNr]]="","Fehler",IF(tabDaten[[#This Row],[MandNr]]=1,"1 Stadt Bad Rappenau","2 Eigenbetrieb Stadtenwässerung"))</f>
        <v>1 Stadt Bad Rappenau</v>
      </c>
      <c r="C1462" s="14" t="str">
        <f>IF(OR(tabDaten[[#This Row],[art]]="00",tabDaten[[#This Row],[art]]="01",tabDaten[[#This Row],[art]]="60",tabDaten[[#This Row],[art]]="61"),"0 Verwaltungshaushalt","1 Vermögenshaushalt")</f>
        <v>0 Verwaltungshaushalt</v>
      </c>
      <c r="D1462" s="14" t="str">
        <f>VLOOKUP(tabDaten[[#This Row],[art]],tabKontenart[],2,FALSE)</f>
        <v>01 Ausgaben VerwaltungsHH</v>
      </c>
      <c r="E1462" s="14" t="str">
        <f>LEFT(tabDaten[[#This Row],[Gld]],1) &amp; "    " &amp;VLOOKUP((tabDaten[[#This Row],[MandNr]]&amp;"x"&amp;LEFT(tabDaten[[#This Row],[Gld]],1)),tabGliederung[],2,FALSE)</f>
        <v xml:space="preserve">4    soziale Sicherung </v>
      </c>
      <c r="F1462" s="14" t="str">
        <f>LEFT(tabDaten[[#This Row],[Gld]],2) &amp; "    " &amp;VLOOKUP((tabDaten[[#This Row],[MandNr]]&amp;"x"&amp;LEFT(tabDaten[[#This Row],[Gld]],2)),tabGliederung[],2,FALSE)</f>
        <v>46    Einrichtungen der Jugendhilfe,  Jugendarbeit</v>
      </c>
      <c r="G14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62" s="14" t="str">
        <f>LEFT(tabDaten[[#This Row],[Gld]],4) &amp; "    " &amp;VLOOKUP((tabDaten[[#This Row],[MandNr]]&amp;"x"&amp;LEFT(tabDaten[[#This Row],[Gld]],4)),tabGliederung[],2,FALSE)</f>
        <v>4600    Einrichtungen der Jugendarbeit, Jugendhaus</v>
      </c>
      <c r="I1462" s="14" t="str">
        <f>IF(OR(LEFT(tabDaten[[#This Row],[Grp]],1)*1=3,LEFT(tabDaten[[#This Row],[Grp]],1)*1=9),LEFT(tabDaten[[#This Row],[Grp]],2),LEFT(tabDaten[[#This Row],[Grp]],1))</f>
        <v>6</v>
      </c>
      <c r="J1462" s="14" t="str">
        <f>VLOOKUP(tabDaten[[#This Row],[GrpKurz]],tabGruppierung[],2,FALSE)</f>
        <v>A   Sächlicher Verwaltungs- und Betriebsaufwand</v>
      </c>
      <c r="K14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4600-634000    Honorarkosten Hausaufgabenbetreuung   </v>
      </c>
      <c r="L1462" s="17">
        <f>IF(OR(tabDaten[[#This Row],[art]]="00",tabDaten[[#This Row],[art]]="10"),tabDaten[[#This Row],[Plan]],tabDaten[[#This Row],[Plan]]*-1)</f>
        <v>0</v>
      </c>
      <c r="M1462" s="18">
        <f>IF(OR(tabDaten[[#This Row],[art]]="00",tabDaten[[#This Row],[art]]="10",tabDaten[[#This Row],[art]]="60",tabDaten[[#This Row],[art]]="70"),tabDaten[[#This Row],[Rechnung]],tabDaten[[#This Row],[Rechnung]]*-1)</f>
        <v>-3591.5</v>
      </c>
      <c r="N1462" s="44">
        <v>1</v>
      </c>
      <c r="O1462" s="45" t="s">
        <v>997</v>
      </c>
      <c r="P1462" s="45" t="s">
        <v>1234</v>
      </c>
      <c r="Q1462" s="45" t="s">
        <v>1744</v>
      </c>
      <c r="R1462" s="45" t="s">
        <v>995</v>
      </c>
      <c r="S1462" s="45" t="s">
        <v>1546</v>
      </c>
      <c r="T1462" s="44" t="s">
        <v>219</v>
      </c>
      <c r="U1462" s="46">
        <v>0</v>
      </c>
      <c r="V1462" s="46">
        <v>3591.5</v>
      </c>
    </row>
    <row r="1463" spans="2:22" x14ac:dyDescent="0.2">
      <c r="B1463" s="14" t="str">
        <f>IF(tabDaten[[#This Row],[MandNr]]="","Fehler",IF(tabDaten[[#This Row],[MandNr]]=1,"1 Stadt Bad Rappenau","2 Eigenbetrieb Stadtenwässerung"))</f>
        <v>1 Stadt Bad Rappenau</v>
      </c>
      <c r="C1463" s="14" t="str">
        <f>IF(OR(tabDaten[[#This Row],[art]]="00",tabDaten[[#This Row],[art]]="01",tabDaten[[#This Row],[art]]="60",tabDaten[[#This Row],[art]]="61"),"0 Verwaltungshaushalt","1 Vermögenshaushalt")</f>
        <v>0 Verwaltungshaushalt</v>
      </c>
      <c r="D1463" s="14" t="str">
        <f>VLOOKUP(tabDaten[[#This Row],[art]],tabKontenart[],2,FALSE)</f>
        <v>01 Ausgaben VerwaltungsHH</v>
      </c>
      <c r="E1463" s="14" t="str">
        <f>LEFT(tabDaten[[#This Row],[Gld]],1) &amp; "    " &amp;VLOOKUP((tabDaten[[#This Row],[MandNr]]&amp;"x"&amp;LEFT(tabDaten[[#This Row],[Gld]],1)),tabGliederung[],2,FALSE)</f>
        <v xml:space="preserve">4    soziale Sicherung </v>
      </c>
      <c r="F1463" s="14" t="str">
        <f>LEFT(tabDaten[[#This Row],[Gld]],2) &amp; "    " &amp;VLOOKUP((tabDaten[[#This Row],[MandNr]]&amp;"x"&amp;LEFT(tabDaten[[#This Row],[Gld]],2)),tabGliederung[],2,FALSE)</f>
        <v>46    Einrichtungen der Jugendhilfe,  Jugendarbeit</v>
      </c>
      <c r="G14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63" s="14" t="str">
        <f>LEFT(tabDaten[[#This Row],[Gld]],4) &amp; "    " &amp;VLOOKUP((tabDaten[[#This Row],[MandNr]]&amp;"x"&amp;LEFT(tabDaten[[#This Row],[Gld]],4)),tabGliederung[],2,FALSE)</f>
        <v>4600    Einrichtungen der Jugendarbeit, Jugendhaus</v>
      </c>
      <c r="I1463" s="14" t="str">
        <f>IF(OR(LEFT(tabDaten[[#This Row],[Grp]],1)*1=3,LEFT(tabDaten[[#This Row],[Grp]],1)*1=9),LEFT(tabDaten[[#This Row],[Grp]],2),LEFT(tabDaten[[#This Row],[Grp]],1))</f>
        <v>6</v>
      </c>
      <c r="J1463" s="14" t="str">
        <f>VLOOKUP(tabDaten[[#This Row],[GrpKurz]],tabGruppierung[],2,FALSE)</f>
        <v>A   Sächlicher Verwaltungs- und Betriebsaufwand</v>
      </c>
      <c r="K14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4600-635000    sächliche Zweckausgaben   </v>
      </c>
      <c r="L1463" s="17">
        <f>IF(OR(tabDaten[[#This Row],[art]]="00",tabDaten[[#This Row],[art]]="10"),tabDaten[[#This Row],[Plan]],tabDaten[[#This Row],[Plan]]*-1)</f>
        <v>-10000</v>
      </c>
      <c r="M1463" s="18">
        <f>IF(OR(tabDaten[[#This Row],[art]]="00",tabDaten[[#This Row],[art]]="10",tabDaten[[#This Row],[art]]="60",tabDaten[[#This Row],[art]]="70"),tabDaten[[#This Row],[Rechnung]],tabDaten[[#This Row],[Rechnung]]*-1)</f>
        <v>-5748.27</v>
      </c>
      <c r="N1463" s="44">
        <v>1</v>
      </c>
      <c r="O1463" s="45" t="s">
        <v>997</v>
      </c>
      <c r="P1463" s="45" t="s">
        <v>1234</v>
      </c>
      <c r="Q1463" s="45" t="s">
        <v>1745</v>
      </c>
      <c r="R1463" s="45" t="s">
        <v>995</v>
      </c>
      <c r="S1463" s="45" t="s">
        <v>1546</v>
      </c>
      <c r="T1463" s="44" t="s">
        <v>207</v>
      </c>
      <c r="U1463" s="46">
        <v>10000</v>
      </c>
      <c r="V1463" s="46">
        <v>5748.27</v>
      </c>
    </row>
    <row r="1464" spans="2:22" x14ac:dyDescent="0.2">
      <c r="B1464" s="14" t="str">
        <f>IF(tabDaten[[#This Row],[MandNr]]="","Fehler",IF(tabDaten[[#This Row],[MandNr]]=1,"1 Stadt Bad Rappenau","2 Eigenbetrieb Stadtenwässerung"))</f>
        <v>1 Stadt Bad Rappenau</v>
      </c>
      <c r="C1464" s="14" t="str">
        <f>IF(OR(tabDaten[[#This Row],[art]]="00",tabDaten[[#This Row],[art]]="01",tabDaten[[#This Row],[art]]="60",tabDaten[[#This Row],[art]]="61"),"0 Verwaltungshaushalt","1 Vermögenshaushalt")</f>
        <v>0 Verwaltungshaushalt</v>
      </c>
      <c r="D1464" s="14" t="str">
        <f>VLOOKUP(tabDaten[[#This Row],[art]],tabKontenart[],2,FALSE)</f>
        <v>01 Ausgaben VerwaltungsHH</v>
      </c>
      <c r="E1464" s="14" t="str">
        <f>LEFT(tabDaten[[#This Row],[Gld]],1) &amp; "    " &amp;VLOOKUP((tabDaten[[#This Row],[MandNr]]&amp;"x"&amp;LEFT(tabDaten[[#This Row],[Gld]],1)),tabGliederung[],2,FALSE)</f>
        <v xml:space="preserve">4    soziale Sicherung </v>
      </c>
      <c r="F1464" s="14" t="str">
        <f>LEFT(tabDaten[[#This Row],[Gld]],2) &amp; "    " &amp;VLOOKUP((tabDaten[[#This Row],[MandNr]]&amp;"x"&amp;LEFT(tabDaten[[#This Row],[Gld]],2)),tabGliederung[],2,FALSE)</f>
        <v>46    Einrichtungen der Jugendhilfe,  Jugendarbeit</v>
      </c>
      <c r="G14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64" s="14" t="str">
        <f>LEFT(tabDaten[[#This Row],[Gld]],4) &amp; "    " &amp;VLOOKUP((tabDaten[[#This Row],[MandNr]]&amp;"x"&amp;LEFT(tabDaten[[#This Row],[Gld]],4)),tabGliederung[],2,FALSE)</f>
        <v>4600    Einrichtungen der Jugendarbeit, Jugendhaus</v>
      </c>
      <c r="I1464" s="14" t="str">
        <f>IF(OR(LEFT(tabDaten[[#This Row],[Grp]],1)*1=3,LEFT(tabDaten[[#This Row],[Grp]],1)*1=9),LEFT(tabDaten[[#This Row],[Grp]],2),LEFT(tabDaten[[#This Row],[Grp]],1))</f>
        <v>6</v>
      </c>
      <c r="J1464" s="14" t="str">
        <f>VLOOKUP(tabDaten[[#This Row],[GrpKurz]],tabGruppierung[],2,FALSE)</f>
        <v>A   Sächlicher Verwaltungs- und Betriebsaufwand</v>
      </c>
      <c r="K14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4600-636000    Sommerferienprogramm   </v>
      </c>
      <c r="L1464" s="17">
        <f>IF(OR(tabDaten[[#This Row],[art]]="00",tabDaten[[#This Row],[art]]="10"),tabDaten[[#This Row],[Plan]],tabDaten[[#This Row],[Plan]]*-1)</f>
        <v>-15000</v>
      </c>
      <c r="M1464" s="18">
        <f>IF(OR(tabDaten[[#This Row],[art]]="00",tabDaten[[#This Row],[art]]="10",tabDaten[[#This Row],[art]]="60",tabDaten[[#This Row],[art]]="70"),tabDaten[[#This Row],[Rechnung]],tabDaten[[#This Row],[Rechnung]]*-1)</f>
        <v>-11449.4</v>
      </c>
      <c r="N1464" s="44">
        <v>1</v>
      </c>
      <c r="O1464" s="45" t="s">
        <v>997</v>
      </c>
      <c r="P1464" s="45" t="s">
        <v>1234</v>
      </c>
      <c r="Q1464" s="45" t="s">
        <v>1739</v>
      </c>
      <c r="R1464" s="45" t="s">
        <v>995</v>
      </c>
      <c r="S1464" s="45" t="s">
        <v>1546</v>
      </c>
      <c r="T1464" s="44" t="s">
        <v>220</v>
      </c>
      <c r="U1464" s="46">
        <v>15000</v>
      </c>
      <c r="V1464" s="46">
        <v>11449.4</v>
      </c>
    </row>
    <row r="1465" spans="2:22" x14ac:dyDescent="0.2">
      <c r="B1465" s="14" t="str">
        <f>IF(tabDaten[[#This Row],[MandNr]]="","Fehler",IF(tabDaten[[#This Row],[MandNr]]=1,"1 Stadt Bad Rappenau","2 Eigenbetrieb Stadtenwässerung"))</f>
        <v>1 Stadt Bad Rappenau</v>
      </c>
      <c r="C1465" s="14" t="str">
        <f>IF(OR(tabDaten[[#This Row],[art]]="00",tabDaten[[#This Row],[art]]="01",tabDaten[[#This Row],[art]]="60",tabDaten[[#This Row],[art]]="61"),"0 Verwaltungshaushalt","1 Vermögenshaushalt")</f>
        <v>0 Verwaltungshaushalt</v>
      </c>
      <c r="D1465" s="14" t="str">
        <f>VLOOKUP(tabDaten[[#This Row],[art]],tabKontenart[],2,FALSE)</f>
        <v>01 Ausgaben VerwaltungsHH</v>
      </c>
      <c r="E1465" s="14" t="str">
        <f>LEFT(tabDaten[[#This Row],[Gld]],1) &amp; "    " &amp;VLOOKUP((tabDaten[[#This Row],[MandNr]]&amp;"x"&amp;LEFT(tabDaten[[#This Row],[Gld]],1)),tabGliederung[],2,FALSE)</f>
        <v xml:space="preserve">4    soziale Sicherung </v>
      </c>
      <c r="F1465" s="14" t="str">
        <f>LEFT(tabDaten[[#This Row],[Gld]],2) &amp; "    " &amp;VLOOKUP((tabDaten[[#This Row],[MandNr]]&amp;"x"&amp;LEFT(tabDaten[[#This Row],[Gld]],2)),tabGliederung[],2,FALSE)</f>
        <v>46    Einrichtungen der Jugendhilfe,  Jugendarbeit</v>
      </c>
      <c r="G14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65" s="14" t="str">
        <f>LEFT(tabDaten[[#This Row],[Gld]],4) &amp; "    " &amp;VLOOKUP((tabDaten[[#This Row],[MandNr]]&amp;"x"&amp;LEFT(tabDaten[[#This Row],[Gld]],4)),tabGliederung[],2,FALSE)</f>
        <v>4600    Einrichtungen der Jugendarbeit, Jugendhaus</v>
      </c>
      <c r="I1465" s="14" t="str">
        <f>IF(OR(LEFT(tabDaten[[#This Row],[Grp]],1)*1=3,LEFT(tabDaten[[#This Row],[Grp]],1)*1=9),LEFT(tabDaten[[#This Row],[Grp]],2),LEFT(tabDaten[[#This Row],[Grp]],1))</f>
        <v>6</v>
      </c>
      <c r="J1465" s="14" t="str">
        <f>VLOOKUP(tabDaten[[#This Row],[GrpKurz]],tabGruppierung[],2,FALSE)</f>
        <v>A   Sächlicher Verwaltungs- und Betriebsaufwand</v>
      </c>
      <c r="K14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4600-638000    EDV-Kosten   </v>
      </c>
      <c r="L1465" s="17">
        <f>IF(OR(tabDaten[[#This Row],[art]]="00",tabDaten[[#This Row],[art]]="10"),tabDaten[[#This Row],[Plan]],tabDaten[[#This Row],[Plan]]*-1)</f>
        <v>-500</v>
      </c>
      <c r="M1465" s="18">
        <f>IF(OR(tabDaten[[#This Row],[art]]="00",tabDaten[[#This Row],[art]]="10",tabDaten[[#This Row],[art]]="60",tabDaten[[#This Row],[art]]="70"),tabDaten[[#This Row],[Rechnung]],tabDaten[[#This Row],[Rechnung]]*-1)</f>
        <v>-503.81</v>
      </c>
      <c r="N1465" s="44">
        <v>1</v>
      </c>
      <c r="O1465" s="45" t="s">
        <v>997</v>
      </c>
      <c r="P1465" s="45" t="s">
        <v>1234</v>
      </c>
      <c r="Q1465" s="45" t="s">
        <v>1722</v>
      </c>
      <c r="R1465" s="45" t="s">
        <v>995</v>
      </c>
      <c r="S1465" s="45" t="s">
        <v>1546</v>
      </c>
      <c r="T1465" s="44" t="s">
        <v>117</v>
      </c>
      <c r="U1465" s="46">
        <v>500</v>
      </c>
      <c r="V1465" s="46">
        <v>503.81</v>
      </c>
    </row>
    <row r="1466" spans="2:22" x14ac:dyDescent="0.2">
      <c r="B1466" s="14" t="str">
        <f>IF(tabDaten[[#This Row],[MandNr]]="","Fehler",IF(tabDaten[[#This Row],[MandNr]]=1,"1 Stadt Bad Rappenau","2 Eigenbetrieb Stadtenwässerung"))</f>
        <v>1 Stadt Bad Rappenau</v>
      </c>
      <c r="C1466" s="14" t="str">
        <f>IF(OR(tabDaten[[#This Row],[art]]="00",tabDaten[[#This Row],[art]]="01",tabDaten[[#This Row],[art]]="60",tabDaten[[#This Row],[art]]="61"),"0 Verwaltungshaushalt","1 Vermögenshaushalt")</f>
        <v>0 Verwaltungshaushalt</v>
      </c>
      <c r="D1466" s="14" t="str">
        <f>VLOOKUP(tabDaten[[#This Row],[art]],tabKontenart[],2,FALSE)</f>
        <v>01 Ausgaben VerwaltungsHH</v>
      </c>
      <c r="E1466" s="14" t="str">
        <f>LEFT(tabDaten[[#This Row],[Gld]],1) &amp; "    " &amp;VLOOKUP((tabDaten[[#This Row],[MandNr]]&amp;"x"&amp;LEFT(tabDaten[[#This Row],[Gld]],1)),tabGliederung[],2,FALSE)</f>
        <v xml:space="preserve">4    soziale Sicherung </v>
      </c>
      <c r="F1466" s="14" t="str">
        <f>LEFT(tabDaten[[#This Row],[Gld]],2) &amp; "    " &amp;VLOOKUP((tabDaten[[#This Row],[MandNr]]&amp;"x"&amp;LEFT(tabDaten[[#This Row],[Gld]],2)),tabGliederung[],2,FALSE)</f>
        <v>46    Einrichtungen der Jugendhilfe,  Jugendarbeit</v>
      </c>
      <c r="G14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66" s="14" t="str">
        <f>LEFT(tabDaten[[#This Row],[Gld]],4) &amp; "    " &amp;VLOOKUP((tabDaten[[#This Row],[MandNr]]&amp;"x"&amp;LEFT(tabDaten[[#This Row],[Gld]],4)),tabGliederung[],2,FALSE)</f>
        <v>4600    Einrichtungen der Jugendarbeit, Jugendhaus</v>
      </c>
      <c r="I1466" s="14" t="str">
        <f>IF(OR(LEFT(tabDaten[[#This Row],[Grp]],1)*1=3,LEFT(tabDaten[[#This Row],[Grp]],1)*1=9),LEFT(tabDaten[[#This Row],[Grp]],2),LEFT(tabDaten[[#This Row],[Grp]],1))</f>
        <v>6</v>
      </c>
      <c r="J1466" s="14" t="str">
        <f>VLOOKUP(tabDaten[[#This Row],[GrpKurz]],tabGruppierung[],2,FALSE)</f>
        <v>A   Sächlicher Verwaltungs- und Betriebsaufwand</v>
      </c>
      <c r="K14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4600-650000    Bürobedarf   </v>
      </c>
      <c r="L1466" s="17">
        <f>IF(OR(tabDaten[[#This Row],[art]]="00",tabDaten[[#This Row],[art]]="10"),tabDaten[[#This Row],[Plan]],tabDaten[[#This Row],[Plan]]*-1)</f>
        <v>-2400</v>
      </c>
      <c r="M1466" s="18">
        <f>IF(OR(tabDaten[[#This Row],[art]]="00",tabDaten[[#This Row],[art]]="10",tabDaten[[#This Row],[art]]="60",tabDaten[[#This Row],[art]]="70"),tabDaten[[#This Row],[Rechnung]],tabDaten[[#This Row],[Rechnung]]*-1)</f>
        <v>-106.53</v>
      </c>
      <c r="N1466" s="44">
        <v>1</v>
      </c>
      <c r="O1466" s="45" t="s">
        <v>997</v>
      </c>
      <c r="P1466" s="45" t="s">
        <v>1234</v>
      </c>
      <c r="Q1466" s="45" t="s">
        <v>1724</v>
      </c>
      <c r="R1466" s="45" t="s">
        <v>995</v>
      </c>
      <c r="S1466" s="45" t="s">
        <v>1546</v>
      </c>
      <c r="T1466" s="44" t="s">
        <v>119</v>
      </c>
      <c r="U1466" s="46">
        <v>2400</v>
      </c>
      <c r="V1466" s="46">
        <v>106.53</v>
      </c>
    </row>
    <row r="1467" spans="2:22" x14ac:dyDescent="0.2">
      <c r="B1467" s="14" t="str">
        <f>IF(tabDaten[[#This Row],[MandNr]]="","Fehler",IF(tabDaten[[#This Row],[MandNr]]=1,"1 Stadt Bad Rappenau","2 Eigenbetrieb Stadtenwässerung"))</f>
        <v>1 Stadt Bad Rappenau</v>
      </c>
      <c r="C1467" s="14" t="str">
        <f>IF(OR(tabDaten[[#This Row],[art]]="00",tabDaten[[#This Row],[art]]="01",tabDaten[[#This Row],[art]]="60",tabDaten[[#This Row],[art]]="61"),"0 Verwaltungshaushalt","1 Vermögenshaushalt")</f>
        <v>0 Verwaltungshaushalt</v>
      </c>
      <c r="D1467" s="14" t="str">
        <f>VLOOKUP(tabDaten[[#This Row],[art]],tabKontenart[],2,FALSE)</f>
        <v>01 Ausgaben VerwaltungsHH</v>
      </c>
      <c r="E1467" s="14" t="str">
        <f>LEFT(tabDaten[[#This Row],[Gld]],1) &amp; "    " &amp;VLOOKUP((tabDaten[[#This Row],[MandNr]]&amp;"x"&amp;LEFT(tabDaten[[#This Row],[Gld]],1)),tabGliederung[],2,FALSE)</f>
        <v xml:space="preserve">4    soziale Sicherung </v>
      </c>
      <c r="F1467" s="14" t="str">
        <f>LEFT(tabDaten[[#This Row],[Gld]],2) &amp; "    " &amp;VLOOKUP((tabDaten[[#This Row],[MandNr]]&amp;"x"&amp;LEFT(tabDaten[[#This Row],[Gld]],2)),tabGliederung[],2,FALSE)</f>
        <v>46    Einrichtungen der Jugendhilfe,  Jugendarbeit</v>
      </c>
      <c r="G14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67" s="14" t="str">
        <f>LEFT(tabDaten[[#This Row],[Gld]],4) &amp; "    " &amp;VLOOKUP((tabDaten[[#This Row],[MandNr]]&amp;"x"&amp;LEFT(tabDaten[[#This Row],[Gld]],4)),tabGliederung[],2,FALSE)</f>
        <v>4600    Einrichtungen der Jugendarbeit, Jugendhaus</v>
      </c>
      <c r="I1467" s="14" t="str">
        <f>IF(OR(LEFT(tabDaten[[#This Row],[Grp]],1)*1=3,LEFT(tabDaten[[#This Row],[Grp]],1)*1=9),LEFT(tabDaten[[#This Row],[Grp]],2),LEFT(tabDaten[[#This Row],[Grp]],1))</f>
        <v>6</v>
      </c>
      <c r="J1467" s="14" t="str">
        <f>VLOOKUP(tabDaten[[#This Row],[GrpKurz]],tabGruppierung[],2,FALSE)</f>
        <v>A   Sächlicher Verwaltungs- und Betriebsaufwand</v>
      </c>
      <c r="K14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4600-668000    Vermischte Ausgaben   </v>
      </c>
      <c r="L1467" s="17">
        <f>IF(OR(tabDaten[[#This Row],[art]]="00",tabDaten[[#This Row],[art]]="10"),tabDaten[[#This Row],[Plan]],tabDaten[[#This Row],[Plan]]*-1)</f>
        <v>-100</v>
      </c>
      <c r="M1467" s="18">
        <f>IF(OR(tabDaten[[#This Row],[art]]="00",tabDaten[[#This Row],[art]]="10",tabDaten[[#This Row],[art]]="60",tabDaten[[#This Row],[art]]="70"),tabDaten[[#This Row],[Rechnung]],tabDaten[[#This Row],[Rechnung]]*-1)</f>
        <v>0</v>
      </c>
      <c r="N1467" s="44">
        <v>1</v>
      </c>
      <c r="O1467" s="45" t="s">
        <v>997</v>
      </c>
      <c r="P1467" s="45" t="s">
        <v>1234</v>
      </c>
      <c r="Q1467" s="45" t="s">
        <v>1726</v>
      </c>
      <c r="R1467" s="45" t="s">
        <v>995</v>
      </c>
      <c r="S1467" s="45" t="s">
        <v>1546</v>
      </c>
      <c r="T1467" s="44" t="s">
        <v>121</v>
      </c>
      <c r="U1467" s="46">
        <v>100</v>
      </c>
      <c r="V1467" s="46">
        <v>0</v>
      </c>
    </row>
    <row r="1468" spans="2:22" x14ac:dyDescent="0.2">
      <c r="B1468" s="14" t="str">
        <f>IF(tabDaten[[#This Row],[MandNr]]="","Fehler",IF(tabDaten[[#This Row],[MandNr]]=1,"1 Stadt Bad Rappenau","2 Eigenbetrieb Stadtenwässerung"))</f>
        <v>1 Stadt Bad Rappenau</v>
      </c>
      <c r="C1468" s="14" t="str">
        <f>IF(OR(tabDaten[[#This Row],[art]]="00",tabDaten[[#This Row],[art]]="01",tabDaten[[#This Row],[art]]="60",tabDaten[[#This Row],[art]]="61"),"0 Verwaltungshaushalt","1 Vermögenshaushalt")</f>
        <v>0 Verwaltungshaushalt</v>
      </c>
      <c r="D1468" s="14" t="str">
        <f>VLOOKUP(tabDaten[[#This Row],[art]],tabKontenart[],2,FALSE)</f>
        <v>01 Ausgaben VerwaltungsHH</v>
      </c>
      <c r="E1468" s="14" t="str">
        <f>LEFT(tabDaten[[#This Row],[Gld]],1) &amp; "    " &amp;VLOOKUP((tabDaten[[#This Row],[MandNr]]&amp;"x"&amp;LEFT(tabDaten[[#This Row],[Gld]],1)),tabGliederung[],2,FALSE)</f>
        <v xml:space="preserve">4    soziale Sicherung </v>
      </c>
      <c r="F1468" s="14" t="str">
        <f>LEFT(tabDaten[[#This Row],[Gld]],2) &amp; "    " &amp;VLOOKUP((tabDaten[[#This Row],[MandNr]]&amp;"x"&amp;LEFT(tabDaten[[#This Row],[Gld]],2)),tabGliederung[],2,FALSE)</f>
        <v>46    Einrichtungen der Jugendhilfe,  Jugendarbeit</v>
      </c>
      <c r="G14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1468" s="14" t="str">
        <f>LEFT(tabDaten[[#This Row],[Gld]],4) &amp; "    " &amp;VLOOKUP((tabDaten[[#This Row],[MandNr]]&amp;"x"&amp;LEFT(tabDaten[[#This Row],[Gld]],4)),tabGliederung[],2,FALSE)</f>
        <v>4600    Einrichtungen der Jugendarbeit, Jugendhaus</v>
      </c>
      <c r="I1468" s="14" t="str">
        <f>IF(OR(LEFT(tabDaten[[#This Row],[Grp]],1)*1=3,LEFT(tabDaten[[#This Row],[Grp]],1)*1=9),LEFT(tabDaten[[#This Row],[Grp]],2),LEFT(tabDaten[[#This Row],[Grp]],1))</f>
        <v>6</v>
      </c>
      <c r="J1468" s="14" t="str">
        <f>VLOOKUP(tabDaten[[#This Row],[GrpKurz]],tabGruppierung[],2,FALSE)</f>
        <v>A   Sächlicher Verwaltungs- und Betriebsaufwand</v>
      </c>
      <c r="K14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4600-679000    Innere Verrechnungen   </v>
      </c>
      <c r="L1468" s="17">
        <f>IF(OR(tabDaten[[#This Row],[art]]="00",tabDaten[[#This Row],[art]]="10"),tabDaten[[#This Row],[Plan]],tabDaten[[#This Row],[Plan]]*-1)</f>
        <v>-16800</v>
      </c>
      <c r="M1468" s="18">
        <f>IF(OR(tabDaten[[#This Row],[art]]="00",tabDaten[[#This Row],[art]]="10",tabDaten[[#This Row],[art]]="60",tabDaten[[#This Row],[art]]="70"),tabDaten[[#This Row],[Rechnung]],tabDaten[[#This Row],[Rechnung]]*-1)</f>
        <v>0</v>
      </c>
      <c r="N1468" s="44">
        <v>1</v>
      </c>
      <c r="O1468" s="45" t="s">
        <v>997</v>
      </c>
      <c r="P1468" s="45" t="s">
        <v>1234</v>
      </c>
      <c r="Q1468" s="45" t="s">
        <v>1728</v>
      </c>
      <c r="R1468" s="45" t="s">
        <v>995</v>
      </c>
      <c r="S1468" s="45" t="s">
        <v>1546</v>
      </c>
      <c r="T1468" s="44" t="s">
        <v>11</v>
      </c>
      <c r="U1468" s="46">
        <v>16800</v>
      </c>
      <c r="V1468" s="46">
        <v>0</v>
      </c>
    </row>
    <row r="1469" spans="2:22" x14ac:dyDescent="0.2">
      <c r="B1469" s="14" t="str">
        <f>IF(tabDaten[[#This Row],[MandNr]]="","Fehler",IF(tabDaten[[#This Row],[MandNr]]=1,"1 Stadt Bad Rappenau","2 Eigenbetrieb Stadtenwässerung"))</f>
        <v>1 Stadt Bad Rappenau</v>
      </c>
      <c r="C1469" s="14" t="str">
        <f>IF(OR(tabDaten[[#This Row],[art]]="00",tabDaten[[#This Row],[art]]="01",tabDaten[[#This Row],[art]]="60",tabDaten[[#This Row],[art]]="61"),"0 Verwaltungshaushalt","1 Vermögenshaushalt")</f>
        <v>0 Verwaltungshaushalt</v>
      </c>
      <c r="D1469" s="14" t="str">
        <f>VLOOKUP(tabDaten[[#This Row],[art]],tabKontenart[],2,FALSE)</f>
        <v>01 Ausgaben VerwaltungsHH</v>
      </c>
      <c r="E1469" s="14" t="str">
        <f>LEFT(tabDaten[[#This Row],[Gld]],1) &amp; "    " &amp;VLOOKUP((tabDaten[[#This Row],[MandNr]]&amp;"x"&amp;LEFT(tabDaten[[#This Row],[Gld]],1)),tabGliederung[],2,FALSE)</f>
        <v xml:space="preserve">4    soziale Sicherung </v>
      </c>
      <c r="F1469" s="14" t="str">
        <f>LEFT(tabDaten[[#This Row],[Gld]],2) &amp; "    " &amp;VLOOKUP((tabDaten[[#This Row],[MandNr]]&amp;"x"&amp;LEFT(tabDaten[[#This Row],[Gld]],2)),tabGliederung[],2,FALSE)</f>
        <v>46    Einrichtungen der Jugendhilfe,  Jugendarbeit</v>
      </c>
      <c r="G14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69" s="14" t="str">
        <f>LEFT(tabDaten[[#This Row],[Gld]],4) &amp; "    " &amp;VLOOKUP((tabDaten[[#This Row],[MandNr]]&amp;"x"&amp;LEFT(tabDaten[[#This Row],[Gld]],4)),tabGliederung[],2,FALSE)</f>
        <v xml:space="preserve">4640    Tageseinrichtungen für Kinder </v>
      </c>
      <c r="I1469" s="14" t="str">
        <f>IF(OR(LEFT(tabDaten[[#This Row],[Grp]],1)*1=3,LEFT(tabDaten[[#This Row],[Grp]],1)*1=9),LEFT(tabDaten[[#This Row],[Grp]],2),LEFT(tabDaten[[#This Row],[Grp]],1))</f>
        <v>4</v>
      </c>
      <c r="J1469" s="14" t="str">
        <f>VLOOKUP(tabDaten[[#This Row],[GrpKurz]],tabGruppierung[],2,FALSE)</f>
        <v>A   Personalausgaben</v>
      </c>
      <c r="K14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4640-414000    Vergütungen der Beschäftigten bis 2005 nur Angestellte </v>
      </c>
      <c r="L1469" s="17">
        <f>IF(OR(tabDaten[[#This Row],[art]]="00",tabDaten[[#This Row],[art]]="10"),tabDaten[[#This Row],[Plan]],tabDaten[[#This Row],[Plan]]*-1)</f>
        <v>-7400</v>
      </c>
      <c r="M1469" s="18">
        <f>IF(OR(tabDaten[[#This Row],[art]]="00",tabDaten[[#This Row],[art]]="10",tabDaten[[#This Row],[art]]="60",tabDaten[[#This Row],[art]]="70"),tabDaten[[#This Row],[Rechnung]],tabDaten[[#This Row],[Rechnung]]*-1)</f>
        <v>-7449.35</v>
      </c>
      <c r="N1469" s="44">
        <v>1</v>
      </c>
      <c r="O1469" s="45" t="s">
        <v>997</v>
      </c>
      <c r="P1469" s="45" t="s">
        <v>1239</v>
      </c>
      <c r="Q1469" s="45" t="s">
        <v>1707</v>
      </c>
      <c r="R1469" s="45" t="s">
        <v>995</v>
      </c>
      <c r="S1469" s="45" t="s">
        <v>1546</v>
      </c>
      <c r="T1469" s="44" t="s">
        <v>127</v>
      </c>
      <c r="U1469" s="46">
        <v>7400</v>
      </c>
      <c r="V1469" s="46">
        <v>7449.35</v>
      </c>
    </row>
    <row r="1470" spans="2:22" x14ac:dyDescent="0.2">
      <c r="B1470" s="14" t="str">
        <f>IF(tabDaten[[#This Row],[MandNr]]="","Fehler",IF(tabDaten[[#This Row],[MandNr]]=1,"1 Stadt Bad Rappenau","2 Eigenbetrieb Stadtenwässerung"))</f>
        <v>1 Stadt Bad Rappenau</v>
      </c>
      <c r="C1470" s="14" t="str">
        <f>IF(OR(tabDaten[[#This Row],[art]]="00",tabDaten[[#This Row],[art]]="01",tabDaten[[#This Row],[art]]="60",tabDaten[[#This Row],[art]]="61"),"0 Verwaltungshaushalt","1 Vermögenshaushalt")</f>
        <v>0 Verwaltungshaushalt</v>
      </c>
      <c r="D1470" s="14" t="str">
        <f>VLOOKUP(tabDaten[[#This Row],[art]],tabKontenart[],2,FALSE)</f>
        <v>01 Ausgaben VerwaltungsHH</v>
      </c>
      <c r="E1470" s="14" t="str">
        <f>LEFT(tabDaten[[#This Row],[Gld]],1) &amp; "    " &amp;VLOOKUP((tabDaten[[#This Row],[MandNr]]&amp;"x"&amp;LEFT(tabDaten[[#This Row],[Gld]],1)),tabGliederung[],2,FALSE)</f>
        <v xml:space="preserve">4    soziale Sicherung </v>
      </c>
      <c r="F1470" s="14" t="str">
        <f>LEFT(tabDaten[[#This Row],[Gld]],2) &amp; "    " &amp;VLOOKUP((tabDaten[[#This Row],[MandNr]]&amp;"x"&amp;LEFT(tabDaten[[#This Row],[Gld]],2)),tabGliederung[],2,FALSE)</f>
        <v>46    Einrichtungen der Jugendhilfe,  Jugendarbeit</v>
      </c>
      <c r="G14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0" s="14" t="str">
        <f>LEFT(tabDaten[[#This Row],[Gld]],4) &amp; "    " &amp;VLOOKUP((tabDaten[[#This Row],[MandNr]]&amp;"x"&amp;LEFT(tabDaten[[#This Row],[Gld]],4)),tabGliederung[],2,FALSE)</f>
        <v xml:space="preserve">4640    Tageseinrichtungen für Kinder </v>
      </c>
      <c r="I1470" s="14" t="str">
        <f>IF(OR(LEFT(tabDaten[[#This Row],[Grp]],1)*1=3,LEFT(tabDaten[[#This Row],[Grp]],1)*1=9),LEFT(tabDaten[[#This Row],[Grp]],2),LEFT(tabDaten[[#This Row],[Grp]],1))</f>
        <v>4</v>
      </c>
      <c r="J1470" s="14" t="str">
        <f>VLOOKUP(tabDaten[[#This Row],[GrpKurz]],tabGruppierung[],2,FALSE)</f>
        <v>A   Personalausgaben</v>
      </c>
      <c r="K14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4640-434000    Beiträge Versorgungskasse  bis 2005 nur Angestellte </v>
      </c>
      <c r="L1470" s="17">
        <f>IF(OR(tabDaten[[#This Row],[art]]="00",tabDaten[[#This Row],[art]]="10"),tabDaten[[#This Row],[Plan]],tabDaten[[#This Row],[Plan]]*-1)</f>
        <v>-700</v>
      </c>
      <c r="M1470" s="18">
        <f>IF(OR(tabDaten[[#This Row],[art]]="00",tabDaten[[#This Row],[art]]="10",tabDaten[[#This Row],[art]]="60",tabDaten[[#This Row],[art]]="70"),tabDaten[[#This Row],[Rechnung]],tabDaten[[#This Row],[Rechnung]]*-1)</f>
        <v>-648.17999999999995</v>
      </c>
      <c r="N1470" s="44">
        <v>1</v>
      </c>
      <c r="O1470" s="45" t="s">
        <v>997</v>
      </c>
      <c r="P1470" s="45" t="s">
        <v>1239</v>
      </c>
      <c r="Q1470" s="45" t="s">
        <v>1709</v>
      </c>
      <c r="R1470" s="45" t="s">
        <v>995</v>
      </c>
      <c r="S1470" s="45" t="s">
        <v>1546</v>
      </c>
      <c r="T1470" s="44" t="s">
        <v>104</v>
      </c>
      <c r="U1470" s="46">
        <v>700</v>
      </c>
      <c r="V1470" s="46">
        <v>648.17999999999995</v>
      </c>
    </row>
    <row r="1471" spans="2:22" x14ac:dyDescent="0.2">
      <c r="B1471" s="14" t="str">
        <f>IF(tabDaten[[#This Row],[MandNr]]="","Fehler",IF(tabDaten[[#This Row],[MandNr]]=1,"1 Stadt Bad Rappenau","2 Eigenbetrieb Stadtenwässerung"))</f>
        <v>1 Stadt Bad Rappenau</v>
      </c>
      <c r="C1471" s="14" t="str">
        <f>IF(OR(tabDaten[[#This Row],[art]]="00",tabDaten[[#This Row],[art]]="01",tabDaten[[#This Row],[art]]="60",tabDaten[[#This Row],[art]]="61"),"0 Verwaltungshaushalt","1 Vermögenshaushalt")</f>
        <v>0 Verwaltungshaushalt</v>
      </c>
      <c r="D1471" s="14" t="str">
        <f>VLOOKUP(tabDaten[[#This Row],[art]],tabKontenart[],2,FALSE)</f>
        <v>01 Ausgaben VerwaltungsHH</v>
      </c>
      <c r="E1471" s="14" t="str">
        <f>LEFT(tabDaten[[#This Row],[Gld]],1) &amp; "    " &amp;VLOOKUP((tabDaten[[#This Row],[MandNr]]&amp;"x"&amp;LEFT(tabDaten[[#This Row],[Gld]],1)),tabGliederung[],2,FALSE)</f>
        <v xml:space="preserve">4    soziale Sicherung </v>
      </c>
      <c r="F1471" s="14" t="str">
        <f>LEFT(tabDaten[[#This Row],[Gld]],2) &amp; "    " &amp;VLOOKUP((tabDaten[[#This Row],[MandNr]]&amp;"x"&amp;LEFT(tabDaten[[#This Row],[Gld]],2)),tabGliederung[],2,FALSE)</f>
        <v>46    Einrichtungen der Jugendhilfe,  Jugendarbeit</v>
      </c>
      <c r="G14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1" s="14" t="str">
        <f>LEFT(tabDaten[[#This Row],[Gld]],4) &amp; "    " &amp;VLOOKUP((tabDaten[[#This Row],[MandNr]]&amp;"x"&amp;LEFT(tabDaten[[#This Row],[Gld]],4)),tabGliederung[],2,FALSE)</f>
        <v xml:space="preserve">4640    Tageseinrichtungen für Kinder </v>
      </c>
      <c r="I1471" s="14" t="str">
        <f>IF(OR(LEFT(tabDaten[[#This Row],[Grp]],1)*1=3,LEFT(tabDaten[[#This Row],[Grp]],1)*1=9),LEFT(tabDaten[[#This Row],[Grp]],2),LEFT(tabDaten[[#This Row],[Grp]],1))</f>
        <v>4</v>
      </c>
      <c r="J1471" s="14" t="str">
        <f>VLOOKUP(tabDaten[[#This Row],[GrpKurz]],tabGruppierung[],2,FALSE)</f>
        <v>A   Personalausgaben</v>
      </c>
      <c r="K14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4640-444000    Beiträge zur gesetzlichen Sozialversicherung für Angest. bis 2005 nur Angestellte </v>
      </c>
      <c r="L1471" s="17">
        <f>IF(OR(tabDaten[[#This Row],[art]]="00",tabDaten[[#This Row],[art]]="10"),tabDaten[[#This Row],[Plan]],tabDaten[[#This Row],[Plan]]*-1)</f>
        <v>-1500</v>
      </c>
      <c r="M1471" s="18">
        <f>IF(OR(tabDaten[[#This Row],[art]]="00",tabDaten[[#This Row],[art]]="10",tabDaten[[#This Row],[art]]="60",tabDaten[[#This Row],[art]]="70"),tabDaten[[#This Row],[Rechnung]],tabDaten[[#This Row],[Rechnung]]*-1)</f>
        <v>-1524.98</v>
      </c>
      <c r="N1471" s="44">
        <v>1</v>
      </c>
      <c r="O1471" s="45" t="s">
        <v>997</v>
      </c>
      <c r="P1471" s="45" t="s">
        <v>1239</v>
      </c>
      <c r="Q1471" s="45" t="s">
        <v>1710</v>
      </c>
      <c r="R1471" s="45" t="s">
        <v>995</v>
      </c>
      <c r="S1471" s="45" t="s">
        <v>1546</v>
      </c>
      <c r="T1471" s="44" t="s">
        <v>128</v>
      </c>
      <c r="U1471" s="46">
        <v>1500</v>
      </c>
      <c r="V1471" s="46">
        <v>1524.98</v>
      </c>
    </row>
    <row r="1472" spans="2:22" x14ac:dyDescent="0.2">
      <c r="B1472" s="14" t="str">
        <f>IF(tabDaten[[#This Row],[MandNr]]="","Fehler",IF(tabDaten[[#This Row],[MandNr]]=1,"1 Stadt Bad Rappenau","2 Eigenbetrieb Stadtenwässerung"))</f>
        <v>1 Stadt Bad Rappenau</v>
      </c>
      <c r="C1472" s="14" t="str">
        <f>IF(OR(tabDaten[[#This Row],[art]]="00",tabDaten[[#This Row],[art]]="01",tabDaten[[#This Row],[art]]="60",tabDaten[[#This Row],[art]]="61"),"0 Verwaltungshaushalt","1 Vermögenshaushalt")</f>
        <v>0 Verwaltungshaushalt</v>
      </c>
      <c r="D1472" s="14" t="str">
        <f>VLOOKUP(tabDaten[[#This Row],[art]],tabKontenart[],2,FALSE)</f>
        <v>01 Ausgaben VerwaltungsHH</v>
      </c>
      <c r="E1472" s="14" t="str">
        <f>LEFT(tabDaten[[#This Row],[Gld]],1) &amp; "    " &amp;VLOOKUP((tabDaten[[#This Row],[MandNr]]&amp;"x"&amp;LEFT(tabDaten[[#This Row],[Gld]],1)),tabGliederung[],2,FALSE)</f>
        <v xml:space="preserve">4    soziale Sicherung </v>
      </c>
      <c r="F1472" s="14" t="str">
        <f>LEFT(tabDaten[[#This Row],[Gld]],2) &amp; "    " &amp;VLOOKUP((tabDaten[[#This Row],[MandNr]]&amp;"x"&amp;LEFT(tabDaten[[#This Row],[Gld]],2)),tabGliederung[],2,FALSE)</f>
        <v>46    Einrichtungen der Jugendhilfe,  Jugendarbeit</v>
      </c>
      <c r="G14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2" s="14" t="str">
        <f>LEFT(tabDaten[[#This Row],[Gld]],4) &amp; "    " &amp;VLOOKUP((tabDaten[[#This Row],[MandNr]]&amp;"x"&amp;LEFT(tabDaten[[#This Row],[Gld]],4)),tabGliederung[],2,FALSE)</f>
        <v xml:space="preserve">4640    Tageseinrichtungen für Kinder </v>
      </c>
      <c r="I1472" s="14" t="str">
        <f>IF(OR(LEFT(tabDaten[[#This Row],[Grp]],1)*1=3,LEFT(tabDaten[[#This Row],[Grp]],1)*1=9),LEFT(tabDaten[[#This Row],[Grp]],2),LEFT(tabDaten[[#This Row],[Grp]],1))</f>
        <v>4</v>
      </c>
      <c r="J1472" s="14" t="str">
        <f>VLOOKUP(tabDaten[[#This Row],[GrpKurz]],tabGruppierung[],2,FALSE)</f>
        <v>A   Personalausgaben</v>
      </c>
      <c r="K14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4640-450000    Beihilfen, Unterstützung und dgl.  </v>
      </c>
      <c r="L1472" s="17">
        <f>IF(OR(tabDaten[[#This Row],[art]]="00",tabDaten[[#This Row],[art]]="10"),tabDaten[[#This Row],[Plan]],tabDaten[[#This Row],[Plan]]*-1)</f>
        <v>-100</v>
      </c>
      <c r="M1472" s="18">
        <f>IF(OR(tabDaten[[#This Row],[art]]="00",tabDaten[[#This Row],[art]]="10",tabDaten[[#This Row],[art]]="60",tabDaten[[#This Row],[art]]="70"),tabDaten[[#This Row],[Rechnung]],tabDaten[[#This Row],[Rechnung]]*-1)</f>
        <v>-0.8</v>
      </c>
      <c r="N1472" s="44">
        <v>1</v>
      </c>
      <c r="O1472" s="45" t="s">
        <v>997</v>
      </c>
      <c r="P1472" s="45" t="s">
        <v>1239</v>
      </c>
      <c r="Q1472" s="45" t="s">
        <v>1711</v>
      </c>
      <c r="R1472" s="45" t="s">
        <v>995</v>
      </c>
      <c r="S1472" s="45" t="s">
        <v>1546</v>
      </c>
      <c r="T1472" s="44" t="s">
        <v>106</v>
      </c>
      <c r="U1472" s="46">
        <v>100</v>
      </c>
      <c r="V1472" s="46">
        <v>0.8</v>
      </c>
    </row>
    <row r="1473" spans="2:22" x14ac:dyDescent="0.2">
      <c r="B1473" s="14" t="str">
        <f>IF(tabDaten[[#This Row],[MandNr]]="","Fehler",IF(tabDaten[[#This Row],[MandNr]]=1,"1 Stadt Bad Rappenau","2 Eigenbetrieb Stadtenwässerung"))</f>
        <v>1 Stadt Bad Rappenau</v>
      </c>
      <c r="C1473" s="14" t="str">
        <f>IF(OR(tabDaten[[#This Row],[art]]="00",tabDaten[[#This Row],[art]]="01",tabDaten[[#This Row],[art]]="60",tabDaten[[#This Row],[art]]="61"),"0 Verwaltungshaushalt","1 Vermögenshaushalt")</f>
        <v>0 Verwaltungshaushalt</v>
      </c>
      <c r="D1473" s="14" t="str">
        <f>VLOOKUP(tabDaten[[#This Row],[art]],tabKontenart[],2,FALSE)</f>
        <v>01 Ausgaben VerwaltungsHH</v>
      </c>
      <c r="E1473" s="14" t="str">
        <f>LEFT(tabDaten[[#This Row],[Gld]],1) &amp; "    " &amp;VLOOKUP((tabDaten[[#This Row],[MandNr]]&amp;"x"&amp;LEFT(tabDaten[[#This Row],[Gld]],1)),tabGliederung[],2,FALSE)</f>
        <v xml:space="preserve">4    soziale Sicherung </v>
      </c>
      <c r="F1473" s="14" t="str">
        <f>LEFT(tabDaten[[#This Row],[Gld]],2) &amp; "    " &amp;VLOOKUP((tabDaten[[#This Row],[MandNr]]&amp;"x"&amp;LEFT(tabDaten[[#This Row],[Gld]],2)),tabGliederung[],2,FALSE)</f>
        <v>46    Einrichtungen der Jugendhilfe,  Jugendarbeit</v>
      </c>
      <c r="G14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3" s="14" t="str">
        <f>LEFT(tabDaten[[#This Row],[Gld]],4) &amp; "    " &amp;VLOOKUP((tabDaten[[#This Row],[MandNr]]&amp;"x"&amp;LEFT(tabDaten[[#This Row],[Gld]],4)),tabGliederung[],2,FALSE)</f>
        <v xml:space="preserve">4640    Tageseinrichtungen für Kinder </v>
      </c>
      <c r="I1473" s="14" t="str">
        <f>IF(OR(LEFT(tabDaten[[#This Row],[Grp]],1)*1=3,LEFT(tabDaten[[#This Row],[Grp]],1)*1=9),LEFT(tabDaten[[#This Row],[Grp]],2),LEFT(tabDaten[[#This Row],[Grp]],1))</f>
        <v>5</v>
      </c>
      <c r="J1473" s="14" t="str">
        <f>VLOOKUP(tabDaten[[#This Row],[GrpKurz]],tabGruppierung[],2,FALSE)</f>
        <v>A   Sächlicher Verwaltungs- und Betriebsaufwand</v>
      </c>
      <c r="K14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4640-501000    Gebäudeunterhaltung Kindergarten Gartenstraße  </v>
      </c>
      <c r="L1473" s="17">
        <f>IF(OR(tabDaten[[#This Row],[art]]="00",tabDaten[[#This Row],[art]]="10"),tabDaten[[#This Row],[Plan]],tabDaten[[#This Row],[Plan]]*-1)</f>
        <v>-3500</v>
      </c>
      <c r="M1473" s="18">
        <f>IF(OR(tabDaten[[#This Row],[art]]="00",tabDaten[[#This Row],[art]]="10",tabDaten[[#This Row],[art]]="60",tabDaten[[#This Row],[art]]="70"),tabDaten[[#This Row],[Rechnung]],tabDaten[[#This Row],[Rechnung]]*-1)</f>
        <v>-16796.439999999999</v>
      </c>
      <c r="N1473" s="44">
        <v>1</v>
      </c>
      <c r="O1473" s="45" t="s">
        <v>997</v>
      </c>
      <c r="P1473" s="45" t="s">
        <v>1239</v>
      </c>
      <c r="Q1473" s="45" t="s">
        <v>1730</v>
      </c>
      <c r="R1473" s="45" t="s">
        <v>995</v>
      </c>
      <c r="S1473" s="45" t="s">
        <v>1546</v>
      </c>
      <c r="T1473" s="44" t="s">
        <v>221</v>
      </c>
      <c r="U1473" s="46">
        <v>3500</v>
      </c>
      <c r="V1473" s="46">
        <v>16796.439999999999</v>
      </c>
    </row>
    <row r="1474" spans="2:22" x14ac:dyDescent="0.2">
      <c r="B1474" s="14" t="str">
        <f>IF(tabDaten[[#This Row],[MandNr]]="","Fehler",IF(tabDaten[[#This Row],[MandNr]]=1,"1 Stadt Bad Rappenau","2 Eigenbetrieb Stadtenwässerung"))</f>
        <v>1 Stadt Bad Rappenau</v>
      </c>
      <c r="C1474" s="14" t="str">
        <f>IF(OR(tabDaten[[#This Row],[art]]="00",tabDaten[[#This Row],[art]]="01",tabDaten[[#This Row],[art]]="60",tabDaten[[#This Row],[art]]="61"),"0 Verwaltungshaushalt","1 Vermögenshaushalt")</f>
        <v>0 Verwaltungshaushalt</v>
      </c>
      <c r="D1474" s="14" t="str">
        <f>VLOOKUP(tabDaten[[#This Row],[art]],tabKontenart[],2,FALSE)</f>
        <v>01 Ausgaben VerwaltungsHH</v>
      </c>
      <c r="E1474" s="14" t="str">
        <f>LEFT(tabDaten[[#This Row],[Gld]],1) &amp; "    " &amp;VLOOKUP((tabDaten[[#This Row],[MandNr]]&amp;"x"&amp;LEFT(tabDaten[[#This Row],[Gld]],1)),tabGliederung[],2,FALSE)</f>
        <v xml:space="preserve">4    soziale Sicherung </v>
      </c>
      <c r="F1474" s="14" t="str">
        <f>LEFT(tabDaten[[#This Row],[Gld]],2) &amp; "    " &amp;VLOOKUP((tabDaten[[#This Row],[MandNr]]&amp;"x"&amp;LEFT(tabDaten[[#This Row],[Gld]],2)),tabGliederung[],2,FALSE)</f>
        <v>46    Einrichtungen der Jugendhilfe,  Jugendarbeit</v>
      </c>
      <c r="G14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4" s="14" t="str">
        <f>LEFT(tabDaten[[#This Row],[Gld]],4) &amp; "    " &amp;VLOOKUP((tabDaten[[#This Row],[MandNr]]&amp;"x"&amp;LEFT(tabDaten[[#This Row],[Gld]],4)),tabGliederung[],2,FALSE)</f>
        <v xml:space="preserve">4640    Tageseinrichtungen für Kinder </v>
      </c>
      <c r="I1474" s="14" t="str">
        <f>IF(OR(LEFT(tabDaten[[#This Row],[Grp]],1)*1=3,LEFT(tabDaten[[#This Row],[Grp]],1)*1=9),LEFT(tabDaten[[#This Row],[Grp]],2),LEFT(tabDaten[[#This Row],[Grp]],1))</f>
        <v>5</v>
      </c>
      <c r="J1474" s="14" t="str">
        <f>VLOOKUP(tabDaten[[#This Row],[GrpKurz]],tabGruppierung[],2,FALSE)</f>
        <v>A   Sächlicher Verwaltungs- und Betriebsaufwand</v>
      </c>
      <c r="K14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4640-501100    Gebäudeunterhaltung Käferle   </v>
      </c>
      <c r="L1474" s="17">
        <f>IF(OR(tabDaten[[#This Row],[art]]="00",tabDaten[[#This Row],[art]]="10"),tabDaten[[#This Row],[Plan]],tabDaten[[#This Row],[Plan]]*-1)</f>
        <v>-2500</v>
      </c>
      <c r="M1474" s="18">
        <f>IF(OR(tabDaten[[#This Row],[art]]="00",tabDaten[[#This Row],[art]]="10",tabDaten[[#This Row],[art]]="60",tabDaten[[#This Row],[art]]="70"),tabDaten[[#This Row],[Rechnung]],tabDaten[[#This Row],[Rechnung]]*-1)</f>
        <v>-1132.55</v>
      </c>
      <c r="N1474" s="44">
        <v>1</v>
      </c>
      <c r="O1474" s="45" t="s">
        <v>997</v>
      </c>
      <c r="P1474" s="45" t="s">
        <v>1239</v>
      </c>
      <c r="Q1474" s="45" t="s">
        <v>1768</v>
      </c>
      <c r="R1474" s="45" t="s">
        <v>995</v>
      </c>
      <c r="S1474" s="45" t="s">
        <v>1546</v>
      </c>
      <c r="T1474" s="44" t="s">
        <v>222</v>
      </c>
      <c r="U1474" s="46">
        <v>2500</v>
      </c>
      <c r="V1474" s="46">
        <v>1132.55</v>
      </c>
    </row>
    <row r="1475" spans="2:22" x14ac:dyDescent="0.2">
      <c r="B1475" s="14" t="str">
        <f>IF(tabDaten[[#This Row],[MandNr]]="","Fehler",IF(tabDaten[[#This Row],[MandNr]]=1,"1 Stadt Bad Rappenau","2 Eigenbetrieb Stadtenwässerung"))</f>
        <v>1 Stadt Bad Rappenau</v>
      </c>
      <c r="C1475" s="14" t="str">
        <f>IF(OR(tabDaten[[#This Row],[art]]="00",tabDaten[[#This Row],[art]]="01",tabDaten[[#This Row],[art]]="60",tabDaten[[#This Row],[art]]="61"),"0 Verwaltungshaushalt","1 Vermögenshaushalt")</f>
        <v>0 Verwaltungshaushalt</v>
      </c>
      <c r="D1475" s="14" t="str">
        <f>VLOOKUP(tabDaten[[#This Row],[art]],tabKontenart[],2,FALSE)</f>
        <v>01 Ausgaben VerwaltungsHH</v>
      </c>
      <c r="E1475" s="14" t="str">
        <f>LEFT(tabDaten[[#This Row],[Gld]],1) &amp; "    " &amp;VLOOKUP((tabDaten[[#This Row],[MandNr]]&amp;"x"&amp;LEFT(tabDaten[[#This Row],[Gld]],1)),tabGliederung[],2,FALSE)</f>
        <v xml:space="preserve">4    soziale Sicherung </v>
      </c>
      <c r="F1475" s="14" t="str">
        <f>LEFT(tabDaten[[#This Row],[Gld]],2) &amp; "    " &amp;VLOOKUP((tabDaten[[#This Row],[MandNr]]&amp;"x"&amp;LEFT(tabDaten[[#This Row],[Gld]],2)),tabGliederung[],2,FALSE)</f>
        <v>46    Einrichtungen der Jugendhilfe,  Jugendarbeit</v>
      </c>
      <c r="G14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5" s="14" t="str">
        <f>LEFT(tabDaten[[#This Row],[Gld]],4) &amp; "    " &amp;VLOOKUP((tabDaten[[#This Row],[MandNr]]&amp;"x"&amp;LEFT(tabDaten[[#This Row],[Gld]],4)),tabGliederung[],2,FALSE)</f>
        <v xml:space="preserve">4640    Tageseinrichtungen für Kinder </v>
      </c>
      <c r="I1475" s="14" t="str">
        <f>IF(OR(LEFT(tabDaten[[#This Row],[Grp]],1)*1=3,LEFT(tabDaten[[#This Row],[Grp]],1)*1=9),LEFT(tabDaten[[#This Row],[Grp]],2),LEFT(tabDaten[[#This Row],[Grp]],1))</f>
        <v>5</v>
      </c>
      <c r="J1475" s="14" t="str">
        <f>VLOOKUP(tabDaten[[#This Row],[GrpKurz]],tabGruppierung[],2,FALSE)</f>
        <v>A   Sächlicher Verwaltungs- und Betriebsaufwand</v>
      </c>
      <c r="K14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4640-510000    Unterhaltung des sonstigen unbeweglichen Vermögens  </v>
      </c>
      <c r="L1475" s="17">
        <f>IF(OR(tabDaten[[#This Row],[art]]="00",tabDaten[[#This Row],[art]]="10"),tabDaten[[#This Row],[Plan]],tabDaten[[#This Row],[Plan]]*-1)</f>
        <v>-3500</v>
      </c>
      <c r="M1475" s="18">
        <f>IF(OR(tabDaten[[#This Row],[art]]="00",tabDaten[[#This Row],[art]]="10",tabDaten[[#This Row],[art]]="60",tabDaten[[#This Row],[art]]="70"),tabDaten[[#This Row],[Rechnung]],tabDaten[[#This Row],[Rechnung]]*-1)</f>
        <v>-449.05</v>
      </c>
      <c r="N1475" s="44">
        <v>1</v>
      </c>
      <c r="O1475" s="45" t="s">
        <v>997</v>
      </c>
      <c r="P1475" s="45" t="s">
        <v>1239</v>
      </c>
      <c r="Q1475" s="45" t="s">
        <v>1731</v>
      </c>
      <c r="R1475" s="45" t="s">
        <v>995</v>
      </c>
      <c r="S1475" s="45" t="s">
        <v>1546</v>
      </c>
      <c r="T1475" s="44" t="s">
        <v>134</v>
      </c>
      <c r="U1475" s="46">
        <v>3500</v>
      </c>
      <c r="V1475" s="46">
        <v>449.05</v>
      </c>
    </row>
    <row r="1476" spans="2:22" x14ac:dyDescent="0.2">
      <c r="B1476" s="14" t="str">
        <f>IF(tabDaten[[#This Row],[MandNr]]="","Fehler",IF(tabDaten[[#This Row],[MandNr]]=1,"1 Stadt Bad Rappenau","2 Eigenbetrieb Stadtenwässerung"))</f>
        <v>1 Stadt Bad Rappenau</v>
      </c>
      <c r="C1476" s="14" t="str">
        <f>IF(OR(tabDaten[[#This Row],[art]]="00",tabDaten[[#This Row],[art]]="01",tabDaten[[#This Row],[art]]="60",tabDaten[[#This Row],[art]]="61"),"0 Verwaltungshaushalt","1 Vermögenshaushalt")</f>
        <v>0 Verwaltungshaushalt</v>
      </c>
      <c r="D1476" s="14" t="str">
        <f>VLOOKUP(tabDaten[[#This Row],[art]],tabKontenart[],2,FALSE)</f>
        <v>01 Ausgaben VerwaltungsHH</v>
      </c>
      <c r="E1476" s="14" t="str">
        <f>LEFT(tabDaten[[#This Row],[Gld]],1) &amp; "    " &amp;VLOOKUP((tabDaten[[#This Row],[MandNr]]&amp;"x"&amp;LEFT(tabDaten[[#This Row],[Gld]],1)),tabGliederung[],2,FALSE)</f>
        <v xml:space="preserve">4    soziale Sicherung </v>
      </c>
      <c r="F1476" s="14" t="str">
        <f>LEFT(tabDaten[[#This Row],[Gld]],2) &amp; "    " &amp;VLOOKUP((tabDaten[[#This Row],[MandNr]]&amp;"x"&amp;LEFT(tabDaten[[#This Row],[Gld]],2)),tabGliederung[],2,FALSE)</f>
        <v>46    Einrichtungen der Jugendhilfe,  Jugendarbeit</v>
      </c>
      <c r="G14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6" s="14" t="str">
        <f>LEFT(tabDaten[[#This Row],[Gld]],4) &amp; "    " &amp;VLOOKUP((tabDaten[[#This Row],[MandNr]]&amp;"x"&amp;LEFT(tabDaten[[#This Row],[Gld]],4)),tabGliederung[],2,FALSE)</f>
        <v xml:space="preserve">4640    Tageseinrichtungen für Kinder </v>
      </c>
      <c r="I1476" s="14" t="str">
        <f>IF(OR(LEFT(tabDaten[[#This Row],[Grp]],1)*1=3,LEFT(tabDaten[[#This Row],[Grp]],1)*1=9),LEFT(tabDaten[[#This Row],[Grp]],2),LEFT(tabDaten[[#This Row],[Grp]],1))</f>
        <v>5</v>
      </c>
      <c r="J1476" s="14" t="str">
        <f>VLOOKUP(tabDaten[[#This Row],[GrpKurz]],tabGruppierung[],2,FALSE)</f>
        <v>A   Sächlicher Verwaltungs- und Betriebsaufwand</v>
      </c>
      <c r="K14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4640-521000    Geräte, Ausstattungs- und Einrichtungsgegenstände  </v>
      </c>
      <c r="L1476" s="17">
        <f>IF(OR(tabDaten[[#This Row],[art]]="00",tabDaten[[#This Row],[art]]="10"),tabDaten[[#This Row],[Plan]],tabDaten[[#This Row],[Plan]]*-1)</f>
        <v>0</v>
      </c>
      <c r="M1476" s="18">
        <f>IF(OR(tabDaten[[#This Row],[art]]="00",tabDaten[[#This Row],[art]]="10",tabDaten[[#This Row],[art]]="60",tabDaten[[#This Row],[art]]="70"),tabDaten[[#This Row],[Rechnung]],tabDaten[[#This Row],[Rechnung]]*-1)</f>
        <v>-136.13999999999999</v>
      </c>
      <c r="N1476" s="44">
        <v>1</v>
      </c>
      <c r="O1476" s="45" t="s">
        <v>997</v>
      </c>
      <c r="P1476" s="45" t="s">
        <v>1239</v>
      </c>
      <c r="Q1476" s="45" t="s">
        <v>1750</v>
      </c>
      <c r="R1476" s="45" t="s">
        <v>995</v>
      </c>
      <c r="S1476" s="45" t="s">
        <v>1546</v>
      </c>
      <c r="T1476" s="44" t="s">
        <v>125</v>
      </c>
      <c r="U1476" s="46">
        <v>0</v>
      </c>
      <c r="V1476" s="46">
        <v>136.13999999999999</v>
      </c>
    </row>
    <row r="1477" spans="2:22" x14ac:dyDescent="0.2">
      <c r="B1477" s="14" t="str">
        <f>IF(tabDaten[[#This Row],[MandNr]]="","Fehler",IF(tabDaten[[#This Row],[MandNr]]=1,"1 Stadt Bad Rappenau","2 Eigenbetrieb Stadtenwässerung"))</f>
        <v>1 Stadt Bad Rappenau</v>
      </c>
      <c r="C1477" s="14" t="str">
        <f>IF(OR(tabDaten[[#This Row],[art]]="00",tabDaten[[#This Row],[art]]="01",tabDaten[[#This Row],[art]]="60",tabDaten[[#This Row],[art]]="61"),"0 Verwaltungshaushalt","1 Vermögenshaushalt")</f>
        <v>0 Verwaltungshaushalt</v>
      </c>
      <c r="D1477" s="14" t="str">
        <f>VLOOKUP(tabDaten[[#This Row],[art]],tabKontenart[],2,FALSE)</f>
        <v>01 Ausgaben VerwaltungsHH</v>
      </c>
      <c r="E1477" s="14" t="str">
        <f>LEFT(tabDaten[[#This Row],[Gld]],1) &amp; "    " &amp;VLOOKUP((tabDaten[[#This Row],[MandNr]]&amp;"x"&amp;LEFT(tabDaten[[#This Row],[Gld]],1)),tabGliederung[],2,FALSE)</f>
        <v xml:space="preserve">4    soziale Sicherung </v>
      </c>
      <c r="F1477" s="14" t="str">
        <f>LEFT(tabDaten[[#This Row],[Gld]],2) &amp; "    " &amp;VLOOKUP((tabDaten[[#This Row],[MandNr]]&amp;"x"&amp;LEFT(tabDaten[[#This Row],[Gld]],2)),tabGliederung[],2,FALSE)</f>
        <v>46    Einrichtungen der Jugendhilfe,  Jugendarbeit</v>
      </c>
      <c r="G14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7" s="14" t="str">
        <f>LEFT(tabDaten[[#This Row],[Gld]],4) &amp; "    " &amp;VLOOKUP((tabDaten[[#This Row],[MandNr]]&amp;"x"&amp;LEFT(tabDaten[[#This Row],[Gld]],4)),tabGliederung[],2,FALSE)</f>
        <v xml:space="preserve">4640    Tageseinrichtungen für Kinder </v>
      </c>
      <c r="I1477" s="14" t="str">
        <f>IF(OR(LEFT(tabDaten[[#This Row],[Grp]],1)*1=3,LEFT(tabDaten[[#This Row],[Grp]],1)*1=9),LEFT(tabDaten[[#This Row],[Grp]],2),LEFT(tabDaten[[#This Row],[Grp]],1))</f>
        <v>5</v>
      </c>
      <c r="J1477" s="14" t="str">
        <f>VLOOKUP(tabDaten[[#This Row],[GrpKurz]],tabGruppierung[],2,FALSE)</f>
        <v>A   Sächlicher Verwaltungs- und Betriebsaufwand</v>
      </c>
      <c r="K14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4640-541000    Strom Käferle   </v>
      </c>
      <c r="L1477" s="17">
        <f>IF(OR(tabDaten[[#This Row],[art]]="00",tabDaten[[#This Row],[art]]="10"),tabDaten[[#This Row],[Plan]],tabDaten[[#This Row],[Plan]]*-1)</f>
        <v>-2500</v>
      </c>
      <c r="M1477" s="18">
        <f>IF(OR(tabDaten[[#This Row],[art]]="00",tabDaten[[#This Row],[art]]="10",tabDaten[[#This Row],[art]]="60",tabDaten[[#This Row],[art]]="70"),tabDaten[[#This Row],[Rechnung]],tabDaten[[#This Row],[Rechnung]]*-1)</f>
        <v>-2136.1</v>
      </c>
      <c r="N1477" s="44">
        <v>1</v>
      </c>
      <c r="O1477" s="45" t="s">
        <v>997</v>
      </c>
      <c r="P1477" s="45" t="s">
        <v>1239</v>
      </c>
      <c r="Q1477" s="45" t="s">
        <v>1732</v>
      </c>
      <c r="R1477" s="45" t="s">
        <v>995</v>
      </c>
      <c r="S1477" s="45" t="s">
        <v>1546</v>
      </c>
      <c r="T1477" s="44" t="s">
        <v>223</v>
      </c>
      <c r="U1477" s="46">
        <v>2500</v>
      </c>
      <c r="V1477" s="46">
        <v>2136.1</v>
      </c>
    </row>
    <row r="1478" spans="2:22" x14ac:dyDescent="0.2">
      <c r="B1478" s="14" t="str">
        <f>IF(tabDaten[[#This Row],[MandNr]]="","Fehler",IF(tabDaten[[#This Row],[MandNr]]=1,"1 Stadt Bad Rappenau","2 Eigenbetrieb Stadtenwässerung"))</f>
        <v>1 Stadt Bad Rappenau</v>
      </c>
      <c r="C1478" s="14" t="str">
        <f>IF(OR(tabDaten[[#This Row],[art]]="00",tabDaten[[#This Row],[art]]="01",tabDaten[[#This Row],[art]]="60",tabDaten[[#This Row],[art]]="61"),"0 Verwaltungshaushalt","1 Vermögenshaushalt")</f>
        <v>0 Verwaltungshaushalt</v>
      </c>
      <c r="D1478" s="14" t="str">
        <f>VLOOKUP(tabDaten[[#This Row],[art]],tabKontenart[],2,FALSE)</f>
        <v>01 Ausgaben VerwaltungsHH</v>
      </c>
      <c r="E1478" s="14" t="str">
        <f>LEFT(tabDaten[[#This Row],[Gld]],1) &amp; "    " &amp;VLOOKUP((tabDaten[[#This Row],[MandNr]]&amp;"x"&amp;LEFT(tabDaten[[#This Row],[Gld]],1)),tabGliederung[],2,FALSE)</f>
        <v xml:space="preserve">4    soziale Sicherung </v>
      </c>
      <c r="F1478" s="14" t="str">
        <f>LEFT(tabDaten[[#This Row],[Gld]],2) &amp; "    " &amp;VLOOKUP((tabDaten[[#This Row],[MandNr]]&amp;"x"&amp;LEFT(tabDaten[[#This Row],[Gld]],2)),tabGliederung[],2,FALSE)</f>
        <v>46    Einrichtungen der Jugendhilfe,  Jugendarbeit</v>
      </c>
      <c r="G14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8" s="14" t="str">
        <f>LEFT(tabDaten[[#This Row],[Gld]],4) &amp; "    " &amp;VLOOKUP((tabDaten[[#This Row],[MandNr]]&amp;"x"&amp;LEFT(tabDaten[[#This Row],[Gld]],4)),tabGliederung[],2,FALSE)</f>
        <v xml:space="preserve">4640    Tageseinrichtungen für Kinder </v>
      </c>
      <c r="I1478" s="14" t="str">
        <f>IF(OR(LEFT(tabDaten[[#This Row],[Grp]],1)*1=3,LEFT(tabDaten[[#This Row],[Grp]],1)*1=9),LEFT(tabDaten[[#This Row],[Grp]],2),LEFT(tabDaten[[#This Row],[Grp]],1))</f>
        <v>5</v>
      </c>
      <c r="J1478" s="14" t="str">
        <f>VLOOKUP(tabDaten[[#This Row],[GrpKurz]],tabGruppierung[],2,FALSE)</f>
        <v>A   Sächlicher Verwaltungs- und Betriebsaufwand</v>
      </c>
      <c r="K14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4640-542000    Wasser / Abwasser Käferle   </v>
      </c>
      <c r="L1478" s="17">
        <f>IF(OR(tabDaten[[#This Row],[art]]="00",tabDaten[[#This Row],[art]]="10"),tabDaten[[#This Row],[Plan]],tabDaten[[#This Row],[Plan]]*-1)</f>
        <v>-800</v>
      </c>
      <c r="M1478" s="18">
        <f>IF(OR(tabDaten[[#This Row],[art]]="00",tabDaten[[#This Row],[art]]="10",tabDaten[[#This Row],[art]]="60",tabDaten[[#This Row],[art]]="70"),tabDaten[[#This Row],[Rechnung]],tabDaten[[#This Row],[Rechnung]]*-1)</f>
        <v>-785.58</v>
      </c>
      <c r="N1478" s="44">
        <v>1</v>
      </c>
      <c r="O1478" s="45" t="s">
        <v>997</v>
      </c>
      <c r="P1478" s="45" t="s">
        <v>1239</v>
      </c>
      <c r="Q1478" s="45" t="s">
        <v>1733</v>
      </c>
      <c r="R1478" s="45" t="s">
        <v>995</v>
      </c>
      <c r="S1478" s="45" t="s">
        <v>1546</v>
      </c>
      <c r="T1478" s="44" t="s">
        <v>224</v>
      </c>
      <c r="U1478" s="46">
        <v>800</v>
      </c>
      <c r="V1478" s="46">
        <v>785.58</v>
      </c>
    </row>
    <row r="1479" spans="2:22" x14ac:dyDescent="0.2">
      <c r="B1479" s="14" t="str">
        <f>IF(tabDaten[[#This Row],[MandNr]]="","Fehler",IF(tabDaten[[#This Row],[MandNr]]=1,"1 Stadt Bad Rappenau","2 Eigenbetrieb Stadtenwässerung"))</f>
        <v>1 Stadt Bad Rappenau</v>
      </c>
      <c r="C1479" s="14" t="str">
        <f>IF(OR(tabDaten[[#This Row],[art]]="00",tabDaten[[#This Row],[art]]="01",tabDaten[[#This Row],[art]]="60",tabDaten[[#This Row],[art]]="61"),"0 Verwaltungshaushalt","1 Vermögenshaushalt")</f>
        <v>0 Verwaltungshaushalt</v>
      </c>
      <c r="D1479" s="14" t="str">
        <f>VLOOKUP(tabDaten[[#This Row],[art]],tabKontenart[],2,FALSE)</f>
        <v>01 Ausgaben VerwaltungsHH</v>
      </c>
      <c r="E1479" s="14" t="str">
        <f>LEFT(tabDaten[[#This Row],[Gld]],1) &amp; "    " &amp;VLOOKUP((tabDaten[[#This Row],[MandNr]]&amp;"x"&amp;LEFT(tabDaten[[#This Row],[Gld]],1)),tabGliederung[],2,FALSE)</f>
        <v xml:space="preserve">4    soziale Sicherung </v>
      </c>
      <c r="F1479" s="14" t="str">
        <f>LEFT(tabDaten[[#This Row],[Gld]],2) &amp; "    " &amp;VLOOKUP((tabDaten[[#This Row],[MandNr]]&amp;"x"&amp;LEFT(tabDaten[[#This Row],[Gld]],2)),tabGliederung[],2,FALSE)</f>
        <v>46    Einrichtungen der Jugendhilfe,  Jugendarbeit</v>
      </c>
      <c r="G14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79" s="14" t="str">
        <f>LEFT(tabDaten[[#This Row],[Gld]],4) &amp; "    " &amp;VLOOKUP((tabDaten[[#This Row],[MandNr]]&amp;"x"&amp;LEFT(tabDaten[[#This Row],[Gld]],4)),tabGliederung[],2,FALSE)</f>
        <v xml:space="preserve">4640    Tageseinrichtungen für Kinder </v>
      </c>
      <c r="I1479" s="14" t="str">
        <f>IF(OR(LEFT(tabDaten[[#This Row],[Grp]],1)*1=3,LEFT(tabDaten[[#This Row],[Grp]],1)*1=9),LEFT(tabDaten[[#This Row],[Grp]],2),LEFT(tabDaten[[#This Row],[Grp]],1))</f>
        <v>5</v>
      </c>
      <c r="J1479" s="14" t="str">
        <f>VLOOKUP(tabDaten[[#This Row],[GrpKurz]],tabGruppierung[],2,FALSE)</f>
        <v>A   Sächlicher Verwaltungs- und Betriebsaufwand</v>
      </c>
      <c r="K14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4640-543000    Heizungskosten Käferle   </v>
      </c>
      <c r="L1479" s="17">
        <f>IF(OR(tabDaten[[#This Row],[art]]="00",tabDaten[[#This Row],[art]]="10"),tabDaten[[#This Row],[Plan]],tabDaten[[#This Row],[Plan]]*-1)</f>
        <v>-800</v>
      </c>
      <c r="M1479" s="18">
        <f>IF(OR(tabDaten[[#This Row],[art]]="00",tabDaten[[#This Row],[art]]="10",tabDaten[[#This Row],[art]]="60",tabDaten[[#This Row],[art]]="70"),tabDaten[[#This Row],[Rechnung]],tabDaten[[#This Row],[Rechnung]]*-1)</f>
        <v>-952.71</v>
      </c>
      <c r="N1479" s="44">
        <v>1</v>
      </c>
      <c r="O1479" s="45" t="s">
        <v>997</v>
      </c>
      <c r="P1479" s="45" t="s">
        <v>1239</v>
      </c>
      <c r="Q1479" s="45" t="s">
        <v>1734</v>
      </c>
      <c r="R1479" s="45" t="s">
        <v>995</v>
      </c>
      <c r="S1479" s="45" t="s">
        <v>1546</v>
      </c>
      <c r="T1479" s="44" t="s">
        <v>225</v>
      </c>
      <c r="U1479" s="46">
        <v>800</v>
      </c>
      <c r="V1479" s="46">
        <v>952.71</v>
      </c>
    </row>
    <row r="1480" spans="2:22" x14ac:dyDescent="0.2">
      <c r="B1480" s="14" t="str">
        <f>IF(tabDaten[[#This Row],[MandNr]]="","Fehler",IF(tabDaten[[#This Row],[MandNr]]=1,"1 Stadt Bad Rappenau","2 Eigenbetrieb Stadtenwässerung"))</f>
        <v>1 Stadt Bad Rappenau</v>
      </c>
      <c r="C1480" s="14" t="str">
        <f>IF(OR(tabDaten[[#This Row],[art]]="00",tabDaten[[#This Row],[art]]="01",tabDaten[[#This Row],[art]]="60",tabDaten[[#This Row],[art]]="61"),"0 Verwaltungshaushalt","1 Vermögenshaushalt")</f>
        <v>0 Verwaltungshaushalt</v>
      </c>
      <c r="D1480" s="14" t="str">
        <f>VLOOKUP(tabDaten[[#This Row],[art]],tabKontenart[],2,FALSE)</f>
        <v>01 Ausgaben VerwaltungsHH</v>
      </c>
      <c r="E1480" s="14" t="str">
        <f>LEFT(tabDaten[[#This Row],[Gld]],1) &amp; "    " &amp;VLOOKUP((tabDaten[[#This Row],[MandNr]]&amp;"x"&amp;LEFT(tabDaten[[#This Row],[Gld]],1)),tabGliederung[],2,FALSE)</f>
        <v xml:space="preserve">4    soziale Sicherung </v>
      </c>
      <c r="F1480" s="14" t="str">
        <f>LEFT(tabDaten[[#This Row],[Gld]],2) &amp; "    " &amp;VLOOKUP((tabDaten[[#This Row],[MandNr]]&amp;"x"&amp;LEFT(tabDaten[[#This Row],[Gld]],2)),tabGliederung[],2,FALSE)</f>
        <v>46    Einrichtungen der Jugendhilfe,  Jugendarbeit</v>
      </c>
      <c r="G14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0" s="14" t="str">
        <f>LEFT(tabDaten[[#This Row],[Gld]],4) &amp; "    " &amp;VLOOKUP((tabDaten[[#This Row],[MandNr]]&amp;"x"&amp;LEFT(tabDaten[[#This Row],[Gld]],4)),tabGliederung[],2,FALSE)</f>
        <v xml:space="preserve">4640    Tageseinrichtungen für Kinder </v>
      </c>
      <c r="I1480" s="14" t="str">
        <f>IF(OR(LEFT(tabDaten[[#This Row],[Grp]],1)*1=3,LEFT(tabDaten[[#This Row],[Grp]],1)*1=9),LEFT(tabDaten[[#This Row],[Grp]],2),LEFT(tabDaten[[#This Row],[Grp]],1))</f>
        <v>5</v>
      </c>
      <c r="J1480" s="14" t="str">
        <f>VLOOKUP(tabDaten[[#This Row],[GrpKurz]],tabGruppierung[],2,FALSE)</f>
        <v>A   Sächlicher Verwaltungs- und Betriebsaufwand</v>
      </c>
      <c r="K14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4640-546000    Steuern und Gebäudeversicherungen   </v>
      </c>
      <c r="L1480" s="17">
        <f>IF(OR(tabDaten[[#This Row],[art]]="00",tabDaten[[#This Row],[art]]="10"),tabDaten[[#This Row],[Plan]],tabDaten[[#This Row],[Plan]]*-1)</f>
        <v>-800</v>
      </c>
      <c r="M1480" s="18">
        <f>IF(OR(tabDaten[[#This Row],[art]]="00",tabDaten[[#This Row],[art]]="10",tabDaten[[#This Row],[art]]="60",tabDaten[[#This Row],[art]]="70"),tabDaten[[#This Row],[Rechnung]],tabDaten[[#This Row],[Rechnung]]*-1)</f>
        <v>-804.85</v>
      </c>
      <c r="N1480" s="44">
        <v>1</v>
      </c>
      <c r="O1480" s="45" t="s">
        <v>997</v>
      </c>
      <c r="P1480" s="45" t="s">
        <v>1239</v>
      </c>
      <c r="Q1480" s="45" t="s">
        <v>1737</v>
      </c>
      <c r="R1480" s="45" t="s">
        <v>995</v>
      </c>
      <c r="S1480" s="45" t="s">
        <v>1546</v>
      </c>
      <c r="T1480" s="44" t="s">
        <v>140</v>
      </c>
      <c r="U1480" s="46">
        <v>800</v>
      </c>
      <c r="V1480" s="46">
        <v>804.85</v>
      </c>
    </row>
    <row r="1481" spans="2:22" x14ac:dyDescent="0.2">
      <c r="B1481" s="14" t="str">
        <f>IF(tabDaten[[#This Row],[MandNr]]="","Fehler",IF(tabDaten[[#This Row],[MandNr]]=1,"1 Stadt Bad Rappenau","2 Eigenbetrieb Stadtenwässerung"))</f>
        <v>1 Stadt Bad Rappenau</v>
      </c>
      <c r="C1481" s="14" t="str">
        <f>IF(OR(tabDaten[[#This Row],[art]]="00",tabDaten[[#This Row],[art]]="01",tabDaten[[#This Row],[art]]="60",tabDaten[[#This Row],[art]]="61"),"0 Verwaltungshaushalt","1 Vermögenshaushalt")</f>
        <v>0 Verwaltungshaushalt</v>
      </c>
      <c r="D1481" s="14" t="str">
        <f>VLOOKUP(tabDaten[[#This Row],[art]],tabKontenart[],2,FALSE)</f>
        <v>01 Ausgaben VerwaltungsHH</v>
      </c>
      <c r="E1481" s="14" t="str">
        <f>LEFT(tabDaten[[#This Row],[Gld]],1) &amp; "    " &amp;VLOOKUP((tabDaten[[#This Row],[MandNr]]&amp;"x"&amp;LEFT(tabDaten[[#This Row],[Gld]],1)),tabGliederung[],2,FALSE)</f>
        <v xml:space="preserve">4    soziale Sicherung </v>
      </c>
      <c r="F1481" s="14" t="str">
        <f>LEFT(tabDaten[[#This Row],[Gld]],2) &amp; "    " &amp;VLOOKUP((tabDaten[[#This Row],[MandNr]]&amp;"x"&amp;LEFT(tabDaten[[#This Row],[Gld]],2)),tabGliederung[],2,FALSE)</f>
        <v>46    Einrichtungen der Jugendhilfe,  Jugendarbeit</v>
      </c>
      <c r="G14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1" s="14" t="str">
        <f>LEFT(tabDaten[[#This Row],[Gld]],4) &amp; "    " &amp;VLOOKUP((tabDaten[[#This Row],[MandNr]]&amp;"x"&amp;LEFT(tabDaten[[#This Row],[Gld]],4)),tabGliederung[],2,FALSE)</f>
        <v xml:space="preserve">4640    Tageseinrichtungen für Kinder </v>
      </c>
      <c r="I1481" s="14" t="str">
        <f>IF(OR(LEFT(tabDaten[[#This Row],[Grp]],1)*1=3,LEFT(tabDaten[[#This Row],[Grp]],1)*1=9),LEFT(tabDaten[[#This Row],[Grp]],2),LEFT(tabDaten[[#This Row],[Grp]],1))</f>
        <v>5</v>
      </c>
      <c r="J1481" s="14" t="str">
        <f>VLOOKUP(tabDaten[[#This Row],[GrpKurz]],tabGruppierung[],2,FALSE)</f>
        <v>A   Sächlicher Verwaltungs- und Betriebsaufwand</v>
      </c>
      <c r="K14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4640-549000    sonstige Bewirtschaftungskosten (z.B. Schornsteinfeger, Feuerlöschgeräte) Käferle </v>
      </c>
      <c r="L1481" s="17">
        <f>IF(OR(tabDaten[[#This Row],[art]]="00",tabDaten[[#This Row],[art]]="10"),tabDaten[[#This Row],[Plan]],tabDaten[[#This Row],[Plan]]*-1)</f>
        <v>-400</v>
      </c>
      <c r="M1481" s="18">
        <f>IF(OR(tabDaten[[#This Row],[art]]="00",tabDaten[[#This Row],[art]]="10",tabDaten[[#This Row],[art]]="60",tabDaten[[#This Row],[art]]="70"),tabDaten[[#This Row],[Rechnung]],tabDaten[[#This Row],[Rechnung]]*-1)</f>
        <v>-1291.57</v>
      </c>
      <c r="N1481" s="44">
        <v>1</v>
      </c>
      <c r="O1481" s="45" t="s">
        <v>997</v>
      </c>
      <c r="P1481" s="45" t="s">
        <v>1239</v>
      </c>
      <c r="Q1481" s="45" t="s">
        <v>1738</v>
      </c>
      <c r="R1481" s="45" t="s">
        <v>995</v>
      </c>
      <c r="S1481" s="45" t="s">
        <v>1546</v>
      </c>
      <c r="T1481" s="44" t="s">
        <v>226</v>
      </c>
      <c r="U1481" s="46">
        <v>400</v>
      </c>
      <c r="V1481" s="46">
        <v>1291.57</v>
      </c>
    </row>
    <row r="1482" spans="2:22" x14ac:dyDescent="0.2">
      <c r="B1482" s="14" t="str">
        <f>IF(tabDaten[[#This Row],[MandNr]]="","Fehler",IF(tabDaten[[#This Row],[MandNr]]=1,"1 Stadt Bad Rappenau","2 Eigenbetrieb Stadtenwässerung"))</f>
        <v>1 Stadt Bad Rappenau</v>
      </c>
      <c r="C1482" s="14" t="str">
        <f>IF(OR(tabDaten[[#This Row],[art]]="00",tabDaten[[#This Row],[art]]="01",tabDaten[[#This Row],[art]]="60",tabDaten[[#This Row],[art]]="61"),"0 Verwaltungshaushalt","1 Vermögenshaushalt")</f>
        <v>0 Verwaltungshaushalt</v>
      </c>
      <c r="D1482" s="14" t="str">
        <f>VLOOKUP(tabDaten[[#This Row],[art]],tabKontenart[],2,FALSE)</f>
        <v>01 Ausgaben VerwaltungsHH</v>
      </c>
      <c r="E1482" s="14" t="str">
        <f>LEFT(tabDaten[[#This Row],[Gld]],1) &amp; "    " &amp;VLOOKUP((tabDaten[[#This Row],[MandNr]]&amp;"x"&amp;LEFT(tabDaten[[#This Row],[Gld]],1)),tabGliederung[],2,FALSE)</f>
        <v xml:space="preserve">4    soziale Sicherung </v>
      </c>
      <c r="F1482" s="14" t="str">
        <f>LEFT(tabDaten[[#This Row],[Gld]],2) &amp; "    " &amp;VLOOKUP((tabDaten[[#This Row],[MandNr]]&amp;"x"&amp;LEFT(tabDaten[[#This Row],[Gld]],2)),tabGliederung[],2,FALSE)</f>
        <v>46    Einrichtungen der Jugendhilfe,  Jugendarbeit</v>
      </c>
      <c r="G14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2" s="14" t="str">
        <f>LEFT(tabDaten[[#This Row],[Gld]],4) &amp; "    " &amp;VLOOKUP((tabDaten[[#This Row],[MandNr]]&amp;"x"&amp;LEFT(tabDaten[[#This Row],[Gld]],4)),tabGliederung[],2,FALSE)</f>
        <v xml:space="preserve">4640    Tageseinrichtungen für Kinder </v>
      </c>
      <c r="I1482" s="14" t="str">
        <f>IF(OR(LEFT(tabDaten[[#This Row],[Grp]],1)*1=3,LEFT(tabDaten[[#This Row],[Grp]],1)*1=9),LEFT(tabDaten[[#This Row],[Grp]],2),LEFT(tabDaten[[#This Row],[Grp]],1))</f>
        <v>6</v>
      </c>
      <c r="J1482" s="14" t="str">
        <f>VLOOKUP(tabDaten[[#This Row],[GrpKurz]],tabGruppierung[],2,FALSE)</f>
        <v>A   Sächlicher Verwaltungs- und Betriebsaufwand</v>
      </c>
      <c r="K14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4640-634000    Beförderungskosten   </v>
      </c>
      <c r="L1482" s="17">
        <f>IF(OR(tabDaten[[#This Row],[art]]="00",tabDaten[[#This Row],[art]]="10"),tabDaten[[#This Row],[Plan]],tabDaten[[#This Row],[Plan]]*-1)</f>
        <v>-30000</v>
      </c>
      <c r="M1482" s="18">
        <f>IF(OR(tabDaten[[#This Row],[art]]="00",tabDaten[[#This Row],[art]]="10",tabDaten[[#This Row],[art]]="60",tabDaten[[#This Row],[art]]="70"),tabDaten[[#This Row],[Rechnung]],tabDaten[[#This Row],[Rechnung]]*-1)</f>
        <v>-19325.72</v>
      </c>
      <c r="N1482" s="44">
        <v>1</v>
      </c>
      <c r="O1482" s="45" t="s">
        <v>997</v>
      </c>
      <c r="P1482" s="45" t="s">
        <v>1239</v>
      </c>
      <c r="Q1482" s="45" t="s">
        <v>1744</v>
      </c>
      <c r="R1482" s="45" t="s">
        <v>995</v>
      </c>
      <c r="S1482" s="45" t="s">
        <v>1546</v>
      </c>
      <c r="T1482" s="44" t="s">
        <v>185</v>
      </c>
      <c r="U1482" s="46">
        <v>30000</v>
      </c>
      <c r="V1482" s="46">
        <v>19325.72</v>
      </c>
    </row>
    <row r="1483" spans="2:22" x14ac:dyDescent="0.2">
      <c r="B1483" s="14" t="str">
        <f>IF(tabDaten[[#This Row],[MandNr]]="","Fehler",IF(tabDaten[[#This Row],[MandNr]]=1,"1 Stadt Bad Rappenau","2 Eigenbetrieb Stadtenwässerung"))</f>
        <v>1 Stadt Bad Rappenau</v>
      </c>
      <c r="C1483" s="14" t="str">
        <f>IF(OR(tabDaten[[#This Row],[art]]="00",tabDaten[[#This Row],[art]]="01",tabDaten[[#This Row],[art]]="60",tabDaten[[#This Row],[art]]="61"),"0 Verwaltungshaushalt","1 Vermögenshaushalt")</f>
        <v>0 Verwaltungshaushalt</v>
      </c>
      <c r="D1483" s="14" t="str">
        <f>VLOOKUP(tabDaten[[#This Row],[art]],tabKontenart[],2,FALSE)</f>
        <v>01 Ausgaben VerwaltungsHH</v>
      </c>
      <c r="E1483" s="14" t="str">
        <f>LEFT(tabDaten[[#This Row],[Gld]],1) &amp; "    " &amp;VLOOKUP((tabDaten[[#This Row],[MandNr]]&amp;"x"&amp;LEFT(tabDaten[[#This Row],[Gld]],1)),tabGliederung[],2,FALSE)</f>
        <v xml:space="preserve">4    soziale Sicherung </v>
      </c>
      <c r="F1483" s="14" t="str">
        <f>LEFT(tabDaten[[#This Row],[Gld]],2) &amp; "    " &amp;VLOOKUP((tabDaten[[#This Row],[MandNr]]&amp;"x"&amp;LEFT(tabDaten[[#This Row],[Gld]],2)),tabGliederung[],2,FALSE)</f>
        <v>46    Einrichtungen der Jugendhilfe,  Jugendarbeit</v>
      </c>
      <c r="G14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3" s="14" t="str">
        <f>LEFT(tabDaten[[#This Row],[Gld]],4) &amp; "    " &amp;VLOOKUP((tabDaten[[#This Row],[MandNr]]&amp;"x"&amp;LEFT(tabDaten[[#This Row],[Gld]],4)),tabGliederung[],2,FALSE)</f>
        <v xml:space="preserve">4640    Tageseinrichtungen für Kinder </v>
      </c>
      <c r="I1483" s="14" t="str">
        <f>IF(OR(LEFT(tabDaten[[#This Row],[Grp]],1)*1=3,LEFT(tabDaten[[#This Row],[Grp]],1)*1=9),LEFT(tabDaten[[#This Row],[Grp]],2),LEFT(tabDaten[[#This Row],[Grp]],1))</f>
        <v>6</v>
      </c>
      <c r="J1483" s="14" t="str">
        <f>VLOOKUP(tabDaten[[#This Row],[GrpKurz]],tabGruppierung[],2,FALSE)</f>
        <v>A   Sächlicher Verwaltungs- und Betriebsaufwand</v>
      </c>
      <c r="K14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4640-640000    Steuern, Versicherung. , Schadensfälle, Sonderabgaben  </v>
      </c>
      <c r="L1483" s="17">
        <f>IF(OR(tabDaten[[#This Row],[art]]="00",tabDaten[[#This Row],[art]]="10"),tabDaten[[#This Row],[Plan]],tabDaten[[#This Row],[Plan]]*-1)</f>
        <v>-300</v>
      </c>
      <c r="M1483" s="18">
        <f>IF(OR(tabDaten[[#This Row],[art]]="00",tabDaten[[#This Row],[art]]="10",tabDaten[[#This Row],[art]]="60",tabDaten[[#This Row],[art]]="70"),tabDaten[[#This Row],[Rechnung]],tabDaten[[#This Row],[Rechnung]]*-1)</f>
        <v>0</v>
      </c>
      <c r="N1483" s="44">
        <v>1</v>
      </c>
      <c r="O1483" s="45" t="s">
        <v>997</v>
      </c>
      <c r="P1483" s="45" t="s">
        <v>1239</v>
      </c>
      <c r="Q1483" s="45" t="s">
        <v>1723</v>
      </c>
      <c r="R1483" s="45" t="s">
        <v>995</v>
      </c>
      <c r="S1483" s="45" t="s">
        <v>1546</v>
      </c>
      <c r="T1483" s="44" t="s">
        <v>144</v>
      </c>
      <c r="U1483" s="46">
        <v>300</v>
      </c>
      <c r="V1483" s="46">
        <v>0</v>
      </c>
    </row>
    <row r="1484" spans="2:22" x14ac:dyDescent="0.2">
      <c r="B1484" s="14" t="str">
        <f>IF(tabDaten[[#This Row],[MandNr]]="","Fehler",IF(tabDaten[[#This Row],[MandNr]]=1,"1 Stadt Bad Rappenau","2 Eigenbetrieb Stadtenwässerung"))</f>
        <v>1 Stadt Bad Rappenau</v>
      </c>
      <c r="C1484" s="14" t="str">
        <f>IF(OR(tabDaten[[#This Row],[art]]="00",tabDaten[[#This Row],[art]]="01",tabDaten[[#This Row],[art]]="60",tabDaten[[#This Row],[art]]="61"),"0 Verwaltungshaushalt","1 Vermögenshaushalt")</f>
        <v>0 Verwaltungshaushalt</v>
      </c>
      <c r="D1484" s="14" t="str">
        <f>VLOOKUP(tabDaten[[#This Row],[art]],tabKontenart[],2,FALSE)</f>
        <v>01 Ausgaben VerwaltungsHH</v>
      </c>
      <c r="E1484" s="14" t="str">
        <f>LEFT(tabDaten[[#This Row],[Gld]],1) &amp; "    " &amp;VLOOKUP((tabDaten[[#This Row],[MandNr]]&amp;"x"&amp;LEFT(tabDaten[[#This Row],[Gld]],1)),tabGliederung[],2,FALSE)</f>
        <v xml:space="preserve">4    soziale Sicherung </v>
      </c>
      <c r="F1484" s="14" t="str">
        <f>LEFT(tabDaten[[#This Row],[Gld]],2) &amp; "    " &amp;VLOOKUP((tabDaten[[#This Row],[MandNr]]&amp;"x"&amp;LEFT(tabDaten[[#This Row],[Gld]],2)),tabGliederung[],2,FALSE)</f>
        <v>46    Einrichtungen der Jugendhilfe,  Jugendarbeit</v>
      </c>
      <c r="G14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4" s="14" t="str">
        <f>LEFT(tabDaten[[#This Row],[Gld]],4) &amp; "    " &amp;VLOOKUP((tabDaten[[#This Row],[MandNr]]&amp;"x"&amp;LEFT(tabDaten[[#This Row],[Gld]],4)),tabGliederung[],2,FALSE)</f>
        <v xml:space="preserve">4640    Tageseinrichtungen für Kinder </v>
      </c>
      <c r="I1484" s="14" t="str">
        <f>IF(OR(LEFT(tabDaten[[#This Row],[Grp]],1)*1=3,LEFT(tabDaten[[#This Row],[Grp]],1)*1=9),LEFT(tabDaten[[#This Row],[Grp]],2),LEFT(tabDaten[[#This Row],[Grp]],1))</f>
        <v>6</v>
      </c>
      <c r="J1484" s="14" t="str">
        <f>VLOOKUP(tabDaten[[#This Row],[GrpKurz]],tabGruppierung[],2,FALSE)</f>
        <v>A   Sächlicher Verwaltungs- und Betriebsaufwand</v>
      </c>
      <c r="K14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4640-668000    Vermischte Ausgaben   </v>
      </c>
      <c r="L1484" s="17">
        <f>IF(OR(tabDaten[[#This Row],[art]]="00",tabDaten[[#This Row],[art]]="10"),tabDaten[[#This Row],[Plan]],tabDaten[[#This Row],[Plan]]*-1)</f>
        <v>-100</v>
      </c>
      <c r="M1484" s="18">
        <f>IF(OR(tabDaten[[#This Row],[art]]="00",tabDaten[[#This Row],[art]]="10",tabDaten[[#This Row],[art]]="60",tabDaten[[#This Row],[art]]="70"),tabDaten[[#This Row],[Rechnung]],tabDaten[[#This Row],[Rechnung]]*-1)</f>
        <v>-92.45</v>
      </c>
      <c r="N1484" s="44">
        <v>1</v>
      </c>
      <c r="O1484" s="45" t="s">
        <v>997</v>
      </c>
      <c r="P1484" s="45" t="s">
        <v>1239</v>
      </c>
      <c r="Q1484" s="45" t="s">
        <v>1726</v>
      </c>
      <c r="R1484" s="45" t="s">
        <v>995</v>
      </c>
      <c r="S1484" s="45" t="s">
        <v>1546</v>
      </c>
      <c r="T1484" s="44" t="s">
        <v>121</v>
      </c>
      <c r="U1484" s="46">
        <v>100</v>
      </c>
      <c r="V1484" s="46">
        <v>92.45</v>
      </c>
    </row>
    <row r="1485" spans="2:22" x14ac:dyDescent="0.2">
      <c r="B1485" s="14" t="str">
        <f>IF(tabDaten[[#This Row],[MandNr]]="","Fehler",IF(tabDaten[[#This Row],[MandNr]]=1,"1 Stadt Bad Rappenau","2 Eigenbetrieb Stadtenwässerung"))</f>
        <v>1 Stadt Bad Rappenau</v>
      </c>
      <c r="C1485" s="14" t="str">
        <f>IF(OR(tabDaten[[#This Row],[art]]="00",tabDaten[[#This Row],[art]]="01",tabDaten[[#This Row],[art]]="60",tabDaten[[#This Row],[art]]="61"),"0 Verwaltungshaushalt","1 Vermögenshaushalt")</f>
        <v>0 Verwaltungshaushalt</v>
      </c>
      <c r="D1485" s="14" t="str">
        <f>VLOOKUP(tabDaten[[#This Row],[art]],tabKontenart[],2,FALSE)</f>
        <v>01 Ausgaben VerwaltungsHH</v>
      </c>
      <c r="E1485" s="14" t="str">
        <f>LEFT(tabDaten[[#This Row],[Gld]],1) &amp; "    " &amp;VLOOKUP((tabDaten[[#This Row],[MandNr]]&amp;"x"&amp;LEFT(tabDaten[[#This Row],[Gld]],1)),tabGliederung[],2,FALSE)</f>
        <v xml:space="preserve">4    soziale Sicherung </v>
      </c>
      <c r="F1485" s="14" t="str">
        <f>LEFT(tabDaten[[#This Row],[Gld]],2) &amp; "    " &amp;VLOOKUP((tabDaten[[#This Row],[MandNr]]&amp;"x"&amp;LEFT(tabDaten[[#This Row],[Gld]],2)),tabGliederung[],2,FALSE)</f>
        <v>46    Einrichtungen der Jugendhilfe,  Jugendarbeit</v>
      </c>
      <c r="G14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5" s="14" t="str">
        <f>LEFT(tabDaten[[#This Row],[Gld]],4) &amp; "    " &amp;VLOOKUP((tabDaten[[#This Row],[MandNr]]&amp;"x"&amp;LEFT(tabDaten[[#This Row],[Gld]],4)),tabGliederung[],2,FALSE)</f>
        <v xml:space="preserve">4640    Tageseinrichtungen für Kinder </v>
      </c>
      <c r="I1485" s="14" t="str">
        <f>IF(OR(LEFT(tabDaten[[#This Row],[Grp]],1)*1=3,LEFT(tabDaten[[#This Row],[Grp]],1)*1=9),LEFT(tabDaten[[#This Row],[Grp]],2),LEFT(tabDaten[[#This Row],[Grp]],1))</f>
        <v>6</v>
      </c>
      <c r="J1485" s="14" t="str">
        <f>VLOOKUP(tabDaten[[#This Row],[GrpKurz]],tabGruppierung[],2,FALSE)</f>
        <v>A   Sächlicher Verwaltungs- und Betriebsaufwand</v>
      </c>
      <c r="K14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4640-672000    Kosten für Betreuungsplätze an Gemeinden   </v>
      </c>
      <c r="L1485" s="17">
        <f>IF(OR(tabDaten[[#This Row],[art]]="00",tabDaten[[#This Row],[art]]="10"),tabDaten[[#This Row],[Plan]],tabDaten[[#This Row],[Plan]]*-1)</f>
        <v>-145000</v>
      </c>
      <c r="M1485" s="18">
        <f>IF(OR(tabDaten[[#This Row],[art]]="00",tabDaten[[#This Row],[art]]="10",tabDaten[[#This Row],[art]]="60",tabDaten[[#This Row],[art]]="70"),tabDaten[[#This Row],[Rechnung]],tabDaten[[#This Row],[Rechnung]]*-1)</f>
        <v>-114929.53</v>
      </c>
      <c r="N1485" s="44">
        <v>1</v>
      </c>
      <c r="O1485" s="45" t="s">
        <v>997</v>
      </c>
      <c r="P1485" s="45" t="s">
        <v>1239</v>
      </c>
      <c r="Q1485" s="45" t="s">
        <v>1763</v>
      </c>
      <c r="R1485" s="45" t="s">
        <v>995</v>
      </c>
      <c r="S1485" s="45" t="s">
        <v>1546</v>
      </c>
      <c r="T1485" s="44" t="s">
        <v>227</v>
      </c>
      <c r="U1485" s="46">
        <v>145000</v>
      </c>
      <c r="V1485" s="46">
        <v>114929.53</v>
      </c>
    </row>
    <row r="1486" spans="2:22" x14ac:dyDescent="0.2">
      <c r="B1486" s="14" t="str">
        <f>IF(tabDaten[[#This Row],[MandNr]]="","Fehler",IF(tabDaten[[#This Row],[MandNr]]=1,"1 Stadt Bad Rappenau","2 Eigenbetrieb Stadtenwässerung"))</f>
        <v>1 Stadt Bad Rappenau</v>
      </c>
      <c r="C1486" s="14" t="str">
        <f>IF(OR(tabDaten[[#This Row],[art]]="00",tabDaten[[#This Row],[art]]="01",tabDaten[[#This Row],[art]]="60",tabDaten[[#This Row],[art]]="61"),"0 Verwaltungshaushalt","1 Vermögenshaushalt")</f>
        <v>0 Verwaltungshaushalt</v>
      </c>
      <c r="D1486" s="14" t="str">
        <f>VLOOKUP(tabDaten[[#This Row],[art]],tabKontenart[],2,FALSE)</f>
        <v>01 Ausgaben VerwaltungsHH</v>
      </c>
      <c r="E1486" s="14" t="str">
        <f>LEFT(tabDaten[[#This Row],[Gld]],1) &amp; "    " &amp;VLOOKUP((tabDaten[[#This Row],[MandNr]]&amp;"x"&amp;LEFT(tabDaten[[#This Row],[Gld]],1)),tabGliederung[],2,FALSE)</f>
        <v xml:space="preserve">4    soziale Sicherung </v>
      </c>
      <c r="F1486" s="14" t="str">
        <f>LEFT(tabDaten[[#This Row],[Gld]],2) &amp; "    " &amp;VLOOKUP((tabDaten[[#This Row],[MandNr]]&amp;"x"&amp;LEFT(tabDaten[[#This Row],[Gld]],2)),tabGliederung[],2,FALSE)</f>
        <v>46    Einrichtungen der Jugendhilfe,  Jugendarbeit</v>
      </c>
      <c r="G14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6" s="14" t="str">
        <f>LEFT(tabDaten[[#This Row],[Gld]],4) &amp; "    " &amp;VLOOKUP((tabDaten[[#This Row],[MandNr]]&amp;"x"&amp;LEFT(tabDaten[[#This Row],[Gld]],4)),tabGliederung[],2,FALSE)</f>
        <v xml:space="preserve">4640    Tageseinrichtungen für Kinder </v>
      </c>
      <c r="I1486" s="14" t="str">
        <f>IF(OR(LEFT(tabDaten[[#This Row],[Grp]],1)*1=3,LEFT(tabDaten[[#This Row],[Grp]],1)*1=9),LEFT(tabDaten[[#This Row],[Grp]],2),LEFT(tabDaten[[#This Row],[Grp]],1))</f>
        <v>6</v>
      </c>
      <c r="J1486" s="14" t="str">
        <f>VLOOKUP(tabDaten[[#This Row],[GrpKurz]],tabGruppierung[],2,FALSE)</f>
        <v>A   Sächlicher Verwaltungs- und Betriebsaufwand</v>
      </c>
      <c r="K14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4640-679000    Innere Verrechnungen   </v>
      </c>
      <c r="L1486" s="17">
        <f>IF(OR(tabDaten[[#This Row],[art]]="00",tabDaten[[#This Row],[art]]="10"),tabDaten[[#This Row],[Plan]],tabDaten[[#This Row],[Plan]]*-1)</f>
        <v>-7000</v>
      </c>
      <c r="M1486" s="18">
        <f>IF(OR(tabDaten[[#This Row],[art]]="00",tabDaten[[#This Row],[art]]="10",tabDaten[[#This Row],[art]]="60",tabDaten[[#This Row],[art]]="70"),tabDaten[[#This Row],[Rechnung]],tabDaten[[#This Row],[Rechnung]]*-1)</f>
        <v>0</v>
      </c>
      <c r="N1486" s="44">
        <v>1</v>
      </c>
      <c r="O1486" s="45" t="s">
        <v>997</v>
      </c>
      <c r="P1486" s="45" t="s">
        <v>1239</v>
      </c>
      <c r="Q1486" s="45" t="s">
        <v>1728</v>
      </c>
      <c r="R1486" s="45" t="s">
        <v>995</v>
      </c>
      <c r="S1486" s="45" t="s">
        <v>1546</v>
      </c>
      <c r="T1486" s="44" t="s">
        <v>11</v>
      </c>
      <c r="U1486" s="46">
        <v>7000</v>
      </c>
      <c r="V1486" s="46">
        <v>0</v>
      </c>
    </row>
    <row r="1487" spans="2:22" x14ac:dyDescent="0.2">
      <c r="B1487" s="14" t="str">
        <f>IF(tabDaten[[#This Row],[MandNr]]="","Fehler",IF(tabDaten[[#This Row],[MandNr]]=1,"1 Stadt Bad Rappenau","2 Eigenbetrieb Stadtenwässerung"))</f>
        <v>1 Stadt Bad Rappenau</v>
      </c>
      <c r="C1487" s="14" t="str">
        <f>IF(OR(tabDaten[[#This Row],[art]]="00",tabDaten[[#This Row],[art]]="01",tabDaten[[#This Row],[art]]="60",tabDaten[[#This Row],[art]]="61"),"0 Verwaltungshaushalt","1 Vermögenshaushalt")</f>
        <v>0 Verwaltungshaushalt</v>
      </c>
      <c r="D1487" s="14" t="str">
        <f>VLOOKUP(tabDaten[[#This Row],[art]],tabKontenart[],2,FALSE)</f>
        <v>01 Ausgaben VerwaltungsHH</v>
      </c>
      <c r="E1487" s="14" t="str">
        <f>LEFT(tabDaten[[#This Row],[Gld]],1) &amp; "    " &amp;VLOOKUP((tabDaten[[#This Row],[MandNr]]&amp;"x"&amp;LEFT(tabDaten[[#This Row],[Gld]],1)),tabGliederung[],2,FALSE)</f>
        <v xml:space="preserve">4    soziale Sicherung </v>
      </c>
      <c r="F1487" s="14" t="str">
        <f>LEFT(tabDaten[[#This Row],[Gld]],2) &amp; "    " &amp;VLOOKUP((tabDaten[[#This Row],[MandNr]]&amp;"x"&amp;LEFT(tabDaten[[#This Row],[Gld]],2)),tabGliederung[],2,FALSE)</f>
        <v>46    Einrichtungen der Jugendhilfe,  Jugendarbeit</v>
      </c>
      <c r="G14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7" s="14" t="str">
        <f>LEFT(tabDaten[[#This Row],[Gld]],4) &amp; "    " &amp;VLOOKUP((tabDaten[[#This Row],[MandNr]]&amp;"x"&amp;LEFT(tabDaten[[#This Row],[Gld]],4)),tabGliederung[],2,FALSE)</f>
        <v xml:space="preserve">4640    Tageseinrichtungen für Kinder </v>
      </c>
      <c r="I1487" s="14" t="str">
        <f>IF(OR(LEFT(tabDaten[[#This Row],[Grp]],1)*1=3,LEFT(tabDaten[[#This Row],[Grp]],1)*1=9),LEFT(tabDaten[[#This Row],[Grp]],2),LEFT(tabDaten[[#This Row],[Grp]],1))</f>
        <v>6</v>
      </c>
      <c r="J1487" s="14" t="str">
        <f>VLOOKUP(tabDaten[[#This Row],[GrpKurz]],tabGruppierung[],2,FALSE)</f>
        <v>A   Sächlicher Verwaltungs- und Betriebsaufwand</v>
      </c>
      <c r="K14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4640-680000    Abschreibungen   </v>
      </c>
      <c r="L1487" s="17">
        <f>IF(OR(tabDaten[[#This Row],[art]]="00",tabDaten[[#This Row],[art]]="10"),tabDaten[[#This Row],[Plan]],tabDaten[[#This Row],[Plan]]*-1)</f>
        <v>-70000</v>
      </c>
      <c r="M1487" s="18">
        <f>IF(OR(tabDaten[[#This Row],[art]]="00",tabDaten[[#This Row],[art]]="10",tabDaten[[#This Row],[art]]="60",tabDaten[[#This Row],[art]]="70"),tabDaten[[#This Row],[Rechnung]],tabDaten[[#This Row],[Rechnung]]*-1)</f>
        <v>-208408.89</v>
      </c>
      <c r="N1487" s="44">
        <v>1</v>
      </c>
      <c r="O1487" s="45" t="s">
        <v>997</v>
      </c>
      <c r="P1487" s="45" t="s">
        <v>1239</v>
      </c>
      <c r="Q1487" s="45" t="s">
        <v>1752</v>
      </c>
      <c r="R1487" s="45" t="s">
        <v>995</v>
      </c>
      <c r="S1487" s="45" t="s">
        <v>1546</v>
      </c>
      <c r="T1487" s="44" t="s">
        <v>98</v>
      </c>
      <c r="U1487" s="46">
        <v>70000</v>
      </c>
      <c r="V1487" s="46">
        <v>208408.89</v>
      </c>
    </row>
    <row r="1488" spans="2:22" x14ac:dyDescent="0.2">
      <c r="B1488" s="14" t="str">
        <f>IF(tabDaten[[#This Row],[MandNr]]="","Fehler",IF(tabDaten[[#This Row],[MandNr]]=1,"1 Stadt Bad Rappenau","2 Eigenbetrieb Stadtenwässerung"))</f>
        <v>1 Stadt Bad Rappenau</v>
      </c>
      <c r="C1488" s="14" t="str">
        <f>IF(OR(tabDaten[[#This Row],[art]]="00",tabDaten[[#This Row],[art]]="01",tabDaten[[#This Row],[art]]="60",tabDaten[[#This Row],[art]]="61"),"0 Verwaltungshaushalt","1 Vermögenshaushalt")</f>
        <v>0 Verwaltungshaushalt</v>
      </c>
      <c r="D1488" s="14" t="str">
        <f>VLOOKUP(tabDaten[[#This Row],[art]],tabKontenart[],2,FALSE)</f>
        <v>01 Ausgaben VerwaltungsHH</v>
      </c>
      <c r="E1488" s="14" t="str">
        <f>LEFT(tabDaten[[#This Row],[Gld]],1) &amp; "    " &amp;VLOOKUP((tabDaten[[#This Row],[MandNr]]&amp;"x"&amp;LEFT(tabDaten[[#This Row],[Gld]],1)),tabGliederung[],2,FALSE)</f>
        <v xml:space="preserve">4    soziale Sicherung </v>
      </c>
      <c r="F1488" s="14" t="str">
        <f>LEFT(tabDaten[[#This Row],[Gld]],2) &amp; "    " &amp;VLOOKUP((tabDaten[[#This Row],[MandNr]]&amp;"x"&amp;LEFT(tabDaten[[#This Row],[Gld]],2)),tabGliederung[],2,FALSE)</f>
        <v>46    Einrichtungen der Jugendhilfe,  Jugendarbeit</v>
      </c>
      <c r="G14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8" s="14" t="str">
        <f>LEFT(tabDaten[[#This Row],[Gld]],4) &amp; "    " &amp;VLOOKUP((tabDaten[[#This Row],[MandNr]]&amp;"x"&amp;LEFT(tabDaten[[#This Row],[Gld]],4)),tabGliederung[],2,FALSE)</f>
        <v xml:space="preserve">4640    Tageseinrichtungen für Kinder </v>
      </c>
      <c r="I1488" s="14" t="str">
        <f>IF(OR(LEFT(tabDaten[[#This Row],[Grp]],1)*1=3,LEFT(tabDaten[[#This Row],[Grp]],1)*1=9),LEFT(tabDaten[[#This Row],[Grp]],2),LEFT(tabDaten[[#This Row],[Grp]],1))</f>
        <v>6</v>
      </c>
      <c r="J1488" s="14" t="str">
        <f>VLOOKUP(tabDaten[[#This Row],[GrpKurz]],tabGruppierung[],2,FALSE)</f>
        <v>A   Sächlicher Verwaltungs- und Betriebsaufwand</v>
      </c>
      <c r="K14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4640-685000    Verzinsung des Anlagekapitals  </v>
      </c>
      <c r="L1488" s="17">
        <f>IF(OR(tabDaten[[#This Row],[art]]="00",tabDaten[[#This Row],[art]]="10"),tabDaten[[#This Row],[Plan]],tabDaten[[#This Row],[Plan]]*-1)</f>
        <v>-166400</v>
      </c>
      <c r="M1488" s="18">
        <f>IF(OR(tabDaten[[#This Row],[art]]="00",tabDaten[[#This Row],[art]]="10",tabDaten[[#This Row],[art]]="60",tabDaten[[#This Row],[art]]="70"),tabDaten[[#This Row],[Rechnung]],tabDaten[[#This Row],[Rechnung]]*-1)</f>
        <v>-102281.69</v>
      </c>
      <c r="N1488" s="44">
        <v>1</v>
      </c>
      <c r="O1488" s="45" t="s">
        <v>997</v>
      </c>
      <c r="P1488" s="45" t="s">
        <v>1239</v>
      </c>
      <c r="Q1488" s="45" t="s">
        <v>1753</v>
      </c>
      <c r="R1488" s="45" t="s">
        <v>995</v>
      </c>
      <c r="S1488" s="45" t="s">
        <v>1546</v>
      </c>
      <c r="T1488" s="44" t="s">
        <v>99</v>
      </c>
      <c r="U1488" s="46">
        <v>166400</v>
      </c>
      <c r="V1488" s="46">
        <v>102281.69</v>
      </c>
    </row>
    <row r="1489" spans="2:22" x14ac:dyDescent="0.2">
      <c r="B1489" s="14" t="str">
        <f>IF(tabDaten[[#This Row],[MandNr]]="","Fehler",IF(tabDaten[[#This Row],[MandNr]]=1,"1 Stadt Bad Rappenau","2 Eigenbetrieb Stadtenwässerung"))</f>
        <v>1 Stadt Bad Rappenau</v>
      </c>
      <c r="C1489" s="14" t="str">
        <f>IF(OR(tabDaten[[#This Row],[art]]="00",tabDaten[[#This Row],[art]]="01",tabDaten[[#This Row],[art]]="60",tabDaten[[#This Row],[art]]="61"),"0 Verwaltungshaushalt","1 Vermögenshaushalt")</f>
        <v>0 Verwaltungshaushalt</v>
      </c>
      <c r="D1489" s="14" t="str">
        <f>VLOOKUP(tabDaten[[#This Row],[art]],tabKontenart[],2,FALSE)</f>
        <v>01 Ausgaben VerwaltungsHH</v>
      </c>
      <c r="E1489" s="14" t="str">
        <f>LEFT(tabDaten[[#This Row],[Gld]],1) &amp; "    " &amp;VLOOKUP((tabDaten[[#This Row],[MandNr]]&amp;"x"&amp;LEFT(tabDaten[[#This Row],[Gld]],1)),tabGliederung[],2,FALSE)</f>
        <v xml:space="preserve">4    soziale Sicherung </v>
      </c>
      <c r="F1489" s="14" t="str">
        <f>LEFT(tabDaten[[#This Row],[Gld]],2) &amp; "    " &amp;VLOOKUP((tabDaten[[#This Row],[MandNr]]&amp;"x"&amp;LEFT(tabDaten[[#This Row],[Gld]],2)),tabGliederung[],2,FALSE)</f>
        <v>46    Einrichtungen der Jugendhilfe,  Jugendarbeit</v>
      </c>
      <c r="G14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89" s="14" t="str">
        <f>LEFT(tabDaten[[#This Row],[Gld]],4) &amp; "    " &amp;VLOOKUP((tabDaten[[#This Row],[MandNr]]&amp;"x"&amp;LEFT(tabDaten[[#This Row],[Gld]],4)),tabGliederung[],2,FALSE)</f>
        <v xml:space="preserve">4640    Tageseinrichtungen für Kinder </v>
      </c>
      <c r="I1489" s="14" t="str">
        <f>IF(OR(LEFT(tabDaten[[#This Row],[Grp]],1)*1=3,LEFT(tabDaten[[#This Row],[Grp]],1)*1=9),LEFT(tabDaten[[#This Row],[Grp]],2),LEFT(tabDaten[[#This Row],[Grp]],1))</f>
        <v>7</v>
      </c>
      <c r="J1489" s="14" t="str">
        <f>VLOOKUP(tabDaten[[#This Row],[GrpKurz]],tabGruppierung[],2,FALSE)</f>
        <v>A   Zuweisungen und Zuschüsse (nicht für Investitionen)</v>
      </c>
      <c r="K14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4640-700000    Zuschüsse an konf. Kindergärten   </v>
      </c>
      <c r="L1489" s="17">
        <f>IF(OR(tabDaten[[#This Row],[art]]="00",tabDaten[[#This Row],[art]]="10"),tabDaten[[#This Row],[Plan]],tabDaten[[#This Row],[Plan]]*-1)</f>
        <v>-3000000</v>
      </c>
      <c r="M1489" s="18">
        <f>IF(OR(tabDaten[[#This Row],[art]]="00",tabDaten[[#This Row],[art]]="10",tabDaten[[#This Row],[art]]="60",tabDaten[[#This Row],[art]]="70"),tabDaten[[#This Row],[Rechnung]],tabDaten[[#This Row],[Rechnung]]*-1)</f>
        <v>-2384208.4300000002</v>
      </c>
      <c r="N1489" s="44">
        <v>1</v>
      </c>
      <c r="O1489" s="45" t="s">
        <v>997</v>
      </c>
      <c r="P1489" s="45" t="s">
        <v>1239</v>
      </c>
      <c r="Q1489" s="45" t="s">
        <v>1766</v>
      </c>
      <c r="R1489" s="45" t="s">
        <v>995</v>
      </c>
      <c r="S1489" s="45" t="s">
        <v>1546</v>
      </c>
      <c r="T1489" s="44" t="s">
        <v>228</v>
      </c>
      <c r="U1489" s="46">
        <v>3000000</v>
      </c>
      <c r="V1489" s="46">
        <v>2384208.4300000002</v>
      </c>
    </row>
    <row r="1490" spans="2:22" x14ac:dyDescent="0.2">
      <c r="B1490" s="14" t="str">
        <f>IF(tabDaten[[#This Row],[MandNr]]="","Fehler",IF(tabDaten[[#This Row],[MandNr]]=1,"1 Stadt Bad Rappenau","2 Eigenbetrieb Stadtenwässerung"))</f>
        <v>1 Stadt Bad Rappenau</v>
      </c>
      <c r="C1490" s="14" t="str">
        <f>IF(OR(tabDaten[[#This Row],[art]]="00",tabDaten[[#This Row],[art]]="01",tabDaten[[#This Row],[art]]="60",tabDaten[[#This Row],[art]]="61"),"0 Verwaltungshaushalt","1 Vermögenshaushalt")</f>
        <v>0 Verwaltungshaushalt</v>
      </c>
      <c r="D1490" s="14" t="str">
        <f>VLOOKUP(tabDaten[[#This Row],[art]],tabKontenart[],2,FALSE)</f>
        <v>01 Ausgaben VerwaltungsHH</v>
      </c>
      <c r="E1490" s="14" t="str">
        <f>LEFT(tabDaten[[#This Row],[Gld]],1) &amp; "    " &amp;VLOOKUP((tabDaten[[#This Row],[MandNr]]&amp;"x"&amp;LEFT(tabDaten[[#This Row],[Gld]],1)),tabGliederung[],2,FALSE)</f>
        <v xml:space="preserve">4    soziale Sicherung </v>
      </c>
      <c r="F1490" s="14" t="str">
        <f>LEFT(tabDaten[[#This Row],[Gld]],2) &amp; "    " &amp;VLOOKUP((tabDaten[[#This Row],[MandNr]]&amp;"x"&amp;LEFT(tabDaten[[#This Row],[Gld]],2)),tabGliederung[],2,FALSE)</f>
        <v>46    Einrichtungen der Jugendhilfe,  Jugendarbeit</v>
      </c>
      <c r="G14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0" s="14" t="str">
        <f>LEFT(tabDaten[[#This Row],[Gld]],4) &amp; "    " &amp;VLOOKUP((tabDaten[[#This Row],[MandNr]]&amp;"x"&amp;LEFT(tabDaten[[#This Row],[Gld]],4)),tabGliederung[],2,FALSE)</f>
        <v xml:space="preserve">4640    Tageseinrichtungen für Kinder </v>
      </c>
      <c r="I1490" s="14" t="str">
        <f>IF(OR(LEFT(tabDaten[[#This Row],[Grp]],1)*1=3,LEFT(tabDaten[[#This Row],[Grp]],1)*1=9),LEFT(tabDaten[[#This Row],[Grp]],2),LEFT(tabDaten[[#This Row],[Grp]],1))</f>
        <v>7</v>
      </c>
      <c r="J1490" s="14" t="str">
        <f>VLOOKUP(tabDaten[[#This Row],[GrpKurz]],tabGruppierung[],2,FALSE)</f>
        <v>A   Zuweisungen und Zuschüsse (nicht für Investitionen)</v>
      </c>
      <c r="K14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4640-700200    Zuweisungen an freie Träger   </v>
      </c>
      <c r="L1490" s="17">
        <f>IF(OR(tabDaten[[#This Row],[art]]="00",tabDaten[[#This Row],[art]]="10"),tabDaten[[#This Row],[Plan]],tabDaten[[#This Row],[Plan]]*-1)</f>
        <v>-380000</v>
      </c>
      <c r="M1490" s="18">
        <f>IF(OR(tabDaten[[#This Row],[art]]="00",tabDaten[[#This Row],[art]]="10",tabDaten[[#This Row],[art]]="60",tabDaten[[#This Row],[art]]="70"),tabDaten[[#This Row],[Rechnung]],tabDaten[[#This Row],[Rechnung]]*-1)</f>
        <v>-355976.31</v>
      </c>
      <c r="N1490" s="44">
        <v>1</v>
      </c>
      <c r="O1490" s="45" t="s">
        <v>997</v>
      </c>
      <c r="P1490" s="45" t="s">
        <v>1239</v>
      </c>
      <c r="Q1490" s="45" t="s">
        <v>1776</v>
      </c>
      <c r="R1490" s="45" t="s">
        <v>995</v>
      </c>
      <c r="S1490" s="45" t="s">
        <v>1546</v>
      </c>
      <c r="T1490" s="44" t="s">
        <v>229</v>
      </c>
      <c r="U1490" s="46">
        <v>380000</v>
      </c>
      <c r="V1490" s="46">
        <v>355976.31</v>
      </c>
    </row>
    <row r="1491" spans="2:22" x14ac:dyDescent="0.2">
      <c r="B1491" s="14" t="str">
        <f>IF(tabDaten[[#This Row],[MandNr]]="","Fehler",IF(tabDaten[[#This Row],[MandNr]]=1,"1 Stadt Bad Rappenau","2 Eigenbetrieb Stadtenwässerung"))</f>
        <v>1 Stadt Bad Rappenau</v>
      </c>
      <c r="C1491" s="14" t="str">
        <f>IF(OR(tabDaten[[#This Row],[art]]="00",tabDaten[[#This Row],[art]]="01",tabDaten[[#This Row],[art]]="60",tabDaten[[#This Row],[art]]="61"),"0 Verwaltungshaushalt","1 Vermögenshaushalt")</f>
        <v>0 Verwaltungshaushalt</v>
      </c>
      <c r="D1491" s="14" t="str">
        <f>VLOOKUP(tabDaten[[#This Row],[art]],tabKontenart[],2,FALSE)</f>
        <v>01 Ausgaben VerwaltungsHH</v>
      </c>
      <c r="E1491" s="14" t="str">
        <f>LEFT(tabDaten[[#This Row],[Gld]],1) &amp; "    " &amp;VLOOKUP((tabDaten[[#This Row],[MandNr]]&amp;"x"&amp;LEFT(tabDaten[[#This Row],[Gld]],1)),tabGliederung[],2,FALSE)</f>
        <v xml:space="preserve">4    soziale Sicherung </v>
      </c>
      <c r="F1491" s="14" t="str">
        <f>LEFT(tabDaten[[#This Row],[Gld]],2) &amp; "    " &amp;VLOOKUP((tabDaten[[#This Row],[MandNr]]&amp;"x"&amp;LEFT(tabDaten[[#This Row],[Gld]],2)),tabGliederung[],2,FALSE)</f>
        <v>46    Einrichtungen der Jugendhilfe,  Jugendarbeit</v>
      </c>
      <c r="G14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1" s="14" t="str">
        <f>LEFT(tabDaten[[#This Row],[Gld]],4) &amp; "    " &amp;VLOOKUP((tabDaten[[#This Row],[MandNr]]&amp;"x"&amp;LEFT(tabDaten[[#This Row],[Gld]],4)),tabGliederung[],2,FALSE)</f>
        <v xml:space="preserve">4640    Tageseinrichtungen für Kinder </v>
      </c>
      <c r="I1491" s="14" t="str">
        <f>IF(OR(LEFT(tabDaten[[#This Row],[Grp]],1)*1=3,LEFT(tabDaten[[#This Row],[Grp]],1)*1=9),LEFT(tabDaten[[#This Row],[Grp]],2),LEFT(tabDaten[[#This Row],[Grp]],1))</f>
        <v>7</v>
      </c>
      <c r="J1491" s="14" t="str">
        <f>VLOOKUP(tabDaten[[#This Row],[GrpKurz]],tabGruppierung[],2,FALSE)</f>
        <v>A   Zuweisungen und Zuschüsse (nicht für Investitionen)</v>
      </c>
      <c r="K14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4640-718000    Mehrkindregelung nicht städtische Kindergärten und Sozialermäßigungen  </v>
      </c>
      <c r="L1491" s="17">
        <f>IF(OR(tabDaten[[#This Row],[art]]="00",tabDaten[[#This Row],[art]]="10"),tabDaten[[#This Row],[Plan]],tabDaten[[#This Row],[Plan]]*-1)</f>
        <v>-3000</v>
      </c>
      <c r="M1491" s="18">
        <f>IF(OR(tabDaten[[#This Row],[art]]="00",tabDaten[[#This Row],[art]]="10",tabDaten[[#This Row],[art]]="60",tabDaten[[#This Row],[art]]="70"),tabDaten[[#This Row],[Rechnung]],tabDaten[[#This Row],[Rechnung]]*-1)</f>
        <v>-1525.71</v>
      </c>
      <c r="N1491" s="44">
        <v>1</v>
      </c>
      <c r="O1491" s="45" t="s">
        <v>997</v>
      </c>
      <c r="P1491" s="45" t="s">
        <v>1239</v>
      </c>
      <c r="Q1491" s="45" t="s">
        <v>1772</v>
      </c>
      <c r="R1491" s="45" t="s">
        <v>995</v>
      </c>
      <c r="S1491" s="45" t="s">
        <v>1546</v>
      </c>
      <c r="T1491" s="44" t="s">
        <v>230</v>
      </c>
      <c r="U1491" s="46">
        <v>3000</v>
      </c>
      <c r="V1491" s="46">
        <v>1525.71</v>
      </c>
    </row>
    <row r="1492" spans="2:22" x14ac:dyDescent="0.2">
      <c r="B1492" s="14" t="str">
        <f>IF(tabDaten[[#This Row],[MandNr]]="","Fehler",IF(tabDaten[[#This Row],[MandNr]]=1,"1 Stadt Bad Rappenau","2 Eigenbetrieb Stadtenwässerung"))</f>
        <v>1 Stadt Bad Rappenau</v>
      </c>
      <c r="C1492" s="14" t="str">
        <f>IF(OR(tabDaten[[#This Row],[art]]="00",tabDaten[[#This Row],[art]]="01",tabDaten[[#This Row],[art]]="60",tabDaten[[#This Row],[art]]="61"),"0 Verwaltungshaushalt","1 Vermögenshaushalt")</f>
        <v>0 Verwaltungshaushalt</v>
      </c>
      <c r="D1492" s="14" t="str">
        <f>VLOOKUP(tabDaten[[#This Row],[art]],tabKontenart[],2,FALSE)</f>
        <v>01 Ausgaben VerwaltungsHH</v>
      </c>
      <c r="E1492" s="14" t="str">
        <f>LEFT(tabDaten[[#This Row],[Gld]],1) &amp; "    " &amp;VLOOKUP((tabDaten[[#This Row],[MandNr]]&amp;"x"&amp;LEFT(tabDaten[[#This Row],[Gld]],1)),tabGliederung[],2,FALSE)</f>
        <v xml:space="preserve">4    soziale Sicherung </v>
      </c>
      <c r="F1492" s="14" t="str">
        <f>LEFT(tabDaten[[#This Row],[Gld]],2) &amp; "    " &amp;VLOOKUP((tabDaten[[#This Row],[MandNr]]&amp;"x"&amp;LEFT(tabDaten[[#This Row],[Gld]],2)),tabGliederung[],2,FALSE)</f>
        <v>46    Einrichtungen der Jugendhilfe,  Jugendarbeit</v>
      </c>
      <c r="G14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2" s="14" t="str">
        <f>LEFT(tabDaten[[#This Row],[Gld]],4) &amp; "    " &amp;VLOOKUP((tabDaten[[#This Row],[MandNr]]&amp;"x"&amp;LEFT(tabDaten[[#This Row],[Gld]],4)),tabGliederung[],2,FALSE)</f>
        <v xml:space="preserve">4641    Kindergarten Babstadt </v>
      </c>
      <c r="I1492" s="14" t="str">
        <f>IF(OR(LEFT(tabDaten[[#This Row],[Grp]],1)*1=3,LEFT(tabDaten[[#This Row],[Grp]],1)*1=9),LEFT(tabDaten[[#This Row],[Grp]],2),LEFT(tabDaten[[#This Row],[Grp]],1))</f>
        <v>4</v>
      </c>
      <c r="J1492" s="14" t="str">
        <f>VLOOKUP(tabDaten[[#This Row],[GrpKurz]],tabGruppierung[],2,FALSE)</f>
        <v>A   Personalausgaben</v>
      </c>
      <c r="K14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4641-414000    Vergütungen der Beschäftigten bis 2005 nur Angestellte </v>
      </c>
      <c r="L1492" s="17">
        <f>IF(OR(tabDaten[[#This Row],[art]]="00",tabDaten[[#This Row],[art]]="10"),tabDaten[[#This Row],[Plan]],tabDaten[[#This Row],[Plan]]*-1)</f>
        <v>-459300</v>
      </c>
      <c r="M1492" s="18">
        <f>IF(OR(tabDaten[[#This Row],[art]]="00",tabDaten[[#This Row],[art]]="10",tabDaten[[#This Row],[art]]="60",tabDaten[[#This Row],[art]]="70"),tabDaten[[#This Row],[Rechnung]],tabDaten[[#This Row],[Rechnung]]*-1)</f>
        <v>-451359.53</v>
      </c>
      <c r="N1492" s="44">
        <v>1</v>
      </c>
      <c r="O1492" s="45" t="s">
        <v>997</v>
      </c>
      <c r="P1492" s="45" t="s">
        <v>1240</v>
      </c>
      <c r="Q1492" s="45" t="s">
        <v>1707</v>
      </c>
      <c r="R1492" s="45" t="s">
        <v>995</v>
      </c>
      <c r="S1492" s="45" t="s">
        <v>1546</v>
      </c>
      <c r="T1492" s="44" t="s">
        <v>127</v>
      </c>
      <c r="U1492" s="46">
        <v>459300</v>
      </c>
      <c r="V1492" s="46">
        <v>451359.53</v>
      </c>
    </row>
    <row r="1493" spans="2:22" x14ac:dyDescent="0.2">
      <c r="B1493" s="14" t="str">
        <f>IF(tabDaten[[#This Row],[MandNr]]="","Fehler",IF(tabDaten[[#This Row],[MandNr]]=1,"1 Stadt Bad Rappenau","2 Eigenbetrieb Stadtenwässerung"))</f>
        <v>1 Stadt Bad Rappenau</v>
      </c>
      <c r="C1493" s="14" t="str">
        <f>IF(OR(tabDaten[[#This Row],[art]]="00",tabDaten[[#This Row],[art]]="01",tabDaten[[#This Row],[art]]="60",tabDaten[[#This Row],[art]]="61"),"0 Verwaltungshaushalt","1 Vermögenshaushalt")</f>
        <v>0 Verwaltungshaushalt</v>
      </c>
      <c r="D1493" s="14" t="str">
        <f>VLOOKUP(tabDaten[[#This Row],[art]],tabKontenart[],2,FALSE)</f>
        <v>01 Ausgaben VerwaltungsHH</v>
      </c>
      <c r="E1493" s="14" t="str">
        <f>LEFT(tabDaten[[#This Row],[Gld]],1) &amp; "    " &amp;VLOOKUP((tabDaten[[#This Row],[MandNr]]&amp;"x"&amp;LEFT(tabDaten[[#This Row],[Gld]],1)),tabGliederung[],2,FALSE)</f>
        <v xml:space="preserve">4    soziale Sicherung </v>
      </c>
      <c r="F1493" s="14" t="str">
        <f>LEFT(tabDaten[[#This Row],[Gld]],2) &amp; "    " &amp;VLOOKUP((tabDaten[[#This Row],[MandNr]]&amp;"x"&amp;LEFT(tabDaten[[#This Row],[Gld]],2)),tabGliederung[],2,FALSE)</f>
        <v>46    Einrichtungen der Jugendhilfe,  Jugendarbeit</v>
      </c>
      <c r="G14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3" s="14" t="str">
        <f>LEFT(tabDaten[[#This Row],[Gld]],4) &amp; "    " &amp;VLOOKUP((tabDaten[[#This Row],[MandNr]]&amp;"x"&amp;LEFT(tabDaten[[#This Row],[Gld]],4)),tabGliederung[],2,FALSE)</f>
        <v xml:space="preserve">4641    Kindergarten Babstadt </v>
      </c>
      <c r="I1493" s="14" t="str">
        <f>IF(OR(LEFT(tabDaten[[#This Row],[Grp]],1)*1=3,LEFT(tabDaten[[#This Row],[Grp]],1)*1=9),LEFT(tabDaten[[#This Row],[Grp]],2),LEFT(tabDaten[[#This Row],[Grp]],1))</f>
        <v>4</v>
      </c>
      <c r="J1493" s="14" t="str">
        <f>VLOOKUP(tabDaten[[#This Row],[GrpKurz]],tabGruppierung[],2,FALSE)</f>
        <v>A   Personalausgaben</v>
      </c>
      <c r="K14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4641-434000    Beiträge Versorgungskasse  bis 2005 nur Angestellte </v>
      </c>
      <c r="L1493" s="17">
        <f>IF(OR(tabDaten[[#This Row],[art]]="00",tabDaten[[#This Row],[art]]="10"),tabDaten[[#This Row],[Plan]],tabDaten[[#This Row],[Plan]]*-1)</f>
        <v>-37400</v>
      </c>
      <c r="M1493" s="18">
        <f>IF(OR(tabDaten[[#This Row],[art]]="00",tabDaten[[#This Row],[art]]="10",tabDaten[[#This Row],[art]]="60",tabDaten[[#This Row],[art]]="70"),tabDaten[[#This Row],[Rechnung]],tabDaten[[#This Row],[Rechnung]]*-1)</f>
        <v>-38096.85</v>
      </c>
      <c r="N1493" s="44">
        <v>1</v>
      </c>
      <c r="O1493" s="45" t="s">
        <v>997</v>
      </c>
      <c r="P1493" s="45" t="s">
        <v>1240</v>
      </c>
      <c r="Q1493" s="45" t="s">
        <v>1709</v>
      </c>
      <c r="R1493" s="45" t="s">
        <v>995</v>
      </c>
      <c r="S1493" s="45" t="s">
        <v>1546</v>
      </c>
      <c r="T1493" s="44" t="s">
        <v>104</v>
      </c>
      <c r="U1493" s="46">
        <v>37400</v>
      </c>
      <c r="V1493" s="46">
        <v>38096.85</v>
      </c>
    </row>
    <row r="1494" spans="2:22" x14ac:dyDescent="0.2">
      <c r="B1494" s="14" t="str">
        <f>IF(tabDaten[[#This Row],[MandNr]]="","Fehler",IF(tabDaten[[#This Row],[MandNr]]=1,"1 Stadt Bad Rappenau","2 Eigenbetrieb Stadtenwässerung"))</f>
        <v>1 Stadt Bad Rappenau</v>
      </c>
      <c r="C1494" s="14" t="str">
        <f>IF(OR(tabDaten[[#This Row],[art]]="00",tabDaten[[#This Row],[art]]="01",tabDaten[[#This Row],[art]]="60",tabDaten[[#This Row],[art]]="61"),"0 Verwaltungshaushalt","1 Vermögenshaushalt")</f>
        <v>0 Verwaltungshaushalt</v>
      </c>
      <c r="D1494" s="14" t="str">
        <f>VLOOKUP(tabDaten[[#This Row],[art]],tabKontenart[],2,FALSE)</f>
        <v>01 Ausgaben VerwaltungsHH</v>
      </c>
      <c r="E1494" s="14" t="str">
        <f>LEFT(tabDaten[[#This Row],[Gld]],1) &amp; "    " &amp;VLOOKUP((tabDaten[[#This Row],[MandNr]]&amp;"x"&amp;LEFT(tabDaten[[#This Row],[Gld]],1)),tabGliederung[],2,FALSE)</f>
        <v xml:space="preserve">4    soziale Sicherung </v>
      </c>
      <c r="F1494" s="14" t="str">
        <f>LEFT(tabDaten[[#This Row],[Gld]],2) &amp; "    " &amp;VLOOKUP((tabDaten[[#This Row],[MandNr]]&amp;"x"&amp;LEFT(tabDaten[[#This Row],[Gld]],2)),tabGliederung[],2,FALSE)</f>
        <v>46    Einrichtungen der Jugendhilfe,  Jugendarbeit</v>
      </c>
      <c r="G14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4" s="14" t="str">
        <f>LEFT(tabDaten[[#This Row],[Gld]],4) &amp; "    " &amp;VLOOKUP((tabDaten[[#This Row],[MandNr]]&amp;"x"&amp;LEFT(tabDaten[[#This Row],[Gld]],4)),tabGliederung[],2,FALSE)</f>
        <v xml:space="preserve">4641    Kindergarten Babstadt </v>
      </c>
      <c r="I1494" s="14" t="str">
        <f>IF(OR(LEFT(tabDaten[[#This Row],[Grp]],1)*1=3,LEFT(tabDaten[[#This Row],[Grp]],1)*1=9),LEFT(tabDaten[[#This Row],[Grp]],2),LEFT(tabDaten[[#This Row],[Grp]],1))</f>
        <v>4</v>
      </c>
      <c r="J1494" s="14" t="str">
        <f>VLOOKUP(tabDaten[[#This Row],[GrpKurz]],tabGruppierung[],2,FALSE)</f>
        <v>A   Personalausgaben</v>
      </c>
      <c r="K14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4641-444000    Beiträge zur gesetzlichen Sozialversicherung für Angest. bis 2005 nur Angestellte </v>
      </c>
      <c r="L1494" s="17">
        <f>IF(OR(tabDaten[[#This Row],[art]]="00",tabDaten[[#This Row],[art]]="10"),tabDaten[[#This Row],[Plan]],tabDaten[[#This Row],[Plan]]*-1)</f>
        <v>-92400</v>
      </c>
      <c r="M1494" s="18">
        <f>IF(OR(tabDaten[[#This Row],[art]]="00",tabDaten[[#This Row],[art]]="10",tabDaten[[#This Row],[art]]="60",tabDaten[[#This Row],[art]]="70"),tabDaten[[#This Row],[Rechnung]],tabDaten[[#This Row],[Rechnung]]*-1)</f>
        <v>-91087.87</v>
      </c>
      <c r="N1494" s="44">
        <v>1</v>
      </c>
      <c r="O1494" s="45" t="s">
        <v>997</v>
      </c>
      <c r="P1494" s="45" t="s">
        <v>1240</v>
      </c>
      <c r="Q1494" s="45" t="s">
        <v>1710</v>
      </c>
      <c r="R1494" s="45" t="s">
        <v>995</v>
      </c>
      <c r="S1494" s="45" t="s">
        <v>1546</v>
      </c>
      <c r="T1494" s="44" t="s">
        <v>128</v>
      </c>
      <c r="U1494" s="46">
        <v>92400</v>
      </c>
      <c r="V1494" s="46">
        <v>91087.87</v>
      </c>
    </row>
    <row r="1495" spans="2:22" x14ac:dyDescent="0.2">
      <c r="B1495" s="14" t="str">
        <f>IF(tabDaten[[#This Row],[MandNr]]="","Fehler",IF(tabDaten[[#This Row],[MandNr]]=1,"1 Stadt Bad Rappenau","2 Eigenbetrieb Stadtenwässerung"))</f>
        <v>1 Stadt Bad Rappenau</v>
      </c>
      <c r="C1495" s="14" t="str">
        <f>IF(OR(tabDaten[[#This Row],[art]]="00",tabDaten[[#This Row],[art]]="01",tabDaten[[#This Row],[art]]="60",tabDaten[[#This Row],[art]]="61"),"0 Verwaltungshaushalt","1 Vermögenshaushalt")</f>
        <v>0 Verwaltungshaushalt</v>
      </c>
      <c r="D1495" s="14" t="str">
        <f>VLOOKUP(tabDaten[[#This Row],[art]],tabKontenart[],2,FALSE)</f>
        <v>01 Ausgaben VerwaltungsHH</v>
      </c>
      <c r="E1495" s="14" t="str">
        <f>LEFT(tabDaten[[#This Row],[Gld]],1) &amp; "    " &amp;VLOOKUP((tabDaten[[#This Row],[MandNr]]&amp;"x"&amp;LEFT(tabDaten[[#This Row],[Gld]],1)),tabGliederung[],2,FALSE)</f>
        <v xml:space="preserve">4    soziale Sicherung </v>
      </c>
      <c r="F1495" s="14" t="str">
        <f>LEFT(tabDaten[[#This Row],[Gld]],2) &amp; "    " &amp;VLOOKUP((tabDaten[[#This Row],[MandNr]]&amp;"x"&amp;LEFT(tabDaten[[#This Row],[Gld]],2)),tabGliederung[],2,FALSE)</f>
        <v>46    Einrichtungen der Jugendhilfe,  Jugendarbeit</v>
      </c>
      <c r="G14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5" s="14" t="str">
        <f>LEFT(tabDaten[[#This Row],[Gld]],4) &amp; "    " &amp;VLOOKUP((tabDaten[[#This Row],[MandNr]]&amp;"x"&amp;LEFT(tabDaten[[#This Row],[Gld]],4)),tabGliederung[],2,FALSE)</f>
        <v xml:space="preserve">4641    Kindergarten Babstadt </v>
      </c>
      <c r="I1495" s="14" t="str">
        <f>IF(OR(LEFT(tabDaten[[#This Row],[Grp]],1)*1=3,LEFT(tabDaten[[#This Row],[Grp]],1)*1=9),LEFT(tabDaten[[#This Row],[Grp]],2),LEFT(tabDaten[[#This Row],[Grp]],1))</f>
        <v>4</v>
      </c>
      <c r="J1495" s="14" t="str">
        <f>VLOOKUP(tabDaten[[#This Row],[GrpKurz]],tabGruppierung[],2,FALSE)</f>
        <v>A   Personalausgaben</v>
      </c>
      <c r="K14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4641-450000    Beihilfen, Unterstützung und dgl.  </v>
      </c>
      <c r="L1495" s="17">
        <f>IF(OR(tabDaten[[#This Row],[art]]="00",tabDaten[[#This Row],[art]]="10"),tabDaten[[#This Row],[Plan]],tabDaten[[#This Row],[Plan]]*-1)</f>
        <v>-100</v>
      </c>
      <c r="M1495" s="18">
        <f>IF(OR(tabDaten[[#This Row],[art]]="00",tabDaten[[#This Row],[art]]="10",tabDaten[[#This Row],[art]]="60",tabDaten[[#This Row],[art]]="70"),tabDaten[[#This Row],[Rechnung]],tabDaten[[#This Row],[Rechnung]]*-1)</f>
        <v>-40.880000000000003</v>
      </c>
      <c r="N1495" s="44">
        <v>1</v>
      </c>
      <c r="O1495" s="45" t="s">
        <v>997</v>
      </c>
      <c r="P1495" s="45" t="s">
        <v>1240</v>
      </c>
      <c r="Q1495" s="45" t="s">
        <v>1711</v>
      </c>
      <c r="R1495" s="45" t="s">
        <v>995</v>
      </c>
      <c r="S1495" s="45" t="s">
        <v>1546</v>
      </c>
      <c r="T1495" s="44" t="s">
        <v>106</v>
      </c>
      <c r="U1495" s="46">
        <v>100</v>
      </c>
      <c r="V1495" s="46">
        <v>40.880000000000003</v>
      </c>
    </row>
    <row r="1496" spans="2:22" x14ac:dyDescent="0.2">
      <c r="B1496" s="14" t="str">
        <f>IF(tabDaten[[#This Row],[MandNr]]="","Fehler",IF(tabDaten[[#This Row],[MandNr]]=1,"1 Stadt Bad Rappenau","2 Eigenbetrieb Stadtenwässerung"))</f>
        <v>1 Stadt Bad Rappenau</v>
      </c>
      <c r="C1496" s="14" t="str">
        <f>IF(OR(tabDaten[[#This Row],[art]]="00",tabDaten[[#This Row],[art]]="01",tabDaten[[#This Row],[art]]="60",tabDaten[[#This Row],[art]]="61"),"0 Verwaltungshaushalt","1 Vermögenshaushalt")</f>
        <v>0 Verwaltungshaushalt</v>
      </c>
      <c r="D1496" s="14" t="str">
        <f>VLOOKUP(tabDaten[[#This Row],[art]],tabKontenart[],2,FALSE)</f>
        <v>01 Ausgaben VerwaltungsHH</v>
      </c>
      <c r="E1496" s="14" t="str">
        <f>LEFT(tabDaten[[#This Row],[Gld]],1) &amp; "    " &amp;VLOOKUP((tabDaten[[#This Row],[MandNr]]&amp;"x"&amp;LEFT(tabDaten[[#This Row],[Gld]],1)),tabGliederung[],2,FALSE)</f>
        <v xml:space="preserve">4    soziale Sicherung </v>
      </c>
      <c r="F1496" s="14" t="str">
        <f>LEFT(tabDaten[[#This Row],[Gld]],2) &amp; "    " &amp;VLOOKUP((tabDaten[[#This Row],[MandNr]]&amp;"x"&amp;LEFT(tabDaten[[#This Row],[Gld]],2)),tabGliederung[],2,FALSE)</f>
        <v>46    Einrichtungen der Jugendhilfe,  Jugendarbeit</v>
      </c>
      <c r="G14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6" s="14" t="str">
        <f>LEFT(tabDaten[[#This Row],[Gld]],4) &amp; "    " &amp;VLOOKUP((tabDaten[[#This Row],[MandNr]]&amp;"x"&amp;LEFT(tabDaten[[#This Row],[Gld]],4)),tabGliederung[],2,FALSE)</f>
        <v xml:space="preserve">4641    Kindergarten Babstadt </v>
      </c>
      <c r="I1496" s="14" t="str">
        <f>IF(OR(LEFT(tabDaten[[#This Row],[Grp]],1)*1=3,LEFT(tabDaten[[#This Row],[Grp]],1)*1=9),LEFT(tabDaten[[#This Row],[Grp]],2),LEFT(tabDaten[[#This Row],[Grp]],1))</f>
        <v>4</v>
      </c>
      <c r="J1496" s="14" t="str">
        <f>VLOOKUP(tabDaten[[#This Row],[GrpKurz]],tabGruppierung[],2,FALSE)</f>
        <v>A   Personalausgaben</v>
      </c>
      <c r="K14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4641-460000    Personalnebenausgaben   </v>
      </c>
      <c r="L1496" s="17">
        <f>IF(OR(tabDaten[[#This Row],[art]]="00",tabDaten[[#This Row],[art]]="10"),tabDaten[[#This Row],[Plan]],tabDaten[[#This Row],[Plan]]*-1)</f>
        <v>-700</v>
      </c>
      <c r="M1496" s="18">
        <f>IF(OR(tabDaten[[#This Row],[art]]="00",tabDaten[[#This Row],[art]]="10",tabDaten[[#This Row],[art]]="60",tabDaten[[#This Row],[art]]="70"),tabDaten[[#This Row],[Rechnung]],tabDaten[[#This Row],[Rechnung]]*-1)</f>
        <v>-1486.96</v>
      </c>
      <c r="N1496" s="44">
        <v>1</v>
      </c>
      <c r="O1496" s="45" t="s">
        <v>997</v>
      </c>
      <c r="P1496" s="45" t="s">
        <v>1240</v>
      </c>
      <c r="Q1496" s="45" t="s">
        <v>1712</v>
      </c>
      <c r="R1496" s="45" t="s">
        <v>995</v>
      </c>
      <c r="S1496" s="45" t="s">
        <v>1546</v>
      </c>
      <c r="T1496" s="44" t="s">
        <v>107</v>
      </c>
      <c r="U1496" s="46">
        <v>700</v>
      </c>
      <c r="V1496" s="46">
        <v>1486.96</v>
      </c>
    </row>
    <row r="1497" spans="2:22" x14ac:dyDescent="0.2">
      <c r="B1497" s="14" t="str">
        <f>IF(tabDaten[[#This Row],[MandNr]]="","Fehler",IF(tabDaten[[#This Row],[MandNr]]=1,"1 Stadt Bad Rappenau","2 Eigenbetrieb Stadtenwässerung"))</f>
        <v>1 Stadt Bad Rappenau</v>
      </c>
      <c r="C1497" s="14" t="str">
        <f>IF(OR(tabDaten[[#This Row],[art]]="00",tabDaten[[#This Row],[art]]="01",tabDaten[[#This Row],[art]]="60",tabDaten[[#This Row],[art]]="61"),"0 Verwaltungshaushalt","1 Vermögenshaushalt")</f>
        <v>0 Verwaltungshaushalt</v>
      </c>
      <c r="D1497" s="14" t="str">
        <f>VLOOKUP(tabDaten[[#This Row],[art]],tabKontenart[],2,FALSE)</f>
        <v>01 Ausgaben VerwaltungsHH</v>
      </c>
      <c r="E1497" s="14" t="str">
        <f>LEFT(tabDaten[[#This Row],[Gld]],1) &amp; "    " &amp;VLOOKUP((tabDaten[[#This Row],[MandNr]]&amp;"x"&amp;LEFT(tabDaten[[#This Row],[Gld]],1)),tabGliederung[],2,FALSE)</f>
        <v xml:space="preserve">4    soziale Sicherung </v>
      </c>
      <c r="F1497" s="14" t="str">
        <f>LEFT(tabDaten[[#This Row],[Gld]],2) &amp; "    " &amp;VLOOKUP((tabDaten[[#This Row],[MandNr]]&amp;"x"&amp;LEFT(tabDaten[[#This Row],[Gld]],2)),tabGliederung[],2,FALSE)</f>
        <v>46    Einrichtungen der Jugendhilfe,  Jugendarbeit</v>
      </c>
      <c r="G14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7" s="14" t="str">
        <f>LEFT(tabDaten[[#This Row],[Gld]],4) &amp; "    " &amp;VLOOKUP((tabDaten[[#This Row],[MandNr]]&amp;"x"&amp;LEFT(tabDaten[[#This Row],[Gld]],4)),tabGliederung[],2,FALSE)</f>
        <v xml:space="preserve">4641    Kindergarten Babstadt </v>
      </c>
      <c r="I1497" s="14" t="str">
        <f>IF(OR(LEFT(tabDaten[[#This Row],[Grp]],1)*1=3,LEFT(tabDaten[[#This Row],[Grp]],1)*1=9),LEFT(tabDaten[[#This Row],[Grp]],2),LEFT(tabDaten[[#This Row],[Grp]],1))</f>
        <v>4</v>
      </c>
      <c r="J1497" s="14" t="str">
        <f>VLOOKUP(tabDaten[[#This Row],[GrpKurz]],tabGruppierung[],2,FALSE)</f>
        <v>A   Personalausgaben</v>
      </c>
      <c r="K14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4641-462000    Betriebsausflug   </v>
      </c>
      <c r="L1497" s="17">
        <f>IF(OR(tabDaten[[#This Row],[art]]="00",tabDaten[[#This Row],[art]]="10"),tabDaten[[#This Row],[Plan]],tabDaten[[#This Row],[Plan]]*-1)</f>
        <v>-100</v>
      </c>
      <c r="M1497" s="18">
        <f>IF(OR(tabDaten[[#This Row],[art]]="00",tabDaten[[#This Row],[art]]="10",tabDaten[[#This Row],[art]]="60",tabDaten[[#This Row],[art]]="70"),tabDaten[[#This Row],[Rechnung]],tabDaten[[#This Row],[Rechnung]]*-1)</f>
        <v>-215.82</v>
      </c>
      <c r="N1497" s="44">
        <v>1</v>
      </c>
      <c r="O1497" s="45" t="s">
        <v>997</v>
      </c>
      <c r="P1497" s="45" t="s">
        <v>1240</v>
      </c>
      <c r="Q1497" s="45" t="s">
        <v>1713</v>
      </c>
      <c r="R1497" s="45" t="s">
        <v>995</v>
      </c>
      <c r="S1497" s="45" t="s">
        <v>1546</v>
      </c>
      <c r="T1497" s="44" t="s">
        <v>108</v>
      </c>
      <c r="U1497" s="46">
        <v>100</v>
      </c>
      <c r="V1497" s="46">
        <v>215.82</v>
      </c>
    </row>
    <row r="1498" spans="2:22" x14ac:dyDescent="0.2">
      <c r="B1498" s="14" t="str">
        <f>IF(tabDaten[[#This Row],[MandNr]]="","Fehler",IF(tabDaten[[#This Row],[MandNr]]=1,"1 Stadt Bad Rappenau","2 Eigenbetrieb Stadtenwässerung"))</f>
        <v>1 Stadt Bad Rappenau</v>
      </c>
      <c r="C1498" s="14" t="str">
        <f>IF(OR(tabDaten[[#This Row],[art]]="00",tabDaten[[#This Row],[art]]="01",tabDaten[[#This Row],[art]]="60",tabDaten[[#This Row],[art]]="61"),"0 Verwaltungshaushalt","1 Vermögenshaushalt")</f>
        <v>0 Verwaltungshaushalt</v>
      </c>
      <c r="D1498" s="14" t="str">
        <f>VLOOKUP(tabDaten[[#This Row],[art]],tabKontenart[],2,FALSE)</f>
        <v>01 Ausgaben VerwaltungsHH</v>
      </c>
      <c r="E1498" s="14" t="str">
        <f>LEFT(tabDaten[[#This Row],[Gld]],1) &amp; "    " &amp;VLOOKUP((tabDaten[[#This Row],[MandNr]]&amp;"x"&amp;LEFT(tabDaten[[#This Row],[Gld]],1)),tabGliederung[],2,FALSE)</f>
        <v xml:space="preserve">4    soziale Sicherung </v>
      </c>
      <c r="F1498" s="14" t="str">
        <f>LEFT(tabDaten[[#This Row],[Gld]],2) &amp; "    " &amp;VLOOKUP((tabDaten[[#This Row],[MandNr]]&amp;"x"&amp;LEFT(tabDaten[[#This Row],[Gld]],2)),tabGliederung[],2,FALSE)</f>
        <v>46    Einrichtungen der Jugendhilfe,  Jugendarbeit</v>
      </c>
      <c r="G14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8" s="14" t="str">
        <f>LEFT(tabDaten[[#This Row],[Gld]],4) &amp; "    " &amp;VLOOKUP((tabDaten[[#This Row],[MandNr]]&amp;"x"&amp;LEFT(tabDaten[[#This Row],[Gld]],4)),tabGliederung[],2,FALSE)</f>
        <v xml:space="preserve">4641    Kindergarten Babstadt </v>
      </c>
      <c r="I1498" s="14" t="str">
        <f>IF(OR(LEFT(tabDaten[[#This Row],[Grp]],1)*1=3,LEFT(tabDaten[[#This Row],[Grp]],1)*1=9),LEFT(tabDaten[[#This Row],[Grp]],2),LEFT(tabDaten[[#This Row],[Grp]],1))</f>
        <v>5</v>
      </c>
      <c r="J1498" s="14" t="str">
        <f>VLOOKUP(tabDaten[[#This Row],[GrpKurz]],tabGruppierung[],2,FALSE)</f>
        <v>A   Sächlicher Verwaltungs- und Betriebsaufwand</v>
      </c>
      <c r="K14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4641-501000    Gebäudeunterhaltung   </v>
      </c>
      <c r="L1498" s="17">
        <f>IF(OR(tabDaten[[#This Row],[art]]="00",tabDaten[[#This Row],[art]]="10"),tabDaten[[#This Row],[Plan]],tabDaten[[#This Row],[Plan]]*-1)</f>
        <v>-3500</v>
      </c>
      <c r="M1498" s="18">
        <f>IF(OR(tabDaten[[#This Row],[art]]="00",tabDaten[[#This Row],[art]]="10",tabDaten[[#This Row],[art]]="60",tabDaten[[#This Row],[art]]="70"),tabDaten[[#This Row],[Rechnung]],tabDaten[[#This Row],[Rechnung]]*-1)</f>
        <v>-15947.48</v>
      </c>
      <c r="N1498" s="44">
        <v>1</v>
      </c>
      <c r="O1498" s="45" t="s">
        <v>997</v>
      </c>
      <c r="P1498" s="45" t="s">
        <v>1240</v>
      </c>
      <c r="Q1498" s="45" t="s">
        <v>1730</v>
      </c>
      <c r="R1498" s="45" t="s">
        <v>995</v>
      </c>
      <c r="S1498" s="45" t="s">
        <v>1546</v>
      </c>
      <c r="T1498" s="44" t="s">
        <v>133</v>
      </c>
      <c r="U1498" s="46">
        <v>3500</v>
      </c>
      <c r="V1498" s="46">
        <v>15947.48</v>
      </c>
    </row>
    <row r="1499" spans="2:22" x14ac:dyDescent="0.2">
      <c r="B1499" s="14" t="str">
        <f>IF(tabDaten[[#This Row],[MandNr]]="","Fehler",IF(tabDaten[[#This Row],[MandNr]]=1,"1 Stadt Bad Rappenau","2 Eigenbetrieb Stadtenwässerung"))</f>
        <v>1 Stadt Bad Rappenau</v>
      </c>
      <c r="C1499" s="14" t="str">
        <f>IF(OR(tabDaten[[#This Row],[art]]="00",tabDaten[[#This Row],[art]]="01",tabDaten[[#This Row],[art]]="60",tabDaten[[#This Row],[art]]="61"),"0 Verwaltungshaushalt","1 Vermögenshaushalt")</f>
        <v>0 Verwaltungshaushalt</v>
      </c>
      <c r="D1499" s="14" t="str">
        <f>VLOOKUP(tabDaten[[#This Row],[art]],tabKontenart[],2,FALSE)</f>
        <v>01 Ausgaben VerwaltungsHH</v>
      </c>
      <c r="E1499" s="14" t="str">
        <f>LEFT(tabDaten[[#This Row],[Gld]],1) &amp; "    " &amp;VLOOKUP((tabDaten[[#This Row],[MandNr]]&amp;"x"&amp;LEFT(tabDaten[[#This Row],[Gld]],1)),tabGliederung[],2,FALSE)</f>
        <v xml:space="preserve">4    soziale Sicherung </v>
      </c>
      <c r="F1499" s="14" t="str">
        <f>LEFT(tabDaten[[#This Row],[Gld]],2) &amp; "    " &amp;VLOOKUP((tabDaten[[#This Row],[MandNr]]&amp;"x"&amp;LEFT(tabDaten[[#This Row],[Gld]],2)),tabGliederung[],2,FALSE)</f>
        <v>46    Einrichtungen der Jugendhilfe,  Jugendarbeit</v>
      </c>
      <c r="G14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499" s="14" t="str">
        <f>LEFT(tabDaten[[#This Row],[Gld]],4) &amp; "    " &amp;VLOOKUP((tabDaten[[#This Row],[MandNr]]&amp;"x"&amp;LEFT(tabDaten[[#This Row],[Gld]],4)),tabGliederung[],2,FALSE)</f>
        <v xml:space="preserve">4641    Kindergarten Babstadt </v>
      </c>
      <c r="I1499" s="14" t="str">
        <f>IF(OR(LEFT(tabDaten[[#This Row],[Grp]],1)*1=3,LEFT(tabDaten[[#This Row],[Grp]],1)*1=9),LEFT(tabDaten[[#This Row],[Grp]],2),LEFT(tabDaten[[#This Row],[Grp]],1))</f>
        <v>5</v>
      </c>
      <c r="J1499" s="14" t="str">
        <f>VLOOKUP(tabDaten[[#This Row],[GrpKurz]],tabGruppierung[],2,FALSE)</f>
        <v>A   Sächlicher Verwaltungs- und Betriebsaufwand</v>
      </c>
      <c r="K14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4641-510000    Unterhaltung des sonstigen unbeweglichen Vermögens  </v>
      </c>
      <c r="L1499" s="17">
        <f>IF(OR(tabDaten[[#This Row],[art]]="00",tabDaten[[#This Row],[art]]="10"),tabDaten[[#This Row],[Plan]],tabDaten[[#This Row],[Plan]]*-1)</f>
        <v>-3500</v>
      </c>
      <c r="M1499" s="18">
        <f>IF(OR(tabDaten[[#This Row],[art]]="00",tabDaten[[#This Row],[art]]="10",tabDaten[[#This Row],[art]]="60",tabDaten[[#This Row],[art]]="70"),tabDaten[[#This Row],[Rechnung]],tabDaten[[#This Row],[Rechnung]]*-1)</f>
        <v>-1119.52</v>
      </c>
      <c r="N1499" s="44">
        <v>1</v>
      </c>
      <c r="O1499" s="45" t="s">
        <v>997</v>
      </c>
      <c r="P1499" s="45" t="s">
        <v>1240</v>
      </c>
      <c r="Q1499" s="45" t="s">
        <v>1731</v>
      </c>
      <c r="R1499" s="45" t="s">
        <v>995</v>
      </c>
      <c r="S1499" s="45" t="s">
        <v>1546</v>
      </c>
      <c r="T1499" s="44" t="s">
        <v>134</v>
      </c>
      <c r="U1499" s="46">
        <v>3500</v>
      </c>
      <c r="V1499" s="46">
        <v>1119.52</v>
      </c>
    </row>
    <row r="1500" spans="2:22" x14ac:dyDescent="0.2">
      <c r="B1500" s="14" t="str">
        <f>IF(tabDaten[[#This Row],[MandNr]]="","Fehler",IF(tabDaten[[#This Row],[MandNr]]=1,"1 Stadt Bad Rappenau","2 Eigenbetrieb Stadtenwässerung"))</f>
        <v>1 Stadt Bad Rappenau</v>
      </c>
      <c r="C1500" s="14" t="str">
        <f>IF(OR(tabDaten[[#This Row],[art]]="00",tabDaten[[#This Row],[art]]="01",tabDaten[[#This Row],[art]]="60",tabDaten[[#This Row],[art]]="61"),"0 Verwaltungshaushalt","1 Vermögenshaushalt")</f>
        <v>0 Verwaltungshaushalt</v>
      </c>
      <c r="D1500" s="14" t="str">
        <f>VLOOKUP(tabDaten[[#This Row],[art]],tabKontenart[],2,FALSE)</f>
        <v>01 Ausgaben VerwaltungsHH</v>
      </c>
      <c r="E1500" s="14" t="str">
        <f>LEFT(tabDaten[[#This Row],[Gld]],1) &amp; "    " &amp;VLOOKUP((tabDaten[[#This Row],[MandNr]]&amp;"x"&amp;LEFT(tabDaten[[#This Row],[Gld]],1)),tabGliederung[],2,FALSE)</f>
        <v xml:space="preserve">4    soziale Sicherung </v>
      </c>
      <c r="F1500" s="14" t="str">
        <f>LEFT(tabDaten[[#This Row],[Gld]],2) &amp; "    " &amp;VLOOKUP((tabDaten[[#This Row],[MandNr]]&amp;"x"&amp;LEFT(tabDaten[[#This Row],[Gld]],2)),tabGliederung[],2,FALSE)</f>
        <v>46    Einrichtungen der Jugendhilfe,  Jugendarbeit</v>
      </c>
      <c r="G15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0" s="14" t="str">
        <f>LEFT(tabDaten[[#This Row],[Gld]],4) &amp; "    " &amp;VLOOKUP((tabDaten[[#This Row],[MandNr]]&amp;"x"&amp;LEFT(tabDaten[[#This Row],[Gld]],4)),tabGliederung[],2,FALSE)</f>
        <v xml:space="preserve">4641    Kindergarten Babstadt </v>
      </c>
      <c r="I1500" s="14" t="str">
        <f>IF(OR(LEFT(tabDaten[[#This Row],[Grp]],1)*1=3,LEFT(tabDaten[[#This Row],[Grp]],1)*1=9),LEFT(tabDaten[[#This Row],[Grp]],2),LEFT(tabDaten[[#This Row],[Grp]],1))</f>
        <v>5</v>
      </c>
      <c r="J1500" s="14" t="str">
        <f>VLOOKUP(tabDaten[[#This Row],[GrpKurz]],tabGruppierung[],2,FALSE)</f>
        <v>A   Sächlicher Verwaltungs- und Betriebsaufwand</v>
      </c>
      <c r="K15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4641-521000    Geräte, Ausstattungs- und Einrichtungsgegenstände  </v>
      </c>
      <c r="L1500" s="17">
        <f>IF(OR(tabDaten[[#This Row],[art]]="00",tabDaten[[#This Row],[art]]="10"),tabDaten[[#This Row],[Plan]],tabDaten[[#This Row],[Plan]]*-1)</f>
        <v>-6000</v>
      </c>
      <c r="M1500" s="18">
        <f>IF(OR(tabDaten[[#This Row],[art]]="00",tabDaten[[#This Row],[art]]="10",tabDaten[[#This Row],[art]]="60",tabDaten[[#This Row],[art]]="70"),tabDaten[[#This Row],[Rechnung]],tabDaten[[#This Row],[Rechnung]]*-1)</f>
        <v>-2733.03</v>
      </c>
      <c r="N1500" s="44">
        <v>1</v>
      </c>
      <c r="O1500" s="45" t="s">
        <v>997</v>
      </c>
      <c r="P1500" s="45" t="s">
        <v>1240</v>
      </c>
      <c r="Q1500" s="45" t="s">
        <v>1750</v>
      </c>
      <c r="R1500" s="45" t="s">
        <v>995</v>
      </c>
      <c r="S1500" s="45" t="s">
        <v>1546</v>
      </c>
      <c r="T1500" s="44" t="s">
        <v>125</v>
      </c>
      <c r="U1500" s="46">
        <v>6000</v>
      </c>
      <c r="V1500" s="46">
        <v>2733.03</v>
      </c>
    </row>
    <row r="1501" spans="2:22" x14ac:dyDescent="0.2">
      <c r="B1501" s="14" t="str">
        <f>IF(tabDaten[[#This Row],[MandNr]]="","Fehler",IF(tabDaten[[#This Row],[MandNr]]=1,"1 Stadt Bad Rappenau","2 Eigenbetrieb Stadtenwässerung"))</f>
        <v>1 Stadt Bad Rappenau</v>
      </c>
      <c r="C1501" s="14" t="str">
        <f>IF(OR(tabDaten[[#This Row],[art]]="00",tabDaten[[#This Row],[art]]="01",tabDaten[[#This Row],[art]]="60",tabDaten[[#This Row],[art]]="61"),"0 Verwaltungshaushalt","1 Vermögenshaushalt")</f>
        <v>0 Verwaltungshaushalt</v>
      </c>
      <c r="D1501" s="14" t="str">
        <f>VLOOKUP(tabDaten[[#This Row],[art]],tabKontenart[],2,FALSE)</f>
        <v>01 Ausgaben VerwaltungsHH</v>
      </c>
      <c r="E1501" s="14" t="str">
        <f>LEFT(tabDaten[[#This Row],[Gld]],1) &amp; "    " &amp;VLOOKUP((tabDaten[[#This Row],[MandNr]]&amp;"x"&amp;LEFT(tabDaten[[#This Row],[Gld]],1)),tabGliederung[],2,FALSE)</f>
        <v xml:space="preserve">4    soziale Sicherung </v>
      </c>
      <c r="F1501" s="14" t="str">
        <f>LEFT(tabDaten[[#This Row],[Gld]],2) &amp; "    " &amp;VLOOKUP((tabDaten[[#This Row],[MandNr]]&amp;"x"&amp;LEFT(tabDaten[[#This Row],[Gld]],2)),tabGliederung[],2,FALSE)</f>
        <v>46    Einrichtungen der Jugendhilfe,  Jugendarbeit</v>
      </c>
      <c r="G15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1" s="14" t="str">
        <f>LEFT(tabDaten[[#This Row],[Gld]],4) &amp; "    " &amp;VLOOKUP((tabDaten[[#This Row],[MandNr]]&amp;"x"&amp;LEFT(tabDaten[[#This Row],[Gld]],4)),tabGliederung[],2,FALSE)</f>
        <v xml:space="preserve">4641    Kindergarten Babstadt </v>
      </c>
      <c r="I1501" s="14" t="str">
        <f>IF(OR(LEFT(tabDaten[[#This Row],[Grp]],1)*1=3,LEFT(tabDaten[[#This Row],[Grp]],1)*1=9),LEFT(tabDaten[[#This Row],[Grp]],2),LEFT(tabDaten[[#This Row],[Grp]],1))</f>
        <v>5</v>
      </c>
      <c r="J1501" s="14" t="str">
        <f>VLOOKUP(tabDaten[[#This Row],[GrpKurz]],tabGruppierung[],2,FALSE)</f>
        <v>A   Sächlicher Verwaltungs- und Betriebsaufwand</v>
      </c>
      <c r="K15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4641-522000    Druck- und Kopierkosten   </v>
      </c>
      <c r="L1501" s="17">
        <f>IF(OR(tabDaten[[#This Row],[art]]="00",tabDaten[[#This Row],[art]]="10"),tabDaten[[#This Row],[Plan]],tabDaten[[#This Row],[Plan]]*-1)</f>
        <v>-800</v>
      </c>
      <c r="M1501" s="18">
        <f>IF(OR(tabDaten[[#This Row],[art]]="00",tabDaten[[#This Row],[art]]="10",tabDaten[[#This Row],[art]]="60",tabDaten[[#This Row],[art]]="70"),tabDaten[[#This Row],[Rechnung]],tabDaten[[#This Row],[Rechnung]]*-1)</f>
        <v>-629.09</v>
      </c>
      <c r="N1501" s="44">
        <v>1</v>
      </c>
      <c r="O1501" s="45" t="s">
        <v>997</v>
      </c>
      <c r="P1501" s="45" t="s">
        <v>1240</v>
      </c>
      <c r="Q1501" s="45" t="s">
        <v>1715</v>
      </c>
      <c r="R1501" s="45" t="s">
        <v>995</v>
      </c>
      <c r="S1501" s="45" t="s">
        <v>1546</v>
      </c>
      <c r="T1501" s="44" t="s">
        <v>110</v>
      </c>
      <c r="U1501" s="46">
        <v>800</v>
      </c>
      <c r="V1501" s="46">
        <v>629.09</v>
      </c>
    </row>
    <row r="1502" spans="2:22" x14ac:dyDescent="0.2">
      <c r="B1502" s="14" t="str">
        <f>IF(tabDaten[[#This Row],[MandNr]]="","Fehler",IF(tabDaten[[#This Row],[MandNr]]=1,"1 Stadt Bad Rappenau","2 Eigenbetrieb Stadtenwässerung"))</f>
        <v>1 Stadt Bad Rappenau</v>
      </c>
      <c r="C1502" s="14" t="str">
        <f>IF(OR(tabDaten[[#This Row],[art]]="00",tabDaten[[#This Row],[art]]="01",tabDaten[[#This Row],[art]]="60",tabDaten[[#This Row],[art]]="61"),"0 Verwaltungshaushalt","1 Vermögenshaushalt")</f>
        <v>0 Verwaltungshaushalt</v>
      </c>
      <c r="D1502" s="14" t="str">
        <f>VLOOKUP(tabDaten[[#This Row],[art]],tabKontenart[],2,FALSE)</f>
        <v>01 Ausgaben VerwaltungsHH</v>
      </c>
      <c r="E1502" s="14" t="str">
        <f>LEFT(tabDaten[[#This Row],[Gld]],1) &amp; "    " &amp;VLOOKUP((tabDaten[[#This Row],[MandNr]]&amp;"x"&amp;LEFT(tabDaten[[#This Row],[Gld]],1)),tabGliederung[],2,FALSE)</f>
        <v xml:space="preserve">4    soziale Sicherung </v>
      </c>
      <c r="F1502" s="14" t="str">
        <f>LEFT(tabDaten[[#This Row],[Gld]],2) &amp; "    " &amp;VLOOKUP((tabDaten[[#This Row],[MandNr]]&amp;"x"&amp;LEFT(tabDaten[[#This Row],[Gld]],2)),tabGliederung[],2,FALSE)</f>
        <v>46    Einrichtungen der Jugendhilfe,  Jugendarbeit</v>
      </c>
      <c r="G15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2" s="14" t="str">
        <f>LEFT(tabDaten[[#This Row],[Gld]],4) &amp; "    " &amp;VLOOKUP((tabDaten[[#This Row],[MandNr]]&amp;"x"&amp;LEFT(tabDaten[[#This Row],[Gld]],4)),tabGliederung[],2,FALSE)</f>
        <v xml:space="preserve">4641    Kindergarten Babstadt </v>
      </c>
      <c r="I1502" s="14" t="str">
        <f>IF(OR(LEFT(tabDaten[[#This Row],[Grp]],1)*1=3,LEFT(tabDaten[[#This Row],[Grp]],1)*1=9),LEFT(tabDaten[[#This Row],[Grp]],2),LEFT(tabDaten[[#This Row],[Grp]],1))</f>
        <v>5</v>
      </c>
      <c r="J1502" s="14" t="str">
        <f>VLOOKUP(tabDaten[[#This Row],[GrpKurz]],tabGruppierung[],2,FALSE)</f>
        <v>A   Sächlicher Verwaltungs- und Betriebsaufwand</v>
      </c>
      <c r="K15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4641-541000    Strom   </v>
      </c>
      <c r="L1502" s="17">
        <f>IF(OR(tabDaten[[#This Row],[art]]="00",tabDaten[[#This Row],[art]]="10"),tabDaten[[#This Row],[Plan]],tabDaten[[#This Row],[Plan]]*-1)</f>
        <v>-2000</v>
      </c>
      <c r="M1502" s="18">
        <f>IF(OR(tabDaten[[#This Row],[art]]="00",tabDaten[[#This Row],[art]]="10",tabDaten[[#This Row],[art]]="60",tabDaten[[#This Row],[art]]="70"),tabDaten[[#This Row],[Rechnung]],tabDaten[[#This Row],[Rechnung]]*-1)</f>
        <v>-1940.76</v>
      </c>
      <c r="N1502" s="44">
        <v>1</v>
      </c>
      <c r="O1502" s="45" t="s">
        <v>997</v>
      </c>
      <c r="P1502" s="45" t="s">
        <v>1240</v>
      </c>
      <c r="Q1502" s="45" t="s">
        <v>1732</v>
      </c>
      <c r="R1502" s="45" t="s">
        <v>995</v>
      </c>
      <c r="S1502" s="45" t="s">
        <v>1546</v>
      </c>
      <c r="T1502" s="44" t="s">
        <v>135</v>
      </c>
      <c r="U1502" s="46">
        <v>2000</v>
      </c>
      <c r="V1502" s="46">
        <v>1940.76</v>
      </c>
    </row>
    <row r="1503" spans="2:22" x14ac:dyDescent="0.2">
      <c r="B1503" s="14" t="str">
        <f>IF(tabDaten[[#This Row],[MandNr]]="","Fehler",IF(tabDaten[[#This Row],[MandNr]]=1,"1 Stadt Bad Rappenau","2 Eigenbetrieb Stadtenwässerung"))</f>
        <v>1 Stadt Bad Rappenau</v>
      </c>
      <c r="C1503" s="14" t="str">
        <f>IF(OR(tabDaten[[#This Row],[art]]="00",tabDaten[[#This Row],[art]]="01",tabDaten[[#This Row],[art]]="60",tabDaten[[#This Row],[art]]="61"),"0 Verwaltungshaushalt","1 Vermögenshaushalt")</f>
        <v>0 Verwaltungshaushalt</v>
      </c>
      <c r="D1503" s="14" t="str">
        <f>VLOOKUP(tabDaten[[#This Row],[art]],tabKontenart[],2,FALSE)</f>
        <v>01 Ausgaben VerwaltungsHH</v>
      </c>
      <c r="E1503" s="14" t="str">
        <f>LEFT(tabDaten[[#This Row],[Gld]],1) &amp; "    " &amp;VLOOKUP((tabDaten[[#This Row],[MandNr]]&amp;"x"&amp;LEFT(tabDaten[[#This Row],[Gld]],1)),tabGliederung[],2,FALSE)</f>
        <v xml:space="preserve">4    soziale Sicherung </v>
      </c>
      <c r="F1503" s="14" t="str">
        <f>LEFT(tabDaten[[#This Row],[Gld]],2) &amp; "    " &amp;VLOOKUP((tabDaten[[#This Row],[MandNr]]&amp;"x"&amp;LEFT(tabDaten[[#This Row],[Gld]],2)),tabGliederung[],2,FALSE)</f>
        <v>46    Einrichtungen der Jugendhilfe,  Jugendarbeit</v>
      </c>
      <c r="G15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3" s="14" t="str">
        <f>LEFT(tabDaten[[#This Row],[Gld]],4) &amp; "    " &amp;VLOOKUP((tabDaten[[#This Row],[MandNr]]&amp;"x"&amp;LEFT(tabDaten[[#This Row],[Gld]],4)),tabGliederung[],2,FALSE)</f>
        <v xml:space="preserve">4641    Kindergarten Babstadt </v>
      </c>
      <c r="I1503" s="14" t="str">
        <f>IF(OR(LEFT(tabDaten[[#This Row],[Grp]],1)*1=3,LEFT(tabDaten[[#This Row],[Grp]],1)*1=9),LEFT(tabDaten[[#This Row],[Grp]],2),LEFT(tabDaten[[#This Row],[Grp]],1))</f>
        <v>5</v>
      </c>
      <c r="J1503" s="14" t="str">
        <f>VLOOKUP(tabDaten[[#This Row],[GrpKurz]],tabGruppierung[],2,FALSE)</f>
        <v>A   Sächlicher Verwaltungs- und Betriebsaufwand</v>
      </c>
      <c r="K15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4641-542000    Wasser / Abwasser   </v>
      </c>
      <c r="L1503" s="17">
        <f>IF(OR(tabDaten[[#This Row],[art]]="00",tabDaten[[#This Row],[art]]="10"),tabDaten[[#This Row],[Plan]],tabDaten[[#This Row],[Plan]]*-1)</f>
        <v>-1200</v>
      </c>
      <c r="M1503" s="18">
        <f>IF(OR(tabDaten[[#This Row],[art]]="00",tabDaten[[#This Row],[art]]="10",tabDaten[[#This Row],[art]]="60",tabDaten[[#This Row],[art]]="70"),tabDaten[[#This Row],[Rechnung]],tabDaten[[#This Row],[Rechnung]]*-1)</f>
        <v>-820.31</v>
      </c>
      <c r="N1503" s="44">
        <v>1</v>
      </c>
      <c r="O1503" s="45" t="s">
        <v>997</v>
      </c>
      <c r="P1503" s="45" t="s">
        <v>1240</v>
      </c>
      <c r="Q1503" s="45" t="s">
        <v>1733</v>
      </c>
      <c r="R1503" s="45" t="s">
        <v>995</v>
      </c>
      <c r="S1503" s="45" t="s">
        <v>1546</v>
      </c>
      <c r="T1503" s="44" t="s">
        <v>136</v>
      </c>
      <c r="U1503" s="46">
        <v>1200</v>
      </c>
      <c r="V1503" s="46">
        <v>820.31</v>
      </c>
    </row>
    <row r="1504" spans="2:22" x14ac:dyDescent="0.2">
      <c r="B1504" s="14" t="str">
        <f>IF(tabDaten[[#This Row],[MandNr]]="","Fehler",IF(tabDaten[[#This Row],[MandNr]]=1,"1 Stadt Bad Rappenau","2 Eigenbetrieb Stadtenwässerung"))</f>
        <v>1 Stadt Bad Rappenau</v>
      </c>
      <c r="C1504" s="14" t="str">
        <f>IF(OR(tabDaten[[#This Row],[art]]="00",tabDaten[[#This Row],[art]]="01",tabDaten[[#This Row],[art]]="60",tabDaten[[#This Row],[art]]="61"),"0 Verwaltungshaushalt","1 Vermögenshaushalt")</f>
        <v>0 Verwaltungshaushalt</v>
      </c>
      <c r="D1504" s="14" t="str">
        <f>VLOOKUP(tabDaten[[#This Row],[art]],tabKontenart[],2,FALSE)</f>
        <v>01 Ausgaben VerwaltungsHH</v>
      </c>
      <c r="E1504" s="14" t="str">
        <f>LEFT(tabDaten[[#This Row],[Gld]],1) &amp; "    " &amp;VLOOKUP((tabDaten[[#This Row],[MandNr]]&amp;"x"&amp;LEFT(tabDaten[[#This Row],[Gld]],1)),tabGliederung[],2,FALSE)</f>
        <v xml:space="preserve">4    soziale Sicherung </v>
      </c>
      <c r="F1504" s="14" t="str">
        <f>LEFT(tabDaten[[#This Row],[Gld]],2) &amp; "    " &amp;VLOOKUP((tabDaten[[#This Row],[MandNr]]&amp;"x"&amp;LEFT(tabDaten[[#This Row],[Gld]],2)),tabGliederung[],2,FALSE)</f>
        <v>46    Einrichtungen der Jugendhilfe,  Jugendarbeit</v>
      </c>
      <c r="G15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4" s="14" t="str">
        <f>LEFT(tabDaten[[#This Row],[Gld]],4) &amp; "    " &amp;VLOOKUP((tabDaten[[#This Row],[MandNr]]&amp;"x"&amp;LEFT(tabDaten[[#This Row],[Gld]],4)),tabGliederung[],2,FALSE)</f>
        <v xml:space="preserve">4641    Kindergarten Babstadt </v>
      </c>
      <c r="I1504" s="14" t="str">
        <f>IF(OR(LEFT(tabDaten[[#This Row],[Grp]],1)*1=3,LEFT(tabDaten[[#This Row],[Grp]],1)*1=9),LEFT(tabDaten[[#This Row],[Grp]],2),LEFT(tabDaten[[#This Row],[Grp]],1))</f>
        <v>5</v>
      </c>
      <c r="J1504" s="14" t="str">
        <f>VLOOKUP(tabDaten[[#This Row],[GrpKurz]],tabGruppierung[],2,FALSE)</f>
        <v>A   Sächlicher Verwaltungs- und Betriebsaufwand</v>
      </c>
      <c r="K15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4641-543000    Heizungskosten   </v>
      </c>
      <c r="L1504" s="17">
        <f>IF(OR(tabDaten[[#This Row],[art]]="00",tabDaten[[#This Row],[art]]="10"),tabDaten[[#This Row],[Plan]],tabDaten[[#This Row],[Plan]]*-1)</f>
        <v>-7300</v>
      </c>
      <c r="M1504" s="18">
        <f>IF(OR(tabDaten[[#This Row],[art]]="00",tabDaten[[#This Row],[art]]="10",tabDaten[[#This Row],[art]]="60",tabDaten[[#This Row],[art]]="70"),tabDaten[[#This Row],[Rechnung]],tabDaten[[#This Row],[Rechnung]]*-1)</f>
        <v>-3584.3</v>
      </c>
      <c r="N1504" s="44">
        <v>1</v>
      </c>
      <c r="O1504" s="45" t="s">
        <v>997</v>
      </c>
      <c r="P1504" s="45" t="s">
        <v>1240</v>
      </c>
      <c r="Q1504" s="45" t="s">
        <v>1734</v>
      </c>
      <c r="R1504" s="45" t="s">
        <v>995</v>
      </c>
      <c r="S1504" s="45" t="s">
        <v>1546</v>
      </c>
      <c r="T1504" s="44" t="s">
        <v>137</v>
      </c>
      <c r="U1504" s="46">
        <v>7300</v>
      </c>
      <c r="V1504" s="46">
        <v>3584.3</v>
      </c>
    </row>
    <row r="1505" spans="2:22" x14ac:dyDescent="0.2">
      <c r="B1505" s="14" t="str">
        <f>IF(tabDaten[[#This Row],[MandNr]]="","Fehler",IF(tabDaten[[#This Row],[MandNr]]=1,"1 Stadt Bad Rappenau","2 Eigenbetrieb Stadtenwässerung"))</f>
        <v>1 Stadt Bad Rappenau</v>
      </c>
      <c r="C1505" s="14" t="str">
        <f>IF(OR(tabDaten[[#This Row],[art]]="00",tabDaten[[#This Row],[art]]="01",tabDaten[[#This Row],[art]]="60",tabDaten[[#This Row],[art]]="61"),"0 Verwaltungshaushalt","1 Vermögenshaushalt")</f>
        <v>0 Verwaltungshaushalt</v>
      </c>
      <c r="D1505" s="14" t="str">
        <f>VLOOKUP(tabDaten[[#This Row],[art]],tabKontenart[],2,FALSE)</f>
        <v>01 Ausgaben VerwaltungsHH</v>
      </c>
      <c r="E1505" s="14" t="str">
        <f>LEFT(tabDaten[[#This Row],[Gld]],1) &amp; "    " &amp;VLOOKUP((tabDaten[[#This Row],[MandNr]]&amp;"x"&amp;LEFT(tabDaten[[#This Row],[Gld]],1)),tabGliederung[],2,FALSE)</f>
        <v xml:space="preserve">4    soziale Sicherung </v>
      </c>
      <c r="F1505" s="14" t="str">
        <f>LEFT(tabDaten[[#This Row],[Gld]],2) &amp; "    " &amp;VLOOKUP((tabDaten[[#This Row],[MandNr]]&amp;"x"&amp;LEFT(tabDaten[[#This Row],[Gld]],2)),tabGliederung[],2,FALSE)</f>
        <v>46    Einrichtungen der Jugendhilfe,  Jugendarbeit</v>
      </c>
      <c r="G15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5" s="14" t="str">
        <f>LEFT(tabDaten[[#This Row],[Gld]],4) &amp; "    " &amp;VLOOKUP((tabDaten[[#This Row],[MandNr]]&amp;"x"&amp;LEFT(tabDaten[[#This Row],[Gld]],4)),tabGliederung[],2,FALSE)</f>
        <v xml:space="preserve">4641    Kindergarten Babstadt </v>
      </c>
      <c r="I1505" s="14" t="str">
        <f>IF(OR(LEFT(tabDaten[[#This Row],[Grp]],1)*1=3,LEFT(tabDaten[[#This Row],[Grp]],1)*1=9),LEFT(tabDaten[[#This Row],[Grp]],2),LEFT(tabDaten[[#This Row],[Grp]],1))</f>
        <v>5</v>
      </c>
      <c r="J1505" s="14" t="str">
        <f>VLOOKUP(tabDaten[[#This Row],[GrpKurz]],tabGruppierung[],2,FALSE)</f>
        <v>A   Sächlicher Verwaltungs- und Betriebsaufwand</v>
      </c>
      <c r="K15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4641-544000    Abfallgebühren   </v>
      </c>
      <c r="L1505" s="17">
        <f>IF(OR(tabDaten[[#This Row],[art]]="00",tabDaten[[#This Row],[art]]="10"),tabDaten[[#This Row],[Plan]],tabDaten[[#This Row],[Plan]]*-1)</f>
        <v>-1900</v>
      </c>
      <c r="M1505" s="18">
        <f>IF(OR(tabDaten[[#This Row],[art]]="00",tabDaten[[#This Row],[art]]="10",tabDaten[[#This Row],[art]]="60",tabDaten[[#This Row],[art]]="70"),tabDaten[[#This Row],[Rechnung]],tabDaten[[#This Row],[Rechnung]]*-1)</f>
        <v>-936</v>
      </c>
      <c r="N1505" s="44">
        <v>1</v>
      </c>
      <c r="O1505" s="45" t="s">
        <v>997</v>
      </c>
      <c r="P1505" s="45" t="s">
        <v>1240</v>
      </c>
      <c r="Q1505" s="45" t="s">
        <v>1735</v>
      </c>
      <c r="R1505" s="45" t="s">
        <v>995</v>
      </c>
      <c r="S1505" s="45" t="s">
        <v>1546</v>
      </c>
      <c r="T1505" s="44" t="s">
        <v>138</v>
      </c>
      <c r="U1505" s="46">
        <v>1900</v>
      </c>
      <c r="V1505" s="46">
        <v>936</v>
      </c>
    </row>
    <row r="1506" spans="2:22" x14ac:dyDescent="0.2">
      <c r="B1506" s="14" t="str">
        <f>IF(tabDaten[[#This Row],[MandNr]]="","Fehler",IF(tabDaten[[#This Row],[MandNr]]=1,"1 Stadt Bad Rappenau","2 Eigenbetrieb Stadtenwässerung"))</f>
        <v>1 Stadt Bad Rappenau</v>
      </c>
      <c r="C1506" s="14" t="str">
        <f>IF(OR(tabDaten[[#This Row],[art]]="00",tabDaten[[#This Row],[art]]="01",tabDaten[[#This Row],[art]]="60",tabDaten[[#This Row],[art]]="61"),"0 Verwaltungshaushalt","1 Vermögenshaushalt")</f>
        <v>0 Verwaltungshaushalt</v>
      </c>
      <c r="D1506" s="14" t="str">
        <f>VLOOKUP(tabDaten[[#This Row],[art]],tabKontenart[],2,FALSE)</f>
        <v>01 Ausgaben VerwaltungsHH</v>
      </c>
      <c r="E1506" s="14" t="str">
        <f>LEFT(tabDaten[[#This Row],[Gld]],1) &amp; "    " &amp;VLOOKUP((tabDaten[[#This Row],[MandNr]]&amp;"x"&amp;LEFT(tabDaten[[#This Row],[Gld]],1)),tabGliederung[],2,FALSE)</f>
        <v xml:space="preserve">4    soziale Sicherung </v>
      </c>
      <c r="F1506" s="14" t="str">
        <f>LEFT(tabDaten[[#This Row],[Gld]],2) &amp; "    " &amp;VLOOKUP((tabDaten[[#This Row],[MandNr]]&amp;"x"&amp;LEFT(tabDaten[[#This Row],[Gld]],2)),tabGliederung[],2,FALSE)</f>
        <v>46    Einrichtungen der Jugendhilfe,  Jugendarbeit</v>
      </c>
      <c r="G15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6" s="14" t="str">
        <f>LEFT(tabDaten[[#This Row],[Gld]],4) &amp; "    " &amp;VLOOKUP((tabDaten[[#This Row],[MandNr]]&amp;"x"&amp;LEFT(tabDaten[[#This Row],[Gld]],4)),tabGliederung[],2,FALSE)</f>
        <v xml:space="preserve">4641    Kindergarten Babstadt </v>
      </c>
      <c r="I1506" s="14" t="str">
        <f>IF(OR(LEFT(tabDaten[[#This Row],[Grp]],1)*1=3,LEFT(tabDaten[[#This Row],[Grp]],1)*1=9),LEFT(tabDaten[[#This Row],[Grp]],2),LEFT(tabDaten[[#This Row],[Grp]],1))</f>
        <v>5</v>
      </c>
      <c r="J1506" s="14" t="str">
        <f>VLOOKUP(tabDaten[[#This Row],[GrpKurz]],tabGruppierung[],2,FALSE)</f>
        <v>A   Sächlicher Verwaltungs- und Betriebsaufwand</v>
      </c>
      <c r="K15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4641-545000    Reinigungskosten   </v>
      </c>
      <c r="L1506" s="17">
        <f>IF(OR(tabDaten[[#This Row],[art]]="00",tabDaten[[#This Row],[art]]="10"),tabDaten[[#This Row],[Plan]],tabDaten[[#This Row],[Plan]]*-1)</f>
        <v>-22600</v>
      </c>
      <c r="M1506" s="18">
        <f>IF(OR(tabDaten[[#This Row],[art]]="00",tabDaten[[#This Row],[art]]="10",tabDaten[[#This Row],[art]]="60",tabDaten[[#This Row],[art]]="70"),tabDaten[[#This Row],[Rechnung]],tabDaten[[#This Row],[Rechnung]]*-1)</f>
        <v>-22420.26</v>
      </c>
      <c r="N1506" s="44">
        <v>1</v>
      </c>
      <c r="O1506" s="45" t="s">
        <v>997</v>
      </c>
      <c r="P1506" s="45" t="s">
        <v>1240</v>
      </c>
      <c r="Q1506" s="45" t="s">
        <v>1736</v>
      </c>
      <c r="R1506" s="45" t="s">
        <v>995</v>
      </c>
      <c r="S1506" s="45" t="s">
        <v>1546</v>
      </c>
      <c r="T1506" s="44" t="s">
        <v>139</v>
      </c>
      <c r="U1506" s="46">
        <v>22600</v>
      </c>
      <c r="V1506" s="46">
        <v>22420.26</v>
      </c>
    </row>
    <row r="1507" spans="2:22" x14ac:dyDescent="0.2">
      <c r="B1507" s="14" t="str">
        <f>IF(tabDaten[[#This Row],[MandNr]]="","Fehler",IF(tabDaten[[#This Row],[MandNr]]=1,"1 Stadt Bad Rappenau","2 Eigenbetrieb Stadtenwässerung"))</f>
        <v>1 Stadt Bad Rappenau</v>
      </c>
      <c r="C1507" s="14" t="str">
        <f>IF(OR(tabDaten[[#This Row],[art]]="00",tabDaten[[#This Row],[art]]="01",tabDaten[[#This Row],[art]]="60",tabDaten[[#This Row],[art]]="61"),"0 Verwaltungshaushalt","1 Vermögenshaushalt")</f>
        <v>0 Verwaltungshaushalt</v>
      </c>
      <c r="D1507" s="14" t="str">
        <f>VLOOKUP(tabDaten[[#This Row],[art]],tabKontenart[],2,FALSE)</f>
        <v>01 Ausgaben VerwaltungsHH</v>
      </c>
      <c r="E1507" s="14" t="str">
        <f>LEFT(tabDaten[[#This Row],[Gld]],1) &amp; "    " &amp;VLOOKUP((tabDaten[[#This Row],[MandNr]]&amp;"x"&amp;LEFT(tabDaten[[#This Row],[Gld]],1)),tabGliederung[],2,FALSE)</f>
        <v xml:space="preserve">4    soziale Sicherung </v>
      </c>
      <c r="F1507" s="14" t="str">
        <f>LEFT(tabDaten[[#This Row],[Gld]],2) &amp; "    " &amp;VLOOKUP((tabDaten[[#This Row],[MandNr]]&amp;"x"&amp;LEFT(tabDaten[[#This Row],[Gld]],2)),tabGliederung[],2,FALSE)</f>
        <v>46    Einrichtungen der Jugendhilfe,  Jugendarbeit</v>
      </c>
      <c r="G15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7" s="14" t="str">
        <f>LEFT(tabDaten[[#This Row],[Gld]],4) &amp; "    " &amp;VLOOKUP((tabDaten[[#This Row],[MandNr]]&amp;"x"&amp;LEFT(tabDaten[[#This Row],[Gld]],4)),tabGliederung[],2,FALSE)</f>
        <v xml:space="preserve">4641    Kindergarten Babstadt </v>
      </c>
      <c r="I1507" s="14" t="str">
        <f>IF(OR(LEFT(tabDaten[[#This Row],[Grp]],1)*1=3,LEFT(tabDaten[[#This Row],[Grp]],1)*1=9),LEFT(tabDaten[[#This Row],[Grp]],2),LEFT(tabDaten[[#This Row],[Grp]],1))</f>
        <v>5</v>
      </c>
      <c r="J1507" s="14" t="str">
        <f>VLOOKUP(tabDaten[[#This Row],[GrpKurz]],tabGruppierung[],2,FALSE)</f>
        <v>A   Sächlicher Verwaltungs- und Betriebsaufwand</v>
      </c>
      <c r="K15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4641-546000    Steuern und Gebäudeversicherungen   </v>
      </c>
      <c r="L1507" s="17">
        <f>IF(OR(tabDaten[[#This Row],[art]]="00",tabDaten[[#This Row],[art]]="10"),tabDaten[[#This Row],[Plan]],tabDaten[[#This Row],[Plan]]*-1)</f>
        <v>-1300</v>
      </c>
      <c r="M1507" s="18">
        <f>IF(OR(tabDaten[[#This Row],[art]]="00",tabDaten[[#This Row],[art]]="10",tabDaten[[#This Row],[art]]="60",tabDaten[[#This Row],[art]]="70"),tabDaten[[#This Row],[Rechnung]],tabDaten[[#This Row],[Rechnung]]*-1)</f>
        <v>-1288.6199999999999</v>
      </c>
      <c r="N1507" s="44">
        <v>1</v>
      </c>
      <c r="O1507" s="45" t="s">
        <v>997</v>
      </c>
      <c r="P1507" s="45" t="s">
        <v>1240</v>
      </c>
      <c r="Q1507" s="45" t="s">
        <v>1737</v>
      </c>
      <c r="R1507" s="45" t="s">
        <v>995</v>
      </c>
      <c r="S1507" s="45" t="s">
        <v>1546</v>
      </c>
      <c r="T1507" s="44" t="s">
        <v>140</v>
      </c>
      <c r="U1507" s="46">
        <v>1300</v>
      </c>
      <c r="V1507" s="46">
        <v>1288.6199999999999</v>
      </c>
    </row>
    <row r="1508" spans="2:22" x14ac:dyDescent="0.2">
      <c r="B1508" s="14" t="str">
        <f>IF(tabDaten[[#This Row],[MandNr]]="","Fehler",IF(tabDaten[[#This Row],[MandNr]]=1,"1 Stadt Bad Rappenau","2 Eigenbetrieb Stadtenwässerung"))</f>
        <v>1 Stadt Bad Rappenau</v>
      </c>
      <c r="C1508" s="14" t="str">
        <f>IF(OR(tabDaten[[#This Row],[art]]="00",tabDaten[[#This Row],[art]]="01",tabDaten[[#This Row],[art]]="60",tabDaten[[#This Row],[art]]="61"),"0 Verwaltungshaushalt","1 Vermögenshaushalt")</f>
        <v>0 Verwaltungshaushalt</v>
      </c>
      <c r="D1508" s="14" t="str">
        <f>VLOOKUP(tabDaten[[#This Row],[art]],tabKontenart[],2,FALSE)</f>
        <v>01 Ausgaben VerwaltungsHH</v>
      </c>
      <c r="E1508" s="14" t="str">
        <f>LEFT(tabDaten[[#This Row],[Gld]],1) &amp; "    " &amp;VLOOKUP((tabDaten[[#This Row],[MandNr]]&amp;"x"&amp;LEFT(tabDaten[[#This Row],[Gld]],1)),tabGliederung[],2,FALSE)</f>
        <v xml:space="preserve">4    soziale Sicherung </v>
      </c>
      <c r="F1508" s="14" t="str">
        <f>LEFT(tabDaten[[#This Row],[Gld]],2) &amp; "    " &amp;VLOOKUP((tabDaten[[#This Row],[MandNr]]&amp;"x"&amp;LEFT(tabDaten[[#This Row],[Gld]],2)),tabGliederung[],2,FALSE)</f>
        <v>46    Einrichtungen der Jugendhilfe,  Jugendarbeit</v>
      </c>
      <c r="G15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8" s="14" t="str">
        <f>LEFT(tabDaten[[#This Row],[Gld]],4) &amp; "    " &amp;VLOOKUP((tabDaten[[#This Row],[MandNr]]&amp;"x"&amp;LEFT(tabDaten[[#This Row],[Gld]],4)),tabGliederung[],2,FALSE)</f>
        <v xml:space="preserve">4641    Kindergarten Babstadt </v>
      </c>
      <c r="I1508" s="14" t="str">
        <f>IF(OR(LEFT(tabDaten[[#This Row],[Grp]],1)*1=3,LEFT(tabDaten[[#This Row],[Grp]],1)*1=9),LEFT(tabDaten[[#This Row],[Grp]],2),LEFT(tabDaten[[#This Row],[Grp]],1))</f>
        <v>5</v>
      </c>
      <c r="J1508" s="14" t="str">
        <f>VLOOKUP(tabDaten[[#This Row],[GrpKurz]],tabGruppierung[],2,FALSE)</f>
        <v>A   Sächlicher Verwaltungs- und Betriebsaufwand</v>
      </c>
      <c r="K15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4641-549000    sonstige Bewirtschaftungskosten (z.B. Schornsteinfeger, Feuerlöschgeräte) </v>
      </c>
      <c r="L1508" s="17">
        <f>IF(OR(tabDaten[[#This Row],[art]]="00",tabDaten[[#This Row],[art]]="10"),tabDaten[[#This Row],[Plan]],tabDaten[[#This Row],[Plan]]*-1)</f>
        <v>-300</v>
      </c>
      <c r="M1508" s="18">
        <f>IF(OR(tabDaten[[#This Row],[art]]="00",tabDaten[[#This Row],[art]]="10",tabDaten[[#This Row],[art]]="60",tabDaten[[#This Row],[art]]="70"),tabDaten[[#This Row],[Rechnung]],tabDaten[[#This Row],[Rechnung]]*-1)</f>
        <v>-818.08</v>
      </c>
      <c r="N1508" s="44">
        <v>1</v>
      </c>
      <c r="O1508" s="45" t="s">
        <v>997</v>
      </c>
      <c r="P1508" s="45" t="s">
        <v>1240</v>
      </c>
      <c r="Q1508" s="45" t="s">
        <v>1738</v>
      </c>
      <c r="R1508" s="45" t="s">
        <v>995</v>
      </c>
      <c r="S1508" s="45" t="s">
        <v>1546</v>
      </c>
      <c r="T1508" s="44" t="s">
        <v>141</v>
      </c>
      <c r="U1508" s="46">
        <v>300</v>
      </c>
      <c r="V1508" s="46">
        <v>818.08</v>
      </c>
    </row>
    <row r="1509" spans="2:22" x14ac:dyDescent="0.2">
      <c r="B1509" s="14" t="str">
        <f>IF(tabDaten[[#This Row],[MandNr]]="","Fehler",IF(tabDaten[[#This Row],[MandNr]]=1,"1 Stadt Bad Rappenau","2 Eigenbetrieb Stadtenwässerung"))</f>
        <v>1 Stadt Bad Rappenau</v>
      </c>
      <c r="C1509" s="14" t="str">
        <f>IF(OR(tabDaten[[#This Row],[art]]="00",tabDaten[[#This Row],[art]]="01",tabDaten[[#This Row],[art]]="60",tabDaten[[#This Row],[art]]="61"),"0 Verwaltungshaushalt","1 Vermögenshaushalt")</f>
        <v>0 Verwaltungshaushalt</v>
      </c>
      <c r="D1509" s="14" t="str">
        <f>VLOOKUP(tabDaten[[#This Row],[art]],tabKontenart[],2,FALSE)</f>
        <v>01 Ausgaben VerwaltungsHH</v>
      </c>
      <c r="E1509" s="14" t="str">
        <f>LEFT(tabDaten[[#This Row],[Gld]],1) &amp; "    " &amp;VLOOKUP((tabDaten[[#This Row],[MandNr]]&amp;"x"&amp;LEFT(tabDaten[[#This Row],[Gld]],1)),tabGliederung[],2,FALSE)</f>
        <v xml:space="preserve">4    soziale Sicherung </v>
      </c>
      <c r="F1509" s="14" t="str">
        <f>LEFT(tabDaten[[#This Row],[Gld]],2) &amp; "    " &amp;VLOOKUP((tabDaten[[#This Row],[MandNr]]&amp;"x"&amp;LEFT(tabDaten[[#This Row],[Gld]],2)),tabGliederung[],2,FALSE)</f>
        <v>46    Einrichtungen der Jugendhilfe,  Jugendarbeit</v>
      </c>
      <c r="G15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09" s="14" t="str">
        <f>LEFT(tabDaten[[#This Row],[Gld]],4) &amp; "    " &amp;VLOOKUP((tabDaten[[#This Row],[MandNr]]&amp;"x"&amp;LEFT(tabDaten[[#This Row],[Gld]],4)),tabGliederung[],2,FALSE)</f>
        <v xml:space="preserve">4641    Kindergarten Babstadt </v>
      </c>
      <c r="I1509" s="14" t="str">
        <f>IF(OR(LEFT(tabDaten[[#This Row],[Grp]],1)*1=3,LEFT(tabDaten[[#This Row],[Grp]],1)*1=9),LEFT(tabDaten[[#This Row],[Grp]],2),LEFT(tabDaten[[#This Row],[Grp]],1))</f>
        <v>5</v>
      </c>
      <c r="J1509" s="14" t="str">
        <f>VLOOKUP(tabDaten[[#This Row],[GrpKurz]],tabGruppierung[],2,FALSE)</f>
        <v>A   Sächlicher Verwaltungs- und Betriebsaufwand</v>
      </c>
      <c r="K15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4641-562000    Aus- und Fortbildung Umschulung  </v>
      </c>
      <c r="L1509" s="17">
        <f>IF(OR(tabDaten[[#This Row],[art]]="00",tabDaten[[#This Row],[art]]="10"),tabDaten[[#This Row],[Plan]],tabDaten[[#This Row],[Plan]]*-1)</f>
        <v>-2000</v>
      </c>
      <c r="M1509" s="18">
        <f>IF(OR(tabDaten[[#This Row],[art]]="00",tabDaten[[#This Row],[art]]="10",tabDaten[[#This Row],[art]]="60",tabDaten[[#This Row],[art]]="70"),tabDaten[[#This Row],[Rechnung]],tabDaten[[#This Row],[Rechnung]]*-1)</f>
        <v>-252</v>
      </c>
      <c r="N1509" s="44">
        <v>1</v>
      </c>
      <c r="O1509" s="45" t="s">
        <v>997</v>
      </c>
      <c r="P1509" s="45" t="s">
        <v>1240</v>
      </c>
      <c r="Q1509" s="45" t="s">
        <v>1727</v>
      </c>
      <c r="R1509" s="45" t="s">
        <v>995</v>
      </c>
      <c r="S1509" s="45" t="s">
        <v>1546</v>
      </c>
      <c r="T1509" s="44" t="s">
        <v>131</v>
      </c>
      <c r="U1509" s="46">
        <v>2000</v>
      </c>
      <c r="V1509" s="46">
        <v>252</v>
      </c>
    </row>
    <row r="1510" spans="2:22" x14ac:dyDescent="0.2">
      <c r="B1510" s="14" t="str">
        <f>IF(tabDaten[[#This Row],[MandNr]]="","Fehler",IF(tabDaten[[#This Row],[MandNr]]=1,"1 Stadt Bad Rappenau","2 Eigenbetrieb Stadtenwässerung"))</f>
        <v>1 Stadt Bad Rappenau</v>
      </c>
      <c r="C1510" s="14" t="str">
        <f>IF(OR(tabDaten[[#This Row],[art]]="00",tabDaten[[#This Row],[art]]="01",tabDaten[[#This Row],[art]]="60",tabDaten[[#This Row],[art]]="61"),"0 Verwaltungshaushalt","1 Vermögenshaushalt")</f>
        <v>0 Verwaltungshaushalt</v>
      </c>
      <c r="D1510" s="14" t="str">
        <f>VLOOKUP(tabDaten[[#This Row],[art]],tabKontenart[],2,FALSE)</f>
        <v>01 Ausgaben VerwaltungsHH</v>
      </c>
      <c r="E1510" s="14" t="str">
        <f>LEFT(tabDaten[[#This Row],[Gld]],1) &amp; "    " &amp;VLOOKUP((tabDaten[[#This Row],[MandNr]]&amp;"x"&amp;LEFT(tabDaten[[#This Row],[Gld]],1)),tabGliederung[],2,FALSE)</f>
        <v xml:space="preserve">4    soziale Sicherung </v>
      </c>
      <c r="F1510" s="14" t="str">
        <f>LEFT(tabDaten[[#This Row],[Gld]],2) &amp; "    " &amp;VLOOKUP((tabDaten[[#This Row],[MandNr]]&amp;"x"&amp;LEFT(tabDaten[[#This Row],[Gld]],2)),tabGliederung[],2,FALSE)</f>
        <v>46    Einrichtungen der Jugendhilfe,  Jugendarbeit</v>
      </c>
      <c r="G15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0" s="14" t="str">
        <f>LEFT(tabDaten[[#This Row],[Gld]],4) &amp; "    " &amp;VLOOKUP((tabDaten[[#This Row],[MandNr]]&amp;"x"&amp;LEFT(tabDaten[[#This Row],[Gld]],4)),tabGliederung[],2,FALSE)</f>
        <v xml:space="preserve">4641    Kindergarten Babstadt </v>
      </c>
      <c r="I1510" s="14" t="str">
        <f>IF(OR(LEFT(tabDaten[[#This Row],[Grp]],1)*1=3,LEFT(tabDaten[[#This Row],[Grp]],1)*1=9),LEFT(tabDaten[[#This Row],[Grp]],2),LEFT(tabDaten[[#This Row],[Grp]],1))</f>
        <v>6</v>
      </c>
      <c r="J1510" s="14" t="str">
        <f>VLOOKUP(tabDaten[[#This Row],[GrpKurz]],tabGruppierung[],2,FALSE)</f>
        <v>A   Sächlicher Verwaltungs- und Betriebsaufwand</v>
      </c>
      <c r="K15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4641-632000    Ausgaben für Eingliederungshilfen   </v>
      </c>
      <c r="L1510" s="17">
        <f>IF(OR(tabDaten[[#This Row],[art]]="00",tabDaten[[#This Row],[art]]="10"),tabDaten[[#This Row],[Plan]],tabDaten[[#This Row],[Plan]]*-1)</f>
        <v>-6000</v>
      </c>
      <c r="M1510" s="18">
        <f>IF(OR(tabDaten[[#This Row],[art]]="00",tabDaten[[#This Row],[art]]="10",tabDaten[[#This Row],[art]]="60",tabDaten[[#This Row],[art]]="70"),tabDaten[[#This Row],[Rechnung]],tabDaten[[#This Row],[Rechnung]]*-1)</f>
        <v>-754</v>
      </c>
      <c r="N1510" s="44">
        <v>1</v>
      </c>
      <c r="O1510" s="45" t="s">
        <v>997</v>
      </c>
      <c r="P1510" s="45" t="s">
        <v>1240</v>
      </c>
      <c r="Q1510" s="45" t="s">
        <v>1765</v>
      </c>
      <c r="R1510" s="45" t="s">
        <v>995</v>
      </c>
      <c r="S1510" s="45" t="s">
        <v>1546</v>
      </c>
      <c r="T1510" s="44" t="s">
        <v>180</v>
      </c>
      <c r="U1510" s="46">
        <v>6000</v>
      </c>
      <c r="V1510" s="46">
        <v>754</v>
      </c>
    </row>
    <row r="1511" spans="2:22" x14ac:dyDescent="0.2">
      <c r="B1511" s="14" t="str">
        <f>IF(tabDaten[[#This Row],[MandNr]]="","Fehler",IF(tabDaten[[#This Row],[MandNr]]=1,"1 Stadt Bad Rappenau","2 Eigenbetrieb Stadtenwässerung"))</f>
        <v>1 Stadt Bad Rappenau</v>
      </c>
      <c r="C1511" s="14" t="str">
        <f>IF(OR(tabDaten[[#This Row],[art]]="00",tabDaten[[#This Row],[art]]="01",tabDaten[[#This Row],[art]]="60",tabDaten[[#This Row],[art]]="61"),"0 Verwaltungshaushalt","1 Vermögenshaushalt")</f>
        <v>0 Verwaltungshaushalt</v>
      </c>
      <c r="D1511" s="14" t="str">
        <f>VLOOKUP(tabDaten[[#This Row],[art]],tabKontenart[],2,FALSE)</f>
        <v>01 Ausgaben VerwaltungsHH</v>
      </c>
      <c r="E1511" s="14" t="str">
        <f>LEFT(tabDaten[[#This Row],[Gld]],1) &amp; "    " &amp;VLOOKUP((tabDaten[[#This Row],[MandNr]]&amp;"x"&amp;LEFT(tabDaten[[#This Row],[Gld]],1)),tabGliederung[],2,FALSE)</f>
        <v xml:space="preserve">4    soziale Sicherung </v>
      </c>
      <c r="F1511" s="14" t="str">
        <f>LEFT(tabDaten[[#This Row],[Gld]],2) &amp; "    " &amp;VLOOKUP((tabDaten[[#This Row],[MandNr]]&amp;"x"&amp;LEFT(tabDaten[[#This Row],[Gld]],2)),tabGliederung[],2,FALSE)</f>
        <v>46    Einrichtungen der Jugendhilfe,  Jugendarbeit</v>
      </c>
      <c r="G15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1" s="14" t="str">
        <f>LEFT(tabDaten[[#This Row],[Gld]],4) &amp; "    " &amp;VLOOKUP((tabDaten[[#This Row],[MandNr]]&amp;"x"&amp;LEFT(tabDaten[[#This Row],[Gld]],4)),tabGliederung[],2,FALSE)</f>
        <v xml:space="preserve">4641    Kindergarten Babstadt </v>
      </c>
      <c r="I1511" s="14" t="str">
        <f>IF(OR(LEFT(tabDaten[[#This Row],[Grp]],1)*1=3,LEFT(tabDaten[[#This Row],[Grp]],1)*1=9),LEFT(tabDaten[[#This Row],[Grp]],2),LEFT(tabDaten[[#This Row],[Grp]],1))</f>
        <v>6</v>
      </c>
      <c r="J1511" s="14" t="str">
        <f>VLOOKUP(tabDaten[[#This Row],[GrpKurz]],tabGruppierung[],2,FALSE)</f>
        <v>A   Sächlicher Verwaltungs- und Betriebsaufwand</v>
      </c>
      <c r="K15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4641-636000    sonstige sächliche Zweckausgaben  </v>
      </c>
      <c r="L1511" s="17">
        <f>IF(OR(tabDaten[[#This Row],[art]]="00",tabDaten[[#This Row],[art]]="10"),tabDaten[[#This Row],[Plan]],tabDaten[[#This Row],[Plan]]*-1)</f>
        <v>-6000</v>
      </c>
      <c r="M1511" s="18">
        <f>IF(OR(tabDaten[[#This Row],[art]]="00",tabDaten[[#This Row],[art]]="10",tabDaten[[#This Row],[art]]="60",tabDaten[[#This Row],[art]]="70"),tabDaten[[#This Row],[Rechnung]],tabDaten[[#This Row],[Rechnung]]*-1)</f>
        <v>-2416.65</v>
      </c>
      <c r="N1511" s="44">
        <v>1</v>
      </c>
      <c r="O1511" s="45" t="s">
        <v>997</v>
      </c>
      <c r="P1511" s="45" t="s">
        <v>1240</v>
      </c>
      <c r="Q1511" s="45" t="s">
        <v>1739</v>
      </c>
      <c r="R1511" s="45" t="s">
        <v>995</v>
      </c>
      <c r="S1511" s="45" t="s">
        <v>1546</v>
      </c>
      <c r="T1511" s="44" t="s">
        <v>196</v>
      </c>
      <c r="U1511" s="46">
        <v>6000</v>
      </c>
      <c r="V1511" s="46">
        <v>2416.65</v>
      </c>
    </row>
    <row r="1512" spans="2:22" x14ac:dyDescent="0.2">
      <c r="B1512" s="14" t="str">
        <f>IF(tabDaten[[#This Row],[MandNr]]="","Fehler",IF(tabDaten[[#This Row],[MandNr]]=1,"1 Stadt Bad Rappenau","2 Eigenbetrieb Stadtenwässerung"))</f>
        <v>1 Stadt Bad Rappenau</v>
      </c>
      <c r="C1512" s="14" t="str">
        <f>IF(OR(tabDaten[[#This Row],[art]]="00",tabDaten[[#This Row],[art]]="01",tabDaten[[#This Row],[art]]="60",tabDaten[[#This Row],[art]]="61"),"0 Verwaltungshaushalt","1 Vermögenshaushalt")</f>
        <v>0 Verwaltungshaushalt</v>
      </c>
      <c r="D1512" s="14" t="str">
        <f>VLOOKUP(tabDaten[[#This Row],[art]],tabKontenart[],2,FALSE)</f>
        <v>01 Ausgaben VerwaltungsHH</v>
      </c>
      <c r="E1512" s="14" t="str">
        <f>LEFT(tabDaten[[#This Row],[Gld]],1) &amp; "    " &amp;VLOOKUP((tabDaten[[#This Row],[MandNr]]&amp;"x"&amp;LEFT(tabDaten[[#This Row],[Gld]],1)),tabGliederung[],2,FALSE)</f>
        <v xml:space="preserve">4    soziale Sicherung </v>
      </c>
      <c r="F1512" s="14" t="str">
        <f>LEFT(tabDaten[[#This Row],[Gld]],2) &amp; "    " &amp;VLOOKUP((tabDaten[[#This Row],[MandNr]]&amp;"x"&amp;LEFT(tabDaten[[#This Row],[Gld]],2)),tabGliederung[],2,FALSE)</f>
        <v>46    Einrichtungen der Jugendhilfe,  Jugendarbeit</v>
      </c>
      <c r="G15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2" s="14" t="str">
        <f>LEFT(tabDaten[[#This Row],[Gld]],4) &amp; "    " &amp;VLOOKUP((tabDaten[[#This Row],[MandNr]]&amp;"x"&amp;LEFT(tabDaten[[#This Row],[Gld]],4)),tabGliederung[],2,FALSE)</f>
        <v xml:space="preserve">4641    Kindergarten Babstadt </v>
      </c>
      <c r="I1512" s="14" t="str">
        <f>IF(OR(LEFT(tabDaten[[#This Row],[Grp]],1)*1=3,LEFT(tabDaten[[#This Row],[Grp]],1)*1=9),LEFT(tabDaten[[#This Row],[Grp]],2),LEFT(tabDaten[[#This Row],[Grp]],1))</f>
        <v>6</v>
      </c>
      <c r="J1512" s="14" t="str">
        <f>VLOOKUP(tabDaten[[#This Row],[GrpKurz]],tabGruppierung[],2,FALSE)</f>
        <v>A   Sächlicher Verwaltungs- und Betriebsaufwand</v>
      </c>
      <c r="K15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4641-637000    Verpflegungskosten   </v>
      </c>
      <c r="L1512" s="17">
        <f>IF(OR(tabDaten[[#This Row],[art]]="00",tabDaten[[#This Row],[art]]="10"),tabDaten[[#This Row],[Plan]],tabDaten[[#This Row],[Plan]]*-1)</f>
        <v>-12500</v>
      </c>
      <c r="M1512" s="18">
        <f>IF(OR(tabDaten[[#This Row],[art]]="00",tabDaten[[#This Row],[art]]="10",tabDaten[[#This Row],[art]]="60",tabDaten[[#This Row],[art]]="70"),tabDaten[[#This Row],[Rechnung]],tabDaten[[#This Row],[Rechnung]]*-1)</f>
        <v>-8700.5300000000007</v>
      </c>
      <c r="N1512" s="44">
        <v>1</v>
      </c>
      <c r="O1512" s="45" t="s">
        <v>997</v>
      </c>
      <c r="P1512" s="45" t="s">
        <v>1240</v>
      </c>
      <c r="Q1512" s="45" t="s">
        <v>1746</v>
      </c>
      <c r="R1512" s="45" t="s">
        <v>995</v>
      </c>
      <c r="S1512" s="45" t="s">
        <v>1546</v>
      </c>
      <c r="T1512" s="44" t="s">
        <v>197</v>
      </c>
      <c r="U1512" s="46">
        <v>12500</v>
      </c>
      <c r="V1512" s="46">
        <v>8700.5300000000007</v>
      </c>
    </row>
    <row r="1513" spans="2:22" x14ac:dyDescent="0.2">
      <c r="B1513" s="14" t="str">
        <f>IF(tabDaten[[#This Row],[MandNr]]="","Fehler",IF(tabDaten[[#This Row],[MandNr]]=1,"1 Stadt Bad Rappenau","2 Eigenbetrieb Stadtenwässerung"))</f>
        <v>1 Stadt Bad Rappenau</v>
      </c>
      <c r="C1513" s="14" t="str">
        <f>IF(OR(tabDaten[[#This Row],[art]]="00",tabDaten[[#This Row],[art]]="01",tabDaten[[#This Row],[art]]="60",tabDaten[[#This Row],[art]]="61"),"0 Verwaltungshaushalt","1 Vermögenshaushalt")</f>
        <v>0 Verwaltungshaushalt</v>
      </c>
      <c r="D1513" s="14" t="str">
        <f>VLOOKUP(tabDaten[[#This Row],[art]],tabKontenart[],2,FALSE)</f>
        <v>01 Ausgaben VerwaltungsHH</v>
      </c>
      <c r="E1513" s="14" t="str">
        <f>LEFT(tabDaten[[#This Row],[Gld]],1) &amp; "    " &amp;VLOOKUP((tabDaten[[#This Row],[MandNr]]&amp;"x"&amp;LEFT(tabDaten[[#This Row],[Gld]],1)),tabGliederung[],2,FALSE)</f>
        <v xml:space="preserve">4    soziale Sicherung </v>
      </c>
      <c r="F1513" s="14" t="str">
        <f>LEFT(tabDaten[[#This Row],[Gld]],2) &amp; "    " &amp;VLOOKUP((tabDaten[[#This Row],[MandNr]]&amp;"x"&amp;LEFT(tabDaten[[#This Row],[Gld]],2)),tabGliederung[],2,FALSE)</f>
        <v>46    Einrichtungen der Jugendhilfe,  Jugendarbeit</v>
      </c>
      <c r="G15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3" s="14" t="str">
        <f>LEFT(tabDaten[[#This Row],[Gld]],4) &amp; "    " &amp;VLOOKUP((tabDaten[[#This Row],[MandNr]]&amp;"x"&amp;LEFT(tabDaten[[#This Row],[Gld]],4)),tabGliederung[],2,FALSE)</f>
        <v xml:space="preserve">4641    Kindergarten Babstadt </v>
      </c>
      <c r="I1513" s="14" t="str">
        <f>IF(OR(LEFT(tabDaten[[#This Row],[Grp]],1)*1=3,LEFT(tabDaten[[#This Row],[Grp]],1)*1=9),LEFT(tabDaten[[#This Row],[Grp]],2),LEFT(tabDaten[[#This Row],[Grp]],1))</f>
        <v>6</v>
      </c>
      <c r="J1513" s="14" t="str">
        <f>VLOOKUP(tabDaten[[#This Row],[GrpKurz]],tabGruppierung[],2,FALSE)</f>
        <v>A   Sächlicher Verwaltungs- und Betriebsaufwand</v>
      </c>
      <c r="K15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4641-638000    EDV-Kosten   </v>
      </c>
      <c r="L1513" s="17">
        <f>IF(OR(tabDaten[[#This Row],[art]]="00",tabDaten[[#This Row],[art]]="10"),tabDaten[[#This Row],[Plan]],tabDaten[[#This Row],[Plan]]*-1)</f>
        <v>-400</v>
      </c>
      <c r="M1513" s="18">
        <f>IF(OR(tabDaten[[#This Row],[art]]="00",tabDaten[[#This Row],[art]]="10",tabDaten[[#This Row],[art]]="60",tabDaten[[#This Row],[art]]="70"),tabDaten[[#This Row],[Rechnung]],tabDaten[[#This Row],[Rechnung]]*-1)</f>
        <v>-278.88</v>
      </c>
      <c r="N1513" s="44">
        <v>1</v>
      </c>
      <c r="O1513" s="45" t="s">
        <v>997</v>
      </c>
      <c r="P1513" s="45" t="s">
        <v>1240</v>
      </c>
      <c r="Q1513" s="45" t="s">
        <v>1722</v>
      </c>
      <c r="R1513" s="45" t="s">
        <v>995</v>
      </c>
      <c r="S1513" s="45" t="s">
        <v>1546</v>
      </c>
      <c r="T1513" s="44" t="s">
        <v>117</v>
      </c>
      <c r="U1513" s="46">
        <v>400</v>
      </c>
      <c r="V1513" s="46">
        <v>278.88</v>
      </c>
    </row>
    <row r="1514" spans="2:22" x14ac:dyDescent="0.2">
      <c r="B1514" s="14" t="str">
        <f>IF(tabDaten[[#This Row],[MandNr]]="","Fehler",IF(tabDaten[[#This Row],[MandNr]]=1,"1 Stadt Bad Rappenau","2 Eigenbetrieb Stadtenwässerung"))</f>
        <v>1 Stadt Bad Rappenau</v>
      </c>
      <c r="C1514" s="14" t="str">
        <f>IF(OR(tabDaten[[#This Row],[art]]="00",tabDaten[[#This Row],[art]]="01",tabDaten[[#This Row],[art]]="60",tabDaten[[#This Row],[art]]="61"),"0 Verwaltungshaushalt","1 Vermögenshaushalt")</f>
        <v>0 Verwaltungshaushalt</v>
      </c>
      <c r="D1514" s="14" t="str">
        <f>VLOOKUP(tabDaten[[#This Row],[art]],tabKontenart[],2,FALSE)</f>
        <v>01 Ausgaben VerwaltungsHH</v>
      </c>
      <c r="E1514" s="14" t="str">
        <f>LEFT(tabDaten[[#This Row],[Gld]],1) &amp; "    " &amp;VLOOKUP((tabDaten[[#This Row],[MandNr]]&amp;"x"&amp;LEFT(tabDaten[[#This Row],[Gld]],1)),tabGliederung[],2,FALSE)</f>
        <v xml:space="preserve">4    soziale Sicherung </v>
      </c>
      <c r="F1514" s="14" t="str">
        <f>LEFT(tabDaten[[#This Row],[Gld]],2) &amp; "    " &amp;VLOOKUP((tabDaten[[#This Row],[MandNr]]&amp;"x"&amp;LEFT(tabDaten[[#This Row],[Gld]],2)),tabGliederung[],2,FALSE)</f>
        <v>46    Einrichtungen der Jugendhilfe,  Jugendarbeit</v>
      </c>
      <c r="G15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4" s="14" t="str">
        <f>LEFT(tabDaten[[#This Row],[Gld]],4) &amp; "    " &amp;VLOOKUP((tabDaten[[#This Row],[MandNr]]&amp;"x"&amp;LEFT(tabDaten[[#This Row],[Gld]],4)),tabGliederung[],2,FALSE)</f>
        <v xml:space="preserve">4641    Kindergarten Babstadt </v>
      </c>
      <c r="I1514" s="14" t="str">
        <f>IF(OR(LEFT(tabDaten[[#This Row],[Grp]],1)*1=3,LEFT(tabDaten[[#This Row],[Grp]],1)*1=9),LEFT(tabDaten[[#This Row],[Grp]],2),LEFT(tabDaten[[#This Row],[Grp]],1))</f>
        <v>6</v>
      </c>
      <c r="J1514" s="14" t="str">
        <f>VLOOKUP(tabDaten[[#This Row],[GrpKurz]],tabGruppierung[],2,FALSE)</f>
        <v>A   Sächlicher Verwaltungs- und Betriebsaufwand</v>
      </c>
      <c r="K15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4641-650000    Bürobedarf   </v>
      </c>
      <c r="L1514" s="17">
        <f>IF(OR(tabDaten[[#This Row],[art]]="00",tabDaten[[#This Row],[art]]="10"),tabDaten[[#This Row],[Plan]],tabDaten[[#This Row],[Plan]]*-1)</f>
        <v>-3000</v>
      </c>
      <c r="M1514" s="18">
        <f>IF(OR(tabDaten[[#This Row],[art]]="00",tabDaten[[#This Row],[art]]="10",tabDaten[[#This Row],[art]]="60",tabDaten[[#This Row],[art]]="70"),tabDaten[[#This Row],[Rechnung]],tabDaten[[#This Row],[Rechnung]]*-1)</f>
        <v>-193.89</v>
      </c>
      <c r="N1514" s="44">
        <v>1</v>
      </c>
      <c r="O1514" s="45" t="s">
        <v>997</v>
      </c>
      <c r="P1514" s="45" t="s">
        <v>1240</v>
      </c>
      <c r="Q1514" s="45" t="s">
        <v>1724</v>
      </c>
      <c r="R1514" s="45" t="s">
        <v>995</v>
      </c>
      <c r="S1514" s="45" t="s">
        <v>1546</v>
      </c>
      <c r="T1514" s="44" t="s">
        <v>119</v>
      </c>
      <c r="U1514" s="46">
        <v>3000</v>
      </c>
      <c r="V1514" s="46">
        <v>193.89</v>
      </c>
    </row>
    <row r="1515" spans="2:22" x14ac:dyDescent="0.2">
      <c r="B1515" s="14" t="str">
        <f>IF(tabDaten[[#This Row],[MandNr]]="","Fehler",IF(tabDaten[[#This Row],[MandNr]]=1,"1 Stadt Bad Rappenau","2 Eigenbetrieb Stadtenwässerung"))</f>
        <v>1 Stadt Bad Rappenau</v>
      </c>
      <c r="C1515" s="14" t="str">
        <f>IF(OR(tabDaten[[#This Row],[art]]="00",tabDaten[[#This Row],[art]]="01",tabDaten[[#This Row],[art]]="60",tabDaten[[#This Row],[art]]="61"),"0 Verwaltungshaushalt","1 Vermögenshaushalt")</f>
        <v>0 Verwaltungshaushalt</v>
      </c>
      <c r="D1515" s="14" t="str">
        <f>VLOOKUP(tabDaten[[#This Row],[art]],tabKontenart[],2,FALSE)</f>
        <v>01 Ausgaben VerwaltungsHH</v>
      </c>
      <c r="E1515" s="14" t="str">
        <f>LEFT(tabDaten[[#This Row],[Gld]],1) &amp; "    " &amp;VLOOKUP((tabDaten[[#This Row],[MandNr]]&amp;"x"&amp;LEFT(tabDaten[[#This Row],[Gld]],1)),tabGliederung[],2,FALSE)</f>
        <v xml:space="preserve">4    soziale Sicherung </v>
      </c>
      <c r="F1515" s="14" t="str">
        <f>LEFT(tabDaten[[#This Row],[Gld]],2) &amp; "    " &amp;VLOOKUP((tabDaten[[#This Row],[MandNr]]&amp;"x"&amp;LEFT(tabDaten[[#This Row],[Gld]],2)),tabGliederung[],2,FALSE)</f>
        <v>46    Einrichtungen der Jugendhilfe,  Jugendarbeit</v>
      </c>
      <c r="G15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5" s="14" t="str">
        <f>LEFT(tabDaten[[#This Row],[Gld]],4) &amp; "    " &amp;VLOOKUP((tabDaten[[#This Row],[MandNr]]&amp;"x"&amp;LEFT(tabDaten[[#This Row],[Gld]],4)),tabGliederung[],2,FALSE)</f>
        <v xml:space="preserve">4641    Kindergarten Babstadt </v>
      </c>
      <c r="I1515" s="14" t="str">
        <f>IF(OR(LEFT(tabDaten[[#This Row],[Grp]],1)*1=3,LEFT(tabDaten[[#This Row],[Grp]],1)*1=9),LEFT(tabDaten[[#This Row],[Grp]],2),LEFT(tabDaten[[#This Row],[Grp]],1))</f>
        <v>6</v>
      </c>
      <c r="J1515" s="14" t="str">
        <f>VLOOKUP(tabDaten[[#This Row],[GrpKurz]],tabGruppierung[],2,FALSE)</f>
        <v>A   Sächlicher Verwaltungs- und Betriebsaufwand</v>
      </c>
      <c r="K15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4641-655000    Sachverständigen-, Gerichts-und ähnliche Kosten  </v>
      </c>
      <c r="L1515" s="17">
        <f>IF(OR(tabDaten[[#This Row],[art]]="00",tabDaten[[#This Row],[art]]="10"),tabDaten[[#This Row],[Plan]],tabDaten[[#This Row],[Plan]]*-1)</f>
        <v>0</v>
      </c>
      <c r="M1515" s="18">
        <f>IF(OR(tabDaten[[#This Row],[art]]="00",tabDaten[[#This Row],[art]]="10",tabDaten[[#This Row],[art]]="60",tabDaten[[#This Row],[art]]="70"),tabDaten[[#This Row],[Rechnung]],tabDaten[[#This Row],[Rechnung]]*-1)</f>
        <v>-913.7</v>
      </c>
      <c r="N1515" s="44">
        <v>1</v>
      </c>
      <c r="O1515" s="45" t="s">
        <v>997</v>
      </c>
      <c r="P1515" s="45" t="s">
        <v>1240</v>
      </c>
      <c r="Q1515" s="45" t="s">
        <v>1729</v>
      </c>
      <c r="R1515" s="45" t="s">
        <v>995</v>
      </c>
      <c r="S1515" s="45" t="s">
        <v>1546</v>
      </c>
      <c r="T1515" s="44" t="s">
        <v>244</v>
      </c>
      <c r="U1515" s="46">
        <v>0</v>
      </c>
      <c r="V1515" s="46">
        <v>913.7</v>
      </c>
    </row>
    <row r="1516" spans="2:22" x14ac:dyDescent="0.2">
      <c r="B1516" s="14" t="str">
        <f>IF(tabDaten[[#This Row],[MandNr]]="","Fehler",IF(tabDaten[[#This Row],[MandNr]]=1,"1 Stadt Bad Rappenau","2 Eigenbetrieb Stadtenwässerung"))</f>
        <v>1 Stadt Bad Rappenau</v>
      </c>
      <c r="C1516" s="14" t="str">
        <f>IF(OR(tabDaten[[#This Row],[art]]="00",tabDaten[[#This Row],[art]]="01",tabDaten[[#This Row],[art]]="60",tabDaten[[#This Row],[art]]="61"),"0 Verwaltungshaushalt","1 Vermögenshaushalt")</f>
        <v>0 Verwaltungshaushalt</v>
      </c>
      <c r="D1516" s="14" t="str">
        <f>VLOOKUP(tabDaten[[#This Row],[art]],tabKontenart[],2,FALSE)</f>
        <v>01 Ausgaben VerwaltungsHH</v>
      </c>
      <c r="E1516" s="14" t="str">
        <f>LEFT(tabDaten[[#This Row],[Gld]],1) &amp; "    " &amp;VLOOKUP((tabDaten[[#This Row],[MandNr]]&amp;"x"&amp;LEFT(tabDaten[[#This Row],[Gld]],1)),tabGliederung[],2,FALSE)</f>
        <v xml:space="preserve">4    soziale Sicherung </v>
      </c>
      <c r="F1516" s="14" t="str">
        <f>LEFT(tabDaten[[#This Row],[Gld]],2) &amp; "    " &amp;VLOOKUP((tabDaten[[#This Row],[MandNr]]&amp;"x"&amp;LEFT(tabDaten[[#This Row],[Gld]],2)),tabGliederung[],2,FALSE)</f>
        <v>46    Einrichtungen der Jugendhilfe,  Jugendarbeit</v>
      </c>
      <c r="G15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6" s="14" t="str">
        <f>LEFT(tabDaten[[#This Row],[Gld]],4) &amp; "    " &amp;VLOOKUP((tabDaten[[#This Row],[MandNr]]&amp;"x"&amp;LEFT(tabDaten[[#This Row],[Gld]],4)),tabGliederung[],2,FALSE)</f>
        <v xml:space="preserve">4641    Kindergarten Babstadt </v>
      </c>
      <c r="I1516" s="14" t="str">
        <f>IF(OR(LEFT(tabDaten[[#This Row],[Grp]],1)*1=3,LEFT(tabDaten[[#This Row],[Grp]],1)*1=9),LEFT(tabDaten[[#This Row],[Grp]],2),LEFT(tabDaten[[#This Row],[Grp]],1))</f>
        <v>6</v>
      </c>
      <c r="J1516" s="14" t="str">
        <f>VLOOKUP(tabDaten[[#This Row],[GrpKurz]],tabGruppierung[],2,FALSE)</f>
        <v>A   Sächlicher Verwaltungs- und Betriebsaufwand</v>
      </c>
      <c r="K15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4641-668000    Vermischte Ausgaben   </v>
      </c>
      <c r="L1516" s="17">
        <f>IF(OR(tabDaten[[#This Row],[art]]="00",tabDaten[[#This Row],[art]]="10"),tabDaten[[#This Row],[Plan]],tabDaten[[#This Row],[Plan]]*-1)</f>
        <v>-100</v>
      </c>
      <c r="M1516" s="18">
        <f>IF(OR(tabDaten[[#This Row],[art]]="00",tabDaten[[#This Row],[art]]="10",tabDaten[[#This Row],[art]]="60",tabDaten[[#This Row],[art]]="70"),tabDaten[[#This Row],[Rechnung]],tabDaten[[#This Row],[Rechnung]]*-1)</f>
        <v>-10</v>
      </c>
      <c r="N1516" s="44">
        <v>1</v>
      </c>
      <c r="O1516" s="45" t="s">
        <v>997</v>
      </c>
      <c r="P1516" s="45" t="s">
        <v>1240</v>
      </c>
      <c r="Q1516" s="45" t="s">
        <v>1726</v>
      </c>
      <c r="R1516" s="45" t="s">
        <v>995</v>
      </c>
      <c r="S1516" s="45" t="s">
        <v>1546</v>
      </c>
      <c r="T1516" s="44" t="s">
        <v>121</v>
      </c>
      <c r="U1516" s="46">
        <v>100</v>
      </c>
      <c r="V1516" s="46">
        <v>10</v>
      </c>
    </row>
    <row r="1517" spans="2:22" x14ac:dyDescent="0.2">
      <c r="B1517" s="14" t="str">
        <f>IF(tabDaten[[#This Row],[MandNr]]="","Fehler",IF(tabDaten[[#This Row],[MandNr]]=1,"1 Stadt Bad Rappenau","2 Eigenbetrieb Stadtenwässerung"))</f>
        <v>1 Stadt Bad Rappenau</v>
      </c>
      <c r="C1517" s="14" t="str">
        <f>IF(OR(tabDaten[[#This Row],[art]]="00",tabDaten[[#This Row],[art]]="01",tabDaten[[#This Row],[art]]="60",tabDaten[[#This Row],[art]]="61"),"0 Verwaltungshaushalt","1 Vermögenshaushalt")</f>
        <v>0 Verwaltungshaushalt</v>
      </c>
      <c r="D1517" s="14" t="str">
        <f>VLOOKUP(tabDaten[[#This Row],[art]],tabKontenart[],2,FALSE)</f>
        <v>01 Ausgaben VerwaltungsHH</v>
      </c>
      <c r="E1517" s="14" t="str">
        <f>LEFT(tabDaten[[#This Row],[Gld]],1) &amp; "    " &amp;VLOOKUP((tabDaten[[#This Row],[MandNr]]&amp;"x"&amp;LEFT(tabDaten[[#This Row],[Gld]],1)),tabGliederung[],2,FALSE)</f>
        <v xml:space="preserve">4    soziale Sicherung </v>
      </c>
      <c r="F1517" s="14" t="str">
        <f>LEFT(tabDaten[[#This Row],[Gld]],2) &amp; "    " &amp;VLOOKUP((tabDaten[[#This Row],[MandNr]]&amp;"x"&amp;LEFT(tabDaten[[#This Row],[Gld]],2)),tabGliederung[],2,FALSE)</f>
        <v>46    Einrichtungen der Jugendhilfe,  Jugendarbeit</v>
      </c>
      <c r="G15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7" s="14" t="str">
        <f>LEFT(tabDaten[[#This Row],[Gld]],4) &amp; "    " &amp;VLOOKUP((tabDaten[[#This Row],[MandNr]]&amp;"x"&amp;LEFT(tabDaten[[#This Row],[Gld]],4)),tabGliederung[],2,FALSE)</f>
        <v xml:space="preserve">4641    Kindergarten Babstadt </v>
      </c>
      <c r="I1517" s="14" t="str">
        <f>IF(OR(LEFT(tabDaten[[#This Row],[Grp]],1)*1=3,LEFT(tabDaten[[#This Row],[Grp]],1)*1=9),LEFT(tabDaten[[#This Row],[Grp]],2),LEFT(tabDaten[[#This Row],[Grp]],1))</f>
        <v>6</v>
      </c>
      <c r="J1517" s="14" t="str">
        <f>VLOOKUP(tabDaten[[#This Row],[GrpKurz]],tabGruppierung[],2,FALSE)</f>
        <v>A   Sächlicher Verwaltungs- und Betriebsaufwand</v>
      </c>
      <c r="K15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4641-679000    Innere Verrechnung   </v>
      </c>
      <c r="L1517" s="17">
        <f>IF(OR(tabDaten[[#This Row],[art]]="00",tabDaten[[#This Row],[art]]="10"),tabDaten[[#This Row],[Plan]],tabDaten[[#This Row],[Plan]]*-1)</f>
        <v>-19900</v>
      </c>
      <c r="M1517" s="18">
        <f>IF(OR(tabDaten[[#This Row],[art]]="00",tabDaten[[#This Row],[art]]="10",tabDaten[[#This Row],[art]]="60",tabDaten[[#This Row],[art]]="70"),tabDaten[[#This Row],[Rechnung]],tabDaten[[#This Row],[Rechnung]]*-1)</f>
        <v>0</v>
      </c>
      <c r="N1517" s="44">
        <v>1</v>
      </c>
      <c r="O1517" s="45" t="s">
        <v>997</v>
      </c>
      <c r="P1517" s="45" t="s">
        <v>1240</v>
      </c>
      <c r="Q1517" s="45" t="s">
        <v>1728</v>
      </c>
      <c r="R1517" s="45" t="s">
        <v>995</v>
      </c>
      <c r="S1517" s="45" t="s">
        <v>1546</v>
      </c>
      <c r="T1517" s="44" t="s">
        <v>55</v>
      </c>
      <c r="U1517" s="46">
        <v>19900</v>
      </c>
      <c r="V1517" s="46">
        <v>0</v>
      </c>
    </row>
    <row r="1518" spans="2:22" x14ac:dyDescent="0.2">
      <c r="B1518" s="14" t="str">
        <f>IF(tabDaten[[#This Row],[MandNr]]="","Fehler",IF(tabDaten[[#This Row],[MandNr]]=1,"1 Stadt Bad Rappenau","2 Eigenbetrieb Stadtenwässerung"))</f>
        <v>1 Stadt Bad Rappenau</v>
      </c>
      <c r="C1518" s="14" t="str">
        <f>IF(OR(tabDaten[[#This Row],[art]]="00",tabDaten[[#This Row],[art]]="01",tabDaten[[#This Row],[art]]="60",tabDaten[[#This Row],[art]]="61"),"0 Verwaltungshaushalt","1 Vermögenshaushalt")</f>
        <v>0 Verwaltungshaushalt</v>
      </c>
      <c r="D1518" s="14" t="str">
        <f>VLOOKUP(tabDaten[[#This Row],[art]],tabKontenart[],2,FALSE)</f>
        <v>01 Ausgaben VerwaltungsHH</v>
      </c>
      <c r="E1518" s="14" t="str">
        <f>LEFT(tabDaten[[#This Row],[Gld]],1) &amp; "    " &amp;VLOOKUP((tabDaten[[#This Row],[MandNr]]&amp;"x"&amp;LEFT(tabDaten[[#This Row],[Gld]],1)),tabGliederung[],2,FALSE)</f>
        <v xml:space="preserve">4    soziale Sicherung </v>
      </c>
      <c r="F1518" s="14" t="str">
        <f>LEFT(tabDaten[[#This Row],[Gld]],2) &amp; "    " &amp;VLOOKUP((tabDaten[[#This Row],[MandNr]]&amp;"x"&amp;LEFT(tabDaten[[#This Row],[Gld]],2)),tabGliederung[],2,FALSE)</f>
        <v>46    Einrichtungen der Jugendhilfe,  Jugendarbeit</v>
      </c>
      <c r="G15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8" s="14" t="str">
        <f>LEFT(tabDaten[[#This Row],[Gld]],4) &amp; "    " &amp;VLOOKUP((tabDaten[[#This Row],[MandNr]]&amp;"x"&amp;LEFT(tabDaten[[#This Row],[Gld]],4)),tabGliederung[],2,FALSE)</f>
        <v xml:space="preserve">4641    Kindergarten Babstadt </v>
      </c>
      <c r="I1518" s="14" t="str">
        <f>IF(OR(LEFT(tabDaten[[#This Row],[Grp]],1)*1=3,LEFT(tabDaten[[#This Row],[Grp]],1)*1=9),LEFT(tabDaten[[#This Row],[Grp]],2),LEFT(tabDaten[[#This Row],[Grp]],1))</f>
        <v>6</v>
      </c>
      <c r="J1518" s="14" t="str">
        <f>VLOOKUP(tabDaten[[#This Row],[GrpKurz]],tabGruppierung[],2,FALSE)</f>
        <v>A   Sächlicher Verwaltungs- und Betriebsaufwand</v>
      </c>
      <c r="K15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4641-680000    Abschreibungen   </v>
      </c>
      <c r="L1518" s="17">
        <f>IF(OR(tabDaten[[#This Row],[art]]="00",tabDaten[[#This Row],[art]]="10"),tabDaten[[#This Row],[Plan]],tabDaten[[#This Row],[Plan]]*-1)</f>
        <v>-27800</v>
      </c>
      <c r="M1518" s="18">
        <f>IF(OR(tabDaten[[#This Row],[art]]="00",tabDaten[[#This Row],[art]]="10",tabDaten[[#This Row],[art]]="60",tabDaten[[#This Row],[art]]="70"),tabDaten[[#This Row],[Rechnung]],tabDaten[[#This Row],[Rechnung]]*-1)</f>
        <v>-24961.62</v>
      </c>
      <c r="N1518" s="44">
        <v>1</v>
      </c>
      <c r="O1518" s="45" t="s">
        <v>997</v>
      </c>
      <c r="P1518" s="45" t="s">
        <v>1240</v>
      </c>
      <c r="Q1518" s="45" t="s">
        <v>1752</v>
      </c>
      <c r="R1518" s="45" t="s">
        <v>995</v>
      </c>
      <c r="S1518" s="45" t="s">
        <v>1546</v>
      </c>
      <c r="T1518" s="44" t="s">
        <v>98</v>
      </c>
      <c r="U1518" s="46">
        <v>27800</v>
      </c>
      <c r="V1518" s="46">
        <v>24961.62</v>
      </c>
    </row>
    <row r="1519" spans="2:22" x14ac:dyDescent="0.2">
      <c r="B1519" s="14" t="str">
        <f>IF(tabDaten[[#This Row],[MandNr]]="","Fehler",IF(tabDaten[[#This Row],[MandNr]]=1,"1 Stadt Bad Rappenau","2 Eigenbetrieb Stadtenwässerung"))</f>
        <v>1 Stadt Bad Rappenau</v>
      </c>
      <c r="C1519" s="14" t="str">
        <f>IF(OR(tabDaten[[#This Row],[art]]="00",tabDaten[[#This Row],[art]]="01",tabDaten[[#This Row],[art]]="60",tabDaten[[#This Row],[art]]="61"),"0 Verwaltungshaushalt","1 Vermögenshaushalt")</f>
        <v>0 Verwaltungshaushalt</v>
      </c>
      <c r="D1519" s="14" t="str">
        <f>VLOOKUP(tabDaten[[#This Row],[art]],tabKontenart[],2,FALSE)</f>
        <v>01 Ausgaben VerwaltungsHH</v>
      </c>
      <c r="E1519" s="14" t="str">
        <f>LEFT(tabDaten[[#This Row],[Gld]],1) &amp; "    " &amp;VLOOKUP((tabDaten[[#This Row],[MandNr]]&amp;"x"&amp;LEFT(tabDaten[[#This Row],[Gld]],1)),tabGliederung[],2,FALSE)</f>
        <v xml:space="preserve">4    soziale Sicherung </v>
      </c>
      <c r="F1519" s="14" t="str">
        <f>LEFT(tabDaten[[#This Row],[Gld]],2) &amp; "    " &amp;VLOOKUP((tabDaten[[#This Row],[MandNr]]&amp;"x"&amp;LEFT(tabDaten[[#This Row],[Gld]],2)),tabGliederung[],2,FALSE)</f>
        <v>46    Einrichtungen der Jugendhilfe,  Jugendarbeit</v>
      </c>
      <c r="G15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19" s="14" t="str">
        <f>LEFT(tabDaten[[#This Row],[Gld]],4) &amp; "    " &amp;VLOOKUP((tabDaten[[#This Row],[MandNr]]&amp;"x"&amp;LEFT(tabDaten[[#This Row],[Gld]],4)),tabGliederung[],2,FALSE)</f>
        <v xml:space="preserve">4641    Kindergarten Babstadt </v>
      </c>
      <c r="I1519" s="14" t="str">
        <f>IF(OR(LEFT(tabDaten[[#This Row],[Grp]],1)*1=3,LEFT(tabDaten[[#This Row],[Grp]],1)*1=9),LEFT(tabDaten[[#This Row],[Grp]],2),LEFT(tabDaten[[#This Row],[Grp]],1))</f>
        <v>6</v>
      </c>
      <c r="J1519" s="14" t="str">
        <f>VLOOKUP(tabDaten[[#This Row],[GrpKurz]],tabGruppierung[],2,FALSE)</f>
        <v>A   Sächlicher Verwaltungs- und Betriebsaufwand</v>
      </c>
      <c r="K15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4641-685000    Verzinsung des Anlagekapitals   </v>
      </c>
      <c r="L1519" s="17">
        <f>IF(OR(tabDaten[[#This Row],[art]]="00",tabDaten[[#This Row],[art]]="10"),tabDaten[[#This Row],[Plan]],tabDaten[[#This Row],[Plan]]*-1)</f>
        <v>-18800</v>
      </c>
      <c r="M1519" s="18">
        <f>IF(OR(tabDaten[[#This Row],[art]]="00",tabDaten[[#This Row],[art]]="10",tabDaten[[#This Row],[art]]="60",tabDaten[[#This Row],[art]]="70"),tabDaten[[#This Row],[Rechnung]],tabDaten[[#This Row],[Rechnung]]*-1)</f>
        <v>-17634.189999999999</v>
      </c>
      <c r="N1519" s="44">
        <v>1</v>
      </c>
      <c r="O1519" s="45" t="s">
        <v>997</v>
      </c>
      <c r="P1519" s="45" t="s">
        <v>1240</v>
      </c>
      <c r="Q1519" s="45" t="s">
        <v>1753</v>
      </c>
      <c r="R1519" s="45" t="s">
        <v>995</v>
      </c>
      <c r="S1519" s="45" t="s">
        <v>1546</v>
      </c>
      <c r="T1519" s="44" t="s">
        <v>165</v>
      </c>
      <c r="U1519" s="46">
        <v>18800</v>
      </c>
      <c r="V1519" s="46">
        <v>17634.189999999999</v>
      </c>
    </row>
    <row r="1520" spans="2:22" x14ac:dyDescent="0.2">
      <c r="B1520" s="14" t="str">
        <f>IF(tabDaten[[#This Row],[MandNr]]="","Fehler",IF(tabDaten[[#This Row],[MandNr]]=1,"1 Stadt Bad Rappenau","2 Eigenbetrieb Stadtenwässerung"))</f>
        <v>1 Stadt Bad Rappenau</v>
      </c>
      <c r="C1520" s="14" t="str">
        <f>IF(OR(tabDaten[[#This Row],[art]]="00",tabDaten[[#This Row],[art]]="01",tabDaten[[#This Row],[art]]="60",tabDaten[[#This Row],[art]]="61"),"0 Verwaltungshaushalt","1 Vermögenshaushalt")</f>
        <v>0 Verwaltungshaushalt</v>
      </c>
      <c r="D1520" s="14" t="str">
        <f>VLOOKUP(tabDaten[[#This Row],[art]],tabKontenart[],2,FALSE)</f>
        <v>01 Ausgaben VerwaltungsHH</v>
      </c>
      <c r="E1520" s="14" t="str">
        <f>LEFT(tabDaten[[#This Row],[Gld]],1) &amp; "    " &amp;VLOOKUP((tabDaten[[#This Row],[MandNr]]&amp;"x"&amp;LEFT(tabDaten[[#This Row],[Gld]],1)),tabGliederung[],2,FALSE)</f>
        <v xml:space="preserve">4    soziale Sicherung </v>
      </c>
      <c r="F1520" s="14" t="str">
        <f>LEFT(tabDaten[[#This Row],[Gld]],2) &amp; "    " &amp;VLOOKUP((tabDaten[[#This Row],[MandNr]]&amp;"x"&amp;LEFT(tabDaten[[#This Row],[Gld]],2)),tabGliederung[],2,FALSE)</f>
        <v>46    Einrichtungen der Jugendhilfe,  Jugendarbeit</v>
      </c>
      <c r="G15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0" s="14" t="str">
        <f>LEFT(tabDaten[[#This Row],[Gld]],4) &amp; "    " &amp;VLOOKUP((tabDaten[[#This Row],[MandNr]]&amp;"x"&amp;LEFT(tabDaten[[#This Row],[Gld]],4)),tabGliederung[],2,FALSE)</f>
        <v xml:space="preserve">4641    Kindergarten Babstadt </v>
      </c>
      <c r="I1520" s="14" t="str">
        <f>IF(OR(LEFT(tabDaten[[#This Row],[Grp]],1)*1=3,LEFT(tabDaten[[#This Row],[Grp]],1)*1=9),LEFT(tabDaten[[#This Row],[Grp]],2),LEFT(tabDaten[[#This Row],[Grp]],1))</f>
        <v>7</v>
      </c>
      <c r="J1520" s="14" t="str">
        <f>VLOOKUP(tabDaten[[#This Row],[GrpKurz]],tabGruppierung[],2,FALSE)</f>
        <v>A   Zuweisungen und Zuschüsse (nicht für Investitionen)</v>
      </c>
      <c r="K15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4641-700000    Zuschuss Förderverein   </v>
      </c>
      <c r="L1520" s="17">
        <f>IF(OR(tabDaten[[#This Row],[art]]="00",tabDaten[[#This Row],[art]]="10"),tabDaten[[#This Row],[Plan]],tabDaten[[#This Row],[Plan]]*-1)</f>
        <v>-900</v>
      </c>
      <c r="M1520" s="18">
        <f>IF(OR(tabDaten[[#This Row],[art]]="00",tabDaten[[#This Row],[art]]="10",tabDaten[[#This Row],[art]]="60",tabDaten[[#This Row],[art]]="70"),tabDaten[[#This Row],[Rechnung]],tabDaten[[#This Row],[Rechnung]]*-1)</f>
        <v>-820</v>
      </c>
      <c r="N1520" s="44">
        <v>1</v>
      </c>
      <c r="O1520" s="45" t="s">
        <v>997</v>
      </c>
      <c r="P1520" s="45" t="s">
        <v>1240</v>
      </c>
      <c r="Q1520" s="45" t="s">
        <v>1766</v>
      </c>
      <c r="R1520" s="45" t="s">
        <v>995</v>
      </c>
      <c r="S1520" s="45" t="s">
        <v>1546</v>
      </c>
      <c r="T1520" s="44" t="s">
        <v>182</v>
      </c>
      <c r="U1520" s="46">
        <v>900</v>
      </c>
      <c r="V1520" s="46">
        <v>820</v>
      </c>
    </row>
    <row r="1521" spans="2:22" x14ac:dyDescent="0.2">
      <c r="B1521" s="14" t="str">
        <f>IF(tabDaten[[#This Row],[MandNr]]="","Fehler",IF(tabDaten[[#This Row],[MandNr]]=1,"1 Stadt Bad Rappenau","2 Eigenbetrieb Stadtenwässerung"))</f>
        <v>1 Stadt Bad Rappenau</v>
      </c>
      <c r="C1521" s="14" t="str">
        <f>IF(OR(tabDaten[[#This Row],[art]]="00",tabDaten[[#This Row],[art]]="01",tabDaten[[#This Row],[art]]="60",tabDaten[[#This Row],[art]]="61"),"0 Verwaltungshaushalt","1 Vermögenshaushalt")</f>
        <v>0 Verwaltungshaushalt</v>
      </c>
      <c r="D1521" s="14" t="str">
        <f>VLOOKUP(tabDaten[[#This Row],[art]],tabKontenart[],2,FALSE)</f>
        <v>01 Ausgaben VerwaltungsHH</v>
      </c>
      <c r="E1521" s="14" t="str">
        <f>LEFT(tabDaten[[#This Row],[Gld]],1) &amp; "    " &amp;VLOOKUP((tabDaten[[#This Row],[MandNr]]&amp;"x"&amp;LEFT(tabDaten[[#This Row],[Gld]],1)),tabGliederung[],2,FALSE)</f>
        <v xml:space="preserve">4    soziale Sicherung </v>
      </c>
      <c r="F1521" s="14" t="str">
        <f>LEFT(tabDaten[[#This Row],[Gld]],2) &amp; "    " &amp;VLOOKUP((tabDaten[[#This Row],[MandNr]]&amp;"x"&amp;LEFT(tabDaten[[#This Row],[Gld]],2)),tabGliederung[],2,FALSE)</f>
        <v>46    Einrichtungen der Jugendhilfe,  Jugendarbeit</v>
      </c>
      <c r="G15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1" s="14" t="str">
        <f>LEFT(tabDaten[[#This Row],[Gld]],4) &amp; "    " &amp;VLOOKUP((tabDaten[[#This Row],[MandNr]]&amp;"x"&amp;LEFT(tabDaten[[#This Row],[Gld]],4)),tabGliederung[],2,FALSE)</f>
        <v xml:space="preserve">4642    Kindergarten Bonfeld </v>
      </c>
      <c r="I1521" s="14" t="str">
        <f>IF(OR(LEFT(tabDaten[[#This Row],[Grp]],1)*1=3,LEFT(tabDaten[[#This Row],[Grp]],1)*1=9),LEFT(tabDaten[[#This Row],[Grp]],2),LEFT(tabDaten[[#This Row],[Grp]],1))</f>
        <v>5</v>
      </c>
      <c r="J1521" s="14" t="str">
        <f>VLOOKUP(tabDaten[[#This Row],[GrpKurz]],tabGruppierung[],2,FALSE)</f>
        <v>A   Sächlicher Verwaltungs- und Betriebsaufwand</v>
      </c>
      <c r="K15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4642-501000    Gebäudeunterhaltung   </v>
      </c>
      <c r="L1521" s="17">
        <f>IF(OR(tabDaten[[#This Row],[art]]="00",tabDaten[[#This Row],[art]]="10"),tabDaten[[#This Row],[Plan]],tabDaten[[#This Row],[Plan]]*-1)</f>
        <v>-1500</v>
      </c>
      <c r="M1521" s="18">
        <f>IF(OR(tabDaten[[#This Row],[art]]="00",tabDaten[[#This Row],[art]]="10",tabDaten[[#This Row],[art]]="60",tabDaten[[#This Row],[art]]="70"),tabDaten[[#This Row],[Rechnung]],tabDaten[[#This Row],[Rechnung]]*-1)</f>
        <v>-3179.58</v>
      </c>
      <c r="N1521" s="44">
        <v>1</v>
      </c>
      <c r="O1521" s="45" t="s">
        <v>997</v>
      </c>
      <c r="P1521" s="45" t="s">
        <v>1241</v>
      </c>
      <c r="Q1521" s="45" t="s">
        <v>1730</v>
      </c>
      <c r="R1521" s="45" t="s">
        <v>995</v>
      </c>
      <c r="S1521" s="45" t="s">
        <v>1546</v>
      </c>
      <c r="T1521" s="44" t="s">
        <v>133</v>
      </c>
      <c r="U1521" s="46">
        <v>1500</v>
      </c>
      <c r="V1521" s="46">
        <v>3179.58</v>
      </c>
    </row>
    <row r="1522" spans="2:22" x14ac:dyDescent="0.2">
      <c r="B1522" s="14" t="str">
        <f>IF(tabDaten[[#This Row],[MandNr]]="","Fehler",IF(tabDaten[[#This Row],[MandNr]]=1,"1 Stadt Bad Rappenau","2 Eigenbetrieb Stadtenwässerung"))</f>
        <v>1 Stadt Bad Rappenau</v>
      </c>
      <c r="C1522" s="14" t="str">
        <f>IF(OR(tabDaten[[#This Row],[art]]="00",tabDaten[[#This Row],[art]]="01",tabDaten[[#This Row],[art]]="60",tabDaten[[#This Row],[art]]="61"),"0 Verwaltungshaushalt","1 Vermögenshaushalt")</f>
        <v>0 Verwaltungshaushalt</v>
      </c>
      <c r="D1522" s="14" t="str">
        <f>VLOOKUP(tabDaten[[#This Row],[art]],tabKontenart[],2,FALSE)</f>
        <v>01 Ausgaben VerwaltungsHH</v>
      </c>
      <c r="E1522" s="14" t="str">
        <f>LEFT(tabDaten[[#This Row],[Gld]],1) &amp; "    " &amp;VLOOKUP((tabDaten[[#This Row],[MandNr]]&amp;"x"&amp;LEFT(tabDaten[[#This Row],[Gld]],1)),tabGliederung[],2,FALSE)</f>
        <v xml:space="preserve">4    soziale Sicherung </v>
      </c>
      <c r="F1522" s="14" t="str">
        <f>LEFT(tabDaten[[#This Row],[Gld]],2) &amp; "    " &amp;VLOOKUP((tabDaten[[#This Row],[MandNr]]&amp;"x"&amp;LEFT(tabDaten[[#This Row],[Gld]],2)),tabGliederung[],2,FALSE)</f>
        <v>46    Einrichtungen der Jugendhilfe,  Jugendarbeit</v>
      </c>
      <c r="G15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2" s="14" t="str">
        <f>LEFT(tabDaten[[#This Row],[Gld]],4) &amp; "    " &amp;VLOOKUP((tabDaten[[#This Row],[MandNr]]&amp;"x"&amp;LEFT(tabDaten[[#This Row],[Gld]],4)),tabGliederung[],2,FALSE)</f>
        <v xml:space="preserve">4642    Kindergarten Bonfeld </v>
      </c>
      <c r="I1522" s="14" t="str">
        <f>IF(OR(LEFT(tabDaten[[#This Row],[Grp]],1)*1=3,LEFT(tabDaten[[#This Row],[Grp]],1)*1=9),LEFT(tabDaten[[#This Row],[Grp]],2),LEFT(tabDaten[[#This Row],[Grp]],1))</f>
        <v>5</v>
      </c>
      <c r="J1522" s="14" t="str">
        <f>VLOOKUP(tabDaten[[#This Row],[GrpKurz]],tabGruppierung[],2,FALSE)</f>
        <v>A   Sächlicher Verwaltungs- und Betriebsaufwand</v>
      </c>
      <c r="K15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4642-510000    Unterhaltung des sonstigen unbeweglichen Vermögens  </v>
      </c>
      <c r="L1522" s="17">
        <f>IF(OR(tabDaten[[#This Row],[art]]="00",tabDaten[[#This Row],[art]]="10"),tabDaten[[#This Row],[Plan]],tabDaten[[#This Row],[Plan]]*-1)</f>
        <v>0</v>
      </c>
      <c r="M1522" s="18">
        <f>IF(OR(tabDaten[[#This Row],[art]]="00",tabDaten[[#This Row],[art]]="10",tabDaten[[#This Row],[art]]="60",tabDaten[[#This Row],[art]]="70"),tabDaten[[#This Row],[Rechnung]],tabDaten[[#This Row],[Rechnung]]*-1)</f>
        <v>-274.33</v>
      </c>
      <c r="N1522" s="44">
        <v>1</v>
      </c>
      <c r="O1522" s="45" t="s">
        <v>997</v>
      </c>
      <c r="P1522" s="45" t="s">
        <v>1241</v>
      </c>
      <c r="Q1522" s="45" t="s">
        <v>1731</v>
      </c>
      <c r="R1522" s="45" t="s">
        <v>995</v>
      </c>
      <c r="S1522" s="45" t="s">
        <v>1546</v>
      </c>
      <c r="T1522" s="44" t="s">
        <v>134</v>
      </c>
      <c r="U1522" s="46">
        <v>0</v>
      </c>
      <c r="V1522" s="46">
        <v>274.33</v>
      </c>
    </row>
    <row r="1523" spans="2:22" x14ac:dyDescent="0.2">
      <c r="B1523" s="14" t="str">
        <f>IF(tabDaten[[#This Row],[MandNr]]="","Fehler",IF(tabDaten[[#This Row],[MandNr]]=1,"1 Stadt Bad Rappenau","2 Eigenbetrieb Stadtenwässerung"))</f>
        <v>1 Stadt Bad Rappenau</v>
      </c>
      <c r="C1523" s="14" t="str">
        <f>IF(OR(tabDaten[[#This Row],[art]]="00",tabDaten[[#This Row],[art]]="01",tabDaten[[#This Row],[art]]="60",tabDaten[[#This Row],[art]]="61"),"0 Verwaltungshaushalt","1 Vermögenshaushalt")</f>
        <v>0 Verwaltungshaushalt</v>
      </c>
      <c r="D1523" s="14" t="str">
        <f>VLOOKUP(tabDaten[[#This Row],[art]],tabKontenart[],2,FALSE)</f>
        <v>01 Ausgaben VerwaltungsHH</v>
      </c>
      <c r="E1523" s="14" t="str">
        <f>LEFT(tabDaten[[#This Row],[Gld]],1) &amp; "    " &amp;VLOOKUP((tabDaten[[#This Row],[MandNr]]&amp;"x"&amp;LEFT(tabDaten[[#This Row],[Gld]],1)),tabGliederung[],2,FALSE)</f>
        <v xml:space="preserve">4    soziale Sicherung </v>
      </c>
      <c r="F1523" s="14" t="str">
        <f>LEFT(tabDaten[[#This Row],[Gld]],2) &amp; "    " &amp;VLOOKUP((tabDaten[[#This Row],[MandNr]]&amp;"x"&amp;LEFT(tabDaten[[#This Row],[Gld]],2)),tabGliederung[],2,FALSE)</f>
        <v>46    Einrichtungen der Jugendhilfe,  Jugendarbeit</v>
      </c>
      <c r="G15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3" s="14" t="str">
        <f>LEFT(tabDaten[[#This Row],[Gld]],4) &amp; "    " &amp;VLOOKUP((tabDaten[[#This Row],[MandNr]]&amp;"x"&amp;LEFT(tabDaten[[#This Row],[Gld]],4)),tabGliederung[],2,FALSE)</f>
        <v xml:space="preserve">4642    Kindergarten Bonfeld </v>
      </c>
      <c r="I1523" s="14" t="str">
        <f>IF(OR(LEFT(tabDaten[[#This Row],[Grp]],1)*1=3,LEFT(tabDaten[[#This Row],[Grp]],1)*1=9),LEFT(tabDaten[[#This Row],[Grp]],2),LEFT(tabDaten[[#This Row],[Grp]],1))</f>
        <v>5</v>
      </c>
      <c r="J1523" s="14" t="str">
        <f>VLOOKUP(tabDaten[[#This Row],[GrpKurz]],tabGruppierung[],2,FALSE)</f>
        <v>A   Sächlicher Verwaltungs- und Betriebsaufwand</v>
      </c>
      <c r="K15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4642-542000    Wasser / Abwasser   </v>
      </c>
      <c r="L1523" s="17">
        <f>IF(OR(tabDaten[[#This Row],[art]]="00",tabDaten[[#This Row],[art]]="10"),tabDaten[[#This Row],[Plan]],tabDaten[[#This Row],[Plan]]*-1)</f>
        <v>-700</v>
      </c>
      <c r="M1523" s="18">
        <f>IF(OR(tabDaten[[#This Row],[art]]="00",tabDaten[[#This Row],[art]]="10",tabDaten[[#This Row],[art]]="60",tabDaten[[#This Row],[art]]="70"),tabDaten[[#This Row],[Rechnung]],tabDaten[[#This Row],[Rechnung]]*-1)</f>
        <v>-826.55</v>
      </c>
      <c r="N1523" s="44">
        <v>1</v>
      </c>
      <c r="O1523" s="45" t="s">
        <v>997</v>
      </c>
      <c r="P1523" s="45" t="s">
        <v>1241</v>
      </c>
      <c r="Q1523" s="45" t="s">
        <v>1733</v>
      </c>
      <c r="R1523" s="45" t="s">
        <v>995</v>
      </c>
      <c r="S1523" s="45" t="s">
        <v>1546</v>
      </c>
      <c r="T1523" s="44" t="s">
        <v>136</v>
      </c>
      <c r="U1523" s="46">
        <v>700</v>
      </c>
      <c r="V1523" s="46">
        <v>826.55</v>
      </c>
    </row>
    <row r="1524" spans="2:22" x14ac:dyDescent="0.2">
      <c r="B1524" s="14" t="str">
        <f>IF(tabDaten[[#This Row],[MandNr]]="","Fehler",IF(tabDaten[[#This Row],[MandNr]]=1,"1 Stadt Bad Rappenau","2 Eigenbetrieb Stadtenwässerung"))</f>
        <v>1 Stadt Bad Rappenau</v>
      </c>
      <c r="C1524" s="14" t="str">
        <f>IF(OR(tabDaten[[#This Row],[art]]="00",tabDaten[[#This Row],[art]]="01",tabDaten[[#This Row],[art]]="60",tabDaten[[#This Row],[art]]="61"),"0 Verwaltungshaushalt","1 Vermögenshaushalt")</f>
        <v>0 Verwaltungshaushalt</v>
      </c>
      <c r="D1524" s="14" t="str">
        <f>VLOOKUP(tabDaten[[#This Row],[art]],tabKontenart[],2,FALSE)</f>
        <v>01 Ausgaben VerwaltungsHH</v>
      </c>
      <c r="E1524" s="14" t="str">
        <f>LEFT(tabDaten[[#This Row],[Gld]],1) &amp; "    " &amp;VLOOKUP((tabDaten[[#This Row],[MandNr]]&amp;"x"&amp;LEFT(tabDaten[[#This Row],[Gld]],1)),tabGliederung[],2,FALSE)</f>
        <v xml:space="preserve">4    soziale Sicherung </v>
      </c>
      <c r="F1524" s="14" t="str">
        <f>LEFT(tabDaten[[#This Row],[Gld]],2) &amp; "    " &amp;VLOOKUP((tabDaten[[#This Row],[MandNr]]&amp;"x"&amp;LEFT(tabDaten[[#This Row],[Gld]],2)),tabGliederung[],2,FALSE)</f>
        <v>46    Einrichtungen der Jugendhilfe,  Jugendarbeit</v>
      </c>
      <c r="G15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4" s="14" t="str">
        <f>LEFT(tabDaten[[#This Row],[Gld]],4) &amp; "    " &amp;VLOOKUP((tabDaten[[#This Row],[MandNr]]&amp;"x"&amp;LEFT(tabDaten[[#This Row],[Gld]],4)),tabGliederung[],2,FALSE)</f>
        <v xml:space="preserve">4642    Kindergarten Bonfeld </v>
      </c>
      <c r="I1524" s="14" t="str">
        <f>IF(OR(LEFT(tabDaten[[#This Row],[Grp]],1)*1=3,LEFT(tabDaten[[#This Row],[Grp]],1)*1=9),LEFT(tabDaten[[#This Row],[Grp]],2),LEFT(tabDaten[[#This Row],[Grp]],1))</f>
        <v>5</v>
      </c>
      <c r="J1524" s="14" t="str">
        <f>VLOOKUP(tabDaten[[#This Row],[GrpKurz]],tabGruppierung[],2,FALSE)</f>
        <v>A   Sächlicher Verwaltungs- und Betriebsaufwand</v>
      </c>
      <c r="K15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4642-543000    Heizungskosten   </v>
      </c>
      <c r="L1524" s="17">
        <f>IF(OR(tabDaten[[#This Row],[art]]="00",tabDaten[[#This Row],[art]]="10"),tabDaten[[#This Row],[Plan]],tabDaten[[#This Row],[Plan]]*-1)</f>
        <v>-5600</v>
      </c>
      <c r="M1524" s="18">
        <f>IF(OR(tabDaten[[#This Row],[art]]="00",tabDaten[[#This Row],[art]]="10",tabDaten[[#This Row],[art]]="60",tabDaten[[#This Row],[art]]="70"),tabDaten[[#This Row],[Rechnung]],tabDaten[[#This Row],[Rechnung]]*-1)</f>
        <v>-1966.21</v>
      </c>
      <c r="N1524" s="44">
        <v>1</v>
      </c>
      <c r="O1524" s="45" t="s">
        <v>997</v>
      </c>
      <c r="P1524" s="45" t="s">
        <v>1241</v>
      </c>
      <c r="Q1524" s="45" t="s">
        <v>1734</v>
      </c>
      <c r="R1524" s="45" t="s">
        <v>995</v>
      </c>
      <c r="S1524" s="45" t="s">
        <v>1546</v>
      </c>
      <c r="T1524" s="44" t="s">
        <v>137</v>
      </c>
      <c r="U1524" s="46">
        <v>5600</v>
      </c>
      <c r="V1524" s="46">
        <v>1966.21</v>
      </c>
    </row>
    <row r="1525" spans="2:22" x14ac:dyDescent="0.2">
      <c r="B1525" s="14" t="str">
        <f>IF(tabDaten[[#This Row],[MandNr]]="","Fehler",IF(tabDaten[[#This Row],[MandNr]]=1,"1 Stadt Bad Rappenau","2 Eigenbetrieb Stadtenwässerung"))</f>
        <v>1 Stadt Bad Rappenau</v>
      </c>
      <c r="C1525" s="14" t="str">
        <f>IF(OR(tabDaten[[#This Row],[art]]="00",tabDaten[[#This Row],[art]]="01",tabDaten[[#This Row],[art]]="60",tabDaten[[#This Row],[art]]="61"),"0 Verwaltungshaushalt","1 Vermögenshaushalt")</f>
        <v>0 Verwaltungshaushalt</v>
      </c>
      <c r="D1525" s="14" t="str">
        <f>VLOOKUP(tabDaten[[#This Row],[art]],tabKontenart[],2,FALSE)</f>
        <v>01 Ausgaben VerwaltungsHH</v>
      </c>
      <c r="E1525" s="14" t="str">
        <f>LEFT(tabDaten[[#This Row],[Gld]],1) &amp; "    " &amp;VLOOKUP((tabDaten[[#This Row],[MandNr]]&amp;"x"&amp;LEFT(tabDaten[[#This Row],[Gld]],1)),tabGliederung[],2,FALSE)</f>
        <v xml:space="preserve">4    soziale Sicherung </v>
      </c>
      <c r="F1525" s="14" t="str">
        <f>LEFT(tabDaten[[#This Row],[Gld]],2) &amp; "    " &amp;VLOOKUP((tabDaten[[#This Row],[MandNr]]&amp;"x"&amp;LEFT(tabDaten[[#This Row],[Gld]],2)),tabGliederung[],2,FALSE)</f>
        <v>46    Einrichtungen der Jugendhilfe,  Jugendarbeit</v>
      </c>
      <c r="G15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5" s="14" t="str">
        <f>LEFT(tabDaten[[#This Row],[Gld]],4) &amp; "    " &amp;VLOOKUP((tabDaten[[#This Row],[MandNr]]&amp;"x"&amp;LEFT(tabDaten[[#This Row],[Gld]],4)),tabGliederung[],2,FALSE)</f>
        <v xml:space="preserve">4642    Kindergarten Bonfeld </v>
      </c>
      <c r="I1525" s="14" t="str">
        <f>IF(OR(LEFT(tabDaten[[#This Row],[Grp]],1)*1=3,LEFT(tabDaten[[#This Row],[Grp]],1)*1=9),LEFT(tabDaten[[#This Row],[Grp]],2),LEFT(tabDaten[[#This Row],[Grp]],1))</f>
        <v>5</v>
      </c>
      <c r="J1525" s="14" t="str">
        <f>VLOOKUP(tabDaten[[#This Row],[GrpKurz]],tabGruppierung[],2,FALSE)</f>
        <v>A   Sächlicher Verwaltungs- und Betriebsaufwand</v>
      </c>
      <c r="K15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4642-546000    Steuern und Gebäudeversicherungen   </v>
      </c>
      <c r="L1525" s="17">
        <f>IF(OR(tabDaten[[#This Row],[art]]="00",tabDaten[[#This Row],[art]]="10"),tabDaten[[#This Row],[Plan]],tabDaten[[#This Row],[Plan]]*-1)</f>
        <v>-1300</v>
      </c>
      <c r="M1525" s="18">
        <f>IF(OR(tabDaten[[#This Row],[art]]="00",tabDaten[[#This Row],[art]]="10",tabDaten[[#This Row],[art]]="60",tabDaten[[#This Row],[art]]="70"),tabDaten[[#This Row],[Rechnung]],tabDaten[[#This Row],[Rechnung]]*-1)</f>
        <v>-1137.73</v>
      </c>
      <c r="N1525" s="44">
        <v>1</v>
      </c>
      <c r="O1525" s="45" t="s">
        <v>997</v>
      </c>
      <c r="P1525" s="45" t="s">
        <v>1241</v>
      </c>
      <c r="Q1525" s="45" t="s">
        <v>1737</v>
      </c>
      <c r="R1525" s="45" t="s">
        <v>995</v>
      </c>
      <c r="S1525" s="45" t="s">
        <v>1546</v>
      </c>
      <c r="T1525" s="44" t="s">
        <v>140</v>
      </c>
      <c r="U1525" s="46">
        <v>1300</v>
      </c>
      <c r="V1525" s="46">
        <v>1137.73</v>
      </c>
    </row>
    <row r="1526" spans="2:22" x14ac:dyDescent="0.2">
      <c r="B1526" s="14" t="str">
        <f>IF(tabDaten[[#This Row],[MandNr]]="","Fehler",IF(tabDaten[[#This Row],[MandNr]]=1,"1 Stadt Bad Rappenau","2 Eigenbetrieb Stadtenwässerung"))</f>
        <v>1 Stadt Bad Rappenau</v>
      </c>
      <c r="C1526" s="14" t="str">
        <f>IF(OR(tabDaten[[#This Row],[art]]="00",tabDaten[[#This Row],[art]]="01",tabDaten[[#This Row],[art]]="60",tabDaten[[#This Row],[art]]="61"),"0 Verwaltungshaushalt","1 Vermögenshaushalt")</f>
        <v>0 Verwaltungshaushalt</v>
      </c>
      <c r="D1526" s="14" t="str">
        <f>VLOOKUP(tabDaten[[#This Row],[art]],tabKontenart[],2,FALSE)</f>
        <v>01 Ausgaben VerwaltungsHH</v>
      </c>
      <c r="E1526" s="14" t="str">
        <f>LEFT(tabDaten[[#This Row],[Gld]],1) &amp; "    " &amp;VLOOKUP((tabDaten[[#This Row],[MandNr]]&amp;"x"&amp;LEFT(tabDaten[[#This Row],[Gld]],1)),tabGliederung[],2,FALSE)</f>
        <v xml:space="preserve">4    soziale Sicherung </v>
      </c>
      <c r="F1526" s="14" t="str">
        <f>LEFT(tabDaten[[#This Row],[Gld]],2) &amp; "    " &amp;VLOOKUP((tabDaten[[#This Row],[MandNr]]&amp;"x"&amp;LEFT(tabDaten[[#This Row],[Gld]],2)),tabGliederung[],2,FALSE)</f>
        <v>46    Einrichtungen der Jugendhilfe,  Jugendarbeit</v>
      </c>
      <c r="G15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6" s="14" t="str">
        <f>LEFT(tabDaten[[#This Row],[Gld]],4) &amp; "    " &amp;VLOOKUP((tabDaten[[#This Row],[MandNr]]&amp;"x"&amp;LEFT(tabDaten[[#This Row],[Gld]],4)),tabGliederung[],2,FALSE)</f>
        <v xml:space="preserve">4642    Kindergarten Bonfeld </v>
      </c>
      <c r="I1526" s="14" t="str">
        <f>IF(OR(LEFT(tabDaten[[#This Row],[Grp]],1)*1=3,LEFT(tabDaten[[#This Row],[Grp]],1)*1=9),LEFT(tabDaten[[#This Row],[Grp]],2),LEFT(tabDaten[[#This Row],[Grp]],1))</f>
        <v>5</v>
      </c>
      <c r="J1526" s="14" t="str">
        <f>VLOOKUP(tabDaten[[#This Row],[GrpKurz]],tabGruppierung[],2,FALSE)</f>
        <v>A   Sächlicher Verwaltungs- und Betriebsaufwand</v>
      </c>
      <c r="K15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4642-549000    sonstige Bewirtschaftungskosten (z.B. Schornsteinfeger, Feuerlöschgeräte) </v>
      </c>
      <c r="L1526" s="17">
        <f>IF(OR(tabDaten[[#This Row],[art]]="00",tabDaten[[#This Row],[art]]="10"),tabDaten[[#This Row],[Plan]],tabDaten[[#This Row],[Plan]]*-1)</f>
        <v>-1100</v>
      </c>
      <c r="M1526" s="18">
        <f>IF(OR(tabDaten[[#This Row],[art]]="00",tabDaten[[#This Row],[art]]="10",tabDaten[[#This Row],[art]]="60",tabDaten[[#This Row],[art]]="70"),tabDaten[[#This Row],[Rechnung]],tabDaten[[#This Row],[Rechnung]]*-1)</f>
        <v>-895.34</v>
      </c>
      <c r="N1526" s="44">
        <v>1</v>
      </c>
      <c r="O1526" s="45" t="s">
        <v>997</v>
      </c>
      <c r="P1526" s="45" t="s">
        <v>1241</v>
      </c>
      <c r="Q1526" s="45" t="s">
        <v>1738</v>
      </c>
      <c r="R1526" s="45" t="s">
        <v>995</v>
      </c>
      <c r="S1526" s="45" t="s">
        <v>1546</v>
      </c>
      <c r="T1526" s="44" t="s">
        <v>141</v>
      </c>
      <c r="U1526" s="46">
        <v>1100</v>
      </c>
      <c r="V1526" s="46">
        <v>895.34</v>
      </c>
    </row>
    <row r="1527" spans="2:22" x14ac:dyDescent="0.2">
      <c r="B1527" s="14" t="str">
        <f>IF(tabDaten[[#This Row],[MandNr]]="","Fehler",IF(tabDaten[[#This Row],[MandNr]]=1,"1 Stadt Bad Rappenau","2 Eigenbetrieb Stadtenwässerung"))</f>
        <v>1 Stadt Bad Rappenau</v>
      </c>
      <c r="C1527" s="14" t="str">
        <f>IF(OR(tabDaten[[#This Row],[art]]="00",tabDaten[[#This Row],[art]]="01",tabDaten[[#This Row],[art]]="60",tabDaten[[#This Row],[art]]="61"),"0 Verwaltungshaushalt","1 Vermögenshaushalt")</f>
        <v>0 Verwaltungshaushalt</v>
      </c>
      <c r="D1527" s="14" t="str">
        <f>VLOOKUP(tabDaten[[#This Row],[art]],tabKontenart[],2,FALSE)</f>
        <v>01 Ausgaben VerwaltungsHH</v>
      </c>
      <c r="E1527" s="14" t="str">
        <f>LEFT(tabDaten[[#This Row],[Gld]],1) &amp; "    " &amp;VLOOKUP((tabDaten[[#This Row],[MandNr]]&amp;"x"&amp;LEFT(tabDaten[[#This Row],[Gld]],1)),tabGliederung[],2,FALSE)</f>
        <v xml:space="preserve">4    soziale Sicherung </v>
      </c>
      <c r="F1527" s="14" t="str">
        <f>LEFT(tabDaten[[#This Row],[Gld]],2) &amp; "    " &amp;VLOOKUP((tabDaten[[#This Row],[MandNr]]&amp;"x"&amp;LEFT(tabDaten[[#This Row],[Gld]],2)),tabGliederung[],2,FALSE)</f>
        <v>46    Einrichtungen der Jugendhilfe,  Jugendarbeit</v>
      </c>
      <c r="G15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7" s="14" t="str">
        <f>LEFT(tabDaten[[#This Row],[Gld]],4) &amp; "    " &amp;VLOOKUP((tabDaten[[#This Row],[MandNr]]&amp;"x"&amp;LEFT(tabDaten[[#This Row],[Gld]],4)),tabGliederung[],2,FALSE)</f>
        <v xml:space="preserve">4642    Kindergarten Bonfeld </v>
      </c>
      <c r="I1527" s="14" t="str">
        <f>IF(OR(LEFT(tabDaten[[#This Row],[Grp]],1)*1=3,LEFT(tabDaten[[#This Row],[Grp]],1)*1=9),LEFT(tabDaten[[#This Row],[Grp]],2),LEFT(tabDaten[[#This Row],[Grp]],1))</f>
        <v>6</v>
      </c>
      <c r="J1527" s="14" t="str">
        <f>VLOOKUP(tabDaten[[#This Row],[GrpKurz]],tabGruppierung[],2,FALSE)</f>
        <v>A   Sächlicher Verwaltungs- und Betriebsaufwand</v>
      </c>
      <c r="K15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4642-679000    Innere Verrechnungen   </v>
      </c>
      <c r="L1527" s="17">
        <f>IF(OR(tabDaten[[#This Row],[art]]="00",tabDaten[[#This Row],[art]]="10"),tabDaten[[#This Row],[Plan]],tabDaten[[#This Row],[Plan]]*-1)</f>
        <v>-8700</v>
      </c>
      <c r="M1527" s="18">
        <f>IF(OR(tabDaten[[#This Row],[art]]="00",tabDaten[[#This Row],[art]]="10",tabDaten[[#This Row],[art]]="60",tabDaten[[#This Row],[art]]="70"),tabDaten[[#This Row],[Rechnung]],tabDaten[[#This Row],[Rechnung]]*-1)</f>
        <v>0</v>
      </c>
      <c r="N1527" s="44">
        <v>1</v>
      </c>
      <c r="O1527" s="45" t="s">
        <v>997</v>
      </c>
      <c r="P1527" s="45" t="s">
        <v>1241</v>
      </c>
      <c r="Q1527" s="45" t="s">
        <v>1728</v>
      </c>
      <c r="R1527" s="45" t="s">
        <v>995</v>
      </c>
      <c r="S1527" s="45" t="s">
        <v>1546</v>
      </c>
      <c r="T1527" s="44" t="s">
        <v>11</v>
      </c>
      <c r="U1527" s="46">
        <v>8700</v>
      </c>
      <c r="V1527" s="46">
        <v>0</v>
      </c>
    </row>
    <row r="1528" spans="2:22" x14ac:dyDescent="0.2">
      <c r="B1528" s="14" t="str">
        <f>IF(tabDaten[[#This Row],[MandNr]]="","Fehler",IF(tabDaten[[#This Row],[MandNr]]=1,"1 Stadt Bad Rappenau","2 Eigenbetrieb Stadtenwässerung"))</f>
        <v>1 Stadt Bad Rappenau</v>
      </c>
      <c r="C1528" s="14" t="str">
        <f>IF(OR(tabDaten[[#This Row],[art]]="00",tabDaten[[#This Row],[art]]="01",tabDaten[[#This Row],[art]]="60",tabDaten[[#This Row],[art]]="61"),"0 Verwaltungshaushalt","1 Vermögenshaushalt")</f>
        <v>0 Verwaltungshaushalt</v>
      </c>
      <c r="D1528" s="14" t="str">
        <f>VLOOKUP(tabDaten[[#This Row],[art]],tabKontenart[],2,FALSE)</f>
        <v>01 Ausgaben VerwaltungsHH</v>
      </c>
      <c r="E1528" s="14" t="str">
        <f>LEFT(tabDaten[[#This Row],[Gld]],1) &amp; "    " &amp;VLOOKUP((tabDaten[[#This Row],[MandNr]]&amp;"x"&amp;LEFT(tabDaten[[#This Row],[Gld]],1)),tabGliederung[],2,FALSE)</f>
        <v xml:space="preserve">4    soziale Sicherung </v>
      </c>
      <c r="F1528" s="14" t="str">
        <f>LEFT(tabDaten[[#This Row],[Gld]],2) &amp; "    " &amp;VLOOKUP((tabDaten[[#This Row],[MandNr]]&amp;"x"&amp;LEFT(tabDaten[[#This Row],[Gld]],2)),tabGliederung[],2,FALSE)</f>
        <v>46    Einrichtungen der Jugendhilfe,  Jugendarbeit</v>
      </c>
      <c r="G15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8" s="14" t="str">
        <f>LEFT(tabDaten[[#This Row],[Gld]],4) &amp; "    " &amp;VLOOKUP((tabDaten[[#This Row],[MandNr]]&amp;"x"&amp;LEFT(tabDaten[[#This Row],[Gld]],4)),tabGliederung[],2,FALSE)</f>
        <v xml:space="preserve">4642    Kindergarten Bonfeld </v>
      </c>
      <c r="I1528" s="14" t="str">
        <f>IF(OR(LEFT(tabDaten[[#This Row],[Grp]],1)*1=3,LEFT(tabDaten[[#This Row],[Grp]],1)*1=9),LEFT(tabDaten[[#This Row],[Grp]],2),LEFT(tabDaten[[#This Row],[Grp]],1))</f>
        <v>6</v>
      </c>
      <c r="J1528" s="14" t="str">
        <f>VLOOKUP(tabDaten[[#This Row],[GrpKurz]],tabGruppierung[],2,FALSE)</f>
        <v>A   Sächlicher Verwaltungs- und Betriebsaufwand</v>
      </c>
      <c r="K15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4642-680000    Abschreibungen   </v>
      </c>
      <c r="L1528" s="17">
        <f>IF(OR(tabDaten[[#This Row],[art]]="00",tabDaten[[#This Row],[art]]="10"),tabDaten[[#This Row],[Plan]],tabDaten[[#This Row],[Plan]]*-1)</f>
        <v>-19600</v>
      </c>
      <c r="M1528" s="18">
        <f>IF(OR(tabDaten[[#This Row],[art]]="00",tabDaten[[#This Row],[art]]="10",tabDaten[[#This Row],[art]]="60",tabDaten[[#This Row],[art]]="70"),tabDaten[[#This Row],[Rechnung]],tabDaten[[#This Row],[Rechnung]]*-1)</f>
        <v>-19565.150000000001</v>
      </c>
      <c r="N1528" s="44">
        <v>1</v>
      </c>
      <c r="O1528" s="45" t="s">
        <v>997</v>
      </c>
      <c r="P1528" s="45" t="s">
        <v>1241</v>
      </c>
      <c r="Q1528" s="45" t="s">
        <v>1752</v>
      </c>
      <c r="R1528" s="45" t="s">
        <v>995</v>
      </c>
      <c r="S1528" s="45" t="s">
        <v>1546</v>
      </c>
      <c r="T1528" s="44" t="s">
        <v>98</v>
      </c>
      <c r="U1528" s="46">
        <v>19600</v>
      </c>
      <c r="V1528" s="46">
        <v>19565.150000000001</v>
      </c>
    </row>
    <row r="1529" spans="2:22" x14ac:dyDescent="0.2">
      <c r="B1529" s="14" t="str">
        <f>IF(tabDaten[[#This Row],[MandNr]]="","Fehler",IF(tabDaten[[#This Row],[MandNr]]=1,"1 Stadt Bad Rappenau","2 Eigenbetrieb Stadtenwässerung"))</f>
        <v>1 Stadt Bad Rappenau</v>
      </c>
      <c r="C1529" s="14" t="str">
        <f>IF(OR(tabDaten[[#This Row],[art]]="00",tabDaten[[#This Row],[art]]="01",tabDaten[[#This Row],[art]]="60",tabDaten[[#This Row],[art]]="61"),"0 Verwaltungshaushalt","1 Vermögenshaushalt")</f>
        <v>0 Verwaltungshaushalt</v>
      </c>
      <c r="D1529" s="14" t="str">
        <f>VLOOKUP(tabDaten[[#This Row],[art]],tabKontenart[],2,FALSE)</f>
        <v>01 Ausgaben VerwaltungsHH</v>
      </c>
      <c r="E1529" s="14" t="str">
        <f>LEFT(tabDaten[[#This Row],[Gld]],1) &amp; "    " &amp;VLOOKUP((tabDaten[[#This Row],[MandNr]]&amp;"x"&amp;LEFT(tabDaten[[#This Row],[Gld]],1)),tabGliederung[],2,FALSE)</f>
        <v xml:space="preserve">4    soziale Sicherung </v>
      </c>
      <c r="F1529" s="14" t="str">
        <f>LEFT(tabDaten[[#This Row],[Gld]],2) &amp; "    " &amp;VLOOKUP((tabDaten[[#This Row],[MandNr]]&amp;"x"&amp;LEFT(tabDaten[[#This Row],[Gld]],2)),tabGliederung[],2,FALSE)</f>
        <v>46    Einrichtungen der Jugendhilfe,  Jugendarbeit</v>
      </c>
      <c r="G15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29" s="14" t="str">
        <f>LEFT(tabDaten[[#This Row],[Gld]],4) &amp; "    " &amp;VLOOKUP((tabDaten[[#This Row],[MandNr]]&amp;"x"&amp;LEFT(tabDaten[[#This Row],[Gld]],4)),tabGliederung[],2,FALSE)</f>
        <v xml:space="preserve">4642    Kindergarten Bonfeld </v>
      </c>
      <c r="I1529" s="14" t="str">
        <f>IF(OR(LEFT(tabDaten[[#This Row],[Grp]],1)*1=3,LEFT(tabDaten[[#This Row],[Grp]],1)*1=9),LEFT(tabDaten[[#This Row],[Grp]],2),LEFT(tabDaten[[#This Row],[Grp]],1))</f>
        <v>6</v>
      </c>
      <c r="J1529" s="14" t="str">
        <f>VLOOKUP(tabDaten[[#This Row],[GrpKurz]],tabGruppierung[],2,FALSE)</f>
        <v>A   Sächlicher Verwaltungs- und Betriebsaufwand</v>
      </c>
      <c r="K15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4642-685000    Verzinsung des Anlagekapitals   </v>
      </c>
      <c r="L1529" s="17">
        <f>IF(OR(tabDaten[[#This Row],[art]]="00",tabDaten[[#This Row],[art]]="10"),tabDaten[[#This Row],[Plan]],tabDaten[[#This Row],[Plan]]*-1)</f>
        <v>-22200</v>
      </c>
      <c r="M1529" s="18">
        <f>IF(OR(tabDaten[[#This Row],[art]]="00",tabDaten[[#This Row],[art]]="10",tabDaten[[#This Row],[art]]="60",tabDaten[[#This Row],[art]]="70"),tabDaten[[#This Row],[Rechnung]],tabDaten[[#This Row],[Rechnung]]*-1)</f>
        <v>-22160.9</v>
      </c>
      <c r="N1529" s="44">
        <v>1</v>
      </c>
      <c r="O1529" s="45" t="s">
        <v>997</v>
      </c>
      <c r="P1529" s="45" t="s">
        <v>1241</v>
      </c>
      <c r="Q1529" s="45" t="s">
        <v>1753</v>
      </c>
      <c r="R1529" s="45" t="s">
        <v>995</v>
      </c>
      <c r="S1529" s="45" t="s">
        <v>1546</v>
      </c>
      <c r="T1529" s="44" t="s">
        <v>165</v>
      </c>
      <c r="U1529" s="46">
        <v>22200</v>
      </c>
      <c r="V1529" s="46">
        <v>22160.9</v>
      </c>
    </row>
    <row r="1530" spans="2:22" x14ac:dyDescent="0.2">
      <c r="B1530" s="14" t="str">
        <f>IF(tabDaten[[#This Row],[MandNr]]="","Fehler",IF(tabDaten[[#This Row],[MandNr]]=1,"1 Stadt Bad Rappenau","2 Eigenbetrieb Stadtenwässerung"))</f>
        <v>1 Stadt Bad Rappenau</v>
      </c>
      <c r="C1530" s="14" t="str">
        <f>IF(OR(tabDaten[[#This Row],[art]]="00",tabDaten[[#This Row],[art]]="01",tabDaten[[#This Row],[art]]="60",tabDaten[[#This Row],[art]]="61"),"0 Verwaltungshaushalt","1 Vermögenshaushalt")</f>
        <v>0 Verwaltungshaushalt</v>
      </c>
      <c r="D1530" s="14" t="str">
        <f>VLOOKUP(tabDaten[[#This Row],[art]],tabKontenart[],2,FALSE)</f>
        <v>01 Ausgaben VerwaltungsHH</v>
      </c>
      <c r="E1530" s="14" t="str">
        <f>LEFT(tabDaten[[#This Row],[Gld]],1) &amp; "    " &amp;VLOOKUP((tabDaten[[#This Row],[MandNr]]&amp;"x"&amp;LEFT(tabDaten[[#This Row],[Gld]],1)),tabGliederung[],2,FALSE)</f>
        <v xml:space="preserve">4    soziale Sicherung </v>
      </c>
      <c r="F1530" s="14" t="str">
        <f>LEFT(tabDaten[[#This Row],[Gld]],2) &amp; "    " &amp;VLOOKUP((tabDaten[[#This Row],[MandNr]]&amp;"x"&amp;LEFT(tabDaten[[#This Row],[Gld]],2)),tabGliederung[],2,FALSE)</f>
        <v>46    Einrichtungen der Jugendhilfe,  Jugendarbeit</v>
      </c>
      <c r="G15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0" s="14" t="str">
        <f>LEFT(tabDaten[[#This Row],[Gld]],4) &amp; "    " &amp;VLOOKUP((tabDaten[[#This Row],[MandNr]]&amp;"x"&amp;LEFT(tabDaten[[#This Row],[Gld]],4)),tabGliederung[],2,FALSE)</f>
        <v xml:space="preserve">4643    Kindergarten Fürfeld </v>
      </c>
      <c r="I1530" s="14" t="str">
        <f>IF(OR(LEFT(tabDaten[[#This Row],[Grp]],1)*1=3,LEFT(tabDaten[[#This Row],[Grp]],1)*1=9),LEFT(tabDaten[[#This Row],[Grp]],2),LEFT(tabDaten[[#This Row],[Grp]],1))</f>
        <v>4</v>
      </c>
      <c r="J1530" s="14" t="str">
        <f>VLOOKUP(tabDaten[[#This Row],[GrpKurz]],tabGruppierung[],2,FALSE)</f>
        <v>A   Personalausgaben</v>
      </c>
      <c r="K15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4643-414000    Vergütungen der Beschäftigten bis 2005 nur Angestellte </v>
      </c>
      <c r="L1530" s="17">
        <f>IF(OR(tabDaten[[#This Row],[art]]="00",tabDaten[[#This Row],[art]]="10"),tabDaten[[#This Row],[Plan]],tabDaten[[#This Row],[Plan]]*-1)</f>
        <v>-514800</v>
      </c>
      <c r="M1530" s="18">
        <f>IF(OR(tabDaten[[#This Row],[art]]="00",tabDaten[[#This Row],[art]]="10",tabDaten[[#This Row],[art]]="60",tabDaten[[#This Row],[art]]="70"),tabDaten[[#This Row],[Rechnung]],tabDaten[[#This Row],[Rechnung]]*-1)</f>
        <v>-504888.15</v>
      </c>
      <c r="N1530" s="44">
        <v>1</v>
      </c>
      <c r="O1530" s="45" t="s">
        <v>997</v>
      </c>
      <c r="P1530" s="45" t="s">
        <v>1242</v>
      </c>
      <c r="Q1530" s="45" t="s">
        <v>1707</v>
      </c>
      <c r="R1530" s="45" t="s">
        <v>995</v>
      </c>
      <c r="S1530" s="45" t="s">
        <v>1546</v>
      </c>
      <c r="T1530" s="44" t="s">
        <v>127</v>
      </c>
      <c r="U1530" s="46">
        <v>514800</v>
      </c>
      <c r="V1530" s="46">
        <v>504888.15</v>
      </c>
    </row>
    <row r="1531" spans="2:22" x14ac:dyDescent="0.2">
      <c r="B1531" s="14" t="str">
        <f>IF(tabDaten[[#This Row],[MandNr]]="","Fehler",IF(tabDaten[[#This Row],[MandNr]]=1,"1 Stadt Bad Rappenau","2 Eigenbetrieb Stadtenwässerung"))</f>
        <v>1 Stadt Bad Rappenau</v>
      </c>
      <c r="C1531" s="14" t="str">
        <f>IF(OR(tabDaten[[#This Row],[art]]="00",tabDaten[[#This Row],[art]]="01",tabDaten[[#This Row],[art]]="60",tabDaten[[#This Row],[art]]="61"),"0 Verwaltungshaushalt","1 Vermögenshaushalt")</f>
        <v>0 Verwaltungshaushalt</v>
      </c>
      <c r="D1531" s="14" t="str">
        <f>VLOOKUP(tabDaten[[#This Row],[art]],tabKontenart[],2,FALSE)</f>
        <v>01 Ausgaben VerwaltungsHH</v>
      </c>
      <c r="E1531" s="14" t="str">
        <f>LEFT(tabDaten[[#This Row],[Gld]],1) &amp; "    " &amp;VLOOKUP((tabDaten[[#This Row],[MandNr]]&amp;"x"&amp;LEFT(tabDaten[[#This Row],[Gld]],1)),tabGliederung[],2,FALSE)</f>
        <v xml:space="preserve">4    soziale Sicherung </v>
      </c>
      <c r="F1531" s="14" t="str">
        <f>LEFT(tabDaten[[#This Row],[Gld]],2) &amp; "    " &amp;VLOOKUP((tabDaten[[#This Row],[MandNr]]&amp;"x"&amp;LEFT(tabDaten[[#This Row],[Gld]],2)),tabGliederung[],2,FALSE)</f>
        <v>46    Einrichtungen der Jugendhilfe,  Jugendarbeit</v>
      </c>
      <c r="G15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1" s="14" t="str">
        <f>LEFT(tabDaten[[#This Row],[Gld]],4) &amp; "    " &amp;VLOOKUP((tabDaten[[#This Row],[MandNr]]&amp;"x"&amp;LEFT(tabDaten[[#This Row],[Gld]],4)),tabGliederung[],2,FALSE)</f>
        <v xml:space="preserve">4643    Kindergarten Fürfeld </v>
      </c>
      <c r="I1531" s="14" t="str">
        <f>IF(OR(LEFT(tabDaten[[#This Row],[Grp]],1)*1=3,LEFT(tabDaten[[#This Row],[Grp]],1)*1=9),LEFT(tabDaten[[#This Row],[Grp]],2),LEFT(tabDaten[[#This Row],[Grp]],1))</f>
        <v>4</v>
      </c>
      <c r="J1531" s="14" t="str">
        <f>VLOOKUP(tabDaten[[#This Row],[GrpKurz]],tabGruppierung[],2,FALSE)</f>
        <v>A   Personalausgaben</v>
      </c>
      <c r="K15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4643-434000    Beiträge Versorgungskasse  bis 2005 nur Angestellte </v>
      </c>
      <c r="L1531" s="17">
        <f>IF(OR(tabDaten[[#This Row],[art]]="00",tabDaten[[#This Row],[art]]="10"),tabDaten[[#This Row],[Plan]],tabDaten[[#This Row],[Plan]]*-1)</f>
        <v>-42100</v>
      </c>
      <c r="M1531" s="18">
        <f>IF(OR(tabDaten[[#This Row],[art]]="00",tabDaten[[#This Row],[art]]="10",tabDaten[[#This Row],[art]]="60",tabDaten[[#This Row],[art]]="70"),tabDaten[[#This Row],[Rechnung]],tabDaten[[#This Row],[Rechnung]]*-1)</f>
        <v>-42514.17</v>
      </c>
      <c r="N1531" s="44">
        <v>1</v>
      </c>
      <c r="O1531" s="45" t="s">
        <v>997</v>
      </c>
      <c r="P1531" s="45" t="s">
        <v>1242</v>
      </c>
      <c r="Q1531" s="45" t="s">
        <v>1709</v>
      </c>
      <c r="R1531" s="45" t="s">
        <v>995</v>
      </c>
      <c r="S1531" s="45" t="s">
        <v>1546</v>
      </c>
      <c r="T1531" s="44" t="s">
        <v>104</v>
      </c>
      <c r="U1531" s="46">
        <v>42100</v>
      </c>
      <c r="V1531" s="46">
        <v>42514.17</v>
      </c>
    </row>
    <row r="1532" spans="2:22" x14ac:dyDescent="0.2">
      <c r="B1532" s="14" t="str">
        <f>IF(tabDaten[[#This Row],[MandNr]]="","Fehler",IF(tabDaten[[#This Row],[MandNr]]=1,"1 Stadt Bad Rappenau","2 Eigenbetrieb Stadtenwässerung"))</f>
        <v>1 Stadt Bad Rappenau</v>
      </c>
      <c r="C1532" s="14" t="str">
        <f>IF(OR(tabDaten[[#This Row],[art]]="00",tabDaten[[#This Row],[art]]="01",tabDaten[[#This Row],[art]]="60",tabDaten[[#This Row],[art]]="61"),"0 Verwaltungshaushalt","1 Vermögenshaushalt")</f>
        <v>0 Verwaltungshaushalt</v>
      </c>
      <c r="D1532" s="14" t="str">
        <f>VLOOKUP(tabDaten[[#This Row],[art]],tabKontenart[],2,FALSE)</f>
        <v>01 Ausgaben VerwaltungsHH</v>
      </c>
      <c r="E1532" s="14" t="str">
        <f>LEFT(tabDaten[[#This Row],[Gld]],1) &amp; "    " &amp;VLOOKUP((tabDaten[[#This Row],[MandNr]]&amp;"x"&amp;LEFT(tabDaten[[#This Row],[Gld]],1)),tabGliederung[],2,FALSE)</f>
        <v xml:space="preserve">4    soziale Sicherung </v>
      </c>
      <c r="F1532" s="14" t="str">
        <f>LEFT(tabDaten[[#This Row],[Gld]],2) &amp; "    " &amp;VLOOKUP((tabDaten[[#This Row],[MandNr]]&amp;"x"&amp;LEFT(tabDaten[[#This Row],[Gld]],2)),tabGliederung[],2,FALSE)</f>
        <v>46    Einrichtungen der Jugendhilfe,  Jugendarbeit</v>
      </c>
      <c r="G15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2" s="14" t="str">
        <f>LEFT(tabDaten[[#This Row],[Gld]],4) &amp; "    " &amp;VLOOKUP((tabDaten[[#This Row],[MandNr]]&amp;"x"&amp;LEFT(tabDaten[[#This Row],[Gld]],4)),tabGliederung[],2,FALSE)</f>
        <v xml:space="preserve">4643    Kindergarten Fürfeld </v>
      </c>
      <c r="I1532" s="14" t="str">
        <f>IF(OR(LEFT(tabDaten[[#This Row],[Grp]],1)*1=3,LEFT(tabDaten[[#This Row],[Grp]],1)*1=9),LEFT(tabDaten[[#This Row],[Grp]],2),LEFT(tabDaten[[#This Row],[Grp]],1))</f>
        <v>4</v>
      </c>
      <c r="J1532" s="14" t="str">
        <f>VLOOKUP(tabDaten[[#This Row],[GrpKurz]],tabGruppierung[],2,FALSE)</f>
        <v>A   Personalausgaben</v>
      </c>
      <c r="K15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4643-444000    Beiträge zur gesetzlichen Sozialversicherung für Angest. bis 2005 nur Angestellte </v>
      </c>
      <c r="L1532" s="17">
        <f>IF(OR(tabDaten[[#This Row],[art]]="00",tabDaten[[#This Row],[art]]="10"),tabDaten[[#This Row],[Plan]],tabDaten[[#This Row],[Plan]]*-1)</f>
        <v>-104600</v>
      </c>
      <c r="M1532" s="18">
        <f>IF(OR(tabDaten[[#This Row],[art]]="00",tabDaten[[#This Row],[art]]="10",tabDaten[[#This Row],[art]]="60",tabDaten[[#This Row],[art]]="70"),tabDaten[[#This Row],[Rechnung]],tabDaten[[#This Row],[Rechnung]]*-1)</f>
        <v>-102658.03</v>
      </c>
      <c r="N1532" s="44">
        <v>1</v>
      </c>
      <c r="O1532" s="45" t="s">
        <v>997</v>
      </c>
      <c r="P1532" s="45" t="s">
        <v>1242</v>
      </c>
      <c r="Q1532" s="45" t="s">
        <v>1710</v>
      </c>
      <c r="R1532" s="45" t="s">
        <v>995</v>
      </c>
      <c r="S1532" s="45" t="s">
        <v>1546</v>
      </c>
      <c r="T1532" s="44" t="s">
        <v>128</v>
      </c>
      <c r="U1532" s="46">
        <v>104600</v>
      </c>
      <c r="V1532" s="46">
        <v>102658.03</v>
      </c>
    </row>
    <row r="1533" spans="2:22" x14ac:dyDescent="0.2">
      <c r="B1533" s="14" t="str">
        <f>IF(tabDaten[[#This Row],[MandNr]]="","Fehler",IF(tabDaten[[#This Row],[MandNr]]=1,"1 Stadt Bad Rappenau","2 Eigenbetrieb Stadtenwässerung"))</f>
        <v>1 Stadt Bad Rappenau</v>
      </c>
      <c r="C1533" s="14" t="str">
        <f>IF(OR(tabDaten[[#This Row],[art]]="00",tabDaten[[#This Row],[art]]="01",tabDaten[[#This Row],[art]]="60",tabDaten[[#This Row],[art]]="61"),"0 Verwaltungshaushalt","1 Vermögenshaushalt")</f>
        <v>0 Verwaltungshaushalt</v>
      </c>
      <c r="D1533" s="14" t="str">
        <f>VLOOKUP(tabDaten[[#This Row],[art]],tabKontenart[],2,FALSE)</f>
        <v>01 Ausgaben VerwaltungsHH</v>
      </c>
      <c r="E1533" s="14" t="str">
        <f>LEFT(tabDaten[[#This Row],[Gld]],1) &amp; "    " &amp;VLOOKUP((tabDaten[[#This Row],[MandNr]]&amp;"x"&amp;LEFT(tabDaten[[#This Row],[Gld]],1)),tabGliederung[],2,FALSE)</f>
        <v xml:space="preserve">4    soziale Sicherung </v>
      </c>
      <c r="F1533" s="14" t="str">
        <f>LEFT(tabDaten[[#This Row],[Gld]],2) &amp; "    " &amp;VLOOKUP((tabDaten[[#This Row],[MandNr]]&amp;"x"&amp;LEFT(tabDaten[[#This Row],[Gld]],2)),tabGliederung[],2,FALSE)</f>
        <v>46    Einrichtungen der Jugendhilfe,  Jugendarbeit</v>
      </c>
      <c r="G15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3" s="14" t="str">
        <f>LEFT(tabDaten[[#This Row],[Gld]],4) &amp; "    " &amp;VLOOKUP((tabDaten[[#This Row],[MandNr]]&amp;"x"&amp;LEFT(tabDaten[[#This Row],[Gld]],4)),tabGliederung[],2,FALSE)</f>
        <v xml:space="preserve">4643    Kindergarten Fürfeld </v>
      </c>
      <c r="I1533" s="14" t="str">
        <f>IF(OR(LEFT(tabDaten[[#This Row],[Grp]],1)*1=3,LEFT(tabDaten[[#This Row],[Grp]],1)*1=9),LEFT(tabDaten[[#This Row],[Grp]],2),LEFT(tabDaten[[#This Row],[Grp]],1))</f>
        <v>4</v>
      </c>
      <c r="J1533" s="14" t="str">
        <f>VLOOKUP(tabDaten[[#This Row],[GrpKurz]],tabGruppierung[],2,FALSE)</f>
        <v>A   Personalausgaben</v>
      </c>
      <c r="K15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4643-450000    Beihilfen, Unterstützung und dgl.  </v>
      </c>
      <c r="L1533" s="17">
        <f>IF(OR(tabDaten[[#This Row],[art]]="00",tabDaten[[#This Row],[art]]="10"),tabDaten[[#This Row],[Plan]],tabDaten[[#This Row],[Plan]]*-1)</f>
        <v>-100</v>
      </c>
      <c r="M1533" s="18">
        <f>IF(OR(tabDaten[[#This Row],[art]]="00",tabDaten[[#This Row],[art]]="10",tabDaten[[#This Row],[art]]="60",tabDaten[[#This Row],[art]]="70"),tabDaten[[#This Row],[Rechnung]],tabDaten[[#This Row],[Rechnung]]*-1)</f>
        <v>-36</v>
      </c>
      <c r="N1533" s="44">
        <v>1</v>
      </c>
      <c r="O1533" s="45" t="s">
        <v>997</v>
      </c>
      <c r="P1533" s="45" t="s">
        <v>1242</v>
      </c>
      <c r="Q1533" s="45" t="s">
        <v>1711</v>
      </c>
      <c r="R1533" s="45" t="s">
        <v>995</v>
      </c>
      <c r="S1533" s="45" t="s">
        <v>1546</v>
      </c>
      <c r="T1533" s="44" t="s">
        <v>106</v>
      </c>
      <c r="U1533" s="46">
        <v>100</v>
      </c>
      <c r="V1533" s="46">
        <v>36</v>
      </c>
    </row>
    <row r="1534" spans="2:22" x14ac:dyDescent="0.2">
      <c r="B1534" s="14" t="str">
        <f>IF(tabDaten[[#This Row],[MandNr]]="","Fehler",IF(tabDaten[[#This Row],[MandNr]]=1,"1 Stadt Bad Rappenau","2 Eigenbetrieb Stadtenwässerung"))</f>
        <v>1 Stadt Bad Rappenau</v>
      </c>
      <c r="C1534" s="14" t="str">
        <f>IF(OR(tabDaten[[#This Row],[art]]="00",tabDaten[[#This Row],[art]]="01",tabDaten[[#This Row],[art]]="60",tabDaten[[#This Row],[art]]="61"),"0 Verwaltungshaushalt","1 Vermögenshaushalt")</f>
        <v>0 Verwaltungshaushalt</v>
      </c>
      <c r="D1534" s="14" t="str">
        <f>VLOOKUP(tabDaten[[#This Row],[art]],tabKontenart[],2,FALSE)</f>
        <v>01 Ausgaben VerwaltungsHH</v>
      </c>
      <c r="E1534" s="14" t="str">
        <f>LEFT(tabDaten[[#This Row],[Gld]],1) &amp; "    " &amp;VLOOKUP((tabDaten[[#This Row],[MandNr]]&amp;"x"&amp;LEFT(tabDaten[[#This Row],[Gld]],1)),tabGliederung[],2,FALSE)</f>
        <v xml:space="preserve">4    soziale Sicherung </v>
      </c>
      <c r="F1534" s="14" t="str">
        <f>LEFT(tabDaten[[#This Row],[Gld]],2) &amp; "    " &amp;VLOOKUP((tabDaten[[#This Row],[MandNr]]&amp;"x"&amp;LEFT(tabDaten[[#This Row],[Gld]],2)),tabGliederung[],2,FALSE)</f>
        <v>46    Einrichtungen der Jugendhilfe,  Jugendarbeit</v>
      </c>
      <c r="G15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4" s="14" t="str">
        <f>LEFT(tabDaten[[#This Row],[Gld]],4) &amp; "    " &amp;VLOOKUP((tabDaten[[#This Row],[MandNr]]&amp;"x"&amp;LEFT(tabDaten[[#This Row],[Gld]],4)),tabGliederung[],2,FALSE)</f>
        <v xml:space="preserve">4643    Kindergarten Fürfeld </v>
      </c>
      <c r="I1534" s="14" t="str">
        <f>IF(OR(LEFT(tabDaten[[#This Row],[Grp]],1)*1=3,LEFT(tabDaten[[#This Row],[Grp]],1)*1=9),LEFT(tabDaten[[#This Row],[Grp]],2),LEFT(tabDaten[[#This Row],[Grp]],1))</f>
        <v>4</v>
      </c>
      <c r="J1534" s="14" t="str">
        <f>VLOOKUP(tabDaten[[#This Row],[GrpKurz]],tabGruppierung[],2,FALSE)</f>
        <v>A   Personalausgaben</v>
      </c>
      <c r="K15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4643-460000    Personalnebenausgaben   </v>
      </c>
      <c r="L1534" s="17">
        <f>IF(OR(tabDaten[[#This Row],[art]]="00",tabDaten[[#This Row],[art]]="10"),tabDaten[[#This Row],[Plan]],tabDaten[[#This Row],[Plan]]*-1)</f>
        <v>-600</v>
      </c>
      <c r="M1534" s="18">
        <f>IF(OR(tabDaten[[#This Row],[art]]="00",tabDaten[[#This Row],[art]]="10",tabDaten[[#This Row],[art]]="60",tabDaten[[#This Row],[art]]="70"),tabDaten[[#This Row],[Rechnung]],tabDaten[[#This Row],[Rechnung]]*-1)</f>
        <v>-1513.96</v>
      </c>
      <c r="N1534" s="44">
        <v>1</v>
      </c>
      <c r="O1534" s="45" t="s">
        <v>997</v>
      </c>
      <c r="P1534" s="45" t="s">
        <v>1242</v>
      </c>
      <c r="Q1534" s="45" t="s">
        <v>1712</v>
      </c>
      <c r="R1534" s="45" t="s">
        <v>995</v>
      </c>
      <c r="S1534" s="45" t="s">
        <v>1546</v>
      </c>
      <c r="T1534" s="44" t="s">
        <v>107</v>
      </c>
      <c r="U1534" s="46">
        <v>600</v>
      </c>
      <c r="V1534" s="46">
        <v>1513.96</v>
      </c>
    </row>
    <row r="1535" spans="2:22" x14ac:dyDescent="0.2">
      <c r="B1535" s="14" t="str">
        <f>IF(tabDaten[[#This Row],[MandNr]]="","Fehler",IF(tabDaten[[#This Row],[MandNr]]=1,"1 Stadt Bad Rappenau","2 Eigenbetrieb Stadtenwässerung"))</f>
        <v>1 Stadt Bad Rappenau</v>
      </c>
      <c r="C1535" s="14" t="str">
        <f>IF(OR(tabDaten[[#This Row],[art]]="00",tabDaten[[#This Row],[art]]="01",tabDaten[[#This Row],[art]]="60",tabDaten[[#This Row],[art]]="61"),"0 Verwaltungshaushalt","1 Vermögenshaushalt")</f>
        <v>0 Verwaltungshaushalt</v>
      </c>
      <c r="D1535" s="14" t="str">
        <f>VLOOKUP(tabDaten[[#This Row],[art]],tabKontenart[],2,FALSE)</f>
        <v>01 Ausgaben VerwaltungsHH</v>
      </c>
      <c r="E1535" s="14" t="str">
        <f>LEFT(tabDaten[[#This Row],[Gld]],1) &amp; "    " &amp;VLOOKUP((tabDaten[[#This Row],[MandNr]]&amp;"x"&amp;LEFT(tabDaten[[#This Row],[Gld]],1)),tabGliederung[],2,FALSE)</f>
        <v xml:space="preserve">4    soziale Sicherung </v>
      </c>
      <c r="F1535" s="14" t="str">
        <f>LEFT(tabDaten[[#This Row],[Gld]],2) &amp; "    " &amp;VLOOKUP((tabDaten[[#This Row],[MandNr]]&amp;"x"&amp;LEFT(tabDaten[[#This Row],[Gld]],2)),tabGliederung[],2,FALSE)</f>
        <v>46    Einrichtungen der Jugendhilfe,  Jugendarbeit</v>
      </c>
      <c r="G15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5" s="14" t="str">
        <f>LEFT(tabDaten[[#This Row],[Gld]],4) &amp; "    " &amp;VLOOKUP((tabDaten[[#This Row],[MandNr]]&amp;"x"&amp;LEFT(tabDaten[[#This Row],[Gld]],4)),tabGliederung[],2,FALSE)</f>
        <v xml:space="preserve">4643    Kindergarten Fürfeld </v>
      </c>
      <c r="I1535" s="14" t="str">
        <f>IF(OR(LEFT(tabDaten[[#This Row],[Grp]],1)*1=3,LEFT(tabDaten[[#This Row],[Grp]],1)*1=9),LEFT(tabDaten[[#This Row],[Grp]],2),LEFT(tabDaten[[#This Row],[Grp]],1))</f>
        <v>4</v>
      </c>
      <c r="J1535" s="14" t="str">
        <f>VLOOKUP(tabDaten[[#This Row],[GrpKurz]],tabGruppierung[],2,FALSE)</f>
        <v>A   Personalausgaben</v>
      </c>
      <c r="K15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4643-462000    Betriebsausflug   </v>
      </c>
      <c r="L1535" s="17">
        <f>IF(OR(tabDaten[[#This Row],[art]]="00",tabDaten[[#This Row],[art]]="10"),tabDaten[[#This Row],[Plan]],tabDaten[[#This Row],[Plan]]*-1)</f>
        <v>-200</v>
      </c>
      <c r="M1535" s="18">
        <f>IF(OR(tabDaten[[#This Row],[art]]="00",tabDaten[[#This Row],[art]]="10",tabDaten[[#This Row],[art]]="60",tabDaten[[#This Row],[art]]="70"),tabDaten[[#This Row],[Rechnung]],tabDaten[[#This Row],[Rechnung]]*-1)</f>
        <v>-359.7</v>
      </c>
      <c r="N1535" s="44">
        <v>1</v>
      </c>
      <c r="O1535" s="45" t="s">
        <v>997</v>
      </c>
      <c r="P1535" s="45" t="s">
        <v>1242</v>
      </c>
      <c r="Q1535" s="45" t="s">
        <v>1713</v>
      </c>
      <c r="R1535" s="45" t="s">
        <v>995</v>
      </c>
      <c r="S1535" s="45" t="s">
        <v>1546</v>
      </c>
      <c r="T1535" s="44" t="s">
        <v>108</v>
      </c>
      <c r="U1535" s="46">
        <v>200</v>
      </c>
      <c r="V1535" s="46">
        <v>359.7</v>
      </c>
    </row>
    <row r="1536" spans="2:22" x14ac:dyDescent="0.2">
      <c r="B1536" s="14" t="str">
        <f>IF(tabDaten[[#This Row],[MandNr]]="","Fehler",IF(tabDaten[[#This Row],[MandNr]]=1,"1 Stadt Bad Rappenau","2 Eigenbetrieb Stadtenwässerung"))</f>
        <v>1 Stadt Bad Rappenau</v>
      </c>
      <c r="C1536" s="14" t="str">
        <f>IF(OR(tabDaten[[#This Row],[art]]="00",tabDaten[[#This Row],[art]]="01",tabDaten[[#This Row],[art]]="60",tabDaten[[#This Row],[art]]="61"),"0 Verwaltungshaushalt","1 Vermögenshaushalt")</f>
        <v>0 Verwaltungshaushalt</v>
      </c>
      <c r="D1536" s="14" t="str">
        <f>VLOOKUP(tabDaten[[#This Row],[art]],tabKontenart[],2,FALSE)</f>
        <v>01 Ausgaben VerwaltungsHH</v>
      </c>
      <c r="E1536" s="14" t="str">
        <f>LEFT(tabDaten[[#This Row],[Gld]],1) &amp; "    " &amp;VLOOKUP((tabDaten[[#This Row],[MandNr]]&amp;"x"&amp;LEFT(tabDaten[[#This Row],[Gld]],1)),tabGliederung[],2,FALSE)</f>
        <v xml:space="preserve">4    soziale Sicherung </v>
      </c>
      <c r="F1536" s="14" t="str">
        <f>LEFT(tabDaten[[#This Row],[Gld]],2) &amp; "    " &amp;VLOOKUP((tabDaten[[#This Row],[MandNr]]&amp;"x"&amp;LEFT(tabDaten[[#This Row],[Gld]],2)),tabGliederung[],2,FALSE)</f>
        <v>46    Einrichtungen der Jugendhilfe,  Jugendarbeit</v>
      </c>
      <c r="G15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6" s="14" t="str">
        <f>LEFT(tabDaten[[#This Row],[Gld]],4) &amp; "    " &amp;VLOOKUP((tabDaten[[#This Row],[MandNr]]&amp;"x"&amp;LEFT(tabDaten[[#This Row],[Gld]],4)),tabGliederung[],2,FALSE)</f>
        <v xml:space="preserve">4643    Kindergarten Fürfeld </v>
      </c>
      <c r="I1536" s="14" t="str">
        <f>IF(OR(LEFT(tabDaten[[#This Row],[Grp]],1)*1=3,LEFT(tabDaten[[#This Row],[Grp]],1)*1=9),LEFT(tabDaten[[#This Row],[Grp]],2),LEFT(tabDaten[[#This Row],[Grp]],1))</f>
        <v>5</v>
      </c>
      <c r="J1536" s="14" t="str">
        <f>VLOOKUP(tabDaten[[#This Row],[GrpKurz]],tabGruppierung[],2,FALSE)</f>
        <v>A   Sächlicher Verwaltungs- und Betriebsaufwand</v>
      </c>
      <c r="K15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4643-501000    Gebäudeunterhaltung   </v>
      </c>
      <c r="L1536" s="17">
        <f>IF(OR(tabDaten[[#This Row],[art]]="00",tabDaten[[#This Row],[art]]="10"),tabDaten[[#This Row],[Plan]],tabDaten[[#This Row],[Plan]]*-1)</f>
        <v>-3500</v>
      </c>
      <c r="M1536" s="18">
        <f>IF(OR(tabDaten[[#This Row],[art]]="00",tabDaten[[#This Row],[art]]="10",tabDaten[[#This Row],[art]]="60",tabDaten[[#This Row],[art]]="70"),tabDaten[[#This Row],[Rechnung]],tabDaten[[#This Row],[Rechnung]]*-1)</f>
        <v>-5899.88</v>
      </c>
      <c r="N1536" s="44">
        <v>1</v>
      </c>
      <c r="O1536" s="45" t="s">
        <v>997</v>
      </c>
      <c r="P1536" s="45" t="s">
        <v>1242</v>
      </c>
      <c r="Q1536" s="45" t="s">
        <v>1730</v>
      </c>
      <c r="R1536" s="45" t="s">
        <v>995</v>
      </c>
      <c r="S1536" s="45" t="s">
        <v>1546</v>
      </c>
      <c r="T1536" s="44" t="s">
        <v>133</v>
      </c>
      <c r="U1536" s="46">
        <v>3500</v>
      </c>
      <c r="V1536" s="46">
        <v>5899.88</v>
      </c>
    </row>
    <row r="1537" spans="2:22" x14ac:dyDescent="0.2">
      <c r="B1537" s="14" t="str">
        <f>IF(tabDaten[[#This Row],[MandNr]]="","Fehler",IF(tabDaten[[#This Row],[MandNr]]=1,"1 Stadt Bad Rappenau","2 Eigenbetrieb Stadtenwässerung"))</f>
        <v>1 Stadt Bad Rappenau</v>
      </c>
      <c r="C1537" s="14" t="str">
        <f>IF(OR(tabDaten[[#This Row],[art]]="00",tabDaten[[#This Row],[art]]="01",tabDaten[[#This Row],[art]]="60",tabDaten[[#This Row],[art]]="61"),"0 Verwaltungshaushalt","1 Vermögenshaushalt")</f>
        <v>0 Verwaltungshaushalt</v>
      </c>
      <c r="D1537" s="14" t="str">
        <f>VLOOKUP(tabDaten[[#This Row],[art]],tabKontenart[],2,FALSE)</f>
        <v>01 Ausgaben VerwaltungsHH</v>
      </c>
      <c r="E1537" s="14" t="str">
        <f>LEFT(tabDaten[[#This Row],[Gld]],1) &amp; "    " &amp;VLOOKUP((tabDaten[[#This Row],[MandNr]]&amp;"x"&amp;LEFT(tabDaten[[#This Row],[Gld]],1)),tabGliederung[],2,FALSE)</f>
        <v xml:space="preserve">4    soziale Sicherung </v>
      </c>
      <c r="F1537" s="14" t="str">
        <f>LEFT(tabDaten[[#This Row],[Gld]],2) &amp; "    " &amp;VLOOKUP((tabDaten[[#This Row],[MandNr]]&amp;"x"&amp;LEFT(tabDaten[[#This Row],[Gld]],2)),tabGliederung[],2,FALSE)</f>
        <v>46    Einrichtungen der Jugendhilfe,  Jugendarbeit</v>
      </c>
      <c r="G15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7" s="14" t="str">
        <f>LEFT(tabDaten[[#This Row],[Gld]],4) &amp; "    " &amp;VLOOKUP((tabDaten[[#This Row],[MandNr]]&amp;"x"&amp;LEFT(tabDaten[[#This Row],[Gld]],4)),tabGliederung[],2,FALSE)</f>
        <v xml:space="preserve">4643    Kindergarten Fürfeld </v>
      </c>
      <c r="I1537" s="14" t="str">
        <f>IF(OR(LEFT(tabDaten[[#This Row],[Grp]],1)*1=3,LEFT(tabDaten[[#This Row],[Grp]],1)*1=9),LEFT(tabDaten[[#This Row],[Grp]],2),LEFT(tabDaten[[#This Row],[Grp]],1))</f>
        <v>5</v>
      </c>
      <c r="J1537" s="14" t="str">
        <f>VLOOKUP(tabDaten[[#This Row],[GrpKurz]],tabGruppierung[],2,FALSE)</f>
        <v>A   Sächlicher Verwaltungs- und Betriebsaufwand</v>
      </c>
      <c r="K15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4643-510000    Unterhaltung des sonstigen unbeweglichen Vermögens  </v>
      </c>
      <c r="L1537" s="17">
        <f>IF(OR(tabDaten[[#This Row],[art]]="00",tabDaten[[#This Row],[art]]="10"),tabDaten[[#This Row],[Plan]],tabDaten[[#This Row],[Plan]]*-1)</f>
        <v>-3500</v>
      </c>
      <c r="M1537" s="18">
        <f>IF(OR(tabDaten[[#This Row],[art]]="00",tabDaten[[#This Row],[art]]="10",tabDaten[[#This Row],[art]]="60",tabDaten[[#This Row],[art]]="70"),tabDaten[[#This Row],[Rechnung]],tabDaten[[#This Row],[Rechnung]]*-1)</f>
        <v>-9134.07</v>
      </c>
      <c r="N1537" s="44">
        <v>1</v>
      </c>
      <c r="O1537" s="45" t="s">
        <v>997</v>
      </c>
      <c r="P1537" s="45" t="s">
        <v>1242</v>
      </c>
      <c r="Q1537" s="45" t="s">
        <v>1731</v>
      </c>
      <c r="R1537" s="45" t="s">
        <v>995</v>
      </c>
      <c r="S1537" s="45" t="s">
        <v>1546</v>
      </c>
      <c r="T1537" s="44" t="s">
        <v>134</v>
      </c>
      <c r="U1537" s="46">
        <v>3500</v>
      </c>
      <c r="V1537" s="46">
        <v>9134.07</v>
      </c>
    </row>
    <row r="1538" spans="2:22" x14ac:dyDescent="0.2">
      <c r="B1538" s="14" t="str">
        <f>IF(tabDaten[[#This Row],[MandNr]]="","Fehler",IF(tabDaten[[#This Row],[MandNr]]=1,"1 Stadt Bad Rappenau","2 Eigenbetrieb Stadtenwässerung"))</f>
        <v>1 Stadt Bad Rappenau</v>
      </c>
      <c r="C1538" s="14" t="str">
        <f>IF(OR(tabDaten[[#This Row],[art]]="00",tabDaten[[#This Row],[art]]="01",tabDaten[[#This Row],[art]]="60",tabDaten[[#This Row],[art]]="61"),"0 Verwaltungshaushalt","1 Vermögenshaushalt")</f>
        <v>0 Verwaltungshaushalt</v>
      </c>
      <c r="D1538" s="14" t="str">
        <f>VLOOKUP(tabDaten[[#This Row],[art]],tabKontenart[],2,FALSE)</f>
        <v>01 Ausgaben VerwaltungsHH</v>
      </c>
      <c r="E1538" s="14" t="str">
        <f>LEFT(tabDaten[[#This Row],[Gld]],1) &amp; "    " &amp;VLOOKUP((tabDaten[[#This Row],[MandNr]]&amp;"x"&amp;LEFT(tabDaten[[#This Row],[Gld]],1)),tabGliederung[],2,FALSE)</f>
        <v xml:space="preserve">4    soziale Sicherung </v>
      </c>
      <c r="F1538" s="14" t="str">
        <f>LEFT(tabDaten[[#This Row],[Gld]],2) &amp; "    " &amp;VLOOKUP((tabDaten[[#This Row],[MandNr]]&amp;"x"&amp;LEFT(tabDaten[[#This Row],[Gld]],2)),tabGliederung[],2,FALSE)</f>
        <v>46    Einrichtungen der Jugendhilfe,  Jugendarbeit</v>
      </c>
      <c r="G15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8" s="14" t="str">
        <f>LEFT(tabDaten[[#This Row],[Gld]],4) &amp; "    " &amp;VLOOKUP((tabDaten[[#This Row],[MandNr]]&amp;"x"&amp;LEFT(tabDaten[[#This Row],[Gld]],4)),tabGliederung[],2,FALSE)</f>
        <v xml:space="preserve">4643    Kindergarten Fürfeld </v>
      </c>
      <c r="I1538" s="14" t="str">
        <f>IF(OR(LEFT(tabDaten[[#This Row],[Grp]],1)*1=3,LEFT(tabDaten[[#This Row],[Grp]],1)*1=9),LEFT(tabDaten[[#This Row],[Grp]],2),LEFT(tabDaten[[#This Row],[Grp]],1))</f>
        <v>5</v>
      </c>
      <c r="J1538" s="14" t="str">
        <f>VLOOKUP(tabDaten[[#This Row],[GrpKurz]],tabGruppierung[],2,FALSE)</f>
        <v>A   Sächlicher Verwaltungs- und Betriebsaufwand</v>
      </c>
      <c r="K15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4643-521000    Geräte, Ausstattungs- und Einrichtungsgegenstände  </v>
      </c>
      <c r="L1538" s="17">
        <f>IF(OR(tabDaten[[#This Row],[art]]="00",tabDaten[[#This Row],[art]]="10"),tabDaten[[#This Row],[Plan]],tabDaten[[#This Row],[Plan]]*-1)</f>
        <v>-6000</v>
      </c>
      <c r="M1538" s="18">
        <f>IF(OR(tabDaten[[#This Row],[art]]="00",tabDaten[[#This Row],[art]]="10",tabDaten[[#This Row],[art]]="60",tabDaten[[#This Row],[art]]="70"),tabDaten[[#This Row],[Rechnung]],tabDaten[[#This Row],[Rechnung]]*-1)</f>
        <v>-5307.62</v>
      </c>
      <c r="N1538" s="44">
        <v>1</v>
      </c>
      <c r="O1538" s="45" t="s">
        <v>997</v>
      </c>
      <c r="P1538" s="45" t="s">
        <v>1242</v>
      </c>
      <c r="Q1538" s="45" t="s">
        <v>1750</v>
      </c>
      <c r="R1538" s="45" t="s">
        <v>995</v>
      </c>
      <c r="S1538" s="45" t="s">
        <v>1546</v>
      </c>
      <c r="T1538" s="44" t="s">
        <v>125</v>
      </c>
      <c r="U1538" s="46">
        <v>6000</v>
      </c>
      <c r="V1538" s="46">
        <v>5307.62</v>
      </c>
    </row>
    <row r="1539" spans="2:22" x14ac:dyDescent="0.2">
      <c r="B1539" s="14" t="str">
        <f>IF(tabDaten[[#This Row],[MandNr]]="","Fehler",IF(tabDaten[[#This Row],[MandNr]]=1,"1 Stadt Bad Rappenau","2 Eigenbetrieb Stadtenwässerung"))</f>
        <v>1 Stadt Bad Rappenau</v>
      </c>
      <c r="C1539" s="14" t="str">
        <f>IF(OR(tabDaten[[#This Row],[art]]="00",tabDaten[[#This Row],[art]]="01",tabDaten[[#This Row],[art]]="60",tabDaten[[#This Row],[art]]="61"),"0 Verwaltungshaushalt","1 Vermögenshaushalt")</f>
        <v>0 Verwaltungshaushalt</v>
      </c>
      <c r="D1539" s="14" t="str">
        <f>VLOOKUP(tabDaten[[#This Row],[art]],tabKontenart[],2,FALSE)</f>
        <v>01 Ausgaben VerwaltungsHH</v>
      </c>
      <c r="E1539" s="14" t="str">
        <f>LEFT(tabDaten[[#This Row],[Gld]],1) &amp; "    " &amp;VLOOKUP((tabDaten[[#This Row],[MandNr]]&amp;"x"&amp;LEFT(tabDaten[[#This Row],[Gld]],1)),tabGliederung[],2,FALSE)</f>
        <v xml:space="preserve">4    soziale Sicherung </v>
      </c>
      <c r="F1539" s="14" t="str">
        <f>LEFT(tabDaten[[#This Row],[Gld]],2) &amp; "    " &amp;VLOOKUP((tabDaten[[#This Row],[MandNr]]&amp;"x"&amp;LEFT(tabDaten[[#This Row],[Gld]],2)),tabGliederung[],2,FALSE)</f>
        <v>46    Einrichtungen der Jugendhilfe,  Jugendarbeit</v>
      </c>
      <c r="G15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39" s="14" t="str">
        <f>LEFT(tabDaten[[#This Row],[Gld]],4) &amp; "    " &amp;VLOOKUP((tabDaten[[#This Row],[MandNr]]&amp;"x"&amp;LEFT(tabDaten[[#This Row],[Gld]],4)),tabGliederung[],2,FALSE)</f>
        <v xml:space="preserve">4643    Kindergarten Fürfeld </v>
      </c>
      <c r="I1539" s="14" t="str">
        <f>IF(OR(LEFT(tabDaten[[#This Row],[Grp]],1)*1=3,LEFT(tabDaten[[#This Row],[Grp]],1)*1=9),LEFT(tabDaten[[#This Row],[Grp]],2),LEFT(tabDaten[[#This Row],[Grp]],1))</f>
        <v>5</v>
      </c>
      <c r="J1539" s="14" t="str">
        <f>VLOOKUP(tabDaten[[#This Row],[GrpKurz]],tabGruppierung[],2,FALSE)</f>
        <v>A   Sächlicher Verwaltungs- und Betriebsaufwand</v>
      </c>
      <c r="K15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4643-522000    Druck- und Kopierkosten   </v>
      </c>
      <c r="L1539" s="17">
        <f>IF(OR(tabDaten[[#This Row],[art]]="00",tabDaten[[#This Row],[art]]="10"),tabDaten[[#This Row],[Plan]],tabDaten[[#This Row],[Plan]]*-1)</f>
        <v>-1200</v>
      </c>
      <c r="M1539" s="18">
        <f>IF(OR(tabDaten[[#This Row],[art]]="00",tabDaten[[#This Row],[art]]="10",tabDaten[[#This Row],[art]]="60",tabDaten[[#This Row],[art]]="70"),tabDaten[[#This Row],[Rechnung]],tabDaten[[#This Row],[Rechnung]]*-1)</f>
        <v>-1325.98</v>
      </c>
      <c r="N1539" s="44">
        <v>1</v>
      </c>
      <c r="O1539" s="45" t="s">
        <v>997</v>
      </c>
      <c r="P1539" s="45" t="s">
        <v>1242</v>
      </c>
      <c r="Q1539" s="45" t="s">
        <v>1715</v>
      </c>
      <c r="R1539" s="45" t="s">
        <v>995</v>
      </c>
      <c r="S1539" s="45" t="s">
        <v>1546</v>
      </c>
      <c r="T1539" s="44" t="s">
        <v>110</v>
      </c>
      <c r="U1539" s="46">
        <v>1200</v>
      </c>
      <c r="V1539" s="46">
        <v>1325.98</v>
      </c>
    </row>
    <row r="1540" spans="2:22" x14ac:dyDescent="0.2">
      <c r="B1540" s="14" t="str">
        <f>IF(tabDaten[[#This Row],[MandNr]]="","Fehler",IF(tabDaten[[#This Row],[MandNr]]=1,"1 Stadt Bad Rappenau","2 Eigenbetrieb Stadtenwässerung"))</f>
        <v>1 Stadt Bad Rappenau</v>
      </c>
      <c r="C1540" s="14" t="str">
        <f>IF(OR(tabDaten[[#This Row],[art]]="00",tabDaten[[#This Row],[art]]="01",tabDaten[[#This Row],[art]]="60",tabDaten[[#This Row],[art]]="61"),"0 Verwaltungshaushalt","1 Vermögenshaushalt")</f>
        <v>0 Verwaltungshaushalt</v>
      </c>
      <c r="D1540" s="14" t="str">
        <f>VLOOKUP(tabDaten[[#This Row],[art]],tabKontenart[],2,FALSE)</f>
        <v>01 Ausgaben VerwaltungsHH</v>
      </c>
      <c r="E1540" s="14" t="str">
        <f>LEFT(tabDaten[[#This Row],[Gld]],1) &amp; "    " &amp;VLOOKUP((tabDaten[[#This Row],[MandNr]]&amp;"x"&amp;LEFT(tabDaten[[#This Row],[Gld]],1)),tabGliederung[],2,FALSE)</f>
        <v xml:space="preserve">4    soziale Sicherung </v>
      </c>
      <c r="F1540" s="14" t="str">
        <f>LEFT(tabDaten[[#This Row],[Gld]],2) &amp; "    " &amp;VLOOKUP((tabDaten[[#This Row],[MandNr]]&amp;"x"&amp;LEFT(tabDaten[[#This Row],[Gld]],2)),tabGliederung[],2,FALSE)</f>
        <v>46    Einrichtungen der Jugendhilfe,  Jugendarbeit</v>
      </c>
      <c r="G15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0" s="14" t="str">
        <f>LEFT(tabDaten[[#This Row],[Gld]],4) &amp; "    " &amp;VLOOKUP((tabDaten[[#This Row],[MandNr]]&amp;"x"&amp;LEFT(tabDaten[[#This Row],[Gld]],4)),tabGliederung[],2,FALSE)</f>
        <v xml:space="preserve">4643    Kindergarten Fürfeld </v>
      </c>
      <c r="I1540" s="14" t="str">
        <f>IF(OR(LEFT(tabDaten[[#This Row],[Grp]],1)*1=3,LEFT(tabDaten[[#This Row],[Grp]],1)*1=9),LEFT(tabDaten[[#This Row],[Grp]],2),LEFT(tabDaten[[#This Row],[Grp]],1))</f>
        <v>5</v>
      </c>
      <c r="J1540" s="14" t="str">
        <f>VLOOKUP(tabDaten[[#This Row],[GrpKurz]],tabGruppierung[],2,FALSE)</f>
        <v>A   Sächlicher Verwaltungs- und Betriebsaufwand</v>
      </c>
      <c r="K15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4643-541000    Strom   </v>
      </c>
      <c r="L1540" s="17">
        <f>IF(OR(tabDaten[[#This Row],[art]]="00",tabDaten[[#This Row],[art]]="10"),tabDaten[[#This Row],[Plan]],tabDaten[[#This Row],[Plan]]*-1)</f>
        <v>-1900</v>
      </c>
      <c r="M1540" s="18">
        <f>IF(OR(tabDaten[[#This Row],[art]]="00",tabDaten[[#This Row],[art]]="10",tabDaten[[#This Row],[art]]="60",tabDaten[[#This Row],[art]]="70"),tabDaten[[#This Row],[Rechnung]],tabDaten[[#This Row],[Rechnung]]*-1)</f>
        <v>-2900.92</v>
      </c>
      <c r="N1540" s="44">
        <v>1</v>
      </c>
      <c r="O1540" s="45" t="s">
        <v>997</v>
      </c>
      <c r="P1540" s="45" t="s">
        <v>1242</v>
      </c>
      <c r="Q1540" s="45" t="s">
        <v>1732</v>
      </c>
      <c r="R1540" s="45" t="s">
        <v>995</v>
      </c>
      <c r="S1540" s="45" t="s">
        <v>1546</v>
      </c>
      <c r="T1540" s="44" t="s">
        <v>135</v>
      </c>
      <c r="U1540" s="46">
        <v>1900</v>
      </c>
      <c r="V1540" s="46">
        <v>2900.92</v>
      </c>
    </row>
    <row r="1541" spans="2:22" x14ac:dyDescent="0.2">
      <c r="B1541" s="14" t="str">
        <f>IF(tabDaten[[#This Row],[MandNr]]="","Fehler",IF(tabDaten[[#This Row],[MandNr]]=1,"1 Stadt Bad Rappenau","2 Eigenbetrieb Stadtenwässerung"))</f>
        <v>1 Stadt Bad Rappenau</v>
      </c>
      <c r="C1541" s="14" t="str">
        <f>IF(OR(tabDaten[[#This Row],[art]]="00",tabDaten[[#This Row],[art]]="01",tabDaten[[#This Row],[art]]="60",tabDaten[[#This Row],[art]]="61"),"0 Verwaltungshaushalt","1 Vermögenshaushalt")</f>
        <v>0 Verwaltungshaushalt</v>
      </c>
      <c r="D1541" s="14" t="str">
        <f>VLOOKUP(tabDaten[[#This Row],[art]],tabKontenart[],2,FALSE)</f>
        <v>01 Ausgaben VerwaltungsHH</v>
      </c>
      <c r="E1541" s="14" t="str">
        <f>LEFT(tabDaten[[#This Row],[Gld]],1) &amp; "    " &amp;VLOOKUP((tabDaten[[#This Row],[MandNr]]&amp;"x"&amp;LEFT(tabDaten[[#This Row],[Gld]],1)),tabGliederung[],2,FALSE)</f>
        <v xml:space="preserve">4    soziale Sicherung </v>
      </c>
      <c r="F1541" s="14" t="str">
        <f>LEFT(tabDaten[[#This Row],[Gld]],2) &amp; "    " &amp;VLOOKUP((tabDaten[[#This Row],[MandNr]]&amp;"x"&amp;LEFT(tabDaten[[#This Row],[Gld]],2)),tabGliederung[],2,FALSE)</f>
        <v>46    Einrichtungen der Jugendhilfe,  Jugendarbeit</v>
      </c>
      <c r="G15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1" s="14" t="str">
        <f>LEFT(tabDaten[[#This Row],[Gld]],4) &amp; "    " &amp;VLOOKUP((tabDaten[[#This Row],[MandNr]]&amp;"x"&amp;LEFT(tabDaten[[#This Row],[Gld]],4)),tabGliederung[],2,FALSE)</f>
        <v xml:space="preserve">4643    Kindergarten Fürfeld </v>
      </c>
      <c r="I1541" s="14" t="str">
        <f>IF(OR(LEFT(tabDaten[[#This Row],[Grp]],1)*1=3,LEFT(tabDaten[[#This Row],[Grp]],1)*1=9),LEFT(tabDaten[[#This Row],[Grp]],2),LEFT(tabDaten[[#This Row],[Grp]],1))</f>
        <v>5</v>
      </c>
      <c r="J1541" s="14" t="str">
        <f>VLOOKUP(tabDaten[[#This Row],[GrpKurz]],tabGruppierung[],2,FALSE)</f>
        <v>A   Sächlicher Verwaltungs- und Betriebsaufwand</v>
      </c>
      <c r="K15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4643-542000    Wasser / Abwasser   </v>
      </c>
      <c r="L1541" s="17">
        <f>IF(OR(tabDaten[[#This Row],[art]]="00",tabDaten[[#This Row],[art]]="10"),tabDaten[[#This Row],[Plan]],tabDaten[[#This Row],[Plan]]*-1)</f>
        <v>-1000</v>
      </c>
      <c r="M1541" s="18">
        <f>IF(OR(tabDaten[[#This Row],[art]]="00",tabDaten[[#This Row],[art]]="10",tabDaten[[#This Row],[art]]="60",tabDaten[[#This Row],[art]]="70"),tabDaten[[#This Row],[Rechnung]],tabDaten[[#This Row],[Rechnung]]*-1)</f>
        <v>-1390.7</v>
      </c>
      <c r="N1541" s="44">
        <v>1</v>
      </c>
      <c r="O1541" s="45" t="s">
        <v>997</v>
      </c>
      <c r="P1541" s="45" t="s">
        <v>1242</v>
      </c>
      <c r="Q1541" s="45" t="s">
        <v>1733</v>
      </c>
      <c r="R1541" s="45" t="s">
        <v>995</v>
      </c>
      <c r="S1541" s="45" t="s">
        <v>1546</v>
      </c>
      <c r="T1541" s="44" t="s">
        <v>136</v>
      </c>
      <c r="U1541" s="46">
        <v>1000</v>
      </c>
      <c r="V1541" s="46">
        <v>1390.7</v>
      </c>
    </row>
    <row r="1542" spans="2:22" x14ac:dyDescent="0.2">
      <c r="B1542" s="14" t="str">
        <f>IF(tabDaten[[#This Row],[MandNr]]="","Fehler",IF(tabDaten[[#This Row],[MandNr]]=1,"1 Stadt Bad Rappenau","2 Eigenbetrieb Stadtenwässerung"))</f>
        <v>1 Stadt Bad Rappenau</v>
      </c>
      <c r="C1542" s="14" t="str">
        <f>IF(OR(tabDaten[[#This Row],[art]]="00",tabDaten[[#This Row],[art]]="01",tabDaten[[#This Row],[art]]="60",tabDaten[[#This Row],[art]]="61"),"0 Verwaltungshaushalt","1 Vermögenshaushalt")</f>
        <v>0 Verwaltungshaushalt</v>
      </c>
      <c r="D1542" s="14" t="str">
        <f>VLOOKUP(tabDaten[[#This Row],[art]],tabKontenart[],2,FALSE)</f>
        <v>01 Ausgaben VerwaltungsHH</v>
      </c>
      <c r="E1542" s="14" t="str">
        <f>LEFT(tabDaten[[#This Row],[Gld]],1) &amp; "    " &amp;VLOOKUP((tabDaten[[#This Row],[MandNr]]&amp;"x"&amp;LEFT(tabDaten[[#This Row],[Gld]],1)),tabGliederung[],2,FALSE)</f>
        <v xml:space="preserve">4    soziale Sicherung </v>
      </c>
      <c r="F1542" s="14" t="str">
        <f>LEFT(tabDaten[[#This Row],[Gld]],2) &amp; "    " &amp;VLOOKUP((tabDaten[[#This Row],[MandNr]]&amp;"x"&amp;LEFT(tabDaten[[#This Row],[Gld]],2)),tabGliederung[],2,FALSE)</f>
        <v>46    Einrichtungen der Jugendhilfe,  Jugendarbeit</v>
      </c>
      <c r="G15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2" s="14" t="str">
        <f>LEFT(tabDaten[[#This Row],[Gld]],4) &amp; "    " &amp;VLOOKUP((tabDaten[[#This Row],[MandNr]]&amp;"x"&amp;LEFT(tabDaten[[#This Row],[Gld]],4)),tabGliederung[],2,FALSE)</f>
        <v xml:space="preserve">4643    Kindergarten Fürfeld </v>
      </c>
      <c r="I1542" s="14" t="str">
        <f>IF(OR(LEFT(tabDaten[[#This Row],[Grp]],1)*1=3,LEFT(tabDaten[[#This Row],[Grp]],1)*1=9),LEFT(tabDaten[[#This Row],[Grp]],2),LEFT(tabDaten[[#This Row],[Grp]],1))</f>
        <v>5</v>
      </c>
      <c r="J1542" s="14" t="str">
        <f>VLOOKUP(tabDaten[[#This Row],[GrpKurz]],tabGruppierung[],2,FALSE)</f>
        <v>A   Sächlicher Verwaltungs- und Betriebsaufwand</v>
      </c>
      <c r="K15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4643-543000    Heizungskosten   </v>
      </c>
      <c r="L1542" s="17">
        <f>IF(OR(tabDaten[[#This Row],[art]]="00",tabDaten[[#This Row],[art]]="10"),tabDaten[[#This Row],[Plan]],tabDaten[[#This Row],[Plan]]*-1)</f>
        <v>-2800</v>
      </c>
      <c r="M1542" s="18">
        <f>IF(OR(tabDaten[[#This Row],[art]]="00",tabDaten[[#This Row],[art]]="10",tabDaten[[#This Row],[art]]="60",tabDaten[[#This Row],[art]]="70"),tabDaten[[#This Row],[Rechnung]],tabDaten[[#This Row],[Rechnung]]*-1)</f>
        <v>-3461.12</v>
      </c>
      <c r="N1542" s="44">
        <v>1</v>
      </c>
      <c r="O1542" s="45" t="s">
        <v>997</v>
      </c>
      <c r="P1542" s="45" t="s">
        <v>1242</v>
      </c>
      <c r="Q1542" s="45" t="s">
        <v>1734</v>
      </c>
      <c r="R1542" s="45" t="s">
        <v>995</v>
      </c>
      <c r="S1542" s="45" t="s">
        <v>1546</v>
      </c>
      <c r="T1542" s="44" t="s">
        <v>137</v>
      </c>
      <c r="U1542" s="46">
        <v>2800</v>
      </c>
      <c r="V1542" s="46">
        <v>3461.12</v>
      </c>
    </row>
    <row r="1543" spans="2:22" x14ac:dyDescent="0.2">
      <c r="B1543" s="14" t="str">
        <f>IF(tabDaten[[#This Row],[MandNr]]="","Fehler",IF(tabDaten[[#This Row],[MandNr]]=1,"1 Stadt Bad Rappenau","2 Eigenbetrieb Stadtenwässerung"))</f>
        <v>1 Stadt Bad Rappenau</v>
      </c>
      <c r="C1543" s="14" t="str">
        <f>IF(OR(tabDaten[[#This Row],[art]]="00",tabDaten[[#This Row],[art]]="01",tabDaten[[#This Row],[art]]="60",tabDaten[[#This Row],[art]]="61"),"0 Verwaltungshaushalt","1 Vermögenshaushalt")</f>
        <v>0 Verwaltungshaushalt</v>
      </c>
      <c r="D1543" s="14" t="str">
        <f>VLOOKUP(tabDaten[[#This Row],[art]],tabKontenart[],2,FALSE)</f>
        <v>01 Ausgaben VerwaltungsHH</v>
      </c>
      <c r="E1543" s="14" t="str">
        <f>LEFT(tabDaten[[#This Row],[Gld]],1) &amp; "    " &amp;VLOOKUP((tabDaten[[#This Row],[MandNr]]&amp;"x"&amp;LEFT(tabDaten[[#This Row],[Gld]],1)),tabGliederung[],2,FALSE)</f>
        <v xml:space="preserve">4    soziale Sicherung </v>
      </c>
      <c r="F1543" s="14" t="str">
        <f>LEFT(tabDaten[[#This Row],[Gld]],2) &amp; "    " &amp;VLOOKUP((tabDaten[[#This Row],[MandNr]]&amp;"x"&amp;LEFT(tabDaten[[#This Row],[Gld]],2)),tabGliederung[],2,FALSE)</f>
        <v>46    Einrichtungen der Jugendhilfe,  Jugendarbeit</v>
      </c>
      <c r="G15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3" s="14" t="str">
        <f>LEFT(tabDaten[[#This Row],[Gld]],4) &amp; "    " &amp;VLOOKUP((tabDaten[[#This Row],[MandNr]]&amp;"x"&amp;LEFT(tabDaten[[#This Row],[Gld]],4)),tabGliederung[],2,FALSE)</f>
        <v xml:space="preserve">4643    Kindergarten Fürfeld </v>
      </c>
      <c r="I1543" s="14" t="str">
        <f>IF(OR(LEFT(tabDaten[[#This Row],[Grp]],1)*1=3,LEFT(tabDaten[[#This Row],[Grp]],1)*1=9),LEFT(tabDaten[[#This Row],[Grp]],2),LEFT(tabDaten[[#This Row],[Grp]],1))</f>
        <v>5</v>
      </c>
      <c r="J1543" s="14" t="str">
        <f>VLOOKUP(tabDaten[[#This Row],[GrpKurz]],tabGruppierung[],2,FALSE)</f>
        <v>A   Sächlicher Verwaltungs- und Betriebsaufwand</v>
      </c>
      <c r="K15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4643-544000    Abfallgebühren   </v>
      </c>
      <c r="L1543" s="17">
        <f>IF(OR(tabDaten[[#This Row],[art]]="00",tabDaten[[#This Row],[art]]="10"),tabDaten[[#This Row],[Plan]],tabDaten[[#This Row],[Plan]]*-1)</f>
        <v>-1000</v>
      </c>
      <c r="M1543" s="18">
        <f>IF(OR(tabDaten[[#This Row],[art]]="00",tabDaten[[#This Row],[art]]="10",tabDaten[[#This Row],[art]]="60",tabDaten[[#This Row],[art]]="70"),tabDaten[[#This Row],[Rechnung]],tabDaten[[#This Row],[Rechnung]]*-1)</f>
        <v>-1386</v>
      </c>
      <c r="N1543" s="44">
        <v>1</v>
      </c>
      <c r="O1543" s="45" t="s">
        <v>997</v>
      </c>
      <c r="P1543" s="45" t="s">
        <v>1242</v>
      </c>
      <c r="Q1543" s="45" t="s">
        <v>1735</v>
      </c>
      <c r="R1543" s="45" t="s">
        <v>995</v>
      </c>
      <c r="S1543" s="45" t="s">
        <v>1546</v>
      </c>
      <c r="T1543" s="44" t="s">
        <v>138</v>
      </c>
      <c r="U1543" s="46">
        <v>1000</v>
      </c>
      <c r="V1543" s="46">
        <v>1386</v>
      </c>
    </row>
    <row r="1544" spans="2:22" x14ac:dyDescent="0.2">
      <c r="B1544" s="14" t="str">
        <f>IF(tabDaten[[#This Row],[MandNr]]="","Fehler",IF(tabDaten[[#This Row],[MandNr]]=1,"1 Stadt Bad Rappenau","2 Eigenbetrieb Stadtenwässerung"))</f>
        <v>1 Stadt Bad Rappenau</v>
      </c>
      <c r="C1544" s="14" t="str">
        <f>IF(OR(tabDaten[[#This Row],[art]]="00",tabDaten[[#This Row],[art]]="01",tabDaten[[#This Row],[art]]="60",tabDaten[[#This Row],[art]]="61"),"0 Verwaltungshaushalt","1 Vermögenshaushalt")</f>
        <v>0 Verwaltungshaushalt</v>
      </c>
      <c r="D1544" s="14" t="str">
        <f>VLOOKUP(tabDaten[[#This Row],[art]],tabKontenart[],2,FALSE)</f>
        <v>01 Ausgaben VerwaltungsHH</v>
      </c>
      <c r="E1544" s="14" t="str">
        <f>LEFT(tabDaten[[#This Row],[Gld]],1) &amp; "    " &amp;VLOOKUP((tabDaten[[#This Row],[MandNr]]&amp;"x"&amp;LEFT(tabDaten[[#This Row],[Gld]],1)),tabGliederung[],2,FALSE)</f>
        <v xml:space="preserve">4    soziale Sicherung </v>
      </c>
      <c r="F1544" s="14" t="str">
        <f>LEFT(tabDaten[[#This Row],[Gld]],2) &amp; "    " &amp;VLOOKUP((tabDaten[[#This Row],[MandNr]]&amp;"x"&amp;LEFT(tabDaten[[#This Row],[Gld]],2)),tabGliederung[],2,FALSE)</f>
        <v>46    Einrichtungen der Jugendhilfe,  Jugendarbeit</v>
      </c>
      <c r="G15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4" s="14" t="str">
        <f>LEFT(tabDaten[[#This Row],[Gld]],4) &amp; "    " &amp;VLOOKUP((tabDaten[[#This Row],[MandNr]]&amp;"x"&amp;LEFT(tabDaten[[#This Row],[Gld]],4)),tabGliederung[],2,FALSE)</f>
        <v xml:space="preserve">4643    Kindergarten Fürfeld </v>
      </c>
      <c r="I1544" s="14" t="str">
        <f>IF(OR(LEFT(tabDaten[[#This Row],[Grp]],1)*1=3,LEFT(tabDaten[[#This Row],[Grp]],1)*1=9),LEFT(tabDaten[[#This Row],[Grp]],2),LEFT(tabDaten[[#This Row],[Grp]],1))</f>
        <v>5</v>
      </c>
      <c r="J1544" s="14" t="str">
        <f>VLOOKUP(tabDaten[[#This Row],[GrpKurz]],tabGruppierung[],2,FALSE)</f>
        <v>A   Sächlicher Verwaltungs- und Betriebsaufwand</v>
      </c>
      <c r="K15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4643-545000    Reinigungskosten   </v>
      </c>
      <c r="L1544" s="17">
        <f>IF(OR(tabDaten[[#This Row],[art]]="00",tabDaten[[#This Row],[art]]="10"),tabDaten[[#This Row],[Plan]],tabDaten[[#This Row],[Plan]]*-1)</f>
        <v>-15700</v>
      </c>
      <c r="M1544" s="18">
        <f>IF(OR(tabDaten[[#This Row],[art]]="00",tabDaten[[#This Row],[art]]="10",tabDaten[[#This Row],[art]]="60",tabDaten[[#This Row],[art]]="70"),tabDaten[[#This Row],[Rechnung]],tabDaten[[#This Row],[Rechnung]]*-1)</f>
        <v>-21395.34</v>
      </c>
      <c r="N1544" s="44">
        <v>1</v>
      </c>
      <c r="O1544" s="45" t="s">
        <v>997</v>
      </c>
      <c r="P1544" s="45" t="s">
        <v>1242</v>
      </c>
      <c r="Q1544" s="45" t="s">
        <v>1736</v>
      </c>
      <c r="R1544" s="45" t="s">
        <v>995</v>
      </c>
      <c r="S1544" s="45" t="s">
        <v>1546</v>
      </c>
      <c r="T1544" s="44" t="s">
        <v>139</v>
      </c>
      <c r="U1544" s="46">
        <v>15700</v>
      </c>
      <c r="V1544" s="46">
        <v>21395.34</v>
      </c>
    </row>
    <row r="1545" spans="2:22" x14ac:dyDescent="0.2">
      <c r="B1545" s="14" t="str">
        <f>IF(tabDaten[[#This Row],[MandNr]]="","Fehler",IF(tabDaten[[#This Row],[MandNr]]=1,"1 Stadt Bad Rappenau","2 Eigenbetrieb Stadtenwässerung"))</f>
        <v>1 Stadt Bad Rappenau</v>
      </c>
      <c r="C1545" s="14" t="str">
        <f>IF(OR(tabDaten[[#This Row],[art]]="00",tabDaten[[#This Row],[art]]="01",tabDaten[[#This Row],[art]]="60",tabDaten[[#This Row],[art]]="61"),"0 Verwaltungshaushalt","1 Vermögenshaushalt")</f>
        <v>0 Verwaltungshaushalt</v>
      </c>
      <c r="D1545" s="14" t="str">
        <f>VLOOKUP(tabDaten[[#This Row],[art]],tabKontenart[],2,FALSE)</f>
        <v>01 Ausgaben VerwaltungsHH</v>
      </c>
      <c r="E1545" s="14" t="str">
        <f>LEFT(tabDaten[[#This Row],[Gld]],1) &amp; "    " &amp;VLOOKUP((tabDaten[[#This Row],[MandNr]]&amp;"x"&amp;LEFT(tabDaten[[#This Row],[Gld]],1)),tabGliederung[],2,FALSE)</f>
        <v xml:space="preserve">4    soziale Sicherung </v>
      </c>
      <c r="F1545" s="14" t="str">
        <f>LEFT(tabDaten[[#This Row],[Gld]],2) &amp; "    " &amp;VLOOKUP((tabDaten[[#This Row],[MandNr]]&amp;"x"&amp;LEFT(tabDaten[[#This Row],[Gld]],2)),tabGliederung[],2,FALSE)</f>
        <v>46    Einrichtungen der Jugendhilfe,  Jugendarbeit</v>
      </c>
      <c r="G15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5" s="14" t="str">
        <f>LEFT(tabDaten[[#This Row],[Gld]],4) &amp; "    " &amp;VLOOKUP((tabDaten[[#This Row],[MandNr]]&amp;"x"&amp;LEFT(tabDaten[[#This Row],[Gld]],4)),tabGliederung[],2,FALSE)</f>
        <v xml:space="preserve">4643    Kindergarten Fürfeld </v>
      </c>
      <c r="I1545" s="14" t="str">
        <f>IF(OR(LEFT(tabDaten[[#This Row],[Grp]],1)*1=3,LEFT(tabDaten[[#This Row],[Grp]],1)*1=9),LEFT(tabDaten[[#This Row],[Grp]],2),LEFT(tabDaten[[#This Row],[Grp]],1))</f>
        <v>5</v>
      </c>
      <c r="J1545" s="14" t="str">
        <f>VLOOKUP(tabDaten[[#This Row],[GrpKurz]],tabGruppierung[],2,FALSE)</f>
        <v>A   Sächlicher Verwaltungs- und Betriebsaufwand</v>
      </c>
      <c r="K15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4643-546000    Steuern und Gebäudeversicherungen   </v>
      </c>
      <c r="L1545" s="17">
        <f>IF(OR(tabDaten[[#This Row],[art]]="00",tabDaten[[#This Row],[art]]="10"),tabDaten[[#This Row],[Plan]],tabDaten[[#This Row],[Plan]]*-1)</f>
        <v>-600</v>
      </c>
      <c r="M1545" s="18">
        <f>IF(OR(tabDaten[[#This Row],[art]]="00",tabDaten[[#This Row],[art]]="10",tabDaten[[#This Row],[art]]="60",tabDaten[[#This Row],[art]]="70"),tabDaten[[#This Row],[Rechnung]],tabDaten[[#This Row],[Rechnung]]*-1)</f>
        <v>-644.36</v>
      </c>
      <c r="N1545" s="44">
        <v>1</v>
      </c>
      <c r="O1545" s="45" t="s">
        <v>997</v>
      </c>
      <c r="P1545" s="45" t="s">
        <v>1242</v>
      </c>
      <c r="Q1545" s="45" t="s">
        <v>1737</v>
      </c>
      <c r="R1545" s="45" t="s">
        <v>995</v>
      </c>
      <c r="S1545" s="45" t="s">
        <v>1546</v>
      </c>
      <c r="T1545" s="44" t="s">
        <v>140</v>
      </c>
      <c r="U1545" s="46">
        <v>600</v>
      </c>
      <c r="V1545" s="46">
        <v>644.36</v>
      </c>
    </row>
    <row r="1546" spans="2:22" x14ac:dyDescent="0.2">
      <c r="B1546" s="14" t="str">
        <f>IF(tabDaten[[#This Row],[MandNr]]="","Fehler",IF(tabDaten[[#This Row],[MandNr]]=1,"1 Stadt Bad Rappenau","2 Eigenbetrieb Stadtenwässerung"))</f>
        <v>1 Stadt Bad Rappenau</v>
      </c>
      <c r="C1546" s="14" t="str">
        <f>IF(OR(tabDaten[[#This Row],[art]]="00",tabDaten[[#This Row],[art]]="01",tabDaten[[#This Row],[art]]="60",tabDaten[[#This Row],[art]]="61"),"0 Verwaltungshaushalt","1 Vermögenshaushalt")</f>
        <v>0 Verwaltungshaushalt</v>
      </c>
      <c r="D1546" s="14" t="str">
        <f>VLOOKUP(tabDaten[[#This Row],[art]],tabKontenart[],2,FALSE)</f>
        <v>01 Ausgaben VerwaltungsHH</v>
      </c>
      <c r="E1546" s="14" t="str">
        <f>LEFT(tabDaten[[#This Row],[Gld]],1) &amp; "    " &amp;VLOOKUP((tabDaten[[#This Row],[MandNr]]&amp;"x"&amp;LEFT(tabDaten[[#This Row],[Gld]],1)),tabGliederung[],2,FALSE)</f>
        <v xml:space="preserve">4    soziale Sicherung </v>
      </c>
      <c r="F1546" s="14" t="str">
        <f>LEFT(tabDaten[[#This Row],[Gld]],2) &amp; "    " &amp;VLOOKUP((tabDaten[[#This Row],[MandNr]]&amp;"x"&amp;LEFT(tabDaten[[#This Row],[Gld]],2)),tabGliederung[],2,FALSE)</f>
        <v>46    Einrichtungen der Jugendhilfe,  Jugendarbeit</v>
      </c>
      <c r="G15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6" s="14" t="str">
        <f>LEFT(tabDaten[[#This Row],[Gld]],4) &amp; "    " &amp;VLOOKUP((tabDaten[[#This Row],[MandNr]]&amp;"x"&amp;LEFT(tabDaten[[#This Row],[Gld]],4)),tabGliederung[],2,FALSE)</f>
        <v xml:space="preserve">4643    Kindergarten Fürfeld </v>
      </c>
      <c r="I1546" s="14" t="str">
        <f>IF(OR(LEFT(tabDaten[[#This Row],[Grp]],1)*1=3,LEFT(tabDaten[[#This Row],[Grp]],1)*1=9),LEFT(tabDaten[[#This Row],[Grp]],2),LEFT(tabDaten[[#This Row],[Grp]],1))</f>
        <v>5</v>
      </c>
      <c r="J1546" s="14" t="str">
        <f>VLOOKUP(tabDaten[[#This Row],[GrpKurz]],tabGruppierung[],2,FALSE)</f>
        <v>A   Sächlicher Verwaltungs- und Betriebsaufwand</v>
      </c>
      <c r="K15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4643-549000    sonstige Bewirtschaftungskosten (z.B. Schornsteinfeger, Feuerlöschgeräte) </v>
      </c>
      <c r="L1546" s="17">
        <f>IF(OR(tabDaten[[#This Row],[art]]="00",tabDaten[[#This Row],[art]]="10"),tabDaten[[#This Row],[Plan]],tabDaten[[#This Row],[Plan]]*-1)</f>
        <v>-700</v>
      </c>
      <c r="M1546" s="18">
        <f>IF(OR(tabDaten[[#This Row],[art]]="00",tabDaten[[#This Row],[art]]="10",tabDaten[[#This Row],[art]]="60",tabDaten[[#This Row],[art]]="70"),tabDaten[[#This Row],[Rechnung]],tabDaten[[#This Row],[Rechnung]]*-1)</f>
        <v>-1305.29</v>
      </c>
      <c r="N1546" s="44">
        <v>1</v>
      </c>
      <c r="O1546" s="45" t="s">
        <v>997</v>
      </c>
      <c r="P1546" s="45" t="s">
        <v>1242</v>
      </c>
      <c r="Q1546" s="45" t="s">
        <v>1738</v>
      </c>
      <c r="R1546" s="45" t="s">
        <v>995</v>
      </c>
      <c r="S1546" s="45" t="s">
        <v>1546</v>
      </c>
      <c r="T1546" s="44" t="s">
        <v>141</v>
      </c>
      <c r="U1546" s="46">
        <v>700</v>
      </c>
      <c r="V1546" s="46">
        <v>1305.29</v>
      </c>
    </row>
    <row r="1547" spans="2:22" x14ac:dyDescent="0.2">
      <c r="B1547" s="14" t="str">
        <f>IF(tabDaten[[#This Row],[MandNr]]="","Fehler",IF(tabDaten[[#This Row],[MandNr]]=1,"1 Stadt Bad Rappenau","2 Eigenbetrieb Stadtenwässerung"))</f>
        <v>1 Stadt Bad Rappenau</v>
      </c>
      <c r="C1547" s="14" t="str">
        <f>IF(OR(tabDaten[[#This Row],[art]]="00",tabDaten[[#This Row],[art]]="01",tabDaten[[#This Row],[art]]="60",tabDaten[[#This Row],[art]]="61"),"0 Verwaltungshaushalt","1 Vermögenshaushalt")</f>
        <v>0 Verwaltungshaushalt</v>
      </c>
      <c r="D1547" s="14" t="str">
        <f>VLOOKUP(tabDaten[[#This Row],[art]],tabKontenart[],2,FALSE)</f>
        <v>01 Ausgaben VerwaltungsHH</v>
      </c>
      <c r="E1547" s="14" t="str">
        <f>LEFT(tabDaten[[#This Row],[Gld]],1) &amp; "    " &amp;VLOOKUP((tabDaten[[#This Row],[MandNr]]&amp;"x"&amp;LEFT(tabDaten[[#This Row],[Gld]],1)),tabGliederung[],2,FALSE)</f>
        <v xml:space="preserve">4    soziale Sicherung </v>
      </c>
      <c r="F1547" s="14" t="str">
        <f>LEFT(tabDaten[[#This Row],[Gld]],2) &amp; "    " &amp;VLOOKUP((tabDaten[[#This Row],[MandNr]]&amp;"x"&amp;LEFT(tabDaten[[#This Row],[Gld]],2)),tabGliederung[],2,FALSE)</f>
        <v>46    Einrichtungen der Jugendhilfe,  Jugendarbeit</v>
      </c>
      <c r="G15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7" s="14" t="str">
        <f>LEFT(tabDaten[[#This Row],[Gld]],4) &amp; "    " &amp;VLOOKUP((tabDaten[[#This Row],[MandNr]]&amp;"x"&amp;LEFT(tabDaten[[#This Row],[Gld]],4)),tabGliederung[],2,FALSE)</f>
        <v xml:space="preserve">4643    Kindergarten Fürfeld </v>
      </c>
      <c r="I1547" s="14" t="str">
        <f>IF(OR(LEFT(tabDaten[[#This Row],[Grp]],1)*1=3,LEFT(tabDaten[[#This Row],[Grp]],1)*1=9),LEFT(tabDaten[[#This Row],[Grp]],2),LEFT(tabDaten[[#This Row],[Grp]],1))</f>
        <v>5</v>
      </c>
      <c r="J1547" s="14" t="str">
        <f>VLOOKUP(tabDaten[[#This Row],[GrpKurz]],tabGruppierung[],2,FALSE)</f>
        <v>A   Sächlicher Verwaltungs- und Betriebsaufwand</v>
      </c>
      <c r="K15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4643-562000    Aus- und Fortbildung Umschulung  </v>
      </c>
      <c r="L1547" s="17">
        <f>IF(OR(tabDaten[[#This Row],[art]]="00",tabDaten[[#This Row],[art]]="10"),tabDaten[[#This Row],[Plan]],tabDaten[[#This Row],[Plan]]*-1)</f>
        <v>-3000</v>
      </c>
      <c r="M1547" s="18">
        <f>IF(OR(tabDaten[[#This Row],[art]]="00",tabDaten[[#This Row],[art]]="10",tabDaten[[#This Row],[art]]="60",tabDaten[[#This Row],[art]]="70"),tabDaten[[#This Row],[Rechnung]],tabDaten[[#This Row],[Rechnung]]*-1)</f>
        <v>-858</v>
      </c>
      <c r="N1547" s="44">
        <v>1</v>
      </c>
      <c r="O1547" s="45" t="s">
        <v>997</v>
      </c>
      <c r="P1547" s="45" t="s">
        <v>1242</v>
      </c>
      <c r="Q1547" s="45" t="s">
        <v>1727</v>
      </c>
      <c r="R1547" s="45" t="s">
        <v>995</v>
      </c>
      <c r="S1547" s="45" t="s">
        <v>1546</v>
      </c>
      <c r="T1547" s="44" t="s">
        <v>131</v>
      </c>
      <c r="U1547" s="46">
        <v>3000</v>
      </c>
      <c r="V1547" s="46">
        <v>858</v>
      </c>
    </row>
    <row r="1548" spans="2:22" x14ac:dyDescent="0.2">
      <c r="B1548" s="14" t="str">
        <f>IF(tabDaten[[#This Row],[MandNr]]="","Fehler",IF(tabDaten[[#This Row],[MandNr]]=1,"1 Stadt Bad Rappenau","2 Eigenbetrieb Stadtenwässerung"))</f>
        <v>1 Stadt Bad Rappenau</v>
      </c>
      <c r="C1548" s="14" t="str">
        <f>IF(OR(tabDaten[[#This Row],[art]]="00",tabDaten[[#This Row],[art]]="01",tabDaten[[#This Row],[art]]="60",tabDaten[[#This Row],[art]]="61"),"0 Verwaltungshaushalt","1 Vermögenshaushalt")</f>
        <v>0 Verwaltungshaushalt</v>
      </c>
      <c r="D1548" s="14" t="str">
        <f>VLOOKUP(tabDaten[[#This Row],[art]],tabKontenart[],2,FALSE)</f>
        <v>01 Ausgaben VerwaltungsHH</v>
      </c>
      <c r="E1548" s="14" t="str">
        <f>LEFT(tabDaten[[#This Row],[Gld]],1) &amp; "    " &amp;VLOOKUP((tabDaten[[#This Row],[MandNr]]&amp;"x"&amp;LEFT(tabDaten[[#This Row],[Gld]],1)),tabGliederung[],2,FALSE)</f>
        <v xml:space="preserve">4    soziale Sicherung </v>
      </c>
      <c r="F1548" s="14" t="str">
        <f>LEFT(tabDaten[[#This Row],[Gld]],2) &amp; "    " &amp;VLOOKUP((tabDaten[[#This Row],[MandNr]]&amp;"x"&amp;LEFT(tabDaten[[#This Row],[Gld]],2)),tabGliederung[],2,FALSE)</f>
        <v>46    Einrichtungen der Jugendhilfe,  Jugendarbeit</v>
      </c>
      <c r="G15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8" s="14" t="str">
        <f>LEFT(tabDaten[[#This Row],[Gld]],4) &amp; "    " &amp;VLOOKUP((tabDaten[[#This Row],[MandNr]]&amp;"x"&amp;LEFT(tabDaten[[#This Row],[Gld]],4)),tabGliederung[],2,FALSE)</f>
        <v xml:space="preserve">4643    Kindergarten Fürfeld </v>
      </c>
      <c r="I1548" s="14" t="str">
        <f>IF(OR(LEFT(tabDaten[[#This Row],[Grp]],1)*1=3,LEFT(tabDaten[[#This Row],[Grp]],1)*1=9),LEFT(tabDaten[[#This Row],[Grp]],2),LEFT(tabDaten[[#This Row],[Grp]],1))</f>
        <v>6</v>
      </c>
      <c r="J1548" s="14" t="str">
        <f>VLOOKUP(tabDaten[[#This Row],[GrpKurz]],tabGruppierung[],2,FALSE)</f>
        <v>A   Sächlicher Verwaltungs- und Betriebsaufwand</v>
      </c>
      <c r="K15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4643-632000    Ausgaben für Eingliederungshilfen   </v>
      </c>
      <c r="L1548" s="17">
        <f>IF(OR(tabDaten[[#This Row],[art]]="00",tabDaten[[#This Row],[art]]="10"),tabDaten[[#This Row],[Plan]],tabDaten[[#This Row],[Plan]]*-1)</f>
        <v>-2000</v>
      </c>
      <c r="M1548" s="18">
        <f>IF(OR(tabDaten[[#This Row],[art]]="00",tabDaten[[#This Row],[art]]="10",tabDaten[[#This Row],[art]]="60",tabDaten[[#This Row],[art]]="70"),tabDaten[[#This Row],[Rechnung]],tabDaten[[#This Row],[Rechnung]]*-1)</f>
        <v>0</v>
      </c>
      <c r="N1548" s="44">
        <v>1</v>
      </c>
      <c r="O1548" s="45" t="s">
        <v>997</v>
      </c>
      <c r="P1548" s="45" t="s">
        <v>1242</v>
      </c>
      <c r="Q1548" s="45" t="s">
        <v>1765</v>
      </c>
      <c r="R1548" s="45" t="s">
        <v>995</v>
      </c>
      <c r="S1548" s="45" t="s">
        <v>1546</v>
      </c>
      <c r="T1548" s="44" t="s">
        <v>180</v>
      </c>
      <c r="U1548" s="46">
        <v>2000</v>
      </c>
      <c r="V1548" s="46">
        <v>0</v>
      </c>
    </row>
    <row r="1549" spans="2:22" x14ac:dyDescent="0.2">
      <c r="B1549" s="14" t="str">
        <f>IF(tabDaten[[#This Row],[MandNr]]="","Fehler",IF(tabDaten[[#This Row],[MandNr]]=1,"1 Stadt Bad Rappenau","2 Eigenbetrieb Stadtenwässerung"))</f>
        <v>1 Stadt Bad Rappenau</v>
      </c>
      <c r="C1549" s="14" t="str">
        <f>IF(OR(tabDaten[[#This Row],[art]]="00",tabDaten[[#This Row],[art]]="01",tabDaten[[#This Row],[art]]="60",tabDaten[[#This Row],[art]]="61"),"0 Verwaltungshaushalt","1 Vermögenshaushalt")</f>
        <v>0 Verwaltungshaushalt</v>
      </c>
      <c r="D1549" s="14" t="str">
        <f>VLOOKUP(tabDaten[[#This Row],[art]],tabKontenart[],2,FALSE)</f>
        <v>01 Ausgaben VerwaltungsHH</v>
      </c>
      <c r="E1549" s="14" t="str">
        <f>LEFT(tabDaten[[#This Row],[Gld]],1) &amp; "    " &amp;VLOOKUP((tabDaten[[#This Row],[MandNr]]&amp;"x"&amp;LEFT(tabDaten[[#This Row],[Gld]],1)),tabGliederung[],2,FALSE)</f>
        <v xml:space="preserve">4    soziale Sicherung </v>
      </c>
      <c r="F1549" s="14" t="str">
        <f>LEFT(tabDaten[[#This Row],[Gld]],2) &amp; "    " &amp;VLOOKUP((tabDaten[[#This Row],[MandNr]]&amp;"x"&amp;LEFT(tabDaten[[#This Row],[Gld]],2)),tabGliederung[],2,FALSE)</f>
        <v>46    Einrichtungen der Jugendhilfe,  Jugendarbeit</v>
      </c>
      <c r="G15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49" s="14" t="str">
        <f>LEFT(tabDaten[[#This Row],[Gld]],4) &amp; "    " &amp;VLOOKUP((tabDaten[[#This Row],[MandNr]]&amp;"x"&amp;LEFT(tabDaten[[#This Row],[Gld]],4)),tabGliederung[],2,FALSE)</f>
        <v xml:space="preserve">4643    Kindergarten Fürfeld </v>
      </c>
      <c r="I1549" s="14" t="str">
        <f>IF(OR(LEFT(tabDaten[[#This Row],[Grp]],1)*1=3,LEFT(tabDaten[[#This Row],[Grp]],1)*1=9),LEFT(tabDaten[[#This Row],[Grp]],2),LEFT(tabDaten[[#This Row],[Grp]],1))</f>
        <v>6</v>
      </c>
      <c r="J1549" s="14" t="str">
        <f>VLOOKUP(tabDaten[[#This Row],[GrpKurz]],tabGruppierung[],2,FALSE)</f>
        <v>A   Sächlicher Verwaltungs- und Betriebsaufwand</v>
      </c>
      <c r="K15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4643-636000    sonstige sächliche Zweckausgaben  </v>
      </c>
      <c r="L1549" s="17">
        <f>IF(OR(tabDaten[[#This Row],[art]]="00",tabDaten[[#This Row],[art]]="10"),tabDaten[[#This Row],[Plan]],tabDaten[[#This Row],[Plan]]*-1)</f>
        <v>-6000</v>
      </c>
      <c r="M1549" s="18">
        <f>IF(OR(tabDaten[[#This Row],[art]]="00",tabDaten[[#This Row],[art]]="10",tabDaten[[#This Row],[art]]="60",tabDaten[[#This Row],[art]]="70"),tabDaten[[#This Row],[Rechnung]],tabDaten[[#This Row],[Rechnung]]*-1)</f>
        <v>-6153.56</v>
      </c>
      <c r="N1549" s="44">
        <v>1</v>
      </c>
      <c r="O1549" s="45" t="s">
        <v>997</v>
      </c>
      <c r="P1549" s="45" t="s">
        <v>1242</v>
      </c>
      <c r="Q1549" s="45" t="s">
        <v>1739</v>
      </c>
      <c r="R1549" s="45" t="s">
        <v>995</v>
      </c>
      <c r="S1549" s="45" t="s">
        <v>1546</v>
      </c>
      <c r="T1549" s="44" t="s">
        <v>196</v>
      </c>
      <c r="U1549" s="46">
        <v>6000</v>
      </c>
      <c r="V1549" s="46">
        <v>6153.56</v>
      </c>
    </row>
    <row r="1550" spans="2:22" x14ac:dyDescent="0.2">
      <c r="B1550" s="14" t="str">
        <f>IF(tabDaten[[#This Row],[MandNr]]="","Fehler",IF(tabDaten[[#This Row],[MandNr]]=1,"1 Stadt Bad Rappenau","2 Eigenbetrieb Stadtenwässerung"))</f>
        <v>1 Stadt Bad Rappenau</v>
      </c>
      <c r="C1550" s="14" t="str">
        <f>IF(OR(tabDaten[[#This Row],[art]]="00",tabDaten[[#This Row],[art]]="01",tabDaten[[#This Row],[art]]="60",tabDaten[[#This Row],[art]]="61"),"0 Verwaltungshaushalt","1 Vermögenshaushalt")</f>
        <v>0 Verwaltungshaushalt</v>
      </c>
      <c r="D1550" s="14" t="str">
        <f>VLOOKUP(tabDaten[[#This Row],[art]],tabKontenart[],2,FALSE)</f>
        <v>01 Ausgaben VerwaltungsHH</v>
      </c>
      <c r="E1550" s="14" t="str">
        <f>LEFT(tabDaten[[#This Row],[Gld]],1) &amp; "    " &amp;VLOOKUP((tabDaten[[#This Row],[MandNr]]&amp;"x"&amp;LEFT(tabDaten[[#This Row],[Gld]],1)),tabGliederung[],2,FALSE)</f>
        <v xml:space="preserve">4    soziale Sicherung </v>
      </c>
      <c r="F1550" s="14" t="str">
        <f>LEFT(tabDaten[[#This Row],[Gld]],2) &amp; "    " &amp;VLOOKUP((tabDaten[[#This Row],[MandNr]]&amp;"x"&amp;LEFT(tabDaten[[#This Row],[Gld]],2)),tabGliederung[],2,FALSE)</f>
        <v>46    Einrichtungen der Jugendhilfe,  Jugendarbeit</v>
      </c>
      <c r="G15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0" s="14" t="str">
        <f>LEFT(tabDaten[[#This Row],[Gld]],4) &amp; "    " &amp;VLOOKUP((tabDaten[[#This Row],[MandNr]]&amp;"x"&amp;LEFT(tabDaten[[#This Row],[Gld]],4)),tabGliederung[],2,FALSE)</f>
        <v xml:space="preserve">4643    Kindergarten Fürfeld </v>
      </c>
      <c r="I1550" s="14" t="str">
        <f>IF(OR(LEFT(tabDaten[[#This Row],[Grp]],1)*1=3,LEFT(tabDaten[[#This Row],[Grp]],1)*1=9),LEFT(tabDaten[[#This Row],[Grp]],2),LEFT(tabDaten[[#This Row],[Grp]],1))</f>
        <v>6</v>
      </c>
      <c r="J1550" s="14" t="str">
        <f>VLOOKUP(tabDaten[[#This Row],[GrpKurz]],tabGruppierung[],2,FALSE)</f>
        <v>A   Sächlicher Verwaltungs- und Betriebsaufwand</v>
      </c>
      <c r="K15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4643-637000    Verpflegungskosten   </v>
      </c>
      <c r="L1550" s="17">
        <f>IF(OR(tabDaten[[#This Row],[art]]="00",tabDaten[[#This Row],[art]]="10"),tabDaten[[#This Row],[Plan]],tabDaten[[#This Row],[Plan]]*-1)</f>
        <v>-12000</v>
      </c>
      <c r="M1550" s="18">
        <f>IF(OR(tabDaten[[#This Row],[art]]="00",tabDaten[[#This Row],[art]]="10",tabDaten[[#This Row],[art]]="60",tabDaten[[#This Row],[art]]="70"),tabDaten[[#This Row],[Rechnung]],tabDaten[[#This Row],[Rechnung]]*-1)</f>
        <v>-18409.13</v>
      </c>
      <c r="N1550" s="44">
        <v>1</v>
      </c>
      <c r="O1550" s="45" t="s">
        <v>997</v>
      </c>
      <c r="P1550" s="45" t="s">
        <v>1242</v>
      </c>
      <c r="Q1550" s="45" t="s">
        <v>1746</v>
      </c>
      <c r="R1550" s="45" t="s">
        <v>995</v>
      </c>
      <c r="S1550" s="45" t="s">
        <v>1546</v>
      </c>
      <c r="T1550" s="44" t="s">
        <v>197</v>
      </c>
      <c r="U1550" s="46">
        <v>12000</v>
      </c>
      <c r="V1550" s="46">
        <v>18409.13</v>
      </c>
    </row>
    <row r="1551" spans="2:22" x14ac:dyDescent="0.2">
      <c r="B1551" s="14" t="str">
        <f>IF(tabDaten[[#This Row],[MandNr]]="","Fehler",IF(tabDaten[[#This Row],[MandNr]]=1,"1 Stadt Bad Rappenau","2 Eigenbetrieb Stadtenwässerung"))</f>
        <v>1 Stadt Bad Rappenau</v>
      </c>
      <c r="C1551" s="14" t="str">
        <f>IF(OR(tabDaten[[#This Row],[art]]="00",tabDaten[[#This Row],[art]]="01",tabDaten[[#This Row],[art]]="60",tabDaten[[#This Row],[art]]="61"),"0 Verwaltungshaushalt","1 Vermögenshaushalt")</f>
        <v>0 Verwaltungshaushalt</v>
      </c>
      <c r="D1551" s="14" t="str">
        <f>VLOOKUP(tabDaten[[#This Row],[art]],tabKontenart[],2,FALSE)</f>
        <v>01 Ausgaben VerwaltungsHH</v>
      </c>
      <c r="E1551" s="14" t="str">
        <f>LEFT(tabDaten[[#This Row],[Gld]],1) &amp; "    " &amp;VLOOKUP((tabDaten[[#This Row],[MandNr]]&amp;"x"&amp;LEFT(tabDaten[[#This Row],[Gld]],1)),tabGliederung[],2,FALSE)</f>
        <v xml:space="preserve">4    soziale Sicherung </v>
      </c>
      <c r="F1551" s="14" t="str">
        <f>LEFT(tabDaten[[#This Row],[Gld]],2) &amp; "    " &amp;VLOOKUP((tabDaten[[#This Row],[MandNr]]&amp;"x"&amp;LEFT(tabDaten[[#This Row],[Gld]],2)),tabGliederung[],2,FALSE)</f>
        <v>46    Einrichtungen der Jugendhilfe,  Jugendarbeit</v>
      </c>
      <c r="G15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1" s="14" t="str">
        <f>LEFT(tabDaten[[#This Row],[Gld]],4) &amp; "    " &amp;VLOOKUP((tabDaten[[#This Row],[MandNr]]&amp;"x"&amp;LEFT(tabDaten[[#This Row],[Gld]],4)),tabGliederung[],2,FALSE)</f>
        <v xml:space="preserve">4643    Kindergarten Fürfeld </v>
      </c>
      <c r="I1551" s="14" t="str">
        <f>IF(OR(LEFT(tabDaten[[#This Row],[Grp]],1)*1=3,LEFT(tabDaten[[#This Row],[Grp]],1)*1=9),LEFT(tabDaten[[#This Row],[Grp]],2),LEFT(tabDaten[[#This Row],[Grp]],1))</f>
        <v>6</v>
      </c>
      <c r="J1551" s="14" t="str">
        <f>VLOOKUP(tabDaten[[#This Row],[GrpKurz]],tabGruppierung[],2,FALSE)</f>
        <v>A   Sächlicher Verwaltungs- und Betriebsaufwand</v>
      </c>
      <c r="K15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4643-638000    EDV-Kosten   </v>
      </c>
      <c r="L1551" s="17">
        <f>IF(OR(tabDaten[[#This Row],[art]]="00",tabDaten[[#This Row],[art]]="10"),tabDaten[[#This Row],[Plan]],tabDaten[[#This Row],[Plan]]*-1)</f>
        <v>-400</v>
      </c>
      <c r="M1551" s="18">
        <f>IF(OR(tabDaten[[#This Row],[art]]="00",tabDaten[[#This Row],[art]]="10",tabDaten[[#This Row],[art]]="60",tabDaten[[#This Row],[art]]="70"),tabDaten[[#This Row],[Rechnung]],tabDaten[[#This Row],[Rechnung]]*-1)</f>
        <v>-77.95</v>
      </c>
      <c r="N1551" s="44">
        <v>1</v>
      </c>
      <c r="O1551" s="45" t="s">
        <v>997</v>
      </c>
      <c r="P1551" s="45" t="s">
        <v>1242</v>
      </c>
      <c r="Q1551" s="45" t="s">
        <v>1722</v>
      </c>
      <c r="R1551" s="45" t="s">
        <v>995</v>
      </c>
      <c r="S1551" s="45" t="s">
        <v>1546</v>
      </c>
      <c r="T1551" s="44" t="s">
        <v>117</v>
      </c>
      <c r="U1551" s="46">
        <v>400</v>
      </c>
      <c r="V1551" s="46">
        <v>77.95</v>
      </c>
    </row>
    <row r="1552" spans="2:22" x14ac:dyDescent="0.2">
      <c r="B1552" s="14" t="str">
        <f>IF(tabDaten[[#This Row],[MandNr]]="","Fehler",IF(tabDaten[[#This Row],[MandNr]]=1,"1 Stadt Bad Rappenau","2 Eigenbetrieb Stadtenwässerung"))</f>
        <v>1 Stadt Bad Rappenau</v>
      </c>
      <c r="C1552" s="14" t="str">
        <f>IF(OR(tabDaten[[#This Row],[art]]="00",tabDaten[[#This Row],[art]]="01",tabDaten[[#This Row],[art]]="60",tabDaten[[#This Row],[art]]="61"),"0 Verwaltungshaushalt","1 Vermögenshaushalt")</f>
        <v>0 Verwaltungshaushalt</v>
      </c>
      <c r="D1552" s="14" t="str">
        <f>VLOOKUP(tabDaten[[#This Row],[art]],tabKontenart[],2,FALSE)</f>
        <v>01 Ausgaben VerwaltungsHH</v>
      </c>
      <c r="E1552" s="14" t="str">
        <f>LEFT(tabDaten[[#This Row],[Gld]],1) &amp; "    " &amp;VLOOKUP((tabDaten[[#This Row],[MandNr]]&amp;"x"&amp;LEFT(tabDaten[[#This Row],[Gld]],1)),tabGliederung[],2,FALSE)</f>
        <v xml:space="preserve">4    soziale Sicherung </v>
      </c>
      <c r="F1552" s="14" t="str">
        <f>LEFT(tabDaten[[#This Row],[Gld]],2) &amp; "    " &amp;VLOOKUP((tabDaten[[#This Row],[MandNr]]&amp;"x"&amp;LEFT(tabDaten[[#This Row],[Gld]],2)),tabGliederung[],2,FALSE)</f>
        <v>46    Einrichtungen der Jugendhilfe,  Jugendarbeit</v>
      </c>
      <c r="G15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2" s="14" t="str">
        <f>LEFT(tabDaten[[#This Row],[Gld]],4) &amp; "    " &amp;VLOOKUP((tabDaten[[#This Row],[MandNr]]&amp;"x"&amp;LEFT(tabDaten[[#This Row],[Gld]],4)),tabGliederung[],2,FALSE)</f>
        <v xml:space="preserve">4643    Kindergarten Fürfeld </v>
      </c>
      <c r="I1552" s="14" t="str">
        <f>IF(OR(LEFT(tabDaten[[#This Row],[Grp]],1)*1=3,LEFT(tabDaten[[#This Row],[Grp]],1)*1=9),LEFT(tabDaten[[#This Row],[Grp]],2),LEFT(tabDaten[[#This Row],[Grp]],1))</f>
        <v>6</v>
      </c>
      <c r="J1552" s="14" t="str">
        <f>VLOOKUP(tabDaten[[#This Row],[GrpKurz]],tabGruppierung[],2,FALSE)</f>
        <v>A   Sächlicher Verwaltungs- und Betriebsaufwand</v>
      </c>
      <c r="K15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4643-640000    Steuern, Versicherung. , Schadensfälle , Sonderabgaben  </v>
      </c>
      <c r="L1552" s="17">
        <f>IF(OR(tabDaten[[#This Row],[art]]="00",tabDaten[[#This Row],[art]]="10"),tabDaten[[#This Row],[Plan]],tabDaten[[#This Row],[Plan]]*-1)</f>
        <v>-500</v>
      </c>
      <c r="M1552" s="18">
        <f>IF(OR(tabDaten[[#This Row],[art]]="00",tabDaten[[#This Row],[art]]="10",tabDaten[[#This Row],[art]]="60",tabDaten[[#This Row],[art]]="70"),tabDaten[[#This Row],[Rechnung]],tabDaten[[#This Row],[Rechnung]]*-1)</f>
        <v>0</v>
      </c>
      <c r="N1552" s="44">
        <v>1</v>
      </c>
      <c r="O1552" s="45" t="s">
        <v>997</v>
      </c>
      <c r="P1552" s="45" t="s">
        <v>1242</v>
      </c>
      <c r="Q1552" s="45" t="s">
        <v>1723</v>
      </c>
      <c r="R1552" s="45" t="s">
        <v>995</v>
      </c>
      <c r="S1552" s="45" t="s">
        <v>1546</v>
      </c>
      <c r="T1552" s="44" t="s">
        <v>186</v>
      </c>
      <c r="U1552" s="46">
        <v>500</v>
      </c>
      <c r="V1552" s="46">
        <v>0</v>
      </c>
    </row>
    <row r="1553" spans="2:22" x14ac:dyDescent="0.2">
      <c r="B1553" s="14" t="str">
        <f>IF(tabDaten[[#This Row],[MandNr]]="","Fehler",IF(tabDaten[[#This Row],[MandNr]]=1,"1 Stadt Bad Rappenau","2 Eigenbetrieb Stadtenwässerung"))</f>
        <v>1 Stadt Bad Rappenau</v>
      </c>
      <c r="C1553" s="14" t="str">
        <f>IF(OR(tabDaten[[#This Row],[art]]="00",tabDaten[[#This Row],[art]]="01",tabDaten[[#This Row],[art]]="60",tabDaten[[#This Row],[art]]="61"),"0 Verwaltungshaushalt","1 Vermögenshaushalt")</f>
        <v>0 Verwaltungshaushalt</v>
      </c>
      <c r="D1553" s="14" t="str">
        <f>VLOOKUP(tabDaten[[#This Row],[art]],tabKontenart[],2,FALSE)</f>
        <v>01 Ausgaben VerwaltungsHH</v>
      </c>
      <c r="E1553" s="14" t="str">
        <f>LEFT(tabDaten[[#This Row],[Gld]],1) &amp; "    " &amp;VLOOKUP((tabDaten[[#This Row],[MandNr]]&amp;"x"&amp;LEFT(tabDaten[[#This Row],[Gld]],1)),tabGliederung[],2,FALSE)</f>
        <v xml:space="preserve">4    soziale Sicherung </v>
      </c>
      <c r="F1553" s="14" t="str">
        <f>LEFT(tabDaten[[#This Row],[Gld]],2) &amp; "    " &amp;VLOOKUP((tabDaten[[#This Row],[MandNr]]&amp;"x"&amp;LEFT(tabDaten[[#This Row],[Gld]],2)),tabGliederung[],2,FALSE)</f>
        <v>46    Einrichtungen der Jugendhilfe,  Jugendarbeit</v>
      </c>
      <c r="G15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3" s="14" t="str">
        <f>LEFT(tabDaten[[#This Row],[Gld]],4) &amp; "    " &amp;VLOOKUP((tabDaten[[#This Row],[MandNr]]&amp;"x"&amp;LEFT(tabDaten[[#This Row],[Gld]],4)),tabGliederung[],2,FALSE)</f>
        <v xml:space="preserve">4643    Kindergarten Fürfeld </v>
      </c>
      <c r="I1553" s="14" t="str">
        <f>IF(OR(LEFT(tabDaten[[#This Row],[Grp]],1)*1=3,LEFT(tabDaten[[#This Row],[Grp]],1)*1=9),LEFT(tabDaten[[#This Row],[Grp]],2),LEFT(tabDaten[[#This Row],[Grp]],1))</f>
        <v>6</v>
      </c>
      <c r="J1553" s="14" t="str">
        <f>VLOOKUP(tabDaten[[#This Row],[GrpKurz]],tabGruppierung[],2,FALSE)</f>
        <v>A   Sächlicher Verwaltungs- und Betriebsaufwand</v>
      </c>
      <c r="K15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4643-650000    Bürobedarf   </v>
      </c>
      <c r="L1553" s="17">
        <f>IF(OR(tabDaten[[#This Row],[art]]="00",tabDaten[[#This Row],[art]]="10"),tabDaten[[#This Row],[Plan]],tabDaten[[#This Row],[Plan]]*-1)</f>
        <v>-3000</v>
      </c>
      <c r="M1553" s="18">
        <f>IF(OR(tabDaten[[#This Row],[art]]="00",tabDaten[[#This Row],[art]]="10",tabDaten[[#This Row],[art]]="60",tabDaten[[#This Row],[art]]="70"),tabDaten[[#This Row],[Rechnung]],tabDaten[[#This Row],[Rechnung]]*-1)</f>
        <v>-835.41</v>
      </c>
      <c r="N1553" s="44">
        <v>1</v>
      </c>
      <c r="O1553" s="45" t="s">
        <v>997</v>
      </c>
      <c r="P1553" s="45" t="s">
        <v>1242</v>
      </c>
      <c r="Q1553" s="45" t="s">
        <v>1724</v>
      </c>
      <c r="R1553" s="45" t="s">
        <v>995</v>
      </c>
      <c r="S1553" s="45" t="s">
        <v>1546</v>
      </c>
      <c r="T1553" s="44" t="s">
        <v>119</v>
      </c>
      <c r="U1553" s="46">
        <v>3000</v>
      </c>
      <c r="V1553" s="46">
        <v>835.41</v>
      </c>
    </row>
    <row r="1554" spans="2:22" x14ac:dyDescent="0.2">
      <c r="B1554" s="14" t="str">
        <f>IF(tabDaten[[#This Row],[MandNr]]="","Fehler",IF(tabDaten[[#This Row],[MandNr]]=1,"1 Stadt Bad Rappenau","2 Eigenbetrieb Stadtenwässerung"))</f>
        <v>1 Stadt Bad Rappenau</v>
      </c>
      <c r="C1554" s="14" t="str">
        <f>IF(OR(tabDaten[[#This Row],[art]]="00",tabDaten[[#This Row],[art]]="01",tabDaten[[#This Row],[art]]="60",tabDaten[[#This Row],[art]]="61"),"0 Verwaltungshaushalt","1 Vermögenshaushalt")</f>
        <v>0 Verwaltungshaushalt</v>
      </c>
      <c r="D1554" s="14" t="str">
        <f>VLOOKUP(tabDaten[[#This Row],[art]],tabKontenart[],2,FALSE)</f>
        <v>01 Ausgaben VerwaltungsHH</v>
      </c>
      <c r="E1554" s="14" t="str">
        <f>LEFT(tabDaten[[#This Row],[Gld]],1) &amp; "    " &amp;VLOOKUP((tabDaten[[#This Row],[MandNr]]&amp;"x"&amp;LEFT(tabDaten[[#This Row],[Gld]],1)),tabGliederung[],2,FALSE)</f>
        <v xml:space="preserve">4    soziale Sicherung </v>
      </c>
      <c r="F1554" s="14" t="str">
        <f>LEFT(tabDaten[[#This Row],[Gld]],2) &amp; "    " &amp;VLOOKUP((tabDaten[[#This Row],[MandNr]]&amp;"x"&amp;LEFT(tabDaten[[#This Row],[Gld]],2)),tabGliederung[],2,FALSE)</f>
        <v>46    Einrichtungen der Jugendhilfe,  Jugendarbeit</v>
      </c>
      <c r="G15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4" s="14" t="str">
        <f>LEFT(tabDaten[[#This Row],[Gld]],4) &amp; "    " &amp;VLOOKUP((tabDaten[[#This Row],[MandNr]]&amp;"x"&amp;LEFT(tabDaten[[#This Row],[Gld]],4)),tabGliederung[],2,FALSE)</f>
        <v xml:space="preserve">4643    Kindergarten Fürfeld </v>
      </c>
      <c r="I1554" s="14" t="str">
        <f>IF(OR(LEFT(tabDaten[[#This Row],[Grp]],1)*1=3,LEFT(tabDaten[[#This Row],[Grp]],1)*1=9),LEFT(tabDaten[[#This Row],[Grp]],2),LEFT(tabDaten[[#This Row],[Grp]],1))</f>
        <v>6</v>
      </c>
      <c r="J1554" s="14" t="str">
        <f>VLOOKUP(tabDaten[[#This Row],[GrpKurz]],tabGruppierung[],2,FALSE)</f>
        <v>A   Sächlicher Verwaltungs- und Betriebsaufwand</v>
      </c>
      <c r="K15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4643-655000    Sachverständigen-, Gerichts-und ähnliche Kosten  </v>
      </c>
      <c r="L1554" s="17">
        <f>IF(OR(tabDaten[[#This Row],[art]]="00",tabDaten[[#This Row],[art]]="10"),tabDaten[[#This Row],[Plan]],tabDaten[[#This Row],[Plan]]*-1)</f>
        <v>0</v>
      </c>
      <c r="M1554" s="18">
        <f>IF(OR(tabDaten[[#This Row],[art]]="00",tabDaten[[#This Row],[art]]="10",tabDaten[[#This Row],[art]]="60",tabDaten[[#This Row],[art]]="70"),tabDaten[[#This Row],[Rechnung]],tabDaten[[#This Row],[Rechnung]]*-1)</f>
        <v>-910.9</v>
      </c>
      <c r="N1554" s="44">
        <v>1</v>
      </c>
      <c r="O1554" s="45" t="s">
        <v>997</v>
      </c>
      <c r="P1554" s="45" t="s">
        <v>1242</v>
      </c>
      <c r="Q1554" s="45" t="s">
        <v>1729</v>
      </c>
      <c r="R1554" s="45" t="s">
        <v>995</v>
      </c>
      <c r="S1554" s="45" t="s">
        <v>1546</v>
      </c>
      <c r="T1554" s="44" t="s">
        <v>244</v>
      </c>
      <c r="U1554" s="46">
        <v>0</v>
      </c>
      <c r="V1554" s="46">
        <v>910.9</v>
      </c>
    </row>
    <row r="1555" spans="2:22" x14ac:dyDescent="0.2">
      <c r="B1555" s="14" t="str">
        <f>IF(tabDaten[[#This Row],[MandNr]]="","Fehler",IF(tabDaten[[#This Row],[MandNr]]=1,"1 Stadt Bad Rappenau","2 Eigenbetrieb Stadtenwässerung"))</f>
        <v>1 Stadt Bad Rappenau</v>
      </c>
      <c r="C1555" s="14" t="str">
        <f>IF(OR(tabDaten[[#This Row],[art]]="00",tabDaten[[#This Row],[art]]="01",tabDaten[[#This Row],[art]]="60",tabDaten[[#This Row],[art]]="61"),"0 Verwaltungshaushalt","1 Vermögenshaushalt")</f>
        <v>0 Verwaltungshaushalt</v>
      </c>
      <c r="D1555" s="14" t="str">
        <f>VLOOKUP(tabDaten[[#This Row],[art]],tabKontenart[],2,FALSE)</f>
        <v>01 Ausgaben VerwaltungsHH</v>
      </c>
      <c r="E1555" s="14" t="str">
        <f>LEFT(tabDaten[[#This Row],[Gld]],1) &amp; "    " &amp;VLOOKUP((tabDaten[[#This Row],[MandNr]]&amp;"x"&amp;LEFT(tabDaten[[#This Row],[Gld]],1)),tabGliederung[],2,FALSE)</f>
        <v xml:space="preserve">4    soziale Sicherung </v>
      </c>
      <c r="F1555" s="14" t="str">
        <f>LEFT(tabDaten[[#This Row],[Gld]],2) &amp; "    " &amp;VLOOKUP((tabDaten[[#This Row],[MandNr]]&amp;"x"&amp;LEFT(tabDaten[[#This Row],[Gld]],2)),tabGliederung[],2,FALSE)</f>
        <v>46    Einrichtungen der Jugendhilfe,  Jugendarbeit</v>
      </c>
      <c r="G15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5" s="14" t="str">
        <f>LEFT(tabDaten[[#This Row],[Gld]],4) &amp; "    " &amp;VLOOKUP((tabDaten[[#This Row],[MandNr]]&amp;"x"&amp;LEFT(tabDaten[[#This Row],[Gld]],4)),tabGliederung[],2,FALSE)</f>
        <v xml:space="preserve">4643    Kindergarten Fürfeld </v>
      </c>
      <c r="I1555" s="14" t="str">
        <f>IF(OR(LEFT(tabDaten[[#This Row],[Grp]],1)*1=3,LEFT(tabDaten[[#This Row],[Grp]],1)*1=9),LEFT(tabDaten[[#This Row],[Grp]],2),LEFT(tabDaten[[#This Row],[Grp]],1))</f>
        <v>6</v>
      </c>
      <c r="J1555" s="14" t="str">
        <f>VLOOKUP(tabDaten[[#This Row],[GrpKurz]],tabGruppierung[],2,FALSE)</f>
        <v>A   Sächlicher Verwaltungs- und Betriebsaufwand</v>
      </c>
      <c r="K15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4643-668000    Vermischte Ausgaben   </v>
      </c>
      <c r="L1555" s="17">
        <f>IF(OR(tabDaten[[#This Row],[art]]="00",tabDaten[[#This Row],[art]]="10"),tabDaten[[#This Row],[Plan]],tabDaten[[#This Row],[Plan]]*-1)</f>
        <v>-800</v>
      </c>
      <c r="M1555" s="18">
        <f>IF(OR(tabDaten[[#This Row],[art]]="00",tabDaten[[#This Row],[art]]="10",tabDaten[[#This Row],[art]]="60",tabDaten[[#This Row],[art]]="70"),tabDaten[[#This Row],[Rechnung]],tabDaten[[#This Row],[Rechnung]]*-1)</f>
        <v>-410.68</v>
      </c>
      <c r="N1555" s="44">
        <v>1</v>
      </c>
      <c r="O1555" s="45" t="s">
        <v>997</v>
      </c>
      <c r="P1555" s="45" t="s">
        <v>1242</v>
      </c>
      <c r="Q1555" s="45" t="s">
        <v>1726</v>
      </c>
      <c r="R1555" s="45" t="s">
        <v>995</v>
      </c>
      <c r="S1555" s="45" t="s">
        <v>1546</v>
      </c>
      <c r="T1555" s="44" t="s">
        <v>121</v>
      </c>
      <c r="U1555" s="46">
        <v>800</v>
      </c>
      <c r="V1555" s="46">
        <v>410.68</v>
      </c>
    </row>
    <row r="1556" spans="2:22" x14ac:dyDescent="0.2">
      <c r="B1556" s="14" t="str">
        <f>IF(tabDaten[[#This Row],[MandNr]]="","Fehler",IF(tabDaten[[#This Row],[MandNr]]=1,"1 Stadt Bad Rappenau","2 Eigenbetrieb Stadtenwässerung"))</f>
        <v>1 Stadt Bad Rappenau</v>
      </c>
      <c r="C1556" s="14" t="str">
        <f>IF(OR(tabDaten[[#This Row],[art]]="00",tabDaten[[#This Row],[art]]="01",tabDaten[[#This Row],[art]]="60",tabDaten[[#This Row],[art]]="61"),"0 Verwaltungshaushalt","1 Vermögenshaushalt")</f>
        <v>0 Verwaltungshaushalt</v>
      </c>
      <c r="D1556" s="14" t="str">
        <f>VLOOKUP(tabDaten[[#This Row],[art]],tabKontenart[],2,FALSE)</f>
        <v>01 Ausgaben VerwaltungsHH</v>
      </c>
      <c r="E1556" s="14" t="str">
        <f>LEFT(tabDaten[[#This Row],[Gld]],1) &amp; "    " &amp;VLOOKUP((tabDaten[[#This Row],[MandNr]]&amp;"x"&amp;LEFT(tabDaten[[#This Row],[Gld]],1)),tabGliederung[],2,FALSE)</f>
        <v xml:space="preserve">4    soziale Sicherung </v>
      </c>
      <c r="F1556" s="14" t="str">
        <f>LEFT(tabDaten[[#This Row],[Gld]],2) &amp; "    " &amp;VLOOKUP((tabDaten[[#This Row],[MandNr]]&amp;"x"&amp;LEFT(tabDaten[[#This Row],[Gld]],2)),tabGliederung[],2,FALSE)</f>
        <v>46    Einrichtungen der Jugendhilfe,  Jugendarbeit</v>
      </c>
      <c r="G15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6" s="14" t="str">
        <f>LEFT(tabDaten[[#This Row],[Gld]],4) &amp; "    " &amp;VLOOKUP((tabDaten[[#This Row],[MandNr]]&amp;"x"&amp;LEFT(tabDaten[[#This Row],[Gld]],4)),tabGliederung[],2,FALSE)</f>
        <v xml:space="preserve">4643    Kindergarten Fürfeld </v>
      </c>
      <c r="I1556" s="14" t="str">
        <f>IF(OR(LEFT(tabDaten[[#This Row],[Grp]],1)*1=3,LEFT(tabDaten[[#This Row],[Grp]],1)*1=9),LEFT(tabDaten[[#This Row],[Grp]],2),LEFT(tabDaten[[#This Row],[Grp]],1))</f>
        <v>6</v>
      </c>
      <c r="J1556" s="14" t="str">
        <f>VLOOKUP(tabDaten[[#This Row],[GrpKurz]],tabGruppierung[],2,FALSE)</f>
        <v>A   Sächlicher Verwaltungs- und Betriebsaufwand</v>
      </c>
      <c r="K15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4643-679000    Innere Verrechnungen   </v>
      </c>
      <c r="L1556" s="17">
        <f>IF(OR(tabDaten[[#This Row],[art]]="00",tabDaten[[#This Row],[art]]="10"),tabDaten[[#This Row],[Plan]],tabDaten[[#This Row],[Plan]]*-1)</f>
        <v>-11200</v>
      </c>
      <c r="M1556" s="18">
        <f>IF(OR(tabDaten[[#This Row],[art]]="00",tabDaten[[#This Row],[art]]="10",tabDaten[[#This Row],[art]]="60",tabDaten[[#This Row],[art]]="70"),tabDaten[[#This Row],[Rechnung]],tabDaten[[#This Row],[Rechnung]]*-1)</f>
        <v>0</v>
      </c>
      <c r="N1556" s="44">
        <v>1</v>
      </c>
      <c r="O1556" s="45" t="s">
        <v>997</v>
      </c>
      <c r="P1556" s="45" t="s">
        <v>1242</v>
      </c>
      <c r="Q1556" s="45" t="s">
        <v>1728</v>
      </c>
      <c r="R1556" s="45" t="s">
        <v>995</v>
      </c>
      <c r="S1556" s="45" t="s">
        <v>1546</v>
      </c>
      <c r="T1556" s="44" t="s">
        <v>11</v>
      </c>
      <c r="U1556" s="46">
        <v>11200</v>
      </c>
      <c r="V1556" s="46">
        <v>0</v>
      </c>
    </row>
    <row r="1557" spans="2:22" x14ac:dyDescent="0.2">
      <c r="B1557" s="14" t="str">
        <f>IF(tabDaten[[#This Row],[MandNr]]="","Fehler",IF(tabDaten[[#This Row],[MandNr]]=1,"1 Stadt Bad Rappenau","2 Eigenbetrieb Stadtenwässerung"))</f>
        <v>1 Stadt Bad Rappenau</v>
      </c>
      <c r="C1557" s="14" t="str">
        <f>IF(OR(tabDaten[[#This Row],[art]]="00",tabDaten[[#This Row],[art]]="01",tabDaten[[#This Row],[art]]="60",tabDaten[[#This Row],[art]]="61"),"0 Verwaltungshaushalt","1 Vermögenshaushalt")</f>
        <v>0 Verwaltungshaushalt</v>
      </c>
      <c r="D1557" s="14" t="str">
        <f>VLOOKUP(tabDaten[[#This Row],[art]],tabKontenart[],2,FALSE)</f>
        <v>01 Ausgaben VerwaltungsHH</v>
      </c>
      <c r="E1557" s="14" t="str">
        <f>LEFT(tabDaten[[#This Row],[Gld]],1) &amp; "    " &amp;VLOOKUP((tabDaten[[#This Row],[MandNr]]&amp;"x"&amp;LEFT(tabDaten[[#This Row],[Gld]],1)),tabGliederung[],2,FALSE)</f>
        <v xml:space="preserve">4    soziale Sicherung </v>
      </c>
      <c r="F1557" s="14" t="str">
        <f>LEFT(tabDaten[[#This Row],[Gld]],2) &amp; "    " &amp;VLOOKUP((tabDaten[[#This Row],[MandNr]]&amp;"x"&amp;LEFT(tabDaten[[#This Row],[Gld]],2)),tabGliederung[],2,FALSE)</f>
        <v>46    Einrichtungen der Jugendhilfe,  Jugendarbeit</v>
      </c>
      <c r="G15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7" s="14" t="str">
        <f>LEFT(tabDaten[[#This Row],[Gld]],4) &amp; "    " &amp;VLOOKUP((tabDaten[[#This Row],[MandNr]]&amp;"x"&amp;LEFT(tabDaten[[#This Row],[Gld]],4)),tabGliederung[],2,FALSE)</f>
        <v xml:space="preserve">4643    Kindergarten Fürfeld </v>
      </c>
      <c r="I1557" s="14" t="str">
        <f>IF(OR(LEFT(tabDaten[[#This Row],[Grp]],1)*1=3,LEFT(tabDaten[[#This Row],[Grp]],1)*1=9),LEFT(tabDaten[[#This Row],[Grp]],2),LEFT(tabDaten[[#This Row],[Grp]],1))</f>
        <v>6</v>
      </c>
      <c r="J1557" s="14" t="str">
        <f>VLOOKUP(tabDaten[[#This Row],[GrpKurz]],tabGruppierung[],2,FALSE)</f>
        <v>A   Sächlicher Verwaltungs- und Betriebsaufwand</v>
      </c>
      <c r="K15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4643-680000    Abschreibungen   </v>
      </c>
      <c r="L1557" s="17">
        <f>IF(OR(tabDaten[[#This Row],[art]]="00",tabDaten[[#This Row],[art]]="10"),tabDaten[[#This Row],[Plan]],tabDaten[[#This Row],[Plan]]*-1)</f>
        <v>-28300</v>
      </c>
      <c r="M1557" s="18">
        <f>IF(OR(tabDaten[[#This Row],[art]]="00",tabDaten[[#This Row],[art]]="10",tabDaten[[#This Row],[art]]="60",tabDaten[[#This Row],[art]]="70"),tabDaten[[#This Row],[Rechnung]],tabDaten[[#This Row],[Rechnung]]*-1)</f>
        <v>-26694.67</v>
      </c>
      <c r="N1557" s="44">
        <v>1</v>
      </c>
      <c r="O1557" s="45" t="s">
        <v>997</v>
      </c>
      <c r="P1557" s="45" t="s">
        <v>1242</v>
      </c>
      <c r="Q1557" s="45" t="s">
        <v>1752</v>
      </c>
      <c r="R1557" s="45" t="s">
        <v>995</v>
      </c>
      <c r="S1557" s="45" t="s">
        <v>1546</v>
      </c>
      <c r="T1557" s="44" t="s">
        <v>98</v>
      </c>
      <c r="U1557" s="46">
        <v>28300</v>
      </c>
      <c r="V1557" s="46">
        <v>26694.67</v>
      </c>
    </row>
    <row r="1558" spans="2:22" x14ac:dyDescent="0.2">
      <c r="B1558" s="14" t="str">
        <f>IF(tabDaten[[#This Row],[MandNr]]="","Fehler",IF(tabDaten[[#This Row],[MandNr]]=1,"1 Stadt Bad Rappenau","2 Eigenbetrieb Stadtenwässerung"))</f>
        <v>1 Stadt Bad Rappenau</v>
      </c>
      <c r="C1558" s="14" t="str">
        <f>IF(OR(tabDaten[[#This Row],[art]]="00",tabDaten[[#This Row],[art]]="01",tabDaten[[#This Row],[art]]="60",tabDaten[[#This Row],[art]]="61"),"0 Verwaltungshaushalt","1 Vermögenshaushalt")</f>
        <v>0 Verwaltungshaushalt</v>
      </c>
      <c r="D1558" s="14" t="str">
        <f>VLOOKUP(tabDaten[[#This Row],[art]],tabKontenart[],2,FALSE)</f>
        <v>01 Ausgaben VerwaltungsHH</v>
      </c>
      <c r="E1558" s="14" t="str">
        <f>LEFT(tabDaten[[#This Row],[Gld]],1) &amp; "    " &amp;VLOOKUP((tabDaten[[#This Row],[MandNr]]&amp;"x"&amp;LEFT(tabDaten[[#This Row],[Gld]],1)),tabGliederung[],2,FALSE)</f>
        <v xml:space="preserve">4    soziale Sicherung </v>
      </c>
      <c r="F1558" s="14" t="str">
        <f>LEFT(tabDaten[[#This Row],[Gld]],2) &amp; "    " &amp;VLOOKUP((tabDaten[[#This Row],[MandNr]]&amp;"x"&amp;LEFT(tabDaten[[#This Row],[Gld]],2)),tabGliederung[],2,FALSE)</f>
        <v>46    Einrichtungen der Jugendhilfe,  Jugendarbeit</v>
      </c>
      <c r="G15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8" s="14" t="str">
        <f>LEFT(tabDaten[[#This Row],[Gld]],4) &amp; "    " &amp;VLOOKUP((tabDaten[[#This Row],[MandNr]]&amp;"x"&amp;LEFT(tabDaten[[#This Row],[Gld]],4)),tabGliederung[],2,FALSE)</f>
        <v xml:space="preserve">4643    Kindergarten Fürfeld </v>
      </c>
      <c r="I1558" s="14" t="str">
        <f>IF(OR(LEFT(tabDaten[[#This Row],[Grp]],1)*1=3,LEFT(tabDaten[[#This Row],[Grp]],1)*1=9),LEFT(tabDaten[[#This Row],[Grp]],2),LEFT(tabDaten[[#This Row],[Grp]],1))</f>
        <v>6</v>
      </c>
      <c r="J1558" s="14" t="str">
        <f>VLOOKUP(tabDaten[[#This Row],[GrpKurz]],tabGruppierung[],2,FALSE)</f>
        <v>A   Sächlicher Verwaltungs- und Betriebsaufwand</v>
      </c>
      <c r="K15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4643-685000    Verzinsung des Anlagekapitals   </v>
      </c>
      <c r="L1558" s="17">
        <f>IF(OR(tabDaten[[#This Row],[art]]="00",tabDaten[[#This Row],[art]]="10"),tabDaten[[#This Row],[Plan]],tabDaten[[#This Row],[Plan]]*-1)</f>
        <v>-31400</v>
      </c>
      <c r="M1558" s="18">
        <f>IF(OR(tabDaten[[#This Row],[art]]="00",tabDaten[[#This Row],[art]]="10",tabDaten[[#This Row],[art]]="60",tabDaten[[#This Row],[art]]="70"),tabDaten[[#This Row],[Rechnung]],tabDaten[[#This Row],[Rechnung]]*-1)</f>
        <v>-36032.25</v>
      </c>
      <c r="N1558" s="44">
        <v>1</v>
      </c>
      <c r="O1558" s="45" t="s">
        <v>997</v>
      </c>
      <c r="P1558" s="45" t="s">
        <v>1242</v>
      </c>
      <c r="Q1558" s="45" t="s">
        <v>1753</v>
      </c>
      <c r="R1558" s="45" t="s">
        <v>995</v>
      </c>
      <c r="S1558" s="45" t="s">
        <v>1546</v>
      </c>
      <c r="T1558" s="44" t="s">
        <v>165</v>
      </c>
      <c r="U1558" s="46">
        <v>31400</v>
      </c>
      <c r="V1558" s="46">
        <v>36032.25</v>
      </c>
    </row>
    <row r="1559" spans="2:22" x14ac:dyDescent="0.2">
      <c r="B1559" s="14" t="str">
        <f>IF(tabDaten[[#This Row],[MandNr]]="","Fehler",IF(tabDaten[[#This Row],[MandNr]]=1,"1 Stadt Bad Rappenau","2 Eigenbetrieb Stadtenwässerung"))</f>
        <v>1 Stadt Bad Rappenau</v>
      </c>
      <c r="C1559" s="14" t="str">
        <f>IF(OR(tabDaten[[#This Row],[art]]="00",tabDaten[[#This Row],[art]]="01",tabDaten[[#This Row],[art]]="60",tabDaten[[#This Row],[art]]="61"),"0 Verwaltungshaushalt","1 Vermögenshaushalt")</f>
        <v>0 Verwaltungshaushalt</v>
      </c>
      <c r="D1559" s="14" t="str">
        <f>VLOOKUP(tabDaten[[#This Row],[art]],tabKontenart[],2,FALSE)</f>
        <v>01 Ausgaben VerwaltungsHH</v>
      </c>
      <c r="E1559" s="14" t="str">
        <f>LEFT(tabDaten[[#This Row],[Gld]],1) &amp; "    " &amp;VLOOKUP((tabDaten[[#This Row],[MandNr]]&amp;"x"&amp;LEFT(tabDaten[[#This Row],[Gld]],1)),tabGliederung[],2,FALSE)</f>
        <v xml:space="preserve">4    soziale Sicherung </v>
      </c>
      <c r="F1559" s="14" t="str">
        <f>LEFT(tabDaten[[#This Row],[Gld]],2) &amp; "    " &amp;VLOOKUP((tabDaten[[#This Row],[MandNr]]&amp;"x"&amp;LEFT(tabDaten[[#This Row],[Gld]],2)),tabGliederung[],2,FALSE)</f>
        <v>46    Einrichtungen der Jugendhilfe,  Jugendarbeit</v>
      </c>
      <c r="G15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59" s="14" t="str">
        <f>LEFT(tabDaten[[#This Row],[Gld]],4) &amp; "    " &amp;VLOOKUP((tabDaten[[#This Row],[MandNr]]&amp;"x"&amp;LEFT(tabDaten[[#This Row],[Gld]],4)),tabGliederung[],2,FALSE)</f>
        <v xml:space="preserve">4645    Kindergarten Heinsheim </v>
      </c>
      <c r="I1559" s="14" t="str">
        <f>IF(OR(LEFT(tabDaten[[#This Row],[Grp]],1)*1=3,LEFT(tabDaten[[#This Row],[Grp]],1)*1=9),LEFT(tabDaten[[#This Row],[Grp]],2),LEFT(tabDaten[[#This Row],[Grp]],1))</f>
        <v>5</v>
      </c>
      <c r="J1559" s="14" t="str">
        <f>VLOOKUP(tabDaten[[#This Row],[GrpKurz]],tabGruppierung[],2,FALSE)</f>
        <v>A   Sächlicher Verwaltungs- und Betriebsaufwand</v>
      </c>
      <c r="K15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4645-501000    Gebäudeunterhaltung   </v>
      </c>
      <c r="L1559" s="17">
        <f>IF(OR(tabDaten[[#This Row],[art]]="00",tabDaten[[#This Row],[art]]="10"),tabDaten[[#This Row],[Plan]],tabDaten[[#This Row],[Plan]]*-1)</f>
        <v>-1000</v>
      </c>
      <c r="M1559" s="18">
        <f>IF(OR(tabDaten[[#This Row],[art]]="00",tabDaten[[#This Row],[art]]="10",tabDaten[[#This Row],[art]]="60",tabDaten[[#This Row],[art]]="70"),tabDaten[[#This Row],[Rechnung]],tabDaten[[#This Row],[Rechnung]]*-1)</f>
        <v>0</v>
      </c>
      <c r="N1559" s="44">
        <v>1</v>
      </c>
      <c r="O1559" s="45" t="s">
        <v>997</v>
      </c>
      <c r="P1559" s="45" t="s">
        <v>1244</v>
      </c>
      <c r="Q1559" s="45" t="s">
        <v>1730</v>
      </c>
      <c r="R1559" s="45" t="s">
        <v>995</v>
      </c>
      <c r="S1559" s="45" t="s">
        <v>1546</v>
      </c>
      <c r="T1559" s="44" t="s">
        <v>133</v>
      </c>
      <c r="U1559" s="46">
        <v>1000</v>
      </c>
      <c r="V1559" s="46">
        <v>0</v>
      </c>
    </row>
    <row r="1560" spans="2:22" x14ac:dyDescent="0.2">
      <c r="B1560" s="14" t="str">
        <f>IF(tabDaten[[#This Row],[MandNr]]="","Fehler",IF(tabDaten[[#This Row],[MandNr]]=1,"1 Stadt Bad Rappenau","2 Eigenbetrieb Stadtenwässerung"))</f>
        <v>1 Stadt Bad Rappenau</v>
      </c>
      <c r="C1560" s="14" t="str">
        <f>IF(OR(tabDaten[[#This Row],[art]]="00",tabDaten[[#This Row],[art]]="01",tabDaten[[#This Row],[art]]="60",tabDaten[[#This Row],[art]]="61"),"0 Verwaltungshaushalt","1 Vermögenshaushalt")</f>
        <v>0 Verwaltungshaushalt</v>
      </c>
      <c r="D1560" s="14" t="str">
        <f>VLOOKUP(tabDaten[[#This Row],[art]],tabKontenart[],2,FALSE)</f>
        <v>01 Ausgaben VerwaltungsHH</v>
      </c>
      <c r="E1560" s="14" t="str">
        <f>LEFT(tabDaten[[#This Row],[Gld]],1) &amp; "    " &amp;VLOOKUP((tabDaten[[#This Row],[MandNr]]&amp;"x"&amp;LEFT(tabDaten[[#This Row],[Gld]],1)),tabGliederung[],2,FALSE)</f>
        <v xml:space="preserve">4    soziale Sicherung </v>
      </c>
      <c r="F1560" s="14" t="str">
        <f>LEFT(tabDaten[[#This Row],[Gld]],2) &amp; "    " &amp;VLOOKUP((tabDaten[[#This Row],[MandNr]]&amp;"x"&amp;LEFT(tabDaten[[#This Row],[Gld]],2)),tabGliederung[],2,FALSE)</f>
        <v>46    Einrichtungen der Jugendhilfe,  Jugendarbeit</v>
      </c>
      <c r="G15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0" s="14" t="str">
        <f>LEFT(tabDaten[[#This Row],[Gld]],4) &amp; "    " &amp;VLOOKUP((tabDaten[[#This Row],[MandNr]]&amp;"x"&amp;LEFT(tabDaten[[#This Row],[Gld]],4)),tabGliederung[],2,FALSE)</f>
        <v xml:space="preserve">4645    Kindergarten Heinsheim </v>
      </c>
      <c r="I1560" s="14" t="str">
        <f>IF(OR(LEFT(tabDaten[[#This Row],[Grp]],1)*1=3,LEFT(tabDaten[[#This Row],[Grp]],1)*1=9),LEFT(tabDaten[[#This Row],[Grp]],2),LEFT(tabDaten[[#This Row],[Grp]],1))</f>
        <v>5</v>
      </c>
      <c r="J1560" s="14" t="str">
        <f>VLOOKUP(tabDaten[[#This Row],[GrpKurz]],tabGruppierung[],2,FALSE)</f>
        <v>A   Sächlicher Verwaltungs- und Betriebsaufwand</v>
      </c>
      <c r="K15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4645-510000    Unterhaltung des sonstigen unbeweglichen Vermögens  </v>
      </c>
      <c r="L1560" s="17">
        <f>IF(OR(tabDaten[[#This Row],[art]]="00",tabDaten[[#This Row],[art]]="10"),tabDaten[[#This Row],[Plan]],tabDaten[[#This Row],[Plan]]*-1)</f>
        <v>0</v>
      </c>
      <c r="M1560" s="18">
        <f>IF(OR(tabDaten[[#This Row],[art]]="00",tabDaten[[#This Row],[art]]="10",tabDaten[[#This Row],[art]]="60",tabDaten[[#This Row],[art]]="70"),tabDaten[[#This Row],[Rechnung]],tabDaten[[#This Row],[Rechnung]]*-1)</f>
        <v>-11.42</v>
      </c>
      <c r="N1560" s="44">
        <v>1</v>
      </c>
      <c r="O1560" s="45" t="s">
        <v>997</v>
      </c>
      <c r="P1560" s="45" t="s">
        <v>1244</v>
      </c>
      <c r="Q1560" s="45" t="s">
        <v>1731</v>
      </c>
      <c r="R1560" s="45" t="s">
        <v>995</v>
      </c>
      <c r="S1560" s="45" t="s">
        <v>1546</v>
      </c>
      <c r="T1560" s="44" t="s">
        <v>134</v>
      </c>
      <c r="U1560" s="46">
        <v>0</v>
      </c>
      <c r="V1560" s="46">
        <v>11.42</v>
      </c>
    </row>
    <row r="1561" spans="2:22" x14ac:dyDescent="0.2">
      <c r="B1561" s="14" t="str">
        <f>IF(tabDaten[[#This Row],[MandNr]]="","Fehler",IF(tabDaten[[#This Row],[MandNr]]=1,"1 Stadt Bad Rappenau","2 Eigenbetrieb Stadtenwässerung"))</f>
        <v>1 Stadt Bad Rappenau</v>
      </c>
      <c r="C1561" s="14" t="str">
        <f>IF(OR(tabDaten[[#This Row],[art]]="00",tabDaten[[#This Row],[art]]="01",tabDaten[[#This Row],[art]]="60",tabDaten[[#This Row],[art]]="61"),"0 Verwaltungshaushalt","1 Vermögenshaushalt")</f>
        <v>0 Verwaltungshaushalt</v>
      </c>
      <c r="D1561" s="14" t="str">
        <f>VLOOKUP(tabDaten[[#This Row],[art]],tabKontenart[],2,FALSE)</f>
        <v>01 Ausgaben VerwaltungsHH</v>
      </c>
      <c r="E1561" s="14" t="str">
        <f>LEFT(tabDaten[[#This Row],[Gld]],1) &amp; "    " &amp;VLOOKUP((tabDaten[[#This Row],[MandNr]]&amp;"x"&amp;LEFT(tabDaten[[#This Row],[Gld]],1)),tabGliederung[],2,FALSE)</f>
        <v xml:space="preserve">4    soziale Sicherung </v>
      </c>
      <c r="F1561" s="14" t="str">
        <f>LEFT(tabDaten[[#This Row],[Gld]],2) &amp; "    " &amp;VLOOKUP((tabDaten[[#This Row],[MandNr]]&amp;"x"&amp;LEFT(tabDaten[[#This Row],[Gld]],2)),tabGliederung[],2,FALSE)</f>
        <v>46    Einrichtungen der Jugendhilfe,  Jugendarbeit</v>
      </c>
      <c r="G15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1" s="14" t="str">
        <f>LEFT(tabDaten[[#This Row],[Gld]],4) &amp; "    " &amp;VLOOKUP((tabDaten[[#This Row],[MandNr]]&amp;"x"&amp;LEFT(tabDaten[[#This Row],[Gld]],4)),tabGliederung[],2,FALSE)</f>
        <v xml:space="preserve">4645    Kindergarten Heinsheim </v>
      </c>
      <c r="I1561" s="14" t="str">
        <f>IF(OR(LEFT(tabDaten[[#This Row],[Grp]],1)*1=3,LEFT(tabDaten[[#This Row],[Grp]],1)*1=9),LEFT(tabDaten[[#This Row],[Grp]],2),LEFT(tabDaten[[#This Row],[Grp]],1))</f>
        <v>6</v>
      </c>
      <c r="J1561" s="14" t="str">
        <f>VLOOKUP(tabDaten[[#This Row],[GrpKurz]],tabGruppierung[],2,FALSE)</f>
        <v>A   Sächlicher Verwaltungs- und Betriebsaufwand</v>
      </c>
      <c r="K15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4645-679000    Innere Verrechnungen   </v>
      </c>
      <c r="L1561" s="17">
        <f>IF(OR(tabDaten[[#This Row],[art]]="00",tabDaten[[#This Row],[art]]="10"),tabDaten[[#This Row],[Plan]],tabDaten[[#This Row],[Plan]]*-1)</f>
        <v>-600</v>
      </c>
      <c r="M1561" s="18">
        <f>IF(OR(tabDaten[[#This Row],[art]]="00",tabDaten[[#This Row],[art]]="10",tabDaten[[#This Row],[art]]="60",tabDaten[[#This Row],[art]]="70"),tabDaten[[#This Row],[Rechnung]],tabDaten[[#This Row],[Rechnung]]*-1)</f>
        <v>0</v>
      </c>
      <c r="N1561" s="44">
        <v>1</v>
      </c>
      <c r="O1561" s="45" t="s">
        <v>997</v>
      </c>
      <c r="P1561" s="45" t="s">
        <v>1244</v>
      </c>
      <c r="Q1561" s="45" t="s">
        <v>1728</v>
      </c>
      <c r="R1561" s="45" t="s">
        <v>995</v>
      </c>
      <c r="S1561" s="45" t="s">
        <v>1546</v>
      </c>
      <c r="T1561" s="44" t="s">
        <v>11</v>
      </c>
      <c r="U1561" s="46">
        <v>600</v>
      </c>
      <c r="V1561" s="46">
        <v>0</v>
      </c>
    </row>
    <row r="1562" spans="2:22" x14ac:dyDescent="0.2">
      <c r="B1562" s="14" t="str">
        <f>IF(tabDaten[[#This Row],[MandNr]]="","Fehler",IF(tabDaten[[#This Row],[MandNr]]=1,"1 Stadt Bad Rappenau","2 Eigenbetrieb Stadtenwässerung"))</f>
        <v>1 Stadt Bad Rappenau</v>
      </c>
      <c r="C1562" s="14" t="str">
        <f>IF(OR(tabDaten[[#This Row],[art]]="00",tabDaten[[#This Row],[art]]="01",tabDaten[[#This Row],[art]]="60",tabDaten[[#This Row],[art]]="61"),"0 Verwaltungshaushalt","1 Vermögenshaushalt")</f>
        <v>0 Verwaltungshaushalt</v>
      </c>
      <c r="D1562" s="14" t="str">
        <f>VLOOKUP(tabDaten[[#This Row],[art]],tabKontenart[],2,FALSE)</f>
        <v>01 Ausgaben VerwaltungsHH</v>
      </c>
      <c r="E1562" s="14" t="str">
        <f>LEFT(tabDaten[[#This Row],[Gld]],1) &amp; "    " &amp;VLOOKUP((tabDaten[[#This Row],[MandNr]]&amp;"x"&amp;LEFT(tabDaten[[#This Row],[Gld]],1)),tabGliederung[],2,FALSE)</f>
        <v xml:space="preserve">4    soziale Sicherung </v>
      </c>
      <c r="F1562" s="14" t="str">
        <f>LEFT(tabDaten[[#This Row],[Gld]],2) &amp; "    " &amp;VLOOKUP((tabDaten[[#This Row],[MandNr]]&amp;"x"&amp;LEFT(tabDaten[[#This Row],[Gld]],2)),tabGliederung[],2,FALSE)</f>
        <v>46    Einrichtungen der Jugendhilfe,  Jugendarbeit</v>
      </c>
      <c r="G15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2" s="14" t="str">
        <f>LEFT(tabDaten[[#This Row],[Gld]],4) &amp; "    " &amp;VLOOKUP((tabDaten[[#This Row],[MandNr]]&amp;"x"&amp;LEFT(tabDaten[[#This Row],[Gld]],4)),tabGliederung[],2,FALSE)</f>
        <v xml:space="preserve">4645    Kindergarten Heinsheim </v>
      </c>
      <c r="I1562" s="14" t="str">
        <f>IF(OR(LEFT(tabDaten[[#This Row],[Grp]],1)*1=3,LEFT(tabDaten[[#This Row],[Grp]],1)*1=9),LEFT(tabDaten[[#This Row],[Grp]],2),LEFT(tabDaten[[#This Row],[Grp]],1))</f>
        <v>6</v>
      </c>
      <c r="J1562" s="14" t="str">
        <f>VLOOKUP(tabDaten[[#This Row],[GrpKurz]],tabGruppierung[],2,FALSE)</f>
        <v>A   Sächlicher Verwaltungs- und Betriebsaufwand</v>
      </c>
      <c r="K15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4645-680000    Abschreibungen Kindergarten Heinsheim  </v>
      </c>
      <c r="L1562" s="17">
        <f>IF(OR(tabDaten[[#This Row],[art]]="00",tabDaten[[#This Row],[art]]="10"),tabDaten[[#This Row],[Plan]],tabDaten[[#This Row],[Plan]]*-1)</f>
        <v>-8200</v>
      </c>
      <c r="M1562" s="18">
        <f>IF(OR(tabDaten[[#This Row],[art]]="00",tabDaten[[#This Row],[art]]="10",tabDaten[[#This Row],[art]]="60",tabDaten[[#This Row],[art]]="70"),tabDaten[[#This Row],[Rechnung]],tabDaten[[#This Row],[Rechnung]]*-1)</f>
        <v>-9755.32</v>
      </c>
      <c r="N1562" s="44">
        <v>1</v>
      </c>
      <c r="O1562" s="45" t="s">
        <v>997</v>
      </c>
      <c r="P1562" s="45" t="s">
        <v>1244</v>
      </c>
      <c r="Q1562" s="45" t="s">
        <v>1752</v>
      </c>
      <c r="R1562" s="45" t="s">
        <v>995</v>
      </c>
      <c r="S1562" s="45" t="s">
        <v>1546</v>
      </c>
      <c r="T1562" s="44" t="s">
        <v>231</v>
      </c>
      <c r="U1562" s="46">
        <v>8200</v>
      </c>
      <c r="V1562" s="46">
        <v>9755.32</v>
      </c>
    </row>
    <row r="1563" spans="2:22" x14ac:dyDescent="0.2">
      <c r="B1563" s="14" t="str">
        <f>IF(tabDaten[[#This Row],[MandNr]]="","Fehler",IF(tabDaten[[#This Row],[MandNr]]=1,"1 Stadt Bad Rappenau","2 Eigenbetrieb Stadtenwässerung"))</f>
        <v>1 Stadt Bad Rappenau</v>
      </c>
      <c r="C1563" s="14" t="str">
        <f>IF(OR(tabDaten[[#This Row],[art]]="00",tabDaten[[#This Row],[art]]="01",tabDaten[[#This Row],[art]]="60",tabDaten[[#This Row],[art]]="61"),"0 Verwaltungshaushalt","1 Vermögenshaushalt")</f>
        <v>0 Verwaltungshaushalt</v>
      </c>
      <c r="D1563" s="14" t="str">
        <f>VLOOKUP(tabDaten[[#This Row],[art]],tabKontenart[],2,FALSE)</f>
        <v>01 Ausgaben VerwaltungsHH</v>
      </c>
      <c r="E1563" s="14" t="str">
        <f>LEFT(tabDaten[[#This Row],[Gld]],1) &amp; "    " &amp;VLOOKUP((tabDaten[[#This Row],[MandNr]]&amp;"x"&amp;LEFT(tabDaten[[#This Row],[Gld]],1)),tabGliederung[],2,FALSE)</f>
        <v xml:space="preserve">4    soziale Sicherung </v>
      </c>
      <c r="F1563" s="14" t="str">
        <f>LEFT(tabDaten[[#This Row],[Gld]],2) &amp; "    " &amp;VLOOKUP((tabDaten[[#This Row],[MandNr]]&amp;"x"&amp;LEFT(tabDaten[[#This Row],[Gld]],2)),tabGliederung[],2,FALSE)</f>
        <v>46    Einrichtungen der Jugendhilfe,  Jugendarbeit</v>
      </c>
      <c r="G15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3" s="14" t="str">
        <f>LEFT(tabDaten[[#This Row],[Gld]],4) &amp; "    " &amp;VLOOKUP((tabDaten[[#This Row],[MandNr]]&amp;"x"&amp;LEFT(tabDaten[[#This Row],[Gld]],4)),tabGliederung[],2,FALSE)</f>
        <v xml:space="preserve">4645    Kindergarten Heinsheim </v>
      </c>
      <c r="I1563" s="14" t="str">
        <f>IF(OR(LEFT(tabDaten[[#This Row],[Grp]],1)*1=3,LEFT(tabDaten[[#This Row],[Grp]],1)*1=9),LEFT(tabDaten[[#This Row],[Grp]],2),LEFT(tabDaten[[#This Row],[Grp]],1))</f>
        <v>6</v>
      </c>
      <c r="J1563" s="14" t="str">
        <f>VLOOKUP(tabDaten[[#This Row],[GrpKurz]],tabGruppierung[],2,FALSE)</f>
        <v>A   Sächlicher Verwaltungs- und Betriebsaufwand</v>
      </c>
      <c r="K15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4645-685000    Verzinsung des Anlagekapitals Kindergarten Heinsheim  </v>
      </c>
      <c r="L1563" s="17">
        <f>IF(OR(tabDaten[[#This Row],[art]]="00",tabDaten[[#This Row],[art]]="10"),tabDaten[[#This Row],[Plan]],tabDaten[[#This Row],[Plan]]*-1)</f>
        <v>-11200</v>
      </c>
      <c r="M1563" s="18">
        <f>IF(OR(tabDaten[[#This Row],[art]]="00",tabDaten[[#This Row],[art]]="10",tabDaten[[#This Row],[art]]="60",tabDaten[[#This Row],[art]]="70"),tabDaten[[#This Row],[Rechnung]],tabDaten[[#This Row],[Rechnung]]*-1)</f>
        <v>-10747.82</v>
      </c>
      <c r="N1563" s="44">
        <v>1</v>
      </c>
      <c r="O1563" s="45" t="s">
        <v>997</v>
      </c>
      <c r="P1563" s="45" t="s">
        <v>1244</v>
      </c>
      <c r="Q1563" s="45" t="s">
        <v>1753</v>
      </c>
      <c r="R1563" s="45" t="s">
        <v>995</v>
      </c>
      <c r="S1563" s="45" t="s">
        <v>1546</v>
      </c>
      <c r="T1563" s="44" t="s">
        <v>232</v>
      </c>
      <c r="U1563" s="46">
        <v>11200</v>
      </c>
      <c r="V1563" s="46">
        <v>10747.82</v>
      </c>
    </row>
    <row r="1564" spans="2:22" x14ac:dyDescent="0.2">
      <c r="B1564" s="14" t="str">
        <f>IF(tabDaten[[#This Row],[MandNr]]="","Fehler",IF(tabDaten[[#This Row],[MandNr]]=1,"1 Stadt Bad Rappenau","2 Eigenbetrieb Stadtenwässerung"))</f>
        <v>1 Stadt Bad Rappenau</v>
      </c>
      <c r="C1564" s="14" t="str">
        <f>IF(OR(tabDaten[[#This Row],[art]]="00",tabDaten[[#This Row],[art]]="01",tabDaten[[#This Row],[art]]="60",tabDaten[[#This Row],[art]]="61"),"0 Verwaltungshaushalt","1 Vermögenshaushalt")</f>
        <v>0 Verwaltungshaushalt</v>
      </c>
      <c r="D1564" s="14" t="str">
        <f>VLOOKUP(tabDaten[[#This Row],[art]],tabKontenart[],2,FALSE)</f>
        <v>01 Ausgaben VerwaltungsHH</v>
      </c>
      <c r="E1564" s="14" t="str">
        <f>LEFT(tabDaten[[#This Row],[Gld]],1) &amp; "    " &amp;VLOOKUP((tabDaten[[#This Row],[MandNr]]&amp;"x"&amp;LEFT(tabDaten[[#This Row],[Gld]],1)),tabGliederung[],2,FALSE)</f>
        <v xml:space="preserve">4    soziale Sicherung </v>
      </c>
      <c r="F1564" s="14" t="str">
        <f>LEFT(tabDaten[[#This Row],[Gld]],2) &amp; "    " &amp;VLOOKUP((tabDaten[[#This Row],[MandNr]]&amp;"x"&amp;LEFT(tabDaten[[#This Row],[Gld]],2)),tabGliederung[],2,FALSE)</f>
        <v>46    Einrichtungen der Jugendhilfe,  Jugendarbeit</v>
      </c>
      <c r="G15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4" s="14" t="str">
        <f>LEFT(tabDaten[[#This Row],[Gld]],4) &amp; "    " &amp;VLOOKUP((tabDaten[[#This Row],[MandNr]]&amp;"x"&amp;LEFT(tabDaten[[#This Row],[Gld]],4)),tabGliederung[],2,FALSE)</f>
        <v xml:space="preserve">4649    Kindergarten Zimmerhof </v>
      </c>
      <c r="I1564" s="14" t="str">
        <f>IF(OR(LEFT(tabDaten[[#This Row],[Grp]],1)*1=3,LEFT(tabDaten[[#This Row],[Grp]],1)*1=9),LEFT(tabDaten[[#This Row],[Grp]],2),LEFT(tabDaten[[#This Row],[Grp]],1))</f>
        <v>4</v>
      </c>
      <c r="J1564" s="14" t="str">
        <f>VLOOKUP(tabDaten[[#This Row],[GrpKurz]],tabGruppierung[],2,FALSE)</f>
        <v>A   Personalausgaben</v>
      </c>
      <c r="K15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4649-414000    Vergütungen der Beschäftigten bis 2005 nur Angestellte </v>
      </c>
      <c r="L1564" s="17">
        <f>IF(OR(tabDaten[[#This Row],[art]]="00",tabDaten[[#This Row],[art]]="10"),tabDaten[[#This Row],[Plan]],tabDaten[[#This Row],[Plan]]*-1)</f>
        <v>-955400</v>
      </c>
      <c r="M1564" s="18">
        <f>IF(OR(tabDaten[[#This Row],[art]]="00",tabDaten[[#This Row],[art]]="10",tabDaten[[#This Row],[art]]="60",tabDaten[[#This Row],[art]]="70"),tabDaten[[#This Row],[Rechnung]],tabDaten[[#This Row],[Rechnung]]*-1)</f>
        <v>-935028.08</v>
      </c>
      <c r="N1564" s="44">
        <v>1</v>
      </c>
      <c r="O1564" s="45" t="s">
        <v>997</v>
      </c>
      <c r="P1564" s="45" t="s">
        <v>1245</v>
      </c>
      <c r="Q1564" s="45" t="s">
        <v>1707</v>
      </c>
      <c r="R1564" s="45" t="s">
        <v>995</v>
      </c>
      <c r="S1564" s="45" t="s">
        <v>1546</v>
      </c>
      <c r="T1564" s="44" t="s">
        <v>127</v>
      </c>
      <c r="U1564" s="46">
        <v>955400</v>
      </c>
      <c r="V1564" s="46">
        <v>935028.08</v>
      </c>
    </row>
    <row r="1565" spans="2:22" x14ac:dyDescent="0.2">
      <c r="B1565" s="14" t="str">
        <f>IF(tabDaten[[#This Row],[MandNr]]="","Fehler",IF(tabDaten[[#This Row],[MandNr]]=1,"1 Stadt Bad Rappenau","2 Eigenbetrieb Stadtenwässerung"))</f>
        <v>1 Stadt Bad Rappenau</v>
      </c>
      <c r="C1565" s="14" t="str">
        <f>IF(OR(tabDaten[[#This Row],[art]]="00",tabDaten[[#This Row],[art]]="01",tabDaten[[#This Row],[art]]="60",tabDaten[[#This Row],[art]]="61"),"0 Verwaltungshaushalt","1 Vermögenshaushalt")</f>
        <v>0 Verwaltungshaushalt</v>
      </c>
      <c r="D1565" s="14" t="str">
        <f>VLOOKUP(tabDaten[[#This Row],[art]],tabKontenart[],2,FALSE)</f>
        <v>01 Ausgaben VerwaltungsHH</v>
      </c>
      <c r="E1565" s="14" t="str">
        <f>LEFT(tabDaten[[#This Row],[Gld]],1) &amp; "    " &amp;VLOOKUP((tabDaten[[#This Row],[MandNr]]&amp;"x"&amp;LEFT(tabDaten[[#This Row],[Gld]],1)),tabGliederung[],2,FALSE)</f>
        <v xml:space="preserve">4    soziale Sicherung </v>
      </c>
      <c r="F1565" s="14" t="str">
        <f>LEFT(tabDaten[[#This Row],[Gld]],2) &amp; "    " &amp;VLOOKUP((tabDaten[[#This Row],[MandNr]]&amp;"x"&amp;LEFT(tabDaten[[#This Row],[Gld]],2)),tabGliederung[],2,FALSE)</f>
        <v>46    Einrichtungen der Jugendhilfe,  Jugendarbeit</v>
      </c>
      <c r="G15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5" s="14" t="str">
        <f>LEFT(tabDaten[[#This Row],[Gld]],4) &amp; "    " &amp;VLOOKUP((tabDaten[[#This Row],[MandNr]]&amp;"x"&amp;LEFT(tabDaten[[#This Row],[Gld]],4)),tabGliederung[],2,FALSE)</f>
        <v xml:space="preserve">4649    Kindergarten Zimmerhof </v>
      </c>
      <c r="I1565" s="14" t="str">
        <f>IF(OR(LEFT(tabDaten[[#This Row],[Grp]],1)*1=3,LEFT(tabDaten[[#This Row],[Grp]],1)*1=9),LEFT(tabDaten[[#This Row],[Grp]],2),LEFT(tabDaten[[#This Row],[Grp]],1))</f>
        <v>4</v>
      </c>
      <c r="J1565" s="14" t="str">
        <f>VLOOKUP(tabDaten[[#This Row],[GrpKurz]],tabGruppierung[],2,FALSE)</f>
        <v>A   Personalausgaben</v>
      </c>
      <c r="K15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4649-434000    Beiträge Versorgungskasse  bis 2005 nur Angestellte </v>
      </c>
      <c r="L1565" s="17">
        <f>IF(OR(tabDaten[[#This Row],[art]]="00",tabDaten[[#This Row],[art]]="10"),tabDaten[[#This Row],[Plan]],tabDaten[[#This Row],[Plan]]*-1)</f>
        <v>-79100</v>
      </c>
      <c r="M1565" s="18">
        <f>IF(OR(tabDaten[[#This Row],[art]]="00",tabDaten[[#This Row],[art]]="10",tabDaten[[#This Row],[art]]="60",tabDaten[[#This Row],[art]]="70"),tabDaten[[#This Row],[Rechnung]],tabDaten[[#This Row],[Rechnung]]*-1)</f>
        <v>-82339.03</v>
      </c>
      <c r="N1565" s="44">
        <v>1</v>
      </c>
      <c r="O1565" s="45" t="s">
        <v>997</v>
      </c>
      <c r="P1565" s="45" t="s">
        <v>1245</v>
      </c>
      <c r="Q1565" s="45" t="s">
        <v>1709</v>
      </c>
      <c r="R1565" s="45" t="s">
        <v>995</v>
      </c>
      <c r="S1565" s="45" t="s">
        <v>1546</v>
      </c>
      <c r="T1565" s="44" t="s">
        <v>104</v>
      </c>
      <c r="U1565" s="46">
        <v>79100</v>
      </c>
      <c r="V1565" s="46">
        <v>82339.03</v>
      </c>
    </row>
    <row r="1566" spans="2:22" x14ac:dyDescent="0.2">
      <c r="B1566" s="14" t="str">
        <f>IF(tabDaten[[#This Row],[MandNr]]="","Fehler",IF(tabDaten[[#This Row],[MandNr]]=1,"1 Stadt Bad Rappenau","2 Eigenbetrieb Stadtenwässerung"))</f>
        <v>1 Stadt Bad Rappenau</v>
      </c>
      <c r="C1566" s="14" t="str">
        <f>IF(OR(tabDaten[[#This Row],[art]]="00",tabDaten[[#This Row],[art]]="01",tabDaten[[#This Row],[art]]="60",tabDaten[[#This Row],[art]]="61"),"0 Verwaltungshaushalt","1 Vermögenshaushalt")</f>
        <v>0 Verwaltungshaushalt</v>
      </c>
      <c r="D1566" s="14" t="str">
        <f>VLOOKUP(tabDaten[[#This Row],[art]],tabKontenart[],2,FALSE)</f>
        <v>01 Ausgaben VerwaltungsHH</v>
      </c>
      <c r="E1566" s="14" t="str">
        <f>LEFT(tabDaten[[#This Row],[Gld]],1) &amp; "    " &amp;VLOOKUP((tabDaten[[#This Row],[MandNr]]&amp;"x"&amp;LEFT(tabDaten[[#This Row],[Gld]],1)),tabGliederung[],2,FALSE)</f>
        <v xml:space="preserve">4    soziale Sicherung </v>
      </c>
      <c r="F1566" s="14" t="str">
        <f>LEFT(tabDaten[[#This Row],[Gld]],2) &amp; "    " &amp;VLOOKUP((tabDaten[[#This Row],[MandNr]]&amp;"x"&amp;LEFT(tabDaten[[#This Row],[Gld]],2)),tabGliederung[],2,FALSE)</f>
        <v>46    Einrichtungen der Jugendhilfe,  Jugendarbeit</v>
      </c>
      <c r="G15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6" s="14" t="str">
        <f>LEFT(tabDaten[[#This Row],[Gld]],4) &amp; "    " &amp;VLOOKUP((tabDaten[[#This Row],[MandNr]]&amp;"x"&amp;LEFT(tabDaten[[#This Row],[Gld]],4)),tabGliederung[],2,FALSE)</f>
        <v xml:space="preserve">4649    Kindergarten Zimmerhof </v>
      </c>
      <c r="I1566" s="14" t="str">
        <f>IF(OR(LEFT(tabDaten[[#This Row],[Grp]],1)*1=3,LEFT(tabDaten[[#This Row],[Grp]],1)*1=9),LEFT(tabDaten[[#This Row],[Grp]],2),LEFT(tabDaten[[#This Row],[Grp]],1))</f>
        <v>4</v>
      </c>
      <c r="J1566" s="14" t="str">
        <f>VLOOKUP(tabDaten[[#This Row],[GrpKurz]],tabGruppierung[],2,FALSE)</f>
        <v>A   Personalausgaben</v>
      </c>
      <c r="K15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4649-444000    Beiträge zur gesetzlichen Sozialversicherung für Angest. bis 2005 nur Angestellte </v>
      </c>
      <c r="L1566" s="17">
        <f>IF(OR(tabDaten[[#This Row],[art]]="00",tabDaten[[#This Row],[art]]="10"),tabDaten[[#This Row],[Plan]],tabDaten[[#This Row],[Plan]]*-1)</f>
        <v>-195200</v>
      </c>
      <c r="M1566" s="18">
        <f>IF(OR(tabDaten[[#This Row],[art]]="00",tabDaten[[#This Row],[art]]="10",tabDaten[[#This Row],[art]]="60",tabDaten[[#This Row],[art]]="70"),tabDaten[[#This Row],[Rechnung]],tabDaten[[#This Row],[Rechnung]]*-1)</f>
        <v>-189064.58</v>
      </c>
      <c r="N1566" s="44">
        <v>1</v>
      </c>
      <c r="O1566" s="45" t="s">
        <v>997</v>
      </c>
      <c r="P1566" s="45" t="s">
        <v>1245</v>
      </c>
      <c r="Q1566" s="45" t="s">
        <v>1710</v>
      </c>
      <c r="R1566" s="45" t="s">
        <v>995</v>
      </c>
      <c r="S1566" s="45" t="s">
        <v>1546</v>
      </c>
      <c r="T1566" s="44" t="s">
        <v>128</v>
      </c>
      <c r="U1566" s="46">
        <v>195200</v>
      </c>
      <c r="V1566" s="46">
        <v>189064.58</v>
      </c>
    </row>
    <row r="1567" spans="2:22" x14ac:dyDescent="0.2">
      <c r="B1567" s="14" t="str">
        <f>IF(tabDaten[[#This Row],[MandNr]]="","Fehler",IF(tabDaten[[#This Row],[MandNr]]=1,"1 Stadt Bad Rappenau","2 Eigenbetrieb Stadtenwässerung"))</f>
        <v>1 Stadt Bad Rappenau</v>
      </c>
      <c r="C1567" s="14" t="str">
        <f>IF(OR(tabDaten[[#This Row],[art]]="00",tabDaten[[#This Row],[art]]="01",tabDaten[[#This Row],[art]]="60",tabDaten[[#This Row],[art]]="61"),"0 Verwaltungshaushalt","1 Vermögenshaushalt")</f>
        <v>0 Verwaltungshaushalt</v>
      </c>
      <c r="D1567" s="14" t="str">
        <f>VLOOKUP(tabDaten[[#This Row],[art]],tabKontenart[],2,FALSE)</f>
        <v>01 Ausgaben VerwaltungsHH</v>
      </c>
      <c r="E1567" s="14" t="str">
        <f>LEFT(tabDaten[[#This Row],[Gld]],1) &amp; "    " &amp;VLOOKUP((tabDaten[[#This Row],[MandNr]]&amp;"x"&amp;LEFT(tabDaten[[#This Row],[Gld]],1)),tabGliederung[],2,FALSE)</f>
        <v xml:space="preserve">4    soziale Sicherung </v>
      </c>
      <c r="F1567" s="14" t="str">
        <f>LEFT(tabDaten[[#This Row],[Gld]],2) &amp; "    " &amp;VLOOKUP((tabDaten[[#This Row],[MandNr]]&amp;"x"&amp;LEFT(tabDaten[[#This Row],[Gld]],2)),tabGliederung[],2,FALSE)</f>
        <v>46    Einrichtungen der Jugendhilfe,  Jugendarbeit</v>
      </c>
      <c r="G15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7" s="14" t="str">
        <f>LEFT(tabDaten[[#This Row],[Gld]],4) &amp; "    " &amp;VLOOKUP((tabDaten[[#This Row],[MandNr]]&amp;"x"&amp;LEFT(tabDaten[[#This Row],[Gld]],4)),tabGliederung[],2,FALSE)</f>
        <v xml:space="preserve">4649    Kindergarten Zimmerhof </v>
      </c>
      <c r="I1567" s="14" t="str">
        <f>IF(OR(LEFT(tabDaten[[#This Row],[Grp]],1)*1=3,LEFT(tabDaten[[#This Row],[Grp]],1)*1=9),LEFT(tabDaten[[#This Row],[Grp]],2),LEFT(tabDaten[[#This Row],[Grp]],1))</f>
        <v>4</v>
      </c>
      <c r="J1567" s="14" t="str">
        <f>VLOOKUP(tabDaten[[#This Row],[GrpKurz]],tabGruppierung[],2,FALSE)</f>
        <v>A   Personalausgaben</v>
      </c>
      <c r="K15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4649-450000    Beihilfen, Unterstützung und dgl.  </v>
      </c>
      <c r="L1567" s="17">
        <f>IF(OR(tabDaten[[#This Row],[art]]="00",tabDaten[[#This Row],[art]]="10"),tabDaten[[#This Row],[Plan]],tabDaten[[#This Row],[Plan]]*-1)</f>
        <v>-200</v>
      </c>
      <c r="M1567" s="18">
        <f>IF(OR(tabDaten[[#This Row],[art]]="00",tabDaten[[#This Row],[art]]="10",tabDaten[[#This Row],[art]]="60",tabDaten[[#This Row],[art]]="70"),tabDaten[[#This Row],[Rechnung]],tabDaten[[#This Row],[Rechnung]]*-1)</f>
        <v>-82.6</v>
      </c>
      <c r="N1567" s="44">
        <v>1</v>
      </c>
      <c r="O1567" s="45" t="s">
        <v>997</v>
      </c>
      <c r="P1567" s="45" t="s">
        <v>1245</v>
      </c>
      <c r="Q1567" s="45" t="s">
        <v>1711</v>
      </c>
      <c r="R1567" s="45" t="s">
        <v>995</v>
      </c>
      <c r="S1567" s="45" t="s">
        <v>1546</v>
      </c>
      <c r="T1567" s="44" t="s">
        <v>106</v>
      </c>
      <c r="U1567" s="46">
        <v>200</v>
      </c>
      <c r="V1567" s="46">
        <v>82.6</v>
      </c>
    </row>
    <row r="1568" spans="2:22" x14ac:dyDescent="0.2">
      <c r="B1568" s="14" t="str">
        <f>IF(tabDaten[[#This Row],[MandNr]]="","Fehler",IF(tabDaten[[#This Row],[MandNr]]=1,"1 Stadt Bad Rappenau","2 Eigenbetrieb Stadtenwässerung"))</f>
        <v>1 Stadt Bad Rappenau</v>
      </c>
      <c r="C1568" s="14" t="str">
        <f>IF(OR(tabDaten[[#This Row],[art]]="00",tabDaten[[#This Row],[art]]="01",tabDaten[[#This Row],[art]]="60",tabDaten[[#This Row],[art]]="61"),"0 Verwaltungshaushalt","1 Vermögenshaushalt")</f>
        <v>0 Verwaltungshaushalt</v>
      </c>
      <c r="D1568" s="14" t="str">
        <f>VLOOKUP(tabDaten[[#This Row],[art]],tabKontenart[],2,FALSE)</f>
        <v>01 Ausgaben VerwaltungsHH</v>
      </c>
      <c r="E1568" s="14" t="str">
        <f>LEFT(tabDaten[[#This Row],[Gld]],1) &amp; "    " &amp;VLOOKUP((tabDaten[[#This Row],[MandNr]]&amp;"x"&amp;LEFT(tabDaten[[#This Row],[Gld]],1)),tabGliederung[],2,FALSE)</f>
        <v xml:space="preserve">4    soziale Sicherung </v>
      </c>
      <c r="F1568" s="14" t="str">
        <f>LEFT(tabDaten[[#This Row],[Gld]],2) &amp; "    " &amp;VLOOKUP((tabDaten[[#This Row],[MandNr]]&amp;"x"&amp;LEFT(tabDaten[[#This Row],[Gld]],2)),tabGliederung[],2,FALSE)</f>
        <v>46    Einrichtungen der Jugendhilfe,  Jugendarbeit</v>
      </c>
      <c r="G15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8" s="14" t="str">
        <f>LEFT(tabDaten[[#This Row],[Gld]],4) &amp; "    " &amp;VLOOKUP((tabDaten[[#This Row],[MandNr]]&amp;"x"&amp;LEFT(tabDaten[[#This Row],[Gld]],4)),tabGliederung[],2,FALSE)</f>
        <v xml:space="preserve">4649    Kindergarten Zimmerhof </v>
      </c>
      <c r="I1568" s="14" t="str">
        <f>IF(OR(LEFT(tabDaten[[#This Row],[Grp]],1)*1=3,LEFT(tabDaten[[#This Row],[Grp]],1)*1=9),LEFT(tabDaten[[#This Row],[Grp]],2),LEFT(tabDaten[[#This Row],[Grp]],1))</f>
        <v>4</v>
      </c>
      <c r="J1568" s="14" t="str">
        <f>VLOOKUP(tabDaten[[#This Row],[GrpKurz]],tabGruppierung[],2,FALSE)</f>
        <v>A   Personalausgaben</v>
      </c>
      <c r="K15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4649-460000    Personalnebenausgaben   </v>
      </c>
      <c r="L1568" s="17">
        <f>IF(OR(tabDaten[[#This Row],[art]]="00",tabDaten[[#This Row],[art]]="10"),tabDaten[[#This Row],[Plan]],tabDaten[[#This Row],[Plan]]*-1)</f>
        <v>-1300</v>
      </c>
      <c r="M1568" s="18">
        <f>IF(OR(tabDaten[[#This Row],[art]]="00",tabDaten[[#This Row],[art]]="10",tabDaten[[#This Row],[art]]="60",tabDaten[[#This Row],[art]]="70"),tabDaten[[#This Row],[Rechnung]],tabDaten[[#This Row],[Rechnung]]*-1)</f>
        <v>-3382.6</v>
      </c>
      <c r="N1568" s="44">
        <v>1</v>
      </c>
      <c r="O1568" s="45" t="s">
        <v>997</v>
      </c>
      <c r="P1568" s="45" t="s">
        <v>1245</v>
      </c>
      <c r="Q1568" s="45" t="s">
        <v>1712</v>
      </c>
      <c r="R1568" s="45" t="s">
        <v>995</v>
      </c>
      <c r="S1568" s="45" t="s">
        <v>1546</v>
      </c>
      <c r="T1568" s="44" t="s">
        <v>107</v>
      </c>
      <c r="U1568" s="46">
        <v>1300</v>
      </c>
      <c r="V1568" s="46">
        <v>3382.6</v>
      </c>
    </row>
    <row r="1569" spans="2:22" x14ac:dyDescent="0.2">
      <c r="B1569" s="14" t="str">
        <f>IF(tabDaten[[#This Row],[MandNr]]="","Fehler",IF(tabDaten[[#This Row],[MandNr]]=1,"1 Stadt Bad Rappenau","2 Eigenbetrieb Stadtenwässerung"))</f>
        <v>1 Stadt Bad Rappenau</v>
      </c>
      <c r="C1569" s="14" t="str">
        <f>IF(OR(tabDaten[[#This Row],[art]]="00",tabDaten[[#This Row],[art]]="01",tabDaten[[#This Row],[art]]="60",tabDaten[[#This Row],[art]]="61"),"0 Verwaltungshaushalt","1 Vermögenshaushalt")</f>
        <v>0 Verwaltungshaushalt</v>
      </c>
      <c r="D1569" s="14" t="str">
        <f>VLOOKUP(tabDaten[[#This Row],[art]],tabKontenart[],2,FALSE)</f>
        <v>01 Ausgaben VerwaltungsHH</v>
      </c>
      <c r="E1569" s="14" t="str">
        <f>LEFT(tabDaten[[#This Row],[Gld]],1) &amp; "    " &amp;VLOOKUP((tabDaten[[#This Row],[MandNr]]&amp;"x"&amp;LEFT(tabDaten[[#This Row],[Gld]],1)),tabGliederung[],2,FALSE)</f>
        <v xml:space="preserve">4    soziale Sicherung </v>
      </c>
      <c r="F1569" s="14" t="str">
        <f>LEFT(tabDaten[[#This Row],[Gld]],2) &amp; "    " &amp;VLOOKUP((tabDaten[[#This Row],[MandNr]]&amp;"x"&amp;LEFT(tabDaten[[#This Row],[Gld]],2)),tabGliederung[],2,FALSE)</f>
        <v>46    Einrichtungen der Jugendhilfe,  Jugendarbeit</v>
      </c>
      <c r="G15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69" s="14" t="str">
        <f>LEFT(tabDaten[[#This Row],[Gld]],4) &amp; "    " &amp;VLOOKUP((tabDaten[[#This Row],[MandNr]]&amp;"x"&amp;LEFT(tabDaten[[#This Row],[Gld]],4)),tabGliederung[],2,FALSE)</f>
        <v xml:space="preserve">4649    Kindergarten Zimmerhof </v>
      </c>
      <c r="I1569" s="14" t="str">
        <f>IF(OR(LEFT(tabDaten[[#This Row],[Grp]],1)*1=3,LEFT(tabDaten[[#This Row],[Grp]],1)*1=9),LEFT(tabDaten[[#This Row],[Grp]],2),LEFT(tabDaten[[#This Row],[Grp]],1))</f>
        <v>4</v>
      </c>
      <c r="J1569" s="14" t="str">
        <f>VLOOKUP(tabDaten[[#This Row],[GrpKurz]],tabGruppierung[],2,FALSE)</f>
        <v>A   Personalausgaben</v>
      </c>
      <c r="K15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4649-462000    Betriebsausflug   </v>
      </c>
      <c r="L1569" s="17">
        <f>IF(OR(tabDaten[[#This Row],[art]]="00",tabDaten[[#This Row],[art]]="10"),tabDaten[[#This Row],[Plan]],tabDaten[[#This Row],[Plan]]*-1)</f>
        <v>-400</v>
      </c>
      <c r="M1569" s="18">
        <f>IF(OR(tabDaten[[#This Row],[art]]="00",tabDaten[[#This Row],[art]]="10",tabDaten[[#This Row],[art]]="60",tabDaten[[#This Row],[art]]="70"),tabDaten[[#This Row],[Rechnung]],tabDaten[[#This Row],[Rechnung]]*-1)</f>
        <v>-719.4</v>
      </c>
      <c r="N1569" s="44">
        <v>1</v>
      </c>
      <c r="O1569" s="45" t="s">
        <v>997</v>
      </c>
      <c r="P1569" s="45" t="s">
        <v>1245</v>
      </c>
      <c r="Q1569" s="45" t="s">
        <v>1713</v>
      </c>
      <c r="R1569" s="45" t="s">
        <v>995</v>
      </c>
      <c r="S1569" s="45" t="s">
        <v>1546</v>
      </c>
      <c r="T1569" s="44" t="s">
        <v>108</v>
      </c>
      <c r="U1569" s="46">
        <v>400</v>
      </c>
      <c r="V1569" s="46">
        <v>719.4</v>
      </c>
    </row>
    <row r="1570" spans="2:22" x14ac:dyDescent="0.2">
      <c r="B1570" s="14" t="str">
        <f>IF(tabDaten[[#This Row],[MandNr]]="","Fehler",IF(tabDaten[[#This Row],[MandNr]]=1,"1 Stadt Bad Rappenau","2 Eigenbetrieb Stadtenwässerung"))</f>
        <v>1 Stadt Bad Rappenau</v>
      </c>
      <c r="C1570" s="14" t="str">
        <f>IF(OR(tabDaten[[#This Row],[art]]="00",tabDaten[[#This Row],[art]]="01",tabDaten[[#This Row],[art]]="60",tabDaten[[#This Row],[art]]="61"),"0 Verwaltungshaushalt","1 Vermögenshaushalt")</f>
        <v>0 Verwaltungshaushalt</v>
      </c>
      <c r="D1570" s="14" t="str">
        <f>VLOOKUP(tabDaten[[#This Row],[art]],tabKontenart[],2,FALSE)</f>
        <v>01 Ausgaben VerwaltungsHH</v>
      </c>
      <c r="E1570" s="14" t="str">
        <f>LEFT(tabDaten[[#This Row],[Gld]],1) &amp; "    " &amp;VLOOKUP((tabDaten[[#This Row],[MandNr]]&amp;"x"&amp;LEFT(tabDaten[[#This Row],[Gld]],1)),tabGliederung[],2,FALSE)</f>
        <v xml:space="preserve">4    soziale Sicherung </v>
      </c>
      <c r="F1570" s="14" t="str">
        <f>LEFT(tabDaten[[#This Row],[Gld]],2) &amp; "    " &amp;VLOOKUP((tabDaten[[#This Row],[MandNr]]&amp;"x"&amp;LEFT(tabDaten[[#This Row],[Gld]],2)),tabGliederung[],2,FALSE)</f>
        <v>46    Einrichtungen der Jugendhilfe,  Jugendarbeit</v>
      </c>
      <c r="G15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0" s="14" t="str">
        <f>LEFT(tabDaten[[#This Row],[Gld]],4) &amp; "    " &amp;VLOOKUP((tabDaten[[#This Row],[MandNr]]&amp;"x"&amp;LEFT(tabDaten[[#This Row],[Gld]],4)),tabGliederung[],2,FALSE)</f>
        <v xml:space="preserve">4649    Kindergarten Zimmerhof </v>
      </c>
      <c r="I1570" s="14" t="str">
        <f>IF(OR(LEFT(tabDaten[[#This Row],[Grp]],1)*1=3,LEFT(tabDaten[[#This Row],[Grp]],1)*1=9),LEFT(tabDaten[[#This Row],[Grp]],2),LEFT(tabDaten[[#This Row],[Grp]],1))</f>
        <v>5</v>
      </c>
      <c r="J1570" s="14" t="str">
        <f>VLOOKUP(tabDaten[[#This Row],[GrpKurz]],tabGruppierung[],2,FALSE)</f>
        <v>A   Sächlicher Verwaltungs- und Betriebsaufwand</v>
      </c>
      <c r="K15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4649-501000    Gebäudeunterhaltung Ehrenbergstr. 21   </v>
      </c>
      <c r="L1570" s="17">
        <f>IF(OR(tabDaten[[#This Row],[art]]="00",tabDaten[[#This Row],[art]]="10"),tabDaten[[#This Row],[Plan]],tabDaten[[#This Row],[Plan]]*-1)</f>
        <v>-4000</v>
      </c>
      <c r="M1570" s="18">
        <f>IF(OR(tabDaten[[#This Row],[art]]="00",tabDaten[[#This Row],[art]]="10",tabDaten[[#This Row],[art]]="60",tabDaten[[#This Row],[art]]="70"),tabDaten[[#This Row],[Rechnung]],tabDaten[[#This Row],[Rechnung]]*-1)</f>
        <v>-36075.279999999999</v>
      </c>
      <c r="N1570" s="44">
        <v>1</v>
      </c>
      <c r="O1570" s="45" t="s">
        <v>997</v>
      </c>
      <c r="P1570" s="45" t="s">
        <v>1245</v>
      </c>
      <c r="Q1570" s="45" t="s">
        <v>1730</v>
      </c>
      <c r="R1570" s="45" t="s">
        <v>995</v>
      </c>
      <c r="S1570" s="45" t="s">
        <v>1546</v>
      </c>
      <c r="T1570" s="44" t="s">
        <v>233</v>
      </c>
      <c r="U1570" s="46">
        <v>4000</v>
      </c>
      <c r="V1570" s="46">
        <v>36075.279999999999</v>
      </c>
    </row>
    <row r="1571" spans="2:22" x14ac:dyDescent="0.2">
      <c r="B1571" s="14" t="str">
        <f>IF(tabDaten[[#This Row],[MandNr]]="","Fehler",IF(tabDaten[[#This Row],[MandNr]]=1,"1 Stadt Bad Rappenau","2 Eigenbetrieb Stadtenwässerung"))</f>
        <v>1 Stadt Bad Rappenau</v>
      </c>
      <c r="C1571" s="14" t="str">
        <f>IF(OR(tabDaten[[#This Row],[art]]="00",tabDaten[[#This Row],[art]]="01",tabDaten[[#This Row],[art]]="60",tabDaten[[#This Row],[art]]="61"),"0 Verwaltungshaushalt","1 Vermögenshaushalt")</f>
        <v>0 Verwaltungshaushalt</v>
      </c>
      <c r="D1571" s="14" t="str">
        <f>VLOOKUP(tabDaten[[#This Row],[art]],tabKontenart[],2,FALSE)</f>
        <v>01 Ausgaben VerwaltungsHH</v>
      </c>
      <c r="E1571" s="14" t="str">
        <f>LEFT(tabDaten[[#This Row],[Gld]],1) &amp; "    " &amp;VLOOKUP((tabDaten[[#This Row],[MandNr]]&amp;"x"&amp;LEFT(tabDaten[[#This Row],[Gld]],1)),tabGliederung[],2,FALSE)</f>
        <v xml:space="preserve">4    soziale Sicherung </v>
      </c>
      <c r="F1571" s="14" t="str">
        <f>LEFT(tabDaten[[#This Row],[Gld]],2) &amp; "    " &amp;VLOOKUP((tabDaten[[#This Row],[MandNr]]&amp;"x"&amp;LEFT(tabDaten[[#This Row],[Gld]],2)),tabGliederung[],2,FALSE)</f>
        <v>46    Einrichtungen der Jugendhilfe,  Jugendarbeit</v>
      </c>
      <c r="G15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1" s="14" t="str">
        <f>LEFT(tabDaten[[#This Row],[Gld]],4) &amp; "    " &amp;VLOOKUP((tabDaten[[#This Row],[MandNr]]&amp;"x"&amp;LEFT(tabDaten[[#This Row],[Gld]],4)),tabGliederung[],2,FALSE)</f>
        <v xml:space="preserve">4649    Kindergarten Zimmerhof </v>
      </c>
      <c r="I1571" s="14" t="str">
        <f>IF(OR(LEFT(tabDaten[[#This Row],[Grp]],1)*1=3,LEFT(tabDaten[[#This Row],[Grp]],1)*1=9),LEFT(tabDaten[[#This Row],[Grp]],2),LEFT(tabDaten[[#This Row],[Grp]],1))</f>
        <v>5</v>
      </c>
      <c r="J1571" s="14" t="str">
        <f>VLOOKUP(tabDaten[[#This Row],[GrpKurz]],tabGruppierung[],2,FALSE)</f>
        <v>A   Sächlicher Verwaltungs- und Betriebsaufwand</v>
      </c>
      <c r="K15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4649-501100    Gebäudeunterhaltung Ehrenbergstr. 26  </v>
      </c>
      <c r="L1571" s="17">
        <f>IF(OR(tabDaten[[#This Row],[art]]="00",tabDaten[[#This Row],[art]]="10"),tabDaten[[#This Row],[Plan]],tabDaten[[#This Row],[Plan]]*-1)</f>
        <v>-4000</v>
      </c>
      <c r="M1571" s="18">
        <f>IF(OR(tabDaten[[#This Row],[art]]="00",tabDaten[[#This Row],[art]]="10",tabDaten[[#This Row],[art]]="60",tabDaten[[#This Row],[art]]="70"),tabDaten[[#This Row],[Rechnung]],tabDaten[[#This Row],[Rechnung]]*-1)</f>
        <v>-733.1</v>
      </c>
      <c r="N1571" s="44">
        <v>1</v>
      </c>
      <c r="O1571" s="45" t="s">
        <v>997</v>
      </c>
      <c r="P1571" s="45" t="s">
        <v>1245</v>
      </c>
      <c r="Q1571" s="45" t="s">
        <v>1768</v>
      </c>
      <c r="R1571" s="45" t="s">
        <v>995</v>
      </c>
      <c r="S1571" s="45" t="s">
        <v>1546</v>
      </c>
      <c r="T1571" s="44" t="s">
        <v>234</v>
      </c>
      <c r="U1571" s="46">
        <v>4000</v>
      </c>
      <c r="V1571" s="46">
        <v>733.1</v>
      </c>
    </row>
    <row r="1572" spans="2:22" x14ac:dyDescent="0.2">
      <c r="B1572" s="14" t="str">
        <f>IF(tabDaten[[#This Row],[MandNr]]="","Fehler",IF(tabDaten[[#This Row],[MandNr]]=1,"1 Stadt Bad Rappenau","2 Eigenbetrieb Stadtenwässerung"))</f>
        <v>1 Stadt Bad Rappenau</v>
      </c>
      <c r="C1572" s="14" t="str">
        <f>IF(OR(tabDaten[[#This Row],[art]]="00",tabDaten[[#This Row],[art]]="01",tabDaten[[#This Row],[art]]="60",tabDaten[[#This Row],[art]]="61"),"0 Verwaltungshaushalt","1 Vermögenshaushalt")</f>
        <v>0 Verwaltungshaushalt</v>
      </c>
      <c r="D1572" s="14" t="str">
        <f>VLOOKUP(tabDaten[[#This Row],[art]],tabKontenart[],2,FALSE)</f>
        <v>01 Ausgaben VerwaltungsHH</v>
      </c>
      <c r="E1572" s="14" t="str">
        <f>LEFT(tabDaten[[#This Row],[Gld]],1) &amp; "    " &amp;VLOOKUP((tabDaten[[#This Row],[MandNr]]&amp;"x"&amp;LEFT(tabDaten[[#This Row],[Gld]],1)),tabGliederung[],2,FALSE)</f>
        <v xml:space="preserve">4    soziale Sicherung </v>
      </c>
      <c r="F1572" s="14" t="str">
        <f>LEFT(tabDaten[[#This Row],[Gld]],2) &amp; "    " &amp;VLOOKUP((tabDaten[[#This Row],[MandNr]]&amp;"x"&amp;LEFT(tabDaten[[#This Row],[Gld]],2)),tabGliederung[],2,FALSE)</f>
        <v>46    Einrichtungen der Jugendhilfe,  Jugendarbeit</v>
      </c>
      <c r="G15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2" s="14" t="str">
        <f>LEFT(tabDaten[[#This Row],[Gld]],4) &amp; "    " &amp;VLOOKUP((tabDaten[[#This Row],[MandNr]]&amp;"x"&amp;LEFT(tabDaten[[#This Row],[Gld]],4)),tabGliederung[],2,FALSE)</f>
        <v xml:space="preserve">4649    Kindergarten Zimmerhof </v>
      </c>
      <c r="I1572" s="14" t="str">
        <f>IF(OR(LEFT(tabDaten[[#This Row],[Grp]],1)*1=3,LEFT(tabDaten[[#This Row],[Grp]],1)*1=9),LEFT(tabDaten[[#This Row],[Grp]],2),LEFT(tabDaten[[#This Row],[Grp]],1))</f>
        <v>5</v>
      </c>
      <c r="J1572" s="14" t="str">
        <f>VLOOKUP(tabDaten[[#This Row],[GrpKurz]],tabGruppierung[],2,FALSE)</f>
        <v>A   Sächlicher Verwaltungs- und Betriebsaufwand</v>
      </c>
      <c r="K15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4649-510000    Unterhaltung des sonstigen unbeweglichen Vermögens  </v>
      </c>
      <c r="L1572" s="17">
        <f>IF(OR(tabDaten[[#This Row],[art]]="00",tabDaten[[#This Row],[art]]="10"),tabDaten[[#This Row],[Plan]],tabDaten[[#This Row],[Plan]]*-1)</f>
        <v>-3500</v>
      </c>
      <c r="M1572" s="18">
        <f>IF(OR(tabDaten[[#This Row],[art]]="00",tabDaten[[#This Row],[art]]="10",tabDaten[[#This Row],[art]]="60",tabDaten[[#This Row],[art]]="70"),tabDaten[[#This Row],[Rechnung]],tabDaten[[#This Row],[Rechnung]]*-1)</f>
        <v>-10176.66</v>
      </c>
      <c r="N1572" s="44">
        <v>1</v>
      </c>
      <c r="O1572" s="45" t="s">
        <v>997</v>
      </c>
      <c r="P1572" s="45" t="s">
        <v>1245</v>
      </c>
      <c r="Q1572" s="45" t="s">
        <v>1731</v>
      </c>
      <c r="R1572" s="45" t="s">
        <v>995</v>
      </c>
      <c r="S1572" s="45" t="s">
        <v>1546</v>
      </c>
      <c r="T1572" s="44" t="s">
        <v>134</v>
      </c>
      <c r="U1572" s="46">
        <v>3500</v>
      </c>
      <c r="V1572" s="46">
        <v>10176.66</v>
      </c>
    </row>
    <row r="1573" spans="2:22" x14ac:dyDescent="0.2">
      <c r="B1573" s="14" t="str">
        <f>IF(tabDaten[[#This Row],[MandNr]]="","Fehler",IF(tabDaten[[#This Row],[MandNr]]=1,"1 Stadt Bad Rappenau","2 Eigenbetrieb Stadtenwässerung"))</f>
        <v>1 Stadt Bad Rappenau</v>
      </c>
      <c r="C1573" s="14" t="str">
        <f>IF(OR(tabDaten[[#This Row],[art]]="00",tabDaten[[#This Row],[art]]="01",tabDaten[[#This Row],[art]]="60",tabDaten[[#This Row],[art]]="61"),"0 Verwaltungshaushalt","1 Vermögenshaushalt")</f>
        <v>0 Verwaltungshaushalt</v>
      </c>
      <c r="D1573" s="14" t="str">
        <f>VLOOKUP(tabDaten[[#This Row],[art]],tabKontenart[],2,FALSE)</f>
        <v>01 Ausgaben VerwaltungsHH</v>
      </c>
      <c r="E1573" s="14" t="str">
        <f>LEFT(tabDaten[[#This Row],[Gld]],1) &amp; "    " &amp;VLOOKUP((tabDaten[[#This Row],[MandNr]]&amp;"x"&amp;LEFT(tabDaten[[#This Row],[Gld]],1)),tabGliederung[],2,FALSE)</f>
        <v xml:space="preserve">4    soziale Sicherung </v>
      </c>
      <c r="F1573" s="14" t="str">
        <f>LEFT(tabDaten[[#This Row],[Gld]],2) &amp; "    " &amp;VLOOKUP((tabDaten[[#This Row],[MandNr]]&amp;"x"&amp;LEFT(tabDaten[[#This Row],[Gld]],2)),tabGliederung[],2,FALSE)</f>
        <v>46    Einrichtungen der Jugendhilfe,  Jugendarbeit</v>
      </c>
      <c r="G15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3" s="14" t="str">
        <f>LEFT(tabDaten[[#This Row],[Gld]],4) &amp; "    " &amp;VLOOKUP((tabDaten[[#This Row],[MandNr]]&amp;"x"&amp;LEFT(tabDaten[[#This Row],[Gld]],4)),tabGliederung[],2,FALSE)</f>
        <v xml:space="preserve">4649    Kindergarten Zimmerhof </v>
      </c>
      <c r="I1573" s="14" t="str">
        <f>IF(OR(LEFT(tabDaten[[#This Row],[Grp]],1)*1=3,LEFT(tabDaten[[#This Row],[Grp]],1)*1=9),LEFT(tabDaten[[#This Row],[Grp]],2),LEFT(tabDaten[[#This Row],[Grp]],1))</f>
        <v>5</v>
      </c>
      <c r="J1573" s="14" t="str">
        <f>VLOOKUP(tabDaten[[#This Row],[GrpKurz]],tabGruppierung[],2,FALSE)</f>
        <v>A   Sächlicher Verwaltungs- und Betriebsaufwand</v>
      </c>
      <c r="K15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4649-521000    Geräte, Ausstattungs- und Einrichtungsgegenstände  </v>
      </c>
      <c r="L1573" s="17">
        <f>IF(OR(tabDaten[[#This Row],[art]]="00",tabDaten[[#This Row],[art]]="10"),tabDaten[[#This Row],[Plan]],tabDaten[[#This Row],[Plan]]*-1)</f>
        <v>-5000</v>
      </c>
      <c r="M1573" s="18">
        <f>IF(OR(tabDaten[[#This Row],[art]]="00",tabDaten[[#This Row],[art]]="10",tabDaten[[#This Row],[art]]="60",tabDaten[[#This Row],[art]]="70"),tabDaten[[#This Row],[Rechnung]],tabDaten[[#This Row],[Rechnung]]*-1)</f>
        <v>-4026.47</v>
      </c>
      <c r="N1573" s="44">
        <v>1</v>
      </c>
      <c r="O1573" s="45" t="s">
        <v>997</v>
      </c>
      <c r="P1573" s="45" t="s">
        <v>1245</v>
      </c>
      <c r="Q1573" s="45" t="s">
        <v>1750</v>
      </c>
      <c r="R1573" s="45" t="s">
        <v>995</v>
      </c>
      <c r="S1573" s="45" t="s">
        <v>1546</v>
      </c>
      <c r="T1573" s="44" t="s">
        <v>125</v>
      </c>
      <c r="U1573" s="46">
        <v>5000</v>
      </c>
      <c r="V1573" s="46">
        <v>4026.47</v>
      </c>
    </row>
    <row r="1574" spans="2:22" x14ac:dyDescent="0.2">
      <c r="B1574" s="14" t="str">
        <f>IF(tabDaten[[#This Row],[MandNr]]="","Fehler",IF(tabDaten[[#This Row],[MandNr]]=1,"1 Stadt Bad Rappenau","2 Eigenbetrieb Stadtenwässerung"))</f>
        <v>1 Stadt Bad Rappenau</v>
      </c>
      <c r="C1574" s="14" t="str">
        <f>IF(OR(tabDaten[[#This Row],[art]]="00",tabDaten[[#This Row],[art]]="01",tabDaten[[#This Row],[art]]="60",tabDaten[[#This Row],[art]]="61"),"0 Verwaltungshaushalt","1 Vermögenshaushalt")</f>
        <v>0 Verwaltungshaushalt</v>
      </c>
      <c r="D1574" s="14" t="str">
        <f>VLOOKUP(tabDaten[[#This Row],[art]],tabKontenart[],2,FALSE)</f>
        <v>01 Ausgaben VerwaltungsHH</v>
      </c>
      <c r="E1574" s="14" t="str">
        <f>LEFT(tabDaten[[#This Row],[Gld]],1) &amp; "    " &amp;VLOOKUP((tabDaten[[#This Row],[MandNr]]&amp;"x"&amp;LEFT(tabDaten[[#This Row],[Gld]],1)),tabGliederung[],2,FALSE)</f>
        <v xml:space="preserve">4    soziale Sicherung </v>
      </c>
      <c r="F1574" s="14" t="str">
        <f>LEFT(tabDaten[[#This Row],[Gld]],2) &amp; "    " &amp;VLOOKUP((tabDaten[[#This Row],[MandNr]]&amp;"x"&amp;LEFT(tabDaten[[#This Row],[Gld]],2)),tabGliederung[],2,FALSE)</f>
        <v>46    Einrichtungen der Jugendhilfe,  Jugendarbeit</v>
      </c>
      <c r="G15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4" s="14" t="str">
        <f>LEFT(tabDaten[[#This Row],[Gld]],4) &amp; "    " &amp;VLOOKUP((tabDaten[[#This Row],[MandNr]]&amp;"x"&amp;LEFT(tabDaten[[#This Row],[Gld]],4)),tabGliederung[],2,FALSE)</f>
        <v xml:space="preserve">4649    Kindergarten Zimmerhof </v>
      </c>
      <c r="I1574" s="14" t="str">
        <f>IF(OR(LEFT(tabDaten[[#This Row],[Grp]],1)*1=3,LEFT(tabDaten[[#This Row],[Grp]],1)*1=9),LEFT(tabDaten[[#This Row],[Grp]],2),LEFT(tabDaten[[#This Row],[Grp]],1))</f>
        <v>5</v>
      </c>
      <c r="J1574" s="14" t="str">
        <f>VLOOKUP(tabDaten[[#This Row],[GrpKurz]],tabGruppierung[],2,FALSE)</f>
        <v>A   Sächlicher Verwaltungs- und Betriebsaufwand</v>
      </c>
      <c r="K15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4649-522000    Druck- und Kopierkosten   </v>
      </c>
      <c r="L1574" s="17">
        <f>IF(OR(tabDaten[[#This Row],[art]]="00",tabDaten[[#This Row],[art]]="10"),tabDaten[[#This Row],[Plan]],tabDaten[[#This Row],[Plan]]*-1)</f>
        <v>-1600</v>
      </c>
      <c r="M1574" s="18">
        <f>IF(OR(tabDaten[[#This Row],[art]]="00",tabDaten[[#This Row],[art]]="10",tabDaten[[#This Row],[art]]="60",tabDaten[[#This Row],[art]]="70"),tabDaten[[#This Row],[Rechnung]],tabDaten[[#This Row],[Rechnung]]*-1)</f>
        <v>-1345.88</v>
      </c>
      <c r="N1574" s="44">
        <v>1</v>
      </c>
      <c r="O1574" s="45" t="s">
        <v>997</v>
      </c>
      <c r="P1574" s="45" t="s">
        <v>1245</v>
      </c>
      <c r="Q1574" s="45" t="s">
        <v>1715</v>
      </c>
      <c r="R1574" s="45" t="s">
        <v>995</v>
      </c>
      <c r="S1574" s="45" t="s">
        <v>1546</v>
      </c>
      <c r="T1574" s="44" t="s">
        <v>110</v>
      </c>
      <c r="U1574" s="46">
        <v>1600</v>
      </c>
      <c r="V1574" s="46">
        <v>1345.88</v>
      </c>
    </row>
    <row r="1575" spans="2:22" x14ac:dyDescent="0.2">
      <c r="B1575" s="14" t="str">
        <f>IF(tabDaten[[#This Row],[MandNr]]="","Fehler",IF(tabDaten[[#This Row],[MandNr]]=1,"1 Stadt Bad Rappenau","2 Eigenbetrieb Stadtenwässerung"))</f>
        <v>1 Stadt Bad Rappenau</v>
      </c>
      <c r="C1575" s="14" t="str">
        <f>IF(OR(tabDaten[[#This Row],[art]]="00",tabDaten[[#This Row],[art]]="01",tabDaten[[#This Row],[art]]="60",tabDaten[[#This Row],[art]]="61"),"0 Verwaltungshaushalt","1 Vermögenshaushalt")</f>
        <v>0 Verwaltungshaushalt</v>
      </c>
      <c r="D1575" s="14" t="str">
        <f>VLOOKUP(tabDaten[[#This Row],[art]],tabKontenart[],2,FALSE)</f>
        <v>01 Ausgaben VerwaltungsHH</v>
      </c>
      <c r="E1575" s="14" t="str">
        <f>LEFT(tabDaten[[#This Row],[Gld]],1) &amp; "    " &amp;VLOOKUP((tabDaten[[#This Row],[MandNr]]&amp;"x"&amp;LEFT(tabDaten[[#This Row],[Gld]],1)),tabGliederung[],2,FALSE)</f>
        <v xml:space="preserve">4    soziale Sicherung </v>
      </c>
      <c r="F1575" s="14" t="str">
        <f>LEFT(tabDaten[[#This Row],[Gld]],2) &amp; "    " &amp;VLOOKUP((tabDaten[[#This Row],[MandNr]]&amp;"x"&amp;LEFT(tabDaten[[#This Row],[Gld]],2)),tabGliederung[],2,FALSE)</f>
        <v>46    Einrichtungen der Jugendhilfe,  Jugendarbeit</v>
      </c>
      <c r="G15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5" s="14" t="str">
        <f>LEFT(tabDaten[[#This Row],[Gld]],4) &amp; "    " &amp;VLOOKUP((tabDaten[[#This Row],[MandNr]]&amp;"x"&amp;LEFT(tabDaten[[#This Row],[Gld]],4)),tabGliederung[],2,FALSE)</f>
        <v xml:space="preserve">4649    Kindergarten Zimmerhof </v>
      </c>
      <c r="I1575" s="14" t="str">
        <f>IF(OR(LEFT(tabDaten[[#This Row],[Grp]],1)*1=3,LEFT(tabDaten[[#This Row],[Grp]],1)*1=9),LEFT(tabDaten[[#This Row],[Grp]],2),LEFT(tabDaten[[#This Row],[Grp]],1))</f>
        <v>5</v>
      </c>
      <c r="J1575" s="14" t="str">
        <f>VLOOKUP(tabDaten[[#This Row],[GrpKurz]],tabGruppierung[],2,FALSE)</f>
        <v>A   Sächlicher Verwaltungs- und Betriebsaufwand</v>
      </c>
      <c r="K15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4649-541000    Strom   </v>
      </c>
      <c r="L1575" s="17">
        <f>IF(OR(tabDaten[[#This Row],[art]]="00",tabDaten[[#This Row],[art]]="10"),tabDaten[[#This Row],[Plan]],tabDaten[[#This Row],[Plan]]*-1)</f>
        <v>-8500</v>
      </c>
      <c r="M1575" s="18">
        <f>IF(OR(tabDaten[[#This Row],[art]]="00",tabDaten[[#This Row],[art]]="10",tabDaten[[#This Row],[art]]="60",tabDaten[[#This Row],[art]]="70"),tabDaten[[#This Row],[Rechnung]],tabDaten[[#This Row],[Rechnung]]*-1)</f>
        <v>-5922.54</v>
      </c>
      <c r="N1575" s="44">
        <v>1</v>
      </c>
      <c r="O1575" s="45" t="s">
        <v>997</v>
      </c>
      <c r="P1575" s="45" t="s">
        <v>1245</v>
      </c>
      <c r="Q1575" s="45" t="s">
        <v>1732</v>
      </c>
      <c r="R1575" s="45" t="s">
        <v>995</v>
      </c>
      <c r="S1575" s="45" t="s">
        <v>1546</v>
      </c>
      <c r="T1575" s="44" t="s">
        <v>135</v>
      </c>
      <c r="U1575" s="46">
        <v>8500</v>
      </c>
      <c r="V1575" s="46">
        <v>5922.54</v>
      </c>
    </row>
    <row r="1576" spans="2:22" x14ac:dyDescent="0.2">
      <c r="B1576" s="14" t="str">
        <f>IF(tabDaten[[#This Row],[MandNr]]="","Fehler",IF(tabDaten[[#This Row],[MandNr]]=1,"1 Stadt Bad Rappenau","2 Eigenbetrieb Stadtenwässerung"))</f>
        <v>1 Stadt Bad Rappenau</v>
      </c>
      <c r="C1576" s="14" t="str">
        <f>IF(OR(tabDaten[[#This Row],[art]]="00",tabDaten[[#This Row],[art]]="01",tabDaten[[#This Row],[art]]="60",tabDaten[[#This Row],[art]]="61"),"0 Verwaltungshaushalt","1 Vermögenshaushalt")</f>
        <v>0 Verwaltungshaushalt</v>
      </c>
      <c r="D1576" s="14" t="str">
        <f>VLOOKUP(tabDaten[[#This Row],[art]],tabKontenart[],2,FALSE)</f>
        <v>01 Ausgaben VerwaltungsHH</v>
      </c>
      <c r="E1576" s="14" t="str">
        <f>LEFT(tabDaten[[#This Row],[Gld]],1) &amp; "    " &amp;VLOOKUP((tabDaten[[#This Row],[MandNr]]&amp;"x"&amp;LEFT(tabDaten[[#This Row],[Gld]],1)),tabGliederung[],2,FALSE)</f>
        <v xml:space="preserve">4    soziale Sicherung </v>
      </c>
      <c r="F1576" s="14" t="str">
        <f>LEFT(tabDaten[[#This Row],[Gld]],2) &amp; "    " &amp;VLOOKUP((tabDaten[[#This Row],[MandNr]]&amp;"x"&amp;LEFT(tabDaten[[#This Row],[Gld]],2)),tabGliederung[],2,FALSE)</f>
        <v>46    Einrichtungen der Jugendhilfe,  Jugendarbeit</v>
      </c>
      <c r="G15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6" s="14" t="str">
        <f>LEFT(tabDaten[[#This Row],[Gld]],4) &amp; "    " &amp;VLOOKUP((tabDaten[[#This Row],[MandNr]]&amp;"x"&amp;LEFT(tabDaten[[#This Row],[Gld]],4)),tabGliederung[],2,FALSE)</f>
        <v xml:space="preserve">4649    Kindergarten Zimmerhof </v>
      </c>
      <c r="I1576" s="14" t="str">
        <f>IF(OR(LEFT(tabDaten[[#This Row],[Grp]],1)*1=3,LEFT(tabDaten[[#This Row],[Grp]],1)*1=9),LEFT(tabDaten[[#This Row],[Grp]],2),LEFT(tabDaten[[#This Row],[Grp]],1))</f>
        <v>5</v>
      </c>
      <c r="J1576" s="14" t="str">
        <f>VLOOKUP(tabDaten[[#This Row],[GrpKurz]],tabGruppierung[],2,FALSE)</f>
        <v>A   Sächlicher Verwaltungs- und Betriebsaufwand</v>
      </c>
      <c r="K15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4649-542000    Wasser / Abwasser   </v>
      </c>
      <c r="L1576" s="17">
        <f>IF(OR(tabDaten[[#This Row],[art]]="00",tabDaten[[#This Row],[art]]="10"),tabDaten[[#This Row],[Plan]],tabDaten[[#This Row],[Plan]]*-1)</f>
        <v>-600</v>
      </c>
      <c r="M1576" s="18">
        <f>IF(OR(tabDaten[[#This Row],[art]]="00",tabDaten[[#This Row],[art]]="10",tabDaten[[#This Row],[art]]="60",tabDaten[[#This Row],[art]]="70"),tabDaten[[#This Row],[Rechnung]],tabDaten[[#This Row],[Rechnung]]*-1)</f>
        <v>-2711.75</v>
      </c>
      <c r="N1576" s="44">
        <v>1</v>
      </c>
      <c r="O1576" s="45" t="s">
        <v>997</v>
      </c>
      <c r="P1576" s="45" t="s">
        <v>1245</v>
      </c>
      <c r="Q1576" s="45" t="s">
        <v>1733</v>
      </c>
      <c r="R1576" s="45" t="s">
        <v>995</v>
      </c>
      <c r="S1576" s="45" t="s">
        <v>1546</v>
      </c>
      <c r="T1576" s="44" t="s">
        <v>136</v>
      </c>
      <c r="U1576" s="46">
        <v>600</v>
      </c>
      <c r="V1576" s="46">
        <v>2711.75</v>
      </c>
    </row>
    <row r="1577" spans="2:22" x14ac:dyDescent="0.2">
      <c r="B1577" s="14" t="str">
        <f>IF(tabDaten[[#This Row],[MandNr]]="","Fehler",IF(tabDaten[[#This Row],[MandNr]]=1,"1 Stadt Bad Rappenau","2 Eigenbetrieb Stadtenwässerung"))</f>
        <v>1 Stadt Bad Rappenau</v>
      </c>
      <c r="C1577" s="14" t="str">
        <f>IF(OR(tabDaten[[#This Row],[art]]="00",tabDaten[[#This Row],[art]]="01",tabDaten[[#This Row],[art]]="60",tabDaten[[#This Row],[art]]="61"),"0 Verwaltungshaushalt","1 Vermögenshaushalt")</f>
        <v>0 Verwaltungshaushalt</v>
      </c>
      <c r="D1577" s="14" t="str">
        <f>VLOOKUP(tabDaten[[#This Row],[art]],tabKontenart[],2,FALSE)</f>
        <v>01 Ausgaben VerwaltungsHH</v>
      </c>
      <c r="E1577" s="14" t="str">
        <f>LEFT(tabDaten[[#This Row],[Gld]],1) &amp; "    " &amp;VLOOKUP((tabDaten[[#This Row],[MandNr]]&amp;"x"&amp;LEFT(tabDaten[[#This Row],[Gld]],1)),tabGliederung[],2,FALSE)</f>
        <v xml:space="preserve">4    soziale Sicherung </v>
      </c>
      <c r="F1577" s="14" t="str">
        <f>LEFT(tabDaten[[#This Row],[Gld]],2) &amp; "    " &amp;VLOOKUP((tabDaten[[#This Row],[MandNr]]&amp;"x"&amp;LEFT(tabDaten[[#This Row],[Gld]],2)),tabGliederung[],2,FALSE)</f>
        <v>46    Einrichtungen der Jugendhilfe,  Jugendarbeit</v>
      </c>
      <c r="G15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7" s="14" t="str">
        <f>LEFT(tabDaten[[#This Row],[Gld]],4) &amp; "    " &amp;VLOOKUP((tabDaten[[#This Row],[MandNr]]&amp;"x"&amp;LEFT(tabDaten[[#This Row],[Gld]],4)),tabGliederung[],2,FALSE)</f>
        <v xml:space="preserve">4649    Kindergarten Zimmerhof </v>
      </c>
      <c r="I1577" s="14" t="str">
        <f>IF(OR(LEFT(tabDaten[[#This Row],[Grp]],1)*1=3,LEFT(tabDaten[[#This Row],[Grp]],1)*1=9),LEFT(tabDaten[[#This Row],[Grp]],2),LEFT(tabDaten[[#This Row],[Grp]],1))</f>
        <v>5</v>
      </c>
      <c r="J1577" s="14" t="str">
        <f>VLOOKUP(tabDaten[[#This Row],[GrpKurz]],tabGruppierung[],2,FALSE)</f>
        <v>A   Sächlicher Verwaltungs- und Betriebsaufwand</v>
      </c>
      <c r="K15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4649-543000    Heizungskosten   </v>
      </c>
      <c r="L1577" s="17">
        <f>IF(OR(tabDaten[[#This Row],[art]]="00",tabDaten[[#This Row],[art]]="10"),tabDaten[[#This Row],[Plan]],tabDaten[[#This Row],[Plan]]*-1)</f>
        <v>-1600</v>
      </c>
      <c r="M1577" s="18">
        <f>IF(OR(tabDaten[[#This Row],[art]]="00",tabDaten[[#This Row],[art]]="10",tabDaten[[#This Row],[art]]="60",tabDaten[[#This Row],[art]]="70"),tabDaten[[#This Row],[Rechnung]],tabDaten[[#This Row],[Rechnung]]*-1)</f>
        <v>-11299.97</v>
      </c>
      <c r="N1577" s="44">
        <v>1</v>
      </c>
      <c r="O1577" s="45" t="s">
        <v>997</v>
      </c>
      <c r="P1577" s="45" t="s">
        <v>1245</v>
      </c>
      <c r="Q1577" s="45" t="s">
        <v>1734</v>
      </c>
      <c r="R1577" s="45" t="s">
        <v>995</v>
      </c>
      <c r="S1577" s="45" t="s">
        <v>1546</v>
      </c>
      <c r="T1577" s="44" t="s">
        <v>137</v>
      </c>
      <c r="U1577" s="46">
        <v>1600</v>
      </c>
      <c r="V1577" s="46">
        <v>11299.97</v>
      </c>
    </row>
    <row r="1578" spans="2:22" x14ac:dyDescent="0.2">
      <c r="B1578" s="14" t="str">
        <f>IF(tabDaten[[#This Row],[MandNr]]="","Fehler",IF(tabDaten[[#This Row],[MandNr]]=1,"1 Stadt Bad Rappenau","2 Eigenbetrieb Stadtenwässerung"))</f>
        <v>1 Stadt Bad Rappenau</v>
      </c>
      <c r="C1578" s="14" t="str">
        <f>IF(OR(tabDaten[[#This Row],[art]]="00",tabDaten[[#This Row],[art]]="01",tabDaten[[#This Row],[art]]="60",tabDaten[[#This Row],[art]]="61"),"0 Verwaltungshaushalt","1 Vermögenshaushalt")</f>
        <v>0 Verwaltungshaushalt</v>
      </c>
      <c r="D1578" s="14" t="str">
        <f>VLOOKUP(tabDaten[[#This Row],[art]],tabKontenart[],2,FALSE)</f>
        <v>01 Ausgaben VerwaltungsHH</v>
      </c>
      <c r="E1578" s="14" t="str">
        <f>LEFT(tabDaten[[#This Row],[Gld]],1) &amp; "    " &amp;VLOOKUP((tabDaten[[#This Row],[MandNr]]&amp;"x"&amp;LEFT(tabDaten[[#This Row],[Gld]],1)),tabGliederung[],2,FALSE)</f>
        <v xml:space="preserve">4    soziale Sicherung </v>
      </c>
      <c r="F1578" s="14" t="str">
        <f>LEFT(tabDaten[[#This Row],[Gld]],2) &amp; "    " &amp;VLOOKUP((tabDaten[[#This Row],[MandNr]]&amp;"x"&amp;LEFT(tabDaten[[#This Row],[Gld]],2)),tabGliederung[],2,FALSE)</f>
        <v>46    Einrichtungen der Jugendhilfe,  Jugendarbeit</v>
      </c>
      <c r="G15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8" s="14" t="str">
        <f>LEFT(tabDaten[[#This Row],[Gld]],4) &amp; "    " &amp;VLOOKUP((tabDaten[[#This Row],[MandNr]]&amp;"x"&amp;LEFT(tabDaten[[#This Row],[Gld]],4)),tabGliederung[],2,FALSE)</f>
        <v xml:space="preserve">4649    Kindergarten Zimmerhof </v>
      </c>
      <c r="I1578" s="14" t="str">
        <f>IF(OR(LEFT(tabDaten[[#This Row],[Grp]],1)*1=3,LEFT(tabDaten[[#This Row],[Grp]],1)*1=9),LEFT(tabDaten[[#This Row],[Grp]],2),LEFT(tabDaten[[#This Row],[Grp]],1))</f>
        <v>5</v>
      </c>
      <c r="J1578" s="14" t="str">
        <f>VLOOKUP(tabDaten[[#This Row],[GrpKurz]],tabGruppierung[],2,FALSE)</f>
        <v>A   Sächlicher Verwaltungs- und Betriebsaufwand</v>
      </c>
      <c r="K15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4649-544000    Abfallgebühren   </v>
      </c>
      <c r="L1578" s="17">
        <f>IF(OR(tabDaten[[#This Row],[art]]="00",tabDaten[[#This Row],[art]]="10"),tabDaten[[#This Row],[Plan]],tabDaten[[#This Row],[Plan]]*-1)</f>
        <v>-1900</v>
      </c>
      <c r="M1578" s="18">
        <f>IF(OR(tabDaten[[#This Row],[art]]="00",tabDaten[[#This Row],[art]]="10",tabDaten[[#This Row],[art]]="60",tabDaten[[#This Row],[art]]="70"),tabDaten[[#This Row],[Rechnung]],tabDaten[[#This Row],[Rechnung]]*-1)</f>
        <v>-1886.28</v>
      </c>
      <c r="N1578" s="44">
        <v>1</v>
      </c>
      <c r="O1578" s="45" t="s">
        <v>997</v>
      </c>
      <c r="P1578" s="45" t="s">
        <v>1245</v>
      </c>
      <c r="Q1578" s="45" t="s">
        <v>1735</v>
      </c>
      <c r="R1578" s="45" t="s">
        <v>995</v>
      </c>
      <c r="S1578" s="45" t="s">
        <v>1546</v>
      </c>
      <c r="T1578" s="44" t="s">
        <v>138</v>
      </c>
      <c r="U1578" s="46">
        <v>1900</v>
      </c>
      <c r="V1578" s="46">
        <v>1886.28</v>
      </c>
    </row>
    <row r="1579" spans="2:22" x14ac:dyDescent="0.2">
      <c r="B1579" s="14" t="str">
        <f>IF(tabDaten[[#This Row],[MandNr]]="","Fehler",IF(tabDaten[[#This Row],[MandNr]]=1,"1 Stadt Bad Rappenau","2 Eigenbetrieb Stadtenwässerung"))</f>
        <v>1 Stadt Bad Rappenau</v>
      </c>
      <c r="C1579" s="14" t="str">
        <f>IF(OR(tabDaten[[#This Row],[art]]="00",tabDaten[[#This Row],[art]]="01",tabDaten[[#This Row],[art]]="60",tabDaten[[#This Row],[art]]="61"),"0 Verwaltungshaushalt","1 Vermögenshaushalt")</f>
        <v>0 Verwaltungshaushalt</v>
      </c>
      <c r="D1579" s="14" t="str">
        <f>VLOOKUP(tabDaten[[#This Row],[art]],tabKontenart[],2,FALSE)</f>
        <v>01 Ausgaben VerwaltungsHH</v>
      </c>
      <c r="E1579" s="14" t="str">
        <f>LEFT(tabDaten[[#This Row],[Gld]],1) &amp; "    " &amp;VLOOKUP((tabDaten[[#This Row],[MandNr]]&amp;"x"&amp;LEFT(tabDaten[[#This Row],[Gld]],1)),tabGliederung[],2,FALSE)</f>
        <v xml:space="preserve">4    soziale Sicherung </v>
      </c>
      <c r="F1579" s="14" t="str">
        <f>LEFT(tabDaten[[#This Row],[Gld]],2) &amp; "    " &amp;VLOOKUP((tabDaten[[#This Row],[MandNr]]&amp;"x"&amp;LEFT(tabDaten[[#This Row],[Gld]],2)),tabGliederung[],2,FALSE)</f>
        <v>46    Einrichtungen der Jugendhilfe,  Jugendarbeit</v>
      </c>
      <c r="G15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79" s="14" t="str">
        <f>LEFT(tabDaten[[#This Row],[Gld]],4) &amp; "    " &amp;VLOOKUP((tabDaten[[#This Row],[MandNr]]&amp;"x"&amp;LEFT(tabDaten[[#This Row],[Gld]],4)),tabGliederung[],2,FALSE)</f>
        <v xml:space="preserve">4649    Kindergarten Zimmerhof </v>
      </c>
      <c r="I1579" s="14" t="str">
        <f>IF(OR(LEFT(tabDaten[[#This Row],[Grp]],1)*1=3,LEFT(tabDaten[[#This Row],[Grp]],1)*1=9),LEFT(tabDaten[[#This Row],[Grp]],2),LEFT(tabDaten[[#This Row],[Grp]],1))</f>
        <v>5</v>
      </c>
      <c r="J1579" s="14" t="str">
        <f>VLOOKUP(tabDaten[[#This Row],[GrpKurz]],tabGruppierung[],2,FALSE)</f>
        <v>A   Sächlicher Verwaltungs- und Betriebsaufwand</v>
      </c>
      <c r="K15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4649-545000    Reinigungskosten   </v>
      </c>
      <c r="L1579" s="17">
        <f>IF(OR(tabDaten[[#This Row],[art]]="00",tabDaten[[#This Row],[art]]="10"),tabDaten[[#This Row],[Plan]],tabDaten[[#This Row],[Plan]]*-1)</f>
        <v>-5400</v>
      </c>
      <c r="M1579" s="18">
        <f>IF(OR(tabDaten[[#This Row],[art]]="00",tabDaten[[#This Row],[art]]="10",tabDaten[[#This Row],[art]]="60",tabDaten[[#This Row],[art]]="70"),tabDaten[[#This Row],[Rechnung]],tabDaten[[#This Row],[Rechnung]]*-1)</f>
        <v>-8940.6200000000008</v>
      </c>
      <c r="N1579" s="44">
        <v>1</v>
      </c>
      <c r="O1579" s="45" t="s">
        <v>997</v>
      </c>
      <c r="P1579" s="45" t="s">
        <v>1245</v>
      </c>
      <c r="Q1579" s="45" t="s">
        <v>1736</v>
      </c>
      <c r="R1579" s="45" t="s">
        <v>995</v>
      </c>
      <c r="S1579" s="45" t="s">
        <v>1546</v>
      </c>
      <c r="T1579" s="44" t="s">
        <v>139</v>
      </c>
      <c r="U1579" s="46">
        <v>5400</v>
      </c>
      <c r="V1579" s="46">
        <v>8940.6200000000008</v>
      </c>
    </row>
    <row r="1580" spans="2:22" x14ac:dyDescent="0.2">
      <c r="B1580" s="14" t="str">
        <f>IF(tabDaten[[#This Row],[MandNr]]="","Fehler",IF(tabDaten[[#This Row],[MandNr]]=1,"1 Stadt Bad Rappenau","2 Eigenbetrieb Stadtenwässerung"))</f>
        <v>1 Stadt Bad Rappenau</v>
      </c>
      <c r="C1580" s="14" t="str">
        <f>IF(OR(tabDaten[[#This Row],[art]]="00",tabDaten[[#This Row],[art]]="01",tabDaten[[#This Row],[art]]="60",tabDaten[[#This Row],[art]]="61"),"0 Verwaltungshaushalt","1 Vermögenshaushalt")</f>
        <v>0 Verwaltungshaushalt</v>
      </c>
      <c r="D1580" s="14" t="str">
        <f>VLOOKUP(tabDaten[[#This Row],[art]],tabKontenart[],2,FALSE)</f>
        <v>01 Ausgaben VerwaltungsHH</v>
      </c>
      <c r="E1580" s="14" t="str">
        <f>LEFT(tabDaten[[#This Row],[Gld]],1) &amp; "    " &amp;VLOOKUP((tabDaten[[#This Row],[MandNr]]&amp;"x"&amp;LEFT(tabDaten[[#This Row],[Gld]],1)),tabGliederung[],2,FALSE)</f>
        <v xml:space="preserve">4    soziale Sicherung </v>
      </c>
      <c r="F1580" s="14" t="str">
        <f>LEFT(tabDaten[[#This Row],[Gld]],2) &amp; "    " &amp;VLOOKUP((tabDaten[[#This Row],[MandNr]]&amp;"x"&amp;LEFT(tabDaten[[#This Row],[Gld]],2)),tabGliederung[],2,FALSE)</f>
        <v>46    Einrichtungen der Jugendhilfe,  Jugendarbeit</v>
      </c>
      <c r="G15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0" s="14" t="str">
        <f>LEFT(tabDaten[[#This Row],[Gld]],4) &amp; "    " &amp;VLOOKUP((tabDaten[[#This Row],[MandNr]]&amp;"x"&amp;LEFT(tabDaten[[#This Row],[Gld]],4)),tabGliederung[],2,FALSE)</f>
        <v xml:space="preserve">4649    Kindergarten Zimmerhof </v>
      </c>
      <c r="I1580" s="14" t="str">
        <f>IF(OR(LEFT(tabDaten[[#This Row],[Grp]],1)*1=3,LEFT(tabDaten[[#This Row],[Grp]],1)*1=9),LEFT(tabDaten[[#This Row],[Grp]],2),LEFT(tabDaten[[#This Row],[Grp]],1))</f>
        <v>5</v>
      </c>
      <c r="J1580" s="14" t="str">
        <f>VLOOKUP(tabDaten[[#This Row],[GrpKurz]],tabGruppierung[],2,FALSE)</f>
        <v>A   Sächlicher Verwaltungs- und Betriebsaufwand</v>
      </c>
      <c r="K15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4649-546000    Steuern und Gebäudeversicherungen   </v>
      </c>
      <c r="L1580" s="17">
        <f>IF(OR(tabDaten[[#This Row],[art]]="00",tabDaten[[#This Row],[art]]="10"),tabDaten[[#This Row],[Plan]],tabDaten[[#This Row],[Plan]]*-1)</f>
        <v>-2200</v>
      </c>
      <c r="M1580" s="18">
        <f>IF(OR(tabDaten[[#This Row],[art]]="00",tabDaten[[#This Row],[art]]="10",tabDaten[[#This Row],[art]]="60",tabDaten[[#This Row],[art]]="70"),tabDaten[[#This Row],[Rechnung]],tabDaten[[#This Row],[Rechnung]]*-1)</f>
        <v>-2162.81</v>
      </c>
      <c r="N1580" s="44">
        <v>1</v>
      </c>
      <c r="O1580" s="45" t="s">
        <v>997</v>
      </c>
      <c r="P1580" s="45" t="s">
        <v>1245</v>
      </c>
      <c r="Q1580" s="45" t="s">
        <v>1737</v>
      </c>
      <c r="R1580" s="45" t="s">
        <v>995</v>
      </c>
      <c r="S1580" s="45" t="s">
        <v>1546</v>
      </c>
      <c r="T1580" s="44" t="s">
        <v>140</v>
      </c>
      <c r="U1580" s="46">
        <v>2200</v>
      </c>
      <c r="V1580" s="46">
        <v>2162.81</v>
      </c>
    </row>
    <row r="1581" spans="2:22" x14ac:dyDescent="0.2">
      <c r="B1581" s="14" t="str">
        <f>IF(tabDaten[[#This Row],[MandNr]]="","Fehler",IF(tabDaten[[#This Row],[MandNr]]=1,"1 Stadt Bad Rappenau","2 Eigenbetrieb Stadtenwässerung"))</f>
        <v>1 Stadt Bad Rappenau</v>
      </c>
      <c r="C1581" s="14" t="str">
        <f>IF(OR(tabDaten[[#This Row],[art]]="00",tabDaten[[#This Row],[art]]="01",tabDaten[[#This Row],[art]]="60",tabDaten[[#This Row],[art]]="61"),"0 Verwaltungshaushalt","1 Vermögenshaushalt")</f>
        <v>0 Verwaltungshaushalt</v>
      </c>
      <c r="D1581" s="14" t="str">
        <f>VLOOKUP(tabDaten[[#This Row],[art]],tabKontenart[],2,FALSE)</f>
        <v>01 Ausgaben VerwaltungsHH</v>
      </c>
      <c r="E1581" s="14" t="str">
        <f>LEFT(tabDaten[[#This Row],[Gld]],1) &amp; "    " &amp;VLOOKUP((tabDaten[[#This Row],[MandNr]]&amp;"x"&amp;LEFT(tabDaten[[#This Row],[Gld]],1)),tabGliederung[],2,FALSE)</f>
        <v xml:space="preserve">4    soziale Sicherung </v>
      </c>
      <c r="F1581" s="14" t="str">
        <f>LEFT(tabDaten[[#This Row],[Gld]],2) &amp; "    " &amp;VLOOKUP((tabDaten[[#This Row],[MandNr]]&amp;"x"&amp;LEFT(tabDaten[[#This Row],[Gld]],2)),tabGliederung[],2,FALSE)</f>
        <v>46    Einrichtungen der Jugendhilfe,  Jugendarbeit</v>
      </c>
      <c r="G15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1" s="14" t="str">
        <f>LEFT(tabDaten[[#This Row],[Gld]],4) &amp; "    " &amp;VLOOKUP((tabDaten[[#This Row],[MandNr]]&amp;"x"&amp;LEFT(tabDaten[[#This Row],[Gld]],4)),tabGliederung[],2,FALSE)</f>
        <v xml:space="preserve">4649    Kindergarten Zimmerhof </v>
      </c>
      <c r="I1581" s="14" t="str">
        <f>IF(OR(LEFT(tabDaten[[#This Row],[Grp]],1)*1=3,LEFT(tabDaten[[#This Row],[Grp]],1)*1=9),LEFT(tabDaten[[#This Row],[Grp]],2),LEFT(tabDaten[[#This Row],[Grp]],1))</f>
        <v>5</v>
      </c>
      <c r="J1581" s="14" t="str">
        <f>VLOOKUP(tabDaten[[#This Row],[GrpKurz]],tabGruppierung[],2,FALSE)</f>
        <v>A   Sächlicher Verwaltungs- und Betriebsaufwand</v>
      </c>
      <c r="K15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4649-549000    sonstige Bewirtschaftungskosten (z.B. Schornsteinfeger, Feuerlöschgeräte) </v>
      </c>
      <c r="L1581" s="17">
        <f>IF(OR(tabDaten[[#This Row],[art]]="00",tabDaten[[#This Row],[art]]="10"),tabDaten[[#This Row],[Plan]],tabDaten[[#This Row],[Plan]]*-1)</f>
        <v>-2500</v>
      </c>
      <c r="M1581" s="18">
        <f>IF(OR(tabDaten[[#This Row],[art]]="00",tabDaten[[#This Row],[art]]="10",tabDaten[[#This Row],[art]]="60",tabDaten[[#This Row],[art]]="70"),tabDaten[[#This Row],[Rechnung]],tabDaten[[#This Row],[Rechnung]]*-1)</f>
        <v>-3001.81</v>
      </c>
      <c r="N1581" s="44">
        <v>1</v>
      </c>
      <c r="O1581" s="45" t="s">
        <v>997</v>
      </c>
      <c r="P1581" s="45" t="s">
        <v>1245</v>
      </c>
      <c r="Q1581" s="45" t="s">
        <v>1738</v>
      </c>
      <c r="R1581" s="45" t="s">
        <v>995</v>
      </c>
      <c r="S1581" s="45" t="s">
        <v>1546</v>
      </c>
      <c r="T1581" s="44" t="s">
        <v>141</v>
      </c>
      <c r="U1581" s="46">
        <v>2500</v>
      </c>
      <c r="V1581" s="46">
        <v>3001.81</v>
      </c>
    </row>
    <row r="1582" spans="2:22" x14ac:dyDescent="0.2">
      <c r="B1582" s="14" t="str">
        <f>IF(tabDaten[[#This Row],[MandNr]]="","Fehler",IF(tabDaten[[#This Row],[MandNr]]=1,"1 Stadt Bad Rappenau","2 Eigenbetrieb Stadtenwässerung"))</f>
        <v>1 Stadt Bad Rappenau</v>
      </c>
      <c r="C1582" s="14" t="str">
        <f>IF(OR(tabDaten[[#This Row],[art]]="00",tabDaten[[#This Row],[art]]="01",tabDaten[[#This Row],[art]]="60",tabDaten[[#This Row],[art]]="61"),"0 Verwaltungshaushalt","1 Vermögenshaushalt")</f>
        <v>0 Verwaltungshaushalt</v>
      </c>
      <c r="D1582" s="14" t="str">
        <f>VLOOKUP(tabDaten[[#This Row],[art]],tabKontenart[],2,FALSE)</f>
        <v>01 Ausgaben VerwaltungsHH</v>
      </c>
      <c r="E1582" s="14" t="str">
        <f>LEFT(tabDaten[[#This Row],[Gld]],1) &amp; "    " &amp;VLOOKUP((tabDaten[[#This Row],[MandNr]]&amp;"x"&amp;LEFT(tabDaten[[#This Row],[Gld]],1)),tabGliederung[],2,FALSE)</f>
        <v xml:space="preserve">4    soziale Sicherung </v>
      </c>
      <c r="F1582" s="14" t="str">
        <f>LEFT(tabDaten[[#This Row],[Gld]],2) &amp; "    " &amp;VLOOKUP((tabDaten[[#This Row],[MandNr]]&amp;"x"&amp;LEFT(tabDaten[[#This Row],[Gld]],2)),tabGliederung[],2,FALSE)</f>
        <v>46    Einrichtungen der Jugendhilfe,  Jugendarbeit</v>
      </c>
      <c r="G15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2" s="14" t="str">
        <f>LEFT(tabDaten[[#This Row],[Gld]],4) &amp; "    " &amp;VLOOKUP((tabDaten[[#This Row],[MandNr]]&amp;"x"&amp;LEFT(tabDaten[[#This Row],[Gld]],4)),tabGliederung[],2,FALSE)</f>
        <v xml:space="preserve">4649    Kindergarten Zimmerhof </v>
      </c>
      <c r="I1582" s="14" t="str">
        <f>IF(OR(LEFT(tabDaten[[#This Row],[Grp]],1)*1=3,LEFT(tabDaten[[#This Row],[Grp]],1)*1=9),LEFT(tabDaten[[#This Row],[Grp]],2),LEFT(tabDaten[[#This Row],[Grp]],1))</f>
        <v>5</v>
      </c>
      <c r="J1582" s="14" t="str">
        <f>VLOOKUP(tabDaten[[#This Row],[GrpKurz]],tabGruppierung[],2,FALSE)</f>
        <v>A   Sächlicher Verwaltungs- und Betriebsaufwand</v>
      </c>
      <c r="K15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4649-562000    Aus- und Fortbildung Umschulung  </v>
      </c>
      <c r="L1582" s="17">
        <f>IF(OR(tabDaten[[#This Row],[art]]="00",tabDaten[[#This Row],[art]]="10"),tabDaten[[#This Row],[Plan]],tabDaten[[#This Row],[Plan]]*-1)</f>
        <v>-5000</v>
      </c>
      <c r="M1582" s="18">
        <f>IF(OR(tabDaten[[#This Row],[art]]="00",tabDaten[[#This Row],[art]]="10",tabDaten[[#This Row],[art]]="60",tabDaten[[#This Row],[art]]="70"),tabDaten[[#This Row],[Rechnung]],tabDaten[[#This Row],[Rechnung]]*-1)</f>
        <v>-192</v>
      </c>
      <c r="N1582" s="44">
        <v>1</v>
      </c>
      <c r="O1582" s="45" t="s">
        <v>997</v>
      </c>
      <c r="P1582" s="45" t="s">
        <v>1245</v>
      </c>
      <c r="Q1582" s="45" t="s">
        <v>1727</v>
      </c>
      <c r="R1582" s="45" t="s">
        <v>995</v>
      </c>
      <c r="S1582" s="45" t="s">
        <v>1546</v>
      </c>
      <c r="T1582" s="44" t="s">
        <v>131</v>
      </c>
      <c r="U1582" s="46">
        <v>5000</v>
      </c>
      <c r="V1582" s="46">
        <v>192</v>
      </c>
    </row>
    <row r="1583" spans="2:22" x14ac:dyDescent="0.2">
      <c r="B1583" s="14" t="str">
        <f>IF(tabDaten[[#This Row],[MandNr]]="","Fehler",IF(tabDaten[[#This Row],[MandNr]]=1,"1 Stadt Bad Rappenau","2 Eigenbetrieb Stadtenwässerung"))</f>
        <v>1 Stadt Bad Rappenau</v>
      </c>
      <c r="C1583" s="14" t="str">
        <f>IF(OR(tabDaten[[#This Row],[art]]="00",tabDaten[[#This Row],[art]]="01",tabDaten[[#This Row],[art]]="60",tabDaten[[#This Row],[art]]="61"),"0 Verwaltungshaushalt","1 Vermögenshaushalt")</f>
        <v>0 Verwaltungshaushalt</v>
      </c>
      <c r="D1583" s="14" t="str">
        <f>VLOOKUP(tabDaten[[#This Row],[art]],tabKontenart[],2,FALSE)</f>
        <v>01 Ausgaben VerwaltungsHH</v>
      </c>
      <c r="E1583" s="14" t="str">
        <f>LEFT(tabDaten[[#This Row],[Gld]],1) &amp; "    " &amp;VLOOKUP((tabDaten[[#This Row],[MandNr]]&amp;"x"&amp;LEFT(tabDaten[[#This Row],[Gld]],1)),tabGliederung[],2,FALSE)</f>
        <v xml:space="preserve">4    soziale Sicherung </v>
      </c>
      <c r="F1583" s="14" t="str">
        <f>LEFT(tabDaten[[#This Row],[Gld]],2) &amp; "    " &amp;VLOOKUP((tabDaten[[#This Row],[MandNr]]&amp;"x"&amp;LEFT(tabDaten[[#This Row],[Gld]],2)),tabGliederung[],2,FALSE)</f>
        <v>46    Einrichtungen der Jugendhilfe,  Jugendarbeit</v>
      </c>
      <c r="G15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3" s="14" t="str">
        <f>LEFT(tabDaten[[#This Row],[Gld]],4) &amp; "    " &amp;VLOOKUP((tabDaten[[#This Row],[MandNr]]&amp;"x"&amp;LEFT(tabDaten[[#This Row],[Gld]],4)),tabGliederung[],2,FALSE)</f>
        <v xml:space="preserve">4649    Kindergarten Zimmerhof </v>
      </c>
      <c r="I1583" s="14" t="str">
        <f>IF(OR(LEFT(tabDaten[[#This Row],[Grp]],1)*1=3,LEFT(tabDaten[[#This Row],[Grp]],1)*1=9),LEFT(tabDaten[[#This Row],[Grp]],2),LEFT(tabDaten[[#This Row],[Grp]],1))</f>
        <v>6</v>
      </c>
      <c r="J1583" s="14" t="str">
        <f>VLOOKUP(tabDaten[[#This Row],[GrpKurz]],tabGruppierung[],2,FALSE)</f>
        <v>A   Sächlicher Verwaltungs- und Betriebsaufwand</v>
      </c>
      <c r="K15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4649-632000    Ausgaben für Eingliederungshilfen   </v>
      </c>
      <c r="L1583" s="17">
        <f>IF(OR(tabDaten[[#This Row],[art]]="00",tabDaten[[#This Row],[art]]="10"),tabDaten[[#This Row],[Plan]],tabDaten[[#This Row],[Plan]]*-1)</f>
        <v>-7000</v>
      </c>
      <c r="M1583" s="18">
        <f>IF(OR(tabDaten[[#This Row],[art]]="00",tabDaten[[#This Row],[art]]="10",tabDaten[[#This Row],[art]]="60",tabDaten[[#This Row],[art]]="70"),tabDaten[[#This Row],[Rechnung]],tabDaten[[#This Row],[Rechnung]]*-1)</f>
        <v>-6240</v>
      </c>
      <c r="N1583" s="44">
        <v>1</v>
      </c>
      <c r="O1583" s="45" t="s">
        <v>997</v>
      </c>
      <c r="P1583" s="45" t="s">
        <v>1245</v>
      </c>
      <c r="Q1583" s="45" t="s">
        <v>1765</v>
      </c>
      <c r="R1583" s="45" t="s">
        <v>995</v>
      </c>
      <c r="S1583" s="45" t="s">
        <v>1546</v>
      </c>
      <c r="T1583" s="44" t="s">
        <v>180</v>
      </c>
      <c r="U1583" s="46">
        <v>7000</v>
      </c>
      <c r="V1583" s="46">
        <v>6240</v>
      </c>
    </row>
    <row r="1584" spans="2:22" x14ac:dyDescent="0.2">
      <c r="B1584" s="14" t="str">
        <f>IF(tabDaten[[#This Row],[MandNr]]="","Fehler",IF(tabDaten[[#This Row],[MandNr]]=1,"1 Stadt Bad Rappenau","2 Eigenbetrieb Stadtenwässerung"))</f>
        <v>1 Stadt Bad Rappenau</v>
      </c>
      <c r="C1584" s="14" t="str">
        <f>IF(OR(tabDaten[[#This Row],[art]]="00",tabDaten[[#This Row],[art]]="01",tabDaten[[#This Row],[art]]="60",tabDaten[[#This Row],[art]]="61"),"0 Verwaltungshaushalt","1 Vermögenshaushalt")</f>
        <v>0 Verwaltungshaushalt</v>
      </c>
      <c r="D1584" s="14" t="str">
        <f>VLOOKUP(tabDaten[[#This Row],[art]],tabKontenart[],2,FALSE)</f>
        <v>01 Ausgaben VerwaltungsHH</v>
      </c>
      <c r="E1584" s="14" t="str">
        <f>LEFT(tabDaten[[#This Row],[Gld]],1) &amp; "    " &amp;VLOOKUP((tabDaten[[#This Row],[MandNr]]&amp;"x"&amp;LEFT(tabDaten[[#This Row],[Gld]],1)),tabGliederung[],2,FALSE)</f>
        <v xml:space="preserve">4    soziale Sicherung </v>
      </c>
      <c r="F1584" s="14" t="str">
        <f>LEFT(tabDaten[[#This Row],[Gld]],2) &amp; "    " &amp;VLOOKUP((tabDaten[[#This Row],[MandNr]]&amp;"x"&amp;LEFT(tabDaten[[#This Row],[Gld]],2)),tabGliederung[],2,FALSE)</f>
        <v>46    Einrichtungen der Jugendhilfe,  Jugendarbeit</v>
      </c>
      <c r="G15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4" s="14" t="str">
        <f>LEFT(tabDaten[[#This Row],[Gld]],4) &amp; "    " &amp;VLOOKUP((tabDaten[[#This Row],[MandNr]]&amp;"x"&amp;LEFT(tabDaten[[#This Row],[Gld]],4)),tabGliederung[],2,FALSE)</f>
        <v xml:space="preserve">4649    Kindergarten Zimmerhof </v>
      </c>
      <c r="I1584" s="14" t="str">
        <f>IF(OR(LEFT(tabDaten[[#This Row],[Grp]],1)*1=3,LEFT(tabDaten[[#This Row],[Grp]],1)*1=9),LEFT(tabDaten[[#This Row],[Grp]],2),LEFT(tabDaten[[#This Row],[Grp]],1))</f>
        <v>6</v>
      </c>
      <c r="J1584" s="14" t="str">
        <f>VLOOKUP(tabDaten[[#This Row],[GrpKurz]],tabGruppierung[],2,FALSE)</f>
        <v>A   Sächlicher Verwaltungs- und Betriebsaufwand</v>
      </c>
      <c r="K15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4649-636000    sonstige sächliche Zweckausgaben  </v>
      </c>
      <c r="L1584" s="17">
        <f>IF(OR(tabDaten[[#This Row],[art]]="00",tabDaten[[#This Row],[art]]="10"),tabDaten[[#This Row],[Plan]],tabDaten[[#This Row],[Plan]]*-1)</f>
        <v>-10000</v>
      </c>
      <c r="M1584" s="18">
        <f>IF(OR(tabDaten[[#This Row],[art]]="00",tabDaten[[#This Row],[art]]="10",tabDaten[[#This Row],[art]]="60",tabDaten[[#This Row],[art]]="70"),tabDaten[[#This Row],[Rechnung]],tabDaten[[#This Row],[Rechnung]]*-1)</f>
        <v>-8659.93</v>
      </c>
      <c r="N1584" s="44">
        <v>1</v>
      </c>
      <c r="O1584" s="45" t="s">
        <v>997</v>
      </c>
      <c r="P1584" s="45" t="s">
        <v>1245</v>
      </c>
      <c r="Q1584" s="45" t="s">
        <v>1739</v>
      </c>
      <c r="R1584" s="45" t="s">
        <v>995</v>
      </c>
      <c r="S1584" s="45" t="s">
        <v>1546</v>
      </c>
      <c r="T1584" s="44" t="s">
        <v>196</v>
      </c>
      <c r="U1584" s="46">
        <v>10000</v>
      </c>
      <c r="V1584" s="46">
        <v>8659.93</v>
      </c>
    </row>
    <row r="1585" spans="2:22" x14ac:dyDescent="0.2">
      <c r="B1585" s="14" t="str">
        <f>IF(tabDaten[[#This Row],[MandNr]]="","Fehler",IF(tabDaten[[#This Row],[MandNr]]=1,"1 Stadt Bad Rappenau","2 Eigenbetrieb Stadtenwässerung"))</f>
        <v>1 Stadt Bad Rappenau</v>
      </c>
      <c r="C1585" s="14" t="str">
        <f>IF(OR(tabDaten[[#This Row],[art]]="00",tabDaten[[#This Row],[art]]="01",tabDaten[[#This Row],[art]]="60",tabDaten[[#This Row],[art]]="61"),"0 Verwaltungshaushalt","1 Vermögenshaushalt")</f>
        <v>0 Verwaltungshaushalt</v>
      </c>
      <c r="D1585" s="14" t="str">
        <f>VLOOKUP(tabDaten[[#This Row],[art]],tabKontenart[],2,FALSE)</f>
        <v>01 Ausgaben VerwaltungsHH</v>
      </c>
      <c r="E1585" s="14" t="str">
        <f>LEFT(tabDaten[[#This Row],[Gld]],1) &amp; "    " &amp;VLOOKUP((tabDaten[[#This Row],[MandNr]]&amp;"x"&amp;LEFT(tabDaten[[#This Row],[Gld]],1)),tabGliederung[],2,FALSE)</f>
        <v xml:space="preserve">4    soziale Sicherung </v>
      </c>
      <c r="F1585" s="14" t="str">
        <f>LEFT(tabDaten[[#This Row],[Gld]],2) &amp; "    " &amp;VLOOKUP((tabDaten[[#This Row],[MandNr]]&amp;"x"&amp;LEFT(tabDaten[[#This Row],[Gld]],2)),tabGliederung[],2,FALSE)</f>
        <v>46    Einrichtungen der Jugendhilfe,  Jugendarbeit</v>
      </c>
      <c r="G15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5" s="14" t="str">
        <f>LEFT(tabDaten[[#This Row],[Gld]],4) &amp; "    " &amp;VLOOKUP((tabDaten[[#This Row],[MandNr]]&amp;"x"&amp;LEFT(tabDaten[[#This Row],[Gld]],4)),tabGliederung[],2,FALSE)</f>
        <v xml:space="preserve">4649    Kindergarten Zimmerhof </v>
      </c>
      <c r="I1585" s="14" t="str">
        <f>IF(OR(LEFT(tabDaten[[#This Row],[Grp]],1)*1=3,LEFT(tabDaten[[#This Row],[Grp]],1)*1=9),LEFT(tabDaten[[#This Row],[Grp]],2),LEFT(tabDaten[[#This Row],[Grp]],1))</f>
        <v>6</v>
      </c>
      <c r="J1585" s="14" t="str">
        <f>VLOOKUP(tabDaten[[#This Row],[GrpKurz]],tabGruppierung[],2,FALSE)</f>
        <v>A   Sächlicher Verwaltungs- und Betriebsaufwand</v>
      </c>
      <c r="K15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4649-637000    Verpflegungskosten   </v>
      </c>
      <c r="L1585" s="17">
        <f>IF(OR(tabDaten[[#This Row],[art]]="00",tabDaten[[#This Row],[art]]="10"),tabDaten[[#This Row],[Plan]],tabDaten[[#This Row],[Plan]]*-1)</f>
        <v>-22000</v>
      </c>
      <c r="M1585" s="18">
        <f>IF(OR(tabDaten[[#This Row],[art]]="00",tabDaten[[#This Row],[art]]="10",tabDaten[[#This Row],[art]]="60",tabDaten[[#This Row],[art]]="70"),tabDaten[[#This Row],[Rechnung]],tabDaten[[#This Row],[Rechnung]]*-1)</f>
        <v>-21028.55</v>
      </c>
      <c r="N1585" s="44">
        <v>1</v>
      </c>
      <c r="O1585" s="45" t="s">
        <v>997</v>
      </c>
      <c r="P1585" s="45" t="s">
        <v>1245</v>
      </c>
      <c r="Q1585" s="45" t="s">
        <v>1746</v>
      </c>
      <c r="R1585" s="45" t="s">
        <v>995</v>
      </c>
      <c r="S1585" s="45" t="s">
        <v>1546</v>
      </c>
      <c r="T1585" s="44" t="s">
        <v>197</v>
      </c>
      <c r="U1585" s="46">
        <v>22000</v>
      </c>
      <c r="V1585" s="46">
        <v>21028.55</v>
      </c>
    </row>
    <row r="1586" spans="2:22" x14ac:dyDescent="0.2">
      <c r="B1586" s="14" t="str">
        <f>IF(tabDaten[[#This Row],[MandNr]]="","Fehler",IF(tabDaten[[#This Row],[MandNr]]=1,"1 Stadt Bad Rappenau","2 Eigenbetrieb Stadtenwässerung"))</f>
        <v>1 Stadt Bad Rappenau</v>
      </c>
      <c r="C1586" s="14" t="str">
        <f>IF(OR(tabDaten[[#This Row],[art]]="00",tabDaten[[#This Row],[art]]="01",tabDaten[[#This Row],[art]]="60",tabDaten[[#This Row],[art]]="61"),"0 Verwaltungshaushalt","1 Vermögenshaushalt")</f>
        <v>0 Verwaltungshaushalt</v>
      </c>
      <c r="D1586" s="14" t="str">
        <f>VLOOKUP(tabDaten[[#This Row],[art]],tabKontenart[],2,FALSE)</f>
        <v>01 Ausgaben VerwaltungsHH</v>
      </c>
      <c r="E1586" s="14" t="str">
        <f>LEFT(tabDaten[[#This Row],[Gld]],1) &amp; "    " &amp;VLOOKUP((tabDaten[[#This Row],[MandNr]]&amp;"x"&amp;LEFT(tabDaten[[#This Row],[Gld]],1)),tabGliederung[],2,FALSE)</f>
        <v xml:space="preserve">4    soziale Sicherung </v>
      </c>
      <c r="F1586" s="14" t="str">
        <f>LEFT(tabDaten[[#This Row],[Gld]],2) &amp; "    " &amp;VLOOKUP((tabDaten[[#This Row],[MandNr]]&amp;"x"&amp;LEFT(tabDaten[[#This Row],[Gld]],2)),tabGliederung[],2,FALSE)</f>
        <v>46    Einrichtungen der Jugendhilfe,  Jugendarbeit</v>
      </c>
      <c r="G15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6" s="14" t="str">
        <f>LEFT(tabDaten[[#This Row],[Gld]],4) &amp; "    " &amp;VLOOKUP((tabDaten[[#This Row],[MandNr]]&amp;"x"&amp;LEFT(tabDaten[[#This Row],[Gld]],4)),tabGliederung[],2,FALSE)</f>
        <v xml:space="preserve">4649    Kindergarten Zimmerhof </v>
      </c>
      <c r="I1586" s="14" t="str">
        <f>IF(OR(LEFT(tabDaten[[#This Row],[Grp]],1)*1=3,LEFT(tabDaten[[#This Row],[Grp]],1)*1=9),LEFT(tabDaten[[#This Row],[Grp]],2),LEFT(tabDaten[[#This Row],[Grp]],1))</f>
        <v>6</v>
      </c>
      <c r="J1586" s="14" t="str">
        <f>VLOOKUP(tabDaten[[#This Row],[GrpKurz]],tabGruppierung[],2,FALSE)</f>
        <v>A   Sächlicher Verwaltungs- und Betriebsaufwand</v>
      </c>
      <c r="K15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4649-638000    EDV-Kosten   </v>
      </c>
      <c r="L1586" s="17">
        <f>IF(OR(tabDaten[[#This Row],[art]]="00",tabDaten[[#This Row],[art]]="10"),tabDaten[[#This Row],[Plan]],tabDaten[[#This Row],[Plan]]*-1)</f>
        <v>-1000</v>
      </c>
      <c r="M1586" s="18">
        <f>IF(OR(tabDaten[[#This Row],[art]]="00",tabDaten[[#This Row],[art]]="10",tabDaten[[#This Row],[art]]="60",tabDaten[[#This Row],[art]]="70"),tabDaten[[#This Row],[Rechnung]],tabDaten[[#This Row],[Rechnung]]*-1)</f>
        <v>-1697</v>
      </c>
      <c r="N1586" s="44">
        <v>1</v>
      </c>
      <c r="O1586" s="45" t="s">
        <v>997</v>
      </c>
      <c r="P1586" s="45" t="s">
        <v>1245</v>
      </c>
      <c r="Q1586" s="45" t="s">
        <v>1722</v>
      </c>
      <c r="R1586" s="45" t="s">
        <v>995</v>
      </c>
      <c r="S1586" s="45" t="s">
        <v>1546</v>
      </c>
      <c r="T1586" s="44" t="s">
        <v>117</v>
      </c>
      <c r="U1586" s="46">
        <v>1000</v>
      </c>
      <c r="V1586" s="46">
        <v>1697</v>
      </c>
    </row>
    <row r="1587" spans="2:22" x14ac:dyDescent="0.2">
      <c r="B1587" s="14" t="str">
        <f>IF(tabDaten[[#This Row],[MandNr]]="","Fehler",IF(tabDaten[[#This Row],[MandNr]]=1,"1 Stadt Bad Rappenau","2 Eigenbetrieb Stadtenwässerung"))</f>
        <v>1 Stadt Bad Rappenau</v>
      </c>
      <c r="C1587" s="14" t="str">
        <f>IF(OR(tabDaten[[#This Row],[art]]="00",tabDaten[[#This Row],[art]]="01",tabDaten[[#This Row],[art]]="60",tabDaten[[#This Row],[art]]="61"),"0 Verwaltungshaushalt","1 Vermögenshaushalt")</f>
        <v>0 Verwaltungshaushalt</v>
      </c>
      <c r="D1587" s="14" t="str">
        <f>VLOOKUP(tabDaten[[#This Row],[art]],tabKontenart[],2,FALSE)</f>
        <v>01 Ausgaben VerwaltungsHH</v>
      </c>
      <c r="E1587" s="14" t="str">
        <f>LEFT(tabDaten[[#This Row],[Gld]],1) &amp; "    " &amp;VLOOKUP((tabDaten[[#This Row],[MandNr]]&amp;"x"&amp;LEFT(tabDaten[[#This Row],[Gld]],1)),tabGliederung[],2,FALSE)</f>
        <v xml:space="preserve">4    soziale Sicherung </v>
      </c>
      <c r="F1587" s="14" t="str">
        <f>LEFT(tabDaten[[#This Row],[Gld]],2) &amp; "    " &amp;VLOOKUP((tabDaten[[#This Row],[MandNr]]&amp;"x"&amp;LEFT(tabDaten[[#This Row],[Gld]],2)),tabGliederung[],2,FALSE)</f>
        <v>46    Einrichtungen der Jugendhilfe,  Jugendarbeit</v>
      </c>
      <c r="G15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7" s="14" t="str">
        <f>LEFT(tabDaten[[#This Row],[Gld]],4) &amp; "    " &amp;VLOOKUP((tabDaten[[#This Row],[MandNr]]&amp;"x"&amp;LEFT(tabDaten[[#This Row],[Gld]],4)),tabGliederung[],2,FALSE)</f>
        <v xml:space="preserve">4649    Kindergarten Zimmerhof </v>
      </c>
      <c r="I1587" s="14" t="str">
        <f>IF(OR(LEFT(tabDaten[[#This Row],[Grp]],1)*1=3,LEFT(tabDaten[[#This Row],[Grp]],1)*1=9),LEFT(tabDaten[[#This Row],[Grp]],2),LEFT(tabDaten[[#This Row],[Grp]],1))</f>
        <v>6</v>
      </c>
      <c r="J1587" s="14" t="str">
        <f>VLOOKUP(tabDaten[[#This Row],[GrpKurz]],tabGruppierung[],2,FALSE)</f>
        <v>A   Sächlicher Verwaltungs- und Betriebsaufwand</v>
      </c>
      <c r="K15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4649-650000    Bürobedarf   </v>
      </c>
      <c r="L1587" s="17">
        <f>IF(OR(tabDaten[[#This Row],[art]]="00",tabDaten[[#This Row],[art]]="10"),tabDaten[[#This Row],[Plan]],tabDaten[[#This Row],[Plan]]*-1)</f>
        <v>-3200</v>
      </c>
      <c r="M1587" s="18">
        <f>IF(OR(tabDaten[[#This Row],[art]]="00",tabDaten[[#This Row],[art]]="10",tabDaten[[#This Row],[art]]="60",tabDaten[[#This Row],[art]]="70"),tabDaten[[#This Row],[Rechnung]],tabDaten[[#This Row],[Rechnung]]*-1)</f>
        <v>-462.84</v>
      </c>
      <c r="N1587" s="44">
        <v>1</v>
      </c>
      <c r="O1587" s="45" t="s">
        <v>997</v>
      </c>
      <c r="P1587" s="45" t="s">
        <v>1245</v>
      </c>
      <c r="Q1587" s="45" t="s">
        <v>1724</v>
      </c>
      <c r="R1587" s="45" t="s">
        <v>995</v>
      </c>
      <c r="S1587" s="45" t="s">
        <v>1546</v>
      </c>
      <c r="T1587" s="44" t="s">
        <v>119</v>
      </c>
      <c r="U1587" s="46">
        <v>3200</v>
      </c>
      <c r="V1587" s="46">
        <v>462.84</v>
      </c>
    </row>
    <row r="1588" spans="2:22" x14ac:dyDescent="0.2">
      <c r="B1588" s="14" t="str">
        <f>IF(tabDaten[[#This Row],[MandNr]]="","Fehler",IF(tabDaten[[#This Row],[MandNr]]=1,"1 Stadt Bad Rappenau","2 Eigenbetrieb Stadtenwässerung"))</f>
        <v>1 Stadt Bad Rappenau</v>
      </c>
      <c r="C1588" s="14" t="str">
        <f>IF(OR(tabDaten[[#This Row],[art]]="00",tabDaten[[#This Row],[art]]="01",tabDaten[[#This Row],[art]]="60",tabDaten[[#This Row],[art]]="61"),"0 Verwaltungshaushalt","1 Vermögenshaushalt")</f>
        <v>0 Verwaltungshaushalt</v>
      </c>
      <c r="D1588" s="14" t="str">
        <f>VLOOKUP(tabDaten[[#This Row],[art]],tabKontenart[],2,FALSE)</f>
        <v>01 Ausgaben VerwaltungsHH</v>
      </c>
      <c r="E1588" s="14" t="str">
        <f>LEFT(tabDaten[[#This Row],[Gld]],1) &amp; "    " &amp;VLOOKUP((tabDaten[[#This Row],[MandNr]]&amp;"x"&amp;LEFT(tabDaten[[#This Row],[Gld]],1)),tabGliederung[],2,FALSE)</f>
        <v xml:space="preserve">4    soziale Sicherung </v>
      </c>
      <c r="F1588" s="14" t="str">
        <f>LEFT(tabDaten[[#This Row],[Gld]],2) &amp; "    " &amp;VLOOKUP((tabDaten[[#This Row],[MandNr]]&amp;"x"&amp;LEFT(tabDaten[[#This Row],[Gld]],2)),tabGliederung[],2,FALSE)</f>
        <v>46    Einrichtungen der Jugendhilfe,  Jugendarbeit</v>
      </c>
      <c r="G15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8" s="14" t="str">
        <f>LEFT(tabDaten[[#This Row],[Gld]],4) &amp; "    " &amp;VLOOKUP((tabDaten[[#This Row],[MandNr]]&amp;"x"&amp;LEFT(tabDaten[[#This Row],[Gld]],4)),tabGliederung[],2,FALSE)</f>
        <v xml:space="preserve">4649    Kindergarten Zimmerhof </v>
      </c>
      <c r="I1588" s="14" t="str">
        <f>IF(OR(LEFT(tabDaten[[#This Row],[Grp]],1)*1=3,LEFT(tabDaten[[#This Row],[Grp]],1)*1=9),LEFT(tabDaten[[#This Row],[Grp]],2),LEFT(tabDaten[[#This Row],[Grp]],1))</f>
        <v>6</v>
      </c>
      <c r="J1588" s="14" t="str">
        <f>VLOOKUP(tabDaten[[#This Row],[GrpKurz]],tabGruppierung[],2,FALSE)</f>
        <v>A   Sächlicher Verwaltungs- und Betriebsaufwand</v>
      </c>
      <c r="K15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4649-668000    Vermischte Ausgaben   </v>
      </c>
      <c r="L1588" s="17">
        <f>IF(OR(tabDaten[[#This Row],[art]]="00",tabDaten[[#This Row],[art]]="10"),tabDaten[[#This Row],[Plan]],tabDaten[[#This Row],[Plan]]*-1)</f>
        <v>-1500</v>
      </c>
      <c r="M1588" s="18">
        <f>IF(OR(tabDaten[[#This Row],[art]]="00",tabDaten[[#This Row],[art]]="10",tabDaten[[#This Row],[art]]="60",tabDaten[[#This Row],[art]]="70"),tabDaten[[#This Row],[Rechnung]],tabDaten[[#This Row],[Rechnung]]*-1)</f>
        <v>-84.53</v>
      </c>
      <c r="N1588" s="44">
        <v>1</v>
      </c>
      <c r="O1588" s="45" t="s">
        <v>997</v>
      </c>
      <c r="P1588" s="45" t="s">
        <v>1245</v>
      </c>
      <c r="Q1588" s="45" t="s">
        <v>1726</v>
      </c>
      <c r="R1588" s="45" t="s">
        <v>995</v>
      </c>
      <c r="S1588" s="45" t="s">
        <v>1546</v>
      </c>
      <c r="T1588" s="44" t="s">
        <v>121</v>
      </c>
      <c r="U1588" s="46">
        <v>1500</v>
      </c>
      <c r="V1588" s="46">
        <v>84.53</v>
      </c>
    </row>
    <row r="1589" spans="2:22" x14ac:dyDescent="0.2">
      <c r="B1589" s="14" t="str">
        <f>IF(tabDaten[[#This Row],[MandNr]]="","Fehler",IF(tabDaten[[#This Row],[MandNr]]=1,"1 Stadt Bad Rappenau","2 Eigenbetrieb Stadtenwässerung"))</f>
        <v>1 Stadt Bad Rappenau</v>
      </c>
      <c r="C1589" s="14" t="str">
        <f>IF(OR(tabDaten[[#This Row],[art]]="00",tabDaten[[#This Row],[art]]="01",tabDaten[[#This Row],[art]]="60",tabDaten[[#This Row],[art]]="61"),"0 Verwaltungshaushalt","1 Vermögenshaushalt")</f>
        <v>0 Verwaltungshaushalt</v>
      </c>
      <c r="D1589" s="14" t="str">
        <f>VLOOKUP(tabDaten[[#This Row],[art]],tabKontenart[],2,FALSE)</f>
        <v>01 Ausgaben VerwaltungsHH</v>
      </c>
      <c r="E1589" s="14" t="str">
        <f>LEFT(tabDaten[[#This Row],[Gld]],1) &amp; "    " &amp;VLOOKUP((tabDaten[[#This Row],[MandNr]]&amp;"x"&amp;LEFT(tabDaten[[#This Row],[Gld]],1)),tabGliederung[],2,FALSE)</f>
        <v xml:space="preserve">4    soziale Sicherung </v>
      </c>
      <c r="F1589" s="14" t="str">
        <f>LEFT(tabDaten[[#This Row],[Gld]],2) &amp; "    " &amp;VLOOKUP((tabDaten[[#This Row],[MandNr]]&amp;"x"&amp;LEFT(tabDaten[[#This Row],[Gld]],2)),tabGliederung[],2,FALSE)</f>
        <v>46    Einrichtungen der Jugendhilfe,  Jugendarbeit</v>
      </c>
      <c r="G15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89" s="14" t="str">
        <f>LEFT(tabDaten[[#This Row],[Gld]],4) &amp; "    " &amp;VLOOKUP((tabDaten[[#This Row],[MandNr]]&amp;"x"&amp;LEFT(tabDaten[[#This Row],[Gld]],4)),tabGliederung[],2,FALSE)</f>
        <v xml:space="preserve">4649    Kindergarten Zimmerhof </v>
      </c>
      <c r="I1589" s="14" t="str">
        <f>IF(OR(LEFT(tabDaten[[#This Row],[Grp]],1)*1=3,LEFT(tabDaten[[#This Row],[Grp]],1)*1=9),LEFT(tabDaten[[#This Row],[Grp]],2),LEFT(tabDaten[[#This Row],[Grp]],1))</f>
        <v>6</v>
      </c>
      <c r="J1589" s="14" t="str">
        <f>VLOOKUP(tabDaten[[#This Row],[GrpKurz]],tabGruppierung[],2,FALSE)</f>
        <v>A   Sächlicher Verwaltungs- und Betriebsaufwand</v>
      </c>
      <c r="K15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4649-679000    Innere Verrechnungen   </v>
      </c>
      <c r="L1589" s="17">
        <f>IF(OR(tabDaten[[#This Row],[art]]="00",tabDaten[[#This Row],[art]]="10"),tabDaten[[#This Row],[Plan]],tabDaten[[#This Row],[Plan]]*-1)</f>
        <v>-30000</v>
      </c>
      <c r="M1589" s="18">
        <f>IF(OR(tabDaten[[#This Row],[art]]="00",tabDaten[[#This Row],[art]]="10",tabDaten[[#This Row],[art]]="60",tabDaten[[#This Row],[art]]="70"),tabDaten[[#This Row],[Rechnung]],tabDaten[[#This Row],[Rechnung]]*-1)</f>
        <v>0</v>
      </c>
      <c r="N1589" s="44">
        <v>1</v>
      </c>
      <c r="O1589" s="45" t="s">
        <v>997</v>
      </c>
      <c r="P1589" s="45" t="s">
        <v>1245</v>
      </c>
      <c r="Q1589" s="45" t="s">
        <v>1728</v>
      </c>
      <c r="R1589" s="45" t="s">
        <v>995</v>
      </c>
      <c r="S1589" s="45" t="s">
        <v>1546</v>
      </c>
      <c r="T1589" s="44" t="s">
        <v>11</v>
      </c>
      <c r="U1589" s="46">
        <v>30000</v>
      </c>
      <c r="V1589" s="46">
        <v>0</v>
      </c>
    </row>
    <row r="1590" spans="2:22" x14ac:dyDescent="0.2">
      <c r="B1590" s="14" t="str">
        <f>IF(tabDaten[[#This Row],[MandNr]]="","Fehler",IF(tabDaten[[#This Row],[MandNr]]=1,"1 Stadt Bad Rappenau","2 Eigenbetrieb Stadtenwässerung"))</f>
        <v>1 Stadt Bad Rappenau</v>
      </c>
      <c r="C1590" s="14" t="str">
        <f>IF(OR(tabDaten[[#This Row],[art]]="00",tabDaten[[#This Row],[art]]="01",tabDaten[[#This Row],[art]]="60",tabDaten[[#This Row],[art]]="61"),"0 Verwaltungshaushalt","1 Vermögenshaushalt")</f>
        <v>0 Verwaltungshaushalt</v>
      </c>
      <c r="D1590" s="14" t="str">
        <f>VLOOKUP(tabDaten[[#This Row],[art]],tabKontenart[],2,FALSE)</f>
        <v>01 Ausgaben VerwaltungsHH</v>
      </c>
      <c r="E1590" s="14" t="str">
        <f>LEFT(tabDaten[[#This Row],[Gld]],1) &amp; "    " &amp;VLOOKUP((tabDaten[[#This Row],[MandNr]]&amp;"x"&amp;LEFT(tabDaten[[#This Row],[Gld]],1)),tabGliederung[],2,FALSE)</f>
        <v xml:space="preserve">4    soziale Sicherung </v>
      </c>
      <c r="F1590" s="14" t="str">
        <f>LEFT(tabDaten[[#This Row],[Gld]],2) &amp; "    " &amp;VLOOKUP((tabDaten[[#This Row],[MandNr]]&amp;"x"&amp;LEFT(tabDaten[[#This Row],[Gld]],2)),tabGliederung[],2,FALSE)</f>
        <v>46    Einrichtungen der Jugendhilfe,  Jugendarbeit</v>
      </c>
      <c r="G15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90" s="14" t="str">
        <f>LEFT(tabDaten[[#This Row],[Gld]],4) &amp; "    " &amp;VLOOKUP((tabDaten[[#This Row],[MandNr]]&amp;"x"&amp;LEFT(tabDaten[[#This Row],[Gld]],4)),tabGliederung[],2,FALSE)</f>
        <v xml:space="preserve">4649    Kindergarten Zimmerhof </v>
      </c>
      <c r="I1590" s="14" t="str">
        <f>IF(OR(LEFT(tabDaten[[#This Row],[Grp]],1)*1=3,LEFT(tabDaten[[#This Row],[Grp]],1)*1=9),LEFT(tabDaten[[#This Row],[Grp]],2),LEFT(tabDaten[[#This Row],[Grp]],1))</f>
        <v>6</v>
      </c>
      <c r="J1590" s="14" t="str">
        <f>VLOOKUP(tabDaten[[#This Row],[GrpKurz]],tabGruppierung[],2,FALSE)</f>
        <v>A   Sächlicher Verwaltungs- und Betriebsaufwand</v>
      </c>
      <c r="K15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4649-680000    Abschreibungen   </v>
      </c>
      <c r="L1590" s="17">
        <f>IF(OR(tabDaten[[#This Row],[art]]="00",tabDaten[[#This Row],[art]]="10"),tabDaten[[#This Row],[Plan]],tabDaten[[#This Row],[Plan]]*-1)</f>
        <v>-57000</v>
      </c>
      <c r="M1590" s="18">
        <f>IF(OR(tabDaten[[#This Row],[art]]="00",tabDaten[[#This Row],[art]]="10",tabDaten[[#This Row],[art]]="60",tabDaten[[#This Row],[art]]="70"),tabDaten[[#This Row],[Rechnung]],tabDaten[[#This Row],[Rechnung]]*-1)</f>
        <v>-52133.19</v>
      </c>
      <c r="N1590" s="44">
        <v>1</v>
      </c>
      <c r="O1590" s="45" t="s">
        <v>997</v>
      </c>
      <c r="P1590" s="45" t="s">
        <v>1245</v>
      </c>
      <c r="Q1590" s="45" t="s">
        <v>1752</v>
      </c>
      <c r="R1590" s="45" t="s">
        <v>995</v>
      </c>
      <c r="S1590" s="45" t="s">
        <v>1546</v>
      </c>
      <c r="T1590" s="44" t="s">
        <v>98</v>
      </c>
      <c r="U1590" s="46">
        <v>57000</v>
      </c>
      <c r="V1590" s="46">
        <v>52133.19</v>
      </c>
    </row>
    <row r="1591" spans="2:22" x14ac:dyDescent="0.2">
      <c r="B1591" s="14" t="str">
        <f>IF(tabDaten[[#This Row],[MandNr]]="","Fehler",IF(tabDaten[[#This Row],[MandNr]]=1,"1 Stadt Bad Rappenau","2 Eigenbetrieb Stadtenwässerung"))</f>
        <v>1 Stadt Bad Rappenau</v>
      </c>
      <c r="C1591" s="14" t="str">
        <f>IF(OR(tabDaten[[#This Row],[art]]="00",tabDaten[[#This Row],[art]]="01",tabDaten[[#This Row],[art]]="60",tabDaten[[#This Row],[art]]="61"),"0 Verwaltungshaushalt","1 Vermögenshaushalt")</f>
        <v>0 Verwaltungshaushalt</v>
      </c>
      <c r="D1591" s="14" t="str">
        <f>VLOOKUP(tabDaten[[#This Row],[art]],tabKontenart[],2,FALSE)</f>
        <v>01 Ausgaben VerwaltungsHH</v>
      </c>
      <c r="E1591" s="14" t="str">
        <f>LEFT(tabDaten[[#This Row],[Gld]],1) &amp; "    " &amp;VLOOKUP((tabDaten[[#This Row],[MandNr]]&amp;"x"&amp;LEFT(tabDaten[[#This Row],[Gld]],1)),tabGliederung[],2,FALSE)</f>
        <v xml:space="preserve">4    soziale Sicherung </v>
      </c>
      <c r="F1591" s="14" t="str">
        <f>LEFT(tabDaten[[#This Row],[Gld]],2) &amp; "    " &amp;VLOOKUP((tabDaten[[#This Row],[MandNr]]&amp;"x"&amp;LEFT(tabDaten[[#This Row],[Gld]],2)),tabGliederung[],2,FALSE)</f>
        <v>46    Einrichtungen der Jugendhilfe,  Jugendarbeit</v>
      </c>
      <c r="G15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1591" s="14" t="str">
        <f>LEFT(tabDaten[[#This Row],[Gld]],4) &amp; "    " &amp;VLOOKUP((tabDaten[[#This Row],[MandNr]]&amp;"x"&amp;LEFT(tabDaten[[#This Row],[Gld]],4)),tabGliederung[],2,FALSE)</f>
        <v xml:space="preserve">4649    Kindergarten Zimmerhof </v>
      </c>
      <c r="I1591" s="14" t="str">
        <f>IF(OR(LEFT(tabDaten[[#This Row],[Grp]],1)*1=3,LEFT(tabDaten[[#This Row],[Grp]],1)*1=9),LEFT(tabDaten[[#This Row],[Grp]],2),LEFT(tabDaten[[#This Row],[Grp]],1))</f>
        <v>6</v>
      </c>
      <c r="J1591" s="14" t="str">
        <f>VLOOKUP(tabDaten[[#This Row],[GrpKurz]],tabGruppierung[],2,FALSE)</f>
        <v>A   Sächlicher Verwaltungs- und Betriebsaufwand</v>
      </c>
      <c r="K15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4649-685000    Verzinsung des Anlagekapitals   </v>
      </c>
      <c r="L1591" s="17">
        <f>IF(OR(tabDaten[[#This Row],[art]]="00",tabDaten[[#This Row],[art]]="10"),tabDaten[[#This Row],[Plan]],tabDaten[[#This Row],[Plan]]*-1)</f>
        <v>-92600</v>
      </c>
      <c r="M1591" s="18">
        <f>IF(OR(tabDaten[[#This Row],[art]]="00",tabDaten[[#This Row],[art]]="10",tabDaten[[#This Row],[art]]="60",tabDaten[[#This Row],[art]]="70"),tabDaten[[#This Row],[Rechnung]],tabDaten[[#This Row],[Rechnung]]*-1)</f>
        <v>-82891.899999999994</v>
      </c>
      <c r="N1591" s="44">
        <v>1</v>
      </c>
      <c r="O1591" s="45" t="s">
        <v>997</v>
      </c>
      <c r="P1591" s="45" t="s">
        <v>1245</v>
      </c>
      <c r="Q1591" s="45" t="s">
        <v>1753</v>
      </c>
      <c r="R1591" s="45" t="s">
        <v>995</v>
      </c>
      <c r="S1591" s="45" t="s">
        <v>1546</v>
      </c>
      <c r="T1591" s="44" t="s">
        <v>165</v>
      </c>
      <c r="U1591" s="46">
        <v>92600</v>
      </c>
      <c r="V1591" s="46">
        <v>82891.899999999994</v>
      </c>
    </row>
    <row r="1592" spans="2:22" x14ac:dyDescent="0.2">
      <c r="B1592" s="14" t="str">
        <f>IF(tabDaten[[#This Row],[MandNr]]="","Fehler",IF(tabDaten[[#This Row],[MandNr]]=1,"1 Stadt Bad Rappenau","2 Eigenbetrieb Stadtenwässerung"))</f>
        <v>1 Stadt Bad Rappenau</v>
      </c>
      <c r="C1592" s="14" t="str">
        <f>IF(OR(tabDaten[[#This Row],[art]]="00",tabDaten[[#This Row],[art]]="01",tabDaten[[#This Row],[art]]="60",tabDaten[[#This Row],[art]]="61"),"0 Verwaltungshaushalt","1 Vermögenshaushalt")</f>
        <v>0 Verwaltungshaushalt</v>
      </c>
      <c r="D1592" s="14" t="str">
        <f>VLOOKUP(tabDaten[[#This Row],[art]],tabKontenart[],2,FALSE)</f>
        <v>01 Ausgaben VerwaltungsHH</v>
      </c>
      <c r="E1592" s="14" t="str">
        <f>LEFT(tabDaten[[#This Row],[Gld]],1) &amp; "    " &amp;VLOOKUP((tabDaten[[#This Row],[MandNr]]&amp;"x"&amp;LEFT(tabDaten[[#This Row],[Gld]],1)),tabGliederung[],2,FALSE)</f>
        <v xml:space="preserve">4    soziale Sicherung </v>
      </c>
      <c r="F1592" s="14" t="str">
        <f>LEFT(tabDaten[[#This Row],[Gld]],2) &amp; "    " &amp;VLOOKUP((tabDaten[[#This Row],[MandNr]]&amp;"x"&amp;LEFT(tabDaten[[#This Row],[Gld]],2)),tabGliederung[],2,FALSE)</f>
        <v>47    Förderung von anderen Trägern der  Wohlfahrtspflege</v>
      </c>
      <c r="G15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47    Förderung von anderen Trägern der  Wohlfahrtspflege</v>
      </c>
      <c r="H1592" s="14" t="str">
        <f>LEFT(tabDaten[[#This Row],[Gld]],4) &amp; "    " &amp;VLOOKUP((tabDaten[[#This Row],[MandNr]]&amp;"x"&amp;LEFT(tabDaten[[#This Row],[Gld]],4)),tabGliederung[],2,FALSE)</f>
        <v>4700    Förderung anderer Träger der  Wohlfahrtspflege</v>
      </c>
      <c r="I1592" s="14" t="str">
        <f>IF(OR(LEFT(tabDaten[[#This Row],[Grp]],1)*1=3,LEFT(tabDaten[[#This Row],[Grp]],1)*1=9),LEFT(tabDaten[[#This Row],[Grp]],2),LEFT(tabDaten[[#This Row],[Grp]],1))</f>
        <v>7</v>
      </c>
      <c r="J1592" s="14" t="str">
        <f>VLOOKUP(tabDaten[[#This Row],[GrpKurz]],tabGruppierung[],2,FALSE)</f>
        <v>A   Zuweisungen und Zuschüsse (nicht für Investitionen)</v>
      </c>
      <c r="K15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4700-700000    Zuschüsse an Vereine und Organisationen   </v>
      </c>
      <c r="L1592" s="17">
        <f>IF(OR(tabDaten[[#This Row],[art]]="00",tabDaten[[#This Row],[art]]="10"),tabDaten[[#This Row],[Plan]],tabDaten[[#This Row],[Plan]]*-1)</f>
        <v>-200</v>
      </c>
      <c r="M1592" s="18">
        <f>IF(OR(tabDaten[[#This Row],[art]]="00",tabDaten[[#This Row],[art]]="10",tabDaten[[#This Row],[art]]="60",tabDaten[[#This Row],[art]]="70"),tabDaten[[#This Row],[Rechnung]],tabDaten[[#This Row],[Rechnung]]*-1)</f>
        <v>-135</v>
      </c>
      <c r="N1592" s="44">
        <v>1</v>
      </c>
      <c r="O1592" s="45" t="s">
        <v>997</v>
      </c>
      <c r="P1592" s="45" t="s">
        <v>1252</v>
      </c>
      <c r="Q1592" s="45" t="s">
        <v>1766</v>
      </c>
      <c r="R1592" s="45" t="s">
        <v>995</v>
      </c>
      <c r="S1592" s="45" t="s">
        <v>1546</v>
      </c>
      <c r="T1592" s="44" t="s">
        <v>235</v>
      </c>
      <c r="U1592" s="46">
        <v>200</v>
      </c>
      <c r="V1592" s="46">
        <v>135</v>
      </c>
    </row>
    <row r="1593" spans="2:22" x14ac:dyDescent="0.2">
      <c r="B1593" s="14" t="str">
        <f>IF(tabDaten[[#This Row],[MandNr]]="","Fehler",IF(tabDaten[[#This Row],[MandNr]]=1,"1 Stadt Bad Rappenau","2 Eigenbetrieb Stadtenwässerung"))</f>
        <v>1 Stadt Bad Rappenau</v>
      </c>
      <c r="C1593" s="14" t="str">
        <f>IF(OR(tabDaten[[#This Row],[art]]="00",tabDaten[[#This Row],[art]]="01",tabDaten[[#This Row],[art]]="60",tabDaten[[#This Row],[art]]="61"),"0 Verwaltungshaushalt","1 Vermögenshaushalt")</f>
        <v>0 Verwaltungshaushalt</v>
      </c>
      <c r="D1593" s="14" t="str">
        <f>VLOOKUP(tabDaten[[#This Row],[art]],tabKontenart[],2,FALSE)</f>
        <v>01 Ausgaben VerwaltungsHH</v>
      </c>
      <c r="E1593" s="14" t="str">
        <f>LEFT(tabDaten[[#This Row],[Gld]],1) &amp; "    " &amp;VLOOKUP((tabDaten[[#This Row],[MandNr]]&amp;"x"&amp;LEFT(tabDaten[[#This Row],[Gld]],1)),tabGliederung[],2,FALSE)</f>
        <v xml:space="preserve">5    Gesundheit, Sport, Erholung </v>
      </c>
      <c r="F1593" s="14" t="str">
        <f>LEFT(tabDaten[[#This Row],[Gld]],2) &amp; "    " &amp;VLOOKUP((tabDaten[[#This Row],[MandNr]]&amp;"x"&amp;LEFT(tabDaten[[#This Row],[Gld]],2)),tabGliederung[],2,FALSE)</f>
        <v xml:space="preserve">55    Förderung des Sports </v>
      </c>
      <c r="G15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55    Förderung des Sports </v>
      </c>
      <c r="H1593" s="14" t="str">
        <f>LEFT(tabDaten[[#This Row],[Gld]],4) &amp; "    " &amp;VLOOKUP((tabDaten[[#This Row],[MandNr]]&amp;"x"&amp;LEFT(tabDaten[[#This Row],[Gld]],4)),tabGliederung[],2,FALSE)</f>
        <v xml:space="preserve">5500    Förderung des Sports </v>
      </c>
      <c r="I1593" s="14" t="str">
        <f>IF(OR(LEFT(tabDaten[[#This Row],[Grp]],1)*1=3,LEFT(tabDaten[[#This Row],[Grp]],1)*1=9),LEFT(tabDaten[[#This Row],[Grp]],2),LEFT(tabDaten[[#This Row],[Grp]],1))</f>
        <v>6</v>
      </c>
      <c r="J1593" s="14" t="str">
        <f>VLOOKUP(tabDaten[[#This Row],[GrpKurz]],tabGruppierung[],2,FALSE)</f>
        <v>A   Sächlicher Verwaltungs- und Betriebsaufwand</v>
      </c>
      <c r="K15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5500-635000    sächliche Zweckausgaben   </v>
      </c>
      <c r="L1593" s="17">
        <f>IF(OR(tabDaten[[#This Row],[art]]="00",tabDaten[[#This Row],[art]]="10"),tabDaten[[#This Row],[Plan]],tabDaten[[#This Row],[Plan]]*-1)</f>
        <v>-1000</v>
      </c>
      <c r="M1593" s="18">
        <f>IF(OR(tabDaten[[#This Row],[art]]="00",tabDaten[[#This Row],[art]]="10",tabDaten[[#This Row],[art]]="60",tabDaten[[#This Row],[art]]="70"),tabDaten[[#This Row],[Rechnung]],tabDaten[[#This Row],[Rechnung]]*-1)</f>
        <v>-100</v>
      </c>
      <c r="N1593" s="44">
        <v>1</v>
      </c>
      <c r="O1593" s="45" t="s">
        <v>997</v>
      </c>
      <c r="P1593" s="45" t="s">
        <v>1296</v>
      </c>
      <c r="Q1593" s="45" t="s">
        <v>1745</v>
      </c>
      <c r="R1593" s="45" t="s">
        <v>995</v>
      </c>
      <c r="S1593" s="45" t="s">
        <v>1546</v>
      </c>
      <c r="T1593" s="44" t="s">
        <v>207</v>
      </c>
      <c r="U1593" s="46">
        <v>1000</v>
      </c>
      <c r="V1593" s="46">
        <v>100</v>
      </c>
    </row>
    <row r="1594" spans="2:22" x14ac:dyDescent="0.2">
      <c r="B1594" s="14" t="str">
        <f>IF(tabDaten[[#This Row],[MandNr]]="","Fehler",IF(tabDaten[[#This Row],[MandNr]]=1,"1 Stadt Bad Rappenau","2 Eigenbetrieb Stadtenwässerung"))</f>
        <v>1 Stadt Bad Rappenau</v>
      </c>
      <c r="C1594" s="14" t="str">
        <f>IF(OR(tabDaten[[#This Row],[art]]="00",tabDaten[[#This Row],[art]]="01",tabDaten[[#This Row],[art]]="60",tabDaten[[#This Row],[art]]="61"),"0 Verwaltungshaushalt","1 Vermögenshaushalt")</f>
        <v>0 Verwaltungshaushalt</v>
      </c>
      <c r="D1594" s="14" t="str">
        <f>VLOOKUP(tabDaten[[#This Row],[art]],tabKontenart[],2,FALSE)</f>
        <v>01 Ausgaben VerwaltungsHH</v>
      </c>
      <c r="E1594" s="14" t="str">
        <f>LEFT(tabDaten[[#This Row],[Gld]],1) &amp; "    " &amp;VLOOKUP((tabDaten[[#This Row],[MandNr]]&amp;"x"&amp;LEFT(tabDaten[[#This Row],[Gld]],1)),tabGliederung[],2,FALSE)</f>
        <v xml:space="preserve">5    Gesundheit, Sport, Erholung </v>
      </c>
      <c r="F1594" s="14" t="str">
        <f>LEFT(tabDaten[[#This Row],[Gld]],2) &amp; "    " &amp;VLOOKUP((tabDaten[[#This Row],[MandNr]]&amp;"x"&amp;LEFT(tabDaten[[#This Row],[Gld]],2)),tabGliederung[],2,FALSE)</f>
        <v xml:space="preserve">55    Förderung des Sports </v>
      </c>
      <c r="G15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55    Förderung des Sports </v>
      </c>
      <c r="H1594" s="14" t="str">
        <f>LEFT(tabDaten[[#This Row],[Gld]],4) &amp; "    " &amp;VLOOKUP((tabDaten[[#This Row],[MandNr]]&amp;"x"&amp;LEFT(tabDaten[[#This Row],[Gld]],4)),tabGliederung[],2,FALSE)</f>
        <v xml:space="preserve">5500    Förderung des Sports </v>
      </c>
      <c r="I1594" s="14" t="str">
        <f>IF(OR(LEFT(tabDaten[[#This Row],[Grp]],1)*1=3,LEFT(tabDaten[[#This Row],[Grp]],1)*1=9),LEFT(tabDaten[[#This Row],[Grp]],2),LEFT(tabDaten[[#This Row],[Grp]],1))</f>
        <v>6</v>
      </c>
      <c r="J1594" s="14" t="str">
        <f>VLOOKUP(tabDaten[[#This Row],[GrpKurz]],tabGruppierung[],2,FALSE)</f>
        <v>A   Sächlicher Verwaltungs- und Betriebsaufwand</v>
      </c>
      <c r="K15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5500-679000    Innere Verrechnungen   </v>
      </c>
      <c r="L1594" s="17">
        <f>IF(OR(tabDaten[[#This Row],[art]]="00",tabDaten[[#This Row],[art]]="10"),tabDaten[[#This Row],[Plan]],tabDaten[[#This Row],[Plan]]*-1)</f>
        <v>-741100</v>
      </c>
      <c r="M1594" s="18">
        <f>IF(OR(tabDaten[[#This Row],[art]]="00",tabDaten[[#This Row],[art]]="10",tabDaten[[#This Row],[art]]="60",tabDaten[[#This Row],[art]]="70"),tabDaten[[#This Row],[Rechnung]],tabDaten[[#This Row],[Rechnung]]*-1)</f>
        <v>0</v>
      </c>
      <c r="N1594" s="44">
        <v>1</v>
      </c>
      <c r="O1594" s="45" t="s">
        <v>997</v>
      </c>
      <c r="P1594" s="45" t="s">
        <v>1296</v>
      </c>
      <c r="Q1594" s="45" t="s">
        <v>1728</v>
      </c>
      <c r="R1594" s="45" t="s">
        <v>995</v>
      </c>
      <c r="S1594" s="45" t="s">
        <v>1546</v>
      </c>
      <c r="T1594" s="44" t="s">
        <v>11</v>
      </c>
      <c r="U1594" s="46">
        <v>741100</v>
      </c>
      <c r="V1594" s="46">
        <v>0</v>
      </c>
    </row>
    <row r="1595" spans="2:22" x14ac:dyDescent="0.2">
      <c r="B1595" s="14" t="str">
        <f>IF(tabDaten[[#This Row],[MandNr]]="","Fehler",IF(tabDaten[[#This Row],[MandNr]]=1,"1 Stadt Bad Rappenau","2 Eigenbetrieb Stadtenwässerung"))</f>
        <v>1 Stadt Bad Rappenau</v>
      </c>
      <c r="C1595" s="14" t="str">
        <f>IF(OR(tabDaten[[#This Row],[art]]="00",tabDaten[[#This Row],[art]]="01",tabDaten[[#This Row],[art]]="60",tabDaten[[#This Row],[art]]="61"),"0 Verwaltungshaushalt","1 Vermögenshaushalt")</f>
        <v>0 Verwaltungshaushalt</v>
      </c>
      <c r="D1595" s="14" t="str">
        <f>VLOOKUP(tabDaten[[#This Row],[art]],tabKontenart[],2,FALSE)</f>
        <v>01 Ausgaben VerwaltungsHH</v>
      </c>
      <c r="E1595" s="14" t="str">
        <f>LEFT(tabDaten[[#This Row],[Gld]],1) &amp; "    " &amp;VLOOKUP((tabDaten[[#This Row],[MandNr]]&amp;"x"&amp;LEFT(tabDaten[[#This Row],[Gld]],1)),tabGliederung[],2,FALSE)</f>
        <v xml:space="preserve">5    Gesundheit, Sport, Erholung </v>
      </c>
      <c r="F1595" s="14" t="str">
        <f>LEFT(tabDaten[[#This Row],[Gld]],2) &amp; "    " &amp;VLOOKUP((tabDaten[[#This Row],[MandNr]]&amp;"x"&amp;LEFT(tabDaten[[#This Row],[Gld]],2)),tabGliederung[],2,FALSE)</f>
        <v xml:space="preserve">55    Förderung des Sports </v>
      </c>
      <c r="G15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55    Förderung des Sports </v>
      </c>
      <c r="H1595" s="14" t="str">
        <f>LEFT(tabDaten[[#This Row],[Gld]],4) &amp; "    " &amp;VLOOKUP((tabDaten[[#This Row],[MandNr]]&amp;"x"&amp;LEFT(tabDaten[[#This Row],[Gld]],4)),tabGliederung[],2,FALSE)</f>
        <v xml:space="preserve">5500    Förderung des Sports </v>
      </c>
      <c r="I1595" s="14" t="str">
        <f>IF(OR(LEFT(tabDaten[[#This Row],[Grp]],1)*1=3,LEFT(tabDaten[[#This Row],[Grp]],1)*1=9),LEFT(tabDaten[[#This Row],[Grp]],2),LEFT(tabDaten[[#This Row],[Grp]],1))</f>
        <v>7</v>
      </c>
      <c r="J1595" s="14" t="str">
        <f>VLOOKUP(tabDaten[[#This Row],[GrpKurz]],tabGruppierung[],2,FALSE)</f>
        <v>A   Zuweisungen und Zuschüsse (nicht für Investitionen)</v>
      </c>
      <c r="K15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5500-700000    Zuschüsse an Vereine  </v>
      </c>
      <c r="L1595" s="17">
        <f>IF(OR(tabDaten[[#This Row],[art]]="00",tabDaten[[#This Row],[art]]="10"),tabDaten[[#This Row],[Plan]],tabDaten[[#This Row],[Plan]]*-1)</f>
        <v>-30000</v>
      </c>
      <c r="M1595" s="18">
        <f>IF(OR(tabDaten[[#This Row],[art]]="00",tabDaten[[#This Row],[art]]="10",tabDaten[[#This Row],[art]]="60",tabDaten[[#This Row],[art]]="70"),tabDaten[[#This Row],[Rechnung]],tabDaten[[#This Row],[Rechnung]]*-1)</f>
        <v>-17814.75</v>
      </c>
      <c r="N1595" s="44">
        <v>1</v>
      </c>
      <c r="O1595" s="45" t="s">
        <v>997</v>
      </c>
      <c r="P1595" s="45" t="s">
        <v>1296</v>
      </c>
      <c r="Q1595" s="45" t="s">
        <v>1766</v>
      </c>
      <c r="R1595" s="45" t="s">
        <v>995</v>
      </c>
      <c r="S1595" s="45" t="s">
        <v>1546</v>
      </c>
      <c r="T1595" s="44" t="s">
        <v>236</v>
      </c>
      <c r="U1595" s="46">
        <v>30000</v>
      </c>
      <c r="V1595" s="46">
        <v>17814.75</v>
      </c>
    </row>
    <row r="1596" spans="2:22" x14ac:dyDescent="0.2">
      <c r="B1596" s="14" t="str">
        <f>IF(tabDaten[[#This Row],[MandNr]]="","Fehler",IF(tabDaten[[#This Row],[MandNr]]=1,"1 Stadt Bad Rappenau","2 Eigenbetrieb Stadtenwässerung"))</f>
        <v>1 Stadt Bad Rappenau</v>
      </c>
      <c r="C1596" s="14" t="str">
        <f>IF(OR(tabDaten[[#This Row],[art]]="00",tabDaten[[#This Row],[art]]="01",tabDaten[[#This Row],[art]]="60",tabDaten[[#This Row],[art]]="61"),"0 Verwaltungshaushalt","1 Vermögenshaushalt")</f>
        <v>0 Verwaltungshaushalt</v>
      </c>
      <c r="D1596" s="14" t="str">
        <f>VLOOKUP(tabDaten[[#This Row],[art]],tabKontenart[],2,FALSE)</f>
        <v>01 Ausgaben VerwaltungsHH</v>
      </c>
      <c r="E1596" s="14" t="str">
        <f>LEFT(tabDaten[[#This Row],[Gld]],1) &amp; "    " &amp;VLOOKUP((tabDaten[[#This Row],[MandNr]]&amp;"x"&amp;LEFT(tabDaten[[#This Row],[Gld]],1)),tabGliederung[],2,FALSE)</f>
        <v xml:space="preserve">5    Gesundheit, Sport, Erholung </v>
      </c>
      <c r="F1596" s="14" t="str">
        <f>LEFT(tabDaten[[#This Row],[Gld]],2) &amp; "    " &amp;VLOOKUP((tabDaten[[#This Row],[MandNr]]&amp;"x"&amp;LEFT(tabDaten[[#This Row],[Gld]],2)),tabGliederung[],2,FALSE)</f>
        <v xml:space="preserve">56    Eigene Sportstätten </v>
      </c>
      <c r="G15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596" s="14" t="str">
        <f>LEFT(tabDaten[[#This Row],[Gld]],4) &amp; "    " &amp;VLOOKUP((tabDaten[[#This Row],[MandNr]]&amp;"x"&amp;LEFT(tabDaten[[#This Row],[Gld]],4)),tabGliederung[],2,FALSE)</f>
        <v xml:space="preserve">5610    Sporthallen Bad Rappenau </v>
      </c>
      <c r="I1596" s="14" t="str">
        <f>IF(OR(LEFT(tabDaten[[#This Row],[Grp]],1)*1=3,LEFT(tabDaten[[#This Row],[Grp]],1)*1=9),LEFT(tabDaten[[#This Row],[Grp]],2),LEFT(tabDaten[[#This Row],[Grp]],1))</f>
        <v>4</v>
      </c>
      <c r="J1596" s="14" t="str">
        <f>VLOOKUP(tabDaten[[#This Row],[GrpKurz]],tabGruppierung[],2,FALSE)</f>
        <v>A   Personalausgaben</v>
      </c>
      <c r="K15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5610-414000    Vergütungen der Beschäftigten bis 2005 nur Angestellte </v>
      </c>
      <c r="L1596" s="17">
        <f>IF(OR(tabDaten[[#This Row],[art]]="00",tabDaten[[#This Row],[art]]="10"),tabDaten[[#This Row],[Plan]],tabDaten[[#This Row],[Plan]]*-1)</f>
        <v>-28400</v>
      </c>
      <c r="M1596" s="18">
        <f>IF(OR(tabDaten[[#This Row],[art]]="00",tabDaten[[#This Row],[art]]="10",tabDaten[[#This Row],[art]]="60",tabDaten[[#This Row],[art]]="70"),tabDaten[[#This Row],[Rechnung]],tabDaten[[#This Row],[Rechnung]]*-1)</f>
        <v>-28797.22</v>
      </c>
      <c r="N1596" s="44">
        <v>1</v>
      </c>
      <c r="O1596" s="45" t="s">
        <v>997</v>
      </c>
      <c r="P1596" s="45" t="s">
        <v>1299</v>
      </c>
      <c r="Q1596" s="45" t="s">
        <v>1707</v>
      </c>
      <c r="R1596" s="45" t="s">
        <v>995</v>
      </c>
      <c r="S1596" s="45" t="s">
        <v>1546</v>
      </c>
      <c r="T1596" s="44" t="s">
        <v>127</v>
      </c>
      <c r="U1596" s="46">
        <v>28400</v>
      </c>
      <c r="V1596" s="46">
        <v>28797.22</v>
      </c>
    </row>
    <row r="1597" spans="2:22" x14ac:dyDescent="0.2">
      <c r="B1597" s="14" t="str">
        <f>IF(tabDaten[[#This Row],[MandNr]]="","Fehler",IF(tabDaten[[#This Row],[MandNr]]=1,"1 Stadt Bad Rappenau","2 Eigenbetrieb Stadtenwässerung"))</f>
        <v>1 Stadt Bad Rappenau</v>
      </c>
      <c r="C1597" s="14" t="str">
        <f>IF(OR(tabDaten[[#This Row],[art]]="00",tabDaten[[#This Row],[art]]="01",tabDaten[[#This Row],[art]]="60",tabDaten[[#This Row],[art]]="61"),"0 Verwaltungshaushalt","1 Vermögenshaushalt")</f>
        <v>0 Verwaltungshaushalt</v>
      </c>
      <c r="D1597" s="14" t="str">
        <f>VLOOKUP(tabDaten[[#This Row],[art]],tabKontenart[],2,FALSE)</f>
        <v>01 Ausgaben VerwaltungsHH</v>
      </c>
      <c r="E1597" s="14" t="str">
        <f>LEFT(tabDaten[[#This Row],[Gld]],1) &amp; "    " &amp;VLOOKUP((tabDaten[[#This Row],[MandNr]]&amp;"x"&amp;LEFT(tabDaten[[#This Row],[Gld]],1)),tabGliederung[],2,FALSE)</f>
        <v xml:space="preserve">5    Gesundheit, Sport, Erholung </v>
      </c>
      <c r="F1597" s="14" t="str">
        <f>LEFT(tabDaten[[#This Row],[Gld]],2) &amp; "    " &amp;VLOOKUP((tabDaten[[#This Row],[MandNr]]&amp;"x"&amp;LEFT(tabDaten[[#This Row],[Gld]],2)),tabGliederung[],2,FALSE)</f>
        <v xml:space="preserve">56    Eigene Sportstätten </v>
      </c>
      <c r="G15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597" s="14" t="str">
        <f>LEFT(tabDaten[[#This Row],[Gld]],4) &amp; "    " &amp;VLOOKUP((tabDaten[[#This Row],[MandNr]]&amp;"x"&amp;LEFT(tabDaten[[#This Row],[Gld]],4)),tabGliederung[],2,FALSE)</f>
        <v xml:space="preserve">5610    Sporthallen Bad Rappenau </v>
      </c>
      <c r="I1597" s="14" t="str">
        <f>IF(OR(LEFT(tabDaten[[#This Row],[Grp]],1)*1=3,LEFT(tabDaten[[#This Row],[Grp]],1)*1=9),LEFT(tabDaten[[#This Row],[Grp]],2),LEFT(tabDaten[[#This Row],[Grp]],1))</f>
        <v>4</v>
      </c>
      <c r="J1597" s="14" t="str">
        <f>VLOOKUP(tabDaten[[#This Row],[GrpKurz]],tabGruppierung[],2,FALSE)</f>
        <v>A   Personalausgaben</v>
      </c>
      <c r="K15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5610-434000    Beiträge Versorgungskasse  bis 2005 nur Angestellte </v>
      </c>
      <c r="L1597" s="17">
        <f>IF(OR(tabDaten[[#This Row],[art]]="00",tabDaten[[#This Row],[art]]="10"),tabDaten[[#This Row],[Plan]],tabDaten[[#This Row],[Plan]]*-1)</f>
        <v>-2400</v>
      </c>
      <c r="M1597" s="18">
        <f>IF(OR(tabDaten[[#This Row],[art]]="00",tabDaten[[#This Row],[art]]="10",tabDaten[[#This Row],[art]]="60",tabDaten[[#This Row],[art]]="70"),tabDaten[[#This Row],[Rechnung]],tabDaten[[#This Row],[Rechnung]]*-1)</f>
        <v>-2516.0300000000002</v>
      </c>
      <c r="N1597" s="44">
        <v>1</v>
      </c>
      <c r="O1597" s="45" t="s">
        <v>997</v>
      </c>
      <c r="P1597" s="45" t="s">
        <v>1299</v>
      </c>
      <c r="Q1597" s="45" t="s">
        <v>1709</v>
      </c>
      <c r="R1597" s="45" t="s">
        <v>995</v>
      </c>
      <c r="S1597" s="45" t="s">
        <v>1546</v>
      </c>
      <c r="T1597" s="44" t="s">
        <v>104</v>
      </c>
      <c r="U1597" s="46">
        <v>2400</v>
      </c>
      <c r="V1597" s="46">
        <v>2516.0300000000002</v>
      </c>
    </row>
    <row r="1598" spans="2:22" x14ac:dyDescent="0.2">
      <c r="B1598" s="14" t="str">
        <f>IF(tabDaten[[#This Row],[MandNr]]="","Fehler",IF(tabDaten[[#This Row],[MandNr]]=1,"1 Stadt Bad Rappenau","2 Eigenbetrieb Stadtenwässerung"))</f>
        <v>1 Stadt Bad Rappenau</v>
      </c>
      <c r="C1598" s="14" t="str">
        <f>IF(OR(tabDaten[[#This Row],[art]]="00",tabDaten[[#This Row],[art]]="01",tabDaten[[#This Row],[art]]="60",tabDaten[[#This Row],[art]]="61"),"0 Verwaltungshaushalt","1 Vermögenshaushalt")</f>
        <v>0 Verwaltungshaushalt</v>
      </c>
      <c r="D1598" s="14" t="str">
        <f>VLOOKUP(tabDaten[[#This Row],[art]],tabKontenart[],2,FALSE)</f>
        <v>01 Ausgaben VerwaltungsHH</v>
      </c>
      <c r="E1598" s="14" t="str">
        <f>LEFT(tabDaten[[#This Row],[Gld]],1) &amp; "    " &amp;VLOOKUP((tabDaten[[#This Row],[MandNr]]&amp;"x"&amp;LEFT(tabDaten[[#This Row],[Gld]],1)),tabGliederung[],2,FALSE)</f>
        <v xml:space="preserve">5    Gesundheit, Sport, Erholung </v>
      </c>
      <c r="F1598" s="14" t="str">
        <f>LEFT(tabDaten[[#This Row],[Gld]],2) &amp; "    " &amp;VLOOKUP((tabDaten[[#This Row],[MandNr]]&amp;"x"&amp;LEFT(tabDaten[[#This Row],[Gld]],2)),tabGliederung[],2,FALSE)</f>
        <v xml:space="preserve">56    Eigene Sportstätten </v>
      </c>
      <c r="G15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598" s="14" t="str">
        <f>LEFT(tabDaten[[#This Row],[Gld]],4) &amp; "    " &amp;VLOOKUP((tabDaten[[#This Row],[MandNr]]&amp;"x"&amp;LEFT(tabDaten[[#This Row],[Gld]],4)),tabGliederung[],2,FALSE)</f>
        <v xml:space="preserve">5610    Sporthallen Bad Rappenau </v>
      </c>
      <c r="I1598" s="14" t="str">
        <f>IF(OR(LEFT(tabDaten[[#This Row],[Grp]],1)*1=3,LEFT(tabDaten[[#This Row],[Grp]],1)*1=9),LEFT(tabDaten[[#This Row],[Grp]],2),LEFT(tabDaten[[#This Row],[Grp]],1))</f>
        <v>4</v>
      </c>
      <c r="J1598" s="14" t="str">
        <f>VLOOKUP(tabDaten[[#This Row],[GrpKurz]],tabGruppierung[],2,FALSE)</f>
        <v>A   Personalausgaben</v>
      </c>
      <c r="K15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5610-444000    Beiträge zur gesetzlichen Sozialversicherung für Angest. bis 2005 nur Angestellte </v>
      </c>
      <c r="L1598" s="17">
        <f>IF(OR(tabDaten[[#This Row],[art]]="00",tabDaten[[#This Row],[art]]="10"),tabDaten[[#This Row],[Plan]],tabDaten[[#This Row],[Plan]]*-1)</f>
        <v>-5800</v>
      </c>
      <c r="M1598" s="18">
        <f>IF(OR(tabDaten[[#This Row],[art]]="00",tabDaten[[#This Row],[art]]="10",tabDaten[[#This Row],[art]]="60",tabDaten[[#This Row],[art]]="70"),tabDaten[[#This Row],[Rechnung]],tabDaten[[#This Row],[Rechnung]]*-1)</f>
        <v>-5901.64</v>
      </c>
      <c r="N1598" s="44">
        <v>1</v>
      </c>
      <c r="O1598" s="45" t="s">
        <v>997</v>
      </c>
      <c r="P1598" s="45" t="s">
        <v>1299</v>
      </c>
      <c r="Q1598" s="45" t="s">
        <v>1710</v>
      </c>
      <c r="R1598" s="45" t="s">
        <v>995</v>
      </c>
      <c r="S1598" s="45" t="s">
        <v>1546</v>
      </c>
      <c r="T1598" s="44" t="s">
        <v>128</v>
      </c>
      <c r="U1598" s="46">
        <v>5800</v>
      </c>
      <c r="V1598" s="46">
        <v>5901.64</v>
      </c>
    </row>
    <row r="1599" spans="2:22" x14ac:dyDescent="0.2">
      <c r="B1599" s="14" t="str">
        <f>IF(tabDaten[[#This Row],[MandNr]]="","Fehler",IF(tabDaten[[#This Row],[MandNr]]=1,"1 Stadt Bad Rappenau","2 Eigenbetrieb Stadtenwässerung"))</f>
        <v>1 Stadt Bad Rappenau</v>
      </c>
      <c r="C1599" s="14" t="str">
        <f>IF(OR(tabDaten[[#This Row],[art]]="00",tabDaten[[#This Row],[art]]="01",tabDaten[[#This Row],[art]]="60",tabDaten[[#This Row],[art]]="61"),"0 Verwaltungshaushalt","1 Vermögenshaushalt")</f>
        <v>0 Verwaltungshaushalt</v>
      </c>
      <c r="D1599" s="14" t="str">
        <f>VLOOKUP(tabDaten[[#This Row],[art]],tabKontenart[],2,FALSE)</f>
        <v>01 Ausgaben VerwaltungsHH</v>
      </c>
      <c r="E1599" s="14" t="str">
        <f>LEFT(tabDaten[[#This Row],[Gld]],1) &amp; "    " &amp;VLOOKUP((tabDaten[[#This Row],[MandNr]]&amp;"x"&amp;LEFT(tabDaten[[#This Row],[Gld]],1)),tabGliederung[],2,FALSE)</f>
        <v xml:space="preserve">5    Gesundheit, Sport, Erholung </v>
      </c>
      <c r="F1599" s="14" t="str">
        <f>LEFT(tabDaten[[#This Row],[Gld]],2) &amp; "    " &amp;VLOOKUP((tabDaten[[#This Row],[MandNr]]&amp;"x"&amp;LEFT(tabDaten[[#This Row],[Gld]],2)),tabGliederung[],2,FALSE)</f>
        <v xml:space="preserve">56    Eigene Sportstätten </v>
      </c>
      <c r="G15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599" s="14" t="str">
        <f>LEFT(tabDaten[[#This Row],[Gld]],4) &amp; "    " &amp;VLOOKUP((tabDaten[[#This Row],[MandNr]]&amp;"x"&amp;LEFT(tabDaten[[#This Row],[Gld]],4)),tabGliederung[],2,FALSE)</f>
        <v xml:space="preserve">5610    Sporthallen Bad Rappenau </v>
      </c>
      <c r="I1599" s="14" t="str">
        <f>IF(OR(LEFT(tabDaten[[#This Row],[Grp]],1)*1=3,LEFT(tabDaten[[#This Row],[Grp]],1)*1=9),LEFT(tabDaten[[#This Row],[Grp]],2),LEFT(tabDaten[[#This Row],[Grp]],1))</f>
        <v>4</v>
      </c>
      <c r="J1599" s="14" t="str">
        <f>VLOOKUP(tabDaten[[#This Row],[GrpKurz]],tabGruppierung[],2,FALSE)</f>
        <v>A   Personalausgaben</v>
      </c>
      <c r="K15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5610-450000    Beihilfen, Unterstützung und dgl.  </v>
      </c>
      <c r="L1599" s="17">
        <f>IF(OR(tabDaten[[#This Row],[art]]="00",tabDaten[[#This Row],[art]]="10"),tabDaten[[#This Row],[Plan]],tabDaten[[#This Row],[Plan]]*-1)</f>
        <v>-100</v>
      </c>
      <c r="M1599" s="18">
        <f>IF(OR(tabDaten[[#This Row],[art]]="00",tabDaten[[#This Row],[art]]="10",tabDaten[[#This Row],[art]]="60",tabDaten[[#This Row],[art]]="70"),tabDaten[[#This Row],[Rechnung]],tabDaten[[#This Row],[Rechnung]]*-1)</f>
        <v>-2.8</v>
      </c>
      <c r="N1599" s="44">
        <v>1</v>
      </c>
      <c r="O1599" s="45" t="s">
        <v>997</v>
      </c>
      <c r="P1599" s="45" t="s">
        <v>1299</v>
      </c>
      <c r="Q1599" s="45" t="s">
        <v>1711</v>
      </c>
      <c r="R1599" s="45" t="s">
        <v>995</v>
      </c>
      <c r="S1599" s="45" t="s">
        <v>1546</v>
      </c>
      <c r="T1599" s="44" t="s">
        <v>106</v>
      </c>
      <c r="U1599" s="46">
        <v>100</v>
      </c>
      <c r="V1599" s="46">
        <v>2.8</v>
      </c>
    </row>
    <row r="1600" spans="2:22" x14ac:dyDescent="0.2">
      <c r="B1600" s="14" t="str">
        <f>IF(tabDaten[[#This Row],[MandNr]]="","Fehler",IF(tabDaten[[#This Row],[MandNr]]=1,"1 Stadt Bad Rappenau","2 Eigenbetrieb Stadtenwässerung"))</f>
        <v>1 Stadt Bad Rappenau</v>
      </c>
      <c r="C1600" s="14" t="str">
        <f>IF(OR(tabDaten[[#This Row],[art]]="00",tabDaten[[#This Row],[art]]="01",tabDaten[[#This Row],[art]]="60",tabDaten[[#This Row],[art]]="61"),"0 Verwaltungshaushalt","1 Vermögenshaushalt")</f>
        <v>0 Verwaltungshaushalt</v>
      </c>
      <c r="D1600" s="14" t="str">
        <f>VLOOKUP(tabDaten[[#This Row],[art]],tabKontenart[],2,FALSE)</f>
        <v>01 Ausgaben VerwaltungsHH</v>
      </c>
      <c r="E1600" s="14" t="str">
        <f>LEFT(tabDaten[[#This Row],[Gld]],1) &amp; "    " &amp;VLOOKUP((tabDaten[[#This Row],[MandNr]]&amp;"x"&amp;LEFT(tabDaten[[#This Row],[Gld]],1)),tabGliederung[],2,FALSE)</f>
        <v xml:space="preserve">5    Gesundheit, Sport, Erholung </v>
      </c>
      <c r="F1600" s="14" t="str">
        <f>LEFT(tabDaten[[#This Row],[Gld]],2) &amp; "    " &amp;VLOOKUP((tabDaten[[#This Row],[MandNr]]&amp;"x"&amp;LEFT(tabDaten[[#This Row],[Gld]],2)),tabGliederung[],2,FALSE)</f>
        <v xml:space="preserve">56    Eigene Sportstätten </v>
      </c>
      <c r="G16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0" s="14" t="str">
        <f>LEFT(tabDaten[[#This Row],[Gld]],4) &amp; "    " &amp;VLOOKUP((tabDaten[[#This Row],[MandNr]]&amp;"x"&amp;LEFT(tabDaten[[#This Row],[Gld]],4)),tabGliederung[],2,FALSE)</f>
        <v xml:space="preserve">5610    Sporthallen Bad Rappenau </v>
      </c>
      <c r="I1600" s="14" t="str">
        <f>IF(OR(LEFT(tabDaten[[#This Row],[Grp]],1)*1=3,LEFT(tabDaten[[#This Row],[Grp]],1)*1=9),LEFT(tabDaten[[#This Row],[Grp]],2),LEFT(tabDaten[[#This Row],[Grp]],1))</f>
        <v>5</v>
      </c>
      <c r="J1600" s="14" t="str">
        <f>VLOOKUP(tabDaten[[#This Row],[GrpKurz]],tabGruppierung[],2,FALSE)</f>
        <v>A   Sächlicher Verwaltungs- und Betriebsaufwand</v>
      </c>
      <c r="K16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5610-501000    Gebäudeunterhaltung Mühltalhalle  </v>
      </c>
      <c r="L1600" s="17">
        <f>IF(OR(tabDaten[[#This Row],[art]]="00",tabDaten[[#This Row],[art]]="10"),tabDaten[[#This Row],[Plan]],tabDaten[[#This Row],[Plan]]*-1)</f>
        <v>-5000</v>
      </c>
      <c r="M1600" s="18">
        <f>IF(OR(tabDaten[[#This Row],[art]]="00",tabDaten[[#This Row],[art]]="10",tabDaten[[#This Row],[art]]="60",tabDaten[[#This Row],[art]]="70"),tabDaten[[#This Row],[Rechnung]],tabDaten[[#This Row],[Rechnung]]*-1)</f>
        <v>-26086.55</v>
      </c>
      <c r="N1600" s="44">
        <v>1</v>
      </c>
      <c r="O1600" s="45" t="s">
        <v>997</v>
      </c>
      <c r="P1600" s="45" t="s">
        <v>1299</v>
      </c>
      <c r="Q1600" s="45" t="s">
        <v>1730</v>
      </c>
      <c r="R1600" s="45" t="s">
        <v>995</v>
      </c>
      <c r="S1600" s="45" t="s">
        <v>1546</v>
      </c>
      <c r="T1600" s="44" t="s">
        <v>237</v>
      </c>
      <c r="U1600" s="46">
        <v>5000</v>
      </c>
      <c r="V1600" s="46">
        <v>26086.55</v>
      </c>
    </row>
    <row r="1601" spans="2:22" x14ac:dyDescent="0.2">
      <c r="B1601" s="14" t="str">
        <f>IF(tabDaten[[#This Row],[MandNr]]="","Fehler",IF(tabDaten[[#This Row],[MandNr]]=1,"1 Stadt Bad Rappenau","2 Eigenbetrieb Stadtenwässerung"))</f>
        <v>1 Stadt Bad Rappenau</v>
      </c>
      <c r="C1601" s="14" t="str">
        <f>IF(OR(tabDaten[[#This Row],[art]]="00",tabDaten[[#This Row],[art]]="01",tabDaten[[#This Row],[art]]="60",tabDaten[[#This Row],[art]]="61"),"0 Verwaltungshaushalt","1 Vermögenshaushalt")</f>
        <v>0 Verwaltungshaushalt</v>
      </c>
      <c r="D1601" s="14" t="str">
        <f>VLOOKUP(tabDaten[[#This Row],[art]],tabKontenart[],2,FALSE)</f>
        <v>01 Ausgaben VerwaltungsHH</v>
      </c>
      <c r="E1601" s="14" t="str">
        <f>LEFT(tabDaten[[#This Row],[Gld]],1) &amp; "    " &amp;VLOOKUP((tabDaten[[#This Row],[MandNr]]&amp;"x"&amp;LEFT(tabDaten[[#This Row],[Gld]],1)),tabGliederung[],2,FALSE)</f>
        <v xml:space="preserve">5    Gesundheit, Sport, Erholung </v>
      </c>
      <c r="F1601" s="14" t="str">
        <f>LEFT(tabDaten[[#This Row],[Gld]],2) &amp; "    " &amp;VLOOKUP((tabDaten[[#This Row],[MandNr]]&amp;"x"&amp;LEFT(tabDaten[[#This Row],[Gld]],2)),tabGliederung[],2,FALSE)</f>
        <v xml:space="preserve">56    Eigene Sportstätten </v>
      </c>
      <c r="G16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1" s="14" t="str">
        <f>LEFT(tabDaten[[#This Row],[Gld]],4) &amp; "    " &amp;VLOOKUP((tabDaten[[#This Row],[MandNr]]&amp;"x"&amp;LEFT(tabDaten[[#This Row],[Gld]],4)),tabGliederung[],2,FALSE)</f>
        <v xml:space="preserve">5610    Sporthallen Bad Rappenau </v>
      </c>
      <c r="I1601" s="14" t="str">
        <f>IF(OR(LEFT(tabDaten[[#This Row],[Grp]],1)*1=3,LEFT(tabDaten[[#This Row],[Grp]],1)*1=9),LEFT(tabDaten[[#This Row],[Grp]],2),LEFT(tabDaten[[#This Row],[Grp]],1))</f>
        <v>5</v>
      </c>
      <c r="J1601" s="14" t="str">
        <f>VLOOKUP(tabDaten[[#This Row],[GrpKurz]],tabGruppierung[],2,FALSE)</f>
        <v>A   Sächlicher Verwaltungs- und Betriebsaufwand</v>
      </c>
      <c r="K16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5610-501100    Gebäudeunterhaltung Kraichgauhalle  </v>
      </c>
      <c r="L1601" s="17">
        <f>IF(OR(tabDaten[[#This Row],[art]]="00",tabDaten[[#This Row],[art]]="10"),tabDaten[[#This Row],[Plan]],tabDaten[[#This Row],[Plan]]*-1)</f>
        <v>-5000</v>
      </c>
      <c r="M1601" s="18">
        <f>IF(OR(tabDaten[[#This Row],[art]]="00",tabDaten[[#This Row],[art]]="10",tabDaten[[#This Row],[art]]="60",tabDaten[[#This Row],[art]]="70"),tabDaten[[#This Row],[Rechnung]],tabDaten[[#This Row],[Rechnung]]*-1)</f>
        <v>-16519.78</v>
      </c>
      <c r="N1601" s="44">
        <v>1</v>
      </c>
      <c r="O1601" s="45" t="s">
        <v>997</v>
      </c>
      <c r="P1601" s="45" t="s">
        <v>1299</v>
      </c>
      <c r="Q1601" s="45" t="s">
        <v>1768</v>
      </c>
      <c r="R1601" s="45" t="s">
        <v>995</v>
      </c>
      <c r="S1601" s="45" t="s">
        <v>1546</v>
      </c>
      <c r="T1601" s="44" t="s">
        <v>238</v>
      </c>
      <c r="U1601" s="46">
        <v>5000</v>
      </c>
      <c r="V1601" s="46">
        <v>16519.78</v>
      </c>
    </row>
    <row r="1602" spans="2:22" x14ac:dyDescent="0.2">
      <c r="B1602" s="14" t="str">
        <f>IF(tabDaten[[#This Row],[MandNr]]="","Fehler",IF(tabDaten[[#This Row],[MandNr]]=1,"1 Stadt Bad Rappenau","2 Eigenbetrieb Stadtenwässerung"))</f>
        <v>1 Stadt Bad Rappenau</v>
      </c>
      <c r="C1602" s="14" t="str">
        <f>IF(OR(tabDaten[[#This Row],[art]]="00",tabDaten[[#This Row],[art]]="01",tabDaten[[#This Row],[art]]="60",tabDaten[[#This Row],[art]]="61"),"0 Verwaltungshaushalt","1 Vermögenshaushalt")</f>
        <v>0 Verwaltungshaushalt</v>
      </c>
      <c r="D1602" s="14" t="str">
        <f>VLOOKUP(tabDaten[[#This Row],[art]],tabKontenart[],2,FALSE)</f>
        <v>01 Ausgaben VerwaltungsHH</v>
      </c>
      <c r="E1602" s="14" t="str">
        <f>LEFT(tabDaten[[#This Row],[Gld]],1) &amp; "    " &amp;VLOOKUP((tabDaten[[#This Row],[MandNr]]&amp;"x"&amp;LEFT(tabDaten[[#This Row],[Gld]],1)),tabGliederung[],2,FALSE)</f>
        <v xml:space="preserve">5    Gesundheit, Sport, Erholung </v>
      </c>
      <c r="F1602" s="14" t="str">
        <f>LEFT(tabDaten[[#This Row],[Gld]],2) &amp; "    " &amp;VLOOKUP((tabDaten[[#This Row],[MandNr]]&amp;"x"&amp;LEFT(tabDaten[[#This Row],[Gld]],2)),tabGliederung[],2,FALSE)</f>
        <v xml:space="preserve">56    Eigene Sportstätten </v>
      </c>
      <c r="G16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2" s="14" t="str">
        <f>LEFT(tabDaten[[#This Row],[Gld]],4) &amp; "    " &amp;VLOOKUP((tabDaten[[#This Row],[MandNr]]&amp;"x"&amp;LEFT(tabDaten[[#This Row],[Gld]],4)),tabGliederung[],2,FALSE)</f>
        <v xml:space="preserve">5610    Sporthallen Bad Rappenau </v>
      </c>
      <c r="I1602" s="14" t="str">
        <f>IF(OR(LEFT(tabDaten[[#This Row],[Grp]],1)*1=3,LEFT(tabDaten[[#This Row],[Grp]],1)*1=9),LEFT(tabDaten[[#This Row],[Grp]],2),LEFT(tabDaten[[#This Row],[Grp]],1))</f>
        <v>5</v>
      </c>
      <c r="J1602" s="14" t="str">
        <f>VLOOKUP(tabDaten[[#This Row],[GrpKurz]],tabGruppierung[],2,FALSE)</f>
        <v>A   Sächlicher Verwaltungs- und Betriebsaufwand</v>
      </c>
      <c r="K16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5610-501200    Gebäudeunterhaltung Schulsporthalle  </v>
      </c>
      <c r="L1602" s="17">
        <f>IF(OR(tabDaten[[#This Row],[art]]="00",tabDaten[[#This Row],[art]]="10"),tabDaten[[#This Row],[Plan]],tabDaten[[#This Row],[Plan]]*-1)</f>
        <v>-5000</v>
      </c>
      <c r="M1602" s="18">
        <f>IF(OR(tabDaten[[#This Row],[art]]="00",tabDaten[[#This Row],[art]]="10",tabDaten[[#This Row],[art]]="60",tabDaten[[#This Row],[art]]="70"),tabDaten[[#This Row],[Rechnung]],tabDaten[[#This Row],[Rechnung]]*-1)</f>
        <v>-766.29</v>
      </c>
      <c r="N1602" s="44">
        <v>1</v>
      </c>
      <c r="O1602" s="45" t="s">
        <v>997</v>
      </c>
      <c r="P1602" s="45" t="s">
        <v>1299</v>
      </c>
      <c r="Q1602" s="45" t="s">
        <v>1769</v>
      </c>
      <c r="R1602" s="45" t="s">
        <v>995</v>
      </c>
      <c r="S1602" s="45" t="s">
        <v>1546</v>
      </c>
      <c r="T1602" s="44" t="s">
        <v>239</v>
      </c>
      <c r="U1602" s="46">
        <v>5000</v>
      </c>
      <c r="V1602" s="46">
        <v>766.29</v>
      </c>
    </row>
    <row r="1603" spans="2:22" x14ac:dyDescent="0.2">
      <c r="B1603" s="14" t="str">
        <f>IF(tabDaten[[#This Row],[MandNr]]="","Fehler",IF(tabDaten[[#This Row],[MandNr]]=1,"1 Stadt Bad Rappenau","2 Eigenbetrieb Stadtenwässerung"))</f>
        <v>1 Stadt Bad Rappenau</v>
      </c>
      <c r="C1603" s="14" t="str">
        <f>IF(OR(tabDaten[[#This Row],[art]]="00",tabDaten[[#This Row],[art]]="01",tabDaten[[#This Row],[art]]="60",tabDaten[[#This Row],[art]]="61"),"0 Verwaltungshaushalt","1 Vermögenshaushalt")</f>
        <v>0 Verwaltungshaushalt</v>
      </c>
      <c r="D1603" s="14" t="str">
        <f>VLOOKUP(tabDaten[[#This Row],[art]],tabKontenart[],2,FALSE)</f>
        <v>01 Ausgaben VerwaltungsHH</v>
      </c>
      <c r="E1603" s="14" t="str">
        <f>LEFT(tabDaten[[#This Row],[Gld]],1) &amp; "    " &amp;VLOOKUP((tabDaten[[#This Row],[MandNr]]&amp;"x"&amp;LEFT(tabDaten[[#This Row],[Gld]],1)),tabGliederung[],2,FALSE)</f>
        <v xml:space="preserve">5    Gesundheit, Sport, Erholung </v>
      </c>
      <c r="F1603" s="14" t="str">
        <f>LEFT(tabDaten[[#This Row],[Gld]],2) &amp; "    " &amp;VLOOKUP((tabDaten[[#This Row],[MandNr]]&amp;"x"&amp;LEFT(tabDaten[[#This Row],[Gld]],2)),tabGliederung[],2,FALSE)</f>
        <v xml:space="preserve">56    Eigene Sportstätten </v>
      </c>
      <c r="G16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3" s="14" t="str">
        <f>LEFT(tabDaten[[#This Row],[Gld]],4) &amp; "    " &amp;VLOOKUP((tabDaten[[#This Row],[MandNr]]&amp;"x"&amp;LEFT(tabDaten[[#This Row],[Gld]],4)),tabGliederung[],2,FALSE)</f>
        <v xml:space="preserve">5610    Sporthallen Bad Rappenau </v>
      </c>
      <c r="I1603" s="14" t="str">
        <f>IF(OR(LEFT(tabDaten[[#This Row],[Grp]],1)*1=3,LEFT(tabDaten[[#This Row],[Grp]],1)*1=9),LEFT(tabDaten[[#This Row],[Grp]],2),LEFT(tabDaten[[#This Row],[Grp]],1))</f>
        <v>5</v>
      </c>
      <c r="J1603" s="14" t="str">
        <f>VLOOKUP(tabDaten[[#This Row],[GrpKurz]],tabGruppierung[],2,FALSE)</f>
        <v>A   Sächlicher Verwaltungs- und Betriebsaufwand</v>
      </c>
      <c r="K16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5610-521000    Geräte, Ausstattungs- und Einrichtungsgegenstände  </v>
      </c>
      <c r="L1603" s="17">
        <f>IF(OR(tabDaten[[#This Row],[art]]="00",tabDaten[[#This Row],[art]]="10"),tabDaten[[#This Row],[Plan]],tabDaten[[#This Row],[Plan]]*-1)</f>
        <v>-5000</v>
      </c>
      <c r="M1603" s="18">
        <f>IF(OR(tabDaten[[#This Row],[art]]="00",tabDaten[[#This Row],[art]]="10",tabDaten[[#This Row],[art]]="60",tabDaten[[#This Row],[art]]="70"),tabDaten[[#This Row],[Rechnung]],tabDaten[[#This Row],[Rechnung]]*-1)</f>
        <v>-8362.61</v>
      </c>
      <c r="N1603" s="44">
        <v>1</v>
      </c>
      <c r="O1603" s="45" t="s">
        <v>997</v>
      </c>
      <c r="P1603" s="45" t="s">
        <v>1299</v>
      </c>
      <c r="Q1603" s="45" t="s">
        <v>1750</v>
      </c>
      <c r="R1603" s="45" t="s">
        <v>995</v>
      </c>
      <c r="S1603" s="45" t="s">
        <v>1546</v>
      </c>
      <c r="T1603" s="44" t="s">
        <v>125</v>
      </c>
      <c r="U1603" s="46">
        <v>5000</v>
      </c>
      <c r="V1603" s="46">
        <v>8362.61</v>
      </c>
    </row>
    <row r="1604" spans="2:22" x14ac:dyDescent="0.2">
      <c r="B1604" s="14" t="str">
        <f>IF(tabDaten[[#This Row],[MandNr]]="","Fehler",IF(tabDaten[[#This Row],[MandNr]]=1,"1 Stadt Bad Rappenau","2 Eigenbetrieb Stadtenwässerung"))</f>
        <v>1 Stadt Bad Rappenau</v>
      </c>
      <c r="C1604" s="14" t="str">
        <f>IF(OR(tabDaten[[#This Row],[art]]="00",tabDaten[[#This Row],[art]]="01",tabDaten[[#This Row],[art]]="60",tabDaten[[#This Row],[art]]="61"),"0 Verwaltungshaushalt","1 Vermögenshaushalt")</f>
        <v>0 Verwaltungshaushalt</v>
      </c>
      <c r="D1604" s="14" t="str">
        <f>VLOOKUP(tabDaten[[#This Row],[art]],tabKontenart[],2,FALSE)</f>
        <v>01 Ausgaben VerwaltungsHH</v>
      </c>
      <c r="E1604" s="14" t="str">
        <f>LEFT(tabDaten[[#This Row],[Gld]],1) &amp; "    " &amp;VLOOKUP((tabDaten[[#This Row],[MandNr]]&amp;"x"&amp;LEFT(tabDaten[[#This Row],[Gld]],1)),tabGliederung[],2,FALSE)</f>
        <v xml:space="preserve">5    Gesundheit, Sport, Erholung </v>
      </c>
      <c r="F1604" s="14" t="str">
        <f>LEFT(tabDaten[[#This Row],[Gld]],2) &amp; "    " &amp;VLOOKUP((tabDaten[[#This Row],[MandNr]]&amp;"x"&amp;LEFT(tabDaten[[#This Row],[Gld]],2)),tabGliederung[],2,FALSE)</f>
        <v xml:space="preserve">56    Eigene Sportstätten </v>
      </c>
      <c r="G16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4" s="14" t="str">
        <f>LEFT(tabDaten[[#This Row],[Gld]],4) &amp; "    " &amp;VLOOKUP((tabDaten[[#This Row],[MandNr]]&amp;"x"&amp;LEFT(tabDaten[[#This Row],[Gld]],4)),tabGliederung[],2,FALSE)</f>
        <v xml:space="preserve">5610    Sporthallen Bad Rappenau </v>
      </c>
      <c r="I1604" s="14" t="str">
        <f>IF(OR(LEFT(tabDaten[[#This Row],[Grp]],1)*1=3,LEFT(tabDaten[[#This Row],[Grp]],1)*1=9),LEFT(tabDaten[[#This Row],[Grp]],2),LEFT(tabDaten[[#This Row],[Grp]],1))</f>
        <v>5</v>
      </c>
      <c r="J1604" s="14" t="str">
        <f>VLOOKUP(tabDaten[[#This Row],[GrpKurz]],tabGruppierung[],2,FALSE)</f>
        <v>A   Sächlicher Verwaltungs- und Betriebsaufwand</v>
      </c>
      <c r="K16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5610-541000    Strom   </v>
      </c>
      <c r="L1604" s="17">
        <f>IF(OR(tabDaten[[#This Row],[art]]="00",tabDaten[[#This Row],[art]]="10"),tabDaten[[#This Row],[Plan]],tabDaten[[#This Row],[Plan]]*-1)</f>
        <v>-21100</v>
      </c>
      <c r="M1604" s="18">
        <f>IF(OR(tabDaten[[#This Row],[art]]="00",tabDaten[[#This Row],[art]]="10",tabDaten[[#This Row],[art]]="60",tabDaten[[#This Row],[art]]="70"),tabDaten[[#This Row],[Rechnung]],tabDaten[[#This Row],[Rechnung]]*-1)</f>
        <v>-1915.44</v>
      </c>
      <c r="N1604" s="44">
        <v>1</v>
      </c>
      <c r="O1604" s="45" t="s">
        <v>997</v>
      </c>
      <c r="P1604" s="45" t="s">
        <v>1299</v>
      </c>
      <c r="Q1604" s="45" t="s">
        <v>1732</v>
      </c>
      <c r="R1604" s="45" t="s">
        <v>995</v>
      </c>
      <c r="S1604" s="45" t="s">
        <v>1546</v>
      </c>
      <c r="T1604" s="44" t="s">
        <v>135</v>
      </c>
      <c r="U1604" s="46">
        <v>21100</v>
      </c>
      <c r="V1604" s="46">
        <v>1915.44</v>
      </c>
    </row>
    <row r="1605" spans="2:22" x14ac:dyDescent="0.2">
      <c r="B1605" s="14" t="str">
        <f>IF(tabDaten[[#This Row],[MandNr]]="","Fehler",IF(tabDaten[[#This Row],[MandNr]]=1,"1 Stadt Bad Rappenau","2 Eigenbetrieb Stadtenwässerung"))</f>
        <v>1 Stadt Bad Rappenau</v>
      </c>
      <c r="C1605" s="14" t="str">
        <f>IF(OR(tabDaten[[#This Row],[art]]="00",tabDaten[[#This Row],[art]]="01",tabDaten[[#This Row],[art]]="60",tabDaten[[#This Row],[art]]="61"),"0 Verwaltungshaushalt","1 Vermögenshaushalt")</f>
        <v>0 Verwaltungshaushalt</v>
      </c>
      <c r="D1605" s="14" t="str">
        <f>VLOOKUP(tabDaten[[#This Row],[art]],tabKontenart[],2,FALSE)</f>
        <v>01 Ausgaben VerwaltungsHH</v>
      </c>
      <c r="E1605" s="14" t="str">
        <f>LEFT(tabDaten[[#This Row],[Gld]],1) &amp; "    " &amp;VLOOKUP((tabDaten[[#This Row],[MandNr]]&amp;"x"&amp;LEFT(tabDaten[[#This Row],[Gld]],1)),tabGliederung[],2,FALSE)</f>
        <v xml:space="preserve">5    Gesundheit, Sport, Erholung </v>
      </c>
      <c r="F1605" s="14" t="str">
        <f>LEFT(tabDaten[[#This Row],[Gld]],2) &amp; "    " &amp;VLOOKUP((tabDaten[[#This Row],[MandNr]]&amp;"x"&amp;LEFT(tabDaten[[#This Row],[Gld]],2)),tabGliederung[],2,FALSE)</f>
        <v xml:space="preserve">56    Eigene Sportstätten </v>
      </c>
      <c r="G16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5" s="14" t="str">
        <f>LEFT(tabDaten[[#This Row],[Gld]],4) &amp; "    " &amp;VLOOKUP((tabDaten[[#This Row],[MandNr]]&amp;"x"&amp;LEFT(tabDaten[[#This Row],[Gld]],4)),tabGliederung[],2,FALSE)</f>
        <v xml:space="preserve">5610    Sporthallen Bad Rappenau </v>
      </c>
      <c r="I1605" s="14" t="str">
        <f>IF(OR(LEFT(tabDaten[[#This Row],[Grp]],1)*1=3,LEFT(tabDaten[[#This Row],[Grp]],1)*1=9),LEFT(tabDaten[[#This Row],[Grp]],2),LEFT(tabDaten[[#This Row],[Grp]],1))</f>
        <v>5</v>
      </c>
      <c r="J1605" s="14" t="str">
        <f>VLOOKUP(tabDaten[[#This Row],[GrpKurz]],tabGruppierung[],2,FALSE)</f>
        <v>A   Sächlicher Verwaltungs- und Betriebsaufwand</v>
      </c>
      <c r="K16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5610-542000    Wasser / Abwasser   </v>
      </c>
      <c r="L1605" s="17">
        <f>IF(OR(tabDaten[[#This Row],[art]]="00",tabDaten[[#This Row],[art]]="10"),tabDaten[[#This Row],[Plan]],tabDaten[[#This Row],[Plan]]*-1)</f>
        <v>-8800</v>
      </c>
      <c r="M1605" s="18">
        <f>IF(OR(tabDaten[[#This Row],[art]]="00",tabDaten[[#This Row],[art]]="10",tabDaten[[#This Row],[art]]="60",tabDaten[[#This Row],[art]]="70"),tabDaten[[#This Row],[Rechnung]],tabDaten[[#This Row],[Rechnung]]*-1)</f>
        <v>0</v>
      </c>
      <c r="N1605" s="44">
        <v>1</v>
      </c>
      <c r="O1605" s="45" t="s">
        <v>997</v>
      </c>
      <c r="P1605" s="45" t="s">
        <v>1299</v>
      </c>
      <c r="Q1605" s="45" t="s">
        <v>1733</v>
      </c>
      <c r="R1605" s="45" t="s">
        <v>995</v>
      </c>
      <c r="S1605" s="45" t="s">
        <v>1546</v>
      </c>
      <c r="T1605" s="44" t="s">
        <v>136</v>
      </c>
      <c r="U1605" s="46">
        <v>8800</v>
      </c>
      <c r="V1605" s="46">
        <v>0</v>
      </c>
    </row>
    <row r="1606" spans="2:22" x14ac:dyDescent="0.2">
      <c r="B1606" s="14" t="str">
        <f>IF(tabDaten[[#This Row],[MandNr]]="","Fehler",IF(tabDaten[[#This Row],[MandNr]]=1,"1 Stadt Bad Rappenau","2 Eigenbetrieb Stadtenwässerung"))</f>
        <v>1 Stadt Bad Rappenau</v>
      </c>
      <c r="C1606" s="14" t="str">
        <f>IF(OR(tabDaten[[#This Row],[art]]="00",tabDaten[[#This Row],[art]]="01",tabDaten[[#This Row],[art]]="60",tabDaten[[#This Row],[art]]="61"),"0 Verwaltungshaushalt","1 Vermögenshaushalt")</f>
        <v>0 Verwaltungshaushalt</v>
      </c>
      <c r="D1606" s="14" t="str">
        <f>VLOOKUP(tabDaten[[#This Row],[art]],tabKontenart[],2,FALSE)</f>
        <v>01 Ausgaben VerwaltungsHH</v>
      </c>
      <c r="E1606" s="14" t="str">
        <f>LEFT(tabDaten[[#This Row],[Gld]],1) &amp; "    " &amp;VLOOKUP((tabDaten[[#This Row],[MandNr]]&amp;"x"&amp;LEFT(tabDaten[[#This Row],[Gld]],1)),tabGliederung[],2,FALSE)</f>
        <v xml:space="preserve">5    Gesundheit, Sport, Erholung </v>
      </c>
      <c r="F1606" s="14" t="str">
        <f>LEFT(tabDaten[[#This Row],[Gld]],2) &amp; "    " &amp;VLOOKUP((tabDaten[[#This Row],[MandNr]]&amp;"x"&amp;LEFT(tabDaten[[#This Row],[Gld]],2)),tabGliederung[],2,FALSE)</f>
        <v xml:space="preserve">56    Eigene Sportstätten </v>
      </c>
      <c r="G16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6" s="14" t="str">
        <f>LEFT(tabDaten[[#This Row],[Gld]],4) &amp; "    " &amp;VLOOKUP((tabDaten[[#This Row],[MandNr]]&amp;"x"&amp;LEFT(tabDaten[[#This Row],[Gld]],4)),tabGliederung[],2,FALSE)</f>
        <v xml:space="preserve">5610    Sporthallen Bad Rappenau </v>
      </c>
      <c r="I1606" s="14" t="str">
        <f>IF(OR(LEFT(tabDaten[[#This Row],[Grp]],1)*1=3,LEFT(tabDaten[[#This Row],[Grp]],1)*1=9),LEFT(tabDaten[[#This Row],[Grp]],2),LEFT(tabDaten[[#This Row],[Grp]],1))</f>
        <v>5</v>
      </c>
      <c r="J1606" s="14" t="str">
        <f>VLOOKUP(tabDaten[[#This Row],[GrpKurz]],tabGruppierung[],2,FALSE)</f>
        <v>A   Sächlicher Verwaltungs- und Betriebsaufwand</v>
      </c>
      <c r="K16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5610-543000    Heizungskosten   </v>
      </c>
      <c r="L1606" s="17">
        <f>IF(OR(tabDaten[[#This Row],[art]]="00",tabDaten[[#This Row],[art]]="10"),tabDaten[[#This Row],[Plan]],tabDaten[[#This Row],[Plan]]*-1)</f>
        <v>-47500</v>
      </c>
      <c r="M1606" s="18">
        <f>IF(OR(tabDaten[[#This Row],[art]]="00",tabDaten[[#This Row],[art]]="10",tabDaten[[#This Row],[art]]="60",tabDaten[[#This Row],[art]]="70"),tabDaten[[#This Row],[Rechnung]],tabDaten[[#This Row],[Rechnung]]*-1)</f>
        <v>0</v>
      </c>
      <c r="N1606" s="44">
        <v>1</v>
      </c>
      <c r="O1606" s="45" t="s">
        <v>997</v>
      </c>
      <c r="P1606" s="45" t="s">
        <v>1299</v>
      </c>
      <c r="Q1606" s="45" t="s">
        <v>1734</v>
      </c>
      <c r="R1606" s="45" t="s">
        <v>995</v>
      </c>
      <c r="S1606" s="45" t="s">
        <v>1546</v>
      </c>
      <c r="T1606" s="44" t="s">
        <v>137</v>
      </c>
      <c r="U1606" s="46">
        <v>47500</v>
      </c>
      <c r="V1606" s="46">
        <v>0</v>
      </c>
    </row>
    <row r="1607" spans="2:22" x14ac:dyDescent="0.2">
      <c r="B1607" s="14" t="str">
        <f>IF(tabDaten[[#This Row],[MandNr]]="","Fehler",IF(tabDaten[[#This Row],[MandNr]]=1,"1 Stadt Bad Rappenau","2 Eigenbetrieb Stadtenwässerung"))</f>
        <v>1 Stadt Bad Rappenau</v>
      </c>
      <c r="C1607" s="14" t="str">
        <f>IF(OR(tabDaten[[#This Row],[art]]="00",tabDaten[[#This Row],[art]]="01",tabDaten[[#This Row],[art]]="60",tabDaten[[#This Row],[art]]="61"),"0 Verwaltungshaushalt","1 Vermögenshaushalt")</f>
        <v>0 Verwaltungshaushalt</v>
      </c>
      <c r="D1607" s="14" t="str">
        <f>VLOOKUP(tabDaten[[#This Row],[art]],tabKontenart[],2,FALSE)</f>
        <v>01 Ausgaben VerwaltungsHH</v>
      </c>
      <c r="E1607" s="14" t="str">
        <f>LEFT(tabDaten[[#This Row],[Gld]],1) &amp; "    " &amp;VLOOKUP((tabDaten[[#This Row],[MandNr]]&amp;"x"&amp;LEFT(tabDaten[[#This Row],[Gld]],1)),tabGliederung[],2,FALSE)</f>
        <v xml:space="preserve">5    Gesundheit, Sport, Erholung </v>
      </c>
      <c r="F1607" s="14" t="str">
        <f>LEFT(tabDaten[[#This Row],[Gld]],2) &amp; "    " &amp;VLOOKUP((tabDaten[[#This Row],[MandNr]]&amp;"x"&amp;LEFT(tabDaten[[#This Row],[Gld]],2)),tabGliederung[],2,FALSE)</f>
        <v xml:space="preserve">56    Eigene Sportstätten </v>
      </c>
      <c r="G16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7" s="14" t="str">
        <f>LEFT(tabDaten[[#This Row],[Gld]],4) &amp; "    " &amp;VLOOKUP((tabDaten[[#This Row],[MandNr]]&amp;"x"&amp;LEFT(tabDaten[[#This Row],[Gld]],4)),tabGliederung[],2,FALSE)</f>
        <v xml:space="preserve">5610    Sporthallen Bad Rappenau </v>
      </c>
      <c r="I1607" s="14" t="str">
        <f>IF(OR(LEFT(tabDaten[[#This Row],[Grp]],1)*1=3,LEFT(tabDaten[[#This Row],[Grp]],1)*1=9),LEFT(tabDaten[[#This Row],[Grp]],2),LEFT(tabDaten[[#This Row],[Grp]],1))</f>
        <v>5</v>
      </c>
      <c r="J1607" s="14" t="str">
        <f>VLOOKUP(tabDaten[[#This Row],[GrpKurz]],tabGruppierung[],2,FALSE)</f>
        <v>A   Sächlicher Verwaltungs- und Betriebsaufwand</v>
      </c>
      <c r="K16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5610-544000    Abfallgebühren   </v>
      </c>
      <c r="L1607" s="17">
        <f>IF(OR(tabDaten[[#This Row],[art]]="00",tabDaten[[#This Row],[art]]="10"),tabDaten[[#This Row],[Plan]],tabDaten[[#This Row],[Plan]]*-1)</f>
        <v>-3700</v>
      </c>
      <c r="M1607" s="18">
        <f>IF(OR(tabDaten[[#This Row],[art]]="00",tabDaten[[#This Row],[art]]="10",tabDaten[[#This Row],[art]]="60",tabDaten[[#This Row],[art]]="70"),tabDaten[[#This Row],[Rechnung]],tabDaten[[#This Row],[Rechnung]]*-1)</f>
        <v>0</v>
      </c>
      <c r="N1607" s="44">
        <v>1</v>
      </c>
      <c r="O1607" s="45" t="s">
        <v>997</v>
      </c>
      <c r="P1607" s="45" t="s">
        <v>1299</v>
      </c>
      <c r="Q1607" s="45" t="s">
        <v>1735</v>
      </c>
      <c r="R1607" s="45" t="s">
        <v>995</v>
      </c>
      <c r="S1607" s="45" t="s">
        <v>1546</v>
      </c>
      <c r="T1607" s="44" t="s">
        <v>138</v>
      </c>
      <c r="U1607" s="46">
        <v>3700</v>
      </c>
      <c r="V1607" s="46">
        <v>0</v>
      </c>
    </row>
    <row r="1608" spans="2:22" x14ac:dyDescent="0.2">
      <c r="B1608" s="14" t="str">
        <f>IF(tabDaten[[#This Row],[MandNr]]="","Fehler",IF(tabDaten[[#This Row],[MandNr]]=1,"1 Stadt Bad Rappenau","2 Eigenbetrieb Stadtenwässerung"))</f>
        <v>1 Stadt Bad Rappenau</v>
      </c>
      <c r="C1608" s="14" t="str">
        <f>IF(OR(tabDaten[[#This Row],[art]]="00",tabDaten[[#This Row],[art]]="01",tabDaten[[#This Row],[art]]="60",tabDaten[[#This Row],[art]]="61"),"0 Verwaltungshaushalt","1 Vermögenshaushalt")</f>
        <v>0 Verwaltungshaushalt</v>
      </c>
      <c r="D1608" s="14" t="str">
        <f>VLOOKUP(tabDaten[[#This Row],[art]],tabKontenart[],2,FALSE)</f>
        <v>01 Ausgaben VerwaltungsHH</v>
      </c>
      <c r="E1608" s="14" t="str">
        <f>LEFT(tabDaten[[#This Row],[Gld]],1) &amp; "    " &amp;VLOOKUP((tabDaten[[#This Row],[MandNr]]&amp;"x"&amp;LEFT(tabDaten[[#This Row],[Gld]],1)),tabGliederung[],2,FALSE)</f>
        <v xml:space="preserve">5    Gesundheit, Sport, Erholung </v>
      </c>
      <c r="F1608" s="14" t="str">
        <f>LEFT(tabDaten[[#This Row],[Gld]],2) &amp; "    " &amp;VLOOKUP((tabDaten[[#This Row],[MandNr]]&amp;"x"&amp;LEFT(tabDaten[[#This Row],[Gld]],2)),tabGliederung[],2,FALSE)</f>
        <v xml:space="preserve">56    Eigene Sportstätten </v>
      </c>
      <c r="G16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8" s="14" t="str">
        <f>LEFT(tabDaten[[#This Row],[Gld]],4) &amp; "    " &amp;VLOOKUP((tabDaten[[#This Row],[MandNr]]&amp;"x"&amp;LEFT(tabDaten[[#This Row],[Gld]],4)),tabGliederung[],2,FALSE)</f>
        <v xml:space="preserve">5610    Sporthallen Bad Rappenau </v>
      </c>
      <c r="I1608" s="14" t="str">
        <f>IF(OR(LEFT(tabDaten[[#This Row],[Grp]],1)*1=3,LEFT(tabDaten[[#This Row],[Grp]],1)*1=9),LEFT(tabDaten[[#This Row],[Grp]],2),LEFT(tabDaten[[#This Row],[Grp]],1))</f>
        <v>5</v>
      </c>
      <c r="J1608" s="14" t="str">
        <f>VLOOKUP(tabDaten[[#This Row],[GrpKurz]],tabGruppierung[],2,FALSE)</f>
        <v>A   Sächlicher Verwaltungs- und Betriebsaufwand</v>
      </c>
      <c r="K16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5610-545000    Reinigungskosten   </v>
      </c>
      <c r="L1608" s="17">
        <f>IF(OR(tabDaten[[#This Row],[art]]="00",tabDaten[[#This Row],[art]]="10"),tabDaten[[#This Row],[Plan]],tabDaten[[#This Row],[Plan]]*-1)</f>
        <v>-51600</v>
      </c>
      <c r="M1608" s="18">
        <f>IF(OR(tabDaten[[#This Row],[art]]="00",tabDaten[[#This Row],[art]]="10",tabDaten[[#This Row],[art]]="60",tabDaten[[#This Row],[art]]="70"),tabDaten[[#This Row],[Rechnung]],tabDaten[[#This Row],[Rechnung]]*-1)</f>
        <v>0</v>
      </c>
      <c r="N1608" s="44">
        <v>1</v>
      </c>
      <c r="O1608" s="45" t="s">
        <v>997</v>
      </c>
      <c r="P1608" s="45" t="s">
        <v>1299</v>
      </c>
      <c r="Q1608" s="45" t="s">
        <v>1736</v>
      </c>
      <c r="R1608" s="45" t="s">
        <v>995</v>
      </c>
      <c r="S1608" s="45" t="s">
        <v>1546</v>
      </c>
      <c r="T1608" s="44" t="s">
        <v>139</v>
      </c>
      <c r="U1608" s="46">
        <v>51600</v>
      </c>
      <c r="V1608" s="46">
        <v>0</v>
      </c>
    </row>
    <row r="1609" spans="2:22" x14ac:dyDescent="0.2">
      <c r="B1609" s="14" t="str">
        <f>IF(tabDaten[[#This Row],[MandNr]]="","Fehler",IF(tabDaten[[#This Row],[MandNr]]=1,"1 Stadt Bad Rappenau","2 Eigenbetrieb Stadtenwässerung"))</f>
        <v>1 Stadt Bad Rappenau</v>
      </c>
      <c r="C1609" s="14" t="str">
        <f>IF(OR(tabDaten[[#This Row],[art]]="00",tabDaten[[#This Row],[art]]="01",tabDaten[[#This Row],[art]]="60",tabDaten[[#This Row],[art]]="61"),"0 Verwaltungshaushalt","1 Vermögenshaushalt")</f>
        <v>0 Verwaltungshaushalt</v>
      </c>
      <c r="D1609" s="14" t="str">
        <f>VLOOKUP(tabDaten[[#This Row],[art]],tabKontenart[],2,FALSE)</f>
        <v>01 Ausgaben VerwaltungsHH</v>
      </c>
      <c r="E1609" s="14" t="str">
        <f>LEFT(tabDaten[[#This Row],[Gld]],1) &amp; "    " &amp;VLOOKUP((tabDaten[[#This Row],[MandNr]]&amp;"x"&amp;LEFT(tabDaten[[#This Row],[Gld]],1)),tabGliederung[],2,FALSE)</f>
        <v xml:space="preserve">5    Gesundheit, Sport, Erholung </v>
      </c>
      <c r="F1609" s="14" t="str">
        <f>LEFT(tabDaten[[#This Row],[Gld]],2) &amp; "    " &amp;VLOOKUP((tabDaten[[#This Row],[MandNr]]&amp;"x"&amp;LEFT(tabDaten[[#This Row],[Gld]],2)),tabGliederung[],2,FALSE)</f>
        <v xml:space="preserve">56    Eigene Sportstätten </v>
      </c>
      <c r="G16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09" s="14" t="str">
        <f>LEFT(tabDaten[[#This Row],[Gld]],4) &amp; "    " &amp;VLOOKUP((tabDaten[[#This Row],[MandNr]]&amp;"x"&amp;LEFT(tabDaten[[#This Row],[Gld]],4)),tabGliederung[],2,FALSE)</f>
        <v xml:space="preserve">5610    Sporthallen Bad Rappenau </v>
      </c>
      <c r="I1609" s="14" t="str">
        <f>IF(OR(LEFT(tabDaten[[#This Row],[Grp]],1)*1=3,LEFT(tabDaten[[#This Row],[Grp]],1)*1=9),LEFT(tabDaten[[#This Row],[Grp]],2),LEFT(tabDaten[[#This Row],[Grp]],1))</f>
        <v>5</v>
      </c>
      <c r="J1609" s="14" t="str">
        <f>VLOOKUP(tabDaten[[#This Row],[GrpKurz]],tabGruppierung[],2,FALSE)</f>
        <v>A   Sächlicher Verwaltungs- und Betriebsaufwand</v>
      </c>
      <c r="K16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5610-546000    Steuern und Gebäudeversicherungen   </v>
      </c>
      <c r="L1609" s="17">
        <f>IF(OR(tabDaten[[#This Row],[art]]="00",tabDaten[[#This Row],[art]]="10"),tabDaten[[#This Row],[Plan]],tabDaten[[#This Row],[Plan]]*-1)</f>
        <v>-9500</v>
      </c>
      <c r="M1609" s="18">
        <f>IF(OR(tabDaten[[#This Row],[art]]="00",tabDaten[[#This Row],[art]]="10",tabDaten[[#This Row],[art]]="60",tabDaten[[#This Row],[art]]="70"),tabDaten[[#This Row],[Rechnung]],tabDaten[[#This Row],[Rechnung]]*-1)</f>
        <v>0</v>
      </c>
      <c r="N1609" s="44">
        <v>1</v>
      </c>
      <c r="O1609" s="45" t="s">
        <v>997</v>
      </c>
      <c r="P1609" s="45" t="s">
        <v>1299</v>
      </c>
      <c r="Q1609" s="45" t="s">
        <v>1737</v>
      </c>
      <c r="R1609" s="45" t="s">
        <v>995</v>
      </c>
      <c r="S1609" s="45" t="s">
        <v>1546</v>
      </c>
      <c r="T1609" s="44" t="s">
        <v>140</v>
      </c>
      <c r="U1609" s="46">
        <v>9500</v>
      </c>
      <c r="V1609" s="46">
        <v>0</v>
      </c>
    </row>
    <row r="1610" spans="2:22" x14ac:dyDescent="0.2">
      <c r="B1610" s="14" t="str">
        <f>IF(tabDaten[[#This Row],[MandNr]]="","Fehler",IF(tabDaten[[#This Row],[MandNr]]=1,"1 Stadt Bad Rappenau","2 Eigenbetrieb Stadtenwässerung"))</f>
        <v>1 Stadt Bad Rappenau</v>
      </c>
      <c r="C1610" s="14" t="str">
        <f>IF(OR(tabDaten[[#This Row],[art]]="00",tabDaten[[#This Row],[art]]="01",tabDaten[[#This Row],[art]]="60",tabDaten[[#This Row],[art]]="61"),"0 Verwaltungshaushalt","1 Vermögenshaushalt")</f>
        <v>0 Verwaltungshaushalt</v>
      </c>
      <c r="D1610" s="14" t="str">
        <f>VLOOKUP(tabDaten[[#This Row],[art]],tabKontenart[],2,FALSE)</f>
        <v>01 Ausgaben VerwaltungsHH</v>
      </c>
      <c r="E1610" s="14" t="str">
        <f>LEFT(tabDaten[[#This Row],[Gld]],1) &amp; "    " &amp;VLOOKUP((tabDaten[[#This Row],[MandNr]]&amp;"x"&amp;LEFT(tabDaten[[#This Row],[Gld]],1)),tabGliederung[],2,FALSE)</f>
        <v xml:space="preserve">5    Gesundheit, Sport, Erholung </v>
      </c>
      <c r="F1610" s="14" t="str">
        <f>LEFT(tabDaten[[#This Row],[Gld]],2) &amp; "    " &amp;VLOOKUP((tabDaten[[#This Row],[MandNr]]&amp;"x"&amp;LEFT(tabDaten[[#This Row],[Gld]],2)),tabGliederung[],2,FALSE)</f>
        <v xml:space="preserve">56    Eigene Sportstätten </v>
      </c>
      <c r="G16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0" s="14" t="str">
        <f>LEFT(tabDaten[[#This Row],[Gld]],4) &amp; "    " &amp;VLOOKUP((tabDaten[[#This Row],[MandNr]]&amp;"x"&amp;LEFT(tabDaten[[#This Row],[Gld]],4)),tabGliederung[],2,FALSE)</f>
        <v xml:space="preserve">5610    Sporthallen Bad Rappenau </v>
      </c>
      <c r="I1610" s="14" t="str">
        <f>IF(OR(LEFT(tabDaten[[#This Row],[Grp]],1)*1=3,LEFT(tabDaten[[#This Row],[Grp]],1)*1=9),LEFT(tabDaten[[#This Row],[Grp]],2),LEFT(tabDaten[[#This Row],[Grp]],1))</f>
        <v>5</v>
      </c>
      <c r="J1610" s="14" t="str">
        <f>VLOOKUP(tabDaten[[#This Row],[GrpKurz]],tabGruppierung[],2,FALSE)</f>
        <v>A   Sächlicher Verwaltungs- und Betriebsaufwand</v>
      </c>
      <c r="K16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5610-549000    sonstige Bewirtschaftungskosten (z.B. Schornsteinfeger, Feuerlöschgeräte) </v>
      </c>
      <c r="L1610" s="17">
        <f>IF(OR(tabDaten[[#This Row],[art]]="00",tabDaten[[#This Row],[art]]="10"),tabDaten[[#This Row],[Plan]],tabDaten[[#This Row],[Plan]]*-1)</f>
        <v>-18800</v>
      </c>
      <c r="M1610" s="18">
        <f>IF(OR(tabDaten[[#This Row],[art]]="00",tabDaten[[#This Row],[art]]="10",tabDaten[[#This Row],[art]]="60",tabDaten[[#This Row],[art]]="70"),tabDaten[[#This Row],[Rechnung]],tabDaten[[#This Row],[Rechnung]]*-1)</f>
        <v>0</v>
      </c>
      <c r="N1610" s="44">
        <v>1</v>
      </c>
      <c r="O1610" s="45" t="s">
        <v>997</v>
      </c>
      <c r="P1610" s="45" t="s">
        <v>1299</v>
      </c>
      <c r="Q1610" s="45" t="s">
        <v>1738</v>
      </c>
      <c r="R1610" s="45" t="s">
        <v>995</v>
      </c>
      <c r="S1610" s="45" t="s">
        <v>1546</v>
      </c>
      <c r="T1610" s="44" t="s">
        <v>141</v>
      </c>
      <c r="U1610" s="46">
        <v>18800</v>
      </c>
      <c r="V1610" s="46">
        <v>0</v>
      </c>
    </row>
    <row r="1611" spans="2:22" x14ac:dyDescent="0.2">
      <c r="B1611" s="14" t="str">
        <f>IF(tabDaten[[#This Row],[MandNr]]="","Fehler",IF(tabDaten[[#This Row],[MandNr]]=1,"1 Stadt Bad Rappenau","2 Eigenbetrieb Stadtenwässerung"))</f>
        <v>1 Stadt Bad Rappenau</v>
      </c>
      <c r="C1611" s="14" t="str">
        <f>IF(OR(tabDaten[[#This Row],[art]]="00",tabDaten[[#This Row],[art]]="01",tabDaten[[#This Row],[art]]="60",tabDaten[[#This Row],[art]]="61"),"0 Verwaltungshaushalt","1 Vermögenshaushalt")</f>
        <v>0 Verwaltungshaushalt</v>
      </c>
      <c r="D1611" s="14" t="str">
        <f>VLOOKUP(tabDaten[[#This Row],[art]],tabKontenart[],2,FALSE)</f>
        <v>01 Ausgaben VerwaltungsHH</v>
      </c>
      <c r="E1611" s="14" t="str">
        <f>LEFT(tabDaten[[#This Row],[Gld]],1) &amp; "    " &amp;VLOOKUP((tabDaten[[#This Row],[MandNr]]&amp;"x"&amp;LEFT(tabDaten[[#This Row],[Gld]],1)),tabGliederung[],2,FALSE)</f>
        <v xml:space="preserve">5    Gesundheit, Sport, Erholung </v>
      </c>
      <c r="F1611" s="14" t="str">
        <f>LEFT(tabDaten[[#This Row],[Gld]],2) &amp; "    " &amp;VLOOKUP((tabDaten[[#This Row],[MandNr]]&amp;"x"&amp;LEFT(tabDaten[[#This Row],[Gld]],2)),tabGliederung[],2,FALSE)</f>
        <v xml:space="preserve">56    Eigene Sportstätten </v>
      </c>
      <c r="G16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1" s="14" t="str">
        <f>LEFT(tabDaten[[#This Row],[Gld]],4) &amp; "    " &amp;VLOOKUP((tabDaten[[#This Row],[MandNr]]&amp;"x"&amp;LEFT(tabDaten[[#This Row],[Gld]],4)),tabGliederung[],2,FALSE)</f>
        <v xml:space="preserve">5610    Sporthallen Bad Rappenau </v>
      </c>
      <c r="I1611" s="14" t="str">
        <f>IF(OR(LEFT(tabDaten[[#This Row],[Grp]],1)*1=3,LEFT(tabDaten[[#This Row],[Grp]],1)*1=9),LEFT(tabDaten[[#This Row],[Grp]],2),LEFT(tabDaten[[#This Row],[Grp]],1))</f>
        <v>6</v>
      </c>
      <c r="J1611" s="14" t="str">
        <f>VLOOKUP(tabDaten[[#This Row],[GrpKurz]],tabGruppierung[],2,FALSE)</f>
        <v>A   Sächlicher Verwaltungs- und Betriebsaufwand</v>
      </c>
      <c r="K16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5610-650000    Bürobedarf   </v>
      </c>
      <c r="L1611" s="17">
        <f>IF(OR(tabDaten[[#This Row],[art]]="00",tabDaten[[#This Row],[art]]="10"),tabDaten[[#This Row],[Plan]],tabDaten[[#This Row],[Plan]]*-1)</f>
        <v>-700</v>
      </c>
      <c r="M1611" s="18">
        <f>IF(OR(tabDaten[[#This Row],[art]]="00",tabDaten[[#This Row],[art]]="10",tabDaten[[#This Row],[art]]="60",tabDaten[[#This Row],[art]]="70"),tabDaten[[#This Row],[Rechnung]],tabDaten[[#This Row],[Rechnung]]*-1)</f>
        <v>0</v>
      </c>
      <c r="N1611" s="44">
        <v>1</v>
      </c>
      <c r="O1611" s="45" t="s">
        <v>997</v>
      </c>
      <c r="P1611" s="45" t="s">
        <v>1299</v>
      </c>
      <c r="Q1611" s="45" t="s">
        <v>1724</v>
      </c>
      <c r="R1611" s="45" t="s">
        <v>995</v>
      </c>
      <c r="S1611" s="45" t="s">
        <v>1546</v>
      </c>
      <c r="T1611" s="44" t="s">
        <v>119</v>
      </c>
      <c r="U1611" s="46">
        <v>700</v>
      </c>
      <c r="V1611" s="46">
        <v>0</v>
      </c>
    </row>
    <row r="1612" spans="2:22" x14ac:dyDescent="0.2">
      <c r="B1612" s="14" t="str">
        <f>IF(tabDaten[[#This Row],[MandNr]]="","Fehler",IF(tabDaten[[#This Row],[MandNr]]=1,"1 Stadt Bad Rappenau","2 Eigenbetrieb Stadtenwässerung"))</f>
        <v>1 Stadt Bad Rappenau</v>
      </c>
      <c r="C1612" s="14" t="str">
        <f>IF(OR(tabDaten[[#This Row],[art]]="00",tabDaten[[#This Row],[art]]="01",tabDaten[[#This Row],[art]]="60",tabDaten[[#This Row],[art]]="61"),"0 Verwaltungshaushalt","1 Vermögenshaushalt")</f>
        <v>0 Verwaltungshaushalt</v>
      </c>
      <c r="D1612" s="14" t="str">
        <f>VLOOKUP(tabDaten[[#This Row],[art]],tabKontenart[],2,FALSE)</f>
        <v>01 Ausgaben VerwaltungsHH</v>
      </c>
      <c r="E1612" s="14" t="str">
        <f>LEFT(tabDaten[[#This Row],[Gld]],1) &amp; "    " &amp;VLOOKUP((tabDaten[[#This Row],[MandNr]]&amp;"x"&amp;LEFT(tabDaten[[#This Row],[Gld]],1)),tabGliederung[],2,FALSE)</f>
        <v xml:space="preserve">5    Gesundheit, Sport, Erholung </v>
      </c>
      <c r="F1612" s="14" t="str">
        <f>LEFT(tabDaten[[#This Row],[Gld]],2) &amp; "    " &amp;VLOOKUP((tabDaten[[#This Row],[MandNr]]&amp;"x"&amp;LEFT(tabDaten[[#This Row],[Gld]],2)),tabGliederung[],2,FALSE)</f>
        <v xml:space="preserve">56    Eigene Sportstätten </v>
      </c>
      <c r="G16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2" s="14" t="str">
        <f>LEFT(tabDaten[[#This Row],[Gld]],4) &amp; "    " &amp;VLOOKUP((tabDaten[[#This Row],[MandNr]]&amp;"x"&amp;LEFT(tabDaten[[#This Row],[Gld]],4)),tabGliederung[],2,FALSE)</f>
        <v xml:space="preserve">5610    Sporthallen Bad Rappenau </v>
      </c>
      <c r="I1612" s="14" t="str">
        <f>IF(OR(LEFT(tabDaten[[#This Row],[Grp]],1)*1=3,LEFT(tabDaten[[#This Row],[Grp]],1)*1=9),LEFT(tabDaten[[#This Row],[Grp]],2),LEFT(tabDaten[[#This Row],[Grp]],1))</f>
        <v>6</v>
      </c>
      <c r="J1612" s="14" t="str">
        <f>VLOOKUP(tabDaten[[#This Row],[GrpKurz]],tabGruppierung[],2,FALSE)</f>
        <v>A   Sächlicher Verwaltungs- und Betriebsaufwand</v>
      </c>
      <c r="K16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5610-668000    Vermischte Ausgaben   </v>
      </c>
      <c r="L1612" s="17">
        <f>IF(OR(tabDaten[[#This Row],[art]]="00",tabDaten[[#This Row],[art]]="10"),tabDaten[[#This Row],[Plan]],tabDaten[[#This Row],[Plan]]*-1)</f>
        <v>-100</v>
      </c>
      <c r="M1612" s="18">
        <f>IF(OR(tabDaten[[#This Row],[art]]="00",tabDaten[[#This Row],[art]]="10",tabDaten[[#This Row],[art]]="60",tabDaten[[#This Row],[art]]="70"),tabDaten[[#This Row],[Rechnung]],tabDaten[[#This Row],[Rechnung]]*-1)</f>
        <v>-2688.54</v>
      </c>
      <c r="N1612" s="44">
        <v>1</v>
      </c>
      <c r="O1612" s="45" t="s">
        <v>997</v>
      </c>
      <c r="P1612" s="45" t="s">
        <v>1299</v>
      </c>
      <c r="Q1612" s="45" t="s">
        <v>1726</v>
      </c>
      <c r="R1612" s="45" t="s">
        <v>995</v>
      </c>
      <c r="S1612" s="45" t="s">
        <v>1546</v>
      </c>
      <c r="T1612" s="44" t="s">
        <v>121</v>
      </c>
      <c r="U1612" s="46">
        <v>100</v>
      </c>
      <c r="V1612" s="46">
        <v>2688.54</v>
      </c>
    </row>
    <row r="1613" spans="2:22" x14ac:dyDescent="0.2">
      <c r="B1613" s="14" t="str">
        <f>IF(tabDaten[[#This Row],[MandNr]]="","Fehler",IF(tabDaten[[#This Row],[MandNr]]=1,"1 Stadt Bad Rappenau","2 Eigenbetrieb Stadtenwässerung"))</f>
        <v>1 Stadt Bad Rappenau</v>
      </c>
      <c r="C1613" s="14" t="str">
        <f>IF(OR(tabDaten[[#This Row],[art]]="00",tabDaten[[#This Row],[art]]="01",tabDaten[[#This Row],[art]]="60",tabDaten[[#This Row],[art]]="61"),"0 Verwaltungshaushalt","1 Vermögenshaushalt")</f>
        <v>0 Verwaltungshaushalt</v>
      </c>
      <c r="D1613" s="14" t="str">
        <f>VLOOKUP(tabDaten[[#This Row],[art]],tabKontenart[],2,FALSE)</f>
        <v>01 Ausgaben VerwaltungsHH</v>
      </c>
      <c r="E1613" s="14" t="str">
        <f>LEFT(tabDaten[[#This Row],[Gld]],1) &amp; "    " &amp;VLOOKUP((tabDaten[[#This Row],[MandNr]]&amp;"x"&amp;LEFT(tabDaten[[#This Row],[Gld]],1)),tabGliederung[],2,FALSE)</f>
        <v xml:space="preserve">5    Gesundheit, Sport, Erholung </v>
      </c>
      <c r="F1613" s="14" t="str">
        <f>LEFT(tabDaten[[#This Row],[Gld]],2) &amp; "    " &amp;VLOOKUP((tabDaten[[#This Row],[MandNr]]&amp;"x"&amp;LEFT(tabDaten[[#This Row],[Gld]],2)),tabGliederung[],2,FALSE)</f>
        <v xml:space="preserve">56    Eigene Sportstätten </v>
      </c>
      <c r="G16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3" s="14" t="str">
        <f>LEFT(tabDaten[[#This Row],[Gld]],4) &amp; "    " &amp;VLOOKUP((tabDaten[[#This Row],[MandNr]]&amp;"x"&amp;LEFT(tabDaten[[#This Row],[Gld]],4)),tabGliederung[],2,FALSE)</f>
        <v xml:space="preserve">5610    Sporthallen Bad Rappenau </v>
      </c>
      <c r="I1613" s="14" t="str">
        <f>IF(OR(LEFT(tabDaten[[#This Row],[Grp]],1)*1=3,LEFT(tabDaten[[#This Row],[Grp]],1)*1=9),LEFT(tabDaten[[#This Row],[Grp]],2),LEFT(tabDaten[[#This Row],[Grp]],1))</f>
        <v>6</v>
      </c>
      <c r="J1613" s="14" t="str">
        <f>VLOOKUP(tabDaten[[#This Row],[GrpKurz]],tabGruppierung[],2,FALSE)</f>
        <v>A   Sächlicher Verwaltungs- und Betriebsaufwand</v>
      </c>
      <c r="K16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5610-679000    Innere Verrechnungen   </v>
      </c>
      <c r="L1613" s="17">
        <f>IF(OR(tabDaten[[#This Row],[art]]="00",tabDaten[[#This Row],[art]]="10"),tabDaten[[#This Row],[Plan]],tabDaten[[#This Row],[Plan]]*-1)</f>
        <v>-5200</v>
      </c>
      <c r="M1613" s="18">
        <f>IF(OR(tabDaten[[#This Row],[art]]="00",tabDaten[[#This Row],[art]]="10",tabDaten[[#This Row],[art]]="60",tabDaten[[#This Row],[art]]="70"),tabDaten[[#This Row],[Rechnung]],tabDaten[[#This Row],[Rechnung]]*-1)</f>
        <v>0</v>
      </c>
      <c r="N1613" s="44">
        <v>1</v>
      </c>
      <c r="O1613" s="45" t="s">
        <v>997</v>
      </c>
      <c r="P1613" s="45" t="s">
        <v>1299</v>
      </c>
      <c r="Q1613" s="45" t="s">
        <v>1728</v>
      </c>
      <c r="R1613" s="45" t="s">
        <v>995</v>
      </c>
      <c r="S1613" s="45" t="s">
        <v>1546</v>
      </c>
      <c r="T1613" s="44" t="s">
        <v>11</v>
      </c>
      <c r="U1613" s="46">
        <v>5200</v>
      </c>
      <c r="V1613" s="46">
        <v>0</v>
      </c>
    </row>
    <row r="1614" spans="2:22" x14ac:dyDescent="0.2">
      <c r="B1614" s="14" t="str">
        <f>IF(tabDaten[[#This Row],[MandNr]]="","Fehler",IF(tabDaten[[#This Row],[MandNr]]=1,"1 Stadt Bad Rappenau","2 Eigenbetrieb Stadtenwässerung"))</f>
        <v>1 Stadt Bad Rappenau</v>
      </c>
      <c r="C1614" s="14" t="str">
        <f>IF(OR(tabDaten[[#This Row],[art]]="00",tabDaten[[#This Row],[art]]="01",tabDaten[[#This Row],[art]]="60",tabDaten[[#This Row],[art]]="61"),"0 Verwaltungshaushalt","1 Vermögenshaushalt")</f>
        <v>0 Verwaltungshaushalt</v>
      </c>
      <c r="D1614" s="14" t="str">
        <f>VLOOKUP(tabDaten[[#This Row],[art]],tabKontenart[],2,FALSE)</f>
        <v>01 Ausgaben VerwaltungsHH</v>
      </c>
      <c r="E1614" s="14" t="str">
        <f>LEFT(tabDaten[[#This Row],[Gld]],1) &amp; "    " &amp;VLOOKUP((tabDaten[[#This Row],[MandNr]]&amp;"x"&amp;LEFT(tabDaten[[#This Row],[Gld]],1)),tabGliederung[],2,FALSE)</f>
        <v xml:space="preserve">5    Gesundheit, Sport, Erholung </v>
      </c>
      <c r="F1614" s="14" t="str">
        <f>LEFT(tabDaten[[#This Row],[Gld]],2) &amp; "    " &amp;VLOOKUP((tabDaten[[#This Row],[MandNr]]&amp;"x"&amp;LEFT(tabDaten[[#This Row],[Gld]],2)),tabGliederung[],2,FALSE)</f>
        <v xml:space="preserve">56    Eigene Sportstätten </v>
      </c>
      <c r="G16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4" s="14" t="str">
        <f>LEFT(tabDaten[[#This Row],[Gld]],4) &amp; "    " &amp;VLOOKUP((tabDaten[[#This Row],[MandNr]]&amp;"x"&amp;LEFT(tabDaten[[#This Row],[Gld]],4)),tabGliederung[],2,FALSE)</f>
        <v xml:space="preserve">5610    Sporthallen Bad Rappenau </v>
      </c>
      <c r="I1614" s="14" t="str">
        <f>IF(OR(LEFT(tabDaten[[#This Row],[Grp]],1)*1=3,LEFT(tabDaten[[#This Row],[Grp]],1)*1=9),LEFT(tabDaten[[#This Row],[Grp]],2),LEFT(tabDaten[[#This Row],[Grp]],1))</f>
        <v>6</v>
      </c>
      <c r="J1614" s="14" t="str">
        <f>VLOOKUP(tabDaten[[#This Row],[GrpKurz]],tabGruppierung[],2,FALSE)</f>
        <v>A   Sächlicher Verwaltungs- und Betriebsaufwand</v>
      </c>
      <c r="K16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5610-680000    Abschreibungen   </v>
      </c>
      <c r="L1614" s="17">
        <f>IF(OR(tabDaten[[#This Row],[art]]="00",tabDaten[[#This Row],[art]]="10"),tabDaten[[#This Row],[Plan]],tabDaten[[#This Row],[Plan]]*-1)</f>
        <v>-255800</v>
      </c>
      <c r="M1614" s="18">
        <f>IF(OR(tabDaten[[#This Row],[art]]="00",tabDaten[[#This Row],[art]]="10",tabDaten[[#This Row],[art]]="60",tabDaten[[#This Row],[art]]="70"),tabDaten[[#This Row],[Rechnung]],tabDaten[[#This Row],[Rechnung]]*-1)</f>
        <v>-255754.5</v>
      </c>
      <c r="N1614" s="44">
        <v>1</v>
      </c>
      <c r="O1614" s="45" t="s">
        <v>997</v>
      </c>
      <c r="P1614" s="45" t="s">
        <v>1299</v>
      </c>
      <c r="Q1614" s="45" t="s">
        <v>1752</v>
      </c>
      <c r="R1614" s="45" t="s">
        <v>995</v>
      </c>
      <c r="S1614" s="45" t="s">
        <v>1546</v>
      </c>
      <c r="T1614" s="44" t="s">
        <v>98</v>
      </c>
      <c r="U1614" s="46">
        <v>255800</v>
      </c>
      <c r="V1614" s="46">
        <v>255754.5</v>
      </c>
    </row>
    <row r="1615" spans="2:22" x14ac:dyDescent="0.2">
      <c r="B1615" s="14" t="str">
        <f>IF(tabDaten[[#This Row],[MandNr]]="","Fehler",IF(tabDaten[[#This Row],[MandNr]]=1,"1 Stadt Bad Rappenau","2 Eigenbetrieb Stadtenwässerung"))</f>
        <v>1 Stadt Bad Rappenau</v>
      </c>
      <c r="C1615" s="14" t="str">
        <f>IF(OR(tabDaten[[#This Row],[art]]="00",tabDaten[[#This Row],[art]]="01",tabDaten[[#This Row],[art]]="60",tabDaten[[#This Row],[art]]="61"),"0 Verwaltungshaushalt","1 Vermögenshaushalt")</f>
        <v>0 Verwaltungshaushalt</v>
      </c>
      <c r="D1615" s="14" t="str">
        <f>VLOOKUP(tabDaten[[#This Row],[art]],tabKontenart[],2,FALSE)</f>
        <v>01 Ausgaben VerwaltungsHH</v>
      </c>
      <c r="E1615" s="14" t="str">
        <f>LEFT(tabDaten[[#This Row],[Gld]],1) &amp; "    " &amp;VLOOKUP((tabDaten[[#This Row],[MandNr]]&amp;"x"&amp;LEFT(tabDaten[[#This Row],[Gld]],1)),tabGliederung[],2,FALSE)</f>
        <v xml:space="preserve">5    Gesundheit, Sport, Erholung </v>
      </c>
      <c r="F1615" s="14" t="str">
        <f>LEFT(tabDaten[[#This Row],[Gld]],2) &amp; "    " &amp;VLOOKUP((tabDaten[[#This Row],[MandNr]]&amp;"x"&amp;LEFT(tabDaten[[#This Row],[Gld]],2)),tabGliederung[],2,FALSE)</f>
        <v xml:space="preserve">56    Eigene Sportstätten </v>
      </c>
      <c r="G16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5" s="14" t="str">
        <f>LEFT(tabDaten[[#This Row],[Gld]],4) &amp; "    " &amp;VLOOKUP((tabDaten[[#This Row],[MandNr]]&amp;"x"&amp;LEFT(tabDaten[[#This Row],[Gld]],4)),tabGliederung[],2,FALSE)</f>
        <v xml:space="preserve">5610    Sporthallen Bad Rappenau </v>
      </c>
      <c r="I1615" s="14" t="str">
        <f>IF(OR(LEFT(tabDaten[[#This Row],[Grp]],1)*1=3,LEFT(tabDaten[[#This Row],[Grp]],1)*1=9),LEFT(tabDaten[[#This Row],[Grp]],2),LEFT(tabDaten[[#This Row],[Grp]],1))</f>
        <v>6</v>
      </c>
      <c r="J1615" s="14" t="str">
        <f>VLOOKUP(tabDaten[[#This Row],[GrpKurz]],tabGruppierung[],2,FALSE)</f>
        <v>A   Sächlicher Verwaltungs- und Betriebsaufwand</v>
      </c>
      <c r="K16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5610-685000    Verzinsung des Anlagekapitals  </v>
      </c>
      <c r="L1615" s="17">
        <f>IF(OR(tabDaten[[#This Row],[art]]="00",tabDaten[[#This Row],[art]]="10"),tabDaten[[#This Row],[Plan]],tabDaten[[#This Row],[Plan]]*-1)</f>
        <v>-161100</v>
      </c>
      <c r="M1615" s="18">
        <f>IF(OR(tabDaten[[#This Row],[art]]="00",tabDaten[[#This Row],[art]]="10",tabDaten[[#This Row],[art]]="60",tabDaten[[#This Row],[art]]="70"),tabDaten[[#This Row],[Rechnung]],tabDaten[[#This Row],[Rechnung]]*-1)</f>
        <v>-160605.1</v>
      </c>
      <c r="N1615" s="44">
        <v>1</v>
      </c>
      <c r="O1615" s="45" t="s">
        <v>997</v>
      </c>
      <c r="P1615" s="45" t="s">
        <v>1299</v>
      </c>
      <c r="Q1615" s="45" t="s">
        <v>1753</v>
      </c>
      <c r="R1615" s="45" t="s">
        <v>995</v>
      </c>
      <c r="S1615" s="45" t="s">
        <v>1546</v>
      </c>
      <c r="T1615" s="44" t="s">
        <v>99</v>
      </c>
      <c r="U1615" s="46">
        <v>161100</v>
      </c>
      <c r="V1615" s="46">
        <v>160605.1</v>
      </c>
    </row>
    <row r="1616" spans="2:22" x14ac:dyDescent="0.2">
      <c r="B1616" s="14" t="str">
        <f>IF(tabDaten[[#This Row],[MandNr]]="","Fehler",IF(tabDaten[[#This Row],[MandNr]]=1,"1 Stadt Bad Rappenau","2 Eigenbetrieb Stadtenwässerung"))</f>
        <v>1 Stadt Bad Rappenau</v>
      </c>
      <c r="C1616" s="14" t="str">
        <f>IF(OR(tabDaten[[#This Row],[art]]="00",tabDaten[[#This Row],[art]]="01",tabDaten[[#This Row],[art]]="60",tabDaten[[#This Row],[art]]="61"),"0 Verwaltungshaushalt","1 Vermögenshaushalt")</f>
        <v>0 Verwaltungshaushalt</v>
      </c>
      <c r="D1616" s="14" t="str">
        <f>VLOOKUP(tabDaten[[#This Row],[art]],tabKontenart[],2,FALSE)</f>
        <v>01 Ausgaben VerwaltungsHH</v>
      </c>
      <c r="E1616" s="14" t="str">
        <f>LEFT(tabDaten[[#This Row],[Gld]],1) &amp; "    " &amp;VLOOKUP((tabDaten[[#This Row],[MandNr]]&amp;"x"&amp;LEFT(tabDaten[[#This Row],[Gld]],1)),tabGliederung[],2,FALSE)</f>
        <v xml:space="preserve">5    Gesundheit, Sport, Erholung </v>
      </c>
      <c r="F1616" s="14" t="str">
        <f>LEFT(tabDaten[[#This Row],[Gld]],2) &amp; "    " &amp;VLOOKUP((tabDaten[[#This Row],[MandNr]]&amp;"x"&amp;LEFT(tabDaten[[#This Row],[Gld]],2)),tabGliederung[],2,FALSE)</f>
        <v xml:space="preserve">56    Eigene Sportstätten </v>
      </c>
      <c r="G16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6" s="14" t="str">
        <f>LEFT(tabDaten[[#This Row],[Gld]],4) &amp; "    " &amp;VLOOKUP((tabDaten[[#This Row],[MandNr]]&amp;"x"&amp;LEFT(tabDaten[[#This Row],[Gld]],4)),tabGliederung[],2,FALSE)</f>
        <v xml:space="preserve">5611    Sporthalle Babstadt </v>
      </c>
      <c r="I1616" s="14" t="str">
        <f>IF(OR(LEFT(tabDaten[[#This Row],[Grp]],1)*1=3,LEFT(tabDaten[[#This Row],[Grp]],1)*1=9),LEFT(tabDaten[[#This Row],[Grp]],2),LEFT(tabDaten[[#This Row],[Grp]],1))</f>
        <v>5</v>
      </c>
      <c r="J1616" s="14" t="str">
        <f>VLOOKUP(tabDaten[[#This Row],[GrpKurz]],tabGruppierung[],2,FALSE)</f>
        <v>A   Sächlicher Verwaltungs- und Betriebsaufwand</v>
      </c>
      <c r="K16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5611-501000    Gebäudeunterhaltung   </v>
      </c>
      <c r="L1616" s="17">
        <f>IF(OR(tabDaten[[#This Row],[art]]="00",tabDaten[[#This Row],[art]]="10"),tabDaten[[#This Row],[Plan]],tabDaten[[#This Row],[Plan]]*-1)</f>
        <v>-2000</v>
      </c>
      <c r="M1616" s="18">
        <f>IF(OR(tabDaten[[#This Row],[art]]="00",tabDaten[[#This Row],[art]]="10",tabDaten[[#This Row],[art]]="60",tabDaten[[#This Row],[art]]="70"),tabDaten[[#This Row],[Rechnung]],tabDaten[[#This Row],[Rechnung]]*-1)</f>
        <v>-1285.43</v>
      </c>
      <c r="N1616" s="44">
        <v>1</v>
      </c>
      <c r="O1616" s="45" t="s">
        <v>997</v>
      </c>
      <c r="P1616" s="45" t="s">
        <v>1300</v>
      </c>
      <c r="Q1616" s="45" t="s">
        <v>1730</v>
      </c>
      <c r="R1616" s="45" t="s">
        <v>995</v>
      </c>
      <c r="S1616" s="45" t="s">
        <v>1546</v>
      </c>
      <c r="T1616" s="44" t="s">
        <v>133</v>
      </c>
      <c r="U1616" s="46">
        <v>2000</v>
      </c>
      <c r="V1616" s="46">
        <v>1285.43</v>
      </c>
    </row>
    <row r="1617" spans="2:22" x14ac:dyDescent="0.2">
      <c r="B1617" s="14" t="str">
        <f>IF(tabDaten[[#This Row],[MandNr]]="","Fehler",IF(tabDaten[[#This Row],[MandNr]]=1,"1 Stadt Bad Rappenau","2 Eigenbetrieb Stadtenwässerung"))</f>
        <v>1 Stadt Bad Rappenau</v>
      </c>
      <c r="C1617" s="14" t="str">
        <f>IF(OR(tabDaten[[#This Row],[art]]="00",tabDaten[[#This Row],[art]]="01",tabDaten[[#This Row],[art]]="60",tabDaten[[#This Row],[art]]="61"),"0 Verwaltungshaushalt","1 Vermögenshaushalt")</f>
        <v>0 Verwaltungshaushalt</v>
      </c>
      <c r="D1617" s="14" t="str">
        <f>VLOOKUP(tabDaten[[#This Row],[art]],tabKontenart[],2,FALSE)</f>
        <v>01 Ausgaben VerwaltungsHH</v>
      </c>
      <c r="E1617" s="14" t="str">
        <f>LEFT(tabDaten[[#This Row],[Gld]],1) &amp; "    " &amp;VLOOKUP((tabDaten[[#This Row],[MandNr]]&amp;"x"&amp;LEFT(tabDaten[[#This Row],[Gld]],1)),tabGliederung[],2,FALSE)</f>
        <v xml:space="preserve">5    Gesundheit, Sport, Erholung </v>
      </c>
      <c r="F1617" s="14" t="str">
        <f>LEFT(tabDaten[[#This Row],[Gld]],2) &amp; "    " &amp;VLOOKUP((tabDaten[[#This Row],[MandNr]]&amp;"x"&amp;LEFT(tabDaten[[#This Row],[Gld]],2)),tabGliederung[],2,FALSE)</f>
        <v xml:space="preserve">56    Eigene Sportstätten </v>
      </c>
      <c r="G16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7" s="14" t="str">
        <f>LEFT(tabDaten[[#This Row],[Gld]],4) &amp; "    " &amp;VLOOKUP((tabDaten[[#This Row],[MandNr]]&amp;"x"&amp;LEFT(tabDaten[[#This Row],[Gld]],4)),tabGliederung[],2,FALSE)</f>
        <v xml:space="preserve">5611    Sporthalle Babstadt </v>
      </c>
      <c r="I1617" s="14" t="str">
        <f>IF(OR(LEFT(tabDaten[[#This Row],[Grp]],1)*1=3,LEFT(tabDaten[[#This Row],[Grp]],1)*1=9),LEFT(tabDaten[[#This Row],[Grp]],2),LEFT(tabDaten[[#This Row],[Grp]],1))</f>
        <v>5</v>
      </c>
      <c r="J1617" s="14" t="str">
        <f>VLOOKUP(tabDaten[[#This Row],[GrpKurz]],tabGruppierung[],2,FALSE)</f>
        <v>A   Sächlicher Verwaltungs- und Betriebsaufwand</v>
      </c>
      <c r="K16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5611-510000    Unterhaltung des sonstigen unbeweglichen Vermögens  </v>
      </c>
      <c r="L1617" s="17">
        <f>IF(OR(tabDaten[[#This Row],[art]]="00",tabDaten[[#This Row],[art]]="10"),tabDaten[[#This Row],[Plan]],tabDaten[[#This Row],[Plan]]*-1)</f>
        <v>0</v>
      </c>
      <c r="M1617" s="18">
        <f>IF(OR(tabDaten[[#This Row],[art]]="00",tabDaten[[#This Row],[art]]="10",tabDaten[[#This Row],[art]]="60",tabDaten[[#This Row],[art]]="70"),tabDaten[[#This Row],[Rechnung]],tabDaten[[#This Row],[Rechnung]]*-1)</f>
        <v>-1783.9</v>
      </c>
      <c r="N1617" s="44">
        <v>1</v>
      </c>
      <c r="O1617" s="45" t="s">
        <v>997</v>
      </c>
      <c r="P1617" s="45" t="s">
        <v>1300</v>
      </c>
      <c r="Q1617" s="45" t="s">
        <v>1731</v>
      </c>
      <c r="R1617" s="45" t="s">
        <v>995</v>
      </c>
      <c r="S1617" s="45" t="s">
        <v>1546</v>
      </c>
      <c r="T1617" s="44" t="s">
        <v>134</v>
      </c>
      <c r="U1617" s="46">
        <v>0</v>
      </c>
      <c r="V1617" s="46">
        <v>1783.9</v>
      </c>
    </row>
    <row r="1618" spans="2:22" x14ac:dyDescent="0.2">
      <c r="B1618" s="14" t="str">
        <f>IF(tabDaten[[#This Row],[MandNr]]="","Fehler",IF(tabDaten[[#This Row],[MandNr]]=1,"1 Stadt Bad Rappenau","2 Eigenbetrieb Stadtenwässerung"))</f>
        <v>1 Stadt Bad Rappenau</v>
      </c>
      <c r="C1618" s="14" t="str">
        <f>IF(OR(tabDaten[[#This Row],[art]]="00",tabDaten[[#This Row],[art]]="01",tabDaten[[#This Row],[art]]="60",tabDaten[[#This Row],[art]]="61"),"0 Verwaltungshaushalt","1 Vermögenshaushalt")</f>
        <v>0 Verwaltungshaushalt</v>
      </c>
      <c r="D1618" s="14" t="str">
        <f>VLOOKUP(tabDaten[[#This Row],[art]],tabKontenart[],2,FALSE)</f>
        <v>01 Ausgaben VerwaltungsHH</v>
      </c>
      <c r="E1618" s="14" t="str">
        <f>LEFT(tabDaten[[#This Row],[Gld]],1) &amp; "    " &amp;VLOOKUP((tabDaten[[#This Row],[MandNr]]&amp;"x"&amp;LEFT(tabDaten[[#This Row],[Gld]],1)),tabGliederung[],2,FALSE)</f>
        <v xml:space="preserve">5    Gesundheit, Sport, Erholung </v>
      </c>
      <c r="F1618" s="14" t="str">
        <f>LEFT(tabDaten[[#This Row],[Gld]],2) &amp; "    " &amp;VLOOKUP((tabDaten[[#This Row],[MandNr]]&amp;"x"&amp;LEFT(tabDaten[[#This Row],[Gld]],2)),tabGliederung[],2,FALSE)</f>
        <v xml:space="preserve">56    Eigene Sportstätten </v>
      </c>
      <c r="G16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8" s="14" t="str">
        <f>LEFT(tabDaten[[#This Row],[Gld]],4) &amp; "    " &amp;VLOOKUP((tabDaten[[#This Row],[MandNr]]&amp;"x"&amp;LEFT(tabDaten[[#This Row],[Gld]],4)),tabGliederung[],2,FALSE)</f>
        <v xml:space="preserve">5611    Sporthalle Babstadt </v>
      </c>
      <c r="I1618" s="14" t="str">
        <f>IF(OR(LEFT(tabDaten[[#This Row],[Grp]],1)*1=3,LEFT(tabDaten[[#This Row],[Grp]],1)*1=9),LEFT(tabDaten[[#This Row],[Grp]],2),LEFT(tabDaten[[#This Row],[Grp]],1))</f>
        <v>5</v>
      </c>
      <c r="J1618" s="14" t="str">
        <f>VLOOKUP(tabDaten[[#This Row],[GrpKurz]],tabGruppierung[],2,FALSE)</f>
        <v>A   Sächlicher Verwaltungs- und Betriebsaufwand</v>
      </c>
      <c r="K16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5611-521000    Geräte, Ausstattungs- und Einrichtungsgegenstände  </v>
      </c>
      <c r="L1618" s="17">
        <f>IF(OR(tabDaten[[#This Row],[art]]="00",tabDaten[[#This Row],[art]]="10"),tabDaten[[#This Row],[Plan]],tabDaten[[#This Row],[Plan]]*-1)</f>
        <v>-1000</v>
      </c>
      <c r="M1618" s="18">
        <f>IF(OR(tabDaten[[#This Row],[art]]="00",tabDaten[[#This Row],[art]]="10",tabDaten[[#This Row],[art]]="60",tabDaten[[#This Row],[art]]="70"),tabDaten[[#This Row],[Rechnung]],tabDaten[[#This Row],[Rechnung]]*-1)</f>
        <v>-389.99</v>
      </c>
      <c r="N1618" s="44">
        <v>1</v>
      </c>
      <c r="O1618" s="45" t="s">
        <v>997</v>
      </c>
      <c r="P1618" s="45" t="s">
        <v>1300</v>
      </c>
      <c r="Q1618" s="45" t="s">
        <v>1750</v>
      </c>
      <c r="R1618" s="45" t="s">
        <v>995</v>
      </c>
      <c r="S1618" s="45" t="s">
        <v>1546</v>
      </c>
      <c r="T1618" s="44" t="s">
        <v>125</v>
      </c>
      <c r="U1618" s="46">
        <v>1000</v>
      </c>
      <c r="V1618" s="46">
        <v>389.99</v>
      </c>
    </row>
    <row r="1619" spans="2:22" x14ac:dyDescent="0.2">
      <c r="B1619" s="14" t="str">
        <f>IF(tabDaten[[#This Row],[MandNr]]="","Fehler",IF(tabDaten[[#This Row],[MandNr]]=1,"1 Stadt Bad Rappenau","2 Eigenbetrieb Stadtenwässerung"))</f>
        <v>1 Stadt Bad Rappenau</v>
      </c>
      <c r="C1619" s="14" t="str">
        <f>IF(OR(tabDaten[[#This Row],[art]]="00",tabDaten[[#This Row],[art]]="01",tabDaten[[#This Row],[art]]="60",tabDaten[[#This Row],[art]]="61"),"0 Verwaltungshaushalt","1 Vermögenshaushalt")</f>
        <v>0 Verwaltungshaushalt</v>
      </c>
      <c r="D1619" s="14" t="str">
        <f>VLOOKUP(tabDaten[[#This Row],[art]],tabKontenart[],2,FALSE)</f>
        <v>01 Ausgaben VerwaltungsHH</v>
      </c>
      <c r="E1619" s="14" t="str">
        <f>LEFT(tabDaten[[#This Row],[Gld]],1) &amp; "    " &amp;VLOOKUP((tabDaten[[#This Row],[MandNr]]&amp;"x"&amp;LEFT(tabDaten[[#This Row],[Gld]],1)),tabGliederung[],2,FALSE)</f>
        <v xml:space="preserve">5    Gesundheit, Sport, Erholung </v>
      </c>
      <c r="F1619" s="14" t="str">
        <f>LEFT(tabDaten[[#This Row],[Gld]],2) &amp; "    " &amp;VLOOKUP((tabDaten[[#This Row],[MandNr]]&amp;"x"&amp;LEFT(tabDaten[[#This Row],[Gld]],2)),tabGliederung[],2,FALSE)</f>
        <v xml:space="preserve">56    Eigene Sportstätten </v>
      </c>
      <c r="G16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19" s="14" t="str">
        <f>LEFT(tabDaten[[#This Row],[Gld]],4) &amp; "    " &amp;VLOOKUP((tabDaten[[#This Row],[MandNr]]&amp;"x"&amp;LEFT(tabDaten[[#This Row],[Gld]],4)),tabGliederung[],2,FALSE)</f>
        <v xml:space="preserve">5611    Sporthalle Babstadt </v>
      </c>
      <c r="I1619" s="14" t="str">
        <f>IF(OR(LEFT(tabDaten[[#This Row],[Grp]],1)*1=3,LEFT(tabDaten[[#This Row],[Grp]],1)*1=9),LEFT(tabDaten[[#This Row],[Grp]],2),LEFT(tabDaten[[#This Row],[Grp]],1))</f>
        <v>5</v>
      </c>
      <c r="J1619" s="14" t="str">
        <f>VLOOKUP(tabDaten[[#This Row],[GrpKurz]],tabGruppierung[],2,FALSE)</f>
        <v>A   Sächlicher Verwaltungs- und Betriebsaufwand</v>
      </c>
      <c r="K16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5611-541000    Strom   </v>
      </c>
      <c r="L1619" s="17">
        <f>IF(OR(tabDaten[[#This Row],[art]]="00",tabDaten[[#This Row],[art]]="10"),tabDaten[[#This Row],[Plan]],tabDaten[[#This Row],[Plan]]*-1)</f>
        <v>-1400</v>
      </c>
      <c r="M1619" s="18">
        <f>IF(OR(tabDaten[[#This Row],[art]]="00",tabDaten[[#This Row],[art]]="10",tabDaten[[#This Row],[art]]="60",tabDaten[[#This Row],[art]]="70"),tabDaten[[#This Row],[Rechnung]],tabDaten[[#This Row],[Rechnung]]*-1)</f>
        <v>-1106.3900000000001</v>
      </c>
      <c r="N1619" s="44">
        <v>1</v>
      </c>
      <c r="O1619" s="45" t="s">
        <v>997</v>
      </c>
      <c r="P1619" s="45" t="s">
        <v>1300</v>
      </c>
      <c r="Q1619" s="45" t="s">
        <v>1732</v>
      </c>
      <c r="R1619" s="45" t="s">
        <v>995</v>
      </c>
      <c r="S1619" s="45" t="s">
        <v>1546</v>
      </c>
      <c r="T1619" s="44" t="s">
        <v>135</v>
      </c>
      <c r="U1619" s="46">
        <v>1400</v>
      </c>
      <c r="V1619" s="46">
        <v>1106.3900000000001</v>
      </c>
    </row>
    <row r="1620" spans="2:22" x14ac:dyDescent="0.2">
      <c r="B1620" s="14" t="str">
        <f>IF(tabDaten[[#This Row],[MandNr]]="","Fehler",IF(tabDaten[[#This Row],[MandNr]]=1,"1 Stadt Bad Rappenau","2 Eigenbetrieb Stadtenwässerung"))</f>
        <v>1 Stadt Bad Rappenau</v>
      </c>
      <c r="C1620" s="14" t="str">
        <f>IF(OR(tabDaten[[#This Row],[art]]="00",tabDaten[[#This Row],[art]]="01",tabDaten[[#This Row],[art]]="60",tabDaten[[#This Row],[art]]="61"),"0 Verwaltungshaushalt","1 Vermögenshaushalt")</f>
        <v>0 Verwaltungshaushalt</v>
      </c>
      <c r="D1620" s="14" t="str">
        <f>VLOOKUP(tabDaten[[#This Row],[art]],tabKontenart[],2,FALSE)</f>
        <v>01 Ausgaben VerwaltungsHH</v>
      </c>
      <c r="E1620" s="14" t="str">
        <f>LEFT(tabDaten[[#This Row],[Gld]],1) &amp; "    " &amp;VLOOKUP((tabDaten[[#This Row],[MandNr]]&amp;"x"&amp;LEFT(tabDaten[[#This Row],[Gld]],1)),tabGliederung[],2,FALSE)</f>
        <v xml:space="preserve">5    Gesundheit, Sport, Erholung </v>
      </c>
      <c r="F1620" s="14" t="str">
        <f>LEFT(tabDaten[[#This Row],[Gld]],2) &amp; "    " &amp;VLOOKUP((tabDaten[[#This Row],[MandNr]]&amp;"x"&amp;LEFT(tabDaten[[#This Row],[Gld]],2)),tabGliederung[],2,FALSE)</f>
        <v xml:space="preserve">56    Eigene Sportstätten </v>
      </c>
      <c r="G16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0" s="14" t="str">
        <f>LEFT(tabDaten[[#This Row],[Gld]],4) &amp; "    " &amp;VLOOKUP((tabDaten[[#This Row],[MandNr]]&amp;"x"&amp;LEFT(tabDaten[[#This Row],[Gld]],4)),tabGliederung[],2,FALSE)</f>
        <v xml:space="preserve">5611    Sporthalle Babstadt </v>
      </c>
      <c r="I1620" s="14" t="str">
        <f>IF(OR(LEFT(tabDaten[[#This Row],[Grp]],1)*1=3,LEFT(tabDaten[[#This Row],[Grp]],1)*1=9),LEFT(tabDaten[[#This Row],[Grp]],2),LEFT(tabDaten[[#This Row],[Grp]],1))</f>
        <v>5</v>
      </c>
      <c r="J1620" s="14" t="str">
        <f>VLOOKUP(tabDaten[[#This Row],[GrpKurz]],tabGruppierung[],2,FALSE)</f>
        <v>A   Sächlicher Verwaltungs- und Betriebsaufwand</v>
      </c>
      <c r="K16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5611-542000    Wasser / Abwasser   </v>
      </c>
      <c r="L1620" s="17">
        <f>IF(OR(tabDaten[[#This Row],[art]]="00",tabDaten[[#This Row],[art]]="10"),tabDaten[[#This Row],[Plan]],tabDaten[[#This Row],[Plan]]*-1)</f>
        <v>-700</v>
      </c>
      <c r="M1620" s="18">
        <f>IF(OR(tabDaten[[#This Row],[art]]="00",tabDaten[[#This Row],[art]]="10",tabDaten[[#This Row],[art]]="60",tabDaten[[#This Row],[art]]="70"),tabDaten[[#This Row],[Rechnung]],tabDaten[[#This Row],[Rechnung]]*-1)</f>
        <v>-927.95</v>
      </c>
      <c r="N1620" s="44">
        <v>1</v>
      </c>
      <c r="O1620" s="45" t="s">
        <v>997</v>
      </c>
      <c r="P1620" s="45" t="s">
        <v>1300</v>
      </c>
      <c r="Q1620" s="45" t="s">
        <v>1733</v>
      </c>
      <c r="R1620" s="45" t="s">
        <v>995</v>
      </c>
      <c r="S1620" s="45" t="s">
        <v>1546</v>
      </c>
      <c r="T1620" s="44" t="s">
        <v>136</v>
      </c>
      <c r="U1620" s="46">
        <v>700</v>
      </c>
      <c r="V1620" s="46">
        <v>927.95</v>
      </c>
    </row>
    <row r="1621" spans="2:22" x14ac:dyDescent="0.2">
      <c r="B1621" s="14" t="str">
        <f>IF(tabDaten[[#This Row],[MandNr]]="","Fehler",IF(tabDaten[[#This Row],[MandNr]]=1,"1 Stadt Bad Rappenau","2 Eigenbetrieb Stadtenwässerung"))</f>
        <v>1 Stadt Bad Rappenau</v>
      </c>
      <c r="C1621" s="14" t="str">
        <f>IF(OR(tabDaten[[#This Row],[art]]="00",tabDaten[[#This Row],[art]]="01",tabDaten[[#This Row],[art]]="60",tabDaten[[#This Row],[art]]="61"),"0 Verwaltungshaushalt","1 Vermögenshaushalt")</f>
        <v>0 Verwaltungshaushalt</v>
      </c>
      <c r="D1621" s="14" t="str">
        <f>VLOOKUP(tabDaten[[#This Row],[art]],tabKontenart[],2,FALSE)</f>
        <v>01 Ausgaben VerwaltungsHH</v>
      </c>
      <c r="E1621" s="14" t="str">
        <f>LEFT(tabDaten[[#This Row],[Gld]],1) &amp; "    " &amp;VLOOKUP((tabDaten[[#This Row],[MandNr]]&amp;"x"&amp;LEFT(tabDaten[[#This Row],[Gld]],1)),tabGliederung[],2,FALSE)</f>
        <v xml:space="preserve">5    Gesundheit, Sport, Erholung </v>
      </c>
      <c r="F1621" s="14" t="str">
        <f>LEFT(tabDaten[[#This Row],[Gld]],2) &amp; "    " &amp;VLOOKUP((tabDaten[[#This Row],[MandNr]]&amp;"x"&amp;LEFT(tabDaten[[#This Row],[Gld]],2)),tabGliederung[],2,FALSE)</f>
        <v xml:space="preserve">56    Eigene Sportstätten </v>
      </c>
      <c r="G16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1" s="14" t="str">
        <f>LEFT(tabDaten[[#This Row],[Gld]],4) &amp; "    " &amp;VLOOKUP((tabDaten[[#This Row],[MandNr]]&amp;"x"&amp;LEFT(tabDaten[[#This Row],[Gld]],4)),tabGliederung[],2,FALSE)</f>
        <v xml:space="preserve">5611    Sporthalle Babstadt </v>
      </c>
      <c r="I1621" s="14" t="str">
        <f>IF(OR(LEFT(tabDaten[[#This Row],[Grp]],1)*1=3,LEFT(tabDaten[[#This Row],[Grp]],1)*1=9),LEFT(tabDaten[[#This Row],[Grp]],2),LEFT(tabDaten[[#This Row],[Grp]],1))</f>
        <v>5</v>
      </c>
      <c r="J1621" s="14" t="str">
        <f>VLOOKUP(tabDaten[[#This Row],[GrpKurz]],tabGruppierung[],2,FALSE)</f>
        <v>A   Sächlicher Verwaltungs- und Betriebsaufwand</v>
      </c>
      <c r="K16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5611-543000    Heizungskosten   </v>
      </c>
      <c r="L1621" s="17">
        <f>IF(OR(tabDaten[[#This Row],[art]]="00",tabDaten[[#This Row],[art]]="10"),tabDaten[[#This Row],[Plan]],tabDaten[[#This Row],[Plan]]*-1)</f>
        <v>-5000</v>
      </c>
      <c r="M1621" s="18">
        <f>IF(OR(tabDaten[[#This Row],[art]]="00",tabDaten[[#This Row],[art]]="10",tabDaten[[#This Row],[art]]="60",tabDaten[[#This Row],[art]]="70"),tabDaten[[#This Row],[Rechnung]],tabDaten[[#This Row],[Rechnung]]*-1)</f>
        <v>-9313.2900000000009</v>
      </c>
      <c r="N1621" s="44">
        <v>1</v>
      </c>
      <c r="O1621" s="45" t="s">
        <v>997</v>
      </c>
      <c r="P1621" s="45" t="s">
        <v>1300</v>
      </c>
      <c r="Q1621" s="45" t="s">
        <v>1734</v>
      </c>
      <c r="R1621" s="45" t="s">
        <v>995</v>
      </c>
      <c r="S1621" s="45" t="s">
        <v>1546</v>
      </c>
      <c r="T1621" s="44" t="s">
        <v>137</v>
      </c>
      <c r="U1621" s="46">
        <v>5000</v>
      </c>
      <c r="V1621" s="46">
        <v>9313.2900000000009</v>
      </c>
    </row>
    <row r="1622" spans="2:22" x14ac:dyDescent="0.2">
      <c r="B1622" s="14" t="str">
        <f>IF(tabDaten[[#This Row],[MandNr]]="","Fehler",IF(tabDaten[[#This Row],[MandNr]]=1,"1 Stadt Bad Rappenau","2 Eigenbetrieb Stadtenwässerung"))</f>
        <v>1 Stadt Bad Rappenau</v>
      </c>
      <c r="C1622" s="14" t="str">
        <f>IF(OR(tabDaten[[#This Row],[art]]="00",tabDaten[[#This Row],[art]]="01",tabDaten[[#This Row],[art]]="60",tabDaten[[#This Row],[art]]="61"),"0 Verwaltungshaushalt","1 Vermögenshaushalt")</f>
        <v>0 Verwaltungshaushalt</v>
      </c>
      <c r="D1622" s="14" t="str">
        <f>VLOOKUP(tabDaten[[#This Row],[art]],tabKontenart[],2,FALSE)</f>
        <v>01 Ausgaben VerwaltungsHH</v>
      </c>
      <c r="E1622" s="14" t="str">
        <f>LEFT(tabDaten[[#This Row],[Gld]],1) &amp; "    " &amp;VLOOKUP((tabDaten[[#This Row],[MandNr]]&amp;"x"&amp;LEFT(tabDaten[[#This Row],[Gld]],1)),tabGliederung[],2,FALSE)</f>
        <v xml:space="preserve">5    Gesundheit, Sport, Erholung </v>
      </c>
      <c r="F1622" s="14" t="str">
        <f>LEFT(tabDaten[[#This Row],[Gld]],2) &amp; "    " &amp;VLOOKUP((tabDaten[[#This Row],[MandNr]]&amp;"x"&amp;LEFT(tabDaten[[#This Row],[Gld]],2)),tabGliederung[],2,FALSE)</f>
        <v xml:space="preserve">56    Eigene Sportstätten </v>
      </c>
      <c r="G16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2" s="14" t="str">
        <f>LEFT(tabDaten[[#This Row],[Gld]],4) &amp; "    " &amp;VLOOKUP((tabDaten[[#This Row],[MandNr]]&amp;"x"&amp;LEFT(tabDaten[[#This Row],[Gld]],4)),tabGliederung[],2,FALSE)</f>
        <v xml:space="preserve">5611    Sporthalle Babstadt </v>
      </c>
      <c r="I1622" s="14" t="str">
        <f>IF(OR(LEFT(tabDaten[[#This Row],[Grp]],1)*1=3,LEFT(tabDaten[[#This Row],[Grp]],1)*1=9),LEFT(tabDaten[[#This Row],[Grp]],2),LEFT(tabDaten[[#This Row],[Grp]],1))</f>
        <v>5</v>
      </c>
      <c r="J1622" s="14" t="str">
        <f>VLOOKUP(tabDaten[[#This Row],[GrpKurz]],tabGruppierung[],2,FALSE)</f>
        <v>A   Sächlicher Verwaltungs- und Betriebsaufwand</v>
      </c>
      <c r="K16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5611-544000    Abfallgebühren   </v>
      </c>
      <c r="L1622" s="17">
        <f>IF(OR(tabDaten[[#This Row],[art]]="00",tabDaten[[#This Row],[art]]="10"),tabDaten[[#This Row],[Plan]],tabDaten[[#This Row],[Plan]]*-1)</f>
        <v>-100</v>
      </c>
      <c r="M1622" s="18">
        <f>IF(OR(tabDaten[[#This Row],[art]]="00",tabDaten[[#This Row],[art]]="10",tabDaten[[#This Row],[art]]="60",tabDaten[[#This Row],[art]]="70"),tabDaten[[#This Row],[Rechnung]],tabDaten[[#This Row],[Rechnung]]*-1)</f>
        <v>-40</v>
      </c>
      <c r="N1622" s="44">
        <v>1</v>
      </c>
      <c r="O1622" s="45" t="s">
        <v>997</v>
      </c>
      <c r="P1622" s="45" t="s">
        <v>1300</v>
      </c>
      <c r="Q1622" s="45" t="s">
        <v>1735</v>
      </c>
      <c r="R1622" s="45" t="s">
        <v>995</v>
      </c>
      <c r="S1622" s="45" t="s">
        <v>1546</v>
      </c>
      <c r="T1622" s="44" t="s">
        <v>138</v>
      </c>
      <c r="U1622" s="46">
        <v>100</v>
      </c>
      <c r="V1622" s="46">
        <v>40</v>
      </c>
    </row>
    <row r="1623" spans="2:22" x14ac:dyDescent="0.2">
      <c r="B1623" s="14" t="str">
        <f>IF(tabDaten[[#This Row],[MandNr]]="","Fehler",IF(tabDaten[[#This Row],[MandNr]]=1,"1 Stadt Bad Rappenau","2 Eigenbetrieb Stadtenwässerung"))</f>
        <v>1 Stadt Bad Rappenau</v>
      </c>
      <c r="C1623" s="14" t="str">
        <f>IF(OR(tabDaten[[#This Row],[art]]="00",tabDaten[[#This Row],[art]]="01",tabDaten[[#This Row],[art]]="60",tabDaten[[#This Row],[art]]="61"),"0 Verwaltungshaushalt","1 Vermögenshaushalt")</f>
        <v>0 Verwaltungshaushalt</v>
      </c>
      <c r="D1623" s="14" t="str">
        <f>VLOOKUP(tabDaten[[#This Row],[art]],tabKontenart[],2,FALSE)</f>
        <v>01 Ausgaben VerwaltungsHH</v>
      </c>
      <c r="E1623" s="14" t="str">
        <f>LEFT(tabDaten[[#This Row],[Gld]],1) &amp; "    " &amp;VLOOKUP((tabDaten[[#This Row],[MandNr]]&amp;"x"&amp;LEFT(tabDaten[[#This Row],[Gld]],1)),tabGliederung[],2,FALSE)</f>
        <v xml:space="preserve">5    Gesundheit, Sport, Erholung </v>
      </c>
      <c r="F1623" s="14" t="str">
        <f>LEFT(tabDaten[[#This Row],[Gld]],2) &amp; "    " &amp;VLOOKUP((tabDaten[[#This Row],[MandNr]]&amp;"x"&amp;LEFT(tabDaten[[#This Row],[Gld]],2)),tabGliederung[],2,FALSE)</f>
        <v xml:space="preserve">56    Eigene Sportstätten </v>
      </c>
      <c r="G16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3" s="14" t="str">
        <f>LEFT(tabDaten[[#This Row],[Gld]],4) &amp; "    " &amp;VLOOKUP((tabDaten[[#This Row],[MandNr]]&amp;"x"&amp;LEFT(tabDaten[[#This Row],[Gld]],4)),tabGliederung[],2,FALSE)</f>
        <v xml:space="preserve">5611    Sporthalle Babstadt </v>
      </c>
      <c r="I1623" s="14" t="str">
        <f>IF(OR(LEFT(tabDaten[[#This Row],[Grp]],1)*1=3,LEFT(tabDaten[[#This Row],[Grp]],1)*1=9),LEFT(tabDaten[[#This Row],[Grp]],2),LEFT(tabDaten[[#This Row],[Grp]],1))</f>
        <v>5</v>
      </c>
      <c r="J1623" s="14" t="str">
        <f>VLOOKUP(tabDaten[[#This Row],[GrpKurz]],tabGruppierung[],2,FALSE)</f>
        <v>A   Sächlicher Verwaltungs- und Betriebsaufwand</v>
      </c>
      <c r="K16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5611-545000    Reinigungskosten   </v>
      </c>
      <c r="L1623" s="17">
        <f>IF(OR(tabDaten[[#This Row],[art]]="00",tabDaten[[#This Row],[art]]="10"),tabDaten[[#This Row],[Plan]],tabDaten[[#This Row],[Plan]]*-1)</f>
        <v>-4600</v>
      </c>
      <c r="M1623" s="18">
        <f>IF(OR(tabDaten[[#This Row],[art]]="00",tabDaten[[#This Row],[art]]="10",tabDaten[[#This Row],[art]]="60",tabDaten[[#This Row],[art]]="70"),tabDaten[[#This Row],[Rechnung]],tabDaten[[#This Row],[Rechnung]]*-1)</f>
        <v>-4244.47</v>
      </c>
      <c r="N1623" s="44">
        <v>1</v>
      </c>
      <c r="O1623" s="45" t="s">
        <v>997</v>
      </c>
      <c r="P1623" s="45" t="s">
        <v>1300</v>
      </c>
      <c r="Q1623" s="45" t="s">
        <v>1736</v>
      </c>
      <c r="R1623" s="45" t="s">
        <v>995</v>
      </c>
      <c r="S1623" s="45" t="s">
        <v>1546</v>
      </c>
      <c r="T1623" s="44" t="s">
        <v>139</v>
      </c>
      <c r="U1623" s="46">
        <v>4600</v>
      </c>
      <c r="V1623" s="46">
        <v>4244.47</v>
      </c>
    </row>
    <row r="1624" spans="2:22" x14ac:dyDescent="0.2">
      <c r="B1624" s="14" t="str">
        <f>IF(tabDaten[[#This Row],[MandNr]]="","Fehler",IF(tabDaten[[#This Row],[MandNr]]=1,"1 Stadt Bad Rappenau","2 Eigenbetrieb Stadtenwässerung"))</f>
        <v>1 Stadt Bad Rappenau</v>
      </c>
      <c r="C1624" s="14" t="str">
        <f>IF(OR(tabDaten[[#This Row],[art]]="00",tabDaten[[#This Row],[art]]="01",tabDaten[[#This Row],[art]]="60",tabDaten[[#This Row],[art]]="61"),"0 Verwaltungshaushalt","1 Vermögenshaushalt")</f>
        <v>0 Verwaltungshaushalt</v>
      </c>
      <c r="D1624" s="14" t="str">
        <f>VLOOKUP(tabDaten[[#This Row],[art]],tabKontenart[],2,FALSE)</f>
        <v>01 Ausgaben VerwaltungsHH</v>
      </c>
      <c r="E1624" s="14" t="str">
        <f>LEFT(tabDaten[[#This Row],[Gld]],1) &amp; "    " &amp;VLOOKUP((tabDaten[[#This Row],[MandNr]]&amp;"x"&amp;LEFT(tabDaten[[#This Row],[Gld]],1)),tabGliederung[],2,FALSE)</f>
        <v xml:space="preserve">5    Gesundheit, Sport, Erholung </v>
      </c>
      <c r="F1624" s="14" t="str">
        <f>LEFT(tabDaten[[#This Row],[Gld]],2) &amp; "    " &amp;VLOOKUP((tabDaten[[#This Row],[MandNr]]&amp;"x"&amp;LEFT(tabDaten[[#This Row],[Gld]],2)),tabGliederung[],2,FALSE)</f>
        <v xml:space="preserve">56    Eigene Sportstätten </v>
      </c>
      <c r="G16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4" s="14" t="str">
        <f>LEFT(tabDaten[[#This Row],[Gld]],4) &amp; "    " &amp;VLOOKUP((tabDaten[[#This Row],[MandNr]]&amp;"x"&amp;LEFT(tabDaten[[#This Row],[Gld]],4)),tabGliederung[],2,FALSE)</f>
        <v xml:space="preserve">5611    Sporthalle Babstadt </v>
      </c>
      <c r="I1624" s="14" t="str">
        <f>IF(OR(LEFT(tabDaten[[#This Row],[Grp]],1)*1=3,LEFT(tabDaten[[#This Row],[Grp]],1)*1=9),LEFT(tabDaten[[#This Row],[Grp]],2),LEFT(tabDaten[[#This Row],[Grp]],1))</f>
        <v>5</v>
      </c>
      <c r="J1624" s="14" t="str">
        <f>VLOOKUP(tabDaten[[#This Row],[GrpKurz]],tabGruppierung[],2,FALSE)</f>
        <v>A   Sächlicher Verwaltungs- und Betriebsaufwand</v>
      </c>
      <c r="K16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5611-546000    Steuern und Gebäudeversicherungen   </v>
      </c>
      <c r="L1624" s="17">
        <f>IF(OR(tabDaten[[#This Row],[art]]="00",tabDaten[[#This Row],[art]]="10"),tabDaten[[#This Row],[Plan]],tabDaten[[#This Row],[Plan]]*-1)</f>
        <v>-1200</v>
      </c>
      <c r="M1624" s="18">
        <f>IF(OR(tabDaten[[#This Row],[art]]="00",tabDaten[[#This Row],[art]]="10",tabDaten[[#This Row],[art]]="60",tabDaten[[#This Row],[art]]="70"),tabDaten[[#This Row],[Rechnung]],tabDaten[[#This Row],[Rechnung]]*-1)</f>
        <v>-1229.3599999999999</v>
      </c>
      <c r="N1624" s="44">
        <v>1</v>
      </c>
      <c r="O1624" s="45" t="s">
        <v>997</v>
      </c>
      <c r="P1624" s="45" t="s">
        <v>1300</v>
      </c>
      <c r="Q1624" s="45" t="s">
        <v>1737</v>
      </c>
      <c r="R1624" s="45" t="s">
        <v>995</v>
      </c>
      <c r="S1624" s="45" t="s">
        <v>1546</v>
      </c>
      <c r="T1624" s="44" t="s">
        <v>140</v>
      </c>
      <c r="U1624" s="46">
        <v>1200</v>
      </c>
      <c r="V1624" s="46">
        <v>1229.3599999999999</v>
      </c>
    </row>
    <row r="1625" spans="2:22" x14ac:dyDescent="0.2">
      <c r="B1625" s="14" t="str">
        <f>IF(tabDaten[[#This Row],[MandNr]]="","Fehler",IF(tabDaten[[#This Row],[MandNr]]=1,"1 Stadt Bad Rappenau","2 Eigenbetrieb Stadtenwässerung"))</f>
        <v>1 Stadt Bad Rappenau</v>
      </c>
      <c r="C1625" s="14" t="str">
        <f>IF(OR(tabDaten[[#This Row],[art]]="00",tabDaten[[#This Row],[art]]="01",tabDaten[[#This Row],[art]]="60",tabDaten[[#This Row],[art]]="61"),"0 Verwaltungshaushalt","1 Vermögenshaushalt")</f>
        <v>0 Verwaltungshaushalt</v>
      </c>
      <c r="D1625" s="14" t="str">
        <f>VLOOKUP(tabDaten[[#This Row],[art]],tabKontenart[],2,FALSE)</f>
        <v>01 Ausgaben VerwaltungsHH</v>
      </c>
      <c r="E1625" s="14" t="str">
        <f>LEFT(tabDaten[[#This Row],[Gld]],1) &amp; "    " &amp;VLOOKUP((tabDaten[[#This Row],[MandNr]]&amp;"x"&amp;LEFT(tabDaten[[#This Row],[Gld]],1)),tabGliederung[],2,FALSE)</f>
        <v xml:space="preserve">5    Gesundheit, Sport, Erholung </v>
      </c>
      <c r="F1625" s="14" t="str">
        <f>LEFT(tabDaten[[#This Row],[Gld]],2) &amp; "    " &amp;VLOOKUP((tabDaten[[#This Row],[MandNr]]&amp;"x"&amp;LEFT(tabDaten[[#This Row],[Gld]],2)),tabGliederung[],2,FALSE)</f>
        <v xml:space="preserve">56    Eigene Sportstätten </v>
      </c>
      <c r="G16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5" s="14" t="str">
        <f>LEFT(tabDaten[[#This Row],[Gld]],4) &amp; "    " &amp;VLOOKUP((tabDaten[[#This Row],[MandNr]]&amp;"x"&amp;LEFT(tabDaten[[#This Row],[Gld]],4)),tabGliederung[],2,FALSE)</f>
        <v xml:space="preserve">5611    Sporthalle Babstadt </v>
      </c>
      <c r="I1625" s="14" t="str">
        <f>IF(OR(LEFT(tabDaten[[#This Row],[Grp]],1)*1=3,LEFT(tabDaten[[#This Row],[Grp]],1)*1=9),LEFT(tabDaten[[#This Row],[Grp]],2),LEFT(tabDaten[[#This Row],[Grp]],1))</f>
        <v>5</v>
      </c>
      <c r="J1625" s="14" t="str">
        <f>VLOOKUP(tabDaten[[#This Row],[GrpKurz]],tabGruppierung[],2,FALSE)</f>
        <v>A   Sächlicher Verwaltungs- und Betriebsaufwand</v>
      </c>
      <c r="K16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5611-549000    sonstige Bewirtschaftungskosten (z.B. Schornsteinfeger, Feuerlöschgeräte) </v>
      </c>
      <c r="L1625" s="17">
        <f>IF(OR(tabDaten[[#This Row],[art]]="00",tabDaten[[#This Row],[art]]="10"),tabDaten[[#This Row],[Plan]],tabDaten[[#This Row],[Plan]]*-1)</f>
        <v>-1400</v>
      </c>
      <c r="M1625" s="18">
        <f>IF(OR(tabDaten[[#This Row],[art]]="00",tabDaten[[#This Row],[art]]="10",tabDaten[[#This Row],[art]]="60",tabDaten[[#This Row],[art]]="70"),tabDaten[[#This Row],[Rechnung]],tabDaten[[#This Row],[Rechnung]]*-1)</f>
        <v>-545.27</v>
      </c>
      <c r="N1625" s="44">
        <v>1</v>
      </c>
      <c r="O1625" s="45" t="s">
        <v>997</v>
      </c>
      <c r="P1625" s="45" t="s">
        <v>1300</v>
      </c>
      <c r="Q1625" s="45" t="s">
        <v>1738</v>
      </c>
      <c r="R1625" s="45" t="s">
        <v>995</v>
      </c>
      <c r="S1625" s="45" t="s">
        <v>1546</v>
      </c>
      <c r="T1625" s="44" t="s">
        <v>141</v>
      </c>
      <c r="U1625" s="46">
        <v>1400</v>
      </c>
      <c r="V1625" s="46">
        <v>545.27</v>
      </c>
    </row>
    <row r="1626" spans="2:22" x14ac:dyDescent="0.2">
      <c r="B1626" s="14" t="str">
        <f>IF(tabDaten[[#This Row],[MandNr]]="","Fehler",IF(tabDaten[[#This Row],[MandNr]]=1,"1 Stadt Bad Rappenau","2 Eigenbetrieb Stadtenwässerung"))</f>
        <v>1 Stadt Bad Rappenau</v>
      </c>
      <c r="C1626" s="14" t="str">
        <f>IF(OR(tabDaten[[#This Row],[art]]="00",tabDaten[[#This Row],[art]]="01",tabDaten[[#This Row],[art]]="60",tabDaten[[#This Row],[art]]="61"),"0 Verwaltungshaushalt","1 Vermögenshaushalt")</f>
        <v>0 Verwaltungshaushalt</v>
      </c>
      <c r="D1626" s="14" t="str">
        <f>VLOOKUP(tabDaten[[#This Row],[art]],tabKontenart[],2,FALSE)</f>
        <v>01 Ausgaben VerwaltungsHH</v>
      </c>
      <c r="E1626" s="14" t="str">
        <f>LEFT(tabDaten[[#This Row],[Gld]],1) &amp; "    " &amp;VLOOKUP((tabDaten[[#This Row],[MandNr]]&amp;"x"&amp;LEFT(tabDaten[[#This Row],[Gld]],1)),tabGliederung[],2,FALSE)</f>
        <v xml:space="preserve">5    Gesundheit, Sport, Erholung </v>
      </c>
      <c r="F1626" s="14" t="str">
        <f>LEFT(tabDaten[[#This Row],[Gld]],2) &amp; "    " &amp;VLOOKUP((tabDaten[[#This Row],[MandNr]]&amp;"x"&amp;LEFT(tabDaten[[#This Row],[Gld]],2)),tabGliederung[],2,FALSE)</f>
        <v xml:space="preserve">56    Eigene Sportstätten </v>
      </c>
      <c r="G16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6" s="14" t="str">
        <f>LEFT(tabDaten[[#This Row],[Gld]],4) &amp; "    " &amp;VLOOKUP((tabDaten[[#This Row],[MandNr]]&amp;"x"&amp;LEFT(tabDaten[[#This Row],[Gld]],4)),tabGliederung[],2,FALSE)</f>
        <v xml:space="preserve">5611    Sporthalle Babstadt </v>
      </c>
      <c r="I1626" s="14" t="str">
        <f>IF(OR(LEFT(tabDaten[[#This Row],[Grp]],1)*1=3,LEFT(tabDaten[[#This Row],[Grp]],1)*1=9),LEFT(tabDaten[[#This Row],[Grp]],2),LEFT(tabDaten[[#This Row],[Grp]],1))</f>
        <v>6</v>
      </c>
      <c r="J1626" s="14" t="str">
        <f>VLOOKUP(tabDaten[[#This Row],[GrpKurz]],tabGruppierung[],2,FALSE)</f>
        <v>A   Sächlicher Verwaltungs- und Betriebsaufwand</v>
      </c>
      <c r="K16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5611-650000    Bürobedarf   </v>
      </c>
      <c r="L1626" s="17">
        <f>IF(OR(tabDaten[[#This Row],[art]]="00",tabDaten[[#This Row],[art]]="10"),tabDaten[[#This Row],[Plan]],tabDaten[[#This Row],[Plan]]*-1)</f>
        <v>-300</v>
      </c>
      <c r="M1626" s="18">
        <f>IF(OR(tabDaten[[#This Row],[art]]="00",tabDaten[[#This Row],[art]]="10",tabDaten[[#This Row],[art]]="60",tabDaten[[#This Row],[art]]="70"),tabDaten[[#This Row],[Rechnung]],tabDaten[[#This Row],[Rechnung]]*-1)</f>
        <v>0</v>
      </c>
      <c r="N1626" s="44">
        <v>1</v>
      </c>
      <c r="O1626" s="45" t="s">
        <v>997</v>
      </c>
      <c r="P1626" s="45" t="s">
        <v>1300</v>
      </c>
      <c r="Q1626" s="45" t="s">
        <v>1724</v>
      </c>
      <c r="R1626" s="45" t="s">
        <v>995</v>
      </c>
      <c r="S1626" s="45" t="s">
        <v>1546</v>
      </c>
      <c r="T1626" s="44" t="s">
        <v>119</v>
      </c>
      <c r="U1626" s="46">
        <v>300</v>
      </c>
      <c r="V1626" s="46">
        <v>0</v>
      </c>
    </row>
    <row r="1627" spans="2:22" x14ac:dyDescent="0.2">
      <c r="B1627" s="14" t="str">
        <f>IF(tabDaten[[#This Row],[MandNr]]="","Fehler",IF(tabDaten[[#This Row],[MandNr]]=1,"1 Stadt Bad Rappenau","2 Eigenbetrieb Stadtenwässerung"))</f>
        <v>1 Stadt Bad Rappenau</v>
      </c>
      <c r="C1627" s="14" t="str">
        <f>IF(OR(tabDaten[[#This Row],[art]]="00",tabDaten[[#This Row],[art]]="01",tabDaten[[#This Row],[art]]="60",tabDaten[[#This Row],[art]]="61"),"0 Verwaltungshaushalt","1 Vermögenshaushalt")</f>
        <v>0 Verwaltungshaushalt</v>
      </c>
      <c r="D1627" s="14" t="str">
        <f>VLOOKUP(tabDaten[[#This Row],[art]],tabKontenart[],2,FALSE)</f>
        <v>01 Ausgaben VerwaltungsHH</v>
      </c>
      <c r="E1627" s="14" t="str">
        <f>LEFT(tabDaten[[#This Row],[Gld]],1) &amp; "    " &amp;VLOOKUP((tabDaten[[#This Row],[MandNr]]&amp;"x"&amp;LEFT(tabDaten[[#This Row],[Gld]],1)),tabGliederung[],2,FALSE)</f>
        <v xml:space="preserve">5    Gesundheit, Sport, Erholung </v>
      </c>
      <c r="F1627" s="14" t="str">
        <f>LEFT(tabDaten[[#This Row],[Gld]],2) &amp; "    " &amp;VLOOKUP((tabDaten[[#This Row],[MandNr]]&amp;"x"&amp;LEFT(tabDaten[[#This Row],[Gld]],2)),tabGliederung[],2,FALSE)</f>
        <v xml:space="preserve">56    Eigene Sportstätten </v>
      </c>
      <c r="G16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7" s="14" t="str">
        <f>LEFT(tabDaten[[#This Row],[Gld]],4) &amp; "    " &amp;VLOOKUP((tabDaten[[#This Row],[MandNr]]&amp;"x"&amp;LEFT(tabDaten[[#This Row],[Gld]],4)),tabGliederung[],2,FALSE)</f>
        <v xml:space="preserve">5611    Sporthalle Babstadt </v>
      </c>
      <c r="I1627" s="14" t="str">
        <f>IF(OR(LEFT(tabDaten[[#This Row],[Grp]],1)*1=3,LEFT(tabDaten[[#This Row],[Grp]],1)*1=9),LEFT(tabDaten[[#This Row],[Grp]],2),LEFT(tabDaten[[#This Row],[Grp]],1))</f>
        <v>6</v>
      </c>
      <c r="J1627" s="14" t="str">
        <f>VLOOKUP(tabDaten[[#This Row],[GrpKurz]],tabGruppierung[],2,FALSE)</f>
        <v>A   Sächlicher Verwaltungs- und Betriebsaufwand</v>
      </c>
      <c r="K16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5611-668000    Vermischte Ausgaben   </v>
      </c>
      <c r="L1627" s="17">
        <f>IF(OR(tabDaten[[#This Row],[art]]="00",tabDaten[[#This Row],[art]]="10"),tabDaten[[#This Row],[Plan]],tabDaten[[#This Row],[Plan]]*-1)</f>
        <v>-100</v>
      </c>
      <c r="M1627" s="18">
        <f>IF(OR(tabDaten[[#This Row],[art]]="00",tabDaten[[#This Row],[art]]="10",tabDaten[[#This Row],[art]]="60",tabDaten[[#This Row],[art]]="70"),tabDaten[[#This Row],[Rechnung]],tabDaten[[#This Row],[Rechnung]]*-1)</f>
        <v>0</v>
      </c>
      <c r="N1627" s="44">
        <v>1</v>
      </c>
      <c r="O1627" s="45" t="s">
        <v>997</v>
      </c>
      <c r="P1627" s="45" t="s">
        <v>1300</v>
      </c>
      <c r="Q1627" s="45" t="s">
        <v>1726</v>
      </c>
      <c r="R1627" s="45" t="s">
        <v>995</v>
      </c>
      <c r="S1627" s="45" t="s">
        <v>1546</v>
      </c>
      <c r="T1627" s="44" t="s">
        <v>121</v>
      </c>
      <c r="U1627" s="46">
        <v>100</v>
      </c>
      <c r="V1627" s="46">
        <v>0</v>
      </c>
    </row>
    <row r="1628" spans="2:22" x14ac:dyDescent="0.2">
      <c r="B1628" s="14" t="str">
        <f>IF(tabDaten[[#This Row],[MandNr]]="","Fehler",IF(tabDaten[[#This Row],[MandNr]]=1,"1 Stadt Bad Rappenau","2 Eigenbetrieb Stadtenwässerung"))</f>
        <v>1 Stadt Bad Rappenau</v>
      </c>
      <c r="C1628" s="14" t="str">
        <f>IF(OR(tabDaten[[#This Row],[art]]="00",tabDaten[[#This Row],[art]]="01",tabDaten[[#This Row],[art]]="60",tabDaten[[#This Row],[art]]="61"),"0 Verwaltungshaushalt","1 Vermögenshaushalt")</f>
        <v>0 Verwaltungshaushalt</v>
      </c>
      <c r="D1628" s="14" t="str">
        <f>VLOOKUP(tabDaten[[#This Row],[art]],tabKontenart[],2,FALSE)</f>
        <v>01 Ausgaben VerwaltungsHH</v>
      </c>
      <c r="E1628" s="14" t="str">
        <f>LEFT(tabDaten[[#This Row],[Gld]],1) &amp; "    " &amp;VLOOKUP((tabDaten[[#This Row],[MandNr]]&amp;"x"&amp;LEFT(tabDaten[[#This Row],[Gld]],1)),tabGliederung[],2,FALSE)</f>
        <v xml:space="preserve">5    Gesundheit, Sport, Erholung </v>
      </c>
      <c r="F1628" s="14" t="str">
        <f>LEFT(tabDaten[[#This Row],[Gld]],2) &amp; "    " &amp;VLOOKUP((tabDaten[[#This Row],[MandNr]]&amp;"x"&amp;LEFT(tabDaten[[#This Row],[Gld]],2)),tabGliederung[],2,FALSE)</f>
        <v xml:space="preserve">56    Eigene Sportstätten </v>
      </c>
      <c r="G16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8" s="14" t="str">
        <f>LEFT(tabDaten[[#This Row],[Gld]],4) &amp; "    " &amp;VLOOKUP((tabDaten[[#This Row],[MandNr]]&amp;"x"&amp;LEFT(tabDaten[[#This Row],[Gld]],4)),tabGliederung[],2,FALSE)</f>
        <v xml:space="preserve">5611    Sporthalle Babstadt </v>
      </c>
      <c r="I1628" s="14" t="str">
        <f>IF(OR(LEFT(tabDaten[[#This Row],[Grp]],1)*1=3,LEFT(tabDaten[[#This Row],[Grp]],1)*1=9),LEFT(tabDaten[[#This Row],[Grp]],2),LEFT(tabDaten[[#This Row],[Grp]],1))</f>
        <v>6</v>
      </c>
      <c r="J1628" s="14" t="str">
        <f>VLOOKUP(tabDaten[[#This Row],[GrpKurz]],tabGruppierung[],2,FALSE)</f>
        <v>A   Sächlicher Verwaltungs- und Betriebsaufwand</v>
      </c>
      <c r="K16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5611-679000    Innere Verrechnungen   </v>
      </c>
      <c r="L1628" s="17">
        <f>IF(OR(tabDaten[[#This Row],[art]]="00",tabDaten[[#This Row],[art]]="10"),tabDaten[[#This Row],[Plan]],tabDaten[[#This Row],[Plan]]*-1)</f>
        <v>-6100</v>
      </c>
      <c r="M1628" s="18">
        <f>IF(OR(tabDaten[[#This Row],[art]]="00",tabDaten[[#This Row],[art]]="10",tabDaten[[#This Row],[art]]="60",tabDaten[[#This Row],[art]]="70"),tabDaten[[#This Row],[Rechnung]],tabDaten[[#This Row],[Rechnung]]*-1)</f>
        <v>0</v>
      </c>
      <c r="N1628" s="44">
        <v>1</v>
      </c>
      <c r="O1628" s="45" t="s">
        <v>997</v>
      </c>
      <c r="P1628" s="45" t="s">
        <v>1300</v>
      </c>
      <c r="Q1628" s="45" t="s">
        <v>1728</v>
      </c>
      <c r="R1628" s="45" t="s">
        <v>995</v>
      </c>
      <c r="S1628" s="45" t="s">
        <v>1546</v>
      </c>
      <c r="T1628" s="44" t="s">
        <v>11</v>
      </c>
      <c r="U1628" s="46">
        <v>6100</v>
      </c>
      <c r="V1628" s="46">
        <v>0</v>
      </c>
    </row>
    <row r="1629" spans="2:22" x14ac:dyDescent="0.2">
      <c r="B1629" s="14" t="str">
        <f>IF(tabDaten[[#This Row],[MandNr]]="","Fehler",IF(tabDaten[[#This Row],[MandNr]]=1,"1 Stadt Bad Rappenau","2 Eigenbetrieb Stadtenwässerung"))</f>
        <v>1 Stadt Bad Rappenau</v>
      </c>
      <c r="C1629" s="14" t="str">
        <f>IF(OR(tabDaten[[#This Row],[art]]="00",tabDaten[[#This Row],[art]]="01",tabDaten[[#This Row],[art]]="60",tabDaten[[#This Row],[art]]="61"),"0 Verwaltungshaushalt","1 Vermögenshaushalt")</f>
        <v>0 Verwaltungshaushalt</v>
      </c>
      <c r="D1629" s="14" t="str">
        <f>VLOOKUP(tabDaten[[#This Row],[art]],tabKontenart[],2,FALSE)</f>
        <v>01 Ausgaben VerwaltungsHH</v>
      </c>
      <c r="E1629" s="14" t="str">
        <f>LEFT(tabDaten[[#This Row],[Gld]],1) &amp; "    " &amp;VLOOKUP((tabDaten[[#This Row],[MandNr]]&amp;"x"&amp;LEFT(tabDaten[[#This Row],[Gld]],1)),tabGliederung[],2,FALSE)</f>
        <v xml:space="preserve">5    Gesundheit, Sport, Erholung </v>
      </c>
      <c r="F1629" s="14" t="str">
        <f>LEFT(tabDaten[[#This Row],[Gld]],2) &amp; "    " &amp;VLOOKUP((tabDaten[[#This Row],[MandNr]]&amp;"x"&amp;LEFT(tabDaten[[#This Row],[Gld]],2)),tabGliederung[],2,FALSE)</f>
        <v xml:space="preserve">56    Eigene Sportstätten </v>
      </c>
      <c r="G16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29" s="14" t="str">
        <f>LEFT(tabDaten[[#This Row],[Gld]],4) &amp; "    " &amp;VLOOKUP((tabDaten[[#This Row],[MandNr]]&amp;"x"&amp;LEFT(tabDaten[[#This Row],[Gld]],4)),tabGliederung[],2,FALSE)</f>
        <v xml:space="preserve">5611    Sporthalle Babstadt </v>
      </c>
      <c r="I1629" s="14" t="str">
        <f>IF(OR(LEFT(tabDaten[[#This Row],[Grp]],1)*1=3,LEFT(tabDaten[[#This Row],[Grp]],1)*1=9),LEFT(tabDaten[[#This Row],[Grp]],2),LEFT(tabDaten[[#This Row],[Grp]],1))</f>
        <v>6</v>
      </c>
      <c r="J1629" s="14" t="str">
        <f>VLOOKUP(tabDaten[[#This Row],[GrpKurz]],tabGruppierung[],2,FALSE)</f>
        <v>A   Sächlicher Verwaltungs- und Betriebsaufwand</v>
      </c>
      <c r="K16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5611-680000    Abschreibungen   </v>
      </c>
      <c r="L1629" s="17">
        <f>IF(OR(tabDaten[[#This Row],[art]]="00",tabDaten[[#This Row],[art]]="10"),tabDaten[[#This Row],[Plan]],tabDaten[[#This Row],[Plan]]*-1)</f>
        <v>-19900</v>
      </c>
      <c r="M1629" s="18">
        <f>IF(OR(tabDaten[[#This Row],[art]]="00",tabDaten[[#This Row],[art]]="10",tabDaten[[#This Row],[art]]="60",tabDaten[[#This Row],[art]]="70"),tabDaten[[#This Row],[Rechnung]],tabDaten[[#This Row],[Rechnung]]*-1)</f>
        <v>-19938.45</v>
      </c>
      <c r="N1629" s="44">
        <v>1</v>
      </c>
      <c r="O1629" s="45" t="s">
        <v>997</v>
      </c>
      <c r="P1629" s="45" t="s">
        <v>1300</v>
      </c>
      <c r="Q1629" s="45" t="s">
        <v>1752</v>
      </c>
      <c r="R1629" s="45" t="s">
        <v>995</v>
      </c>
      <c r="S1629" s="45" t="s">
        <v>1546</v>
      </c>
      <c r="T1629" s="44" t="s">
        <v>98</v>
      </c>
      <c r="U1629" s="46">
        <v>19900</v>
      </c>
      <c r="V1629" s="46">
        <v>19938.45</v>
      </c>
    </row>
    <row r="1630" spans="2:22" x14ac:dyDescent="0.2">
      <c r="B1630" s="14" t="str">
        <f>IF(tabDaten[[#This Row],[MandNr]]="","Fehler",IF(tabDaten[[#This Row],[MandNr]]=1,"1 Stadt Bad Rappenau","2 Eigenbetrieb Stadtenwässerung"))</f>
        <v>1 Stadt Bad Rappenau</v>
      </c>
      <c r="C1630" s="14" t="str">
        <f>IF(OR(tabDaten[[#This Row],[art]]="00",tabDaten[[#This Row],[art]]="01",tabDaten[[#This Row],[art]]="60",tabDaten[[#This Row],[art]]="61"),"0 Verwaltungshaushalt","1 Vermögenshaushalt")</f>
        <v>0 Verwaltungshaushalt</v>
      </c>
      <c r="D1630" s="14" t="str">
        <f>VLOOKUP(tabDaten[[#This Row],[art]],tabKontenart[],2,FALSE)</f>
        <v>01 Ausgaben VerwaltungsHH</v>
      </c>
      <c r="E1630" s="14" t="str">
        <f>LEFT(tabDaten[[#This Row],[Gld]],1) &amp; "    " &amp;VLOOKUP((tabDaten[[#This Row],[MandNr]]&amp;"x"&amp;LEFT(tabDaten[[#This Row],[Gld]],1)),tabGliederung[],2,FALSE)</f>
        <v xml:space="preserve">5    Gesundheit, Sport, Erholung </v>
      </c>
      <c r="F1630" s="14" t="str">
        <f>LEFT(tabDaten[[#This Row],[Gld]],2) &amp; "    " &amp;VLOOKUP((tabDaten[[#This Row],[MandNr]]&amp;"x"&amp;LEFT(tabDaten[[#This Row],[Gld]],2)),tabGliederung[],2,FALSE)</f>
        <v xml:space="preserve">56    Eigene Sportstätten </v>
      </c>
      <c r="G16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0" s="14" t="str">
        <f>LEFT(tabDaten[[#This Row],[Gld]],4) &amp; "    " &amp;VLOOKUP((tabDaten[[#This Row],[MandNr]]&amp;"x"&amp;LEFT(tabDaten[[#This Row],[Gld]],4)),tabGliederung[],2,FALSE)</f>
        <v xml:space="preserve">5611    Sporthalle Babstadt </v>
      </c>
      <c r="I1630" s="14" t="str">
        <f>IF(OR(LEFT(tabDaten[[#This Row],[Grp]],1)*1=3,LEFT(tabDaten[[#This Row],[Grp]],1)*1=9),LEFT(tabDaten[[#This Row],[Grp]],2),LEFT(tabDaten[[#This Row],[Grp]],1))</f>
        <v>6</v>
      </c>
      <c r="J1630" s="14" t="str">
        <f>VLOOKUP(tabDaten[[#This Row],[GrpKurz]],tabGruppierung[],2,FALSE)</f>
        <v>A   Sächlicher Verwaltungs- und Betriebsaufwand</v>
      </c>
      <c r="K16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5611-685000    Verzinsung des Anlagekapitals   </v>
      </c>
      <c r="L1630" s="17">
        <f>IF(OR(tabDaten[[#This Row],[art]]="00",tabDaten[[#This Row],[art]]="10"),tabDaten[[#This Row],[Plan]],tabDaten[[#This Row],[Plan]]*-1)</f>
        <v>-4100</v>
      </c>
      <c r="M1630" s="18">
        <f>IF(OR(tabDaten[[#This Row],[art]]="00",tabDaten[[#This Row],[art]]="10",tabDaten[[#This Row],[art]]="60",tabDaten[[#This Row],[art]]="70"),tabDaten[[#This Row],[Rechnung]],tabDaten[[#This Row],[Rechnung]]*-1)</f>
        <v>-4111.7</v>
      </c>
      <c r="N1630" s="44">
        <v>1</v>
      </c>
      <c r="O1630" s="45" t="s">
        <v>997</v>
      </c>
      <c r="P1630" s="45" t="s">
        <v>1300</v>
      </c>
      <c r="Q1630" s="45" t="s">
        <v>1753</v>
      </c>
      <c r="R1630" s="45" t="s">
        <v>995</v>
      </c>
      <c r="S1630" s="45" t="s">
        <v>1546</v>
      </c>
      <c r="T1630" s="44" t="s">
        <v>165</v>
      </c>
      <c r="U1630" s="46">
        <v>4100</v>
      </c>
      <c r="V1630" s="46">
        <v>4111.7</v>
      </c>
    </row>
    <row r="1631" spans="2:22" x14ac:dyDescent="0.2">
      <c r="B1631" s="14" t="str">
        <f>IF(tabDaten[[#This Row],[MandNr]]="","Fehler",IF(tabDaten[[#This Row],[MandNr]]=1,"1 Stadt Bad Rappenau","2 Eigenbetrieb Stadtenwässerung"))</f>
        <v>1 Stadt Bad Rappenau</v>
      </c>
      <c r="C1631" s="14" t="str">
        <f>IF(OR(tabDaten[[#This Row],[art]]="00",tabDaten[[#This Row],[art]]="01",tabDaten[[#This Row],[art]]="60",tabDaten[[#This Row],[art]]="61"),"0 Verwaltungshaushalt","1 Vermögenshaushalt")</f>
        <v>0 Verwaltungshaushalt</v>
      </c>
      <c r="D1631" s="14" t="str">
        <f>VLOOKUP(tabDaten[[#This Row],[art]],tabKontenart[],2,FALSE)</f>
        <v>01 Ausgaben VerwaltungsHH</v>
      </c>
      <c r="E1631" s="14" t="str">
        <f>LEFT(tabDaten[[#This Row],[Gld]],1) &amp; "    " &amp;VLOOKUP((tabDaten[[#This Row],[MandNr]]&amp;"x"&amp;LEFT(tabDaten[[#This Row],[Gld]],1)),tabGliederung[],2,FALSE)</f>
        <v xml:space="preserve">5    Gesundheit, Sport, Erholung </v>
      </c>
      <c r="F1631" s="14" t="str">
        <f>LEFT(tabDaten[[#This Row],[Gld]],2) &amp; "    " &amp;VLOOKUP((tabDaten[[#This Row],[MandNr]]&amp;"x"&amp;LEFT(tabDaten[[#This Row],[Gld]],2)),tabGliederung[],2,FALSE)</f>
        <v xml:space="preserve">56    Eigene Sportstätten </v>
      </c>
      <c r="G16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1" s="14" t="str">
        <f>LEFT(tabDaten[[#This Row],[Gld]],4) &amp; "    " &amp;VLOOKUP((tabDaten[[#This Row],[MandNr]]&amp;"x"&amp;LEFT(tabDaten[[#This Row],[Gld]],4)),tabGliederung[],2,FALSE)</f>
        <v xml:space="preserve">5612    Sporthalle Bonfeld </v>
      </c>
      <c r="I1631" s="14" t="str">
        <f>IF(OR(LEFT(tabDaten[[#This Row],[Grp]],1)*1=3,LEFT(tabDaten[[#This Row],[Grp]],1)*1=9),LEFT(tabDaten[[#This Row],[Grp]],2),LEFT(tabDaten[[#This Row],[Grp]],1))</f>
        <v>4</v>
      </c>
      <c r="J1631" s="14" t="str">
        <f>VLOOKUP(tabDaten[[#This Row],[GrpKurz]],tabGruppierung[],2,FALSE)</f>
        <v>A   Personalausgaben</v>
      </c>
      <c r="K16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5612-414000    Vergütungen der Beschäftigten  bis 2005 nur Angestellte </v>
      </c>
      <c r="L1631" s="17">
        <f>IF(OR(tabDaten[[#This Row],[art]]="00",tabDaten[[#This Row],[art]]="10"),tabDaten[[#This Row],[Plan]],tabDaten[[#This Row],[Plan]]*-1)</f>
        <v>-12400</v>
      </c>
      <c r="M1631" s="18">
        <f>IF(OR(tabDaten[[#This Row],[art]]="00",tabDaten[[#This Row],[art]]="10",tabDaten[[#This Row],[art]]="60",tabDaten[[#This Row],[art]]="70"),tabDaten[[#This Row],[Rechnung]],tabDaten[[#This Row],[Rechnung]]*-1)</f>
        <v>-13155.43</v>
      </c>
      <c r="N1631" s="44">
        <v>1</v>
      </c>
      <c r="O1631" s="45" t="s">
        <v>997</v>
      </c>
      <c r="P1631" s="45" t="s">
        <v>1301</v>
      </c>
      <c r="Q1631" s="45" t="s">
        <v>1707</v>
      </c>
      <c r="R1631" s="45" t="s">
        <v>995</v>
      </c>
      <c r="S1631" s="45" t="s">
        <v>1546</v>
      </c>
      <c r="T1631" s="44" t="s">
        <v>102</v>
      </c>
      <c r="U1631" s="46">
        <v>12400</v>
      </c>
      <c r="V1631" s="46">
        <v>13155.43</v>
      </c>
    </row>
    <row r="1632" spans="2:22" x14ac:dyDescent="0.2">
      <c r="B1632" s="14" t="str">
        <f>IF(tabDaten[[#This Row],[MandNr]]="","Fehler",IF(tabDaten[[#This Row],[MandNr]]=1,"1 Stadt Bad Rappenau","2 Eigenbetrieb Stadtenwässerung"))</f>
        <v>1 Stadt Bad Rappenau</v>
      </c>
      <c r="C1632" s="14" t="str">
        <f>IF(OR(tabDaten[[#This Row],[art]]="00",tabDaten[[#This Row],[art]]="01",tabDaten[[#This Row],[art]]="60",tabDaten[[#This Row],[art]]="61"),"0 Verwaltungshaushalt","1 Vermögenshaushalt")</f>
        <v>0 Verwaltungshaushalt</v>
      </c>
      <c r="D1632" s="14" t="str">
        <f>VLOOKUP(tabDaten[[#This Row],[art]],tabKontenart[],2,FALSE)</f>
        <v>01 Ausgaben VerwaltungsHH</v>
      </c>
      <c r="E1632" s="14" t="str">
        <f>LEFT(tabDaten[[#This Row],[Gld]],1) &amp; "    " &amp;VLOOKUP((tabDaten[[#This Row],[MandNr]]&amp;"x"&amp;LEFT(tabDaten[[#This Row],[Gld]],1)),tabGliederung[],2,FALSE)</f>
        <v xml:space="preserve">5    Gesundheit, Sport, Erholung </v>
      </c>
      <c r="F1632" s="14" t="str">
        <f>LEFT(tabDaten[[#This Row],[Gld]],2) &amp; "    " &amp;VLOOKUP((tabDaten[[#This Row],[MandNr]]&amp;"x"&amp;LEFT(tabDaten[[#This Row],[Gld]],2)),tabGliederung[],2,FALSE)</f>
        <v xml:space="preserve">56    Eigene Sportstätten </v>
      </c>
      <c r="G16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2" s="14" t="str">
        <f>LEFT(tabDaten[[#This Row],[Gld]],4) &amp; "    " &amp;VLOOKUP((tabDaten[[#This Row],[MandNr]]&amp;"x"&amp;LEFT(tabDaten[[#This Row],[Gld]],4)),tabGliederung[],2,FALSE)</f>
        <v xml:space="preserve">5612    Sporthalle Bonfeld </v>
      </c>
      <c r="I1632" s="14" t="str">
        <f>IF(OR(LEFT(tabDaten[[#This Row],[Grp]],1)*1=3,LEFT(tabDaten[[#This Row],[Grp]],1)*1=9),LEFT(tabDaten[[#This Row],[Grp]],2),LEFT(tabDaten[[#This Row],[Grp]],1))</f>
        <v>4</v>
      </c>
      <c r="J1632" s="14" t="str">
        <f>VLOOKUP(tabDaten[[#This Row],[GrpKurz]],tabGruppierung[],2,FALSE)</f>
        <v>A   Personalausgaben</v>
      </c>
      <c r="K16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5612-434000    Beiträge Versorgungskasse  bis 2005 nur Angestellte </v>
      </c>
      <c r="L1632" s="17">
        <f>IF(OR(tabDaten[[#This Row],[art]]="00",tabDaten[[#This Row],[art]]="10"),tabDaten[[#This Row],[Plan]],tabDaten[[#This Row],[Plan]]*-1)</f>
        <v>-1100</v>
      </c>
      <c r="M1632" s="18">
        <f>IF(OR(tabDaten[[#This Row],[art]]="00",tabDaten[[#This Row],[art]]="10",tabDaten[[#This Row],[art]]="60",tabDaten[[#This Row],[art]]="70"),tabDaten[[#This Row],[Rechnung]],tabDaten[[#This Row],[Rechnung]]*-1)</f>
        <v>-1103.1199999999999</v>
      </c>
      <c r="N1632" s="44">
        <v>1</v>
      </c>
      <c r="O1632" s="45" t="s">
        <v>997</v>
      </c>
      <c r="P1632" s="45" t="s">
        <v>1301</v>
      </c>
      <c r="Q1632" s="45" t="s">
        <v>1709</v>
      </c>
      <c r="R1632" s="45" t="s">
        <v>995</v>
      </c>
      <c r="S1632" s="45" t="s">
        <v>1546</v>
      </c>
      <c r="T1632" s="44" t="s">
        <v>104</v>
      </c>
      <c r="U1632" s="46">
        <v>1100</v>
      </c>
      <c r="V1632" s="46">
        <v>1103.1199999999999</v>
      </c>
    </row>
    <row r="1633" spans="2:22" x14ac:dyDescent="0.2">
      <c r="B1633" s="14" t="str">
        <f>IF(tabDaten[[#This Row],[MandNr]]="","Fehler",IF(tabDaten[[#This Row],[MandNr]]=1,"1 Stadt Bad Rappenau","2 Eigenbetrieb Stadtenwässerung"))</f>
        <v>1 Stadt Bad Rappenau</v>
      </c>
      <c r="C1633" s="14" t="str">
        <f>IF(OR(tabDaten[[#This Row],[art]]="00",tabDaten[[#This Row],[art]]="01",tabDaten[[#This Row],[art]]="60",tabDaten[[#This Row],[art]]="61"),"0 Verwaltungshaushalt","1 Vermögenshaushalt")</f>
        <v>0 Verwaltungshaushalt</v>
      </c>
      <c r="D1633" s="14" t="str">
        <f>VLOOKUP(tabDaten[[#This Row],[art]],tabKontenart[],2,FALSE)</f>
        <v>01 Ausgaben VerwaltungsHH</v>
      </c>
      <c r="E1633" s="14" t="str">
        <f>LEFT(tabDaten[[#This Row],[Gld]],1) &amp; "    " &amp;VLOOKUP((tabDaten[[#This Row],[MandNr]]&amp;"x"&amp;LEFT(tabDaten[[#This Row],[Gld]],1)),tabGliederung[],2,FALSE)</f>
        <v xml:space="preserve">5    Gesundheit, Sport, Erholung </v>
      </c>
      <c r="F1633" s="14" t="str">
        <f>LEFT(tabDaten[[#This Row],[Gld]],2) &amp; "    " &amp;VLOOKUP((tabDaten[[#This Row],[MandNr]]&amp;"x"&amp;LEFT(tabDaten[[#This Row],[Gld]],2)),tabGliederung[],2,FALSE)</f>
        <v xml:space="preserve">56    Eigene Sportstätten </v>
      </c>
      <c r="G16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3" s="14" t="str">
        <f>LEFT(tabDaten[[#This Row],[Gld]],4) &amp; "    " &amp;VLOOKUP((tabDaten[[#This Row],[MandNr]]&amp;"x"&amp;LEFT(tabDaten[[#This Row],[Gld]],4)),tabGliederung[],2,FALSE)</f>
        <v xml:space="preserve">5612    Sporthalle Bonfeld </v>
      </c>
      <c r="I1633" s="14" t="str">
        <f>IF(OR(LEFT(tabDaten[[#This Row],[Grp]],1)*1=3,LEFT(tabDaten[[#This Row],[Grp]],1)*1=9),LEFT(tabDaten[[#This Row],[Grp]],2),LEFT(tabDaten[[#This Row],[Grp]],1))</f>
        <v>4</v>
      </c>
      <c r="J1633" s="14" t="str">
        <f>VLOOKUP(tabDaten[[#This Row],[GrpKurz]],tabGruppierung[],2,FALSE)</f>
        <v>A   Personalausgaben</v>
      </c>
      <c r="K16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5612-444000    Beiträge zur gesetzlichen Sozialversicherung für Angest. bis 2005 nur Angestellte </v>
      </c>
      <c r="L1633" s="17">
        <f>IF(OR(tabDaten[[#This Row],[art]]="00",tabDaten[[#This Row],[art]]="10"),tabDaten[[#This Row],[Plan]],tabDaten[[#This Row],[Plan]]*-1)</f>
        <v>-2500</v>
      </c>
      <c r="M1633" s="18">
        <f>IF(OR(tabDaten[[#This Row],[art]]="00",tabDaten[[#This Row],[art]]="10",tabDaten[[#This Row],[art]]="60",tabDaten[[#This Row],[art]]="70"),tabDaten[[#This Row],[Rechnung]],tabDaten[[#This Row],[Rechnung]]*-1)</f>
        <v>-2641.83</v>
      </c>
      <c r="N1633" s="44">
        <v>1</v>
      </c>
      <c r="O1633" s="45" t="s">
        <v>997</v>
      </c>
      <c r="P1633" s="45" t="s">
        <v>1301</v>
      </c>
      <c r="Q1633" s="45" t="s">
        <v>1710</v>
      </c>
      <c r="R1633" s="45" t="s">
        <v>995</v>
      </c>
      <c r="S1633" s="45" t="s">
        <v>1546</v>
      </c>
      <c r="T1633" s="44" t="s">
        <v>128</v>
      </c>
      <c r="U1633" s="46">
        <v>2500</v>
      </c>
      <c r="V1633" s="46">
        <v>2641.83</v>
      </c>
    </row>
    <row r="1634" spans="2:22" x14ac:dyDescent="0.2">
      <c r="B1634" s="14" t="str">
        <f>IF(tabDaten[[#This Row],[MandNr]]="","Fehler",IF(tabDaten[[#This Row],[MandNr]]=1,"1 Stadt Bad Rappenau","2 Eigenbetrieb Stadtenwässerung"))</f>
        <v>1 Stadt Bad Rappenau</v>
      </c>
      <c r="C1634" s="14" t="str">
        <f>IF(OR(tabDaten[[#This Row],[art]]="00",tabDaten[[#This Row],[art]]="01",tabDaten[[#This Row],[art]]="60",tabDaten[[#This Row],[art]]="61"),"0 Verwaltungshaushalt","1 Vermögenshaushalt")</f>
        <v>0 Verwaltungshaushalt</v>
      </c>
      <c r="D1634" s="14" t="str">
        <f>VLOOKUP(tabDaten[[#This Row],[art]],tabKontenart[],2,FALSE)</f>
        <v>01 Ausgaben VerwaltungsHH</v>
      </c>
      <c r="E1634" s="14" t="str">
        <f>LEFT(tabDaten[[#This Row],[Gld]],1) &amp; "    " &amp;VLOOKUP((tabDaten[[#This Row],[MandNr]]&amp;"x"&amp;LEFT(tabDaten[[#This Row],[Gld]],1)),tabGliederung[],2,FALSE)</f>
        <v xml:space="preserve">5    Gesundheit, Sport, Erholung </v>
      </c>
      <c r="F1634" s="14" t="str">
        <f>LEFT(tabDaten[[#This Row],[Gld]],2) &amp; "    " &amp;VLOOKUP((tabDaten[[#This Row],[MandNr]]&amp;"x"&amp;LEFT(tabDaten[[#This Row],[Gld]],2)),tabGliederung[],2,FALSE)</f>
        <v xml:space="preserve">56    Eigene Sportstätten </v>
      </c>
      <c r="G16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4" s="14" t="str">
        <f>LEFT(tabDaten[[#This Row],[Gld]],4) &amp; "    " &amp;VLOOKUP((tabDaten[[#This Row],[MandNr]]&amp;"x"&amp;LEFT(tabDaten[[#This Row],[Gld]],4)),tabGliederung[],2,FALSE)</f>
        <v xml:space="preserve">5612    Sporthalle Bonfeld </v>
      </c>
      <c r="I1634" s="14" t="str">
        <f>IF(OR(LEFT(tabDaten[[#This Row],[Grp]],1)*1=3,LEFT(tabDaten[[#This Row],[Grp]],1)*1=9),LEFT(tabDaten[[#This Row],[Grp]],2),LEFT(tabDaten[[#This Row],[Grp]],1))</f>
        <v>4</v>
      </c>
      <c r="J1634" s="14" t="str">
        <f>VLOOKUP(tabDaten[[#This Row],[GrpKurz]],tabGruppierung[],2,FALSE)</f>
        <v>A   Personalausgaben</v>
      </c>
      <c r="K16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5612-450000    Beihilfen, Unterstützung und dgl.  </v>
      </c>
      <c r="L1634" s="17">
        <f>IF(OR(tabDaten[[#This Row],[art]]="00",tabDaten[[#This Row],[art]]="10"),tabDaten[[#This Row],[Plan]],tabDaten[[#This Row],[Plan]]*-1)</f>
        <v>-100</v>
      </c>
      <c r="M1634" s="18">
        <f>IF(OR(tabDaten[[#This Row],[art]]="00",tabDaten[[#This Row],[art]]="10",tabDaten[[#This Row],[art]]="60",tabDaten[[#This Row],[art]]="70"),tabDaten[[#This Row],[Rechnung]],tabDaten[[#This Row],[Rechnung]]*-1)</f>
        <v>-4</v>
      </c>
      <c r="N1634" s="44">
        <v>1</v>
      </c>
      <c r="O1634" s="45" t="s">
        <v>997</v>
      </c>
      <c r="P1634" s="45" t="s">
        <v>1301</v>
      </c>
      <c r="Q1634" s="45" t="s">
        <v>1711</v>
      </c>
      <c r="R1634" s="45" t="s">
        <v>995</v>
      </c>
      <c r="S1634" s="45" t="s">
        <v>1546</v>
      </c>
      <c r="T1634" s="44" t="s">
        <v>106</v>
      </c>
      <c r="U1634" s="46">
        <v>100</v>
      </c>
      <c r="V1634" s="46">
        <v>4</v>
      </c>
    </row>
    <row r="1635" spans="2:22" x14ac:dyDescent="0.2">
      <c r="B1635" s="14" t="str">
        <f>IF(tabDaten[[#This Row],[MandNr]]="","Fehler",IF(tabDaten[[#This Row],[MandNr]]=1,"1 Stadt Bad Rappenau","2 Eigenbetrieb Stadtenwässerung"))</f>
        <v>1 Stadt Bad Rappenau</v>
      </c>
      <c r="C1635" s="14" t="str">
        <f>IF(OR(tabDaten[[#This Row],[art]]="00",tabDaten[[#This Row],[art]]="01",tabDaten[[#This Row],[art]]="60",tabDaten[[#This Row],[art]]="61"),"0 Verwaltungshaushalt","1 Vermögenshaushalt")</f>
        <v>0 Verwaltungshaushalt</v>
      </c>
      <c r="D1635" s="14" t="str">
        <f>VLOOKUP(tabDaten[[#This Row],[art]],tabKontenart[],2,FALSE)</f>
        <v>01 Ausgaben VerwaltungsHH</v>
      </c>
      <c r="E1635" s="14" t="str">
        <f>LEFT(tabDaten[[#This Row],[Gld]],1) &amp; "    " &amp;VLOOKUP((tabDaten[[#This Row],[MandNr]]&amp;"x"&amp;LEFT(tabDaten[[#This Row],[Gld]],1)),tabGliederung[],2,FALSE)</f>
        <v xml:space="preserve">5    Gesundheit, Sport, Erholung </v>
      </c>
      <c r="F1635" s="14" t="str">
        <f>LEFT(tabDaten[[#This Row],[Gld]],2) &amp; "    " &amp;VLOOKUP((tabDaten[[#This Row],[MandNr]]&amp;"x"&amp;LEFT(tabDaten[[#This Row],[Gld]],2)),tabGliederung[],2,FALSE)</f>
        <v xml:space="preserve">56    Eigene Sportstätten </v>
      </c>
      <c r="G16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5" s="14" t="str">
        <f>LEFT(tabDaten[[#This Row],[Gld]],4) &amp; "    " &amp;VLOOKUP((tabDaten[[#This Row],[MandNr]]&amp;"x"&amp;LEFT(tabDaten[[#This Row],[Gld]],4)),tabGliederung[],2,FALSE)</f>
        <v xml:space="preserve">5612    Sporthalle Bonfeld </v>
      </c>
      <c r="I1635" s="14" t="str">
        <f>IF(OR(LEFT(tabDaten[[#This Row],[Grp]],1)*1=3,LEFT(tabDaten[[#This Row],[Grp]],1)*1=9),LEFT(tabDaten[[#This Row],[Grp]],2),LEFT(tabDaten[[#This Row],[Grp]],1))</f>
        <v>4</v>
      </c>
      <c r="J1635" s="14" t="str">
        <f>VLOOKUP(tabDaten[[#This Row],[GrpKurz]],tabGruppierung[],2,FALSE)</f>
        <v>A   Personalausgaben</v>
      </c>
      <c r="K16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5612-460000    Personalnebenausgaben   </v>
      </c>
      <c r="L1635" s="17">
        <f>IF(OR(tabDaten[[#This Row],[art]]="00",tabDaten[[#This Row],[art]]="10"),tabDaten[[#This Row],[Plan]],tabDaten[[#This Row],[Plan]]*-1)</f>
        <v>-100</v>
      </c>
      <c r="M1635" s="18">
        <f>IF(OR(tabDaten[[#This Row],[art]]="00",tabDaten[[#This Row],[art]]="10",tabDaten[[#This Row],[art]]="60",tabDaten[[#This Row],[art]]="70"),tabDaten[[#This Row],[Rechnung]],tabDaten[[#This Row],[Rechnung]]*-1)</f>
        <v>-84.56</v>
      </c>
      <c r="N1635" s="44">
        <v>1</v>
      </c>
      <c r="O1635" s="45" t="s">
        <v>997</v>
      </c>
      <c r="P1635" s="45" t="s">
        <v>1301</v>
      </c>
      <c r="Q1635" s="45" t="s">
        <v>1712</v>
      </c>
      <c r="R1635" s="45" t="s">
        <v>995</v>
      </c>
      <c r="S1635" s="45" t="s">
        <v>1546</v>
      </c>
      <c r="T1635" s="44" t="s">
        <v>107</v>
      </c>
      <c r="U1635" s="46">
        <v>100</v>
      </c>
      <c r="V1635" s="46">
        <v>84.56</v>
      </c>
    </row>
    <row r="1636" spans="2:22" x14ac:dyDescent="0.2">
      <c r="B1636" s="14" t="str">
        <f>IF(tabDaten[[#This Row],[MandNr]]="","Fehler",IF(tabDaten[[#This Row],[MandNr]]=1,"1 Stadt Bad Rappenau","2 Eigenbetrieb Stadtenwässerung"))</f>
        <v>1 Stadt Bad Rappenau</v>
      </c>
      <c r="C1636" s="14" t="str">
        <f>IF(OR(tabDaten[[#This Row],[art]]="00",tabDaten[[#This Row],[art]]="01",tabDaten[[#This Row],[art]]="60",tabDaten[[#This Row],[art]]="61"),"0 Verwaltungshaushalt","1 Vermögenshaushalt")</f>
        <v>0 Verwaltungshaushalt</v>
      </c>
      <c r="D1636" s="14" t="str">
        <f>VLOOKUP(tabDaten[[#This Row],[art]],tabKontenart[],2,FALSE)</f>
        <v>01 Ausgaben VerwaltungsHH</v>
      </c>
      <c r="E1636" s="14" t="str">
        <f>LEFT(tabDaten[[#This Row],[Gld]],1) &amp; "    " &amp;VLOOKUP((tabDaten[[#This Row],[MandNr]]&amp;"x"&amp;LEFT(tabDaten[[#This Row],[Gld]],1)),tabGliederung[],2,FALSE)</f>
        <v xml:space="preserve">5    Gesundheit, Sport, Erholung </v>
      </c>
      <c r="F1636" s="14" t="str">
        <f>LEFT(tabDaten[[#This Row],[Gld]],2) &amp; "    " &amp;VLOOKUP((tabDaten[[#This Row],[MandNr]]&amp;"x"&amp;LEFT(tabDaten[[#This Row],[Gld]],2)),tabGliederung[],2,FALSE)</f>
        <v xml:space="preserve">56    Eigene Sportstätten </v>
      </c>
      <c r="G16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6" s="14" t="str">
        <f>LEFT(tabDaten[[#This Row],[Gld]],4) &amp; "    " &amp;VLOOKUP((tabDaten[[#This Row],[MandNr]]&amp;"x"&amp;LEFT(tabDaten[[#This Row],[Gld]],4)),tabGliederung[],2,FALSE)</f>
        <v xml:space="preserve">5612    Sporthalle Bonfeld </v>
      </c>
      <c r="I1636" s="14" t="str">
        <f>IF(OR(LEFT(tabDaten[[#This Row],[Grp]],1)*1=3,LEFT(tabDaten[[#This Row],[Grp]],1)*1=9),LEFT(tabDaten[[#This Row],[Grp]],2),LEFT(tabDaten[[#This Row],[Grp]],1))</f>
        <v>5</v>
      </c>
      <c r="J1636" s="14" t="str">
        <f>VLOOKUP(tabDaten[[#This Row],[GrpKurz]],tabGruppierung[],2,FALSE)</f>
        <v>A   Sächlicher Verwaltungs- und Betriebsaufwand</v>
      </c>
      <c r="K16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5612-501000    Gebäudeunterhaltung   </v>
      </c>
      <c r="L1636" s="17">
        <f>IF(OR(tabDaten[[#This Row],[art]]="00",tabDaten[[#This Row],[art]]="10"),tabDaten[[#This Row],[Plan]],tabDaten[[#This Row],[Plan]]*-1)</f>
        <v>-6000</v>
      </c>
      <c r="M1636" s="18">
        <f>IF(OR(tabDaten[[#This Row],[art]]="00",tabDaten[[#This Row],[art]]="10",tabDaten[[#This Row],[art]]="60",tabDaten[[#This Row],[art]]="70"),tabDaten[[#This Row],[Rechnung]],tabDaten[[#This Row],[Rechnung]]*-1)</f>
        <v>-6632.6</v>
      </c>
      <c r="N1636" s="44">
        <v>1</v>
      </c>
      <c r="O1636" s="45" t="s">
        <v>997</v>
      </c>
      <c r="P1636" s="45" t="s">
        <v>1301</v>
      </c>
      <c r="Q1636" s="45" t="s">
        <v>1730</v>
      </c>
      <c r="R1636" s="45" t="s">
        <v>995</v>
      </c>
      <c r="S1636" s="45" t="s">
        <v>1546</v>
      </c>
      <c r="T1636" s="44" t="s">
        <v>133</v>
      </c>
      <c r="U1636" s="46">
        <v>6000</v>
      </c>
      <c r="V1636" s="46">
        <v>6632.6</v>
      </c>
    </row>
    <row r="1637" spans="2:22" x14ac:dyDescent="0.2">
      <c r="B1637" s="14" t="str">
        <f>IF(tabDaten[[#This Row],[MandNr]]="","Fehler",IF(tabDaten[[#This Row],[MandNr]]=1,"1 Stadt Bad Rappenau","2 Eigenbetrieb Stadtenwässerung"))</f>
        <v>1 Stadt Bad Rappenau</v>
      </c>
      <c r="C1637" s="14" t="str">
        <f>IF(OR(tabDaten[[#This Row],[art]]="00",tabDaten[[#This Row],[art]]="01",tabDaten[[#This Row],[art]]="60",tabDaten[[#This Row],[art]]="61"),"0 Verwaltungshaushalt","1 Vermögenshaushalt")</f>
        <v>0 Verwaltungshaushalt</v>
      </c>
      <c r="D1637" s="14" t="str">
        <f>VLOOKUP(tabDaten[[#This Row],[art]],tabKontenart[],2,FALSE)</f>
        <v>01 Ausgaben VerwaltungsHH</v>
      </c>
      <c r="E1637" s="14" t="str">
        <f>LEFT(tabDaten[[#This Row],[Gld]],1) &amp; "    " &amp;VLOOKUP((tabDaten[[#This Row],[MandNr]]&amp;"x"&amp;LEFT(tabDaten[[#This Row],[Gld]],1)),tabGliederung[],2,FALSE)</f>
        <v xml:space="preserve">5    Gesundheit, Sport, Erholung </v>
      </c>
      <c r="F1637" s="14" t="str">
        <f>LEFT(tabDaten[[#This Row],[Gld]],2) &amp; "    " &amp;VLOOKUP((tabDaten[[#This Row],[MandNr]]&amp;"x"&amp;LEFT(tabDaten[[#This Row],[Gld]],2)),tabGliederung[],2,FALSE)</f>
        <v xml:space="preserve">56    Eigene Sportstätten </v>
      </c>
      <c r="G16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7" s="14" t="str">
        <f>LEFT(tabDaten[[#This Row],[Gld]],4) &amp; "    " &amp;VLOOKUP((tabDaten[[#This Row],[MandNr]]&amp;"x"&amp;LEFT(tabDaten[[#This Row],[Gld]],4)),tabGliederung[],2,FALSE)</f>
        <v xml:space="preserve">5612    Sporthalle Bonfeld </v>
      </c>
      <c r="I1637" s="14" t="str">
        <f>IF(OR(LEFT(tabDaten[[#This Row],[Grp]],1)*1=3,LEFT(tabDaten[[#This Row],[Grp]],1)*1=9),LEFT(tabDaten[[#This Row],[Grp]],2),LEFT(tabDaten[[#This Row],[Grp]],1))</f>
        <v>5</v>
      </c>
      <c r="J1637" s="14" t="str">
        <f>VLOOKUP(tabDaten[[#This Row],[GrpKurz]],tabGruppierung[],2,FALSE)</f>
        <v>A   Sächlicher Verwaltungs- und Betriebsaufwand</v>
      </c>
      <c r="K16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5612-521000    Geräte, Ausstattungs- und Einrichtungsgegenstände  </v>
      </c>
      <c r="L1637" s="17">
        <f>IF(OR(tabDaten[[#This Row],[art]]="00",tabDaten[[#This Row],[art]]="10"),tabDaten[[#This Row],[Plan]],tabDaten[[#This Row],[Plan]]*-1)</f>
        <v>-1000</v>
      </c>
      <c r="M1637" s="18">
        <f>IF(OR(tabDaten[[#This Row],[art]]="00",tabDaten[[#This Row],[art]]="10",tabDaten[[#This Row],[art]]="60",tabDaten[[#This Row],[art]]="70"),tabDaten[[#This Row],[Rechnung]],tabDaten[[#This Row],[Rechnung]]*-1)</f>
        <v>-380.33</v>
      </c>
      <c r="N1637" s="44">
        <v>1</v>
      </c>
      <c r="O1637" s="45" t="s">
        <v>997</v>
      </c>
      <c r="P1637" s="45" t="s">
        <v>1301</v>
      </c>
      <c r="Q1637" s="45" t="s">
        <v>1750</v>
      </c>
      <c r="R1637" s="45" t="s">
        <v>995</v>
      </c>
      <c r="S1637" s="45" t="s">
        <v>1546</v>
      </c>
      <c r="T1637" s="44" t="s">
        <v>125</v>
      </c>
      <c r="U1637" s="46">
        <v>1000</v>
      </c>
      <c r="V1637" s="46">
        <v>380.33</v>
      </c>
    </row>
    <row r="1638" spans="2:22" x14ac:dyDescent="0.2">
      <c r="B1638" s="14" t="str">
        <f>IF(tabDaten[[#This Row],[MandNr]]="","Fehler",IF(tabDaten[[#This Row],[MandNr]]=1,"1 Stadt Bad Rappenau","2 Eigenbetrieb Stadtenwässerung"))</f>
        <v>1 Stadt Bad Rappenau</v>
      </c>
      <c r="C1638" s="14" t="str">
        <f>IF(OR(tabDaten[[#This Row],[art]]="00",tabDaten[[#This Row],[art]]="01",tabDaten[[#This Row],[art]]="60",tabDaten[[#This Row],[art]]="61"),"0 Verwaltungshaushalt","1 Vermögenshaushalt")</f>
        <v>0 Verwaltungshaushalt</v>
      </c>
      <c r="D1638" s="14" t="str">
        <f>VLOOKUP(tabDaten[[#This Row],[art]],tabKontenart[],2,FALSE)</f>
        <v>01 Ausgaben VerwaltungsHH</v>
      </c>
      <c r="E1638" s="14" t="str">
        <f>LEFT(tabDaten[[#This Row],[Gld]],1) &amp; "    " &amp;VLOOKUP((tabDaten[[#This Row],[MandNr]]&amp;"x"&amp;LEFT(tabDaten[[#This Row],[Gld]],1)),tabGliederung[],2,FALSE)</f>
        <v xml:space="preserve">5    Gesundheit, Sport, Erholung </v>
      </c>
      <c r="F1638" s="14" t="str">
        <f>LEFT(tabDaten[[#This Row],[Gld]],2) &amp; "    " &amp;VLOOKUP((tabDaten[[#This Row],[MandNr]]&amp;"x"&amp;LEFT(tabDaten[[#This Row],[Gld]],2)),tabGliederung[],2,FALSE)</f>
        <v xml:space="preserve">56    Eigene Sportstätten </v>
      </c>
      <c r="G16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8" s="14" t="str">
        <f>LEFT(tabDaten[[#This Row],[Gld]],4) &amp; "    " &amp;VLOOKUP((tabDaten[[#This Row],[MandNr]]&amp;"x"&amp;LEFT(tabDaten[[#This Row],[Gld]],4)),tabGliederung[],2,FALSE)</f>
        <v xml:space="preserve">5612    Sporthalle Bonfeld </v>
      </c>
      <c r="I1638" s="14" t="str">
        <f>IF(OR(LEFT(tabDaten[[#This Row],[Grp]],1)*1=3,LEFT(tabDaten[[#This Row],[Grp]],1)*1=9),LEFT(tabDaten[[#This Row],[Grp]],2),LEFT(tabDaten[[#This Row],[Grp]],1))</f>
        <v>5</v>
      </c>
      <c r="J1638" s="14" t="str">
        <f>VLOOKUP(tabDaten[[#This Row],[GrpKurz]],tabGruppierung[],2,FALSE)</f>
        <v>A   Sächlicher Verwaltungs- und Betriebsaufwand</v>
      </c>
      <c r="K16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5612-541000    Strom   </v>
      </c>
      <c r="L1638" s="17">
        <f>IF(OR(tabDaten[[#This Row],[art]]="00",tabDaten[[#This Row],[art]]="10"),tabDaten[[#This Row],[Plan]],tabDaten[[#This Row],[Plan]]*-1)</f>
        <v>-2300</v>
      </c>
      <c r="M1638" s="18">
        <f>IF(OR(tabDaten[[#This Row],[art]]="00",tabDaten[[#This Row],[art]]="10",tabDaten[[#This Row],[art]]="60",tabDaten[[#This Row],[art]]="70"),tabDaten[[#This Row],[Rechnung]],tabDaten[[#This Row],[Rechnung]]*-1)</f>
        <v>-3121.32</v>
      </c>
      <c r="N1638" s="44">
        <v>1</v>
      </c>
      <c r="O1638" s="45" t="s">
        <v>997</v>
      </c>
      <c r="P1638" s="45" t="s">
        <v>1301</v>
      </c>
      <c r="Q1638" s="45" t="s">
        <v>1732</v>
      </c>
      <c r="R1638" s="45" t="s">
        <v>995</v>
      </c>
      <c r="S1638" s="45" t="s">
        <v>1546</v>
      </c>
      <c r="T1638" s="44" t="s">
        <v>135</v>
      </c>
      <c r="U1638" s="46">
        <v>2300</v>
      </c>
      <c r="V1638" s="46">
        <v>3121.32</v>
      </c>
    </row>
    <row r="1639" spans="2:22" x14ac:dyDescent="0.2">
      <c r="B1639" s="14" t="str">
        <f>IF(tabDaten[[#This Row],[MandNr]]="","Fehler",IF(tabDaten[[#This Row],[MandNr]]=1,"1 Stadt Bad Rappenau","2 Eigenbetrieb Stadtenwässerung"))</f>
        <v>1 Stadt Bad Rappenau</v>
      </c>
      <c r="C1639" s="14" t="str">
        <f>IF(OR(tabDaten[[#This Row],[art]]="00",tabDaten[[#This Row],[art]]="01",tabDaten[[#This Row],[art]]="60",tabDaten[[#This Row],[art]]="61"),"0 Verwaltungshaushalt","1 Vermögenshaushalt")</f>
        <v>0 Verwaltungshaushalt</v>
      </c>
      <c r="D1639" s="14" t="str">
        <f>VLOOKUP(tabDaten[[#This Row],[art]],tabKontenart[],2,FALSE)</f>
        <v>01 Ausgaben VerwaltungsHH</v>
      </c>
      <c r="E1639" s="14" t="str">
        <f>LEFT(tabDaten[[#This Row],[Gld]],1) &amp; "    " &amp;VLOOKUP((tabDaten[[#This Row],[MandNr]]&amp;"x"&amp;LEFT(tabDaten[[#This Row],[Gld]],1)),tabGliederung[],2,FALSE)</f>
        <v xml:space="preserve">5    Gesundheit, Sport, Erholung </v>
      </c>
      <c r="F1639" s="14" t="str">
        <f>LEFT(tabDaten[[#This Row],[Gld]],2) &amp; "    " &amp;VLOOKUP((tabDaten[[#This Row],[MandNr]]&amp;"x"&amp;LEFT(tabDaten[[#This Row],[Gld]],2)),tabGliederung[],2,FALSE)</f>
        <v xml:space="preserve">56    Eigene Sportstätten </v>
      </c>
      <c r="G16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39" s="14" t="str">
        <f>LEFT(tabDaten[[#This Row],[Gld]],4) &amp; "    " &amp;VLOOKUP((tabDaten[[#This Row],[MandNr]]&amp;"x"&amp;LEFT(tabDaten[[#This Row],[Gld]],4)),tabGliederung[],2,FALSE)</f>
        <v xml:space="preserve">5612    Sporthalle Bonfeld </v>
      </c>
      <c r="I1639" s="14" t="str">
        <f>IF(OR(LEFT(tabDaten[[#This Row],[Grp]],1)*1=3,LEFT(tabDaten[[#This Row],[Grp]],1)*1=9),LEFT(tabDaten[[#This Row],[Grp]],2),LEFT(tabDaten[[#This Row],[Grp]],1))</f>
        <v>5</v>
      </c>
      <c r="J1639" s="14" t="str">
        <f>VLOOKUP(tabDaten[[#This Row],[GrpKurz]],tabGruppierung[],2,FALSE)</f>
        <v>A   Sächlicher Verwaltungs- und Betriebsaufwand</v>
      </c>
      <c r="K16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5612-542000    Wasser / Abwasser   </v>
      </c>
      <c r="L1639" s="17">
        <f>IF(OR(tabDaten[[#This Row],[art]]="00",tabDaten[[#This Row],[art]]="10"),tabDaten[[#This Row],[Plan]],tabDaten[[#This Row],[Plan]]*-1)</f>
        <v>-1200</v>
      </c>
      <c r="M1639" s="18">
        <f>IF(OR(tabDaten[[#This Row],[art]]="00",tabDaten[[#This Row],[art]]="10",tabDaten[[#This Row],[art]]="60",tabDaten[[#This Row],[art]]="70"),tabDaten[[#This Row],[Rechnung]],tabDaten[[#This Row],[Rechnung]]*-1)</f>
        <v>-1557.05</v>
      </c>
      <c r="N1639" s="44">
        <v>1</v>
      </c>
      <c r="O1639" s="45" t="s">
        <v>997</v>
      </c>
      <c r="P1639" s="45" t="s">
        <v>1301</v>
      </c>
      <c r="Q1639" s="45" t="s">
        <v>1733</v>
      </c>
      <c r="R1639" s="45" t="s">
        <v>995</v>
      </c>
      <c r="S1639" s="45" t="s">
        <v>1546</v>
      </c>
      <c r="T1639" s="44" t="s">
        <v>136</v>
      </c>
      <c r="U1639" s="46">
        <v>1200</v>
      </c>
      <c r="V1639" s="46">
        <v>1557.05</v>
      </c>
    </row>
    <row r="1640" spans="2:22" x14ac:dyDescent="0.2">
      <c r="B1640" s="14" t="str">
        <f>IF(tabDaten[[#This Row],[MandNr]]="","Fehler",IF(tabDaten[[#This Row],[MandNr]]=1,"1 Stadt Bad Rappenau","2 Eigenbetrieb Stadtenwässerung"))</f>
        <v>1 Stadt Bad Rappenau</v>
      </c>
      <c r="C1640" s="14" t="str">
        <f>IF(OR(tabDaten[[#This Row],[art]]="00",tabDaten[[#This Row],[art]]="01",tabDaten[[#This Row],[art]]="60",tabDaten[[#This Row],[art]]="61"),"0 Verwaltungshaushalt","1 Vermögenshaushalt")</f>
        <v>0 Verwaltungshaushalt</v>
      </c>
      <c r="D1640" s="14" t="str">
        <f>VLOOKUP(tabDaten[[#This Row],[art]],tabKontenart[],2,FALSE)</f>
        <v>01 Ausgaben VerwaltungsHH</v>
      </c>
      <c r="E1640" s="14" t="str">
        <f>LEFT(tabDaten[[#This Row],[Gld]],1) &amp; "    " &amp;VLOOKUP((tabDaten[[#This Row],[MandNr]]&amp;"x"&amp;LEFT(tabDaten[[#This Row],[Gld]],1)),tabGliederung[],2,FALSE)</f>
        <v xml:space="preserve">5    Gesundheit, Sport, Erholung </v>
      </c>
      <c r="F1640" s="14" t="str">
        <f>LEFT(tabDaten[[#This Row],[Gld]],2) &amp; "    " &amp;VLOOKUP((tabDaten[[#This Row],[MandNr]]&amp;"x"&amp;LEFT(tabDaten[[#This Row],[Gld]],2)),tabGliederung[],2,FALSE)</f>
        <v xml:space="preserve">56    Eigene Sportstätten </v>
      </c>
      <c r="G16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0" s="14" t="str">
        <f>LEFT(tabDaten[[#This Row],[Gld]],4) &amp; "    " &amp;VLOOKUP((tabDaten[[#This Row],[MandNr]]&amp;"x"&amp;LEFT(tabDaten[[#This Row],[Gld]],4)),tabGliederung[],2,FALSE)</f>
        <v xml:space="preserve">5612    Sporthalle Bonfeld </v>
      </c>
      <c r="I1640" s="14" t="str">
        <f>IF(OR(LEFT(tabDaten[[#This Row],[Grp]],1)*1=3,LEFT(tabDaten[[#This Row],[Grp]],1)*1=9),LEFT(tabDaten[[#This Row],[Grp]],2),LEFT(tabDaten[[#This Row],[Grp]],1))</f>
        <v>5</v>
      </c>
      <c r="J1640" s="14" t="str">
        <f>VLOOKUP(tabDaten[[#This Row],[GrpKurz]],tabGruppierung[],2,FALSE)</f>
        <v>A   Sächlicher Verwaltungs- und Betriebsaufwand</v>
      </c>
      <c r="K16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5612-543000    Heizungskosten   </v>
      </c>
      <c r="L1640" s="17">
        <f>IF(OR(tabDaten[[#This Row],[art]]="00",tabDaten[[#This Row],[art]]="10"),tabDaten[[#This Row],[Plan]],tabDaten[[#This Row],[Plan]]*-1)</f>
        <v>-5400</v>
      </c>
      <c r="M1640" s="18">
        <f>IF(OR(tabDaten[[#This Row],[art]]="00",tabDaten[[#This Row],[art]]="10",tabDaten[[#This Row],[art]]="60",tabDaten[[#This Row],[art]]="70"),tabDaten[[#This Row],[Rechnung]],tabDaten[[#This Row],[Rechnung]]*-1)</f>
        <v>-6627.45</v>
      </c>
      <c r="N1640" s="44">
        <v>1</v>
      </c>
      <c r="O1640" s="45" t="s">
        <v>997</v>
      </c>
      <c r="P1640" s="45" t="s">
        <v>1301</v>
      </c>
      <c r="Q1640" s="45" t="s">
        <v>1734</v>
      </c>
      <c r="R1640" s="45" t="s">
        <v>995</v>
      </c>
      <c r="S1640" s="45" t="s">
        <v>1546</v>
      </c>
      <c r="T1640" s="44" t="s">
        <v>137</v>
      </c>
      <c r="U1640" s="46">
        <v>5400</v>
      </c>
      <c r="V1640" s="46">
        <v>6627.45</v>
      </c>
    </row>
    <row r="1641" spans="2:22" x14ac:dyDescent="0.2">
      <c r="B1641" s="14" t="str">
        <f>IF(tabDaten[[#This Row],[MandNr]]="","Fehler",IF(tabDaten[[#This Row],[MandNr]]=1,"1 Stadt Bad Rappenau","2 Eigenbetrieb Stadtenwässerung"))</f>
        <v>1 Stadt Bad Rappenau</v>
      </c>
      <c r="C1641" s="14" t="str">
        <f>IF(OR(tabDaten[[#This Row],[art]]="00",tabDaten[[#This Row],[art]]="01",tabDaten[[#This Row],[art]]="60",tabDaten[[#This Row],[art]]="61"),"0 Verwaltungshaushalt","1 Vermögenshaushalt")</f>
        <v>0 Verwaltungshaushalt</v>
      </c>
      <c r="D1641" s="14" t="str">
        <f>VLOOKUP(tabDaten[[#This Row],[art]],tabKontenart[],2,FALSE)</f>
        <v>01 Ausgaben VerwaltungsHH</v>
      </c>
      <c r="E1641" s="14" t="str">
        <f>LEFT(tabDaten[[#This Row],[Gld]],1) &amp; "    " &amp;VLOOKUP((tabDaten[[#This Row],[MandNr]]&amp;"x"&amp;LEFT(tabDaten[[#This Row],[Gld]],1)),tabGliederung[],2,FALSE)</f>
        <v xml:space="preserve">5    Gesundheit, Sport, Erholung </v>
      </c>
      <c r="F1641" s="14" t="str">
        <f>LEFT(tabDaten[[#This Row],[Gld]],2) &amp; "    " &amp;VLOOKUP((tabDaten[[#This Row],[MandNr]]&amp;"x"&amp;LEFT(tabDaten[[#This Row],[Gld]],2)),tabGliederung[],2,FALSE)</f>
        <v xml:space="preserve">56    Eigene Sportstätten </v>
      </c>
      <c r="G16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1" s="14" t="str">
        <f>LEFT(tabDaten[[#This Row],[Gld]],4) &amp; "    " &amp;VLOOKUP((tabDaten[[#This Row],[MandNr]]&amp;"x"&amp;LEFT(tabDaten[[#This Row],[Gld]],4)),tabGliederung[],2,FALSE)</f>
        <v xml:space="preserve">5612    Sporthalle Bonfeld </v>
      </c>
      <c r="I1641" s="14" t="str">
        <f>IF(OR(LEFT(tabDaten[[#This Row],[Grp]],1)*1=3,LEFT(tabDaten[[#This Row],[Grp]],1)*1=9),LEFT(tabDaten[[#This Row],[Grp]],2),LEFT(tabDaten[[#This Row],[Grp]],1))</f>
        <v>5</v>
      </c>
      <c r="J1641" s="14" t="str">
        <f>VLOOKUP(tabDaten[[#This Row],[GrpKurz]],tabGruppierung[],2,FALSE)</f>
        <v>A   Sächlicher Verwaltungs- und Betriebsaufwand</v>
      </c>
      <c r="K16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5612-544000    Abfallgebühren   </v>
      </c>
      <c r="L1641" s="17">
        <f>IF(OR(tabDaten[[#This Row],[art]]="00",tabDaten[[#This Row],[art]]="10"),tabDaten[[#This Row],[Plan]],tabDaten[[#This Row],[Plan]]*-1)</f>
        <v>-100</v>
      </c>
      <c r="M1641" s="18">
        <f>IF(OR(tabDaten[[#This Row],[art]]="00",tabDaten[[#This Row],[art]]="10",tabDaten[[#This Row],[art]]="60",tabDaten[[#This Row],[art]]="70"),tabDaten[[#This Row],[Rechnung]],tabDaten[[#This Row],[Rechnung]]*-1)</f>
        <v>-40</v>
      </c>
      <c r="N1641" s="44">
        <v>1</v>
      </c>
      <c r="O1641" s="45" t="s">
        <v>997</v>
      </c>
      <c r="P1641" s="45" t="s">
        <v>1301</v>
      </c>
      <c r="Q1641" s="45" t="s">
        <v>1735</v>
      </c>
      <c r="R1641" s="45" t="s">
        <v>995</v>
      </c>
      <c r="S1641" s="45" t="s">
        <v>1546</v>
      </c>
      <c r="T1641" s="44" t="s">
        <v>138</v>
      </c>
      <c r="U1641" s="46">
        <v>100</v>
      </c>
      <c r="V1641" s="46">
        <v>40</v>
      </c>
    </row>
    <row r="1642" spans="2:22" x14ac:dyDescent="0.2">
      <c r="B1642" s="14" t="str">
        <f>IF(tabDaten[[#This Row],[MandNr]]="","Fehler",IF(tabDaten[[#This Row],[MandNr]]=1,"1 Stadt Bad Rappenau","2 Eigenbetrieb Stadtenwässerung"))</f>
        <v>1 Stadt Bad Rappenau</v>
      </c>
      <c r="C1642" s="14" t="str">
        <f>IF(OR(tabDaten[[#This Row],[art]]="00",tabDaten[[#This Row],[art]]="01",tabDaten[[#This Row],[art]]="60",tabDaten[[#This Row],[art]]="61"),"0 Verwaltungshaushalt","1 Vermögenshaushalt")</f>
        <v>0 Verwaltungshaushalt</v>
      </c>
      <c r="D1642" s="14" t="str">
        <f>VLOOKUP(tabDaten[[#This Row],[art]],tabKontenart[],2,FALSE)</f>
        <v>01 Ausgaben VerwaltungsHH</v>
      </c>
      <c r="E1642" s="14" t="str">
        <f>LEFT(tabDaten[[#This Row],[Gld]],1) &amp; "    " &amp;VLOOKUP((tabDaten[[#This Row],[MandNr]]&amp;"x"&amp;LEFT(tabDaten[[#This Row],[Gld]],1)),tabGliederung[],2,FALSE)</f>
        <v xml:space="preserve">5    Gesundheit, Sport, Erholung </v>
      </c>
      <c r="F1642" s="14" t="str">
        <f>LEFT(tabDaten[[#This Row],[Gld]],2) &amp; "    " &amp;VLOOKUP((tabDaten[[#This Row],[MandNr]]&amp;"x"&amp;LEFT(tabDaten[[#This Row],[Gld]],2)),tabGliederung[],2,FALSE)</f>
        <v xml:space="preserve">56    Eigene Sportstätten </v>
      </c>
      <c r="G16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2" s="14" t="str">
        <f>LEFT(tabDaten[[#This Row],[Gld]],4) &amp; "    " &amp;VLOOKUP((tabDaten[[#This Row],[MandNr]]&amp;"x"&amp;LEFT(tabDaten[[#This Row],[Gld]],4)),tabGliederung[],2,FALSE)</f>
        <v xml:space="preserve">5612    Sporthalle Bonfeld </v>
      </c>
      <c r="I1642" s="14" t="str">
        <f>IF(OR(LEFT(tabDaten[[#This Row],[Grp]],1)*1=3,LEFT(tabDaten[[#This Row],[Grp]],1)*1=9),LEFT(tabDaten[[#This Row],[Grp]],2),LEFT(tabDaten[[#This Row],[Grp]],1))</f>
        <v>5</v>
      </c>
      <c r="J1642" s="14" t="str">
        <f>VLOOKUP(tabDaten[[#This Row],[GrpKurz]],tabGruppierung[],2,FALSE)</f>
        <v>A   Sächlicher Verwaltungs- und Betriebsaufwand</v>
      </c>
      <c r="K16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5612-545000    Reinigungskosten   </v>
      </c>
      <c r="L1642" s="17">
        <f>IF(OR(tabDaten[[#This Row],[art]]="00",tabDaten[[#This Row],[art]]="10"),tabDaten[[#This Row],[Plan]],tabDaten[[#This Row],[Plan]]*-1)</f>
        <v>-200</v>
      </c>
      <c r="M1642" s="18">
        <f>IF(OR(tabDaten[[#This Row],[art]]="00",tabDaten[[#This Row],[art]]="10",tabDaten[[#This Row],[art]]="60",tabDaten[[#This Row],[art]]="70"),tabDaten[[#This Row],[Rechnung]],tabDaten[[#This Row],[Rechnung]]*-1)</f>
        <v>-132.46</v>
      </c>
      <c r="N1642" s="44">
        <v>1</v>
      </c>
      <c r="O1642" s="45" t="s">
        <v>997</v>
      </c>
      <c r="P1642" s="45" t="s">
        <v>1301</v>
      </c>
      <c r="Q1642" s="45" t="s">
        <v>1736</v>
      </c>
      <c r="R1642" s="45" t="s">
        <v>995</v>
      </c>
      <c r="S1642" s="45" t="s">
        <v>1546</v>
      </c>
      <c r="T1642" s="44" t="s">
        <v>139</v>
      </c>
      <c r="U1642" s="46">
        <v>200</v>
      </c>
      <c r="V1642" s="46">
        <v>132.46</v>
      </c>
    </row>
    <row r="1643" spans="2:22" x14ac:dyDescent="0.2">
      <c r="B1643" s="14" t="str">
        <f>IF(tabDaten[[#This Row],[MandNr]]="","Fehler",IF(tabDaten[[#This Row],[MandNr]]=1,"1 Stadt Bad Rappenau","2 Eigenbetrieb Stadtenwässerung"))</f>
        <v>1 Stadt Bad Rappenau</v>
      </c>
      <c r="C1643" s="14" t="str">
        <f>IF(OR(tabDaten[[#This Row],[art]]="00",tabDaten[[#This Row],[art]]="01",tabDaten[[#This Row],[art]]="60",tabDaten[[#This Row],[art]]="61"),"0 Verwaltungshaushalt","1 Vermögenshaushalt")</f>
        <v>0 Verwaltungshaushalt</v>
      </c>
      <c r="D1643" s="14" t="str">
        <f>VLOOKUP(tabDaten[[#This Row],[art]],tabKontenart[],2,FALSE)</f>
        <v>01 Ausgaben VerwaltungsHH</v>
      </c>
      <c r="E1643" s="14" t="str">
        <f>LEFT(tabDaten[[#This Row],[Gld]],1) &amp; "    " &amp;VLOOKUP((tabDaten[[#This Row],[MandNr]]&amp;"x"&amp;LEFT(tabDaten[[#This Row],[Gld]],1)),tabGliederung[],2,FALSE)</f>
        <v xml:space="preserve">5    Gesundheit, Sport, Erholung </v>
      </c>
      <c r="F1643" s="14" t="str">
        <f>LEFT(tabDaten[[#This Row],[Gld]],2) &amp; "    " &amp;VLOOKUP((tabDaten[[#This Row],[MandNr]]&amp;"x"&amp;LEFT(tabDaten[[#This Row],[Gld]],2)),tabGliederung[],2,FALSE)</f>
        <v xml:space="preserve">56    Eigene Sportstätten </v>
      </c>
      <c r="G16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3" s="14" t="str">
        <f>LEFT(tabDaten[[#This Row],[Gld]],4) &amp; "    " &amp;VLOOKUP((tabDaten[[#This Row],[MandNr]]&amp;"x"&amp;LEFT(tabDaten[[#This Row],[Gld]],4)),tabGliederung[],2,FALSE)</f>
        <v xml:space="preserve">5612    Sporthalle Bonfeld </v>
      </c>
      <c r="I1643" s="14" t="str">
        <f>IF(OR(LEFT(tabDaten[[#This Row],[Grp]],1)*1=3,LEFT(tabDaten[[#This Row],[Grp]],1)*1=9),LEFT(tabDaten[[#This Row],[Grp]],2),LEFT(tabDaten[[#This Row],[Grp]],1))</f>
        <v>5</v>
      </c>
      <c r="J1643" s="14" t="str">
        <f>VLOOKUP(tabDaten[[#This Row],[GrpKurz]],tabGruppierung[],2,FALSE)</f>
        <v>A   Sächlicher Verwaltungs- und Betriebsaufwand</v>
      </c>
      <c r="K16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5612-546000    Steuern und Gebäudeversicherungen   </v>
      </c>
      <c r="L1643" s="17">
        <f>IF(OR(tabDaten[[#This Row],[art]]="00",tabDaten[[#This Row],[art]]="10"),tabDaten[[#This Row],[Plan]],tabDaten[[#This Row],[Plan]]*-1)</f>
        <v>-1700</v>
      </c>
      <c r="M1643" s="18">
        <f>IF(OR(tabDaten[[#This Row],[art]]="00",tabDaten[[#This Row],[art]]="10",tabDaten[[#This Row],[art]]="60",tabDaten[[#This Row],[art]]="70"),tabDaten[[#This Row],[Rechnung]],tabDaten[[#This Row],[Rechnung]]*-1)</f>
        <v>-1631.2</v>
      </c>
      <c r="N1643" s="44">
        <v>1</v>
      </c>
      <c r="O1643" s="45" t="s">
        <v>997</v>
      </c>
      <c r="P1643" s="45" t="s">
        <v>1301</v>
      </c>
      <c r="Q1643" s="45" t="s">
        <v>1737</v>
      </c>
      <c r="R1643" s="45" t="s">
        <v>995</v>
      </c>
      <c r="S1643" s="45" t="s">
        <v>1546</v>
      </c>
      <c r="T1643" s="44" t="s">
        <v>140</v>
      </c>
      <c r="U1643" s="46">
        <v>1700</v>
      </c>
      <c r="V1643" s="46">
        <v>1631.2</v>
      </c>
    </row>
    <row r="1644" spans="2:22" x14ac:dyDescent="0.2">
      <c r="B1644" s="14" t="str">
        <f>IF(tabDaten[[#This Row],[MandNr]]="","Fehler",IF(tabDaten[[#This Row],[MandNr]]=1,"1 Stadt Bad Rappenau","2 Eigenbetrieb Stadtenwässerung"))</f>
        <v>1 Stadt Bad Rappenau</v>
      </c>
      <c r="C1644" s="14" t="str">
        <f>IF(OR(tabDaten[[#This Row],[art]]="00",tabDaten[[#This Row],[art]]="01",tabDaten[[#This Row],[art]]="60",tabDaten[[#This Row],[art]]="61"),"0 Verwaltungshaushalt","1 Vermögenshaushalt")</f>
        <v>0 Verwaltungshaushalt</v>
      </c>
      <c r="D1644" s="14" t="str">
        <f>VLOOKUP(tabDaten[[#This Row],[art]],tabKontenart[],2,FALSE)</f>
        <v>01 Ausgaben VerwaltungsHH</v>
      </c>
      <c r="E1644" s="14" t="str">
        <f>LEFT(tabDaten[[#This Row],[Gld]],1) &amp; "    " &amp;VLOOKUP((tabDaten[[#This Row],[MandNr]]&amp;"x"&amp;LEFT(tabDaten[[#This Row],[Gld]],1)),tabGliederung[],2,FALSE)</f>
        <v xml:space="preserve">5    Gesundheit, Sport, Erholung </v>
      </c>
      <c r="F1644" s="14" t="str">
        <f>LEFT(tabDaten[[#This Row],[Gld]],2) &amp; "    " &amp;VLOOKUP((tabDaten[[#This Row],[MandNr]]&amp;"x"&amp;LEFT(tabDaten[[#This Row],[Gld]],2)),tabGliederung[],2,FALSE)</f>
        <v xml:space="preserve">56    Eigene Sportstätten </v>
      </c>
      <c r="G16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4" s="14" t="str">
        <f>LEFT(tabDaten[[#This Row],[Gld]],4) &amp; "    " &amp;VLOOKUP((tabDaten[[#This Row],[MandNr]]&amp;"x"&amp;LEFT(tabDaten[[#This Row],[Gld]],4)),tabGliederung[],2,FALSE)</f>
        <v xml:space="preserve">5612    Sporthalle Bonfeld </v>
      </c>
      <c r="I1644" s="14" t="str">
        <f>IF(OR(LEFT(tabDaten[[#This Row],[Grp]],1)*1=3,LEFT(tabDaten[[#This Row],[Grp]],1)*1=9),LEFT(tabDaten[[#This Row],[Grp]],2),LEFT(tabDaten[[#This Row],[Grp]],1))</f>
        <v>5</v>
      </c>
      <c r="J1644" s="14" t="str">
        <f>VLOOKUP(tabDaten[[#This Row],[GrpKurz]],tabGruppierung[],2,FALSE)</f>
        <v>A   Sächlicher Verwaltungs- und Betriebsaufwand</v>
      </c>
      <c r="K16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5612-549000    sonstige Bewirtschaftungskosten (z.B. Schornsteinfeger, Feuerlöschgeräte) </v>
      </c>
      <c r="L1644" s="17">
        <f>IF(OR(tabDaten[[#This Row],[art]]="00",tabDaten[[#This Row],[art]]="10"),tabDaten[[#This Row],[Plan]],tabDaten[[#This Row],[Plan]]*-1)</f>
        <v>-3400</v>
      </c>
      <c r="M1644" s="18">
        <f>IF(OR(tabDaten[[#This Row],[art]]="00",tabDaten[[#This Row],[art]]="10",tabDaten[[#This Row],[art]]="60",tabDaten[[#This Row],[art]]="70"),tabDaten[[#This Row],[Rechnung]],tabDaten[[#This Row],[Rechnung]]*-1)</f>
        <v>-2500.19</v>
      </c>
      <c r="N1644" s="44">
        <v>1</v>
      </c>
      <c r="O1644" s="45" t="s">
        <v>997</v>
      </c>
      <c r="P1644" s="45" t="s">
        <v>1301</v>
      </c>
      <c r="Q1644" s="45" t="s">
        <v>1738</v>
      </c>
      <c r="R1644" s="45" t="s">
        <v>995</v>
      </c>
      <c r="S1644" s="45" t="s">
        <v>1546</v>
      </c>
      <c r="T1644" s="44" t="s">
        <v>141</v>
      </c>
      <c r="U1644" s="46">
        <v>3400</v>
      </c>
      <c r="V1644" s="46">
        <v>2500.19</v>
      </c>
    </row>
    <row r="1645" spans="2:22" x14ac:dyDescent="0.2">
      <c r="B1645" s="14" t="str">
        <f>IF(tabDaten[[#This Row],[MandNr]]="","Fehler",IF(tabDaten[[#This Row],[MandNr]]=1,"1 Stadt Bad Rappenau","2 Eigenbetrieb Stadtenwässerung"))</f>
        <v>1 Stadt Bad Rappenau</v>
      </c>
      <c r="C1645" s="14" t="str">
        <f>IF(OR(tabDaten[[#This Row],[art]]="00",tabDaten[[#This Row],[art]]="01",tabDaten[[#This Row],[art]]="60",tabDaten[[#This Row],[art]]="61"),"0 Verwaltungshaushalt","1 Vermögenshaushalt")</f>
        <v>0 Verwaltungshaushalt</v>
      </c>
      <c r="D1645" s="14" t="str">
        <f>VLOOKUP(tabDaten[[#This Row],[art]],tabKontenart[],2,FALSE)</f>
        <v>01 Ausgaben VerwaltungsHH</v>
      </c>
      <c r="E1645" s="14" t="str">
        <f>LEFT(tabDaten[[#This Row],[Gld]],1) &amp; "    " &amp;VLOOKUP((tabDaten[[#This Row],[MandNr]]&amp;"x"&amp;LEFT(tabDaten[[#This Row],[Gld]],1)),tabGliederung[],2,FALSE)</f>
        <v xml:space="preserve">5    Gesundheit, Sport, Erholung </v>
      </c>
      <c r="F1645" s="14" t="str">
        <f>LEFT(tabDaten[[#This Row],[Gld]],2) &amp; "    " &amp;VLOOKUP((tabDaten[[#This Row],[MandNr]]&amp;"x"&amp;LEFT(tabDaten[[#This Row],[Gld]],2)),tabGliederung[],2,FALSE)</f>
        <v xml:space="preserve">56    Eigene Sportstätten </v>
      </c>
      <c r="G16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5" s="14" t="str">
        <f>LEFT(tabDaten[[#This Row],[Gld]],4) &amp; "    " &amp;VLOOKUP((tabDaten[[#This Row],[MandNr]]&amp;"x"&amp;LEFT(tabDaten[[#This Row],[Gld]],4)),tabGliederung[],2,FALSE)</f>
        <v xml:space="preserve">5612    Sporthalle Bonfeld </v>
      </c>
      <c r="I1645" s="14" t="str">
        <f>IF(OR(LEFT(tabDaten[[#This Row],[Grp]],1)*1=3,LEFT(tabDaten[[#This Row],[Grp]],1)*1=9),LEFT(tabDaten[[#This Row],[Grp]],2),LEFT(tabDaten[[#This Row],[Grp]],1))</f>
        <v>6</v>
      </c>
      <c r="J1645" s="14" t="str">
        <f>VLOOKUP(tabDaten[[#This Row],[GrpKurz]],tabGruppierung[],2,FALSE)</f>
        <v>A   Sächlicher Verwaltungs- und Betriebsaufwand</v>
      </c>
      <c r="K16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5612-650000    Bürobedarf   </v>
      </c>
      <c r="L1645" s="17">
        <f>IF(OR(tabDaten[[#This Row],[art]]="00",tabDaten[[#This Row],[art]]="10"),tabDaten[[#This Row],[Plan]],tabDaten[[#This Row],[Plan]]*-1)</f>
        <v>-500</v>
      </c>
      <c r="M1645" s="18">
        <f>IF(OR(tabDaten[[#This Row],[art]]="00",tabDaten[[#This Row],[art]]="10",tabDaten[[#This Row],[art]]="60",tabDaten[[#This Row],[art]]="70"),tabDaten[[#This Row],[Rechnung]],tabDaten[[#This Row],[Rechnung]]*-1)</f>
        <v>0</v>
      </c>
      <c r="N1645" s="44">
        <v>1</v>
      </c>
      <c r="O1645" s="45" t="s">
        <v>997</v>
      </c>
      <c r="P1645" s="45" t="s">
        <v>1301</v>
      </c>
      <c r="Q1645" s="45" t="s">
        <v>1724</v>
      </c>
      <c r="R1645" s="45" t="s">
        <v>995</v>
      </c>
      <c r="S1645" s="45" t="s">
        <v>1546</v>
      </c>
      <c r="T1645" s="44" t="s">
        <v>119</v>
      </c>
      <c r="U1645" s="46">
        <v>500</v>
      </c>
      <c r="V1645" s="46">
        <v>0</v>
      </c>
    </row>
    <row r="1646" spans="2:22" x14ac:dyDescent="0.2">
      <c r="B1646" s="14" t="str">
        <f>IF(tabDaten[[#This Row],[MandNr]]="","Fehler",IF(tabDaten[[#This Row],[MandNr]]=1,"1 Stadt Bad Rappenau","2 Eigenbetrieb Stadtenwässerung"))</f>
        <v>1 Stadt Bad Rappenau</v>
      </c>
      <c r="C1646" s="14" t="str">
        <f>IF(OR(tabDaten[[#This Row],[art]]="00",tabDaten[[#This Row],[art]]="01",tabDaten[[#This Row],[art]]="60",tabDaten[[#This Row],[art]]="61"),"0 Verwaltungshaushalt","1 Vermögenshaushalt")</f>
        <v>0 Verwaltungshaushalt</v>
      </c>
      <c r="D1646" s="14" t="str">
        <f>VLOOKUP(tabDaten[[#This Row],[art]],tabKontenart[],2,FALSE)</f>
        <v>01 Ausgaben VerwaltungsHH</v>
      </c>
      <c r="E1646" s="14" t="str">
        <f>LEFT(tabDaten[[#This Row],[Gld]],1) &amp; "    " &amp;VLOOKUP((tabDaten[[#This Row],[MandNr]]&amp;"x"&amp;LEFT(tabDaten[[#This Row],[Gld]],1)),tabGliederung[],2,FALSE)</f>
        <v xml:space="preserve">5    Gesundheit, Sport, Erholung </v>
      </c>
      <c r="F1646" s="14" t="str">
        <f>LEFT(tabDaten[[#This Row],[Gld]],2) &amp; "    " &amp;VLOOKUP((tabDaten[[#This Row],[MandNr]]&amp;"x"&amp;LEFT(tabDaten[[#This Row],[Gld]],2)),tabGliederung[],2,FALSE)</f>
        <v xml:space="preserve">56    Eigene Sportstätten </v>
      </c>
      <c r="G16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6" s="14" t="str">
        <f>LEFT(tabDaten[[#This Row],[Gld]],4) &amp; "    " &amp;VLOOKUP((tabDaten[[#This Row],[MandNr]]&amp;"x"&amp;LEFT(tabDaten[[#This Row],[Gld]],4)),tabGliederung[],2,FALSE)</f>
        <v xml:space="preserve">5612    Sporthalle Bonfeld </v>
      </c>
      <c r="I1646" s="14" t="str">
        <f>IF(OR(LEFT(tabDaten[[#This Row],[Grp]],1)*1=3,LEFT(tabDaten[[#This Row],[Grp]],1)*1=9),LEFT(tabDaten[[#This Row],[Grp]],2),LEFT(tabDaten[[#This Row],[Grp]],1))</f>
        <v>6</v>
      </c>
      <c r="J1646" s="14" t="str">
        <f>VLOOKUP(tabDaten[[#This Row],[GrpKurz]],tabGruppierung[],2,FALSE)</f>
        <v>A   Sächlicher Verwaltungs- und Betriebsaufwand</v>
      </c>
      <c r="K16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5612-668000    Vermischte Ausgaben   </v>
      </c>
      <c r="L1646" s="17">
        <f>IF(OR(tabDaten[[#This Row],[art]]="00",tabDaten[[#This Row],[art]]="10"),tabDaten[[#This Row],[Plan]],tabDaten[[#This Row],[Plan]]*-1)</f>
        <v>-100</v>
      </c>
      <c r="M1646" s="18">
        <f>IF(OR(tabDaten[[#This Row],[art]]="00",tabDaten[[#This Row],[art]]="10",tabDaten[[#This Row],[art]]="60",tabDaten[[#This Row],[art]]="70"),tabDaten[[#This Row],[Rechnung]],tabDaten[[#This Row],[Rechnung]]*-1)</f>
        <v>0</v>
      </c>
      <c r="N1646" s="44">
        <v>1</v>
      </c>
      <c r="O1646" s="45" t="s">
        <v>997</v>
      </c>
      <c r="P1646" s="45" t="s">
        <v>1301</v>
      </c>
      <c r="Q1646" s="45" t="s">
        <v>1726</v>
      </c>
      <c r="R1646" s="45" t="s">
        <v>995</v>
      </c>
      <c r="S1646" s="45" t="s">
        <v>1546</v>
      </c>
      <c r="T1646" s="44" t="s">
        <v>121</v>
      </c>
      <c r="U1646" s="46">
        <v>100</v>
      </c>
      <c r="V1646" s="46">
        <v>0</v>
      </c>
    </row>
    <row r="1647" spans="2:22" x14ac:dyDescent="0.2">
      <c r="B1647" s="14" t="str">
        <f>IF(tabDaten[[#This Row],[MandNr]]="","Fehler",IF(tabDaten[[#This Row],[MandNr]]=1,"1 Stadt Bad Rappenau","2 Eigenbetrieb Stadtenwässerung"))</f>
        <v>1 Stadt Bad Rappenau</v>
      </c>
      <c r="C1647" s="14" t="str">
        <f>IF(OR(tabDaten[[#This Row],[art]]="00",tabDaten[[#This Row],[art]]="01",tabDaten[[#This Row],[art]]="60",tabDaten[[#This Row],[art]]="61"),"0 Verwaltungshaushalt","1 Vermögenshaushalt")</f>
        <v>0 Verwaltungshaushalt</v>
      </c>
      <c r="D1647" s="14" t="str">
        <f>VLOOKUP(tabDaten[[#This Row],[art]],tabKontenart[],2,FALSE)</f>
        <v>01 Ausgaben VerwaltungsHH</v>
      </c>
      <c r="E1647" s="14" t="str">
        <f>LEFT(tabDaten[[#This Row],[Gld]],1) &amp; "    " &amp;VLOOKUP((tabDaten[[#This Row],[MandNr]]&amp;"x"&amp;LEFT(tabDaten[[#This Row],[Gld]],1)),tabGliederung[],2,FALSE)</f>
        <v xml:space="preserve">5    Gesundheit, Sport, Erholung </v>
      </c>
      <c r="F1647" s="14" t="str">
        <f>LEFT(tabDaten[[#This Row],[Gld]],2) &amp; "    " &amp;VLOOKUP((tabDaten[[#This Row],[MandNr]]&amp;"x"&amp;LEFT(tabDaten[[#This Row],[Gld]],2)),tabGliederung[],2,FALSE)</f>
        <v xml:space="preserve">56    Eigene Sportstätten </v>
      </c>
      <c r="G16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7" s="14" t="str">
        <f>LEFT(tabDaten[[#This Row],[Gld]],4) &amp; "    " &amp;VLOOKUP((tabDaten[[#This Row],[MandNr]]&amp;"x"&amp;LEFT(tabDaten[[#This Row],[Gld]],4)),tabGliederung[],2,FALSE)</f>
        <v xml:space="preserve">5612    Sporthalle Bonfeld </v>
      </c>
      <c r="I1647" s="14" t="str">
        <f>IF(OR(LEFT(tabDaten[[#This Row],[Grp]],1)*1=3,LEFT(tabDaten[[#This Row],[Grp]],1)*1=9),LEFT(tabDaten[[#This Row],[Grp]],2),LEFT(tabDaten[[#This Row],[Grp]],1))</f>
        <v>6</v>
      </c>
      <c r="J1647" s="14" t="str">
        <f>VLOOKUP(tabDaten[[#This Row],[GrpKurz]],tabGruppierung[],2,FALSE)</f>
        <v>A   Sächlicher Verwaltungs- und Betriebsaufwand</v>
      </c>
      <c r="K16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5612-679000    Innere Verrechnungen   </v>
      </c>
      <c r="L1647" s="17">
        <f>IF(OR(tabDaten[[#This Row],[art]]="00",tabDaten[[#This Row],[art]]="10"),tabDaten[[#This Row],[Plan]],tabDaten[[#This Row],[Plan]]*-1)</f>
        <v>-8400</v>
      </c>
      <c r="M1647" s="18">
        <f>IF(OR(tabDaten[[#This Row],[art]]="00",tabDaten[[#This Row],[art]]="10",tabDaten[[#This Row],[art]]="60",tabDaten[[#This Row],[art]]="70"),tabDaten[[#This Row],[Rechnung]],tabDaten[[#This Row],[Rechnung]]*-1)</f>
        <v>0</v>
      </c>
      <c r="N1647" s="44">
        <v>1</v>
      </c>
      <c r="O1647" s="45" t="s">
        <v>997</v>
      </c>
      <c r="P1647" s="45" t="s">
        <v>1301</v>
      </c>
      <c r="Q1647" s="45" t="s">
        <v>1728</v>
      </c>
      <c r="R1647" s="45" t="s">
        <v>995</v>
      </c>
      <c r="S1647" s="45" t="s">
        <v>1546</v>
      </c>
      <c r="T1647" s="44" t="s">
        <v>11</v>
      </c>
      <c r="U1647" s="46">
        <v>8400</v>
      </c>
      <c r="V1647" s="46">
        <v>0</v>
      </c>
    </row>
    <row r="1648" spans="2:22" x14ac:dyDescent="0.2">
      <c r="B1648" s="14" t="str">
        <f>IF(tabDaten[[#This Row],[MandNr]]="","Fehler",IF(tabDaten[[#This Row],[MandNr]]=1,"1 Stadt Bad Rappenau","2 Eigenbetrieb Stadtenwässerung"))</f>
        <v>1 Stadt Bad Rappenau</v>
      </c>
      <c r="C1648" s="14" t="str">
        <f>IF(OR(tabDaten[[#This Row],[art]]="00",tabDaten[[#This Row],[art]]="01",tabDaten[[#This Row],[art]]="60",tabDaten[[#This Row],[art]]="61"),"0 Verwaltungshaushalt","1 Vermögenshaushalt")</f>
        <v>0 Verwaltungshaushalt</v>
      </c>
      <c r="D1648" s="14" t="str">
        <f>VLOOKUP(tabDaten[[#This Row],[art]],tabKontenart[],2,FALSE)</f>
        <v>01 Ausgaben VerwaltungsHH</v>
      </c>
      <c r="E1648" s="14" t="str">
        <f>LEFT(tabDaten[[#This Row],[Gld]],1) &amp; "    " &amp;VLOOKUP((tabDaten[[#This Row],[MandNr]]&amp;"x"&amp;LEFT(tabDaten[[#This Row],[Gld]],1)),tabGliederung[],2,FALSE)</f>
        <v xml:space="preserve">5    Gesundheit, Sport, Erholung </v>
      </c>
      <c r="F1648" s="14" t="str">
        <f>LEFT(tabDaten[[#This Row],[Gld]],2) &amp; "    " &amp;VLOOKUP((tabDaten[[#This Row],[MandNr]]&amp;"x"&amp;LEFT(tabDaten[[#This Row],[Gld]],2)),tabGliederung[],2,FALSE)</f>
        <v xml:space="preserve">56    Eigene Sportstätten </v>
      </c>
      <c r="G16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8" s="14" t="str">
        <f>LEFT(tabDaten[[#This Row],[Gld]],4) &amp; "    " &amp;VLOOKUP((tabDaten[[#This Row],[MandNr]]&amp;"x"&amp;LEFT(tabDaten[[#This Row],[Gld]],4)),tabGliederung[],2,FALSE)</f>
        <v xml:space="preserve">5612    Sporthalle Bonfeld </v>
      </c>
      <c r="I1648" s="14" t="str">
        <f>IF(OR(LEFT(tabDaten[[#This Row],[Grp]],1)*1=3,LEFT(tabDaten[[#This Row],[Grp]],1)*1=9),LEFT(tabDaten[[#This Row],[Grp]],2),LEFT(tabDaten[[#This Row],[Grp]],1))</f>
        <v>6</v>
      </c>
      <c r="J1648" s="14" t="str">
        <f>VLOOKUP(tabDaten[[#This Row],[GrpKurz]],tabGruppierung[],2,FALSE)</f>
        <v>A   Sächlicher Verwaltungs- und Betriebsaufwand</v>
      </c>
      <c r="K16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5612-680000    Abschreibungen   </v>
      </c>
      <c r="L1648" s="17">
        <f>IF(OR(tabDaten[[#This Row],[art]]="00",tabDaten[[#This Row],[art]]="10"),tabDaten[[#This Row],[Plan]],tabDaten[[#This Row],[Plan]]*-1)</f>
        <v>-26300</v>
      </c>
      <c r="M1648" s="18">
        <f>IF(OR(tabDaten[[#This Row],[art]]="00",tabDaten[[#This Row],[art]]="10",tabDaten[[#This Row],[art]]="60",tabDaten[[#This Row],[art]]="70"),tabDaten[[#This Row],[Rechnung]],tabDaten[[#This Row],[Rechnung]]*-1)</f>
        <v>-22232.77</v>
      </c>
      <c r="N1648" s="44">
        <v>1</v>
      </c>
      <c r="O1648" s="45" t="s">
        <v>997</v>
      </c>
      <c r="P1648" s="45" t="s">
        <v>1301</v>
      </c>
      <c r="Q1648" s="45" t="s">
        <v>1752</v>
      </c>
      <c r="R1648" s="45" t="s">
        <v>995</v>
      </c>
      <c r="S1648" s="45" t="s">
        <v>1546</v>
      </c>
      <c r="T1648" s="44" t="s">
        <v>98</v>
      </c>
      <c r="U1648" s="46">
        <v>26300</v>
      </c>
      <c r="V1648" s="46">
        <v>22232.77</v>
      </c>
    </row>
    <row r="1649" spans="2:22" x14ac:dyDescent="0.2">
      <c r="B1649" s="14" t="str">
        <f>IF(tabDaten[[#This Row],[MandNr]]="","Fehler",IF(tabDaten[[#This Row],[MandNr]]=1,"1 Stadt Bad Rappenau","2 Eigenbetrieb Stadtenwässerung"))</f>
        <v>1 Stadt Bad Rappenau</v>
      </c>
      <c r="C1649" s="14" t="str">
        <f>IF(OR(tabDaten[[#This Row],[art]]="00",tabDaten[[#This Row],[art]]="01",tabDaten[[#This Row],[art]]="60",tabDaten[[#This Row],[art]]="61"),"0 Verwaltungshaushalt","1 Vermögenshaushalt")</f>
        <v>0 Verwaltungshaushalt</v>
      </c>
      <c r="D1649" s="14" t="str">
        <f>VLOOKUP(tabDaten[[#This Row],[art]],tabKontenart[],2,FALSE)</f>
        <v>01 Ausgaben VerwaltungsHH</v>
      </c>
      <c r="E1649" s="14" t="str">
        <f>LEFT(tabDaten[[#This Row],[Gld]],1) &amp; "    " &amp;VLOOKUP((tabDaten[[#This Row],[MandNr]]&amp;"x"&amp;LEFT(tabDaten[[#This Row],[Gld]],1)),tabGliederung[],2,FALSE)</f>
        <v xml:space="preserve">5    Gesundheit, Sport, Erholung </v>
      </c>
      <c r="F1649" s="14" t="str">
        <f>LEFT(tabDaten[[#This Row],[Gld]],2) &amp; "    " &amp;VLOOKUP((tabDaten[[#This Row],[MandNr]]&amp;"x"&amp;LEFT(tabDaten[[#This Row],[Gld]],2)),tabGliederung[],2,FALSE)</f>
        <v xml:space="preserve">56    Eigene Sportstätten </v>
      </c>
      <c r="G16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49" s="14" t="str">
        <f>LEFT(tabDaten[[#This Row],[Gld]],4) &amp; "    " &amp;VLOOKUP((tabDaten[[#This Row],[MandNr]]&amp;"x"&amp;LEFT(tabDaten[[#This Row],[Gld]],4)),tabGliederung[],2,FALSE)</f>
        <v xml:space="preserve">5612    Sporthalle Bonfeld </v>
      </c>
      <c r="I1649" s="14" t="str">
        <f>IF(OR(LEFT(tabDaten[[#This Row],[Grp]],1)*1=3,LEFT(tabDaten[[#This Row],[Grp]],1)*1=9),LEFT(tabDaten[[#This Row],[Grp]],2),LEFT(tabDaten[[#This Row],[Grp]],1))</f>
        <v>6</v>
      </c>
      <c r="J1649" s="14" t="str">
        <f>VLOOKUP(tabDaten[[#This Row],[GrpKurz]],tabGruppierung[],2,FALSE)</f>
        <v>A   Sächlicher Verwaltungs- und Betriebsaufwand</v>
      </c>
      <c r="K16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5612-685000    Verzinsung des Anlagekapitals   </v>
      </c>
      <c r="L1649" s="17">
        <f>IF(OR(tabDaten[[#This Row],[art]]="00",tabDaten[[#This Row],[art]]="10"),tabDaten[[#This Row],[Plan]],tabDaten[[#This Row],[Plan]]*-1)</f>
        <v>-18700</v>
      </c>
      <c r="M1649" s="18">
        <f>IF(OR(tabDaten[[#This Row],[art]]="00",tabDaten[[#This Row],[art]]="10",tabDaten[[#This Row],[art]]="60",tabDaten[[#This Row],[art]]="70"),tabDaten[[#This Row],[Rechnung]],tabDaten[[#This Row],[Rechnung]]*-1)</f>
        <v>-17799.439999999999</v>
      </c>
      <c r="N1649" s="44">
        <v>1</v>
      </c>
      <c r="O1649" s="45" t="s">
        <v>997</v>
      </c>
      <c r="P1649" s="45" t="s">
        <v>1301</v>
      </c>
      <c r="Q1649" s="45" t="s">
        <v>1753</v>
      </c>
      <c r="R1649" s="45" t="s">
        <v>995</v>
      </c>
      <c r="S1649" s="45" t="s">
        <v>1546</v>
      </c>
      <c r="T1649" s="44" t="s">
        <v>165</v>
      </c>
      <c r="U1649" s="46">
        <v>18700</v>
      </c>
      <c r="V1649" s="46">
        <v>17799.439999999999</v>
      </c>
    </row>
    <row r="1650" spans="2:22" x14ac:dyDescent="0.2">
      <c r="B1650" s="14" t="str">
        <f>IF(tabDaten[[#This Row],[MandNr]]="","Fehler",IF(tabDaten[[#This Row],[MandNr]]=1,"1 Stadt Bad Rappenau","2 Eigenbetrieb Stadtenwässerung"))</f>
        <v>1 Stadt Bad Rappenau</v>
      </c>
      <c r="C1650" s="14" t="str">
        <f>IF(OR(tabDaten[[#This Row],[art]]="00",tabDaten[[#This Row],[art]]="01",tabDaten[[#This Row],[art]]="60",tabDaten[[#This Row],[art]]="61"),"0 Verwaltungshaushalt","1 Vermögenshaushalt")</f>
        <v>0 Verwaltungshaushalt</v>
      </c>
      <c r="D1650" s="14" t="str">
        <f>VLOOKUP(tabDaten[[#This Row],[art]],tabKontenart[],2,FALSE)</f>
        <v>01 Ausgaben VerwaltungsHH</v>
      </c>
      <c r="E1650" s="14" t="str">
        <f>LEFT(tabDaten[[#This Row],[Gld]],1) &amp; "    " &amp;VLOOKUP((tabDaten[[#This Row],[MandNr]]&amp;"x"&amp;LEFT(tabDaten[[#This Row],[Gld]],1)),tabGliederung[],2,FALSE)</f>
        <v xml:space="preserve">5    Gesundheit, Sport, Erholung </v>
      </c>
      <c r="F1650" s="14" t="str">
        <f>LEFT(tabDaten[[#This Row],[Gld]],2) &amp; "    " &amp;VLOOKUP((tabDaten[[#This Row],[MandNr]]&amp;"x"&amp;LEFT(tabDaten[[#This Row],[Gld]],2)),tabGliederung[],2,FALSE)</f>
        <v xml:space="preserve">56    Eigene Sportstätten </v>
      </c>
      <c r="G16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0" s="14" t="str">
        <f>LEFT(tabDaten[[#This Row],[Gld]],4) &amp; "    " &amp;VLOOKUP((tabDaten[[#This Row],[MandNr]]&amp;"x"&amp;LEFT(tabDaten[[#This Row],[Gld]],4)),tabGliederung[],2,FALSE)</f>
        <v xml:space="preserve">5613    Sporthalle Fürfeld </v>
      </c>
      <c r="I1650" s="14" t="str">
        <f>IF(OR(LEFT(tabDaten[[#This Row],[Grp]],1)*1=3,LEFT(tabDaten[[#This Row],[Grp]],1)*1=9),LEFT(tabDaten[[#This Row],[Grp]],2),LEFT(tabDaten[[#This Row],[Grp]],1))</f>
        <v>5</v>
      </c>
      <c r="J1650" s="14" t="str">
        <f>VLOOKUP(tabDaten[[#This Row],[GrpKurz]],tabGruppierung[],2,FALSE)</f>
        <v>A   Sächlicher Verwaltungs- und Betriebsaufwand</v>
      </c>
      <c r="K16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5613-501000    Gebäudeunterhaltung   </v>
      </c>
      <c r="L1650" s="17">
        <f>IF(OR(tabDaten[[#This Row],[art]]="00",tabDaten[[#This Row],[art]]="10"),tabDaten[[#This Row],[Plan]],tabDaten[[#This Row],[Plan]]*-1)</f>
        <v>-5500</v>
      </c>
      <c r="M1650" s="18">
        <f>IF(OR(tabDaten[[#This Row],[art]]="00",tabDaten[[#This Row],[art]]="10",tabDaten[[#This Row],[art]]="60",tabDaten[[#This Row],[art]]="70"),tabDaten[[#This Row],[Rechnung]],tabDaten[[#This Row],[Rechnung]]*-1)</f>
        <v>-1406.06</v>
      </c>
      <c r="N1650" s="44">
        <v>1</v>
      </c>
      <c r="O1650" s="45" t="s">
        <v>997</v>
      </c>
      <c r="P1650" s="45" t="s">
        <v>1302</v>
      </c>
      <c r="Q1650" s="45" t="s">
        <v>1730</v>
      </c>
      <c r="R1650" s="45" t="s">
        <v>995</v>
      </c>
      <c r="S1650" s="45" t="s">
        <v>1546</v>
      </c>
      <c r="T1650" s="44" t="s">
        <v>133</v>
      </c>
      <c r="U1650" s="46">
        <v>5500</v>
      </c>
      <c r="V1650" s="46">
        <v>1406.06</v>
      </c>
    </row>
    <row r="1651" spans="2:22" x14ac:dyDescent="0.2">
      <c r="B1651" s="14" t="str">
        <f>IF(tabDaten[[#This Row],[MandNr]]="","Fehler",IF(tabDaten[[#This Row],[MandNr]]=1,"1 Stadt Bad Rappenau","2 Eigenbetrieb Stadtenwässerung"))</f>
        <v>1 Stadt Bad Rappenau</v>
      </c>
      <c r="C1651" s="14" t="str">
        <f>IF(OR(tabDaten[[#This Row],[art]]="00",tabDaten[[#This Row],[art]]="01",tabDaten[[#This Row],[art]]="60",tabDaten[[#This Row],[art]]="61"),"0 Verwaltungshaushalt","1 Vermögenshaushalt")</f>
        <v>0 Verwaltungshaushalt</v>
      </c>
      <c r="D1651" s="14" t="str">
        <f>VLOOKUP(tabDaten[[#This Row],[art]],tabKontenart[],2,FALSE)</f>
        <v>01 Ausgaben VerwaltungsHH</v>
      </c>
      <c r="E1651" s="14" t="str">
        <f>LEFT(tabDaten[[#This Row],[Gld]],1) &amp; "    " &amp;VLOOKUP((tabDaten[[#This Row],[MandNr]]&amp;"x"&amp;LEFT(tabDaten[[#This Row],[Gld]],1)),tabGliederung[],2,FALSE)</f>
        <v xml:space="preserve">5    Gesundheit, Sport, Erholung </v>
      </c>
      <c r="F1651" s="14" t="str">
        <f>LEFT(tabDaten[[#This Row],[Gld]],2) &amp; "    " &amp;VLOOKUP((tabDaten[[#This Row],[MandNr]]&amp;"x"&amp;LEFT(tabDaten[[#This Row],[Gld]],2)),tabGliederung[],2,FALSE)</f>
        <v xml:space="preserve">56    Eigene Sportstätten </v>
      </c>
      <c r="G16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1" s="14" t="str">
        <f>LEFT(tabDaten[[#This Row],[Gld]],4) &amp; "    " &amp;VLOOKUP((tabDaten[[#This Row],[MandNr]]&amp;"x"&amp;LEFT(tabDaten[[#This Row],[Gld]],4)),tabGliederung[],2,FALSE)</f>
        <v xml:space="preserve">5613    Sporthalle Fürfeld </v>
      </c>
      <c r="I1651" s="14" t="str">
        <f>IF(OR(LEFT(tabDaten[[#This Row],[Grp]],1)*1=3,LEFT(tabDaten[[#This Row],[Grp]],1)*1=9),LEFT(tabDaten[[#This Row],[Grp]],2),LEFT(tabDaten[[#This Row],[Grp]],1))</f>
        <v>5</v>
      </c>
      <c r="J1651" s="14" t="str">
        <f>VLOOKUP(tabDaten[[#This Row],[GrpKurz]],tabGruppierung[],2,FALSE)</f>
        <v>A   Sächlicher Verwaltungs- und Betriebsaufwand</v>
      </c>
      <c r="K16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5613-521000    Geräte, Ausstattungs- und Einrichtungsgegenstände  </v>
      </c>
      <c r="L1651" s="17">
        <f>IF(OR(tabDaten[[#This Row],[art]]="00",tabDaten[[#This Row],[art]]="10"),tabDaten[[#This Row],[Plan]],tabDaten[[#This Row],[Plan]]*-1)</f>
        <v>-1000</v>
      </c>
      <c r="M1651" s="18">
        <f>IF(OR(tabDaten[[#This Row],[art]]="00",tabDaten[[#This Row],[art]]="10",tabDaten[[#This Row],[art]]="60",tabDaten[[#This Row],[art]]="70"),tabDaten[[#This Row],[Rechnung]],tabDaten[[#This Row],[Rechnung]]*-1)</f>
        <v>-243.49</v>
      </c>
      <c r="N1651" s="44">
        <v>1</v>
      </c>
      <c r="O1651" s="45" t="s">
        <v>997</v>
      </c>
      <c r="P1651" s="45" t="s">
        <v>1302</v>
      </c>
      <c r="Q1651" s="45" t="s">
        <v>1750</v>
      </c>
      <c r="R1651" s="45" t="s">
        <v>995</v>
      </c>
      <c r="S1651" s="45" t="s">
        <v>1546</v>
      </c>
      <c r="T1651" s="44" t="s">
        <v>125</v>
      </c>
      <c r="U1651" s="46">
        <v>1000</v>
      </c>
      <c r="V1651" s="46">
        <v>243.49</v>
      </c>
    </row>
    <row r="1652" spans="2:22" x14ac:dyDescent="0.2">
      <c r="B1652" s="14" t="str">
        <f>IF(tabDaten[[#This Row],[MandNr]]="","Fehler",IF(tabDaten[[#This Row],[MandNr]]=1,"1 Stadt Bad Rappenau","2 Eigenbetrieb Stadtenwässerung"))</f>
        <v>1 Stadt Bad Rappenau</v>
      </c>
      <c r="C1652" s="14" t="str">
        <f>IF(OR(tabDaten[[#This Row],[art]]="00",tabDaten[[#This Row],[art]]="01",tabDaten[[#This Row],[art]]="60",tabDaten[[#This Row],[art]]="61"),"0 Verwaltungshaushalt","1 Vermögenshaushalt")</f>
        <v>0 Verwaltungshaushalt</v>
      </c>
      <c r="D1652" s="14" t="str">
        <f>VLOOKUP(tabDaten[[#This Row],[art]],tabKontenart[],2,FALSE)</f>
        <v>01 Ausgaben VerwaltungsHH</v>
      </c>
      <c r="E1652" s="14" t="str">
        <f>LEFT(tabDaten[[#This Row],[Gld]],1) &amp; "    " &amp;VLOOKUP((tabDaten[[#This Row],[MandNr]]&amp;"x"&amp;LEFT(tabDaten[[#This Row],[Gld]],1)),tabGliederung[],2,FALSE)</f>
        <v xml:space="preserve">5    Gesundheit, Sport, Erholung </v>
      </c>
      <c r="F1652" s="14" t="str">
        <f>LEFT(tabDaten[[#This Row],[Gld]],2) &amp; "    " &amp;VLOOKUP((tabDaten[[#This Row],[MandNr]]&amp;"x"&amp;LEFT(tabDaten[[#This Row],[Gld]],2)),tabGliederung[],2,FALSE)</f>
        <v xml:space="preserve">56    Eigene Sportstätten </v>
      </c>
      <c r="G16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2" s="14" t="str">
        <f>LEFT(tabDaten[[#This Row],[Gld]],4) &amp; "    " &amp;VLOOKUP((tabDaten[[#This Row],[MandNr]]&amp;"x"&amp;LEFT(tabDaten[[#This Row],[Gld]],4)),tabGliederung[],2,FALSE)</f>
        <v xml:space="preserve">5613    Sporthalle Fürfeld </v>
      </c>
      <c r="I1652" s="14" t="str">
        <f>IF(OR(LEFT(tabDaten[[#This Row],[Grp]],1)*1=3,LEFT(tabDaten[[#This Row],[Grp]],1)*1=9),LEFT(tabDaten[[#This Row],[Grp]],2),LEFT(tabDaten[[#This Row],[Grp]],1))</f>
        <v>5</v>
      </c>
      <c r="J1652" s="14" t="str">
        <f>VLOOKUP(tabDaten[[#This Row],[GrpKurz]],tabGruppierung[],2,FALSE)</f>
        <v>A   Sächlicher Verwaltungs- und Betriebsaufwand</v>
      </c>
      <c r="K16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5613-541000    Strom   </v>
      </c>
      <c r="L1652" s="17">
        <f>IF(OR(tabDaten[[#This Row],[art]]="00",tabDaten[[#This Row],[art]]="10"),tabDaten[[#This Row],[Plan]],tabDaten[[#This Row],[Plan]]*-1)</f>
        <v>-1400</v>
      </c>
      <c r="M1652" s="18">
        <f>IF(OR(tabDaten[[#This Row],[art]]="00",tabDaten[[#This Row],[art]]="10",tabDaten[[#This Row],[art]]="60",tabDaten[[#This Row],[art]]="70"),tabDaten[[#This Row],[Rechnung]],tabDaten[[#This Row],[Rechnung]]*-1)</f>
        <v>-1693.89</v>
      </c>
      <c r="N1652" s="44">
        <v>1</v>
      </c>
      <c r="O1652" s="45" t="s">
        <v>997</v>
      </c>
      <c r="P1652" s="45" t="s">
        <v>1302</v>
      </c>
      <c r="Q1652" s="45" t="s">
        <v>1732</v>
      </c>
      <c r="R1652" s="45" t="s">
        <v>995</v>
      </c>
      <c r="S1652" s="45" t="s">
        <v>1546</v>
      </c>
      <c r="T1652" s="44" t="s">
        <v>135</v>
      </c>
      <c r="U1652" s="46">
        <v>1400</v>
      </c>
      <c r="V1652" s="46">
        <v>1693.89</v>
      </c>
    </row>
    <row r="1653" spans="2:22" x14ac:dyDescent="0.2">
      <c r="B1653" s="14" t="str">
        <f>IF(tabDaten[[#This Row],[MandNr]]="","Fehler",IF(tabDaten[[#This Row],[MandNr]]=1,"1 Stadt Bad Rappenau","2 Eigenbetrieb Stadtenwässerung"))</f>
        <v>1 Stadt Bad Rappenau</v>
      </c>
      <c r="C1653" s="14" t="str">
        <f>IF(OR(tabDaten[[#This Row],[art]]="00",tabDaten[[#This Row],[art]]="01",tabDaten[[#This Row],[art]]="60",tabDaten[[#This Row],[art]]="61"),"0 Verwaltungshaushalt","1 Vermögenshaushalt")</f>
        <v>0 Verwaltungshaushalt</v>
      </c>
      <c r="D1653" s="14" t="str">
        <f>VLOOKUP(tabDaten[[#This Row],[art]],tabKontenart[],2,FALSE)</f>
        <v>01 Ausgaben VerwaltungsHH</v>
      </c>
      <c r="E1653" s="14" t="str">
        <f>LEFT(tabDaten[[#This Row],[Gld]],1) &amp; "    " &amp;VLOOKUP((tabDaten[[#This Row],[MandNr]]&amp;"x"&amp;LEFT(tabDaten[[#This Row],[Gld]],1)),tabGliederung[],2,FALSE)</f>
        <v xml:space="preserve">5    Gesundheit, Sport, Erholung </v>
      </c>
      <c r="F1653" s="14" t="str">
        <f>LEFT(tabDaten[[#This Row],[Gld]],2) &amp; "    " &amp;VLOOKUP((tabDaten[[#This Row],[MandNr]]&amp;"x"&amp;LEFT(tabDaten[[#This Row],[Gld]],2)),tabGliederung[],2,FALSE)</f>
        <v xml:space="preserve">56    Eigene Sportstätten </v>
      </c>
      <c r="G16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3" s="14" t="str">
        <f>LEFT(tabDaten[[#This Row],[Gld]],4) &amp; "    " &amp;VLOOKUP((tabDaten[[#This Row],[MandNr]]&amp;"x"&amp;LEFT(tabDaten[[#This Row],[Gld]],4)),tabGliederung[],2,FALSE)</f>
        <v xml:space="preserve">5613    Sporthalle Fürfeld </v>
      </c>
      <c r="I1653" s="14" t="str">
        <f>IF(OR(LEFT(tabDaten[[#This Row],[Grp]],1)*1=3,LEFT(tabDaten[[#This Row],[Grp]],1)*1=9),LEFT(tabDaten[[#This Row],[Grp]],2),LEFT(tabDaten[[#This Row],[Grp]],1))</f>
        <v>5</v>
      </c>
      <c r="J1653" s="14" t="str">
        <f>VLOOKUP(tabDaten[[#This Row],[GrpKurz]],tabGruppierung[],2,FALSE)</f>
        <v>A   Sächlicher Verwaltungs- und Betriebsaufwand</v>
      </c>
      <c r="K16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5613-542000    Wasser / Abwasser   </v>
      </c>
      <c r="L1653" s="17">
        <f>IF(OR(tabDaten[[#This Row],[art]]="00",tabDaten[[#This Row],[art]]="10"),tabDaten[[#This Row],[Plan]],tabDaten[[#This Row],[Plan]]*-1)</f>
        <v>-2000</v>
      </c>
      <c r="M1653" s="18">
        <f>IF(OR(tabDaten[[#This Row],[art]]="00",tabDaten[[#This Row],[art]]="10",tabDaten[[#This Row],[art]]="60",tabDaten[[#This Row],[art]]="70"),tabDaten[[#This Row],[Rechnung]],tabDaten[[#This Row],[Rechnung]]*-1)</f>
        <v>-1461.04</v>
      </c>
      <c r="N1653" s="44">
        <v>1</v>
      </c>
      <c r="O1653" s="45" t="s">
        <v>997</v>
      </c>
      <c r="P1653" s="45" t="s">
        <v>1302</v>
      </c>
      <c r="Q1653" s="45" t="s">
        <v>1733</v>
      </c>
      <c r="R1653" s="45" t="s">
        <v>995</v>
      </c>
      <c r="S1653" s="45" t="s">
        <v>1546</v>
      </c>
      <c r="T1653" s="44" t="s">
        <v>136</v>
      </c>
      <c r="U1653" s="46">
        <v>2000</v>
      </c>
      <c r="V1653" s="46">
        <v>1461.04</v>
      </c>
    </row>
    <row r="1654" spans="2:22" x14ac:dyDescent="0.2">
      <c r="B1654" s="14" t="str">
        <f>IF(tabDaten[[#This Row],[MandNr]]="","Fehler",IF(tabDaten[[#This Row],[MandNr]]=1,"1 Stadt Bad Rappenau","2 Eigenbetrieb Stadtenwässerung"))</f>
        <v>1 Stadt Bad Rappenau</v>
      </c>
      <c r="C1654" s="14" t="str">
        <f>IF(OR(tabDaten[[#This Row],[art]]="00",tabDaten[[#This Row],[art]]="01",tabDaten[[#This Row],[art]]="60",tabDaten[[#This Row],[art]]="61"),"0 Verwaltungshaushalt","1 Vermögenshaushalt")</f>
        <v>0 Verwaltungshaushalt</v>
      </c>
      <c r="D1654" s="14" t="str">
        <f>VLOOKUP(tabDaten[[#This Row],[art]],tabKontenart[],2,FALSE)</f>
        <v>01 Ausgaben VerwaltungsHH</v>
      </c>
      <c r="E1654" s="14" t="str">
        <f>LEFT(tabDaten[[#This Row],[Gld]],1) &amp; "    " &amp;VLOOKUP((tabDaten[[#This Row],[MandNr]]&amp;"x"&amp;LEFT(tabDaten[[#This Row],[Gld]],1)),tabGliederung[],2,FALSE)</f>
        <v xml:space="preserve">5    Gesundheit, Sport, Erholung </v>
      </c>
      <c r="F1654" s="14" t="str">
        <f>LEFT(tabDaten[[#This Row],[Gld]],2) &amp; "    " &amp;VLOOKUP((tabDaten[[#This Row],[MandNr]]&amp;"x"&amp;LEFT(tabDaten[[#This Row],[Gld]],2)),tabGliederung[],2,FALSE)</f>
        <v xml:space="preserve">56    Eigene Sportstätten </v>
      </c>
      <c r="G16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4" s="14" t="str">
        <f>LEFT(tabDaten[[#This Row],[Gld]],4) &amp; "    " &amp;VLOOKUP((tabDaten[[#This Row],[MandNr]]&amp;"x"&amp;LEFT(tabDaten[[#This Row],[Gld]],4)),tabGliederung[],2,FALSE)</f>
        <v xml:space="preserve">5613    Sporthalle Fürfeld </v>
      </c>
      <c r="I1654" s="14" t="str">
        <f>IF(OR(LEFT(tabDaten[[#This Row],[Grp]],1)*1=3,LEFT(tabDaten[[#This Row],[Grp]],1)*1=9),LEFT(tabDaten[[#This Row],[Grp]],2),LEFT(tabDaten[[#This Row],[Grp]],1))</f>
        <v>5</v>
      </c>
      <c r="J1654" s="14" t="str">
        <f>VLOOKUP(tabDaten[[#This Row],[GrpKurz]],tabGruppierung[],2,FALSE)</f>
        <v>A   Sächlicher Verwaltungs- und Betriebsaufwand</v>
      </c>
      <c r="K16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5613-543000    Heizungskosten   </v>
      </c>
      <c r="L1654" s="17">
        <f>IF(OR(tabDaten[[#This Row],[art]]="00",tabDaten[[#This Row],[art]]="10"),tabDaten[[#This Row],[Plan]],tabDaten[[#This Row],[Plan]]*-1)</f>
        <v>-4200</v>
      </c>
      <c r="M1654" s="18">
        <f>IF(OR(tabDaten[[#This Row],[art]]="00",tabDaten[[#This Row],[art]]="10",tabDaten[[#This Row],[art]]="60",tabDaten[[#This Row],[art]]="70"),tabDaten[[#This Row],[Rechnung]],tabDaten[[#This Row],[Rechnung]]*-1)</f>
        <v>-6121.62</v>
      </c>
      <c r="N1654" s="44">
        <v>1</v>
      </c>
      <c r="O1654" s="45" t="s">
        <v>997</v>
      </c>
      <c r="P1654" s="45" t="s">
        <v>1302</v>
      </c>
      <c r="Q1654" s="45" t="s">
        <v>1734</v>
      </c>
      <c r="R1654" s="45" t="s">
        <v>995</v>
      </c>
      <c r="S1654" s="45" t="s">
        <v>1546</v>
      </c>
      <c r="T1654" s="44" t="s">
        <v>137</v>
      </c>
      <c r="U1654" s="46">
        <v>4200</v>
      </c>
      <c r="V1654" s="46">
        <v>6121.62</v>
      </c>
    </row>
    <row r="1655" spans="2:22" x14ac:dyDescent="0.2">
      <c r="B1655" s="14" t="str">
        <f>IF(tabDaten[[#This Row],[MandNr]]="","Fehler",IF(tabDaten[[#This Row],[MandNr]]=1,"1 Stadt Bad Rappenau","2 Eigenbetrieb Stadtenwässerung"))</f>
        <v>1 Stadt Bad Rappenau</v>
      </c>
      <c r="C1655" s="14" t="str">
        <f>IF(OR(tabDaten[[#This Row],[art]]="00",tabDaten[[#This Row],[art]]="01",tabDaten[[#This Row],[art]]="60",tabDaten[[#This Row],[art]]="61"),"0 Verwaltungshaushalt","1 Vermögenshaushalt")</f>
        <v>0 Verwaltungshaushalt</v>
      </c>
      <c r="D1655" s="14" t="str">
        <f>VLOOKUP(tabDaten[[#This Row],[art]],tabKontenart[],2,FALSE)</f>
        <v>01 Ausgaben VerwaltungsHH</v>
      </c>
      <c r="E1655" s="14" t="str">
        <f>LEFT(tabDaten[[#This Row],[Gld]],1) &amp; "    " &amp;VLOOKUP((tabDaten[[#This Row],[MandNr]]&amp;"x"&amp;LEFT(tabDaten[[#This Row],[Gld]],1)),tabGliederung[],2,FALSE)</f>
        <v xml:space="preserve">5    Gesundheit, Sport, Erholung </v>
      </c>
      <c r="F1655" s="14" t="str">
        <f>LEFT(tabDaten[[#This Row],[Gld]],2) &amp; "    " &amp;VLOOKUP((tabDaten[[#This Row],[MandNr]]&amp;"x"&amp;LEFT(tabDaten[[#This Row],[Gld]],2)),tabGliederung[],2,FALSE)</f>
        <v xml:space="preserve">56    Eigene Sportstätten </v>
      </c>
      <c r="G16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5" s="14" t="str">
        <f>LEFT(tabDaten[[#This Row],[Gld]],4) &amp; "    " &amp;VLOOKUP((tabDaten[[#This Row],[MandNr]]&amp;"x"&amp;LEFT(tabDaten[[#This Row],[Gld]],4)),tabGliederung[],2,FALSE)</f>
        <v xml:space="preserve">5613    Sporthalle Fürfeld </v>
      </c>
      <c r="I1655" s="14" t="str">
        <f>IF(OR(LEFT(tabDaten[[#This Row],[Grp]],1)*1=3,LEFT(tabDaten[[#This Row],[Grp]],1)*1=9),LEFT(tabDaten[[#This Row],[Grp]],2),LEFT(tabDaten[[#This Row],[Grp]],1))</f>
        <v>5</v>
      </c>
      <c r="J1655" s="14" t="str">
        <f>VLOOKUP(tabDaten[[#This Row],[GrpKurz]],tabGruppierung[],2,FALSE)</f>
        <v>A   Sächlicher Verwaltungs- und Betriebsaufwand</v>
      </c>
      <c r="K16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5613-544000    Abfallgebühren   </v>
      </c>
      <c r="L1655" s="17">
        <f>IF(OR(tabDaten[[#This Row],[art]]="00",tabDaten[[#This Row],[art]]="10"),tabDaten[[#This Row],[Plan]],tabDaten[[#This Row],[Plan]]*-1)</f>
        <v>-100</v>
      </c>
      <c r="M1655" s="18">
        <f>IF(OR(tabDaten[[#This Row],[art]]="00",tabDaten[[#This Row],[art]]="10",tabDaten[[#This Row],[art]]="60",tabDaten[[#This Row],[art]]="70"),tabDaten[[#This Row],[Rechnung]],tabDaten[[#This Row],[Rechnung]]*-1)</f>
        <v>-40</v>
      </c>
      <c r="N1655" s="44">
        <v>1</v>
      </c>
      <c r="O1655" s="45" t="s">
        <v>997</v>
      </c>
      <c r="P1655" s="45" t="s">
        <v>1302</v>
      </c>
      <c r="Q1655" s="45" t="s">
        <v>1735</v>
      </c>
      <c r="R1655" s="45" t="s">
        <v>995</v>
      </c>
      <c r="S1655" s="45" t="s">
        <v>1546</v>
      </c>
      <c r="T1655" s="44" t="s">
        <v>138</v>
      </c>
      <c r="U1655" s="46">
        <v>100</v>
      </c>
      <c r="V1655" s="46">
        <v>40</v>
      </c>
    </row>
    <row r="1656" spans="2:22" x14ac:dyDescent="0.2">
      <c r="B1656" s="14" t="str">
        <f>IF(tabDaten[[#This Row],[MandNr]]="","Fehler",IF(tabDaten[[#This Row],[MandNr]]=1,"1 Stadt Bad Rappenau","2 Eigenbetrieb Stadtenwässerung"))</f>
        <v>1 Stadt Bad Rappenau</v>
      </c>
      <c r="C1656" s="14" t="str">
        <f>IF(OR(tabDaten[[#This Row],[art]]="00",tabDaten[[#This Row],[art]]="01",tabDaten[[#This Row],[art]]="60",tabDaten[[#This Row],[art]]="61"),"0 Verwaltungshaushalt","1 Vermögenshaushalt")</f>
        <v>0 Verwaltungshaushalt</v>
      </c>
      <c r="D1656" s="14" t="str">
        <f>VLOOKUP(tabDaten[[#This Row],[art]],tabKontenart[],2,FALSE)</f>
        <v>01 Ausgaben VerwaltungsHH</v>
      </c>
      <c r="E1656" s="14" t="str">
        <f>LEFT(tabDaten[[#This Row],[Gld]],1) &amp; "    " &amp;VLOOKUP((tabDaten[[#This Row],[MandNr]]&amp;"x"&amp;LEFT(tabDaten[[#This Row],[Gld]],1)),tabGliederung[],2,FALSE)</f>
        <v xml:space="preserve">5    Gesundheit, Sport, Erholung </v>
      </c>
      <c r="F1656" s="14" t="str">
        <f>LEFT(tabDaten[[#This Row],[Gld]],2) &amp; "    " &amp;VLOOKUP((tabDaten[[#This Row],[MandNr]]&amp;"x"&amp;LEFT(tabDaten[[#This Row],[Gld]],2)),tabGliederung[],2,FALSE)</f>
        <v xml:space="preserve">56    Eigene Sportstätten </v>
      </c>
      <c r="G16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6" s="14" t="str">
        <f>LEFT(tabDaten[[#This Row],[Gld]],4) &amp; "    " &amp;VLOOKUP((tabDaten[[#This Row],[MandNr]]&amp;"x"&amp;LEFT(tabDaten[[#This Row],[Gld]],4)),tabGliederung[],2,FALSE)</f>
        <v xml:space="preserve">5613    Sporthalle Fürfeld </v>
      </c>
      <c r="I1656" s="14" t="str">
        <f>IF(OR(LEFT(tabDaten[[#This Row],[Grp]],1)*1=3,LEFT(tabDaten[[#This Row],[Grp]],1)*1=9),LEFT(tabDaten[[#This Row],[Grp]],2),LEFT(tabDaten[[#This Row],[Grp]],1))</f>
        <v>5</v>
      </c>
      <c r="J1656" s="14" t="str">
        <f>VLOOKUP(tabDaten[[#This Row],[GrpKurz]],tabGruppierung[],2,FALSE)</f>
        <v>A   Sächlicher Verwaltungs- und Betriebsaufwand</v>
      </c>
      <c r="K16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5613-545000    Reinigungskosten   </v>
      </c>
      <c r="L1656" s="17">
        <f>IF(OR(tabDaten[[#This Row],[art]]="00",tabDaten[[#This Row],[art]]="10"),tabDaten[[#This Row],[Plan]],tabDaten[[#This Row],[Plan]]*-1)</f>
        <v>-6300</v>
      </c>
      <c r="M1656" s="18">
        <f>IF(OR(tabDaten[[#This Row],[art]]="00",tabDaten[[#This Row],[art]]="10",tabDaten[[#This Row],[art]]="60",tabDaten[[#This Row],[art]]="70"),tabDaten[[#This Row],[Rechnung]],tabDaten[[#This Row],[Rechnung]]*-1)</f>
        <v>-4296.51</v>
      </c>
      <c r="N1656" s="44">
        <v>1</v>
      </c>
      <c r="O1656" s="45" t="s">
        <v>997</v>
      </c>
      <c r="P1656" s="45" t="s">
        <v>1302</v>
      </c>
      <c r="Q1656" s="45" t="s">
        <v>1736</v>
      </c>
      <c r="R1656" s="45" t="s">
        <v>995</v>
      </c>
      <c r="S1656" s="45" t="s">
        <v>1546</v>
      </c>
      <c r="T1656" s="44" t="s">
        <v>139</v>
      </c>
      <c r="U1656" s="46">
        <v>6300</v>
      </c>
      <c r="V1656" s="46">
        <v>4296.51</v>
      </c>
    </row>
    <row r="1657" spans="2:22" x14ac:dyDescent="0.2">
      <c r="B1657" s="14" t="str">
        <f>IF(tabDaten[[#This Row],[MandNr]]="","Fehler",IF(tabDaten[[#This Row],[MandNr]]=1,"1 Stadt Bad Rappenau","2 Eigenbetrieb Stadtenwässerung"))</f>
        <v>1 Stadt Bad Rappenau</v>
      </c>
      <c r="C1657" s="14" t="str">
        <f>IF(OR(tabDaten[[#This Row],[art]]="00",tabDaten[[#This Row],[art]]="01",tabDaten[[#This Row],[art]]="60",tabDaten[[#This Row],[art]]="61"),"0 Verwaltungshaushalt","1 Vermögenshaushalt")</f>
        <v>0 Verwaltungshaushalt</v>
      </c>
      <c r="D1657" s="14" t="str">
        <f>VLOOKUP(tabDaten[[#This Row],[art]],tabKontenart[],2,FALSE)</f>
        <v>01 Ausgaben VerwaltungsHH</v>
      </c>
      <c r="E1657" s="14" t="str">
        <f>LEFT(tabDaten[[#This Row],[Gld]],1) &amp; "    " &amp;VLOOKUP((tabDaten[[#This Row],[MandNr]]&amp;"x"&amp;LEFT(tabDaten[[#This Row],[Gld]],1)),tabGliederung[],2,FALSE)</f>
        <v xml:space="preserve">5    Gesundheit, Sport, Erholung </v>
      </c>
      <c r="F1657" s="14" t="str">
        <f>LEFT(tabDaten[[#This Row],[Gld]],2) &amp; "    " &amp;VLOOKUP((tabDaten[[#This Row],[MandNr]]&amp;"x"&amp;LEFT(tabDaten[[#This Row],[Gld]],2)),tabGliederung[],2,FALSE)</f>
        <v xml:space="preserve">56    Eigene Sportstätten </v>
      </c>
      <c r="G16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7" s="14" t="str">
        <f>LEFT(tabDaten[[#This Row],[Gld]],4) &amp; "    " &amp;VLOOKUP((tabDaten[[#This Row],[MandNr]]&amp;"x"&amp;LEFT(tabDaten[[#This Row],[Gld]],4)),tabGliederung[],2,FALSE)</f>
        <v xml:space="preserve">5613    Sporthalle Fürfeld </v>
      </c>
      <c r="I1657" s="14" t="str">
        <f>IF(OR(LEFT(tabDaten[[#This Row],[Grp]],1)*1=3,LEFT(tabDaten[[#This Row],[Grp]],1)*1=9),LEFT(tabDaten[[#This Row],[Grp]],2),LEFT(tabDaten[[#This Row],[Grp]],1))</f>
        <v>5</v>
      </c>
      <c r="J1657" s="14" t="str">
        <f>VLOOKUP(tabDaten[[#This Row],[GrpKurz]],tabGruppierung[],2,FALSE)</f>
        <v>A   Sächlicher Verwaltungs- und Betriebsaufwand</v>
      </c>
      <c r="K16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5613-546000    Steuern und Gebäudeversicherungen   </v>
      </c>
      <c r="L1657" s="17">
        <f>IF(OR(tabDaten[[#This Row],[art]]="00",tabDaten[[#This Row],[art]]="10"),tabDaten[[#This Row],[Plan]],tabDaten[[#This Row],[Plan]]*-1)</f>
        <v>-800</v>
      </c>
      <c r="M1657" s="18">
        <f>IF(OR(tabDaten[[#This Row],[art]]="00",tabDaten[[#This Row],[art]]="10",tabDaten[[#This Row],[art]]="60",tabDaten[[#This Row],[art]]="70"),tabDaten[[#This Row],[Rechnung]],tabDaten[[#This Row],[Rechnung]]*-1)</f>
        <v>-852.78</v>
      </c>
      <c r="N1657" s="44">
        <v>1</v>
      </c>
      <c r="O1657" s="45" t="s">
        <v>997</v>
      </c>
      <c r="P1657" s="45" t="s">
        <v>1302</v>
      </c>
      <c r="Q1657" s="45" t="s">
        <v>1737</v>
      </c>
      <c r="R1657" s="45" t="s">
        <v>995</v>
      </c>
      <c r="S1657" s="45" t="s">
        <v>1546</v>
      </c>
      <c r="T1657" s="44" t="s">
        <v>140</v>
      </c>
      <c r="U1657" s="46">
        <v>800</v>
      </c>
      <c r="V1657" s="46">
        <v>852.78</v>
      </c>
    </row>
    <row r="1658" spans="2:22" x14ac:dyDescent="0.2">
      <c r="B1658" s="14" t="str">
        <f>IF(tabDaten[[#This Row],[MandNr]]="","Fehler",IF(tabDaten[[#This Row],[MandNr]]=1,"1 Stadt Bad Rappenau","2 Eigenbetrieb Stadtenwässerung"))</f>
        <v>1 Stadt Bad Rappenau</v>
      </c>
      <c r="C1658" s="14" t="str">
        <f>IF(OR(tabDaten[[#This Row],[art]]="00",tabDaten[[#This Row],[art]]="01",tabDaten[[#This Row],[art]]="60",tabDaten[[#This Row],[art]]="61"),"0 Verwaltungshaushalt","1 Vermögenshaushalt")</f>
        <v>0 Verwaltungshaushalt</v>
      </c>
      <c r="D1658" s="14" t="str">
        <f>VLOOKUP(tabDaten[[#This Row],[art]],tabKontenart[],2,FALSE)</f>
        <v>01 Ausgaben VerwaltungsHH</v>
      </c>
      <c r="E1658" s="14" t="str">
        <f>LEFT(tabDaten[[#This Row],[Gld]],1) &amp; "    " &amp;VLOOKUP((tabDaten[[#This Row],[MandNr]]&amp;"x"&amp;LEFT(tabDaten[[#This Row],[Gld]],1)),tabGliederung[],2,FALSE)</f>
        <v xml:space="preserve">5    Gesundheit, Sport, Erholung </v>
      </c>
      <c r="F1658" s="14" t="str">
        <f>LEFT(tabDaten[[#This Row],[Gld]],2) &amp; "    " &amp;VLOOKUP((tabDaten[[#This Row],[MandNr]]&amp;"x"&amp;LEFT(tabDaten[[#This Row],[Gld]],2)),tabGliederung[],2,FALSE)</f>
        <v xml:space="preserve">56    Eigene Sportstätten </v>
      </c>
      <c r="G16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8" s="14" t="str">
        <f>LEFT(tabDaten[[#This Row],[Gld]],4) &amp; "    " &amp;VLOOKUP((tabDaten[[#This Row],[MandNr]]&amp;"x"&amp;LEFT(tabDaten[[#This Row],[Gld]],4)),tabGliederung[],2,FALSE)</f>
        <v xml:space="preserve">5613    Sporthalle Fürfeld </v>
      </c>
      <c r="I1658" s="14" t="str">
        <f>IF(OR(LEFT(tabDaten[[#This Row],[Grp]],1)*1=3,LEFT(tabDaten[[#This Row],[Grp]],1)*1=9),LEFT(tabDaten[[#This Row],[Grp]],2),LEFT(tabDaten[[#This Row],[Grp]],1))</f>
        <v>5</v>
      </c>
      <c r="J1658" s="14" t="str">
        <f>VLOOKUP(tabDaten[[#This Row],[GrpKurz]],tabGruppierung[],2,FALSE)</f>
        <v>A   Sächlicher Verwaltungs- und Betriebsaufwand</v>
      </c>
      <c r="K16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5613-549000    sonstige Bewirtschaftungskosten (z.B. Schornsteinfeger, Feuerlöschgeräte) </v>
      </c>
      <c r="L1658" s="17">
        <f>IF(OR(tabDaten[[#This Row],[art]]="00",tabDaten[[#This Row],[art]]="10"),tabDaten[[#This Row],[Plan]],tabDaten[[#This Row],[Plan]]*-1)</f>
        <v>-1300</v>
      </c>
      <c r="M1658" s="18">
        <f>IF(OR(tabDaten[[#This Row],[art]]="00",tabDaten[[#This Row],[art]]="10",tabDaten[[#This Row],[art]]="60",tabDaten[[#This Row],[art]]="70"),tabDaten[[#This Row],[Rechnung]],tabDaten[[#This Row],[Rechnung]]*-1)</f>
        <v>-708.73</v>
      </c>
      <c r="N1658" s="44">
        <v>1</v>
      </c>
      <c r="O1658" s="45" t="s">
        <v>997</v>
      </c>
      <c r="P1658" s="45" t="s">
        <v>1302</v>
      </c>
      <c r="Q1658" s="45" t="s">
        <v>1738</v>
      </c>
      <c r="R1658" s="45" t="s">
        <v>995</v>
      </c>
      <c r="S1658" s="45" t="s">
        <v>1546</v>
      </c>
      <c r="T1658" s="44" t="s">
        <v>141</v>
      </c>
      <c r="U1658" s="46">
        <v>1300</v>
      </c>
      <c r="V1658" s="46">
        <v>708.73</v>
      </c>
    </row>
    <row r="1659" spans="2:22" x14ac:dyDescent="0.2">
      <c r="B1659" s="14" t="str">
        <f>IF(tabDaten[[#This Row],[MandNr]]="","Fehler",IF(tabDaten[[#This Row],[MandNr]]=1,"1 Stadt Bad Rappenau","2 Eigenbetrieb Stadtenwässerung"))</f>
        <v>1 Stadt Bad Rappenau</v>
      </c>
      <c r="C1659" s="14" t="str">
        <f>IF(OR(tabDaten[[#This Row],[art]]="00",tabDaten[[#This Row],[art]]="01",tabDaten[[#This Row],[art]]="60",tabDaten[[#This Row],[art]]="61"),"0 Verwaltungshaushalt","1 Vermögenshaushalt")</f>
        <v>0 Verwaltungshaushalt</v>
      </c>
      <c r="D1659" s="14" t="str">
        <f>VLOOKUP(tabDaten[[#This Row],[art]],tabKontenart[],2,FALSE)</f>
        <v>01 Ausgaben VerwaltungsHH</v>
      </c>
      <c r="E1659" s="14" t="str">
        <f>LEFT(tabDaten[[#This Row],[Gld]],1) &amp; "    " &amp;VLOOKUP((tabDaten[[#This Row],[MandNr]]&amp;"x"&amp;LEFT(tabDaten[[#This Row],[Gld]],1)),tabGliederung[],2,FALSE)</f>
        <v xml:space="preserve">5    Gesundheit, Sport, Erholung </v>
      </c>
      <c r="F1659" s="14" t="str">
        <f>LEFT(tabDaten[[#This Row],[Gld]],2) &amp; "    " &amp;VLOOKUP((tabDaten[[#This Row],[MandNr]]&amp;"x"&amp;LEFT(tabDaten[[#This Row],[Gld]],2)),tabGliederung[],2,FALSE)</f>
        <v xml:space="preserve">56    Eigene Sportstätten </v>
      </c>
      <c r="G16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59" s="14" t="str">
        <f>LEFT(tabDaten[[#This Row],[Gld]],4) &amp; "    " &amp;VLOOKUP((tabDaten[[#This Row],[MandNr]]&amp;"x"&amp;LEFT(tabDaten[[#This Row],[Gld]],4)),tabGliederung[],2,FALSE)</f>
        <v xml:space="preserve">5613    Sporthalle Fürfeld </v>
      </c>
      <c r="I1659" s="14" t="str">
        <f>IF(OR(LEFT(tabDaten[[#This Row],[Grp]],1)*1=3,LEFT(tabDaten[[#This Row],[Grp]],1)*1=9),LEFT(tabDaten[[#This Row],[Grp]],2),LEFT(tabDaten[[#This Row],[Grp]],1))</f>
        <v>6</v>
      </c>
      <c r="J1659" s="14" t="str">
        <f>VLOOKUP(tabDaten[[#This Row],[GrpKurz]],tabGruppierung[],2,FALSE)</f>
        <v>A   Sächlicher Verwaltungs- und Betriebsaufwand</v>
      </c>
      <c r="K16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5613-650000    Bürobedarf   </v>
      </c>
      <c r="L1659" s="17">
        <f>IF(OR(tabDaten[[#This Row],[art]]="00",tabDaten[[#This Row],[art]]="10"),tabDaten[[#This Row],[Plan]],tabDaten[[#This Row],[Plan]]*-1)</f>
        <v>-900</v>
      </c>
      <c r="M1659" s="18">
        <f>IF(OR(tabDaten[[#This Row],[art]]="00",tabDaten[[#This Row],[art]]="10",tabDaten[[#This Row],[art]]="60",tabDaten[[#This Row],[art]]="70"),tabDaten[[#This Row],[Rechnung]],tabDaten[[#This Row],[Rechnung]]*-1)</f>
        <v>0</v>
      </c>
      <c r="N1659" s="44">
        <v>1</v>
      </c>
      <c r="O1659" s="45" t="s">
        <v>997</v>
      </c>
      <c r="P1659" s="45" t="s">
        <v>1302</v>
      </c>
      <c r="Q1659" s="45" t="s">
        <v>1724</v>
      </c>
      <c r="R1659" s="45" t="s">
        <v>995</v>
      </c>
      <c r="S1659" s="45" t="s">
        <v>1546</v>
      </c>
      <c r="T1659" s="44" t="s">
        <v>119</v>
      </c>
      <c r="U1659" s="46">
        <v>900</v>
      </c>
      <c r="V1659" s="46">
        <v>0</v>
      </c>
    </row>
    <row r="1660" spans="2:22" x14ac:dyDescent="0.2">
      <c r="B1660" s="14" t="str">
        <f>IF(tabDaten[[#This Row],[MandNr]]="","Fehler",IF(tabDaten[[#This Row],[MandNr]]=1,"1 Stadt Bad Rappenau","2 Eigenbetrieb Stadtenwässerung"))</f>
        <v>1 Stadt Bad Rappenau</v>
      </c>
      <c r="C1660" s="14" t="str">
        <f>IF(OR(tabDaten[[#This Row],[art]]="00",tabDaten[[#This Row],[art]]="01",tabDaten[[#This Row],[art]]="60",tabDaten[[#This Row],[art]]="61"),"0 Verwaltungshaushalt","1 Vermögenshaushalt")</f>
        <v>0 Verwaltungshaushalt</v>
      </c>
      <c r="D1660" s="14" t="str">
        <f>VLOOKUP(tabDaten[[#This Row],[art]],tabKontenart[],2,FALSE)</f>
        <v>01 Ausgaben VerwaltungsHH</v>
      </c>
      <c r="E1660" s="14" t="str">
        <f>LEFT(tabDaten[[#This Row],[Gld]],1) &amp; "    " &amp;VLOOKUP((tabDaten[[#This Row],[MandNr]]&amp;"x"&amp;LEFT(tabDaten[[#This Row],[Gld]],1)),tabGliederung[],2,FALSE)</f>
        <v xml:space="preserve">5    Gesundheit, Sport, Erholung </v>
      </c>
      <c r="F1660" s="14" t="str">
        <f>LEFT(tabDaten[[#This Row],[Gld]],2) &amp; "    " &amp;VLOOKUP((tabDaten[[#This Row],[MandNr]]&amp;"x"&amp;LEFT(tabDaten[[#This Row],[Gld]],2)),tabGliederung[],2,FALSE)</f>
        <v xml:space="preserve">56    Eigene Sportstätten </v>
      </c>
      <c r="G16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0" s="14" t="str">
        <f>LEFT(tabDaten[[#This Row],[Gld]],4) &amp; "    " &amp;VLOOKUP((tabDaten[[#This Row],[MandNr]]&amp;"x"&amp;LEFT(tabDaten[[#This Row],[Gld]],4)),tabGliederung[],2,FALSE)</f>
        <v xml:space="preserve">5613    Sporthalle Fürfeld </v>
      </c>
      <c r="I1660" s="14" t="str">
        <f>IF(OR(LEFT(tabDaten[[#This Row],[Grp]],1)*1=3,LEFT(tabDaten[[#This Row],[Grp]],1)*1=9),LEFT(tabDaten[[#This Row],[Grp]],2),LEFT(tabDaten[[#This Row],[Grp]],1))</f>
        <v>6</v>
      </c>
      <c r="J1660" s="14" t="str">
        <f>VLOOKUP(tabDaten[[#This Row],[GrpKurz]],tabGruppierung[],2,FALSE)</f>
        <v>A   Sächlicher Verwaltungs- und Betriebsaufwand</v>
      </c>
      <c r="K16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5613-668000    Vermischte Ausgaben   </v>
      </c>
      <c r="L1660" s="17">
        <f>IF(OR(tabDaten[[#This Row],[art]]="00",tabDaten[[#This Row],[art]]="10"),tabDaten[[#This Row],[Plan]],tabDaten[[#This Row],[Plan]]*-1)</f>
        <v>-300</v>
      </c>
      <c r="M1660" s="18">
        <f>IF(OR(tabDaten[[#This Row],[art]]="00",tabDaten[[#This Row],[art]]="10",tabDaten[[#This Row],[art]]="60",tabDaten[[#This Row],[art]]="70"),tabDaten[[#This Row],[Rechnung]],tabDaten[[#This Row],[Rechnung]]*-1)</f>
        <v>0</v>
      </c>
      <c r="N1660" s="44">
        <v>1</v>
      </c>
      <c r="O1660" s="45" t="s">
        <v>997</v>
      </c>
      <c r="P1660" s="45" t="s">
        <v>1302</v>
      </c>
      <c r="Q1660" s="45" t="s">
        <v>1726</v>
      </c>
      <c r="R1660" s="45" t="s">
        <v>995</v>
      </c>
      <c r="S1660" s="45" t="s">
        <v>1546</v>
      </c>
      <c r="T1660" s="44" t="s">
        <v>121</v>
      </c>
      <c r="U1660" s="46">
        <v>300</v>
      </c>
      <c r="V1660" s="46">
        <v>0</v>
      </c>
    </row>
    <row r="1661" spans="2:22" x14ac:dyDescent="0.2">
      <c r="B1661" s="14" t="str">
        <f>IF(tabDaten[[#This Row],[MandNr]]="","Fehler",IF(tabDaten[[#This Row],[MandNr]]=1,"1 Stadt Bad Rappenau","2 Eigenbetrieb Stadtenwässerung"))</f>
        <v>1 Stadt Bad Rappenau</v>
      </c>
      <c r="C1661" s="14" t="str">
        <f>IF(OR(tabDaten[[#This Row],[art]]="00",tabDaten[[#This Row],[art]]="01",tabDaten[[#This Row],[art]]="60",tabDaten[[#This Row],[art]]="61"),"0 Verwaltungshaushalt","1 Vermögenshaushalt")</f>
        <v>0 Verwaltungshaushalt</v>
      </c>
      <c r="D1661" s="14" t="str">
        <f>VLOOKUP(tabDaten[[#This Row],[art]],tabKontenart[],2,FALSE)</f>
        <v>01 Ausgaben VerwaltungsHH</v>
      </c>
      <c r="E1661" s="14" t="str">
        <f>LEFT(tabDaten[[#This Row],[Gld]],1) &amp; "    " &amp;VLOOKUP((tabDaten[[#This Row],[MandNr]]&amp;"x"&amp;LEFT(tabDaten[[#This Row],[Gld]],1)),tabGliederung[],2,FALSE)</f>
        <v xml:space="preserve">5    Gesundheit, Sport, Erholung </v>
      </c>
      <c r="F1661" s="14" t="str">
        <f>LEFT(tabDaten[[#This Row],[Gld]],2) &amp; "    " &amp;VLOOKUP((tabDaten[[#This Row],[MandNr]]&amp;"x"&amp;LEFT(tabDaten[[#This Row],[Gld]],2)),tabGliederung[],2,FALSE)</f>
        <v xml:space="preserve">56    Eigene Sportstätten </v>
      </c>
      <c r="G16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1" s="14" t="str">
        <f>LEFT(tabDaten[[#This Row],[Gld]],4) &amp; "    " &amp;VLOOKUP((tabDaten[[#This Row],[MandNr]]&amp;"x"&amp;LEFT(tabDaten[[#This Row],[Gld]],4)),tabGliederung[],2,FALSE)</f>
        <v xml:space="preserve">5613    Sporthalle Fürfeld </v>
      </c>
      <c r="I1661" s="14" t="str">
        <f>IF(OR(LEFT(tabDaten[[#This Row],[Grp]],1)*1=3,LEFT(tabDaten[[#This Row],[Grp]],1)*1=9),LEFT(tabDaten[[#This Row],[Grp]],2),LEFT(tabDaten[[#This Row],[Grp]],1))</f>
        <v>6</v>
      </c>
      <c r="J1661" s="14" t="str">
        <f>VLOOKUP(tabDaten[[#This Row],[GrpKurz]],tabGruppierung[],2,FALSE)</f>
        <v>A   Sächlicher Verwaltungs- und Betriebsaufwand</v>
      </c>
      <c r="K16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5613-679000    Innere Verrechnungen   </v>
      </c>
      <c r="L1661" s="17">
        <f>IF(OR(tabDaten[[#This Row],[art]]="00",tabDaten[[#This Row],[art]]="10"),tabDaten[[#This Row],[Plan]],tabDaten[[#This Row],[Plan]]*-1)</f>
        <v>-10900</v>
      </c>
      <c r="M1661" s="18">
        <f>IF(OR(tabDaten[[#This Row],[art]]="00",tabDaten[[#This Row],[art]]="10",tabDaten[[#This Row],[art]]="60",tabDaten[[#This Row],[art]]="70"),tabDaten[[#This Row],[Rechnung]],tabDaten[[#This Row],[Rechnung]]*-1)</f>
        <v>0</v>
      </c>
      <c r="N1661" s="44">
        <v>1</v>
      </c>
      <c r="O1661" s="45" t="s">
        <v>997</v>
      </c>
      <c r="P1661" s="45" t="s">
        <v>1302</v>
      </c>
      <c r="Q1661" s="45" t="s">
        <v>1728</v>
      </c>
      <c r="R1661" s="45" t="s">
        <v>995</v>
      </c>
      <c r="S1661" s="45" t="s">
        <v>1546</v>
      </c>
      <c r="T1661" s="44" t="s">
        <v>11</v>
      </c>
      <c r="U1661" s="46">
        <v>10900</v>
      </c>
      <c r="V1661" s="46">
        <v>0</v>
      </c>
    </row>
    <row r="1662" spans="2:22" x14ac:dyDescent="0.2">
      <c r="B1662" s="14" t="str">
        <f>IF(tabDaten[[#This Row],[MandNr]]="","Fehler",IF(tabDaten[[#This Row],[MandNr]]=1,"1 Stadt Bad Rappenau","2 Eigenbetrieb Stadtenwässerung"))</f>
        <v>1 Stadt Bad Rappenau</v>
      </c>
      <c r="C1662" s="14" t="str">
        <f>IF(OR(tabDaten[[#This Row],[art]]="00",tabDaten[[#This Row],[art]]="01",tabDaten[[#This Row],[art]]="60",tabDaten[[#This Row],[art]]="61"),"0 Verwaltungshaushalt","1 Vermögenshaushalt")</f>
        <v>0 Verwaltungshaushalt</v>
      </c>
      <c r="D1662" s="14" t="str">
        <f>VLOOKUP(tabDaten[[#This Row],[art]],tabKontenart[],2,FALSE)</f>
        <v>01 Ausgaben VerwaltungsHH</v>
      </c>
      <c r="E1662" s="14" t="str">
        <f>LEFT(tabDaten[[#This Row],[Gld]],1) &amp; "    " &amp;VLOOKUP((tabDaten[[#This Row],[MandNr]]&amp;"x"&amp;LEFT(tabDaten[[#This Row],[Gld]],1)),tabGliederung[],2,FALSE)</f>
        <v xml:space="preserve">5    Gesundheit, Sport, Erholung </v>
      </c>
      <c r="F1662" s="14" t="str">
        <f>LEFT(tabDaten[[#This Row],[Gld]],2) &amp; "    " &amp;VLOOKUP((tabDaten[[#This Row],[MandNr]]&amp;"x"&amp;LEFT(tabDaten[[#This Row],[Gld]],2)),tabGliederung[],2,FALSE)</f>
        <v xml:space="preserve">56    Eigene Sportstätten </v>
      </c>
      <c r="G16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2" s="14" t="str">
        <f>LEFT(tabDaten[[#This Row],[Gld]],4) &amp; "    " &amp;VLOOKUP((tabDaten[[#This Row],[MandNr]]&amp;"x"&amp;LEFT(tabDaten[[#This Row],[Gld]],4)),tabGliederung[],2,FALSE)</f>
        <v xml:space="preserve">5613    Sporthalle Fürfeld </v>
      </c>
      <c r="I1662" s="14" t="str">
        <f>IF(OR(LEFT(tabDaten[[#This Row],[Grp]],1)*1=3,LEFT(tabDaten[[#This Row],[Grp]],1)*1=9),LEFT(tabDaten[[#This Row],[Grp]],2),LEFT(tabDaten[[#This Row],[Grp]],1))</f>
        <v>6</v>
      </c>
      <c r="J1662" s="14" t="str">
        <f>VLOOKUP(tabDaten[[#This Row],[GrpKurz]],tabGruppierung[],2,FALSE)</f>
        <v>A   Sächlicher Verwaltungs- und Betriebsaufwand</v>
      </c>
      <c r="K16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5613-680000    Abschreibungen   </v>
      </c>
      <c r="L1662" s="17">
        <f>IF(OR(tabDaten[[#This Row],[art]]="00",tabDaten[[#This Row],[art]]="10"),tabDaten[[#This Row],[Plan]],tabDaten[[#This Row],[Plan]]*-1)</f>
        <v>-19400</v>
      </c>
      <c r="M1662" s="18">
        <f>IF(OR(tabDaten[[#This Row],[art]]="00",tabDaten[[#This Row],[art]]="10",tabDaten[[#This Row],[art]]="60",tabDaten[[#This Row],[art]]="70"),tabDaten[[#This Row],[Rechnung]],tabDaten[[#This Row],[Rechnung]]*-1)</f>
        <v>-19378.54</v>
      </c>
      <c r="N1662" s="44">
        <v>1</v>
      </c>
      <c r="O1662" s="45" t="s">
        <v>997</v>
      </c>
      <c r="P1662" s="45" t="s">
        <v>1302</v>
      </c>
      <c r="Q1662" s="45" t="s">
        <v>1752</v>
      </c>
      <c r="R1662" s="45" t="s">
        <v>995</v>
      </c>
      <c r="S1662" s="45" t="s">
        <v>1546</v>
      </c>
      <c r="T1662" s="44" t="s">
        <v>98</v>
      </c>
      <c r="U1662" s="46">
        <v>19400</v>
      </c>
      <c r="V1662" s="46">
        <v>19378.54</v>
      </c>
    </row>
    <row r="1663" spans="2:22" x14ac:dyDescent="0.2">
      <c r="B1663" s="14" t="str">
        <f>IF(tabDaten[[#This Row],[MandNr]]="","Fehler",IF(tabDaten[[#This Row],[MandNr]]=1,"1 Stadt Bad Rappenau","2 Eigenbetrieb Stadtenwässerung"))</f>
        <v>1 Stadt Bad Rappenau</v>
      </c>
      <c r="C1663" s="14" t="str">
        <f>IF(OR(tabDaten[[#This Row],[art]]="00",tabDaten[[#This Row],[art]]="01",tabDaten[[#This Row],[art]]="60",tabDaten[[#This Row],[art]]="61"),"0 Verwaltungshaushalt","1 Vermögenshaushalt")</f>
        <v>0 Verwaltungshaushalt</v>
      </c>
      <c r="D1663" s="14" t="str">
        <f>VLOOKUP(tabDaten[[#This Row],[art]],tabKontenart[],2,FALSE)</f>
        <v>01 Ausgaben VerwaltungsHH</v>
      </c>
      <c r="E1663" s="14" t="str">
        <f>LEFT(tabDaten[[#This Row],[Gld]],1) &amp; "    " &amp;VLOOKUP((tabDaten[[#This Row],[MandNr]]&amp;"x"&amp;LEFT(tabDaten[[#This Row],[Gld]],1)),tabGliederung[],2,FALSE)</f>
        <v xml:space="preserve">5    Gesundheit, Sport, Erholung </v>
      </c>
      <c r="F1663" s="14" t="str">
        <f>LEFT(tabDaten[[#This Row],[Gld]],2) &amp; "    " &amp;VLOOKUP((tabDaten[[#This Row],[MandNr]]&amp;"x"&amp;LEFT(tabDaten[[#This Row],[Gld]],2)),tabGliederung[],2,FALSE)</f>
        <v xml:space="preserve">56    Eigene Sportstätten </v>
      </c>
      <c r="G16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3" s="14" t="str">
        <f>LEFT(tabDaten[[#This Row],[Gld]],4) &amp; "    " &amp;VLOOKUP((tabDaten[[#This Row],[MandNr]]&amp;"x"&amp;LEFT(tabDaten[[#This Row],[Gld]],4)),tabGliederung[],2,FALSE)</f>
        <v xml:space="preserve">5613    Sporthalle Fürfeld </v>
      </c>
      <c r="I1663" s="14" t="str">
        <f>IF(OR(LEFT(tabDaten[[#This Row],[Grp]],1)*1=3,LEFT(tabDaten[[#This Row],[Grp]],1)*1=9),LEFT(tabDaten[[#This Row],[Grp]],2),LEFT(tabDaten[[#This Row],[Grp]],1))</f>
        <v>6</v>
      </c>
      <c r="J1663" s="14" t="str">
        <f>VLOOKUP(tabDaten[[#This Row],[GrpKurz]],tabGruppierung[],2,FALSE)</f>
        <v>A   Sächlicher Verwaltungs- und Betriebsaufwand</v>
      </c>
      <c r="K16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5613-685000    Verzinsung des Anlagekapitals   </v>
      </c>
      <c r="L1663" s="17">
        <f>IF(OR(tabDaten[[#This Row],[art]]="00",tabDaten[[#This Row],[art]]="10"),tabDaten[[#This Row],[Plan]],tabDaten[[#This Row],[Plan]]*-1)</f>
        <v>-11800</v>
      </c>
      <c r="M1663" s="18">
        <f>IF(OR(tabDaten[[#This Row],[art]]="00",tabDaten[[#This Row],[art]]="10",tabDaten[[#This Row],[art]]="60",tabDaten[[#This Row],[art]]="70"),tabDaten[[#This Row],[Rechnung]],tabDaten[[#This Row],[Rechnung]]*-1)</f>
        <v>-11820.01</v>
      </c>
      <c r="N1663" s="44">
        <v>1</v>
      </c>
      <c r="O1663" s="45" t="s">
        <v>997</v>
      </c>
      <c r="P1663" s="45" t="s">
        <v>1302</v>
      </c>
      <c r="Q1663" s="45" t="s">
        <v>1753</v>
      </c>
      <c r="R1663" s="45" t="s">
        <v>995</v>
      </c>
      <c r="S1663" s="45" t="s">
        <v>1546</v>
      </c>
      <c r="T1663" s="44" t="s">
        <v>165</v>
      </c>
      <c r="U1663" s="46">
        <v>11800</v>
      </c>
      <c r="V1663" s="46">
        <v>11820.01</v>
      </c>
    </row>
    <row r="1664" spans="2:22" x14ac:dyDescent="0.2">
      <c r="B1664" s="14" t="str">
        <f>IF(tabDaten[[#This Row],[MandNr]]="","Fehler",IF(tabDaten[[#This Row],[MandNr]]=1,"1 Stadt Bad Rappenau","2 Eigenbetrieb Stadtenwässerung"))</f>
        <v>1 Stadt Bad Rappenau</v>
      </c>
      <c r="C1664" s="14" t="str">
        <f>IF(OR(tabDaten[[#This Row],[art]]="00",tabDaten[[#This Row],[art]]="01",tabDaten[[#This Row],[art]]="60",tabDaten[[#This Row],[art]]="61"),"0 Verwaltungshaushalt","1 Vermögenshaushalt")</f>
        <v>0 Verwaltungshaushalt</v>
      </c>
      <c r="D1664" s="14" t="str">
        <f>VLOOKUP(tabDaten[[#This Row],[art]],tabKontenart[],2,FALSE)</f>
        <v>01 Ausgaben VerwaltungsHH</v>
      </c>
      <c r="E1664" s="14" t="str">
        <f>LEFT(tabDaten[[#This Row],[Gld]],1) &amp; "    " &amp;VLOOKUP((tabDaten[[#This Row],[MandNr]]&amp;"x"&amp;LEFT(tabDaten[[#This Row],[Gld]],1)),tabGliederung[],2,FALSE)</f>
        <v xml:space="preserve">5    Gesundheit, Sport, Erholung </v>
      </c>
      <c r="F1664" s="14" t="str">
        <f>LEFT(tabDaten[[#This Row],[Gld]],2) &amp; "    " &amp;VLOOKUP((tabDaten[[#This Row],[MandNr]]&amp;"x"&amp;LEFT(tabDaten[[#This Row],[Gld]],2)),tabGliederung[],2,FALSE)</f>
        <v xml:space="preserve">56    Eigene Sportstätten </v>
      </c>
      <c r="G16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4" s="14" t="str">
        <f>LEFT(tabDaten[[#This Row],[Gld]],4) &amp; "    " &amp;VLOOKUP((tabDaten[[#This Row],[MandNr]]&amp;"x"&amp;LEFT(tabDaten[[#This Row],[Gld]],4)),tabGliederung[],2,FALSE)</f>
        <v xml:space="preserve">5614    Sporthalle Grombach </v>
      </c>
      <c r="I1664" s="14" t="str">
        <f>IF(OR(LEFT(tabDaten[[#This Row],[Grp]],1)*1=3,LEFT(tabDaten[[#This Row],[Grp]],1)*1=9),LEFT(tabDaten[[#This Row],[Grp]],2),LEFT(tabDaten[[#This Row],[Grp]],1))</f>
        <v>5</v>
      </c>
      <c r="J1664" s="14" t="str">
        <f>VLOOKUP(tabDaten[[#This Row],[GrpKurz]],tabGruppierung[],2,FALSE)</f>
        <v>A   Sächlicher Verwaltungs- und Betriebsaufwand</v>
      </c>
      <c r="K16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5614-501000    Gebäudeunterhaltung   </v>
      </c>
      <c r="L1664" s="17">
        <f>IF(OR(tabDaten[[#This Row],[art]]="00",tabDaten[[#This Row],[art]]="10"),tabDaten[[#This Row],[Plan]],tabDaten[[#This Row],[Plan]]*-1)</f>
        <v>-3000</v>
      </c>
      <c r="M1664" s="18">
        <f>IF(OR(tabDaten[[#This Row],[art]]="00",tabDaten[[#This Row],[art]]="10",tabDaten[[#This Row],[art]]="60",tabDaten[[#This Row],[art]]="70"),tabDaten[[#This Row],[Rechnung]],tabDaten[[#This Row],[Rechnung]]*-1)</f>
        <v>-734.09</v>
      </c>
      <c r="N1664" s="44">
        <v>1</v>
      </c>
      <c r="O1664" s="45" t="s">
        <v>997</v>
      </c>
      <c r="P1664" s="45" t="s">
        <v>1303</v>
      </c>
      <c r="Q1664" s="45" t="s">
        <v>1730</v>
      </c>
      <c r="R1664" s="45" t="s">
        <v>995</v>
      </c>
      <c r="S1664" s="45" t="s">
        <v>1546</v>
      </c>
      <c r="T1664" s="44" t="s">
        <v>133</v>
      </c>
      <c r="U1664" s="46">
        <v>3000</v>
      </c>
      <c r="V1664" s="46">
        <v>734.09</v>
      </c>
    </row>
    <row r="1665" spans="2:22" x14ac:dyDescent="0.2">
      <c r="B1665" s="14" t="str">
        <f>IF(tabDaten[[#This Row],[MandNr]]="","Fehler",IF(tabDaten[[#This Row],[MandNr]]=1,"1 Stadt Bad Rappenau","2 Eigenbetrieb Stadtenwässerung"))</f>
        <v>1 Stadt Bad Rappenau</v>
      </c>
      <c r="C1665" s="14" t="str">
        <f>IF(OR(tabDaten[[#This Row],[art]]="00",tabDaten[[#This Row],[art]]="01",tabDaten[[#This Row],[art]]="60",tabDaten[[#This Row],[art]]="61"),"0 Verwaltungshaushalt","1 Vermögenshaushalt")</f>
        <v>0 Verwaltungshaushalt</v>
      </c>
      <c r="D1665" s="14" t="str">
        <f>VLOOKUP(tabDaten[[#This Row],[art]],tabKontenart[],2,FALSE)</f>
        <v>01 Ausgaben VerwaltungsHH</v>
      </c>
      <c r="E1665" s="14" t="str">
        <f>LEFT(tabDaten[[#This Row],[Gld]],1) &amp; "    " &amp;VLOOKUP((tabDaten[[#This Row],[MandNr]]&amp;"x"&amp;LEFT(tabDaten[[#This Row],[Gld]],1)),tabGliederung[],2,FALSE)</f>
        <v xml:space="preserve">5    Gesundheit, Sport, Erholung </v>
      </c>
      <c r="F1665" s="14" t="str">
        <f>LEFT(tabDaten[[#This Row],[Gld]],2) &amp; "    " &amp;VLOOKUP((tabDaten[[#This Row],[MandNr]]&amp;"x"&amp;LEFT(tabDaten[[#This Row],[Gld]],2)),tabGliederung[],2,FALSE)</f>
        <v xml:space="preserve">56    Eigene Sportstätten </v>
      </c>
      <c r="G16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5" s="14" t="str">
        <f>LEFT(tabDaten[[#This Row],[Gld]],4) &amp; "    " &amp;VLOOKUP((tabDaten[[#This Row],[MandNr]]&amp;"x"&amp;LEFT(tabDaten[[#This Row],[Gld]],4)),tabGliederung[],2,FALSE)</f>
        <v xml:space="preserve">5614    Sporthalle Grombach </v>
      </c>
      <c r="I1665" s="14" t="str">
        <f>IF(OR(LEFT(tabDaten[[#This Row],[Grp]],1)*1=3,LEFT(tabDaten[[#This Row],[Grp]],1)*1=9),LEFT(tabDaten[[#This Row],[Grp]],2),LEFT(tabDaten[[#This Row],[Grp]],1))</f>
        <v>5</v>
      </c>
      <c r="J1665" s="14" t="str">
        <f>VLOOKUP(tabDaten[[#This Row],[GrpKurz]],tabGruppierung[],2,FALSE)</f>
        <v>A   Sächlicher Verwaltungs- und Betriebsaufwand</v>
      </c>
      <c r="K16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5614-521000    Geräte, Ausstattungs- und  Einrichtungsgegenstände  </v>
      </c>
      <c r="L1665" s="17">
        <f>IF(OR(tabDaten[[#This Row],[art]]="00",tabDaten[[#This Row],[art]]="10"),tabDaten[[#This Row],[Plan]],tabDaten[[#This Row],[Plan]]*-1)</f>
        <v>-1000</v>
      </c>
      <c r="M1665" s="18">
        <f>IF(OR(tabDaten[[#This Row],[art]]="00",tabDaten[[#This Row],[art]]="10",tabDaten[[#This Row],[art]]="60",tabDaten[[#This Row],[art]]="70"),tabDaten[[#This Row],[Rechnung]],tabDaten[[#This Row],[Rechnung]]*-1)</f>
        <v>-609.85</v>
      </c>
      <c r="N1665" s="44">
        <v>1</v>
      </c>
      <c r="O1665" s="45" t="s">
        <v>997</v>
      </c>
      <c r="P1665" s="45" t="s">
        <v>1303</v>
      </c>
      <c r="Q1665" s="45" t="s">
        <v>1750</v>
      </c>
      <c r="R1665" s="45" t="s">
        <v>995</v>
      </c>
      <c r="S1665" s="45" t="s">
        <v>1546</v>
      </c>
      <c r="T1665" s="44" t="s">
        <v>198</v>
      </c>
      <c r="U1665" s="46">
        <v>1000</v>
      </c>
      <c r="V1665" s="46">
        <v>609.85</v>
      </c>
    </row>
    <row r="1666" spans="2:22" x14ac:dyDescent="0.2">
      <c r="B1666" s="14" t="str">
        <f>IF(tabDaten[[#This Row],[MandNr]]="","Fehler",IF(tabDaten[[#This Row],[MandNr]]=1,"1 Stadt Bad Rappenau","2 Eigenbetrieb Stadtenwässerung"))</f>
        <v>1 Stadt Bad Rappenau</v>
      </c>
      <c r="C1666" s="14" t="str">
        <f>IF(OR(tabDaten[[#This Row],[art]]="00",tabDaten[[#This Row],[art]]="01",tabDaten[[#This Row],[art]]="60",tabDaten[[#This Row],[art]]="61"),"0 Verwaltungshaushalt","1 Vermögenshaushalt")</f>
        <v>0 Verwaltungshaushalt</v>
      </c>
      <c r="D1666" s="14" t="str">
        <f>VLOOKUP(tabDaten[[#This Row],[art]],tabKontenart[],2,FALSE)</f>
        <v>01 Ausgaben VerwaltungsHH</v>
      </c>
      <c r="E1666" s="14" t="str">
        <f>LEFT(tabDaten[[#This Row],[Gld]],1) &amp; "    " &amp;VLOOKUP((tabDaten[[#This Row],[MandNr]]&amp;"x"&amp;LEFT(tabDaten[[#This Row],[Gld]],1)),tabGliederung[],2,FALSE)</f>
        <v xml:space="preserve">5    Gesundheit, Sport, Erholung </v>
      </c>
      <c r="F1666" s="14" t="str">
        <f>LEFT(tabDaten[[#This Row],[Gld]],2) &amp; "    " &amp;VLOOKUP((tabDaten[[#This Row],[MandNr]]&amp;"x"&amp;LEFT(tabDaten[[#This Row],[Gld]],2)),tabGliederung[],2,FALSE)</f>
        <v xml:space="preserve">56    Eigene Sportstätten </v>
      </c>
      <c r="G16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6" s="14" t="str">
        <f>LEFT(tabDaten[[#This Row],[Gld]],4) &amp; "    " &amp;VLOOKUP((tabDaten[[#This Row],[MandNr]]&amp;"x"&amp;LEFT(tabDaten[[#This Row],[Gld]],4)),tabGliederung[],2,FALSE)</f>
        <v xml:space="preserve">5614    Sporthalle Grombach </v>
      </c>
      <c r="I1666" s="14" t="str">
        <f>IF(OR(LEFT(tabDaten[[#This Row],[Grp]],1)*1=3,LEFT(tabDaten[[#This Row],[Grp]],1)*1=9),LEFT(tabDaten[[#This Row],[Grp]],2),LEFT(tabDaten[[#This Row],[Grp]],1))</f>
        <v>5</v>
      </c>
      <c r="J1666" s="14" t="str">
        <f>VLOOKUP(tabDaten[[#This Row],[GrpKurz]],tabGruppierung[],2,FALSE)</f>
        <v>A   Sächlicher Verwaltungs- und Betriebsaufwand</v>
      </c>
      <c r="K16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5614-541000    Strom   </v>
      </c>
      <c r="L1666" s="17">
        <f>IF(OR(tabDaten[[#This Row],[art]]="00",tabDaten[[#This Row],[art]]="10"),tabDaten[[#This Row],[Plan]],tabDaten[[#This Row],[Plan]]*-1)</f>
        <v>-1500</v>
      </c>
      <c r="M1666" s="18">
        <f>IF(OR(tabDaten[[#This Row],[art]]="00",tabDaten[[#This Row],[art]]="10",tabDaten[[#This Row],[art]]="60",tabDaten[[#This Row],[art]]="70"),tabDaten[[#This Row],[Rechnung]],tabDaten[[#This Row],[Rechnung]]*-1)</f>
        <v>-2371.4899999999998</v>
      </c>
      <c r="N1666" s="44">
        <v>1</v>
      </c>
      <c r="O1666" s="45" t="s">
        <v>997</v>
      </c>
      <c r="P1666" s="45" t="s">
        <v>1303</v>
      </c>
      <c r="Q1666" s="45" t="s">
        <v>1732</v>
      </c>
      <c r="R1666" s="45" t="s">
        <v>995</v>
      </c>
      <c r="S1666" s="45" t="s">
        <v>1546</v>
      </c>
      <c r="T1666" s="44" t="s">
        <v>135</v>
      </c>
      <c r="U1666" s="46">
        <v>1500</v>
      </c>
      <c r="V1666" s="46">
        <v>2371.4899999999998</v>
      </c>
    </row>
    <row r="1667" spans="2:22" x14ac:dyDescent="0.2">
      <c r="B1667" s="14" t="str">
        <f>IF(tabDaten[[#This Row],[MandNr]]="","Fehler",IF(tabDaten[[#This Row],[MandNr]]=1,"1 Stadt Bad Rappenau","2 Eigenbetrieb Stadtenwässerung"))</f>
        <v>1 Stadt Bad Rappenau</v>
      </c>
      <c r="C1667" s="14" t="str">
        <f>IF(OR(tabDaten[[#This Row],[art]]="00",tabDaten[[#This Row],[art]]="01",tabDaten[[#This Row],[art]]="60",tabDaten[[#This Row],[art]]="61"),"0 Verwaltungshaushalt","1 Vermögenshaushalt")</f>
        <v>0 Verwaltungshaushalt</v>
      </c>
      <c r="D1667" s="14" t="str">
        <f>VLOOKUP(tabDaten[[#This Row],[art]],tabKontenart[],2,FALSE)</f>
        <v>01 Ausgaben VerwaltungsHH</v>
      </c>
      <c r="E1667" s="14" t="str">
        <f>LEFT(tabDaten[[#This Row],[Gld]],1) &amp; "    " &amp;VLOOKUP((tabDaten[[#This Row],[MandNr]]&amp;"x"&amp;LEFT(tabDaten[[#This Row],[Gld]],1)),tabGliederung[],2,FALSE)</f>
        <v xml:space="preserve">5    Gesundheit, Sport, Erholung </v>
      </c>
      <c r="F1667" s="14" t="str">
        <f>LEFT(tabDaten[[#This Row],[Gld]],2) &amp; "    " &amp;VLOOKUP((tabDaten[[#This Row],[MandNr]]&amp;"x"&amp;LEFT(tabDaten[[#This Row],[Gld]],2)),tabGliederung[],2,FALSE)</f>
        <v xml:space="preserve">56    Eigene Sportstätten </v>
      </c>
      <c r="G16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7" s="14" t="str">
        <f>LEFT(tabDaten[[#This Row],[Gld]],4) &amp; "    " &amp;VLOOKUP((tabDaten[[#This Row],[MandNr]]&amp;"x"&amp;LEFT(tabDaten[[#This Row],[Gld]],4)),tabGliederung[],2,FALSE)</f>
        <v xml:space="preserve">5614    Sporthalle Grombach </v>
      </c>
      <c r="I1667" s="14" t="str">
        <f>IF(OR(LEFT(tabDaten[[#This Row],[Grp]],1)*1=3,LEFT(tabDaten[[#This Row],[Grp]],1)*1=9),LEFT(tabDaten[[#This Row],[Grp]],2),LEFT(tabDaten[[#This Row],[Grp]],1))</f>
        <v>5</v>
      </c>
      <c r="J1667" s="14" t="str">
        <f>VLOOKUP(tabDaten[[#This Row],[GrpKurz]],tabGruppierung[],2,FALSE)</f>
        <v>A   Sächlicher Verwaltungs- und Betriebsaufwand</v>
      </c>
      <c r="K16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5614-542000    Wasser / Abwasser   </v>
      </c>
      <c r="L1667" s="17">
        <f>IF(OR(tabDaten[[#This Row],[art]]="00",tabDaten[[#This Row],[art]]="10"),tabDaten[[#This Row],[Plan]],tabDaten[[#This Row],[Plan]]*-1)</f>
        <v>-2600</v>
      </c>
      <c r="M1667" s="18">
        <f>IF(OR(tabDaten[[#This Row],[art]]="00",tabDaten[[#This Row],[art]]="10",tabDaten[[#This Row],[art]]="60",tabDaten[[#This Row],[art]]="70"),tabDaten[[#This Row],[Rechnung]],tabDaten[[#This Row],[Rechnung]]*-1)</f>
        <v>-7436.88</v>
      </c>
      <c r="N1667" s="44">
        <v>1</v>
      </c>
      <c r="O1667" s="45" t="s">
        <v>997</v>
      </c>
      <c r="P1667" s="45" t="s">
        <v>1303</v>
      </c>
      <c r="Q1667" s="45" t="s">
        <v>1733</v>
      </c>
      <c r="R1667" s="45" t="s">
        <v>995</v>
      </c>
      <c r="S1667" s="45" t="s">
        <v>1546</v>
      </c>
      <c r="T1667" s="44" t="s">
        <v>136</v>
      </c>
      <c r="U1667" s="46">
        <v>2600</v>
      </c>
      <c r="V1667" s="46">
        <v>7436.88</v>
      </c>
    </row>
    <row r="1668" spans="2:22" x14ac:dyDescent="0.2">
      <c r="B1668" s="14" t="str">
        <f>IF(tabDaten[[#This Row],[MandNr]]="","Fehler",IF(tabDaten[[#This Row],[MandNr]]=1,"1 Stadt Bad Rappenau","2 Eigenbetrieb Stadtenwässerung"))</f>
        <v>1 Stadt Bad Rappenau</v>
      </c>
      <c r="C1668" s="14" t="str">
        <f>IF(OR(tabDaten[[#This Row],[art]]="00",tabDaten[[#This Row],[art]]="01",tabDaten[[#This Row],[art]]="60",tabDaten[[#This Row],[art]]="61"),"0 Verwaltungshaushalt","1 Vermögenshaushalt")</f>
        <v>0 Verwaltungshaushalt</v>
      </c>
      <c r="D1668" s="14" t="str">
        <f>VLOOKUP(tabDaten[[#This Row],[art]],tabKontenart[],2,FALSE)</f>
        <v>01 Ausgaben VerwaltungsHH</v>
      </c>
      <c r="E1668" s="14" t="str">
        <f>LEFT(tabDaten[[#This Row],[Gld]],1) &amp; "    " &amp;VLOOKUP((tabDaten[[#This Row],[MandNr]]&amp;"x"&amp;LEFT(tabDaten[[#This Row],[Gld]],1)),tabGliederung[],2,FALSE)</f>
        <v xml:space="preserve">5    Gesundheit, Sport, Erholung </v>
      </c>
      <c r="F1668" s="14" t="str">
        <f>LEFT(tabDaten[[#This Row],[Gld]],2) &amp; "    " &amp;VLOOKUP((tabDaten[[#This Row],[MandNr]]&amp;"x"&amp;LEFT(tabDaten[[#This Row],[Gld]],2)),tabGliederung[],2,FALSE)</f>
        <v xml:space="preserve">56    Eigene Sportstätten </v>
      </c>
      <c r="G16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8" s="14" t="str">
        <f>LEFT(tabDaten[[#This Row],[Gld]],4) &amp; "    " &amp;VLOOKUP((tabDaten[[#This Row],[MandNr]]&amp;"x"&amp;LEFT(tabDaten[[#This Row],[Gld]],4)),tabGliederung[],2,FALSE)</f>
        <v xml:space="preserve">5614    Sporthalle Grombach </v>
      </c>
      <c r="I1668" s="14" t="str">
        <f>IF(OR(LEFT(tabDaten[[#This Row],[Grp]],1)*1=3,LEFT(tabDaten[[#This Row],[Grp]],1)*1=9),LEFT(tabDaten[[#This Row],[Grp]],2),LEFT(tabDaten[[#This Row],[Grp]],1))</f>
        <v>5</v>
      </c>
      <c r="J1668" s="14" t="str">
        <f>VLOOKUP(tabDaten[[#This Row],[GrpKurz]],tabGruppierung[],2,FALSE)</f>
        <v>A   Sächlicher Verwaltungs- und Betriebsaufwand</v>
      </c>
      <c r="K16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5614-543000    Heizungskosten   </v>
      </c>
      <c r="L1668" s="17">
        <f>IF(OR(tabDaten[[#This Row],[art]]="00",tabDaten[[#This Row],[art]]="10"),tabDaten[[#This Row],[Plan]],tabDaten[[#This Row],[Plan]]*-1)</f>
        <v>-5600</v>
      </c>
      <c r="M1668" s="18">
        <f>IF(OR(tabDaten[[#This Row],[art]]="00",tabDaten[[#This Row],[art]]="10",tabDaten[[#This Row],[art]]="60",tabDaten[[#This Row],[art]]="70"),tabDaten[[#This Row],[Rechnung]],tabDaten[[#This Row],[Rechnung]]*-1)</f>
        <v>-6889.26</v>
      </c>
      <c r="N1668" s="44">
        <v>1</v>
      </c>
      <c r="O1668" s="45" t="s">
        <v>997</v>
      </c>
      <c r="P1668" s="45" t="s">
        <v>1303</v>
      </c>
      <c r="Q1668" s="45" t="s">
        <v>1734</v>
      </c>
      <c r="R1668" s="45" t="s">
        <v>995</v>
      </c>
      <c r="S1668" s="45" t="s">
        <v>1546</v>
      </c>
      <c r="T1668" s="44" t="s">
        <v>137</v>
      </c>
      <c r="U1668" s="46">
        <v>5600</v>
      </c>
      <c r="V1668" s="46">
        <v>6889.26</v>
      </c>
    </row>
    <row r="1669" spans="2:22" x14ac:dyDescent="0.2">
      <c r="B1669" s="14" t="str">
        <f>IF(tabDaten[[#This Row],[MandNr]]="","Fehler",IF(tabDaten[[#This Row],[MandNr]]=1,"1 Stadt Bad Rappenau","2 Eigenbetrieb Stadtenwässerung"))</f>
        <v>1 Stadt Bad Rappenau</v>
      </c>
      <c r="C1669" s="14" t="str">
        <f>IF(OR(tabDaten[[#This Row],[art]]="00",tabDaten[[#This Row],[art]]="01",tabDaten[[#This Row],[art]]="60",tabDaten[[#This Row],[art]]="61"),"0 Verwaltungshaushalt","1 Vermögenshaushalt")</f>
        <v>0 Verwaltungshaushalt</v>
      </c>
      <c r="D1669" s="14" t="str">
        <f>VLOOKUP(tabDaten[[#This Row],[art]],tabKontenart[],2,FALSE)</f>
        <v>01 Ausgaben VerwaltungsHH</v>
      </c>
      <c r="E1669" s="14" t="str">
        <f>LEFT(tabDaten[[#This Row],[Gld]],1) &amp; "    " &amp;VLOOKUP((tabDaten[[#This Row],[MandNr]]&amp;"x"&amp;LEFT(tabDaten[[#This Row],[Gld]],1)),tabGliederung[],2,FALSE)</f>
        <v xml:space="preserve">5    Gesundheit, Sport, Erholung </v>
      </c>
      <c r="F1669" s="14" t="str">
        <f>LEFT(tabDaten[[#This Row],[Gld]],2) &amp; "    " &amp;VLOOKUP((tabDaten[[#This Row],[MandNr]]&amp;"x"&amp;LEFT(tabDaten[[#This Row],[Gld]],2)),tabGliederung[],2,FALSE)</f>
        <v xml:space="preserve">56    Eigene Sportstätten </v>
      </c>
      <c r="G16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69" s="14" t="str">
        <f>LEFT(tabDaten[[#This Row],[Gld]],4) &amp; "    " &amp;VLOOKUP((tabDaten[[#This Row],[MandNr]]&amp;"x"&amp;LEFT(tabDaten[[#This Row],[Gld]],4)),tabGliederung[],2,FALSE)</f>
        <v xml:space="preserve">5614    Sporthalle Grombach </v>
      </c>
      <c r="I1669" s="14" t="str">
        <f>IF(OR(LEFT(tabDaten[[#This Row],[Grp]],1)*1=3,LEFT(tabDaten[[#This Row],[Grp]],1)*1=9),LEFT(tabDaten[[#This Row],[Grp]],2),LEFT(tabDaten[[#This Row],[Grp]],1))</f>
        <v>5</v>
      </c>
      <c r="J1669" s="14" t="str">
        <f>VLOOKUP(tabDaten[[#This Row],[GrpKurz]],tabGruppierung[],2,FALSE)</f>
        <v>A   Sächlicher Verwaltungs- und Betriebsaufwand</v>
      </c>
      <c r="K16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5614-544000    Abfallgebühren   </v>
      </c>
      <c r="L1669" s="17">
        <f>IF(OR(tabDaten[[#This Row],[art]]="00",tabDaten[[#This Row],[art]]="10"),tabDaten[[#This Row],[Plan]],tabDaten[[#This Row],[Plan]]*-1)</f>
        <v>-100</v>
      </c>
      <c r="M1669" s="18">
        <f>IF(OR(tabDaten[[#This Row],[art]]="00",tabDaten[[#This Row],[art]]="10",tabDaten[[#This Row],[art]]="60",tabDaten[[#This Row],[art]]="70"),tabDaten[[#This Row],[Rechnung]],tabDaten[[#This Row],[Rechnung]]*-1)</f>
        <v>-70</v>
      </c>
      <c r="N1669" s="44">
        <v>1</v>
      </c>
      <c r="O1669" s="45" t="s">
        <v>997</v>
      </c>
      <c r="P1669" s="45" t="s">
        <v>1303</v>
      </c>
      <c r="Q1669" s="45" t="s">
        <v>1735</v>
      </c>
      <c r="R1669" s="45" t="s">
        <v>995</v>
      </c>
      <c r="S1669" s="45" t="s">
        <v>1546</v>
      </c>
      <c r="T1669" s="44" t="s">
        <v>138</v>
      </c>
      <c r="U1669" s="46">
        <v>100</v>
      </c>
      <c r="V1669" s="46">
        <v>70</v>
      </c>
    </row>
    <row r="1670" spans="2:22" x14ac:dyDescent="0.2">
      <c r="B1670" s="14" t="str">
        <f>IF(tabDaten[[#This Row],[MandNr]]="","Fehler",IF(tabDaten[[#This Row],[MandNr]]=1,"1 Stadt Bad Rappenau","2 Eigenbetrieb Stadtenwässerung"))</f>
        <v>1 Stadt Bad Rappenau</v>
      </c>
      <c r="C1670" s="14" t="str">
        <f>IF(OR(tabDaten[[#This Row],[art]]="00",tabDaten[[#This Row],[art]]="01",tabDaten[[#This Row],[art]]="60",tabDaten[[#This Row],[art]]="61"),"0 Verwaltungshaushalt","1 Vermögenshaushalt")</f>
        <v>0 Verwaltungshaushalt</v>
      </c>
      <c r="D1670" s="14" t="str">
        <f>VLOOKUP(tabDaten[[#This Row],[art]],tabKontenart[],2,FALSE)</f>
        <v>01 Ausgaben VerwaltungsHH</v>
      </c>
      <c r="E1670" s="14" t="str">
        <f>LEFT(tabDaten[[#This Row],[Gld]],1) &amp; "    " &amp;VLOOKUP((tabDaten[[#This Row],[MandNr]]&amp;"x"&amp;LEFT(tabDaten[[#This Row],[Gld]],1)),tabGliederung[],2,FALSE)</f>
        <v xml:space="preserve">5    Gesundheit, Sport, Erholung </v>
      </c>
      <c r="F1670" s="14" t="str">
        <f>LEFT(tabDaten[[#This Row],[Gld]],2) &amp; "    " &amp;VLOOKUP((tabDaten[[#This Row],[MandNr]]&amp;"x"&amp;LEFT(tabDaten[[#This Row],[Gld]],2)),tabGliederung[],2,FALSE)</f>
        <v xml:space="preserve">56    Eigene Sportstätten </v>
      </c>
      <c r="G16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0" s="14" t="str">
        <f>LEFT(tabDaten[[#This Row],[Gld]],4) &amp; "    " &amp;VLOOKUP((tabDaten[[#This Row],[MandNr]]&amp;"x"&amp;LEFT(tabDaten[[#This Row],[Gld]],4)),tabGliederung[],2,FALSE)</f>
        <v xml:space="preserve">5614    Sporthalle Grombach </v>
      </c>
      <c r="I1670" s="14" t="str">
        <f>IF(OR(LEFT(tabDaten[[#This Row],[Grp]],1)*1=3,LEFT(tabDaten[[#This Row],[Grp]],1)*1=9),LEFT(tabDaten[[#This Row],[Grp]],2),LEFT(tabDaten[[#This Row],[Grp]],1))</f>
        <v>5</v>
      </c>
      <c r="J1670" s="14" t="str">
        <f>VLOOKUP(tabDaten[[#This Row],[GrpKurz]],tabGruppierung[],2,FALSE)</f>
        <v>A   Sächlicher Verwaltungs- und Betriebsaufwand</v>
      </c>
      <c r="K16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5614-545000    Reinigungskosten   </v>
      </c>
      <c r="L1670" s="17">
        <f>IF(OR(tabDaten[[#This Row],[art]]="00",tabDaten[[#This Row],[art]]="10"),tabDaten[[#This Row],[Plan]],tabDaten[[#This Row],[Plan]]*-1)</f>
        <v>-5300</v>
      </c>
      <c r="M1670" s="18">
        <f>IF(OR(tabDaten[[#This Row],[art]]="00",tabDaten[[#This Row],[art]]="10",tabDaten[[#This Row],[art]]="60",tabDaten[[#This Row],[art]]="70"),tabDaten[[#This Row],[Rechnung]],tabDaten[[#This Row],[Rechnung]]*-1)</f>
        <v>-5029.01</v>
      </c>
      <c r="N1670" s="44">
        <v>1</v>
      </c>
      <c r="O1670" s="45" t="s">
        <v>997</v>
      </c>
      <c r="P1670" s="45" t="s">
        <v>1303</v>
      </c>
      <c r="Q1670" s="45" t="s">
        <v>1736</v>
      </c>
      <c r="R1670" s="45" t="s">
        <v>995</v>
      </c>
      <c r="S1670" s="45" t="s">
        <v>1546</v>
      </c>
      <c r="T1670" s="44" t="s">
        <v>139</v>
      </c>
      <c r="U1670" s="46">
        <v>5300</v>
      </c>
      <c r="V1670" s="46">
        <v>5029.01</v>
      </c>
    </row>
    <row r="1671" spans="2:22" x14ac:dyDescent="0.2">
      <c r="B1671" s="14" t="str">
        <f>IF(tabDaten[[#This Row],[MandNr]]="","Fehler",IF(tabDaten[[#This Row],[MandNr]]=1,"1 Stadt Bad Rappenau","2 Eigenbetrieb Stadtenwässerung"))</f>
        <v>1 Stadt Bad Rappenau</v>
      </c>
      <c r="C1671" s="14" t="str">
        <f>IF(OR(tabDaten[[#This Row],[art]]="00",tabDaten[[#This Row],[art]]="01",tabDaten[[#This Row],[art]]="60",tabDaten[[#This Row],[art]]="61"),"0 Verwaltungshaushalt","1 Vermögenshaushalt")</f>
        <v>0 Verwaltungshaushalt</v>
      </c>
      <c r="D1671" s="14" t="str">
        <f>VLOOKUP(tabDaten[[#This Row],[art]],tabKontenart[],2,FALSE)</f>
        <v>01 Ausgaben VerwaltungsHH</v>
      </c>
      <c r="E1671" s="14" t="str">
        <f>LEFT(tabDaten[[#This Row],[Gld]],1) &amp; "    " &amp;VLOOKUP((tabDaten[[#This Row],[MandNr]]&amp;"x"&amp;LEFT(tabDaten[[#This Row],[Gld]],1)),tabGliederung[],2,FALSE)</f>
        <v xml:space="preserve">5    Gesundheit, Sport, Erholung </v>
      </c>
      <c r="F1671" s="14" t="str">
        <f>LEFT(tabDaten[[#This Row],[Gld]],2) &amp; "    " &amp;VLOOKUP((tabDaten[[#This Row],[MandNr]]&amp;"x"&amp;LEFT(tabDaten[[#This Row],[Gld]],2)),tabGliederung[],2,FALSE)</f>
        <v xml:space="preserve">56    Eigene Sportstätten </v>
      </c>
      <c r="G16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1" s="14" t="str">
        <f>LEFT(tabDaten[[#This Row],[Gld]],4) &amp; "    " &amp;VLOOKUP((tabDaten[[#This Row],[MandNr]]&amp;"x"&amp;LEFT(tabDaten[[#This Row],[Gld]],4)),tabGliederung[],2,FALSE)</f>
        <v xml:space="preserve">5614    Sporthalle Grombach </v>
      </c>
      <c r="I1671" s="14" t="str">
        <f>IF(OR(LEFT(tabDaten[[#This Row],[Grp]],1)*1=3,LEFT(tabDaten[[#This Row],[Grp]],1)*1=9),LEFT(tabDaten[[#This Row],[Grp]],2),LEFT(tabDaten[[#This Row],[Grp]],1))</f>
        <v>5</v>
      </c>
      <c r="J1671" s="14" t="str">
        <f>VLOOKUP(tabDaten[[#This Row],[GrpKurz]],tabGruppierung[],2,FALSE)</f>
        <v>A   Sächlicher Verwaltungs- und Betriebsaufwand</v>
      </c>
      <c r="K16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5614-546000    Steuern und Gebäudeversicherungen   </v>
      </c>
      <c r="L1671" s="17">
        <f>IF(OR(tabDaten[[#This Row],[art]]="00",tabDaten[[#This Row],[art]]="10"),tabDaten[[#This Row],[Plan]],tabDaten[[#This Row],[Plan]]*-1)</f>
        <v>-1000</v>
      </c>
      <c r="M1671" s="18">
        <f>IF(OR(tabDaten[[#This Row],[art]]="00",tabDaten[[#This Row],[art]]="10",tabDaten[[#This Row],[art]]="60",tabDaten[[#This Row],[art]]="70"),tabDaten[[#This Row],[Rechnung]],tabDaten[[#This Row],[Rechnung]]*-1)</f>
        <v>-970.09</v>
      </c>
      <c r="N1671" s="44">
        <v>1</v>
      </c>
      <c r="O1671" s="45" t="s">
        <v>997</v>
      </c>
      <c r="P1671" s="45" t="s">
        <v>1303</v>
      </c>
      <c r="Q1671" s="45" t="s">
        <v>1737</v>
      </c>
      <c r="R1671" s="45" t="s">
        <v>995</v>
      </c>
      <c r="S1671" s="45" t="s">
        <v>1546</v>
      </c>
      <c r="T1671" s="44" t="s">
        <v>140</v>
      </c>
      <c r="U1671" s="46">
        <v>1000</v>
      </c>
      <c r="V1671" s="46">
        <v>970.09</v>
      </c>
    </row>
    <row r="1672" spans="2:22" x14ac:dyDescent="0.2">
      <c r="B1672" s="14" t="str">
        <f>IF(tabDaten[[#This Row],[MandNr]]="","Fehler",IF(tabDaten[[#This Row],[MandNr]]=1,"1 Stadt Bad Rappenau","2 Eigenbetrieb Stadtenwässerung"))</f>
        <v>1 Stadt Bad Rappenau</v>
      </c>
      <c r="C1672" s="14" t="str">
        <f>IF(OR(tabDaten[[#This Row],[art]]="00",tabDaten[[#This Row],[art]]="01",tabDaten[[#This Row],[art]]="60",tabDaten[[#This Row],[art]]="61"),"0 Verwaltungshaushalt","1 Vermögenshaushalt")</f>
        <v>0 Verwaltungshaushalt</v>
      </c>
      <c r="D1672" s="14" t="str">
        <f>VLOOKUP(tabDaten[[#This Row],[art]],tabKontenart[],2,FALSE)</f>
        <v>01 Ausgaben VerwaltungsHH</v>
      </c>
      <c r="E1672" s="14" t="str">
        <f>LEFT(tabDaten[[#This Row],[Gld]],1) &amp; "    " &amp;VLOOKUP((tabDaten[[#This Row],[MandNr]]&amp;"x"&amp;LEFT(tabDaten[[#This Row],[Gld]],1)),tabGliederung[],2,FALSE)</f>
        <v xml:space="preserve">5    Gesundheit, Sport, Erholung </v>
      </c>
      <c r="F1672" s="14" t="str">
        <f>LEFT(tabDaten[[#This Row],[Gld]],2) &amp; "    " &amp;VLOOKUP((tabDaten[[#This Row],[MandNr]]&amp;"x"&amp;LEFT(tabDaten[[#This Row],[Gld]],2)),tabGliederung[],2,FALSE)</f>
        <v xml:space="preserve">56    Eigene Sportstätten </v>
      </c>
      <c r="G16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2" s="14" t="str">
        <f>LEFT(tabDaten[[#This Row],[Gld]],4) &amp; "    " &amp;VLOOKUP((tabDaten[[#This Row],[MandNr]]&amp;"x"&amp;LEFT(tabDaten[[#This Row],[Gld]],4)),tabGliederung[],2,FALSE)</f>
        <v xml:space="preserve">5614    Sporthalle Grombach </v>
      </c>
      <c r="I1672" s="14" t="str">
        <f>IF(OR(LEFT(tabDaten[[#This Row],[Grp]],1)*1=3,LEFT(tabDaten[[#This Row],[Grp]],1)*1=9),LEFT(tabDaten[[#This Row],[Grp]],2),LEFT(tabDaten[[#This Row],[Grp]],1))</f>
        <v>5</v>
      </c>
      <c r="J1672" s="14" t="str">
        <f>VLOOKUP(tabDaten[[#This Row],[GrpKurz]],tabGruppierung[],2,FALSE)</f>
        <v>A   Sächlicher Verwaltungs- und Betriebsaufwand</v>
      </c>
      <c r="K16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5614-549000    sonstige Bewirtschaftungskosten (z.B. Schornsteinfeger, Feuerlöschgeräte) </v>
      </c>
      <c r="L1672" s="17">
        <f>IF(OR(tabDaten[[#This Row],[art]]="00",tabDaten[[#This Row],[art]]="10"),tabDaten[[#This Row],[Plan]],tabDaten[[#This Row],[Plan]]*-1)</f>
        <v>-1900</v>
      </c>
      <c r="M1672" s="18">
        <f>IF(OR(tabDaten[[#This Row],[art]]="00",tabDaten[[#This Row],[art]]="10",tabDaten[[#This Row],[art]]="60",tabDaten[[#This Row],[art]]="70"),tabDaten[[#This Row],[Rechnung]],tabDaten[[#This Row],[Rechnung]]*-1)</f>
        <v>-1656.07</v>
      </c>
      <c r="N1672" s="44">
        <v>1</v>
      </c>
      <c r="O1672" s="45" t="s">
        <v>997</v>
      </c>
      <c r="P1672" s="45" t="s">
        <v>1303</v>
      </c>
      <c r="Q1672" s="45" t="s">
        <v>1738</v>
      </c>
      <c r="R1672" s="45" t="s">
        <v>995</v>
      </c>
      <c r="S1672" s="45" t="s">
        <v>1546</v>
      </c>
      <c r="T1672" s="44" t="s">
        <v>141</v>
      </c>
      <c r="U1672" s="46">
        <v>1900</v>
      </c>
      <c r="V1672" s="46">
        <v>1656.07</v>
      </c>
    </row>
    <row r="1673" spans="2:22" x14ac:dyDescent="0.2">
      <c r="B1673" s="14" t="str">
        <f>IF(tabDaten[[#This Row],[MandNr]]="","Fehler",IF(tabDaten[[#This Row],[MandNr]]=1,"1 Stadt Bad Rappenau","2 Eigenbetrieb Stadtenwässerung"))</f>
        <v>1 Stadt Bad Rappenau</v>
      </c>
      <c r="C1673" s="14" t="str">
        <f>IF(OR(tabDaten[[#This Row],[art]]="00",tabDaten[[#This Row],[art]]="01",tabDaten[[#This Row],[art]]="60",tabDaten[[#This Row],[art]]="61"),"0 Verwaltungshaushalt","1 Vermögenshaushalt")</f>
        <v>0 Verwaltungshaushalt</v>
      </c>
      <c r="D1673" s="14" t="str">
        <f>VLOOKUP(tabDaten[[#This Row],[art]],tabKontenart[],2,FALSE)</f>
        <v>01 Ausgaben VerwaltungsHH</v>
      </c>
      <c r="E1673" s="14" t="str">
        <f>LEFT(tabDaten[[#This Row],[Gld]],1) &amp; "    " &amp;VLOOKUP((tabDaten[[#This Row],[MandNr]]&amp;"x"&amp;LEFT(tabDaten[[#This Row],[Gld]],1)),tabGliederung[],2,FALSE)</f>
        <v xml:space="preserve">5    Gesundheit, Sport, Erholung </v>
      </c>
      <c r="F1673" s="14" t="str">
        <f>LEFT(tabDaten[[#This Row],[Gld]],2) &amp; "    " &amp;VLOOKUP((tabDaten[[#This Row],[MandNr]]&amp;"x"&amp;LEFT(tabDaten[[#This Row],[Gld]],2)),tabGliederung[],2,FALSE)</f>
        <v xml:space="preserve">56    Eigene Sportstätten </v>
      </c>
      <c r="G16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3" s="14" t="str">
        <f>LEFT(tabDaten[[#This Row],[Gld]],4) &amp; "    " &amp;VLOOKUP((tabDaten[[#This Row],[MandNr]]&amp;"x"&amp;LEFT(tabDaten[[#This Row],[Gld]],4)),tabGliederung[],2,FALSE)</f>
        <v xml:space="preserve">5614    Sporthalle Grombach </v>
      </c>
      <c r="I1673" s="14" t="str">
        <f>IF(OR(LEFT(tabDaten[[#This Row],[Grp]],1)*1=3,LEFT(tabDaten[[#This Row],[Grp]],1)*1=9),LEFT(tabDaten[[#This Row],[Grp]],2),LEFT(tabDaten[[#This Row],[Grp]],1))</f>
        <v>6</v>
      </c>
      <c r="J1673" s="14" t="str">
        <f>VLOOKUP(tabDaten[[#This Row],[GrpKurz]],tabGruppierung[],2,FALSE)</f>
        <v>A   Sächlicher Verwaltungs- und Betriebsaufwand</v>
      </c>
      <c r="K16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5614-650000    Bürobedarf   </v>
      </c>
      <c r="L1673" s="17">
        <f>IF(OR(tabDaten[[#This Row],[art]]="00",tabDaten[[#This Row],[art]]="10"),tabDaten[[#This Row],[Plan]],tabDaten[[#This Row],[Plan]]*-1)</f>
        <v>-1100</v>
      </c>
      <c r="M1673" s="18">
        <f>IF(OR(tabDaten[[#This Row],[art]]="00",tabDaten[[#This Row],[art]]="10",tabDaten[[#This Row],[art]]="60",tabDaten[[#This Row],[art]]="70"),tabDaten[[#This Row],[Rechnung]],tabDaten[[#This Row],[Rechnung]]*-1)</f>
        <v>0</v>
      </c>
      <c r="N1673" s="44">
        <v>1</v>
      </c>
      <c r="O1673" s="45" t="s">
        <v>997</v>
      </c>
      <c r="P1673" s="45" t="s">
        <v>1303</v>
      </c>
      <c r="Q1673" s="45" t="s">
        <v>1724</v>
      </c>
      <c r="R1673" s="45" t="s">
        <v>995</v>
      </c>
      <c r="S1673" s="45" t="s">
        <v>1546</v>
      </c>
      <c r="T1673" s="44" t="s">
        <v>119</v>
      </c>
      <c r="U1673" s="46">
        <v>1100</v>
      </c>
      <c r="V1673" s="46">
        <v>0</v>
      </c>
    </row>
    <row r="1674" spans="2:22" x14ac:dyDescent="0.2">
      <c r="B1674" s="14" t="str">
        <f>IF(tabDaten[[#This Row],[MandNr]]="","Fehler",IF(tabDaten[[#This Row],[MandNr]]=1,"1 Stadt Bad Rappenau","2 Eigenbetrieb Stadtenwässerung"))</f>
        <v>1 Stadt Bad Rappenau</v>
      </c>
      <c r="C1674" s="14" t="str">
        <f>IF(OR(tabDaten[[#This Row],[art]]="00",tabDaten[[#This Row],[art]]="01",tabDaten[[#This Row],[art]]="60",tabDaten[[#This Row],[art]]="61"),"0 Verwaltungshaushalt","1 Vermögenshaushalt")</f>
        <v>0 Verwaltungshaushalt</v>
      </c>
      <c r="D1674" s="14" t="str">
        <f>VLOOKUP(tabDaten[[#This Row],[art]],tabKontenart[],2,FALSE)</f>
        <v>01 Ausgaben VerwaltungsHH</v>
      </c>
      <c r="E1674" s="14" t="str">
        <f>LEFT(tabDaten[[#This Row],[Gld]],1) &amp; "    " &amp;VLOOKUP((tabDaten[[#This Row],[MandNr]]&amp;"x"&amp;LEFT(tabDaten[[#This Row],[Gld]],1)),tabGliederung[],2,FALSE)</f>
        <v xml:space="preserve">5    Gesundheit, Sport, Erholung </v>
      </c>
      <c r="F1674" s="14" t="str">
        <f>LEFT(tabDaten[[#This Row],[Gld]],2) &amp; "    " &amp;VLOOKUP((tabDaten[[#This Row],[MandNr]]&amp;"x"&amp;LEFT(tabDaten[[#This Row],[Gld]],2)),tabGliederung[],2,FALSE)</f>
        <v xml:space="preserve">56    Eigene Sportstätten </v>
      </c>
      <c r="G16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4" s="14" t="str">
        <f>LEFT(tabDaten[[#This Row],[Gld]],4) &amp; "    " &amp;VLOOKUP((tabDaten[[#This Row],[MandNr]]&amp;"x"&amp;LEFT(tabDaten[[#This Row],[Gld]],4)),tabGliederung[],2,FALSE)</f>
        <v xml:space="preserve">5614    Sporthalle Grombach </v>
      </c>
      <c r="I1674" s="14" t="str">
        <f>IF(OR(LEFT(tabDaten[[#This Row],[Grp]],1)*1=3,LEFT(tabDaten[[#This Row],[Grp]],1)*1=9),LEFT(tabDaten[[#This Row],[Grp]],2),LEFT(tabDaten[[#This Row],[Grp]],1))</f>
        <v>6</v>
      </c>
      <c r="J1674" s="14" t="str">
        <f>VLOOKUP(tabDaten[[#This Row],[GrpKurz]],tabGruppierung[],2,FALSE)</f>
        <v>A   Sächlicher Verwaltungs- und Betriebsaufwand</v>
      </c>
      <c r="K16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5614-668000    Vermischte Ausgaben   </v>
      </c>
      <c r="L1674" s="17">
        <f>IF(OR(tabDaten[[#This Row],[art]]="00",tabDaten[[#This Row],[art]]="10"),tabDaten[[#This Row],[Plan]],tabDaten[[#This Row],[Plan]]*-1)</f>
        <v>-400</v>
      </c>
      <c r="M1674" s="18">
        <f>IF(OR(tabDaten[[#This Row],[art]]="00",tabDaten[[#This Row],[art]]="10",tabDaten[[#This Row],[art]]="60",tabDaten[[#This Row],[art]]="70"),tabDaten[[#This Row],[Rechnung]],tabDaten[[#This Row],[Rechnung]]*-1)</f>
        <v>-495</v>
      </c>
      <c r="N1674" s="44">
        <v>1</v>
      </c>
      <c r="O1674" s="45" t="s">
        <v>997</v>
      </c>
      <c r="P1674" s="45" t="s">
        <v>1303</v>
      </c>
      <c r="Q1674" s="45" t="s">
        <v>1726</v>
      </c>
      <c r="R1674" s="45" t="s">
        <v>995</v>
      </c>
      <c r="S1674" s="45" t="s">
        <v>1546</v>
      </c>
      <c r="T1674" s="44" t="s">
        <v>121</v>
      </c>
      <c r="U1674" s="46">
        <v>400</v>
      </c>
      <c r="V1674" s="46">
        <v>495</v>
      </c>
    </row>
    <row r="1675" spans="2:22" x14ac:dyDescent="0.2">
      <c r="B1675" s="14" t="str">
        <f>IF(tabDaten[[#This Row],[MandNr]]="","Fehler",IF(tabDaten[[#This Row],[MandNr]]=1,"1 Stadt Bad Rappenau","2 Eigenbetrieb Stadtenwässerung"))</f>
        <v>1 Stadt Bad Rappenau</v>
      </c>
      <c r="C1675" s="14" t="str">
        <f>IF(OR(tabDaten[[#This Row],[art]]="00",tabDaten[[#This Row],[art]]="01",tabDaten[[#This Row],[art]]="60",tabDaten[[#This Row],[art]]="61"),"0 Verwaltungshaushalt","1 Vermögenshaushalt")</f>
        <v>0 Verwaltungshaushalt</v>
      </c>
      <c r="D1675" s="14" t="str">
        <f>VLOOKUP(tabDaten[[#This Row],[art]],tabKontenart[],2,FALSE)</f>
        <v>01 Ausgaben VerwaltungsHH</v>
      </c>
      <c r="E1675" s="14" t="str">
        <f>LEFT(tabDaten[[#This Row],[Gld]],1) &amp; "    " &amp;VLOOKUP((tabDaten[[#This Row],[MandNr]]&amp;"x"&amp;LEFT(tabDaten[[#This Row],[Gld]],1)),tabGliederung[],2,FALSE)</f>
        <v xml:space="preserve">5    Gesundheit, Sport, Erholung </v>
      </c>
      <c r="F1675" s="14" t="str">
        <f>LEFT(tabDaten[[#This Row],[Gld]],2) &amp; "    " &amp;VLOOKUP((tabDaten[[#This Row],[MandNr]]&amp;"x"&amp;LEFT(tabDaten[[#This Row],[Gld]],2)),tabGliederung[],2,FALSE)</f>
        <v xml:space="preserve">56    Eigene Sportstätten </v>
      </c>
      <c r="G16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5" s="14" t="str">
        <f>LEFT(tabDaten[[#This Row],[Gld]],4) &amp; "    " &amp;VLOOKUP((tabDaten[[#This Row],[MandNr]]&amp;"x"&amp;LEFT(tabDaten[[#This Row],[Gld]],4)),tabGliederung[],2,FALSE)</f>
        <v xml:space="preserve">5614    Sporthalle Grombach </v>
      </c>
      <c r="I1675" s="14" t="str">
        <f>IF(OR(LEFT(tabDaten[[#This Row],[Grp]],1)*1=3,LEFT(tabDaten[[#This Row],[Grp]],1)*1=9),LEFT(tabDaten[[#This Row],[Grp]],2),LEFT(tabDaten[[#This Row],[Grp]],1))</f>
        <v>6</v>
      </c>
      <c r="J1675" s="14" t="str">
        <f>VLOOKUP(tabDaten[[#This Row],[GrpKurz]],tabGruppierung[],2,FALSE)</f>
        <v>A   Sächlicher Verwaltungs- und Betriebsaufwand</v>
      </c>
      <c r="K16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5614-679000    Innere Verrechnungen   </v>
      </c>
      <c r="L1675" s="17">
        <f>IF(OR(tabDaten[[#This Row],[art]]="00",tabDaten[[#This Row],[art]]="10"),tabDaten[[#This Row],[Plan]],tabDaten[[#This Row],[Plan]]*-1)</f>
        <v>-15500</v>
      </c>
      <c r="M1675" s="18">
        <f>IF(OR(tabDaten[[#This Row],[art]]="00",tabDaten[[#This Row],[art]]="10",tabDaten[[#This Row],[art]]="60",tabDaten[[#This Row],[art]]="70"),tabDaten[[#This Row],[Rechnung]],tabDaten[[#This Row],[Rechnung]]*-1)</f>
        <v>0</v>
      </c>
      <c r="N1675" s="44">
        <v>1</v>
      </c>
      <c r="O1675" s="45" t="s">
        <v>997</v>
      </c>
      <c r="P1675" s="45" t="s">
        <v>1303</v>
      </c>
      <c r="Q1675" s="45" t="s">
        <v>1728</v>
      </c>
      <c r="R1675" s="45" t="s">
        <v>995</v>
      </c>
      <c r="S1675" s="45" t="s">
        <v>1546</v>
      </c>
      <c r="T1675" s="44" t="s">
        <v>11</v>
      </c>
      <c r="U1675" s="46">
        <v>15500</v>
      </c>
      <c r="V1675" s="46">
        <v>0</v>
      </c>
    </row>
    <row r="1676" spans="2:22" x14ac:dyDescent="0.2">
      <c r="B1676" s="14" t="str">
        <f>IF(tabDaten[[#This Row],[MandNr]]="","Fehler",IF(tabDaten[[#This Row],[MandNr]]=1,"1 Stadt Bad Rappenau","2 Eigenbetrieb Stadtenwässerung"))</f>
        <v>1 Stadt Bad Rappenau</v>
      </c>
      <c r="C1676" s="14" t="str">
        <f>IF(OR(tabDaten[[#This Row],[art]]="00",tabDaten[[#This Row],[art]]="01",tabDaten[[#This Row],[art]]="60",tabDaten[[#This Row],[art]]="61"),"0 Verwaltungshaushalt","1 Vermögenshaushalt")</f>
        <v>0 Verwaltungshaushalt</v>
      </c>
      <c r="D1676" s="14" t="str">
        <f>VLOOKUP(tabDaten[[#This Row],[art]],tabKontenart[],2,FALSE)</f>
        <v>01 Ausgaben VerwaltungsHH</v>
      </c>
      <c r="E1676" s="14" t="str">
        <f>LEFT(tabDaten[[#This Row],[Gld]],1) &amp; "    " &amp;VLOOKUP((tabDaten[[#This Row],[MandNr]]&amp;"x"&amp;LEFT(tabDaten[[#This Row],[Gld]],1)),tabGliederung[],2,FALSE)</f>
        <v xml:space="preserve">5    Gesundheit, Sport, Erholung </v>
      </c>
      <c r="F1676" s="14" t="str">
        <f>LEFT(tabDaten[[#This Row],[Gld]],2) &amp; "    " &amp;VLOOKUP((tabDaten[[#This Row],[MandNr]]&amp;"x"&amp;LEFT(tabDaten[[#This Row],[Gld]],2)),tabGliederung[],2,FALSE)</f>
        <v xml:space="preserve">56    Eigene Sportstätten </v>
      </c>
      <c r="G16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6" s="14" t="str">
        <f>LEFT(tabDaten[[#This Row],[Gld]],4) &amp; "    " &amp;VLOOKUP((tabDaten[[#This Row],[MandNr]]&amp;"x"&amp;LEFT(tabDaten[[#This Row],[Gld]],4)),tabGliederung[],2,FALSE)</f>
        <v xml:space="preserve">5614    Sporthalle Grombach </v>
      </c>
      <c r="I1676" s="14" t="str">
        <f>IF(OR(LEFT(tabDaten[[#This Row],[Grp]],1)*1=3,LEFT(tabDaten[[#This Row],[Grp]],1)*1=9),LEFT(tabDaten[[#This Row],[Grp]],2),LEFT(tabDaten[[#This Row],[Grp]],1))</f>
        <v>6</v>
      </c>
      <c r="J1676" s="14" t="str">
        <f>VLOOKUP(tabDaten[[#This Row],[GrpKurz]],tabGruppierung[],2,FALSE)</f>
        <v>A   Sächlicher Verwaltungs- und Betriebsaufwand</v>
      </c>
      <c r="K16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5614-680000    Abschreibungen   </v>
      </c>
      <c r="L1676" s="17">
        <f>IF(OR(tabDaten[[#This Row],[art]]="00",tabDaten[[#This Row],[art]]="10"),tabDaten[[#This Row],[Plan]],tabDaten[[#This Row],[Plan]]*-1)</f>
        <v>-12300</v>
      </c>
      <c r="M1676" s="18">
        <f>IF(OR(tabDaten[[#This Row],[art]]="00",tabDaten[[#This Row],[art]]="10",tabDaten[[#This Row],[art]]="60",tabDaten[[#This Row],[art]]="70"),tabDaten[[#This Row],[Rechnung]],tabDaten[[#This Row],[Rechnung]]*-1)</f>
        <v>-12214.73</v>
      </c>
      <c r="N1676" s="44">
        <v>1</v>
      </c>
      <c r="O1676" s="45" t="s">
        <v>997</v>
      </c>
      <c r="P1676" s="45" t="s">
        <v>1303</v>
      </c>
      <c r="Q1676" s="45" t="s">
        <v>1752</v>
      </c>
      <c r="R1676" s="45" t="s">
        <v>995</v>
      </c>
      <c r="S1676" s="45" t="s">
        <v>1546</v>
      </c>
      <c r="T1676" s="44" t="s">
        <v>98</v>
      </c>
      <c r="U1676" s="46">
        <v>12300</v>
      </c>
      <c r="V1676" s="46">
        <v>12214.73</v>
      </c>
    </row>
    <row r="1677" spans="2:22" x14ac:dyDescent="0.2">
      <c r="B1677" s="14" t="str">
        <f>IF(tabDaten[[#This Row],[MandNr]]="","Fehler",IF(tabDaten[[#This Row],[MandNr]]=1,"1 Stadt Bad Rappenau","2 Eigenbetrieb Stadtenwässerung"))</f>
        <v>1 Stadt Bad Rappenau</v>
      </c>
      <c r="C1677" s="14" t="str">
        <f>IF(OR(tabDaten[[#This Row],[art]]="00",tabDaten[[#This Row],[art]]="01",tabDaten[[#This Row],[art]]="60",tabDaten[[#This Row],[art]]="61"),"0 Verwaltungshaushalt","1 Vermögenshaushalt")</f>
        <v>0 Verwaltungshaushalt</v>
      </c>
      <c r="D1677" s="14" t="str">
        <f>VLOOKUP(tabDaten[[#This Row],[art]],tabKontenart[],2,FALSE)</f>
        <v>01 Ausgaben VerwaltungsHH</v>
      </c>
      <c r="E1677" s="14" t="str">
        <f>LEFT(tabDaten[[#This Row],[Gld]],1) &amp; "    " &amp;VLOOKUP((tabDaten[[#This Row],[MandNr]]&amp;"x"&amp;LEFT(tabDaten[[#This Row],[Gld]],1)),tabGliederung[],2,FALSE)</f>
        <v xml:space="preserve">5    Gesundheit, Sport, Erholung </v>
      </c>
      <c r="F1677" s="14" t="str">
        <f>LEFT(tabDaten[[#This Row],[Gld]],2) &amp; "    " &amp;VLOOKUP((tabDaten[[#This Row],[MandNr]]&amp;"x"&amp;LEFT(tabDaten[[#This Row],[Gld]],2)),tabGliederung[],2,FALSE)</f>
        <v xml:space="preserve">56    Eigene Sportstätten </v>
      </c>
      <c r="G16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7" s="14" t="str">
        <f>LEFT(tabDaten[[#This Row],[Gld]],4) &amp; "    " &amp;VLOOKUP((tabDaten[[#This Row],[MandNr]]&amp;"x"&amp;LEFT(tabDaten[[#This Row],[Gld]],4)),tabGliederung[],2,FALSE)</f>
        <v xml:space="preserve">5614    Sporthalle Grombach </v>
      </c>
      <c r="I1677" s="14" t="str">
        <f>IF(OR(LEFT(tabDaten[[#This Row],[Grp]],1)*1=3,LEFT(tabDaten[[#This Row],[Grp]],1)*1=9),LEFT(tabDaten[[#This Row],[Grp]],2),LEFT(tabDaten[[#This Row],[Grp]],1))</f>
        <v>6</v>
      </c>
      <c r="J1677" s="14" t="str">
        <f>VLOOKUP(tabDaten[[#This Row],[GrpKurz]],tabGruppierung[],2,FALSE)</f>
        <v>A   Sächlicher Verwaltungs- und Betriebsaufwand</v>
      </c>
      <c r="K16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5614-685000    Verzinsung des Anlagekapitals   </v>
      </c>
      <c r="L1677" s="17">
        <f>IF(OR(tabDaten[[#This Row],[art]]="00",tabDaten[[#This Row],[art]]="10"),tabDaten[[#This Row],[Plan]],tabDaten[[#This Row],[Plan]]*-1)</f>
        <v>-8100</v>
      </c>
      <c r="M1677" s="18">
        <f>IF(OR(tabDaten[[#This Row],[art]]="00",tabDaten[[#This Row],[art]]="10",tabDaten[[#This Row],[art]]="60",tabDaten[[#This Row],[art]]="70"),tabDaten[[#This Row],[Rechnung]],tabDaten[[#This Row],[Rechnung]]*-1)</f>
        <v>-8109.76</v>
      </c>
      <c r="N1677" s="44">
        <v>1</v>
      </c>
      <c r="O1677" s="45" t="s">
        <v>997</v>
      </c>
      <c r="P1677" s="45" t="s">
        <v>1303</v>
      </c>
      <c r="Q1677" s="45" t="s">
        <v>1753</v>
      </c>
      <c r="R1677" s="45" t="s">
        <v>995</v>
      </c>
      <c r="S1677" s="45" t="s">
        <v>1546</v>
      </c>
      <c r="T1677" s="44" t="s">
        <v>165</v>
      </c>
      <c r="U1677" s="46">
        <v>8100</v>
      </c>
      <c r="V1677" s="46">
        <v>8109.76</v>
      </c>
    </row>
    <row r="1678" spans="2:22" x14ac:dyDescent="0.2">
      <c r="B1678" s="14" t="str">
        <f>IF(tabDaten[[#This Row],[MandNr]]="","Fehler",IF(tabDaten[[#This Row],[MandNr]]=1,"1 Stadt Bad Rappenau","2 Eigenbetrieb Stadtenwässerung"))</f>
        <v>1 Stadt Bad Rappenau</v>
      </c>
      <c r="C1678" s="14" t="str">
        <f>IF(OR(tabDaten[[#This Row],[art]]="00",tabDaten[[#This Row],[art]]="01",tabDaten[[#This Row],[art]]="60",tabDaten[[#This Row],[art]]="61"),"0 Verwaltungshaushalt","1 Vermögenshaushalt")</f>
        <v>0 Verwaltungshaushalt</v>
      </c>
      <c r="D1678" s="14" t="str">
        <f>VLOOKUP(tabDaten[[#This Row],[art]],tabKontenart[],2,FALSE)</f>
        <v>01 Ausgaben VerwaltungsHH</v>
      </c>
      <c r="E1678" s="14" t="str">
        <f>LEFT(tabDaten[[#This Row],[Gld]],1) &amp; "    " &amp;VLOOKUP((tabDaten[[#This Row],[MandNr]]&amp;"x"&amp;LEFT(tabDaten[[#This Row],[Gld]],1)),tabGliederung[],2,FALSE)</f>
        <v xml:space="preserve">5    Gesundheit, Sport, Erholung </v>
      </c>
      <c r="F1678" s="14" t="str">
        <f>LEFT(tabDaten[[#This Row],[Gld]],2) &amp; "    " &amp;VLOOKUP((tabDaten[[#This Row],[MandNr]]&amp;"x"&amp;LEFT(tabDaten[[#This Row],[Gld]],2)),tabGliederung[],2,FALSE)</f>
        <v xml:space="preserve">56    Eigene Sportstätten </v>
      </c>
      <c r="G16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8" s="14" t="str">
        <f>LEFT(tabDaten[[#This Row],[Gld]],4) &amp; "    " &amp;VLOOKUP((tabDaten[[#This Row],[MandNr]]&amp;"x"&amp;LEFT(tabDaten[[#This Row],[Gld]],4)),tabGliederung[],2,FALSE)</f>
        <v xml:space="preserve">5615    Sporthalle  Heinsheim </v>
      </c>
      <c r="I1678" s="14" t="str">
        <f>IF(OR(LEFT(tabDaten[[#This Row],[Grp]],1)*1=3,LEFT(tabDaten[[#This Row],[Grp]],1)*1=9),LEFT(tabDaten[[#This Row],[Grp]],2),LEFT(tabDaten[[#This Row],[Grp]],1))</f>
        <v>5</v>
      </c>
      <c r="J1678" s="14" t="str">
        <f>VLOOKUP(tabDaten[[#This Row],[GrpKurz]],tabGruppierung[],2,FALSE)</f>
        <v>A   Sächlicher Verwaltungs- und Betriebsaufwand</v>
      </c>
      <c r="K16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5615-501000    Gebäudeunterhaltung   </v>
      </c>
      <c r="L1678" s="17">
        <f>IF(OR(tabDaten[[#This Row],[art]]="00",tabDaten[[#This Row],[art]]="10"),tabDaten[[#This Row],[Plan]],tabDaten[[#This Row],[Plan]]*-1)</f>
        <v>-5000</v>
      </c>
      <c r="M1678" s="18">
        <f>IF(OR(tabDaten[[#This Row],[art]]="00",tabDaten[[#This Row],[art]]="10",tabDaten[[#This Row],[art]]="60",tabDaten[[#This Row],[art]]="70"),tabDaten[[#This Row],[Rechnung]],tabDaten[[#This Row],[Rechnung]]*-1)</f>
        <v>-5268.86</v>
      </c>
      <c r="N1678" s="44">
        <v>1</v>
      </c>
      <c r="O1678" s="45" t="s">
        <v>997</v>
      </c>
      <c r="P1678" s="45" t="s">
        <v>1304</v>
      </c>
      <c r="Q1678" s="45" t="s">
        <v>1730</v>
      </c>
      <c r="R1678" s="45" t="s">
        <v>995</v>
      </c>
      <c r="S1678" s="45" t="s">
        <v>1546</v>
      </c>
      <c r="T1678" s="44" t="s">
        <v>133</v>
      </c>
      <c r="U1678" s="46">
        <v>5000</v>
      </c>
      <c r="V1678" s="46">
        <v>5268.86</v>
      </c>
    </row>
    <row r="1679" spans="2:22" x14ac:dyDescent="0.2">
      <c r="B1679" s="14" t="str">
        <f>IF(tabDaten[[#This Row],[MandNr]]="","Fehler",IF(tabDaten[[#This Row],[MandNr]]=1,"1 Stadt Bad Rappenau","2 Eigenbetrieb Stadtenwässerung"))</f>
        <v>1 Stadt Bad Rappenau</v>
      </c>
      <c r="C1679" s="14" t="str">
        <f>IF(OR(tabDaten[[#This Row],[art]]="00",tabDaten[[#This Row],[art]]="01",tabDaten[[#This Row],[art]]="60",tabDaten[[#This Row],[art]]="61"),"0 Verwaltungshaushalt","1 Vermögenshaushalt")</f>
        <v>0 Verwaltungshaushalt</v>
      </c>
      <c r="D1679" s="14" t="str">
        <f>VLOOKUP(tabDaten[[#This Row],[art]],tabKontenart[],2,FALSE)</f>
        <v>01 Ausgaben VerwaltungsHH</v>
      </c>
      <c r="E1679" s="14" t="str">
        <f>LEFT(tabDaten[[#This Row],[Gld]],1) &amp; "    " &amp;VLOOKUP((tabDaten[[#This Row],[MandNr]]&amp;"x"&amp;LEFT(tabDaten[[#This Row],[Gld]],1)),tabGliederung[],2,FALSE)</f>
        <v xml:space="preserve">5    Gesundheit, Sport, Erholung </v>
      </c>
      <c r="F1679" s="14" t="str">
        <f>LEFT(tabDaten[[#This Row],[Gld]],2) &amp; "    " &amp;VLOOKUP((tabDaten[[#This Row],[MandNr]]&amp;"x"&amp;LEFT(tabDaten[[#This Row],[Gld]],2)),tabGliederung[],2,FALSE)</f>
        <v xml:space="preserve">56    Eigene Sportstätten </v>
      </c>
      <c r="G16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79" s="14" t="str">
        <f>LEFT(tabDaten[[#This Row],[Gld]],4) &amp; "    " &amp;VLOOKUP((tabDaten[[#This Row],[MandNr]]&amp;"x"&amp;LEFT(tabDaten[[#This Row],[Gld]],4)),tabGliederung[],2,FALSE)</f>
        <v xml:space="preserve">5615    Sporthalle  Heinsheim </v>
      </c>
      <c r="I1679" s="14" t="str">
        <f>IF(OR(LEFT(tabDaten[[#This Row],[Grp]],1)*1=3,LEFT(tabDaten[[#This Row],[Grp]],1)*1=9),LEFT(tabDaten[[#This Row],[Grp]],2),LEFT(tabDaten[[#This Row],[Grp]],1))</f>
        <v>5</v>
      </c>
      <c r="J1679" s="14" t="str">
        <f>VLOOKUP(tabDaten[[#This Row],[GrpKurz]],tabGruppierung[],2,FALSE)</f>
        <v>A   Sächlicher Verwaltungs- und Betriebsaufwand</v>
      </c>
      <c r="K16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5615-521000    Geräte, Ausstattungs- und Einrichtungsgegenstände  </v>
      </c>
      <c r="L1679" s="17">
        <f>IF(OR(tabDaten[[#This Row],[art]]="00",tabDaten[[#This Row],[art]]="10"),tabDaten[[#This Row],[Plan]],tabDaten[[#This Row],[Plan]]*-1)</f>
        <v>-1000</v>
      </c>
      <c r="M1679" s="18">
        <f>IF(OR(tabDaten[[#This Row],[art]]="00",tabDaten[[#This Row],[art]]="10",tabDaten[[#This Row],[art]]="60",tabDaten[[#This Row],[art]]="70"),tabDaten[[#This Row],[Rechnung]],tabDaten[[#This Row],[Rechnung]]*-1)</f>
        <v>-1829.47</v>
      </c>
      <c r="N1679" s="44">
        <v>1</v>
      </c>
      <c r="O1679" s="45" t="s">
        <v>997</v>
      </c>
      <c r="P1679" s="45" t="s">
        <v>1304</v>
      </c>
      <c r="Q1679" s="45" t="s">
        <v>1750</v>
      </c>
      <c r="R1679" s="45" t="s">
        <v>995</v>
      </c>
      <c r="S1679" s="45" t="s">
        <v>1546</v>
      </c>
      <c r="T1679" s="44" t="s">
        <v>125</v>
      </c>
      <c r="U1679" s="46">
        <v>1000</v>
      </c>
      <c r="V1679" s="46">
        <v>1829.47</v>
      </c>
    </row>
    <row r="1680" spans="2:22" x14ac:dyDescent="0.2">
      <c r="B1680" s="14" t="str">
        <f>IF(tabDaten[[#This Row],[MandNr]]="","Fehler",IF(tabDaten[[#This Row],[MandNr]]=1,"1 Stadt Bad Rappenau","2 Eigenbetrieb Stadtenwässerung"))</f>
        <v>1 Stadt Bad Rappenau</v>
      </c>
      <c r="C1680" s="14" t="str">
        <f>IF(OR(tabDaten[[#This Row],[art]]="00",tabDaten[[#This Row],[art]]="01",tabDaten[[#This Row],[art]]="60",tabDaten[[#This Row],[art]]="61"),"0 Verwaltungshaushalt","1 Vermögenshaushalt")</f>
        <v>0 Verwaltungshaushalt</v>
      </c>
      <c r="D1680" s="14" t="str">
        <f>VLOOKUP(tabDaten[[#This Row],[art]],tabKontenart[],2,FALSE)</f>
        <v>01 Ausgaben VerwaltungsHH</v>
      </c>
      <c r="E1680" s="14" t="str">
        <f>LEFT(tabDaten[[#This Row],[Gld]],1) &amp; "    " &amp;VLOOKUP((tabDaten[[#This Row],[MandNr]]&amp;"x"&amp;LEFT(tabDaten[[#This Row],[Gld]],1)),tabGliederung[],2,FALSE)</f>
        <v xml:space="preserve">5    Gesundheit, Sport, Erholung </v>
      </c>
      <c r="F1680" s="14" t="str">
        <f>LEFT(tabDaten[[#This Row],[Gld]],2) &amp; "    " &amp;VLOOKUP((tabDaten[[#This Row],[MandNr]]&amp;"x"&amp;LEFT(tabDaten[[#This Row],[Gld]],2)),tabGliederung[],2,FALSE)</f>
        <v xml:space="preserve">56    Eigene Sportstätten </v>
      </c>
      <c r="G16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0" s="14" t="str">
        <f>LEFT(tabDaten[[#This Row],[Gld]],4) &amp; "    " &amp;VLOOKUP((tabDaten[[#This Row],[MandNr]]&amp;"x"&amp;LEFT(tabDaten[[#This Row],[Gld]],4)),tabGliederung[],2,FALSE)</f>
        <v xml:space="preserve">5615    Sporthalle  Heinsheim </v>
      </c>
      <c r="I1680" s="14" t="str">
        <f>IF(OR(LEFT(tabDaten[[#This Row],[Grp]],1)*1=3,LEFT(tabDaten[[#This Row],[Grp]],1)*1=9),LEFT(tabDaten[[#This Row],[Grp]],2),LEFT(tabDaten[[#This Row],[Grp]],1))</f>
        <v>5</v>
      </c>
      <c r="J1680" s="14" t="str">
        <f>VLOOKUP(tabDaten[[#This Row],[GrpKurz]],tabGruppierung[],2,FALSE)</f>
        <v>A   Sächlicher Verwaltungs- und Betriebsaufwand</v>
      </c>
      <c r="K16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5615-541000    Strom   </v>
      </c>
      <c r="L1680" s="17">
        <f>IF(OR(tabDaten[[#This Row],[art]]="00",tabDaten[[#This Row],[art]]="10"),tabDaten[[#This Row],[Plan]],tabDaten[[#This Row],[Plan]]*-1)</f>
        <v>-2200</v>
      </c>
      <c r="M1680" s="18">
        <f>IF(OR(tabDaten[[#This Row],[art]]="00",tabDaten[[#This Row],[art]]="10",tabDaten[[#This Row],[art]]="60",tabDaten[[#This Row],[art]]="70"),tabDaten[[#This Row],[Rechnung]],tabDaten[[#This Row],[Rechnung]]*-1)</f>
        <v>855.57</v>
      </c>
      <c r="N1680" s="44">
        <v>1</v>
      </c>
      <c r="O1680" s="45" t="s">
        <v>997</v>
      </c>
      <c r="P1680" s="45" t="s">
        <v>1304</v>
      </c>
      <c r="Q1680" s="45" t="s">
        <v>1732</v>
      </c>
      <c r="R1680" s="45" t="s">
        <v>995</v>
      </c>
      <c r="S1680" s="45" t="s">
        <v>1546</v>
      </c>
      <c r="T1680" s="44" t="s">
        <v>135</v>
      </c>
      <c r="U1680" s="46">
        <v>2200</v>
      </c>
      <c r="V1680" s="46">
        <v>-855.57</v>
      </c>
    </row>
    <row r="1681" spans="2:22" x14ac:dyDescent="0.2">
      <c r="B1681" s="14" t="str">
        <f>IF(tabDaten[[#This Row],[MandNr]]="","Fehler",IF(tabDaten[[#This Row],[MandNr]]=1,"1 Stadt Bad Rappenau","2 Eigenbetrieb Stadtenwässerung"))</f>
        <v>1 Stadt Bad Rappenau</v>
      </c>
      <c r="C1681" s="14" t="str">
        <f>IF(OR(tabDaten[[#This Row],[art]]="00",tabDaten[[#This Row],[art]]="01",tabDaten[[#This Row],[art]]="60",tabDaten[[#This Row],[art]]="61"),"0 Verwaltungshaushalt","1 Vermögenshaushalt")</f>
        <v>0 Verwaltungshaushalt</v>
      </c>
      <c r="D1681" s="14" t="str">
        <f>VLOOKUP(tabDaten[[#This Row],[art]],tabKontenart[],2,FALSE)</f>
        <v>01 Ausgaben VerwaltungsHH</v>
      </c>
      <c r="E1681" s="14" t="str">
        <f>LEFT(tabDaten[[#This Row],[Gld]],1) &amp; "    " &amp;VLOOKUP((tabDaten[[#This Row],[MandNr]]&amp;"x"&amp;LEFT(tabDaten[[#This Row],[Gld]],1)),tabGliederung[],2,FALSE)</f>
        <v xml:space="preserve">5    Gesundheit, Sport, Erholung </v>
      </c>
      <c r="F1681" s="14" t="str">
        <f>LEFT(tabDaten[[#This Row],[Gld]],2) &amp; "    " &amp;VLOOKUP((tabDaten[[#This Row],[MandNr]]&amp;"x"&amp;LEFT(tabDaten[[#This Row],[Gld]],2)),tabGliederung[],2,FALSE)</f>
        <v xml:space="preserve">56    Eigene Sportstätten </v>
      </c>
      <c r="G16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1" s="14" t="str">
        <f>LEFT(tabDaten[[#This Row],[Gld]],4) &amp; "    " &amp;VLOOKUP((tabDaten[[#This Row],[MandNr]]&amp;"x"&amp;LEFT(tabDaten[[#This Row],[Gld]],4)),tabGliederung[],2,FALSE)</f>
        <v xml:space="preserve">5615    Sporthalle  Heinsheim </v>
      </c>
      <c r="I1681" s="14" t="str">
        <f>IF(OR(LEFT(tabDaten[[#This Row],[Grp]],1)*1=3,LEFT(tabDaten[[#This Row],[Grp]],1)*1=9),LEFT(tabDaten[[#This Row],[Grp]],2),LEFT(tabDaten[[#This Row],[Grp]],1))</f>
        <v>5</v>
      </c>
      <c r="J1681" s="14" t="str">
        <f>VLOOKUP(tabDaten[[#This Row],[GrpKurz]],tabGruppierung[],2,FALSE)</f>
        <v>A   Sächlicher Verwaltungs- und Betriebsaufwand</v>
      </c>
      <c r="K16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5615-542000    Wasser / Abwasser   </v>
      </c>
      <c r="L1681" s="17">
        <f>IF(OR(tabDaten[[#This Row],[art]]="00",tabDaten[[#This Row],[art]]="10"),tabDaten[[#This Row],[Plan]],tabDaten[[#This Row],[Plan]]*-1)</f>
        <v>-1600</v>
      </c>
      <c r="M1681" s="18">
        <f>IF(OR(tabDaten[[#This Row],[art]]="00",tabDaten[[#This Row],[art]]="10",tabDaten[[#This Row],[art]]="60",tabDaten[[#This Row],[art]]="70"),tabDaten[[#This Row],[Rechnung]],tabDaten[[#This Row],[Rechnung]]*-1)</f>
        <v>-2302.86</v>
      </c>
      <c r="N1681" s="44">
        <v>1</v>
      </c>
      <c r="O1681" s="45" t="s">
        <v>997</v>
      </c>
      <c r="P1681" s="45" t="s">
        <v>1304</v>
      </c>
      <c r="Q1681" s="45" t="s">
        <v>1733</v>
      </c>
      <c r="R1681" s="45" t="s">
        <v>995</v>
      </c>
      <c r="S1681" s="45" t="s">
        <v>1546</v>
      </c>
      <c r="T1681" s="44" t="s">
        <v>136</v>
      </c>
      <c r="U1681" s="46">
        <v>1600</v>
      </c>
      <c r="V1681" s="46">
        <v>2302.86</v>
      </c>
    </row>
    <row r="1682" spans="2:22" x14ac:dyDescent="0.2">
      <c r="B1682" s="14" t="str">
        <f>IF(tabDaten[[#This Row],[MandNr]]="","Fehler",IF(tabDaten[[#This Row],[MandNr]]=1,"1 Stadt Bad Rappenau","2 Eigenbetrieb Stadtenwässerung"))</f>
        <v>1 Stadt Bad Rappenau</v>
      </c>
      <c r="C1682" s="14" t="str">
        <f>IF(OR(tabDaten[[#This Row],[art]]="00",tabDaten[[#This Row],[art]]="01",tabDaten[[#This Row],[art]]="60",tabDaten[[#This Row],[art]]="61"),"0 Verwaltungshaushalt","1 Vermögenshaushalt")</f>
        <v>0 Verwaltungshaushalt</v>
      </c>
      <c r="D1682" s="14" t="str">
        <f>VLOOKUP(tabDaten[[#This Row],[art]],tabKontenart[],2,FALSE)</f>
        <v>01 Ausgaben VerwaltungsHH</v>
      </c>
      <c r="E1682" s="14" t="str">
        <f>LEFT(tabDaten[[#This Row],[Gld]],1) &amp; "    " &amp;VLOOKUP((tabDaten[[#This Row],[MandNr]]&amp;"x"&amp;LEFT(tabDaten[[#This Row],[Gld]],1)),tabGliederung[],2,FALSE)</f>
        <v xml:space="preserve">5    Gesundheit, Sport, Erholung </v>
      </c>
      <c r="F1682" s="14" t="str">
        <f>LEFT(tabDaten[[#This Row],[Gld]],2) &amp; "    " &amp;VLOOKUP((tabDaten[[#This Row],[MandNr]]&amp;"x"&amp;LEFT(tabDaten[[#This Row],[Gld]],2)),tabGliederung[],2,FALSE)</f>
        <v xml:space="preserve">56    Eigene Sportstätten </v>
      </c>
      <c r="G16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2" s="14" t="str">
        <f>LEFT(tabDaten[[#This Row],[Gld]],4) &amp; "    " &amp;VLOOKUP((tabDaten[[#This Row],[MandNr]]&amp;"x"&amp;LEFT(tabDaten[[#This Row],[Gld]],4)),tabGliederung[],2,FALSE)</f>
        <v xml:space="preserve">5615    Sporthalle  Heinsheim </v>
      </c>
      <c r="I1682" s="14" t="str">
        <f>IF(OR(LEFT(tabDaten[[#This Row],[Grp]],1)*1=3,LEFT(tabDaten[[#This Row],[Grp]],1)*1=9),LEFT(tabDaten[[#This Row],[Grp]],2),LEFT(tabDaten[[#This Row],[Grp]],1))</f>
        <v>5</v>
      </c>
      <c r="J1682" s="14" t="str">
        <f>VLOOKUP(tabDaten[[#This Row],[GrpKurz]],tabGruppierung[],2,FALSE)</f>
        <v>A   Sächlicher Verwaltungs- und Betriebsaufwand</v>
      </c>
      <c r="K16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5615-543000    Heizungskosten   </v>
      </c>
      <c r="L1682" s="17">
        <f>IF(OR(tabDaten[[#This Row],[art]]="00",tabDaten[[#This Row],[art]]="10"),tabDaten[[#This Row],[Plan]],tabDaten[[#This Row],[Plan]]*-1)</f>
        <v>-6900</v>
      </c>
      <c r="M1682" s="18">
        <f>IF(OR(tabDaten[[#This Row],[art]]="00",tabDaten[[#This Row],[art]]="10",tabDaten[[#This Row],[art]]="60",tabDaten[[#This Row],[art]]="70"),tabDaten[[#This Row],[Rechnung]],tabDaten[[#This Row],[Rechnung]]*-1)</f>
        <v>-12657.3</v>
      </c>
      <c r="N1682" s="44">
        <v>1</v>
      </c>
      <c r="O1682" s="45" t="s">
        <v>997</v>
      </c>
      <c r="P1682" s="45" t="s">
        <v>1304</v>
      </c>
      <c r="Q1682" s="45" t="s">
        <v>1734</v>
      </c>
      <c r="R1682" s="45" t="s">
        <v>995</v>
      </c>
      <c r="S1682" s="45" t="s">
        <v>1546</v>
      </c>
      <c r="T1682" s="44" t="s">
        <v>137</v>
      </c>
      <c r="U1682" s="46">
        <v>6900</v>
      </c>
      <c r="V1682" s="46">
        <v>12657.3</v>
      </c>
    </row>
    <row r="1683" spans="2:22" x14ac:dyDescent="0.2">
      <c r="B1683" s="14" t="str">
        <f>IF(tabDaten[[#This Row],[MandNr]]="","Fehler",IF(tabDaten[[#This Row],[MandNr]]=1,"1 Stadt Bad Rappenau","2 Eigenbetrieb Stadtenwässerung"))</f>
        <v>1 Stadt Bad Rappenau</v>
      </c>
      <c r="C1683" s="14" t="str">
        <f>IF(OR(tabDaten[[#This Row],[art]]="00",tabDaten[[#This Row],[art]]="01",tabDaten[[#This Row],[art]]="60",tabDaten[[#This Row],[art]]="61"),"0 Verwaltungshaushalt","1 Vermögenshaushalt")</f>
        <v>0 Verwaltungshaushalt</v>
      </c>
      <c r="D1683" s="14" t="str">
        <f>VLOOKUP(tabDaten[[#This Row],[art]],tabKontenart[],2,FALSE)</f>
        <v>01 Ausgaben VerwaltungsHH</v>
      </c>
      <c r="E1683" s="14" t="str">
        <f>LEFT(tabDaten[[#This Row],[Gld]],1) &amp; "    " &amp;VLOOKUP((tabDaten[[#This Row],[MandNr]]&amp;"x"&amp;LEFT(tabDaten[[#This Row],[Gld]],1)),tabGliederung[],2,FALSE)</f>
        <v xml:space="preserve">5    Gesundheit, Sport, Erholung </v>
      </c>
      <c r="F1683" s="14" t="str">
        <f>LEFT(tabDaten[[#This Row],[Gld]],2) &amp; "    " &amp;VLOOKUP((tabDaten[[#This Row],[MandNr]]&amp;"x"&amp;LEFT(tabDaten[[#This Row],[Gld]],2)),tabGliederung[],2,FALSE)</f>
        <v xml:space="preserve">56    Eigene Sportstätten </v>
      </c>
      <c r="G16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3" s="14" t="str">
        <f>LEFT(tabDaten[[#This Row],[Gld]],4) &amp; "    " &amp;VLOOKUP((tabDaten[[#This Row],[MandNr]]&amp;"x"&amp;LEFT(tabDaten[[#This Row],[Gld]],4)),tabGliederung[],2,FALSE)</f>
        <v xml:space="preserve">5615    Sporthalle  Heinsheim </v>
      </c>
      <c r="I1683" s="14" t="str">
        <f>IF(OR(LEFT(tabDaten[[#This Row],[Grp]],1)*1=3,LEFT(tabDaten[[#This Row],[Grp]],1)*1=9),LEFT(tabDaten[[#This Row],[Grp]],2),LEFT(tabDaten[[#This Row],[Grp]],1))</f>
        <v>5</v>
      </c>
      <c r="J1683" s="14" t="str">
        <f>VLOOKUP(tabDaten[[#This Row],[GrpKurz]],tabGruppierung[],2,FALSE)</f>
        <v>A   Sächlicher Verwaltungs- und Betriebsaufwand</v>
      </c>
      <c r="K16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5615-544000    Abfallgebühren   </v>
      </c>
      <c r="L1683" s="17">
        <f>IF(OR(tabDaten[[#This Row],[art]]="00",tabDaten[[#This Row],[art]]="10"),tabDaten[[#This Row],[Plan]],tabDaten[[#This Row],[Plan]]*-1)</f>
        <v>-100</v>
      </c>
      <c r="M1683" s="18">
        <f>IF(OR(tabDaten[[#This Row],[art]]="00",tabDaten[[#This Row],[art]]="10",tabDaten[[#This Row],[art]]="60",tabDaten[[#This Row],[art]]="70"),tabDaten[[#This Row],[Rechnung]],tabDaten[[#This Row],[Rechnung]]*-1)</f>
        <v>-40</v>
      </c>
      <c r="N1683" s="44">
        <v>1</v>
      </c>
      <c r="O1683" s="45" t="s">
        <v>997</v>
      </c>
      <c r="P1683" s="45" t="s">
        <v>1304</v>
      </c>
      <c r="Q1683" s="45" t="s">
        <v>1735</v>
      </c>
      <c r="R1683" s="45" t="s">
        <v>995</v>
      </c>
      <c r="S1683" s="45" t="s">
        <v>1546</v>
      </c>
      <c r="T1683" s="44" t="s">
        <v>138</v>
      </c>
      <c r="U1683" s="46">
        <v>100</v>
      </c>
      <c r="V1683" s="46">
        <v>40</v>
      </c>
    </row>
    <row r="1684" spans="2:22" x14ac:dyDescent="0.2">
      <c r="B1684" s="14" t="str">
        <f>IF(tabDaten[[#This Row],[MandNr]]="","Fehler",IF(tabDaten[[#This Row],[MandNr]]=1,"1 Stadt Bad Rappenau","2 Eigenbetrieb Stadtenwässerung"))</f>
        <v>1 Stadt Bad Rappenau</v>
      </c>
      <c r="C1684" s="14" t="str">
        <f>IF(OR(tabDaten[[#This Row],[art]]="00",tabDaten[[#This Row],[art]]="01",tabDaten[[#This Row],[art]]="60",tabDaten[[#This Row],[art]]="61"),"0 Verwaltungshaushalt","1 Vermögenshaushalt")</f>
        <v>0 Verwaltungshaushalt</v>
      </c>
      <c r="D1684" s="14" t="str">
        <f>VLOOKUP(tabDaten[[#This Row],[art]],tabKontenart[],2,FALSE)</f>
        <v>01 Ausgaben VerwaltungsHH</v>
      </c>
      <c r="E1684" s="14" t="str">
        <f>LEFT(tabDaten[[#This Row],[Gld]],1) &amp; "    " &amp;VLOOKUP((tabDaten[[#This Row],[MandNr]]&amp;"x"&amp;LEFT(tabDaten[[#This Row],[Gld]],1)),tabGliederung[],2,FALSE)</f>
        <v xml:space="preserve">5    Gesundheit, Sport, Erholung </v>
      </c>
      <c r="F1684" s="14" t="str">
        <f>LEFT(tabDaten[[#This Row],[Gld]],2) &amp; "    " &amp;VLOOKUP((tabDaten[[#This Row],[MandNr]]&amp;"x"&amp;LEFT(tabDaten[[#This Row],[Gld]],2)),tabGliederung[],2,FALSE)</f>
        <v xml:space="preserve">56    Eigene Sportstätten </v>
      </c>
      <c r="G16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4" s="14" t="str">
        <f>LEFT(tabDaten[[#This Row],[Gld]],4) &amp; "    " &amp;VLOOKUP((tabDaten[[#This Row],[MandNr]]&amp;"x"&amp;LEFT(tabDaten[[#This Row],[Gld]],4)),tabGliederung[],2,FALSE)</f>
        <v xml:space="preserve">5615    Sporthalle  Heinsheim </v>
      </c>
      <c r="I1684" s="14" t="str">
        <f>IF(OR(LEFT(tabDaten[[#This Row],[Grp]],1)*1=3,LEFT(tabDaten[[#This Row],[Grp]],1)*1=9),LEFT(tabDaten[[#This Row],[Grp]],2),LEFT(tabDaten[[#This Row],[Grp]],1))</f>
        <v>5</v>
      </c>
      <c r="J1684" s="14" t="str">
        <f>VLOOKUP(tabDaten[[#This Row],[GrpKurz]],tabGruppierung[],2,FALSE)</f>
        <v>A   Sächlicher Verwaltungs- und Betriebsaufwand</v>
      </c>
      <c r="K16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5615-545000    Reinigungskosten   </v>
      </c>
      <c r="L1684" s="17">
        <f>IF(OR(tabDaten[[#This Row],[art]]="00",tabDaten[[#This Row],[art]]="10"),tabDaten[[#This Row],[Plan]],tabDaten[[#This Row],[Plan]]*-1)</f>
        <v>-9700</v>
      </c>
      <c r="M1684" s="18">
        <f>IF(OR(tabDaten[[#This Row],[art]]="00",tabDaten[[#This Row],[art]]="10",tabDaten[[#This Row],[art]]="60",tabDaten[[#This Row],[art]]="70"),tabDaten[[#This Row],[Rechnung]],tabDaten[[#This Row],[Rechnung]]*-1)</f>
        <v>-7546.08</v>
      </c>
      <c r="N1684" s="44">
        <v>1</v>
      </c>
      <c r="O1684" s="45" t="s">
        <v>997</v>
      </c>
      <c r="P1684" s="45" t="s">
        <v>1304</v>
      </c>
      <c r="Q1684" s="45" t="s">
        <v>1736</v>
      </c>
      <c r="R1684" s="45" t="s">
        <v>995</v>
      </c>
      <c r="S1684" s="45" t="s">
        <v>1546</v>
      </c>
      <c r="T1684" s="44" t="s">
        <v>139</v>
      </c>
      <c r="U1684" s="46">
        <v>9700</v>
      </c>
      <c r="V1684" s="46">
        <v>7546.08</v>
      </c>
    </row>
    <row r="1685" spans="2:22" x14ac:dyDescent="0.2">
      <c r="B1685" s="14" t="str">
        <f>IF(tabDaten[[#This Row],[MandNr]]="","Fehler",IF(tabDaten[[#This Row],[MandNr]]=1,"1 Stadt Bad Rappenau","2 Eigenbetrieb Stadtenwässerung"))</f>
        <v>1 Stadt Bad Rappenau</v>
      </c>
      <c r="C1685" s="14" t="str">
        <f>IF(OR(tabDaten[[#This Row],[art]]="00",tabDaten[[#This Row],[art]]="01",tabDaten[[#This Row],[art]]="60",tabDaten[[#This Row],[art]]="61"),"0 Verwaltungshaushalt","1 Vermögenshaushalt")</f>
        <v>0 Verwaltungshaushalt</v>
      </c>
      <c r="D1685" s="14" t="str">
        <f>VLOOKUP(tabDaten[[#This Row],[art]],tabKontenart[],2,FALSE)</f>
        <v>01 Ausgaben VerwaltungsHH</v>
      </c>
      <c r="E1685" s="14" t="str">
        <f>LEFT(tabDaten[[#This Row],[Gld]],1) &amp; "    " &amp;VLOOKUP((tabDaten[[#This Row],[MandNr]]&amp;"x"&amp;LEFT(tabDaten[[#This Row],[Gld]],1)),tabGliederung[],2,FALSE)</f>
        <v xml:space="preserve">5    Gesundheit, Sport, Erholung </v>
      </c>
      <c r="F1685" s="14" t="str">
        <f>LEFT(tabDaten[[#This Row],[Gld]],2) &amp; "    " &amp;VLOOKUP((tabDaten[[#This Row],[MandNr]]&amp;"x"&amp;LEFT(tabDaten[[#This Row],[Gld]],2)),tabGliederung[],2,FALSE)</f>
        <v xml:space="preserve">56    Eigene Sportstätten </v>
      </c>
      <c r="G16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5" s="14" t="str">
        <f>LEFT(tabDaten[[#This Row],[Gld]],4) &amp; "    " &amp;VLOOKUP((tabDaten[[#This Row],[MandNr]]&amp;"x"&amp;LEFT(tabDaten[[#This Row],[Gld]],4)),tabGliederung[],2,FALSE)</f>
        <v xml:space="preserve">5615    Sporthalle  Heinsheim </v>
      </c>
      <c r="I1685" s="14" t="str">
        <f>IF(OR(LEFT(tabDaten[[#This Row],[Grp]],1)*1=3,LEFT(tabDaten[[#This Row],[Grp]],1)*1=9),LEFT(tabDaten[[#This Row],[Grp]],2),LEFT(tabDaten[[#This Row],[Grp]],1))</f>
        <v>5</v>
      </c>
      <c r="J1685" s="14" t="str">
        <f>VLOOKUP(tabDaten[[#This Row],[GrpKurz]],tabGruppierung[],2,FALSE)</f>
        <v>A   Sächlicher Verwaltungs- und Betriebsaufwand</v>
      </c>
      <c r="K16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5615-546000    Steuern und Gebäudeversicherungen   </v>
      </c>
      <c r="L1685" s="17">
        <f>IF(OR(tabDaten[[#This Row],[art]]="00",tabDaten[[#This Row],[art]]="10"),tabDaten[[#This Row],[Plan]],tabDaten[[#This Row],[Plan]]*-1)</f>
        <v>-2100</v>
      </c>
      <c r="M1685" s="18">
        <f>IF(OR(tabDaten[[#This Row],[art]]="00",tabDaten[[#This Row],[art]]="10",tabDaten[[#This Row],[art]]="60",tabDaten[[#This Row],[art]]="70"),tabDaten[[#This Row],[Rechnung]],tabDaten[[#This Row],[Rechnung]]*-1)</f>
        <v>-2906.11</v>
      </c>
      <c r="N1685" s="44">
        <v>1</v>
      </c>
      <c r="O1685" s="45" t="s">
        <v>997</v>
      </c>
      <c r="P1685" s="45" t="s">
        <v>1304</v>
      </c>
      <c r="Q1685" s="45" t="s">
        <v>1737</v>
      </c>
      <c r="R1685" s="45" t="s">
        <v>995</v>
      </c>
      <c r="S1685" s="45" t="s">
        <v>1546</v>
      </c>
      <c r="T1685" s="44" t="s">
        <v>140</v>
      </c>
      <c r="U1685" s="46">
        <v>2100</v>
      </c>
      <c r="V1685" s="46">
        <v>2906.11</v>
      </c>
    </row>
    <row r="1686" spans="2:22" x14ac:dyDescent="0.2">
      <c r="B1686" s="14" t="str">
        <f>IF(tabDaten[[#This Row],[MandNr]]="","Fehler",IF(tabDaten[[#This Row],[MandNr]]=1,"1 Stadt Bad Rappenau","2 Eigenbetrieb Stadtenwässerung"))</f>
        <v>1 Stadt Bad Rappenau</v>
      </c>
      <c r="C1686" s="14" t="str">
        <f>IF(OR(tabDaten[[#This Row],[art]]="00",tabDaten[[#This Row],[art]]="01",tabDaten[[#This Row],[art]]="60",tabDaten[[#This Row],[art]]="61"),"0 Verwaltungshaushalt","1 Vermögenshaushalt")</f>
        <v>0 Verwaltungshaushalt</v>
      </c>
      <c r="D1686" s="14" t="str">
        <f>VLOOKUP(tabDaten[[#This Row],[art]],tabKontenart[],2,FALSE)</f>
        <v>01 Ausgaben VerwaltungsHH</v>
      </c>
      <c r="E1686" s="14" t="str">
        <f>LEFT(tabDaten[[#This Row],[Gld]],1) &amp; "    " &amp;VLOOKUP((tabDaten[[#This Row],[MandNr]]&amp;"x"&amp;LEFT(tabDaten[[#This Row],[Gld]],1)),tabGliederung[],2,FALSE)</f>
        <v xml:space="preserve">5    Gesundheit, Sport, Erholung </v>
      </c>
      <c r="F1686" s="14" t="str">
        <f>LEFT(tabDaten[[#This Row],[Gld]],2) &amp; "    " &amp;VLOOKUP((tabDaten[[#This Row],[MandNr]]&amp;"x"&amp;LEFT(tabDaten[[#This Row],[Gld]],2)),tabGliederung[],2,FALSE)</f>
        <v xml:space="preserve">56    Eigene Sportstätten </v>
      </c>
      <c r="G16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6" s="14" t="str">
        <f>LEFT(tabDaten[[#This Row],[Gld]],4) &amp; "    " &amp;VLOOKUP((tabDaten[[#This Row],[MandNr]]&amp;"x"&amp;LEFT(tabDaten[[#This Row],[Gld]],4)),tabGliederung[],2,FALSE)</f>
        <v xml:space="preserve">5615    Sporthalle  Heinsheim </v>
      </c>
      <c r="I1686" s="14" t="str">
        <f>IF(OR(LEFT(tabDaten[[#This Row],[Grp]],1)*1=3,LEFT(tabDaten[[#This Row],[Grp]],1)*1=9),LEFT(tabDaten[[#This Row],[Grp]],2),LEFT(tabDaten[[#This Row],[Grp]],1))</f>
        <v>5</v>
      </c>
      <c r="J1686" s="14" t="str">
        <f>VLOOKUP(tabDaten[[#This Row],[GrpKurz]],tabGruppierung[],2,FALSE)</f>
        <v>A   Sächlicher Verwaltungs- und Betriebsaufwand</v>
      </c>
      <c r="K16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5615-549000    sonstige Bewirtschaftungskosten (z.B. Schornsteinfeger, Feuerlöschgeräte) </v>
      </c>
      <c r="L1686" s="17">
        <f>IF(OR(tabDaten[[#This Row],[art]]="00",tabDaten[[#This Row],[art]]="10"),tabDaten[[#This Row],[Plan]],tabDaten[[#This Row],[Plan]]*-1)</f>
        <v>-2100</v>
      </c>
      <c r="M1686" s="18">
        <f>IF(OR(tabDaten[[#This Row],[art]]="00",tabDaten[[#This Row],[art]]="10",tabDaten[[#This Row],[art]]="60",tabDaten[[#This Row],[art]]="70"),tabDaten[[#This Row],[Rechnung]],tabDaten[[#This Row],[Rechnung]]*-1)</f>
        <v>-4211.29</v>
      </c>
      <c r="N1686" s="44">
        <v>1</v>
      </c>
      <c r="O1686" s="45" t="s">
        <v>997</v>
      </c>
      <c r="P1686" s="45" t="s">
        <v>1304</v>
      </c>
      <c r="Q1686" s="45" t="s">
        <v>1738</v>
      </c>
      <c r="R1686" s="45" t="s">
        <v>995</v>
      </c>
      <c r="S1686" s="45" t="s">
        <v>1546</v>
      </c>
      <c r="T1686" s="44" t="s">
        <v>141</v>
      </c>
      <c r="U1686" s="46">
        <v>2100</v>
      </c>
      <c r="V1686" s="46">
        <v>4211.29</v>
      </c>
    </row>
    <row r="1687" spans="2:22" x14ac:dyDescent="0.2">
      <c r="B1687" s="14" t="str">
        <f>IF(tabDaten[[#This Row],[MandNr]]="","Fehler",IF(tabDaten[[#This Row],[MandNr]]=1,"1 Stadt Bad Rappenau","2 Eigenbetrieb Stadtenwässerung"))</f>
        <v>1 Stadt Bad Rappenau</v>
      </c>
      <c r="C1687" s="14" t="str">
        <f>IF(OR(tabDaten[[#This Row],[art]]="00",tabDaten[[#This Row],[art]]="01",tabDaten[[#This Row],[art]]="60",tabDaten[[#This Row],[art]]="61"),"0 Verwaltungshaushalt","1 Vermögenshaushalt")</f>
        <v>0 Verwaltungshaushalt</v>
      </c>
      <c r="D1687" s="14" t="str">
        <f>VLOOKUP(tabDaten[[#This Row],[art]],tabKontenart[],2,FALSE)</f>
        <v>01 Ausgaben VerwaltungsHH</v>
      </c>
      <c r="E1687" s="14" t="str">
        <f>LEFT(tabDaten[[#This Row],[Gld]],1) &amp; "    " &amp;VLOOKUP((tabDaten[[#This Row],[MandNr]]&amp;"x"&amp;LEFT(tabDaten[[#This Row],[Gld]],1)),tabGliederung[],2,FALSE)</f>
        <v xml:space="preserve">5    Gesundheit, Sport, Erholung </v>
      </c>
      <c r="F1687" s="14" t="str">
        <f>LEFT(tabDaten[[#This Row],[Gld]],2) &amp; "    " &amp;VLOOKUP((tabDaten[[#This Row],[MandNr]]&amp;"x"&amp;LEFT(tabDaten[[#This Row],[Gld]],2)),tabGliederung[],2,FALSE)</f>
        <v xml:space="preserve">56    Eigene Sportstätten </v>
      </c>
      <c r="G16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7" s="14" t="str">
        <f>LEFT(tabDaten[[#This Row],[Gld]],4) &amp; "    " &amp;VLOOKUP((tabDaten[[#This Row],[MandNr]]&amp;"x"&amp;LEFT(tabDaten[[#This Row],[Gld]],4)),tabGliederung[],2,FALSE)</f>
        <v xml:space="preserve">5615    Sporthalle  Heinsheim </v>
      </c>
      <c r="I1687" s="14" t="str">
        <f>IF(OR(LEFT(tabDaten[[#This Row],[Grp]],1)*1=3,LEFT(tabDaten[[#This Row],[Grp]],1)*1=9),LEFT(tabDaten[[#This Row],[Grp]],2),LEFT(tabDaten[[#This Row],[Grp]],1))</f>
        <v>6</v>
      </c>
      <c r="J1687" s="14" t="str">
        <f>VLOOKUP(tabDaten[[#This Row],[GrpKurz]],tabGruppierung[],2,FALSE)</f>
        <v>A   Sächlicher Verwaltungs- und Betriebsaufwand</v>
      </c>
      <c r="K16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5615-650000    Bürobedarf   </v>
      </c>
      <c r="L1687" s="17">
        <f>IF(OR(tabDaten[[#This Row],[art]]="00",tabDaten[[#This Row],[art]]="10"),tabDaten[[#This Row],[Plan]],tabDaten[[#This Row],[Plan]]*-1)</f>
        <v>-300</v>
      </c>
      <c r="M1687" s="18">
        <f>IF(OR(tabDaten[[#This Row],[art]]="00",tabDaten[[#This Row],[art]]="10",tabDaten[[#This Row],[art]]="60",tabDaten[[#This Row],[art]]="70"),tabDaten[[#This Row],[Rechnung]],tabDaten[[#This Row],[Rechnung]]*-1)</f>
        <v>0</v>
      </c>
      <c r="N1687" s="44">
        <v>1</v>
      </c>
      <c r="O1687" s="45" t="s">
        <v>997</v>
      </c>
      <c r="P1687" s="45" t="s">
        <v>1304</v>
      </c>
      <c r="Q1687" s="45" t="s">
        <v>1724</v>
      </c>
      <c r="R1687" s="45" t="s">
        <v>995</v>
      </c>
      <c r="S1687" s="45" t="s">
        <v>1546</v>
      </c>
      <c r="T1687" s="44" t="s">
        <v>119</v>
      </c>
      <c r="U1687" s="46">
        <v>300</v>
      </c>
      <c r="V1687" s="46">
        <v>0</v>
      </c>
    </row>
    <row r="1688" spans="2:22" x14ac:dyDescent="0.2">
      <c r="B1688" s="14" t="str">
        <f>IF(tabDaten[[#This Row],[MandNr]]="","Fehler",IF(tabDaten[[#This Row],[MandNr]]=1,"1 Stadt Bad Rappenau","2 Eigenbetrieb Stadtenwässerung"))</f>
        <v>1 Stadt Bad Rappenau</v>
      </c>
      <c r="C1688" s="14" t="str">
        <f>IF(OR(tabDaten[[#This Row],[art]]="00",tabDaten[[#This Row],[art]]="01",tabDaten[[#This Row],[art]]="60",tabDaten[[#This Row],[art]]="61"),"0 Verwaltungshaushalt","1 Vermögenshaushalt")</f>
        <v>0 Verwaltungshaushalt</v>
      </c>
      <c r="D1688" s="14" t="str">
        <f>VLOOKUP(tabDaten[[#This Row],[art]],tabKontenart[],2,FALSE)</f>
        <v>01 Ausgaben VerwaltungsHH</v>
      </c>
      <c r="E1688" s="14" t="str">
        <f>LEFT(tabDaten[[#This Row],[Gld]],1) &amp; "    " &amp;VLOOKUP((tabDaten[[#This Row],[MandNr]]&amp;"x"&amp;LEFT(tabDaten[[#This Row],[Gld]],1)),tabGliederung[],2,FALSE)</f>
        <v xml:space="preserve">5    Gesundheit, Sport, Erholung </v>
      </c>
      <c r="F1688" s="14" t="str">
        <f>LEFT(tabDaten[[#This Row],[Gld]],2) &amp; "    " &amp;VLOOKUP((tabDaten[[#This Row],[MandNr]]&amp;"x"&amp;LEFT(tabDaten[[#This Row],[Gld]],2)),tabGliederung[],2,FALSE)</f>
        <v xml:space="preserve">56    Eigene Sportstätten </v>
      </c>
      <c r="G16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8" s="14" t="str">
        <f>LEFT(tabDaten[[#This Row],[Gld]],4) &amp; "    " &amp;VLOOKUP((tabDaten[[#This Row],[MandNr]]&amp;"x"&amp;LEFT(tabDaten[[#This Row],[Gld]],4)),tabGliederung[],2,FALSE)</f>
        <v xml:space="preserve">5615    Sporthalle  Heinsheim </v>
      </c>
      <c r="I1688" s="14" t="str">
        <f>IF(OR(LEFT(tabDaten[[#This Row],[Grp]],1)*1=3,LEFT(tabDaten[[#This Row],[Grp]],1)*1=9),LEFT(tabDaten[[#This Row],[Grp]],2),LEFT(tabDaten[[#This Row],[Grp]],1))</f>
        <v>6</v>
      </c>
      <c r="J1688" s="14" t="str">
        <f>VLOOKUP(tabDaten[[#This Row],[GrpKurz]],tabGruppierung[],2,FALSE)</f>
        <v>A   Sächlicher Verwaltungs- und Betriebsaufwand</v>
      </c>
      <c r="K16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5615-668000    Vermischte Ausgaben   </v>
      </c>
      <c r="L1688" s="17">
        <f>IF(OR(tabDaten[[#This Row],[art]]="00",tabDaten[[#This Row],[art]]="10"),tabDaten[[#This Row],[Plan]],tabDaten[[#This Row],[Plan]]*-1)</f>
        <v>-100</v>
      </c>
      <c r="M1688" s="18">
        <f>IF(OR(tabDaten[[#This Row],[art]]="00",tabDaten[[#This Row],[art]]="10",tabDaten[[#This Row],[art]]="60",tabDaten[[#This Row],[art]]="70"),tabDaten[[#This Row],[Rechnung]],tabDaten[[#This Row],[Rechnung]]*-1)</f>
        <v>0</v>
      </c>
      <c r="N1688" s="44">
        <v>1</v>
      </c>
      <c r="O1688" s="45" t="s">
        <v>997</v>
      </c>
      <c r="P1688" s="45" t="s">
        <v>1304</v>
      </c>
      <c r="Q1688" s="45" t="s">
        <v>1726</v>
      </c>
      <c r="R1688" s="45" t="s">
        <v>995</v>
      </c>
      <c r="S1688" s="45" t="s">
        <v>1546</v>
      </c>
      <c r="T1688" s="44" t="s">
        <v>121</v>
      </c>
      <c r="U1688" s="46">
        <v>100</v>
      </c>
      <c r="V1688" s="46">
        <v>0</v>
      </c>
    </row>
    <row r="1689" spans="2:22" x14ac:dyDescent="0.2">
      <c r="B1689" s="14" t="str">
        <f>IF(tabDaten[[#This Row],[MandNr]]="","Fehler",IF(tabDaten[[#This Row],[MandNr]]=1,"1 Stadt Bad Rappenau","2 Eigenbetrieb Stadtenwässerung"))</f>
        <v>1 Stadt Bad Rappenau</v>
      </c>
      <c r="C1689" s="14" t="str">
        <f>IF(OR(tabDaten[[#This Row],[art]]="00",tabDaten[[#This Row],[art]]="01",tabDaten[[#This Row],[art]]="60",tabDaten[[#This Row],[art]]="61"),"0 Verwaltungshaushalt","1 Vermögenshaushalt")</f>
        <v>0 Verwaltungshaushalt</v>
      </c>
      <c r="D1689" s="14" t="str">
        <f>VLOOKUP(tabDaten[[#This Row],[art]],tabKontenart[],2,FALSE)</f>
        <v>01 Ausgaben VerwaltungsHH</v>
      </c>
      <c r="E1689" s="14" t="str">
        <f>LEFT(tabDaten[[#This Row],[Gld]],1) &amp; "    " &amp;VLOOKUP((tabDaten[[#This Row],[MandNr]]&amp;"x"&amp;LEFT(tabDaten[[#This Row],[Gld]],1)),tabGliederung[],2,FALSE)</f>
        <v xml:space="preserve">5    Gesundheit, Sport, Erholung </v>
      </c>
      <c r="F1689" s="14" t="str">
        <f>LEFT(tabDaten[[#This Row],[Gld]],2) &amp; "    " &amp;VLOOKUP((tabDaten[[#This Row],[MandNr]]&amp;"x"&amp;LEFT(tabDaten[[#This Row],[Gld]],2)),tabGliederung[],2,FALSE)</f>
        <v xml:space="preserve">56    Eigene Sportstätten </v>
      </c>
      <c r="G16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89" s="14" t="str">
        <f>LEFT(tabDaten[[#This Row],[Gld]],4) &amp; "    " &amp;VLOOKUP((tabDaten[[#This Row],[MandNr]]&amp;"x"&amp;LEFT(tabDaten[[#This Row],[Gld]],4)),tabGliederung[],2,FALSE)</f>
        <v xml:space="preserve">5615    Sporthalle  Heinsheim </v>
      </c>
      <c r="I1689" s="14" t="str">
        <f>IF(OR(LEFT(tabDaten[[#This Row],[Grp]],1)*1=3,LEFT(tabDaten[[#This Row],[Grp]],1)*1=9),LEFT(tabDaten[[#This Row],[Grp]],2),LEFT(tabDaten[[#This Row],[Grp]],1))</f>
        <v>6</v>
      </c>
      <c r="J1689" s="14" t="str">
        <f>VLOOKUP(tabDaten[[#This Row],[GrpKurz]],tabGruppierung[],2,FALSE)</f>
        <v>A   Sächlicher Verwaltungs- und Betriebsaufwand</v>
      </c>
      <c r="K16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5615-679000    Innere Verrechnungen   </v>
      </c>
      <c r="L1689" s="17">
        <f>IF(OR(tabDaten[[#This Row],[art]]="00",tabDaten[[#This Row],[art]]="10"),tabDaten[[#This Row],[Plan]],tabDaten[[#This Row],[Plan]]*-1)</f>
        <v>-8600</v>
      </c>
      <c r="M1689" s="18">
        <f>IF(OR(tabDaten[[#This Row],[art]]="00",tabDaten[[#This Row],[art]]="10",tabDaten[[#This Row],[art]]="60",tabDaten[[#This Row],[art]]="70"),tabDaten[[#This Row],[Rechnung]],tabDaten[[#This Row],[Rechnung]]*-1)</f>
        <v>0</v>
      </c>
      <c r="N1689" s="44">
        <v>1</v>
      </c>
      <c r="O1689" s="45" t="s">
        <v>997</v>
      </c>
      <c r="P1689" s="45" t="s">
        <v>1304</v>
      </c>
      <c r="Q1689" s="45" t="s">
        <v>1728</v>
      </c>
      <c r="R1689" s="45" t="s">
        <v>995</v>
      </c>
      <c r="S1689" s="45" t="s">
        <v>1546</v>
      </c>
      <c r="T1689" s="44" t="s">
        <v>11</v>
      </c>
      <c r="U1689" s="46">
        <v>8600</v>
      </c>
      <c r="V1689" s="46">
        <v>0</v>
      </c>
    </row>
    <row r="1690" spans="2:22" x14ac:dyDescent="0.2">
      <c r="B1690" s="14" t="str">
        <f>IF(tabDaten[[#This Row],[MandNr]]="","Fehler",IF(tabDaten[[#This Row],[MandNr]]=1,"1 Stadt Bad Rappenau","2 Eigenbetrieb Stadtenwässerung"))</f>
        <v>1 Stadt Bad Rappenau</v>
      </c>
      <c r="C1690" s="14" t="str">
        <f>IF(OR(tabDaten[[#This Row],[art]]="00",tabDaten[[#This Row],[art]]="01",tabDaten[[#This Row],[art]]="60",tabDaten[[#This Row],[art]]="61"),"0 Verwaltungshaushalt","1 Vermögenshaushalt")</f>
        <v>0 Verwaltungshaushalt</v>
      </c>
      <c r="D1690" s="14" t="str">
        <f>VLOOKUP(tabDaten[[#This Row],[art]],tabKontenart[],2,FALSE)</f>
        <v>01 Ausgaben VerwaltungsHH</v>
      </c>
      <c r="E1690" s="14" t="str">
        <f>LEFT(tabDaten[[#This Row],[Gld]],1) &amp; "    " &amp;VLOOKUP((tabDaten[[#This Row],[MandNr]]&amp;"x"&amp;LEFT(tabDaten[[#This Row],[Gld]],1)),tabGliederung[],2,FALSE)</f>
        <v xml:space="preserve">5    Gesundheit, Sport, Erholung </v>
      </c>
      <c r="F1690" s="14" t="str">
        <f>LEFT(tabDaten[[#This Row],[Gld]],2) &amp; "    " &amp;VLOOKUP((tabDaten[[#This Row],[MandNr]]&amp;"x"&amp;LEFT(tabDaten[[#This Row],[Gld]],2)),tabGliederung[],2,FALSE)</f>
        <v xml:space="preserve">56    Eigene Sportstätten </v>
      </c>
      <c r="G16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0" s="14" t="str">
        <f>LEFT(tabDaten[[#This Row],[Gld]],4) &amp; "    " &amp;VLOOKUP((tabDaten[[#This Row],[MandNr]]&amp;"x"&amp;LEFT(tabDaten[[#This Row],[Gld]],4)),tabGliederung[],2,FALSE)</f>
        <v xml:space="preserve">5615    Sporthalle  Heinsheim </v>
      </c>
      <c r="I1690" s="14" t="str">
        <f>IF(OR(LEFT(tabDaten[[#This Row],[Grp]],1)*1=3,LEFT(tabDaten[[#This Row],[Grp]],1)*1=9),LEFT(tabDaten[[#This Row],[Grp]],2),LEFT(tabDaten[[#This Row],[Grp]],1))</f>
        <v>6</v>
      </c>
      <c r="J1690" s="14" t="str">
        <f>VLOOKUP(tabDaten[[#This Row],[GrpKurz]],tabGruppierung[],2,FALSE)</f>
        <v>A   Sächlicher Verwaltungs- und Betriebsaufwand</v>
      </c>
      <c r="K16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5615-680000    Abschreibungen   </v>
      </c>
      <c r="L1690" s="17">
        <f>IF(OR(tabDaten[[#This Row],[art]]="00",tabDaten[[#This Row],[art]]="10"),tabDaten[[#This Row],[Plan]],tabDaten[[#This Row],[Plan]]*-1)</f>
        <v>-54700</v>
      </c>
      <c r="M1690" s="18">
        <f>IF(OR(tabDaten[[#This Row],[art]]="00",tabDaten[[#This Row],[art]]="10",tabDaten[[#This Row],[art]]="60",tabDaten[[#This Row],[art]]="70"),tabDaten[[#This Row],[Rechnung]],tabDaten[[#This Row],[Rechnung]]*-1)</f>
        <v>-54699.25</v>
      </c>
      <c r="N1690" s="44">
        <v>1</v>
      </c>
      <c r="O1690" s="45" t="s">
        <v>997</v>
      </c>
      <c r="P1690" s="45" t="s">
        <v>1304</v>
      </c>
      <c r="Q1690" s="45" t="s">
        <v>1752</v>
      </c>
      <c r="R1690" s="45" t="s">
        <v>995</v>
      </c>
      <c r="S1690" s="45" t="s">
        <v>1546</v>
      </c>
      <c r="T1690" s="44" t="s">
        <v>98</v>
      </c>
      <c r="U1690" s="46">
        <v>54700</v>
      </c>
      <c r="V1690" s="46">
        <v>54699.25</v>
      </c>
    </row>
    <row r="1691" spans="2:22" x14ac:dyDescent="0.2">
      <c r="B1691" s="14" t="str">
        <f>IF(tabDaten[[#This Row],[MandNr]]="","Fehler",IF(tabDaten[[#This Row],[MandNr]]=1,"1 Stadt Bad Rappenau","2 Eigenbetrieb Stadtenwässerung"))</f>
        <v>1 Stadt Bad Rappenau</v>
      </c>
      <c r="C1691" s="14" t="str">
        <f>IF(OR(tabDaten[[#This Row],[art]]="00",tabDaten[[#This Row],[art]]="01",tabDaten[[#This Row],[art]]="60",tabDaten[[#This Row],[art]]="61"),"0 Verwaltungshaushalt","1 Vermögenshaushalt")</f>
        <v>0 Verwaltungshaushalt</v>
      </c>
      <c r="D1691" s="14" t="str">
        <f>VLOOKUP(tabDaten[[#This Row],[art]],tabKontenart[],2,FALSE)</f>
        <v>01 Ausgaben VerwaltungsHH</v>
      </c>
      <c r="E1691" s="14" t="str">
        <f>LEFT(tabDaten[[#This Row],[Gld]],1) &amp; "    " &amp;VLOOKUP((tabDaten[[#This Row],[MandNr]]&amp;"x"&amp;LEFT(tabDaten[[#This Row],[Gld]],1)),tabGliederung[],2,FALSE)</f>
        <v xml:space="preserve">5    Gesundheit, Sport, Erholung </v>
      </c>
      <c r="F1691" s="14" t="str">
        <f>LEFT(tabDaten[[#This Row],[Gld]],2) &amp; "    " &amp;VLOOKUP((tabDaten[[#This Row],[MandNr]]&amp;"x"&amp;LEFT(tabDaten[[#This Row],[Gld]],2)),tabGliederung[],2,FALSE)</f>
        <v xml:space="preserve">56    Eigene Sportstätten </v>
      </c>
      <c r="G16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1" s="14" t="str">
        <f>LEFT(tabDaten[[#This Row],[Gld]],4) &amp; "    " &amp;VLOOKUP((tabDaten[[#This Row],[MandNr]]&amp;"x"&amp;LEFT(tabDaten[[#This Row],[Gld]],4)),tabGliederung[],2,FALSE)</f>
        <v xml:space="preserve">5615    Sporthalle  Heinsheim </v>
      </c>
      <c r="I1691" s="14" t="str">
        <f>IF(OR(LEFT(tabDaten[[#This Row],[Grp]],1)*1=3,LEFT(tabDaten[[#This Row],[Grp]],1)*1=9),LEFT(tabDaten[[#This Row],[Grp]],2),LEFT(tabDaten[[#This Row],[Grp]],1))</f>
        <v>6</v>
      </c>
      <c r="J1691" s="14" t="str">
        <f>VLOOKUP(tabDaten[[#This Row],[GrpKurz]],tabGruppierung[],2,FALSE)</f>
        <v>A   Sächlicher Verwaltungs- und Betriebsaufwand</v>
      </c>
      <c r="K16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5615-685000    Verzinsung des Anlagekapitals   </v>
      </c>
      <c r="L1691" s="17">
        <f>IF(OR(tabDaten[[#This Row],[art]]="00",tabDaten[[#This Row],[art]]="10"),tabDaten[[#This Row],[Plan]],tabDaten[[#This Row],[Plan]]*-1)</f>
        <v>-75400</v>
      </c>
      <c r="M1691" s="18">
        <f>IF(OR(tabDaten[[#This Row],[art]]="00",tabDaten[[#This Row],[art]]="10",tabDaten[[#This Row],[art]]="60",tabDaten[[#This Row],[art]]="70"),tabDaten[[#This Row],[Rechnung]],tabDaten[[#This Row],[Rechnung]]*-1)</f>
        <v>-75376.39</v>
      </c>
      <c r="N1691" s="44">
        <v>1</v>
      </c>
      <c r="O1691" s="45" t="s">
        <v>997</v>
      </c>
      <c r="P1691" s="45" t="s">
        <v>1304</v>
      </c>
      <c r="Q1691" s="45" t="s">
        <v>1753</v>
      </c>
      <c r="R1691" s="45" t="s">
        <v>995</v>
      </c>
      <c r="S1691" s="45" t="s">
        <v>1546</v>
      </c>
      <c r="T1691" s="44" t="s">
        <v>165</v>
      </c>
      <c r="U1691" s="46">
        <v>75400</v>
      </c>
      <c r="V1691" s="46">
        <v>75376.39</v>
      </c>
    </row>
    <row r="1692" spans="2:22" x14ac:dyDescent="0.2">
      <c r="B1692" s="14" t="str">
        <f>IF(tabDaten[[#This Row],[MandNr]]="","Fehler",IF(tabDaten[[#This Row],[MandNr]]=1,"1 Stadt Bad Rappenau","2 Eigenbetrieb Stadtenwässerung"))</f>
        <v>1 Stadt Bad Rappenau</v>
      </c>
      <c r="C1692" s="14" t="str">
        <f>IF(OR(tabDaten[[#This Row],[art]]="00",tabDaten[[#This Row],[art]]="01",tabDaten[[#This Row],[art]]="60",tabDaten[[#This Row],[art]]="61"),"0 Verwaltungshaushalt","1 Vermögenshaushalt")</f>
        <v>0 Verwaltungshaushalt</v>
      </c>
      <c r="D1692" s="14" t="str">
        <f>VLOOKUP(tabDaten[[#This Row],[art]],tabKontenart[],2,FALSE)</f>
        <v>01 Ausgaben VerwaltungsHH</v>
      </c>
      <c r="E1692" s="14" t="str">
        <f>LEFT(tabDaten[[#This Row],[Gld]],1) &amp; "    " &amp;VLOOKUP((tabDaten[[#This Row],[MandNr]]&amp;"x"&amp;LEFT(tabDaten[[#This Row],[Gld]],1)),tabGliederung[],2,FALSE)</f>
        <v xml:space="preserve">5    Gesundheit, Sport, Erholung </v>
      </c>
      <c r="F1692" s="14" t="str">
        <f>LEFT(tabDaten[[#This Row],[Gld]],2) &amp; "    " &amp;VLOOKUP((tabDaten[[#This Row],[MandNr]]&amp;"x"&amp;LEFT(tabDaten[[#This Row],[Gld]],2)),tabGliederung[],2,FALSE)</f>
        <v xml:space="preserve">56    Eigene Sportstätten </v>
      </c>
      <c r="G16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2" s="14" t="str">
        <f>LEFT(tabDaten[[#This Row],[Gld]],4) &amp; "    " &amp;VLOOKUP((tabDaten[[#This Row],[MandNr]]&amp;"x"&amp;LEFT(tabDaten[[#This Row],[Gld]],4)),tabGliederung[],2,FALSE)</f>
        <v xml:space="preserve">5616    Sporthalle Obergimpern </v>
      </c>
      <c r="I1692" s="14" t="str">
        <f>IF(OR(LEFT(tabDaten[[#This Row],[Grp]],1)*1=3,LEFT(tabDaten[[#This Row],[Grp]],1)*1=9),LEFT(tabDaten[[#This Row],[Grp]],2),LEFT(tabDaten[[#This Row],[Grp]],1))</f>
        <v>5</v>
      </c>
      <c r="J1692" s="14" t="str">
        <f>VLOOKUP(tabDaten[[#This Row],[GrpKurz]],tabGruppierung[],2,FALSE)</f>
        <v>A   Sächlicher Verwaltungs- und Betriebsaufwand</v>
      </c>
      <c r="K16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5616-501000    Gebäudeunterhaltung   </v>
      </c>
      <c r="L1692" s="17">
        <f>IF(OR(tabDaten[[#This Row],[art]]="00",tabDaten[[#This Row],[art]]="10"),tabDaten[[#This Row],[Plan]],tabDaten[[#This Row],[Plan]]*-1)</f>
        <v>-3000</v>
      </c>
      <c r="M1692" s="18">
        <f>IF(OR(tabDaten[[#This Row],[art]]="00",tabDaten[[#This Row],[art]]="10",tabDaten[[#This Row],[art]]="60",tabDaten[[#This Row],[art]]="70"),tabDaten[[#This Row],[Rechnung]],tabDaten[[#This Row],[Rechnung]]*-1)</f>
        <v>-12176.72</v>
      </c>
      <c r="N1692" s="44">
        <v>1</v>
      </c>
      <c r="O1692" s="45" t="s">
        <v>997</v>
      </c>
      <c r="P1692" s="45" t="s">
        <v>1305</v>
      </c>
      <c r="Q1692" s="45" t="s">
        <v>1730</v>
      </c>
      <c r="R1692" s="45" t="s">
        <v>995</v>
      </c>
      <c r="S1692" s="45" t="s">
        <v>1546</v>
      </c>
      <c r="T1692" s="44" t="s">
        <v>133</v>
      </c>
      <c r="U1692" s="46">
        <v>3000</v>
      </c>
      <c r="V1692" s="46">
        <v>12176.72</v>
      </c>
    </row>
    <row r="1693" spans="2:22" x14ac:dyDescent="0.2">
      <c r="B1693" s="14" t="str">
        <f>IF(tabDaten[[#This Row],[MandNr]]="","Fehler",IF(tabDaten[[#This Row],[MandNr]]=1,"1 Stadt Bad Rappenau","2 Eigenbetrieb Stadtenwässerung"))</f>
        <v>1 Stadt Bad Rappenau</v>
      </c>
      <c r="C1693" s="14" t="str">
        <f>IF(OR(tabDaten[[#This Row],[art]]="00",tabDaten[[#This Row],[art]]="01",tabDaten[[#This Row],[art]]="60",tabDaten[[#This Row],[art]]="61"),"0 Verwaltungshaushalt","1 Vermögenshaushalt")</f>
        <v>0 Verwaltungshaushalt</v>
      </c>
      <c r="D1693" s="14" t="str">
        <f>VLOOKUP(tabDaten[[#This Row],[art]],tabKontenart[],2,FALSE)</f>
        <v>01 Ausgaben VerwaltungsHH</v>
      </c>
      <c r="E1693" s="14" t="str">
        <f>LEFT(tabDaten[[#This Row],[Gld]],1) &amp; "    " &amp;VLOOKUP((tabDaten[[#This Row],[MandNr]]&amp;"x"&amp;LEFT(tabDaten[[#This Row],[Gld]],1)),tabGliederung[],2,FALSE)</f>
        <v xml:space="preserve">5    Gesundheit, Sport, Erholung </v>
      </c>
      <c r="F1693" s="14" t="str">
        <f>LEFT(tabDaten[[#This Row],[Gld]],2) &amp; "    " &amp;VLOOKUP((tabDaten[[#This Row],[MandNr]]&amp;"x"&amp;LEFT(tabDaten[[#This Row],[Gld]],2)),tabGliederung[],2,FALSE)</f>
        <v xml:space="preserve">56    Eigene Sportstätten </v>
      </c>
      <c r="G16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3" s="14" t="str">
        <f>LEFT(tabDaten[[#This Row],[Gld]],4) &amp; "    " &amp;VLOOKUP((tabDaten[[#This Row],[MandNr]]&amp;"x"&amp;LEFT(tabDaten[[#This Row],[Gld]],4)),tabGliederung[],2,FALSE)</f>
        <v xml:space="preserve">5616    Sporthalle Obergimpern </v>
      </c>
      <c r="I1693" s="14" t="str">
        <f>IF(OR(LEFT(tabDaten[[#This Row],[Grp]],1)*1=3,LEFT(tabDaten[[#This Row],[Grp]],1)*1=9),LEFT(tabDaten[[#This Row],[Grp]],2),LEFT(tabDaten[[#This Row],[Grp]],1))</f>
        <v>5</v>
      </c>
      <c r="J1693" s="14" t="str">
        <f>VLOOKUP(tabDaten[[#This Row],[GrpKurz]],tabGruppierung[],2,FALSE)</f>
        <v>A   Sächlicher Verwaltungs- und Betriebsaufwand</v>
      </c>
      <c r="K16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5616-521000    Geräte, Ausstattungs- und Einrichtungsgegenstände  </v>
      </c>
      <c r="L1693" s="17">
        <f>IF(OR(tabDaten[[#This Row],[art]]="00",tabDaten[[#This Row],[art]]="10"),tabDaten[[#This Row],[Plan]],tabDaten[[#This Row],[Plan]]*-1)</f>
        <v>-1000</v>
      </c>
      <c r="M1693" s="18">
        <f>IF(OR(tabDaten[[#This Row],[art]]="00",tabDaten[[#This Row],[art]]="10",tabDaten[[#This Row],[art]]="60",tabDaten[[#This Row],[art]]="70"),tabDaten[[#This Row],[Rechnung]],tabDaten[[#This Row],[Rechnung]]*-1)</f>
        <v>-985.59</v>
      </c>
      <c r="N1693" s="44">
        <v>1</v>
      </c>
      <c r="O1693" s="45" t="s">
        <v>997</v>
      </c>
      <c r="P1693" s="45" t="s">
        <v>1305</v>
      </c>
      <c r="Q1693" s="45" t="s">
        <v>1750</v>
      </c>
      <c r="R1693" s="45" t="s">
        <v>995</v>
      </c>
      <c r="S1693" s="45" t="s">
        <v>1546</v>
      </c>
      <c r="T1693" s="44" t="s">
        <v>125</v>
      </c>
      <c r="U1693" s="46">
        <v>1000</v>
      </c>
      <c r="V1693" s="46">
        <v>985.59</v>
      </c>
    </row>
    <row r="1694" spans="2:22" x14ac:dyDescent="0.2">
      <c r="B1694" s="14" t="str">
        <f>IF(tabDaten[[#This Row],[MandNr]]="","Fehler",IF(tabDaten[[#This Row],[MandNr]]=1,"1 Stadt Bad Rappenau","2 Eigenbetrieb Stadtenwässerung"))</f>
        <v>1 Stadt Bad Rappenau</v>
      </c>
      <c r="C1694" s="14" t="str">
        <f>IF(OR(tabDaten[[#This Row],[art]]="00",tabDaten[[#This Row],[art]]="01",tabDaten[[#This Row],[art]]="60",tabDaten[[#This Row],[art]]="61"),"0 Verwaltungshaushalt","1 Vermögenshaushalt")</f>
        <v>0 Verwaltungshaushalt</v>
      </c>
      <c r="D1694" s="14" t="str">
        <f>VLOOKUP(tabDaten[[#This Row],[art]],tabKontenart[],2,FALSE)</f>
        <v>01 Ausgaben VerwaltungsHH</v>
      </c>
      <c r="E1694" s="14" t="str">
        <f>LEFT(tabDaten[[#This Row],[Gld]],1) &amp; "    " &amp;VLOOKUP((tabDaten[[#This Row],[MandNr]]&amp;"x"&amp;LEFT(tabDaten[[#This Row],[Gld]],1)),tabGliederung[],2,FALSE)</f>
        <v xml:space="preserve">5    Gesundheit, Sport, Erholung </v>
      </c>
      <c r="F1694" s="14" t="str">
        <f>LEFT(tabDaten[[#This Row],[Gld]],2) &amp; "    " &amp;VLOOKUP((tabDaten[[#This Row],[MandNr]]&amp;"x"&amp;LEFT(tabDaten[[#This Row],[Gld]],2)),tabGliederung[],2,FALSE)</f>
        <v xml:space="preserve">56    Eigene Sportstätten </v>
      </c>
      <c r="G16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4" s="14" t="str">
        <f>LEFT(tabDaten[[#This Row],[Gld]],4) &amp; "    " &amp;VLOOKUP((tabDaten[[#This Row],[MandNr]]&amp;"x"&amp;LEFT(tabDaten[[#This Row],[Gld]],4)),tabGliederung[],2,FALSE)</f>
        <v xml:space="preserve">5616    Sporthalle Obergimpern </v>
      </c>
      <c r="I1694" s="14" t="str">
        <f>IF(OR(LEFT(tabDaten[[#This Row],[Grp]],1)*1=3,LEFT(tabDaten[[#This Row],[Grp]],1)*1=9),LEFT(tabDaten[[#This Row],[Grp]],2),LEFT(tabDaten[[#This Row],[Grp]],1))</f>
        <v>5</v>
      </c>
      <c r="J1694" s="14" t="str">
        <f>VLOOKUP(tabDaten[[#This Row],[GrpKurz]],tabGruppierung[],2,FALSE)</f>
        <v>A   Sächlicher Verwaltungs- und Betriebsaufwand</v>
      </c>
      <c r="K16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5616-541000    Strom   </v>
      </c>
      <c r="L1694" s="17">
        <f>IF(OR(tabDaten[[#This Row],[art]]="00",tabDaten[[#This Row],[art]]="10"),tabDaten[[#This Row],[Plan]],tabDaten[[#This Row],[Plan]]*-1)</f>
        <v>-1900</v>
      </c>
      <c r="M1694" s="18">
        <f>IF(OR(tabDaten[[#This Row],[art]]="00",tabDaten[[#This Row],[art]]="10",tabDaten[[#This Row],[art]]="60",tabDaten[[#This Row],[art]]="70"),tabDaten[[#This Row],[Rechnung]],tabDaten[[#This Row],[Rechnung]]*-1)</f>
        <v>-1936.76</v>
      </c>
      <c r="N1694" s="44">
        <v>1</v>
      </c>
      <c r="O1694" s="45" t="s">
        <v>997</v>
      </c>
      <c r="P1694" s="45" t="s">
        <v>1305</v>
      </c>
      <c r="Q1694" s="45" t="s">
        <v>1732</v>
      </c>
      <c r="R1694" s="45" t="s">
        <v>995</v>
      </c>
      <c r="S1694" s="45" t="s">
        <v>1546</v>
      </c>
      <c r="T1694" s="44" t="s">
        <v>135</v>
      </c>
      <c r="U1694" s="46">
        <v>1900</v>
      </c>
      <c r="V1694" s="46">
        <v>1936.76</v>
      </c>
    </row>
    <row r="1695" spans="2:22" x14ac:dyDescent="0.2">
      <c r="B1695" s="14" t="str">
        <f>IF(tabDaten[[#This Row],[MandNr]]="","Fehler",IF(tabDaten[[#This Row],[MandNr]]=1,"1 Stadt Bad Rappenau","2 Eigenbetrieb Stadtenwässerung"))</f>
        <v>1 Stadt Bad Rappenau</v>
      </c>
      <c r="C1695" s="14" t="str">
        <f>IF(OR(tabDaten[[#This Row],[art]]="00",tabDaten[[#This Row],[art]]="01",tabDaten[[#This Row],[art]]="60",tabDaten[[#This Row],[art]]="61"),"0 Verwaltungshaushalt","1 Vermögenshaushalt")</f>
        <v>0 Verwaltungshaushalt</v>
      </c>
      <c r="D1695" s="14" t="str">
        <f>VLOOKUP(tabDaten[[#This Row],[art]],tabKontenart[],2,FALSE)</f>
        <v>01 Ausgaben VerwaltungsHH</v>
      </c>
      <c r="E1695" s="14" t="str">
        <f>LEFT(tabDaten[[#This Row],[Gld]],1) &amp; "    " &amp;VLOOKUP((tabDaten[[#This Row],[MandNr]]&amp;"x"&amp;LEFT(tabDaten[[#This Row],[Gld]],1)),tabGliederung[],2,FALSE)</f>
        <v xml:space="preserve">5    Gesundheit, Sport, Erholung </v>
      </c>
      <c r="F1695" s="14" t="str">
        <f>LEFT(tabDaten[[#This Row],[Gld]],2) &amp; "    " &amp;VLOOKUP((tabDaten[[#This Row],[MandNr]]&amp;"x"&amp;LEFT(tabDaten[[#This Row],[Gld]],2)),tabGliederung[],2,FALSE)</f>
        <v xml:space="preserve">56    Eigene Sportstätten </v>
      </c>
      <c r="G16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5" s="14" t="str">
        <f>LEFT(tabDaten[[#This Row],[Gld]],4) &amp; "    " &amp;VLOOKUP((tabDaten[[#This Row],[MandNr]]&amp;"x"&amp;LEFT(tabDaten[[#This Row],[Gld]],4)),tabGliederung[],2,FALSE)</f>
        <v xml:space="preserve">5616    Sporthalle Obergimpern </v>
      </c>
      <c r="I1695" s="14" t="str">
        <f>IF(OR(LEFT(tabDaten[[#This Row],[Grp]],1)*1=3,LEFT(tabDaten[[#This Row],[Grp]],1)*1=9),LEFT(tabDaten[[#This Row],[Grp]],2),LEFT(tabDaten[[#This Row],[Grp]],1))</f>
        <v>5</v>
      </c>
      <c r="J1695" s="14" t="str">
        <f>VLOOKUP(tabDaten[[#This Row],[GrpKurz]],tabGruppierung[],2,FALSE)</f>
        <v>A   Sächlicher Verwaltungs- und Betriebsaufwand</v>
      </c>
      <c r="K16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5616-542000    Wasser / Abwasser   </v>
      </c>
      <c r="L1695" s="17">
        <f>IF(OR(tabDaten[[#This Row],[art]]="00",tabDaten[[#This Row],[art]]="10"),tabDaten[[#This Row],[Plan]],tabDaten[[#This Row],[Plan]]*-1)</f>
        <v>-1300</v>
      </c>
      <c r="M1695" s="18">
        <f>IF(OR(tabDaten[[#This Row],[art]]="00",tabDaten[[#This Row],[art]]="10",tabDaten[[#This Row],[art]]="60",tabDaten[[#This Row],[art]]="70"),tabDaten[[#This Row],[Rechnung]],tabDaten[[#This Row],[Rechnung]]*-1)</f>
        <v>-1009.72</v>
      </c>
      <c r="N1695" s="44">
        <v>1</v>
      </c>
      <c r="O1695" s="45" t="s">
        <v>997</v>
      </c>
      <c r="P1695" s="45" t="s">
        <v>1305</v>
      </c>
      <c r="Q1695" s="45" t="s">
        <v>1733</v>
      </c>
      <c r="R1695" s="45" t="s">
        <v>995</v>
      </c>
      <c r="S1695" s="45" t="s">
        <v>1546</v>
      </c>
      <c r="T1695" s="44" t="s">
        <v>136</v>
      </c>
      <c r="U1695" s="46">
        <v>1300</v>
      </c>
      <c r="V1695" s="46">
        <v>1009.72</v>
      </c>
    </row>
    <row r="1696" spans="2:22" x14ac:dyDescent="0.2">
      <c r="B1696" s="14" t="str">
        <f>IF(tabDaten[[#This Row],[MandNr]]="","Fehler",IF(tabDaten[[#This Row],[MandNr]]=1,"1 Stadt Bad Rappenau","2 Eigenbetrieb Stadtenwässerung"))</f>
        <v>1 Stadt Bad Rappenau</v>
      </c>
      <c r="C1696" s="14" t="str">
        <f>IF(OR(tabDaten[[#This Row],[art]]="00",tabDaten[[#This Row],[art]]="01",tabDaten[[#This Row],[art]]="60",tabDaten[[#This Row],[art]]="61"),"0 Verwaltungshaushalt","1 Vermögenshaushalt")</f>
        <v>0 Verwaltungshaushalt</v>
      </c>
      <c r="D1696" s="14" t="str">
        <f>VLOOKUP(tabDaten[[#This Row],[art]],tabKontenart[],2,FALSE)</f>
        <v>01 Ausgaben VerwaltungsHH</v>
      </c>
      <c r="E1696" s="14" t="str">
        <f>LEFT(tabDaten[[#This Row],[Gld]],1) &amp; "    " &amp;VLOOKUP((tabDaten[[#This Row],[MandNr]]&amp;"x"&amp;LEFT(tabDaten[[#This Row],[Gld]],1)),tabGliederung[],2,FALSE)</f>
        <v xml:space="preserve">5    Gesundheit, Sport, Erholung </v>
      </c>
      <c r="F1696" s="14" t="str">
        <f>LEFT(tabDaten[[#This Row],[Gld]],2) &amp; "    " &amp;VLOOKUP((tabDaten[[#This Row],[MandNr]]&amp;"x"&amp;LEFT(tabDaten[[#This Row],[Gld]],2)),tabGliederung[],2,FALSE)</f>
        <v xml:space="preserve">56    Eigene Sportstätten </v>
      </c>
      <c r="G16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6" s="14" t="str">
        <f>LEFT(tabDaten[[#This Row],[Gld]],4) &amp; "    " &amp;VLOOKUP((tabDaten[[#This Row],[MandNr]]&amp;"x"&amp;LEFT(tabDaten[[#This Row],[Gld]],4)),tabGliederung[],2,FALSE)</f>
        <v xml:space="preserve">5616    Sporthalle Obergimpern </v>
      </c>
      <c r="I1696" s="14" t="str">
        <f>IF(OR(LEFT(tabDaten[[#This Row],[Grp]],1)*1=3,LEFT(tabDaten[[#This Row],[Grp]],1)*1=9),LEFT(tabDaten[[#This Row],[Grp]],2),LEFT(tabDaten[[#This Row],[Grp]],1))</f>
        <v>5</v>
      </c>
      <c r="J1696" s="14" t="str">
        <f>VLOOKUP(tabDaten[[#This Row],[GrpKurz]],tabGruppierung[],2,FALSE)</f>
        <v>A   Sächlicher Verwaltungs- und Betriebsaufwand</v>
      </c>
      <c r="K16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5616-543000    Heizungskosten   </v>
      </c>
      <c r="L1696" s="17">
        <f>IF(OR(tabDaten[[#This Row],[art]]="00",tabDaten[[#This Row],[art]]="10"),tabDaten[[#This Row],[Plan]],tabDaten[[#This Row],[Plan]]*-1)</f>
        <v>-5200</v>
      </c>
      <c r="M1696" s="18">
        <f>IF(OR(tabDaten[[#This Row],[art]]="00",tabDaten[[#This Row],[art]]="10",tabDaten[[#This Row],[art]]="60",tabDaten[[#This Row],[art]]="70"),tabDaten[[#This Row],[Rechnung]],tabDaten[[#This Row],[Rechnung]]*-1)</f>
        <v>-10360.540000000001</v>
      </c>
      <c r="N1696" s="44">
        <v>1</v>
      </c>
      <c r="O1696" s="45" t="s">
        <v>997</v>
      </c>
      <c r="P1696" s="45" t="s">
        <v>1305</v>
      </c>
      <c r="Q1696" s="45" t="s">
        <v>1734</v>
      </c>
      <c r="R1696" s="45" t="s">
        <v>995</v>
      </c>
      <c r="S1696" s="45" t="s">
        <v>1546</v>
      </c>
      <c r="T1696" s="44" t="s">
        <v>137</v>
      </c>
      <c r="U1696" s="46">
        <v>5200</v>
      </c>
      <c r="V1696" s="46">
        <v>10360.540000000001</v>
      </c>
    </row>
    <row r="1697" spans="2:22" x14ac:dyDescent="0.2">
      <c r="B1697" s="14" t="str">
        <f>IF(tabDaten[[#This Row],[MandNr]]="","Fehler",IF(tabDaten[[#This Row],[MandNr]]=1,"1 Stadt Bad Rappenau","2 Eigenbetrieb Stadtenwässerung"))</f>
        <v>1 Stadt Bad Rappenau</v>
      </c>
      <c r="C1697" s="14" t="str">
        <f>IF(OR(tabDaten[[#This Row],[art]]="00",tabDaten[[#This Row],[art]]="01",tabDaten[[#This Row],[art]]="60",tabDaten[[#This Row],[art]]="61"),"0 Verwaltungshaushalt","1 Vermögenshaushalt")</f>
        <v>0 Verwaltungshaushalt</v>
      </c>
      <c r="D1697" s="14" t="str">
        <f>VLOOKUP(tabDaten[[#This Row],[art]],tabKontenart[],2,FALSE)</f>
        <v>01 Ausgaben VerwaltungsHH</v>
      </c>
      <c r="E1697" s="14" t="str">
        <f>LEFT(tabDaten[[#This Row],[Gld]],1) &amp; "    " &amp;VLOOKUP((tabDaten[[#This Row],[MandNr]]&amp;"x"&amp;LEFT(tabDaten[[#This Row],[Gld]],1)),tabGliederung[],2,FALSE)</f>
        <v xml:space="preserve">5    Gesundheit, Sport, Erholung </v>
      </c>
      <c r="F1697" s="14" t="str">
        <f>LEFT(tabDaten[[#This Row],[Gld]],2) &amp; "    " &amp;VLOOKUP((tabDaten[[#This Row],[MandNr]]&amp;"x"&amp;LEFT(tabDaten[[#This Row],[Gld]],2)),tabGliederung[],2,FALSE)</f>
        <v xml:space="preserve">56    Eigene Sportstätten </v>
      </c>
      <c r="G16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7" s="14" t="str">
        <f>LEFT(tabDaten[[#This Row],[Gld]],4) &amp; "    " &amp;VLOOKUP((tabDaten[[#This Row],[MandNr]]&amp;"x"&amp;LEFT(tabDaten[[#This Row],[Gld]],4)),tabGliederung[],2,FALSE)</f>
        <v xml:space="preserve">5616    Sporthalle Obergimpern </v>
      </c>
      <c r="I1697" s="14" t="str">
        <f>IF(OR(LEFT(tabDaten[[#This Row],[Grp]],1)*1=3,LEFT(tabDaten[[#This Row],[Grp]],1)*1=9),LEFT(tabDaten[[#This Row],[Grp]],2),LEFT(tabDaten[[#This Row],[Grp]],1))</f>
        <v>5</v>
      </c>
      <c r="J1697" s="14" t="str">
        <f>VLOOKUP(tabDaten[[#This Row],[GrpKurz]],tabGruppierung[],2,FALSE)</f>
        <v>A   Sächlicher Verwaltungs- und Betriebsaufwand</v>
      </c>
      <c r="K16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5616-544000    Abfallgebühren   </v>
      </c>
      <c r="L1697" s="17">
        <f>IF(OR(tabDaten[[#This Row],[art]]="00",tabDaten[[#This Row],[art]]="10"),tabDaten[[#This Row],[Plan]],tabDaten[[#This Row],[Plan]]*-1)</f>
        <v>-200</v>
      </c>
      <c r="M1697" s="18">
        <f>IF(OR(tabDaten[[#This Row],[art]]="00",tabDaten[[#This Row],[art]]="10",tabDaten[[#This Row],[art]]="60",tabDaten[[#This Row],[art]]="70"),tabDaten[[#This Row],[Rechnung]],tabDaten[[#This Row],[Rechnung]]*-1)</f>
        <v>-180</v>
      </c>
      <c r="N1697" s="44">
        <v>1</v>
      </c>
      <c r="O1697" s="45" t="s">
        <v>997</v>
      </c>
      <c r="P1697" s="45" t="s">
        <v>1305</v>
      </c>
      <c r="Q1697" s="45" t="s">
        <v>1735</v>
      </c>
      <c r="R1697" s="45" t="s">
        <v>995</v>
      </c>
      <c r="S1697" s="45" t="s">
        <v>1546</v>
      </c>
      <c r="T1697" s="44" t="s">
        <v>138</v>
      </c>
      <c r="U1697" s="46">
        <v>200</v>
      </c>
      <c r="V1697" s="46">
        <v>180</v>
      </c>
    </row>
    <row r="1698" spans="2:22" x14ac:dyDescent="0.2">
      <c r="B1698" s="14" t="str">
        <f>IF(tabDaten[[#This Row],[MandNr]]="","Fehler",IF(tabDaten[[#This Row],[MandNr]]=1,"1 Stadt Bad Rappenau","2 Eigenbetrieb Stadtenwässerung"))</f>
        <v>1 Stadt Bad Rappenau</v>
      </c>
      <c r="C1698" s="14" t="str">
        <f>IF(OR(tabDaten[[#This Row],[art]]="00",tabDaten[[#This Row],[art]]="01",tabDaten[[#This Row],[art]]="60",tabDaten[[#This Row],[art]]="61"),"0 Verwaltungshaushalt","1 Vermögenshaushalt")</f>
        <v>0 Verwaltungshaushalt</v>
      </c>
      <c r="D1698" s="14" t="str">
        <f>VLOOKUP(tabDaten[[#This Row],[art]],tabKontenart[],2,FALSE)</f>
        <v>01 Ausgaben VerwaltungsHH</v>
      </c>
      <c r="E1698" s="14" t="str">
        <f>LEFT(tabDaten[[#This Row],[Gld]],1) &amp; "    " &amp;VLOOKUP((tabDaten[[#This Row],[MandNr]]&amp;"x"&amp;LEFT(tabDaten[[#This Row],[Gld]],1)),tabGliederung[],2,FALSE)</f>
        <v xml:space="preserve">5    Gesundheit, Sport, Erholung </v>
      </c>
      <c r="F1698" s="14" t="str">
        <f>LEFT(tabDaten[[#This Row],[Gld]],2) &amp; "    " &amp;VLOOKUP((tabDaten[[#This Row],[MandNr]]&amp;"x"&amp;LEFT(tabDaten[[#This Row],[Gld]],2)),tabGliederung[],2,FALSE)</f>
        <v xml:space="preserve">56    Eigene Sportstätten </v>
      </c>
      <c r="G16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8" s="14" t="str">
        <f>LEFT(tabDaten[[#This Row],[Gld]],4) &amp; "    " &amp;VLOOKUP((tabDaten[[#This Row],[MandNr]]&amp;"x"&amp;LEFT(tabDaten[[#This Row],[Gld]],4)),tabGliederung[],2,FALSE)</f>
        <v xml:space="preserve">5616    Sporthalle Obergimpern </v>
      </c>
      <c r="I1698" s="14" t="str">
        <f>IF(OR(LEFT(tabDaten[[#This Row],[Grp]],1)*1=3,LEFT(tabDaten[[#This Row],[Grp]],1)*1=9),LEFT(tabDaten[[#This Row],[Grp]],2),LEFT(tabDaten[[#This Row],[Grp]],1))</f>
        <v>5</v>
      </c>
      <c r="J1698" s="14" t="str">
        <f>VLOOKUP(tabDaten[[#This Row],[GrpKurz]],tabGruppierung[],2,FALSE)</f>
        <v>A   Sächlicher Verwaltungs- und Betriebsaufwand</v>
      </c>
      <c r="K16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5616-545000    Reinigungskosten   </v>
      </c>
      <c r="L1698" s="17">
        <f>IF(OR(tabDaten[[#This Row],[art]]="00",tabDaten[[#This Row],[art]]="10"),tabDaten[[#This Row],[Plan]],tabDaten[[#This Row],[Plan]]*-1)</f>
        <v>-6200</v>
      </c>
      <c r="M1698" s="18">
        <f>IF(OR(tabDaten[[#This Row],[art]]="00",tabDaten[[#This Row],[art]]="10",tabDaten[[#This Row],[art]]="60",tabDaten[[#This Row],[art]]="70"),tabDaten[[#This Row],[Rechnung]],tabDaten[[#This Row],[Rechnung]]*-1)</f>
        <v>-5945.07</v>
      </c>
      <c r="N1698" s="44">
        <v>1</v>
      </c>
      <c r="O1698" s="45" t="s">
        <v>997</v>
      </c>
      <c r="P1698" s="45" t="s">
        <v>1305</v>
      </c>
      <c r="Q1698" s="45" t="s">
        <v>1736</v>
      </c>
      <c r="R1698" s="45" t="s">
        <v>995</v>
      </c>
      <c r="S1698" s="45" t="s">
        <v>1546</v>
      </c>
      <c r="T1698" s="44" t="s">
        <v>139</v>
      </c>
      <c r="U1698" s="46">
        <v>6200</v>
      </c>
      <c r="V1698" s="46">
        <v>5945.07</v>
      </c>
    </row>
    <row r="1699" spans="2:22" x14ac:dyDescent="0.2">
      <c r="B1699" s="14" t="str">
        <f>IF(tabDaten[[#This Row],[MandNr]]="","Fehler",IF(tabDaten[[#This Row],[MandNr]]=1,"1 Stadt Bad Rappenau","2 Eigenbetrieb Stadtenwässerung"))</f>
        <v>1 Stadt Bad Rappenau</v>
      </c>
      <c r="C1699" s="14" t="str">
        <f>IF(OR(tabDaten[[#This Row],[art]]="00",tabDaten[[#This Row],[art]]="01",tabDaten[[#This Row],[art]]="60",tabDaten[[#This Row],[art]]="61"),"0 Verwaltungshaushalt","1 Vermögenshaushalt")</f>
        <v>0 Verwaltungshaushalt</v>
      </c>
      <c r="D1699" s="14" t="str">
        <f>VLOOKUP(tabDaten[[#This Row],[art]],tabKontenart[],2,FALSE)</f>
        <v>01 Ausgaben VerwaltungsHH</v>
      </c>
      <c r="E1699" s="14" t="str">
        <f>LEFT(tabDaten[[#This Row],[Gld]],1) &amp; "    " &amp;VLOOKUP((tabDaten[[#This Row],[MandNr]]&amp;"x"&amp;LEFT(tabDaten[[#This Row],[Gld]],1)),tabGliederung[],2,FALSE)</f>
        <v xml:space="preserve">5    Gesundheit, Sport, Erholung </v>
      </c>
      <c r="F1699" s="14" t="str">
        <f>LEFT(tabDaten[[#This Row],[Gld]],2) &amp; "    " &amp;VLOOKUP((tabDaten[[#This Row],[MandNr]]&amp;"x"&amp;LEFT(tabDaten[[#This Row],[Gld]],2)),tabGliederung[],2,FALSE)</f>
        <v xml:space="preserve">56    Eigene Sportstätten </v>
      </c>
      <c r="G16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699" s="14" t="str">
        <f>LEFT(tabDaten[[#This Row],[Gld]],4) &amp; "    " &amp;VLOOKUP((tabDaten[[#This Row],[MandNr]]&amp;"x"&amp;LEFT(tabDaten[[#This Row],[Gld]],4)),tabGliederung[],2,FALSE)</f>
        <v xml:space="preserve">5616    Sporthalle Obergimpern </v>
      </c>
      <c r="I1699" s="14" t="str">
        <f>IF(OR(LEFT(tabDaten[[#This Row],[Grp]],1)*1=3,LEFT(tabDaten[[#This Row],[Grp]],1)*1=9),LEFT(tabDaten[[#This Row],[Grp]],2),LEFT(tabDaten[[#This Row],[Grp]],1))</f>
        <v>5</v>
      </c>
      <c r="J1699" s="14" t="str">
        <f>VLOOKUP(tabDaten[[#This Row],[GrpKurz]],tabGruppierung[],2,FALSE)</f>
        <v>A   Sächlicher Verwaltungs- und Betriebsaufwand</v>
      </c>
      <c r="K16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5616-546000    Steuern und Gebäudeversicherungen   </v>
      </c>
      <c r="L1699" s="17">
        <f>IF(OR(tabDaten[[#This Row],[art]]="00",tabDaten[[#This Row],[art]]="10"),tabDaten[[#This Row],[Plan]],tabDaten[[#This Row],[Plan]]*-1)</f>
        <v>-800</v>
      </c>
      <c r="M1699" s="18">
        <f>IF(OR(tabDaten[[#This Row],[art]]="00",tabDaten[[#This Row],[art]]="10",tabDaten[[#This Row],[art]]="60",tabDaten[[#This Row],[art]]="70"),tabDaten[[#This Row],[Rechnung]],tabDaten[[#This Row],[Rechnung]]*-1)</f>
        <v>-50.56</v>
      </c>
      <c r="N1699" s="44">
        <v>1</v>
      </c>
      <c r="O1699" s="45" t="s">
        <v>997</v>
      </c>
      <c r="P1699" s="45" t="s">
        <v>1305</v>
      </c>
      <c r="Q1699" s="45" t="s">
        <v>1737</v>
      </c>
      <c r="R1699" s="45" t="s">
        <v>995</v>
      </c>
      <c r="S1699" s="45" t="s">
        <v>1546</v>
      </c>
      <c r="T1699" s="44" t="s">
        <v>140</v>
      </c>
      <c r="U1699" s="46">
        <v>800</v>
      </c>
      <c r="V1699" s="46">
        <v>50.56</v>
      </c>
    </row>
    <row r="1700" spans="2:22" x14ac:dyDescent="0.2">
      <c r="B1700" s="14" t="str">
        <f>IF(tabDaten[[#This Row],[MandNr]]="","Fehler",IF(tabDaten[[#This Row],[MandNr]]=1,"1 Stadt Bad Rappenau","2 Eigenbetrieb Stadtenwässerung"))</f>
        <v>1 Stadt Bad Rappenau</v>
      </c>
      <c r="C1700" s="14" t="str">
        <f>IF(OR(tabDaten[[#This Row],[art]]="00",tabDaten[[#This Row],[art]]="01",tabDaten[[#This Row],[art]]="60",tabDaten[[#This Row],[art]]="61"),"0 Verwaltungshaushalt","1 Vermögenshaushalt")</f>
        <v>0 Verwaltungshaushalt</v>
      </c>
      <c r="D1700" s="14" t="str">
        <f>VLOOKUP(tabDaten[[#This Row],[art]],tabKontenart[],2,FALSE)</f>
        <v>01 Ausgaben VerwaltungsHH</v>
      </c>
      <c r="E1700" s="14" t="str">
        <f>LEFT(tabDaten[[#This Row],[Gld]],1) &amp; "    " &amp;VLOOKUP((tabDaten[[#This Row],[MandNr]]&amp;"x"&amp;LEFT(tabDaten[[#This Row],[Gld]],1)),tabGliederung[],2,FALSE)</f>
        <v xml:space="preserve">5    Gesundheit, Sport, Erholung </v>
      </c>
      <c r="F1700" s="14" t="str">
        <f>LEFT(tabDaten[[#This Row],[Gld]],2) &amp; "    " &amp;VLOOKUP((tabDaten[[#This Row],[MandNr]]&amp;"x"&amp;LEFT(tabDaten[[#This Row],[Gld]],2)),tabGliederung[],2,FALSE)</f>
        <v xml:space="preserve">56    Eigene Sportstätten </v>
      </c>
      <c r="G17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0" s="14" t="str">
        <f>LEFT(tabDaten[[#This Row],[Gld]],4) &amp; "    " &amp;VLOOKUP((tabDaten[[#This Row],[MandNr]]&amp;"x"&amp;LEFT(tabDaten[[#This Row],[Gld]],4)),tabGliederung[],2,FALSE)</f>
        <v xml:space="preserve">5616    Sporthalle Obergimpern </v>
      </c>
      <c r="I1700" s="14" t="str">
        <f>IF(OR(LEFT(tabDaten[[#This Row],[Grp]],1)*1=3,LEFT(tabDaten[[#This Row],[Grp]],1)*1=9),LEFT(tabDaten[[#This Row],[Grp]],2),LEFT(tabDaten[[#This Row],[Grp]],1))</f>
        <v>5</v>
      </c>
      <c r="J1700" s="14" t="str">
        <f>VLOOKUP(tabDaten[[#This Row],[GrpKurz]],tabGruppierung[],2,FALSE)</f>
        <v>A   Sächlicher Verwaltungs- und Betriebsaufwand</v>
      </c>
      <c r="K17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5616-549000    sonstige Bewirtschaftungskosten (z.B. Schornsteinfeger, Feuerlöschgeräte) </v>
      </c>
      <c r="L1700" s="17">
        <f>IF(OR(tabDaten[[#This Row],[art]]="00",tabDaten[[#This Row],[art]]="10"),tabDaten[[#This Row],[Plan]],tabDaten[[#This Row],[Plan]]*-1)</f>
        <v>-1100</v>
      </c>
      <c r="M1700" s="18">
        <f>IF(OR(tabDaten[[#This Row],[art]]="00",tabDaten[[#This Row],[art]]="10",tabDaten[[#This Row],[art]]="60",tabDaten[[#This Row],[art]]="70"),tabDaten[[#This Row],[Rechnung]],tabDaten[[#This Row],[Rechnung]]*-1)</f>
        <v>-1079.56</v>
      </c>
      <c r="N1700" s="44">
        <v>1</v>
      </c>
      <c r="O1700" s="45" t="s">
        <v>997</v>
      </c>
      <c r="P1700" s="45" t="s">
        <v>1305</v>
      </c>
      <c r="Q1700" s="45" t="s">
        <v>1738</v>
      </c>
      <c r="R1700" s="45" t="s">
        <v>995</v>
      </c>
      <c r="S1700" s="45" t="s">
        <v>1546</v>
      </c>
      <c r="T1700" s="44" t="s">
        <v>141</v>
      </c>
      <c r="U1700" s="46">
        <v>1100</v>
      </c>
      <c r="V1700" s="46">
        <v>1079.56</v>
      </c>
    </row>
    <row r="1701" spans="2:22" x14ac:dyDescent="0.2">
      <c r="B1701" s="14" t="str">
        <f>IF(tabDaten[[#This Row],[MandNr]]="","Fehler",IF(tabDaten[[#This Row],[MandNr]]=1,"1 Stadt Bad Rappenau","2 Eigenbetrieb Stadtenwässerung"))</f>
        <v>1 Stadt Bad Rappenau</v>
      </c>
      <c r="C1701" s="14" t="str">
        <f>IF(OR(tabDaten[[#This Row],[art]]="00",tabDaten[[#This Row],[art]]="01",tabDaten[[#This Row],[art]]="60",tabDaten[[#This Row],[art]]="61"),"0 Verwaltungshaushalt","1 Vermögenshaushalt")</f>
        <v>0 Verwaltungshaushalt</v>
      </c>
      <c r="D1701" s="14" t="str">
        <f>VLOOKUP(tabDaten[[#This Row],[art]],tabKontenart[],2,FALSE)</f>
        <v>01 Ausgaben VerwaltungsHH</v>
      </c>
      <c r="E1701" s="14" t="str">
        <f>LEFT(tabDaten[[#This Row],[Gld]],1) &amp; "    " &amp;VLOOKUP((tabDaten[[#This Row],[MandNr]]&amp;"x"&amp;LEFT(tabDaten[[#This Row],[Gld]],1)),tabGliederung[],2,FALSE)</f>
        <v xml:space="preserve">5    Gesundheit, Sport, Erholung </v>
      </c>
      <c r="F1701" s="14" t="str">
        <f>LEFT(tabDaten[[#This Row],[Gld]],2) &amp; "    " &amp;VLOOKUP((tabDaten[[#This Row],[MandNr]]&amp;"x"&amp;LEFT(tabDaten[[#This Row],[Gld]],2)),tabGliederung[],2,FALSE)</f>
        <v xml:space="preserve">56    Eigene Sportstätten </v>
      </c>
      <c r="G17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1" s="14" t="str">
        <f>LEFT(tabDaten[[#This Row],[Gld]],4) &amp; "    " &amp;VLOOKUP((tabDaten[[#This Row],[MandNr]]&amp;"x"&amp;LEFT(tabDaten[[#This Row],[Gld]],4)),tabGliederung[],2,FALSE)</f>
        <v xml:space="preserve">5616    Sporthalle Obergimpern </v>
      </c>
      <c r="I1701" s="14" t="str">
        <f>IF(OR(LEFT(tabDaten[[#This Row],[Grp]],1)*1=3,LEFT(tabDaten[[#This Row],[Grp]],1)*1=9),LEFT(tabDaten[[#This Row],[Grp]],2),LEFT(tabDaten[[#This Row],[Grp]],1))</f>
        <v>6</v>
      </c>
      <c r="J1701" s="14" t="str">
        <f>VLOOKUP(tabDaten[[#This Row],[GrpKurz]],tabGruppierung[],2,FALSE)</f>
        <v>A   Sächlicher Verwaltungs- und Betriebsaufwand</v>
      </c>
      <c r="K17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5616-650000    Bürobedarf   </v>
      </c>
      <c r="L1701" s="17">
        <f>IF(OR(tabDaten[[#This Row],[art]]="00",tabDaten[[#This Row],[art]]="10"),tabDaten[[#This Row],[Plan]],tabDaten[[#This Row],[Plan]]*-1)</f>
        <v>-300</v>
      </c>
      <c r="M1701" s="18">
        <f>IF(OR(tabDaten[[#This Row],[art]]="00",tabDaten[[#This Row],[art]]="10",tabDaten[[#This Row],[art]]="60",tabDaten[[#This Row],[art]]="70"),tabDaten[[#This Row],[Rechnung]],tabDaten[[#This Row],[Rechnung]]*-1)</f>
        <v>0</v>
      </c>
      <c r="N1701" s="44">
        <v>1</v>
      </c>
      <c r="O1701" s="45" t="s">
        <v>997</v>
      </c>
      <c r="P1701" s="45" t="s">
        <v>1305</v>
      </c>
      <c r="Q1701" s="45" t="s">
        <v>1724</v>
      </c>
      <c r="R1701" s="45" t="s">
        <v>995</v>
      </c>
      <c r="S1701" s="45" t="s">
        <v>1546</v>
      </c>
      <c r="T1701" s="44" t="s">
        <v>119</v>
      </c>
      <c r="U1701" s="46">
        <v>300</v>
      </c>
      <c r="V1701" s="46">
        <v>0</v>
      </c>
    </row>
    <row r="1702" spans="2:22" x14ac:dyDescent="0.2">
      <c r="B1702" s="14" t="str">
        <f>IF(tabDaten[[#This Row],[MandNr]]="","Fehler",IF(tabDaten[[#This Row],[MandNr]]=1,"1 Stadt Bad Rappenau","2 Eigenbetrieb Stadtenwässerung"))</f>
        <v>1 Stadt Bad Rappenau</v>
      </c>
      <c r="C1702" s="14" t="str">
        <f>IF(OR(tabDaten[[#This Row],[art]]="00",tabDaten[[#This Row],[art]]="01",tabDaten[[#This Row],[art]]="60",tabDaten[[#This Row],[art]]="61"),"0 Verwaltungshaushalt","1 Vermögenshaushalt")</f>
        <v>0 Verwaltungshaushalt</v>
      </c>
      <c r="D1702" s="14" t="str">
        <f>VLOOKUP(tabDaten[[#This Row],[art]],tabKontenart[],2,FALSE)</f>
        <v>01 Ausgaben VerwaltungsHH</v>
      </c>
      <c r="E1702" s="14" t="str">
        <f>LEFT(tabDaten[[#This Row],[Gld]],1) &amp; "    " &amp;VLOOKUP((tabDaten[[#This Row],[MandNr]]&amp;"x"&amp;LEFT(tabDaten[[#This Row],[Gld]],1)),tabGliederung[],2,FALSE)</f>
        <v xml:space="preserve">5    Gesundheit, Sport, Erholung </v>
      </c>
      <c r="F1702" s="14" t="str">
        <f>LEFT(tabDaten[[#This Row],[Gld]],2) &amp; "    " &amp;VLOOKUP((tabDaten[[#This Row],[MandNr]]&amp;"x"&amp;LEFT(tabDaten[[#This Row],[Gld]],2)),tabGliederung[],2,FALSE)</f>
        <v xml:space="preserve">56    Eigene Sportstätten </v>
      </c>
      <c r="G17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2" s="14" t="str">
        <f>LEFT(tabDaten[[#This Row],[Gld]],4) &amp; "    " &amp;VLOOKUP((tabDaten[[#This Row],[MandNr]]&amp;"x"&amp;LEFT(tabDaten[[#This Row],[Gld]],4)),tabGliederung[],2,FALSE)</f>
        <v xml:space="preserve">5616    Sporthalle Obergimpern </v>
      </c>
      <c r="I1702" s="14" t="str">
        <f>IF(OR(LEFT(tabDaten[[#This Row],[Grp]],1)*1=3,LEFT(tabDaten[[#This Row],[Grp]],1)*1=9),LEFT(tabDaten[[#This Row],[Grp]],2),LEFT(tabDaten[[#This Row],[Grp]],1))</f>
        <v>6</v>
      </c>
      <c r="J1702" s="14" t="str">
        <f>VLOOKUP(tabDaten[[#This Row],[GrpKurz]],tabGruppierung[],2,FALSE)</f>
        <v>A   Sächlicher Verwaltungs- und Betriebsaufwand</v>
      </c>
      <c r="K17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5616-668000    Vermischte Ausgaben   </v>
      </c>
      <c r="L1702" s="17">
        <f>IF(OR(tabDaten[[#This Row],[art]]="00",tabDaten[[#This Row],[art]]="10"),tabDaten[[#This Row],[Plan]],tabDaten[[#This Row],[Plan]]*-1)</f>
        <v>-400</v>
      </c>
      <c r="M1702" s="18">
        <f>IF(OR(tabDaten[[#This Row],[art]]="00",tabDaten[[#This Row],[art]]="10",tabDaten[[#This Row],[art]]="60",tabDaten[[#This Row],[art]]="70"),tabDaten[[#This Row],[Rechnung]],tabDaten[[#This Row],[Rechnung]]*-1)</f>
        <v>-540</v>
      </c>
      <c r="N1702" s="44">
        <v>1</v>
      </c>
      <c r="O1702" s="45" t="s">
        <v>997</v>
      </c>
      <c r="P1702" s="45" t="s">
        <v>1305</v>
      </c>
      <c r="Q1702" s="45" t="s">
        <v>1726</v>
      </c>
      <c r="R1702" s="45" t="s">
        <v>995</v>
      </c>
      <c r="S1702" s="45" t="s">
        <v>1546</v>
      </c>
      <c r="T1702" s="44" t="s">
        <v>121</v>
      </c>
      <c r="U1702" s="46">
        <v>400</v>
      </c>
      <c r="V1702" s="46">
        <v>540</v>
      </c>
    </row>
    <row r="1703" spans="2:22" x14ac:dyDescent="0.2">
      <c r="B1703" s="14" t="str">
        <f>IF(tabDaten[[#This Row],[MandNr]]="","Fehler",IF(tabDaten[[#This Row],[MandNr]]=1,"1 Stadt Bad Rappenau","2 Eigenbetrieb Stadtenwässerung"))</f>
        <v>1 Stadt Bad Rappenau</v>
      </c>
      <c r="C1703" s="14" t="str">
        <f>IF(OR(tabDaten[[#This Row],[art]]="00",tabDaten[[#This Row],[art]]="01",tabDaten[[#This Row],[art]]="60",tabDaten[[#This Row],[art]]="61"),"0 Verwaltungshaushalt","1 Vermögenshaushalt")</f>
        <v>0 Verwaltungshaushalt</v>
      </c>
      <c r="D1703" s="14" t="str">
        <f>VLOOKUP(tabDaten[[#This Row],[art]],tabKontenart[],2,FALSE)</f>
        <v>01 Ausgaben VerwaltungsHH</v>
      </c>
      <c r="E1703" s="14" t="str">
        <f>LEFT(tabDaten[[#This Row],[Gld]],1) &amp; "    " &amp;VLOOKUP((tabDaten[[#This Row],[MandNr]]&amp;"x"&amp;LEFT(tabDaten[[#This Row],[Gld]],1)),tabGliederung[],2,FALSE)</f>
        <v xml:space="preserve">5    Gesundheit, Sport, Erholung </v>
      </c>
      <c r="F1703" s="14" t="str">
        <f>LEFT(tabDaten[[#This Row],[Gld]],2) &amp; "    " &amp;VLOOKUP((tabDaten[[#This Row],[MandNr]]&amp;"x"&amp;LEFT(tabDaten[[#This Row],[Gld]],2)),tabGliederung[],2,FALSE)</f>
        <v xml:space="preserve">56    Eigene Sportstätten </v>
      </c>
      <c r="G17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3" s="14" t="str">
        <f>LEFT(tabDaten[[#This Row],[Gld]],4) &amp; "    " &amp;VLOOKUP((tabDaten[[#This Row],[MandNr]]&amp;"x"&amp;LEFT(tabDaten[[#This Row],[Gld]],4)),tabGliederung[],2,FALSE)</f>
        <v xml:space="preserve">5616    Sporthalle Obergimpern </v>
      </c>
      <c r="I1703" s="14" t="str">
        <f>IF(OR(LEFT(tabDaten[[#This Row],[Grp]],1)*1=3,LEFT(tabDaten[[#This Row],[Grp]],1)*1=9),LEFT(tabDaten[[#This Row],[Grp]],2),LEFT(tabDaten[[#This Row],[Grp]],1))</f>
        <v>6</v>
      </c>
      <c r="J1703" s="14" t="str">
        <f>VLOOKUP(tabDaten[[#This Row],[GrpKurz]],tabGruppierung[],2,FALSE)</f>
        <v>A   Sächlicher Verwaltungs- und Betriebsaufwand</v>
      </c>
      <c r="K17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5616-679000    Innere Verrechnungen   </v>
      </c>
      <c r="L1703" s="17">
        <f>IF(OR(tabDaten[[#This Row],[art]]="00",tabDaten[[#This Row],[art]]="10"),tabDaten[[#This Row],[Plan]],tabDaten[[#This Row],[Plan]]*-1)</f>
        <v>-6100</v>
      </c>
      <c r="M1703" s="18">
        <f>IF(OR(tabDaten[[#This Row],[art]]="00",tabDaten[[#This Row],[art]]="10",tabDaten[[#This Row],[art]]="60",tabDaten[[#This Row],[art]]="70"),tabDaten[[#This Row],[Rechnung]],tabDaten[[#This Row],[Rechnung]]*-1)</f>
        <v>0</v>
      </c>
      <c r="N1703" s="44">
        <v>1</v>
      </c>
      <c r="O1703" s="45" t="s">
        <v>997</v>
      </c>
      <c r="P1703" s="45" t="s">
        <v>1305</v>
      </c>
      <c r="Q1703" s="45" t="s">
        <v>1728</v>
      </c>
      <c r="R1703" s="45" t="s">
        <v>995</v>
      </c>
      <c r="S1703" s="45" t="s">
        <v>1546</v>
      </c>
      <c r="T1703" s="44" t="s">
        <v>11</v>
      </c>
      <c r="U1703" s="46">
        <v>6100</v>
      </c>
      <c r="V1703" s="46">
        <v>0</v>
      </c>
    </row>
    <row r="1704" spans="2:22" x14ac:dyDescent="0.2">
      <c r="B1704" s="14" t="str">
        <f>IF(tabDaten[[#This Row],[MandNr]]="","Fehler",IF(tabDaten[[#This Row],[MandNr]]=1,"1 Stadt Bad Rappenau","2 Eigenbetrieb Stadtenwässerung"))</f>
        <v>1 Stadt Bad Rappenau</v>
      </c>
      <c r="C1704" s="14" t="str">
        <f>IF(OR(tabDaten[[#This Row],[art]]="00",tabDaten[[#This Row],[art]]="01",tabDaten[[#This Row],[art]]="60",tabDaten[[#This Row],[art]]="61"),"0 Verwaltungshaushalt","1 Vermögenshaushalt")</f>
        <v>0 Verwaltungshaushalt</v>
      </c>
      <c r="D1704" s="14" t="str">
        <f>VLOOKUP(tabDaten[[#This Row],[art]],tabKontenart[],2,FALSE)</f>
        <v>01 Ausgaben VerwaltungsHH</v>
      </c>
      <c r="E1704" s="14" t="str">
        <f>LEFT(tabDaten[[#This Row],[Gld]],1) &amp; "    " &amp;VLOOKUP((tabDaten[[#This Row],[MandNr]]&amp;"x"&amp;LEFT(tabDaten[[#This Row],[Gld]],1)),tabGliederung[],2,FALSE)</f>
        <v xml:space="preserve">5    Gesundheit, Sport, Erholung </v>
      </c>
      <c r="F1704" s="14" t="str">
        <f>LEFT(tabDaten[[#This Row],[Gld]],2) &amp; "    " &amp;VLOOKUP((tabDaten[[#This Row],[MandNr]]&amp;"x"&amp;LEFT(tabDaten[[#This Row],[Gld]],2)),tabGliederung[],2,FALSE)</f>
        <v xml:space="preserve">56    Eigene Sportstätten </v>
      </c>
      <c r="G17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4" s="14" t="str">
        <f>LEFT(tabDaten[[#This Row],[Gld]],4) &amp; "    " &amp;VLOOKUP((tabDaten[[#This Row],[MandNr]]&amp;"x"&amp;LEFT(tabDaten[[#This Row],[Gld]],4)),tabGliederung[],2,FALSE)</f>
        <v xml:space="preserve">5616    Sporthalle Obergimpern </v>
      </c>
      <c r="I1704" s="14" t="str">
        <f>IF(OR(LEFT(tabDaten[[#This Row],[Grp]],1)*1=3,LEFT(tabDaten[[#This Row],[Grp]],1)*1=9),LEFT(tabDaten[[#This Row],[Grp]],2),LEFT(tabDaten[[#This Row],[Grp]],1))</f>
        <v>6</v>
      </c>
      <c r="J1704" s="14" t="str">
        <f>VLOOKUP(tabDaten[[#This Row],[GrpKurz]],tabGruppierung[],2,FALSE)</f>
        <v>A   Sächlicher Verwaltungs- und Betriebsaufwand</v>
      </c>
      <c r="K17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5616-680000    Abschreibungen   </v>
      </c>
      <c r="L1704" s="17">
        <f>IF(OR(tabDaten[[#This Row],[art]]="00",tabDaten[[#This Row],[art]]="10"),tabDaten[[#This Row],[Plan]],tabDaten[[#This Row],[Plan]]*-1)</f>
        <v>-20100</v>
      </c>
      <c r="M1704" s="18">
        <f>IF(OR(tabDaten[[#This Row],[art]]="00",tabDaten[[#This Row],[art]]="10",tabDaten[[#This Row],[art]]="60",tabDaten[[#This Row],[art]]="70"),tabDaten[[#This Row],[Rechnung]],tabDaten[[#This Row],[Rechnung]]*-1)</f>
        <v>-20047.12</v>
      </c>
      <c r="N1704" s="44">
        <v>1</v>
      </c>
      <c r="O1704" s="45" t="s">
        <v>997</v>
      </c>
      <c r="P1704" s="45" t="s">
        <v>1305</v>
      </c>
      <c r="Q1704" s="45" t="s">
        <v>1752</v>
      </c>
      <c r="R1704" s="45" t="s">
        <v>995</v>
      </c>
      <c r="S1704" s="45" t="s">
        <v>1546</v>
      </c>
      <c r="T1704" s="44" t="s">
        <v>98</v>
      </c>
      <c r="U1704" s="46">
        <v>20100</v>
      </c>
      <c r="V1704" s="46">
        <v>20047.12</v>
      </c>
    </row>
    <row r="1705" spans="2:22" x14ac:dyDescent="0.2">
      <c r="B1705" s="14" t="str">
        <f>IF(tabDaten[[#This Row],[MandNr]]="","Fehler",IF(tabDaten[[#This Row],[MandNr]]=1,"1 Stadt Bad Rappenau","2 Eigenbetrieb Stadtenwässerung"))</f>
        <v>1 Stadt Bad Rappenau</v>
      </c>
      <c r="C1705" s="14" t="str">
        <f>IF(OR(tabDaten[[#This Row],[art]]="00",tabDaten[[#This Row],[art]]="01",tabDaten[[#This Row],[art]]="60",tabDaten[[#This Row],[art]]="61"),"0 Verwaltungshaushalt","1 Vermögenshaushalt")</f>
        <v>0 Verwaltungshaushalt</v>
      </c>
      <c r="D1705" s="14" t="str">
        <f>VLOOKUP(tabDaten[[#This Row],[art]],tabKontenart[],2,FALSE)</f>
        <v>01 Ausgaben VerwaltungsHH</v>
      </c>
      <c r="E1705" s="14" t="str">
        <f>LEFT(tabDaten[[#This Row],[Gld]],1) &amp; "    " &amp;VLOOKUP((tabDaten[[#This Row],[MandNr]]&amp;"x"&amp;LEFT(tabDaten[[#This Row],[Gld]],1)),tabGliederung[],2,FALSE)</f>
        <v xml:space="preserve">5    Gesundheit, Sport, Erholung </v>
      </c>
      <c r="F1705" s="14" t="str">
        <f>LEFT(tabDaten[[#This Row],[Gld]],2) &amp; "    " &amp;VLOOKUP((tabDaten[[#This Row],[MandNr]]&amp;"x"&amp;LEFT(tabDaten[[#This Row],[Gld]],2)),tabGliederung[],2,FALSE)</f>
        <v xml:space="preserve">56    Eigene Sportstätten </v>
      </c>
      <c r="G17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5" s="14" t="str">
        <f>LEFT(tabDaten[[#This Row],[Gld]],4) &amp; "    " &amp;VLOOKUP((tabDaten[[#This Row],[MandNr]]&amp;"x"&amp;LEFT(tabDaten[[#This Row],[Gld]],4)),tabGliederung[],2,FALSE)</f>
        <v xml:space="preserve">5616    Sporthalle Obergimpern </v>
      </c>
      <c r="I1705" s="14" t="str">
        <f>IF(OR(LEFT(tabDaten[[#This Row],[Grp]],1)*1=3,LEFT(tabDaten[[#This Row],[Grp]],1)*1=9),LEFT(tabDaten[[#This Row],[Grp]],2),LEFT(tabDaten[[#This Row],[Grp]],1))</f>
        <v>6</v>
      </c>
      <c r="J1705" s="14" t="str">
        <f>VLOOKUP(tabDaten[[#This Row],[GrpKurz]],tabGruppierung[],2,FALSE)</f>
        <v>A   Sächlicher Verwaltungs- und Betriebsaufwand</v>
      </c>
      <c r="K17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5616-685000    Verzinsung des Anlagekapitals   </v>
      </c>
      <c r="L1705" s="17">
        <f>IF(OR(tabDaten[[#This Row],[art]]="00",tabDaten[[#This Row],[art]]="10"),tabDaten[[#This Row],[Plan]],tabDaten[[#This Row],[Plan]]*-1)</f>
        <v>-8200</v>
      </c>
      <c r="M1705" s="18">
        <f>IF(OR(tabDaten[[#This Row],[art]]="00",tabDaten[[#This Row],[art]]="10",tabDaten[[#This Row],[art]]="60",tabDaten[[#This Row],[art]]="70"),tabDaten[[#This Row],[Rechnung]],tabDaten[[#This Row],[Rechnung]]*-1)</f>
        <v>-8188.21</v>
      </c>
      <c r="N1705" s="44">
        <v>1</v>
      </c>
      <c r="O1705" s="45" t="s">
        <v>997</v>
      </c>
      <c r="P1705" s="45" t="s">
        <v>1305</v>
      </c>
      <c r="Q1705" s="45" t="s">
        <v>1753</v>
      </c>
      <c r="R1705" s="45" t="s">
        <v>995</v>
      </c>
      <c r="S1705" s="45" t="s">
        <v>1546</v>
      </c>
      <c r="T1705" s="44" t="s">
        <v>165</v>
      </c>
      <c r="U1705" s="46">
        <v>8200</v>
      </c>
      <c r="V1705" s="46">
        <v>8188.21</v>
      </c>
    </row>
    <row r="1706" spans="2:22" x14ac:dyDescent="0.2">
      <c r="B1706" s="14" t="str">
        <f>IF(tabDaten[[#This Row],[MandNr]]="","Fehler",IF(tabDaten[[#This Row],[MandNr]]=1,"1 Stadt Bad Rappenau","2 Eigenbetrieb Stadtenwässerung"))</f>
        <v>1 Stadt Bad Rappenau</v>
      </c>
      <c r="C1706" s="14" t="str">
        <f>IF(OR(tabDaten[[#This Row],[art]]="00",tabDaten[[#This Row],[art]]="01",tabDaten[[#This Row],[art]]="60",tabDaten[[#This Row],[art]]="61"),"0 Verwaltungshaushalt","1 Vermögenshaushalt")</f>
        <v>0 Verwaltungshaushalt</v>
      </c>
      <c r="D1706" s="14" t="str">
        <f>VLOOKUP(tabDaten[[#This Row],[art]],tabKontenart[],2,FALSE)</f>
        <v>01 Ausgaben VerwaltungsHH</v>
      </c>
      <c r="E1706" s="14" t="str">
        <f>LEFT(tabDaten[[#This Row],[Gld]],1) &amp; "    " &amp;VLOOKUP((tabDaten[[#This Row],[MandNr]]&amp;"x"&amp;LEFT(tabDaten[[#This Row],[Gld]],1)),tabGliederung[],2,FALSE)</f>
        <v xml:space="preserve">5    Gesundheit, Sport, Erholung </v>
      </c>
      <c r="F1706" s="14" t="str">
        <f>LEFT(tabDaten[[#This Row],[Gld]],2) &amp; "    " &amp;VLOOKUP((tabDaten[[#This Row],[MandNr]]&amp;"x"&amp;LEFT(tabDaten[[#This Row],[Gld]],2)),tabGliederung[],2,FALSE)</f>
        <v xml:space="preserve">56    Eigene Sportstätten </v>
      </c>
      <c r="G17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6" s="14" t="str">
        <f>LEFT(tabDaten[[#This Row],[Gld]],4) &amp; "    " &amp;VLOOKUP((tabDaten[[#This Row],[MandNr]]&amp;"x"&amp;LEFT(tabDaten[[#This Row],[Gld]],4)),tabGliederung[],2,FALSE)</f>
        <v xml:space="preserve">5617    Sporthalle Treschklingen </v>
      </c>
      <c r="I1706" s="14" t="str">
        <f>IF(OR(LEFT(tabDaten[[#This Row],[Grp]],1)*1=3,LEFT(tabDaten[[#This Row],[Grp]],1)*1=9),LEFT(tabDaten[[#This Row],[Grp]],2),LEFT(tabDaten[[#This Row],[Grp]],1))</f>
        <v>5</v>
      </c>
      <c r="J1706" s="14" t="str">
        <f>VLOOKUP(tabDaten[[#This Row],[GrpKurz]],tabGruppierung[],2,FALSE)</f>
        <v>A   Sächlicher Verwaltungs- und Betriebsaufwand</v>
      </c>
      <c r="K17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5617-501000    Gebäudeunterhaltung   </v>
      </c>
      <c r="L1706" s="17">
        <f>IF(OR(tabDaten[[#This Row],[art]]="00",tabDaten[[#This Row],[art]]="10"),tabDaten[[#This Row],[Plan]],tabDaten[[#This Row],[Plan]]*-1)</f>
        <v>-2500</v>
      </c>
      <c r="M1706" s="18">
        <f>IF(OR(tabDaten[[#This Row],[art]]="00",tabDaten[[#This Row],[art]]="10",tabDaten[[#This Row],[art]]="60",tabDaten[[#This Row],[art]]="70"),tabDaten[[#This Row],[Rechnung]],tabDaten[[#This Row],[Rechnung]]*-1)</f>
        <v>-1317.18</v>
      </c>
      <c r="N1706" s="44">
        <v>1</v>
      </c>
      <c r="O1706" s="45" t="s">
        <v>997</v>
      </c>
      <c r="P1706" s="45" t="s">
        <v>1306</v>
      </c>
      <c r="Q1706" s="45" t="s">
        <v>1730</v>
      </c>
      <c r="R1706" s="45" t="s">
        <v>995</v>
      </c>
      <c r="S1706" s="45" t="s">
        <v>1546</v>
      </c>
      <c r="T1706" s="44" t="s">
        <v>133</v>
      </c>
      <c r="U1706" s="46">
        <v>2500</v>
      </c>
      <c r="V1706" s="46">
        <v>1317.18</v>
      </c>
    </row>
    <row r="1707" spans="2:22" x14ac:dyDescent="0.2">
      <c r="B1707" s="14" t="str">
        <f>IF(tabDaten[[#This Row],[MandNr]]="","Fehler",IF(tabDaten[[#This Row],[MandNr]]=1,"1 Stadt Bad Rappenau","2 Eigenbetrieb Stadtenwässerung"))</f>
        <v>1 Stadt Bad Rappenau</v>
      </c>
      <c r="C1707" s="14" t="str">
        <f>IF(OR(tabDaten[[#This Row],[art]]="00",tabDaten[[#This Row],[art]]="01",tabDaten[[#This Row],[art]]="60",tabDaten[[#This Row],[art]]="61"),"0 Verwaltungshaushalt","1 Vermögenshaushalt")</f>
        <v>0 Verwaltungshaushalt</v>
      </c>
      <c r="D1707" s="14" t="str">
        <f>VLOOKUP(tabDaten[[#This Row],[art]],tabKontenart[],2,FALSE)</f>
        <v>01 Ausgaben VerwaltungsHH</v>
      </c>
      <c r="E1707" s="14" t="str">
        <f>LEFT(tabDaten[[#This Row],[Gld]],1) &amp; "    " &amp;VLOOKUP((tabDaten[[#This Row],[MandNr]]&amp;"x"&amp;LEFT(tabDaten[[#This Row],[Gld]],1)),tabGliederung[],2,FALSE)</f>
        <v xml:space="preserve">5    Gesundheit, Sport, Erholung </v>
      </c>
      <c r="F1707" s="14" t="str">
        <f>LEFT(tabDaten[[#This Row],[Gld]],2) &amp; "    " &amp;VLOOKUP((tabDaten[[#This Row],[MandNr]]&amp;"x"&amp;LEFT(tabDaten[[#This Row],[Gld]],2)),tabGliederung[],2,FALSE)</f>
        <v xml:space="preserve">56    Eigene Sportstätten </v>
      </c>
      <c r="G17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7" s="14" t="str">
        <f>LEFT(tabDaten[[#This Row],[Gld]],4) &amp; "    " &amp;VLOOKUP((tabDaten[[#This Row],[MandNr]]&amp;"x"&amp;LEFT(tabDaten[[#This Row],[Gld]],4)),tabGliederung[],2,FALSE)</f>
        <v xml:space="preserve">5617    Sporthalle Treschklingen </v>
      </c>
      <c r="I1707" s="14" t="str">
        <f>IF(OR(LEFT(tabDaten[[#This Row],[Grp]],1)*1=3,LEFT(tabDaten[[#This Row],[Grp]],1)*1=9),LEFT(tabDaten[[#This Row],[Grp]],2),LEFT(tabDaten[[#This Row],[Grp]],1))</f>
        <v>5</v>
      </c>
      <c r="J1707" s="14" t="str">
        <f>VLOOKUP(tabDaten[[#This Row],[GrpKurz]],tabGruppierung[],2,FALSE)</f>
        <v>A   Sächlicher Verwaltungs- und Betriebsaufwand</v>
      </c>
      <c r="K17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5617-521000    Geräte, Ausstattungs- und Einrichtungsgegenstände  </v>
      </c>
      <c r="L1707" s="17">
        <f>IF(OR(tabDaten[[#This Row],[art]]="00",tabDaten[[#This Row],[art]]="10"),tabDaten[[#This Row],[Plan]],tabDaten[[#This Row],[Plan]]*-1)</f>
        <v>-1000</v>
      </c>
      <c r="M1707" s="18">
        <f>IF(OR(tabDaten[[#This Row],[art]]="00",tabDaten[[#This Row],[art]]="10",tabDaten[[#This Row],[art]]="60",tabDaten[[#This Row],[art]]="70"),tabDaten[[#This Row],[Rechnung]],tabDaten[[#This Row],[Rechnung]]*-1)</f>
        <v>-861.83</v>
      </c>
      <c r="N1707" s="44">
        <v>1</v>
      </c>
      <c r="O1707" s="45" t="s">
        <v>997</v>
      </c>
      <c r="P1707" s="45" t="s">
        <v>1306</v>
      </c>
      <c r="Q1707" s="45" t="s">
        <v>1750</v>
      </c>
      <c r="R1707" s="45" t="s">
        <v>995</v>
      </c>
      <c r="S1707" s="45" t="s">
        <v>1546</v>
      </c>
      <c r="T1707" s="44" t="s">
        <v>125</v>
      </c>
      <c r="U1707" s="46">
        <v>1000</v>
      </c>
      <c r="V1707" s="46">
        <v>861.83</v>
      </c>
    </row>
    <row r="1708" spans="2:22" x14ac:dyDescent="0.2">
      <c r="B1708" s="14" t="str">
        <f>IF(tabDaten[[#This Row],[MandNr]]="","Fehler",IF(tabDaten[[#This Row],[MandNr]]=1,"1 Stadt Bad Rappenau","2 Eigenbetrieb Stadtenwässerung"))</f>
        <v>1 Stadt Bad Rappenau</v>
      </c>
      <c r="C1708" s="14" t="str">
        <f>IF(OR(tabDaten[[#This Row],[art]]="00",tabDaten[[#This Row],[art]]="01",tabDaten[[#This Row],[art]]="60",tabDaten[[#This Row],[art]]="61"),"0 Verwaltungshaushalt","1 Vermögenshaushalt")</f>
        <v>0 Verwaltungshaushalt</v>
      </c>
      <c r="D1708" s="14" t="str">
        <f>VLOOKUP(tabDaten[[#This Row],[art]],tabKontenart[],2,FALSE)</f>
        <v>01 Ausgaben VerwaltungsHH</v>
      </c>
      <c r="E1708" s="14" t="str">
        <f>LEFT(tabDaten[[#This Row],[Gld]],1) &amp; "    " &amp;VLOOKUP((tabDaten[[#This Row],[MandNr]]&amp;"x"&amp;LEFT(tabDaten[[#This Row],[Gld]],1)),tabGliederung[],2,FALSE)</f>
        <v xml:space="preserve">5    Gesundheit, Sport, Erholung </v>
      </c>
      <c r="F1708" s="14" t="str">
        <f>LEFT(tabDaten[[#This Row],[Gld]],2) &amp; "    " &amp;VLOOKUP((tabDaten[[#This Row],[MandNr]]&amp;"x"&amp;LEFT(tabDaten[[#This Row],[Gld]],2)),tabGliederung[],2,FALSE)</f>
        <v xml:space="preserve">56    Eigene Sportstätten </v>
      </c>
      <c r="G17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8" s="14" t="str">
        <f>LEFT(tabDaten[[#This Row],[Gld]],4) &amp; "    " &amp;VLOOKUP((tabDaten[[#This Row],[MandNr]]&amp;"x"&amp;LEFT(tabDaten[[#This Row],[Gld]],4)),tabGliederung[],2,FALSE)</f>
        <v xml:space="preserve">5617    Sporthalle Treschklingen </v>
      </c>
      <c r="I1708" s="14" t="str">
        <f>IF(OR(LEFT(tabDaten[[#This Row],[Grp]],1)*1=3,LEFT(tabDaten[[#This Row],[Grp]],1)*1=9),LEFT(tabDaten[[#This Row],[Grp]],2),LEFT(tabDaten[[#This Row],[Grp]],1))</f>
        <v>5</v>
      </c>
      <c r="J1708" s="14" t="str">
        <f>VLOOKUP(tabDaten[[#This Row],[GrpKurz]],tabGruppierung[],2,FALSE)</f>
        <v>A   Sächlicher Verwaltungs- und Betriebsaufwand</v>
      </c>
      <c r="K17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5617-541000    Strom   </v>
      </c>
      <c r="L1708" s="17">
        <f>IF(OR(tabDaten[[#This Row],[art]]="00",tabDaten[[#This Row],[art]]="10"),tabDaten[[#This Row],[Plan]],tabDaten[[#This Row],[Plan]]*-1)</f>
        <v>-3900</v>
      </c>
      <c r="M1708" s="18">
        <f>IF(OR(tabDaten[[#This Row],[art]]="00",tabDaten[[#This Row],[art]]="10",tabDaten[[#This Row],[art]]="60",tabDaten[[#This Row],[art]]="70"),tabDaten[[#This Row],[Rechnung]],tabDaten[[#This Row],[Rechnung]]*-1)</f>
        <v>-4183.79</v>
      </c>
      <c r="N1708" s="44">
        <v>1</v>
      </c>
      <c r="O1708" s="45" t="s">
        <v>997</v>
      </c>
      <c r="P1708" s="45" t="s">
        <v>1306</v>
      </c>
      <c r="Q1708" s="45" t="s">
        <v>1732</v>
      </c>
      <c r="R1708" s="45" t="s">
        <v>995</v>
      </c>
      <c r="S1708" s="45" t="s">
        <v>1546</v>
      </c>
      <c r="T1708" s="44" t="s">
        <v>135</v>
      </c>
      <c r="U1708" s="46">
        <v>3900</v>
      </c>
      <c r="V1708" s="46">
        <v>4183.79</v>
      </c>
    </row>
    <row r="1709" spans="2:22" x14ac:dyDescent="0.2">
      <c r="B1709" s="14" t="str">
        <f>IF(tabDaten[[#This Row],[MandNr]]="","Fehler",IF(tabDaten[[#This Row],[MandNr]]=1,"1 Stadt Bad Rappenau","2 Eigenbetrieb Stadtenwässerung"))</f>
        <v>1 Stadt Bad Rappenau</v>
      </c>
      <c r="C1709" s="14" t="str">
        <f>IF(OR(tabDaten[[#This Row],[art]]="00",tabDaten[[#This Row],[art]]="01",tabDaten[[#This Row],[art]]="60",tabDaten[[#This Row],[art]]="61"),"0 Verwaltungshaushalt","1 Vermögenshaushalt")</f>
        <v>0 Verwaltungshaushalt</v>
      </c>
      <c r="D1709" s="14" t="str">
        <f>VLOOKUP(tabDaten[[#This Row],[art]],tabKontenart[],2,FALSE)</f>
        <v>01 Ausgaben VerwaltungsHH</v>
      </c>
      <c r="E1709" s="14" t="str">
        <f>LEFT(tabDaten[[#This Row],[Gld]],1) &amp; "    " &amp;VLOOKUP((tabDaten[[#This Row],[MandNr]]&amp;"x"&amp;LEFT(tabDaten[[#This Row],[Gld]],1)),tabGliederung[],2,FALSE)</f>
        <v xml:space="preserve">5    Gesundheit, Sport, Erholung </v>
      </c>
      <c r="F1709" s="14" t="str">
        <f>LEFT(tabDaten[[#This Row],[Gld]],2) &amp; "    " &amp;VLOOKUP((tabDaten[[#This Row],[MandNr]]&amp;"x"&amp;LEFT(tabDaten[[#This Row],[Gld]],2)),tabGliederung[],2,FALSE)</f>
        <v xml:space="preserve">56    Eigene Sportstätten </v>
      </c>
      <c r="G17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09" s="14" t="str">
        <f>LEFT(tabDaten[[#This Row],[Gld]],4) &amp; "    " &amp;VLOOKUP((tabDaten[[#This Row],[MandNr]]&amp;"x"&amp;LEFT(tabDaten[[#This Row],[Gld]],4)),tabGliederung[],2,FALSE)</f>
        <v xml:space="preserve">5617    Sporthalle Treschklingen </v>
      </c>
      <c r="I1709" s="14" t="str">
        <f>IF(OR(LEFT(tabDaten[[#This Row],[Grp]],1)*1=3,LEFT(tabDaten[[#This Row],[Grp]],1)*1=9),LEFT(tabDaten[[#This Row],[Grp]],2),LEFT(tabDaten[[#This Row],[Grp]],1))</f>
        <v>5</v>
      </c>
      <c r="J1709" s="14" t="str">
        <f>VLOOKUP(tabDaten[[#This Row],[GrpKurz]],tabGruppierung[],2,FALSE)</f>
        <v>A   Sächlicher Verwaltungs- und Betriebsaufwand</v>
      </c>
      <c r="K17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5617-542000    Wasser / Abwasser   </v>
      </c>
      <c r="L1709" s="17">
        <f>IF(OR(tabDaten[[#This Row],[art]]="00",tabDaten[[#This Row],[art]]="10"),tabDaten[[#This Row],[Plan]],tabDaten[[#This Row],[Plan]]*-1)</f>
        <v>-1000</v>
      </c>
      <c r="M1709" s="18">
        <f>IF(OR(tabDaten[[#This Row],[art]]="00",tabDaten[[#This Row],[art]]="10",tabDaten[[#This Row],[art]]="60",tabDaten[[#This Row],[art]]="70"),tabDaten[[#This Row],[Rechnung]],tabDaten[[#This Row],[Rechnung]]*-1)</f>
        <v>-947.7</v>
      </c>
      <c r="N1709" s="44">
        <v>1</v>
      </c>
      <c r="O1709" s="45" t="s">
        <v>997</v>
      </c>
      <c r="P1709" s="45" t="s">
        <v>1306</v>
      </c>
      <c r="Q1709" s="45" t="s">
        <v>1733</v>
      </c>
      <c r="R1709" s="45" t="s">
        <v>995</v>
      </c>
      <c r="S1709" s="45" t="s">
        <v>1546</v>
      </c>
      <c r="T1709" s="44" t="s">
        <v>136</v>
      </c>
      <c r="U1709" s="46">
        <v>1000</v>
      </c>
      <c r="V1709" s="46">
        <v>947.7</v>
      </c>
    </row>
    <row r="1710" spans="2:22" x14ac:dyDescent="0.2">
      <c r="B1710" s="14" t="str">
        <f>IF(tabDaten[[#This Row],[MandNr]]="","Fehler",IF(tabDaten[[#This Row],[MandNr]]=1,"1 Stadt Bad Rappenau","2 Eigenbetrieb Stadtenwässerung"))</f>
        <v>1 Stadt Bad Rappenau</v>
      </c>
      <c r="C1710" s="14" t="str">
        <f>IF(OR(tabDaten[[#This Row],[art]]="00",tabDaten[[#This Row],[art]]="01",tabDaten[[#This Row],[art]]="60",tabDaten[[#This Row],[art]]="61"),"0 Verwaltungshaushalt","1 Vermögenshaushalt")</f>
        <v>0 Verwaltungshaushalt</v>
      </c>
      <c r="D1710" s="14" t="str">
        <f>VLOOKUP(tabDaten[[#This Row],[art]],tabKontenart[],2,FALSE)</f>
        <v>01 Ausgaben VerwaltungsHH</v>
      </c>
      <c r="E1710" s="14" t="str">
        <f>LEFT(tabDaten[[#This Row],[Gld]],1) &amp; "    " &amp;VLOOKUP((tabDaten[[#This Row],[MandNr]]&amp;"x"&amp;LEFT(tabDaten[[#This Row],[Gld]],1)),tabGliederung[],2,FALSE)</f>
        <v xml:space="preserve">5    Gesundheit, Sport, Erholung </v>
      </c>
      <c r="F1710" s="14" t="str">
        <f>LEFT(tabDaten[[#This Row],[Gld]],2) &amp; "    " &amp;VLOOKUP((tabDaten[[#This Row],[MandNr]]&amp;"x"&amp;LEFT(tabDaten[[#This Row],[Gld]],2)),tabGliederung[],2,FALSE)</f>
        <v xml:space="preserve">56    Eigene Sportstätten </v>
      </c>
      <c r="G17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0" s="14" t="str">
        <f>LEFT(tabDaten[[#This Row],[Gld]],4) &amp; "    " &amp;VLOOKUP((tabDaten[[#This Row],[MandNr]]&amp;"x"&amp;LEFT(tabDaten[[#This Row],[Gld]],4)),tabGliederung[],2,FALSE)</f>
        <v xml:space="preserve">5617    Sporthalle Treschklingen </v>
      </c>
      <c r="I1710" s="14" t="str">
        <f>IF(OR(LEFT(tabDaten[[#This Row],[Grp]],1)*1=3,LEFT(tabDaten[[#This Row],[Grp]],1)*1=9),LEFT(tabDaten[[#This Row],[Grp]],2),LEFT(tabDaten[[#This Row],[Grp]],1))</f>
        <v>5</v>
      </c>
      <c r="J1710" s="14" t="str">
        <f>VLOOKUP(tabDaten[[#This Row],[GrpKurz]],tabGruppierung[],2,FALSE)</f>
        <v>A   Sächlicher Verwaltungs- und Betriebsaufwand</v>
      </c>
      <c r="K17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5617-543000    Heizungskosten   </v>
      </c>
      <c r="L1710" s="17">
        <f>IF(OR(tabDaten[[#This Row],[art]]="00",tabDaten[[#This Row],[art]]="10"),tabDaten[[#This Row],[Plan]],tabDaten[[#This Row],[Plan]]*-1)</f>
        <v>-3500</v>
      </c>
      <c r="M1710" s="18">
        <f>IF(OR(tabDaten[[#This Row],[art]]="00",tabDaten[[#This Row],[art]]="10",tabDaten[[#This Row],[art]]="60",tabDaten[[#This Row],[art]]="70"),tabDaten[[#This Row],[Rechnung]],tabDaten[[#This Row],[Rechnung]]*-1)</f>
        <v>-3501.66</v>
      </c>
      <c r="N1710" s="44">
        <v>1</v>
      </c>
      <c r="O1710" s="45" t="s">
        <v>997</v>
      </c>
      <c r="P1710" s="45" t="s">
        <v>1306</v>
      </c>
      <c r="Q1710" s="45" t="s">
        <v>1734</v>
      </c>
      <c r="R1710" s="45" t="s">
        <v>995</v>
      </c>
      <c r="S1710" s="45" t="s">
        <v>1546</v>
      </c>
      <c r="T1710" s="44" t="s">
        <v>137</v>
      </c>
      <c r="U1710" s="46">
        <v>3500</v>
      </c>
      <c r="V1710" s="46">
        <v>3501.66</v>
      </c>
    </row>
    <row r="1711" spans="2:22" x14ac:dyDescent="0.2">
      <c r="B1711" s="14" t="str">
        <f>IF(tabDaten[[#This Row],[MandNr]]="","Fehler",IF(tabDaten[[#This Row],[MandNr]]=1,"1 Stadt Bad Rappenau","2 Eigenbetrieb Stadtenwässerung"))</f>
        <v>1 Stadt Bad Rappenau</v>
      </c>
      <c r="C1711" s="14" t="str">
        <f>IF(OR(tabDaten[[#This Row],[art]]="00",tabDaten[[#This Row],[art]]="01",tabDaten[[#This Row],[art]]="60",tabDaten[[#This Row],[art]]="61"),"0 Verwaltungshaushalt","1 Vermögenshaushalt")</f>
        <v>0 Verwaltungshaushalt</v>
      </c>
      <c r="D1711" s="14" t="str">
        <f>VLOOKUP(tabDaten[[#This Row],[art]],tabKontenart[],2,FALSE)</f>
        <v>01 Ausgaben VerwaltungsHH</v>
      </c>
      <c r="E1711" s="14" t="str">
        <f>LEFT(tabDaten[[#This Row],[Gld]],1) &amp; "    " &amp;VLOOKUP((tabDaten[[#This Row],[MandNr]]&amp;"x"&amp;LEFT(tabDaten[[#This Row],[Gld]],1)),tabGliederung[],2,FALSE)</f>
        <v xml:space="preserve">5    Gesundheit, Sport, Erholung </v>
      </c>
      <c r="F1711" s="14" t="str">
        <f>LEFT(tabDaten[[#This Row],[Gld]],2) &amp; "    " &amp;VLOOKUP((tabDaten[[#This Row],[MandNr]]&amp;"x"&amp;LEFT(tabDaten[[#This Row],[Gld]],2)),tabGliederung[],2,FALSE)</f>
        <v xml:space="preserve">56    Eigene Sportstätten </v>
      </c>
      <c r="G17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1" s="14" t="str">
        <f>LEFT(tabDaten[[#This Row],[Gld]],4) &amp; "    " &amp;VLOOKUP((tabDaten[[#This Row],[MandNr]]&amp;"x"&amp;LEFT(tabDaten[[#This Row],[Gld]],4)),tabGliederung[],2,FALSE)</f>
        <v xml:space="preserve">5617    Sporthalle Treschklingen </v>
      </c>
      <c r="I1711" s="14" t="str">
        <f>IF(OR(LEFT(tabDaten[[#This Row],[Grp]],1)*1=3,LEFT(tabDaten[[#This Row],[Grp]],1)*1=9),LEFT(tabDaten[[#This Row],[Grp]],2),LEFT(tabDaten[[#This Row],[Grp]],1))</f>
        <v>5</v>
      </c>
      <c r="J1711" s="14" t="str">
        <f>VLOOKUP(tabDaten[[#This Row],[GrpKurz]],tabGruppierung[],2,FALSE)</f>
        <v>A   Sächlicher Verwaltungs- und Betriebsaufwand</v>
      </c>
      <c r="K17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5617-544000    Abfallgebühren   </v>
      </c>
      <c r="L1711" s="17">
        <f>IF(OR(tabDaten[[#This Row],[art]]="00",tabDaten[[#This Row],[art]]="10"),tabDaten[[#This Row],[Plan]],tabDaten[[#This Row],[Plan]]*-1)</f>
        <v>-100</v>
      </c>
      <c r="M1711" s="18">
        <f>IF(OR(tabDaten[[#This Row],[art]]="00",tabDaten[[#This Row],[art]]="10",tabDaten[[#This Row],[art]]="60",tabDaten[[#This Row],[art]]="70"),tabDaten[[#This Row],[Rechnung]],tabDaten[[#This Row],[Rechnung]]*-1)</f>
        <v>-70</v>
      </c>
      <c r="N1711" s="44">
        <v>1</v>
      </c>
      <c r="O1711" s="45" t="s">
        <v>997</v>
      </c>
      <c r="P1711" s="45" t="s">
        <v>1306</v>
      </c>
      <c r="Q1711" s="45" t="s">
        <v>1735</v>
      </c>
      <c r="R1711" s="45" t="s">
        <v>995</v>
      </c>
      <c r="S1711" s="45" t="s">
        <v>1546</v>
      </c>
      <c r="T1711" s="44" t="s">
        <v>138</v>
      </c>
      <c r="U1711" s="46">
        <v>100</v>
      </c>
      <c r="V1711" s="46">
        <v>70</v>
      </c>
    </row>
    <row r="1712" spans="2:22" x14ac:dyDescent="0.2">
      <c r="B1712" s="14" t="str">
        <f>IF(tabDaten[[#This Row],[MandNr]]="","Fehler",IF(tabDaten[[#This Row],[MandNr]]=1,"1 Stadt Bad Rappenau","2 Eigenbetrieb Stadtenwässerung"))</f>
        <v>1 Stadt Bad Rappenau</v>
      </c>
      <c r="C1712" s="14" t="str">
        <f>IF(OR(tabDaten[[#This Row],[art]]="00",tabDaten[[#This Row],[art]]="01",tabDaten[[#This Row],[art]]="60",tabDaten[[#This Row],[art]]="61"),"0 Verwaltungshaushalt","1 Vermögenshaushalt")</f>
        <v>0 Verwaltungshaushalt</v>
      </c>
      <c r="D1712" s="14" t="str">
        <f>VLOOKUP(tabDaten[[#This Row],[art]],tabKontenart[],2,FALSE)</f>
        <v>01 Ausgaben VerwaltungsHH</v>
      </c>
      <c r="E1712" s="14" t="str">
        <f>LEFT(tabDaten[[#This Row],[Gld]],1) &amp; "    " &amp;VLOOKUP((tabDaten[[#This Row],[MandNr]]&amp;"x"&amp;LEFT(tabDaten[[#This Row],[Gld]],1)),tabGliederung[],2,FALSE)</f>
        <v xml:space="preserve">5    Gesundheit, Sport, Erholung </v>
      </c>
      <c r="F1712" s="14" t="str">
        <f>LEFT(tabDaten[[#This Row],[Gld]],2) &amp; "    " &amp;VLOOKUP((tabDaten[[#This Row],[MandNr]]&amp;"x"&amp;LEFT(tabDaten[[#This Row],[Gld]],2)),tabGliederung[],2,FALSE)</f>
        <v xml:space="preserve">56    Eigene Sportstätten </v>
      </c>
      <c r="G17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2" s="14" t="str">
        <f>LEFT(tabDaten[[#This Row],[Gld]],4) &amp; "    " &amp;VLOOKUP((tabDaten[[#This Row],[MandNr]]&amp;"x"&amp;LEFT(tabDaten[[#This Row],[Gld]],4)),tabGliederung[],2,FALSE)</f>
        <v xml:space="preserve">5617    Sporthalle Treschklingen </v>
      </c>
      <c r="I1712" s="14" t="str">
        <f>IF(OR(LEFT(tabDaten[[#This Row],[Grp]],1)*1=3,LEFT(tabDaten[[#This Row],[Grp]],1)*1=9),LEFT(tabDaten[[#This Row],[Grp]],2),LEFT(tabDaten[[#This Row],[Grp]],1))</f>
        <v>5</v>
      </c>
      <c r="J1712" s="14" t="str">
        <f>VLOOKUP(tabDaten[[#This Row],[GrpKurz]],tabGruppierung[],2,FALSE)</f>
        <v>A   Sächlicher Verwaltungs- und Betriebsaufwand</v>
      </c>
      <c r="K17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5617-545000    Reinigungskosten   </v>
      </c>
      <c r="L1712" s="17">
        <f>IF(OR(tabDaten[[#This Row],[art]]="00",tabDaten[[#This Row],[art]]="10"),tabDaten[[#This Row],[Plan]],tabDaten[[#This Row],[Plan]]*-1)</f>
        <v>-4900</v>
      </c>
      <c r="M1712" s="18">
        <f>IF(OR(tabDaten[[#This Row],[art]]="00",tabDaten[[#This Row],[art]]="10",tabDaten[[#This Row],[art]]="60",tabDaten[[#This Row],[art]]="70"),tabDaten[[#This Row],[Rechnung]],tabDaten[[#This Row],[Rechnung]]*-1)</f>
        <v>-4519.84</v>
      </c>
      <c r="N1712" s="44">
        <v>1</v>
      </c>
      <c r="O1712" s="45" t="s">
        <v>997</v>
      </c>
      <c r="P1712" s="45" t="s">
        <v>1306</v>
      </c>
      <c r="Q1712" s="45" t="s">
        <v>1736</v>
      </c>
      <c r="R1712" s="45" t="s">
        <v>995</v>
      </c>
      <c r="S1712" s="45" t="s">
        <v>1546</v>
      </c>
      <c r="T1712" s="44" t="s">
        <v>139</v>
      </c>
      <c r="U1712" s="46">
        <v>4900</v>
      </c>
      <c r="V1712" s="46">
        <v>4519.84</v>
      </c>
    </row>
    <row r="1713" spans="2:22" x14ac:dyDescent="0.2">
      <c r="B1713" s="14" t="str">
        <f>IF(tabDaten[[#This Row],[MandNr]]="","Fehler",IF(tabDaten[[#This Row],[MandNr]]=1,"1 Stadt Bad Rappenau","2 Eigenbetrieb Stadtenwässerung"))</f>
        <v>1 Stadt Bad Rappenau</v>
      </c>
      <c r="C1713" s="14" t="str">
        <f>IF(OR(tabDaten[[#This Row],[art]]="00",tabDaten[[#This Row],[art]]="01",tabDaten[[#This Row],[art]]="60",tabDaten[[#This Row],[art]]="61"),"0 Verwaltungshaushalt","1 Vermögenshaushalt")</f>
        <v>0 Verwaltungshaushalt</v>
      </c>
      <c r="D1713" s="14" t="str">
        <f>VLOOKUP(tabDaten[[#This Row],[art]],tabKontenart[],2,FALSE)</f>
        <v>01 Ausgaben VerwaltungsHH</v>
      </c>
      <c r="E1713" s="14" t="str">
        <f>LEFT(tabDaten[[#This Row],[Gld]],1) &amp; "    " &amp;VLOOKUP((tabDaten[[#This Row],[MandNr]]&amp;"x"&amp;LEFT(tabDaten[[#This Row],[Gld]],1)),tabGliederung[],2,FALSE)</f>
        <v xml:space="preserve">5    Gesundheit, Sport, Erholung </v>
      </c>
      <c r="F1713" s="14" t="str">
        <f>LEFT(tabDaten[[#This Row],[Gld]],2) &amp; "    " &amp;VLOOKUP((tabDaten[[#This Row],[MandNr]]&amp;"x"&amp;LEFT(tabDaten[[#This Row],[Gld]],2)),tabGliederung[],2,FALSE)</f>
        <v xml:space="preserve">56    Eigene Sportstätten </v>
      </c>
      <c r="G17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3" s="14" t="str">
        <f>LEFT(tabDaten[[#This Row],[Gld]],4) &amp; "    " &amp;VLOOKUP((tabDaten[[#This Row],[MandNr]]&amp;"x"&amp;LEFT(tabDaten[[#This Row],[Gld]],4)),tabGliederung[],2,FALSE)</f>
        <v xml:space="preserve">5617    Sporthalle Treschklingen </v>
      </c>
      <c r="I1713" s="14" t="str">
        <f>IF(OR(LEFT(tabDaten[[#This Row],[Grp]],1)*1=3,LEFT(tabDaten[[#This Row],[Grp]],1)*1=9),LEFT(tabDaten[[#This Row],[Grp]],2),LEFT(tabDaten[[#This Row],[Grp]],1))</f>
        <v>5</v>
      </c>
      <c r="J1713" s="14" t="str">
        <f>VLOOKUP(tabDaten[[#This Row],[GrpKurz]],tabGruppierung[],2,FALSE)</f>
        <v>A   Sächlicher Verwaltungs- und Betriebsaufwand</v>
      </c>
      <c r="K17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5617-546000    Steuern und Gebäudeversicherungen   </v>
      </c>
      <c r="L1713" s="17">
        <f>IF(OR(tabDaten[[#This Row],[art]]="00",tabDaten[[#This Row],[art]]="10"),tabDaten[[#This Row],[Plan]],tabDaten[[#This Row],[Plan]]*-1)</f>
        <v>-900</v>
      </c>
      <c r="M1713" s="18">
        <f>IF(OR(tabDaten[[#This Row],[art]]="00",tabDaten[[#This Row],[art]]="10",tabDaten[[#This Row],[art]]="60",tabDaten[[#This Row],[art]]="70"),tabDaten[[#This Row],[Rechnung]],tabDaten[[#This Row],[Rechnung]]*-1)</f>
        <v>-903.31</v>
      </c>
      <c r="N1713" s="44">
        <v>1</v>
      </c>
      <c r="O1713" s="45" t="s">
        <v>997</v>
      </c>
      <c r="P1713" s="45" t="s">
        <v>1306</v>
      </c>
      <c r="Q1713" s="45" t="s">
        <v>1737</v>
      </c>
      <c r="R1713" s="45" t="s">
        <v>995</v>
      </c>
      <c r="S1713" s="45" t="s">
        <v>1546</v>
      </c>
      <c r="T1713" s="44" t="s">
        <v>140</v>
      </c>
      <c r="U1713" s="46">
        <v>900</v>
      </c>
      <c r="V1713" s="46">
        <v>903.31</v>
      </c>
    </row>
    <row r="1714" spans="2:22" x14ac:dyDescent="0.2">
      <c r="B1714" s="14" t="str">
        <f>IF(tabDaten[[#This Row],[MandNr]]="","Fehler",IF(tabDaten[[#This Row],[MandNr]]=1,"1 Stadt Bad Rappenau","2 Eigenbetrieb Stadtenwässerung"))</f>
        <v>1 Stadt Bad Rappenau</v>
      </c>
      <c r="C1714" s="14" t="str">
        <f>IF(OR(tabDaten[[#This Row],[art]]="00",tabDaten[[#This Row],[art]]="01",tabDaten[[#This Row],[art]]="60",tabDaten[[#This Row],[art]]="61"),"0 Verwaltungshaushalt","1 Vermögenshaushalt")</f>
        <v>0 Verwaltungshaushalt</v>
      </c>
      <c r="D1714" s="14" t="str">
        <f>VLOOKUP(tabDaten[[#This Row],[art]],tabKontenart[],2,FALSE)</f>
        <v>01 Ausgaben VerwaltungsHH</v>
      </c>
      <c r="E1714" s="14" t="str">
        <f>LEFT(tabDaten[[#This Row],[Gld]],1) &amp; "    " &amp;VLOOKUP((tabDaten[[#This Row],[MandNr]]&amp;"x"&amp;LEFT(tabDaten[[#This Row],[Gld]],1)),tabGliederung[],2,FALSE)</f>
        <v xml:space="preserve">5    Gesundheit, Sport, Erholung </v>
      </c>
      <c r="F1714" s="14" t="str">
        <f>LEFT(tabDaten[[#This Row],[Gld]],2) &amp; "    " &amp;VLOOKUP((tabDaten[[#This Row],[MandNr]]&amp;"x"&amp;LEFT(tabDaten[[#This Row],[Gld]],2)),tabGliederung[],2,FALSE)</f>
        <v xml:space="preserve">56    Eigene Sportstätten </v>
      </c>
      <c r="G17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4" s="14" t="str">
        <f>LEFT(tabDaten[[#This Row],[Gld]],4) &amp; "    " &amp;VLOOKUP((tabDaten[[#This Row],[MandNr]]&amp;"x"&amp;LEFT(tabDaten[[#This Row],[Gld]],4)),tabGliederung[],2,FALSE)</f>
        <v xml:space="preserve">5617    Sporthalle Treschklingen </v>
      </c>
      <c r="I1714" s="14" t="str">
        <f>IF(OR(LEFT(tabDaten[[#This Row],[Grp]],1)*1=3,LEFT(tabDaten[[#This Row],[Grp]],1)*1=9),LEFT(tabDaten[[#This Row],[Grp]],2),LEFT(tabDaten[[#This Row],[Grp]],1))</f>
        <v>5</v>
      </c>
      <c r="J1714" s="14" t="str">
        <f>VLOOKUP(tabDaten[[#This Row],[GrpKurz]],tabGruppierung[],2,FALSE)</f>
        <v>A   Sächlicher Verwaltungs- und Betriebsaufwand</v>
      </c>
      <c r="K17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5617-549000    sonstige Bewirtschaftungskosten (z.B. Schornsteinfeger, Feuerlöschgeräte) </v>
      </c>
      <c r="L1714" s="17">
        <f>IF(OR(tabDaten[[#This Row],[art]]="00",tabDaten[[#This Row],[art]]="10"),tabDaten[[#This Row],[Plan]],tabDaten[[#This Row],[Plan]]*-1)</f>
        <v>-1200</v>
      </c>
      <c r="M1714" s="18">
        <f>IF(OR(tabDaten[[#This Row],[art]]="00",tabDaten[[#This Row],[art]]="10",tabDaten[[#This Row],[art]]="60",tabDaten[[#This Row],[art]]="70"),tabDaten[[#This Row],[Rechnung]],tabDaten[[#This Row],[Rechnung]]*-1)</f>
        <v>-516.64</v>
      </c>
      <c r="N1714" s="44">
        <v>1</v>
      </c>
      <c r="O1714" s="45" t="s">
        <v>997</v>
      </c>
      <c r="P1714" s="45" t="s">
        <v>1306</v>
      </c>
      <c r="Q1714" s="45" t="s">
        <v>1738</v>
      </c>
      <c r="R1714" s="45" t="s">
        <v>995</v>
      </c>
      <c r="S1714" s="45" t="s">
        <v>1546</v>
      </c>
      <c r="T1714" s="44" t="s">
        <v>141</v>
      </c>
      <c r="U1714" s="46">
        <v>1200</v>
      </c>
      <c r="V1714" s="46">
        <v>516.64</v>
      </c>
    </row>
    <row r="1715" spans="2:22" x14ac:dyDescent="0.2">
      <c r="B1715" s="14" t="str">
        <f>IF(tabDaten[[#This Row],[MandNr]]="","Fehler",IF(tabDaten[[#This Row],[MandNr]]=1,"1 Stadt Bad Rappenau","2 Eigenbetrieb Stadtenwässerung"))</f>
        <v>1 Stadt Bad Rappenau</v>
      </c>
      <c r="C1715" s="14" t="str">
        <f>IF(OR(tabDaten[[#This Row],[art]]="00",tabDaten[[#This Row],[art]]="01",tabDaten[[#This Row],[art]]="60",tabDaten[[#This Row],[art]]="61"),"0 Verwaltungshaushalt","1 Vermögenshaushalt")</f>
        <v>0 Verwaltungshaushalt</v>
      </c>
      <c r="D1715" s="14" t="str">
        <f>VLOOKUP(tabDaten[[#This Row],[art]],tabKontenart[],2,FALSE)</f>
        <v>01 Ausgaben VerwaltungsHH</v>
      </c>
      <c r="E1715" s="14" t="str">
        <f>LEFT(tabDaten[[#This Row],[Gld]],1) &amp; "    " &amp;VLOOKUP((tabDaten[[#This Row],[MandNr]]&amp;"x"&amp;LEFT(tabDaten[[#This Row],[Gld]],1)),tabGliederung[],2,FALSE)</f>
        <v xml:space="preserve">5    Gesundheit, Sport, Erholung </v>
      </c>
      <c r="F1715" s="14" t="str">
        <f>LEFT(tabDaten[[#This Row],[Gld]],2) &amp; "    " &amp;VLOOKUP((tabDaten[[#This Row],[MandNr]]&amp;"x"&amp;LEFT(tabDaten[[#This Row],[Gld]],2)),tabGliederung[],2,FALSE)</f>
        <v xml:space="preserve">56    Eigene Sportstätten </v>
      </c>
      <c r="G17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5" s="14" t="str">
        <f>LEFT(tabDaten[[#This Row],[Gld]],4) &amp; "    " &amp;VLOOKUP((tabDaten[[#This Row],[MandNr]]&amp;"x"&amp;LEFT(tabDaten[[#This Row],[Gld]],4)),tabGliederung[],2,FALSE)</f>
        <v xml:space="preserve">5617    Sporthalle Treschklingen </v>
      </c>
      <c r="I1715" s="14" t="str">
        <f>IF(OR(LEFT(tabDaten[[#This Row],[Grp]],1)*1=3,LEFT(tabDaten[[#This Row],[Grp]],1)*1=9),LEFT(tabDaten[[#This Row],[Grp]],2),LEFT(tabDaten[[#This Row],[Grp]],1))</f>
        <v>6</v>
      </c>
      <c r="J1715" s="14" t="str">
        <f>VLOOKUP(tabDaten[[#This Row],[GrpKurz]],tabGruppierung[],2,FALSE)</f>
        <v>A   Sächlicher Verwaltungs- und Betriebsaufwand</v>
      </c>
      <c r="K17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5617-650000    Bürobedarf   </v>
      </c>
      <c r="L1715" s="17">
        <f>IF(OR(tabDaten[[#This Row],[art]]="00",tabDaten[[#This Row],[art]]="10"),tabDaten[[#This Row],[Plan]],tabDaten[[#This Row],[Plan]]*-1)</f>
        <v>-500</v>
      </c>
      <c r="M1715" s="18">
        <f>IF(OR(tabDaten[[#This Row],[art]]="00",tabDaten[[#This Row],[art]]="10",tabDaten[[#This Row],[art]]="60",tabDaten[[#This Row],[art]]="70"),tabDaten[[#This Row],[Rechnung]],tabDaten[[#This Row],[Rechnung]]*-1)</f>
        <v>0</v>
      </c>
      <c r="N1715" s="44">
        <v>1</v>
      </c>
      <c r="O1715" s="45" t="s">
        <v>997</v>
      </c>
      <c r="P1715" s="45" t="s">
        <v>1306</v>
      </c>
      <c r="Q1715" s="45" t="s">
        <v>1724</v>
      </c>
      <c r="R1715" s="45" t="s">
        <v>995</v>
      </c>
      <c r="S1715" s="45" t="s">
        <v>1546</v>
      </c>
      <c r="T1715" s="44" t="s">
        <v>119</v>
      </c>
      <c r="U1715" s="46">
        <v>500</v>
      </c>
      <c r="V1715" s="46">
        <v>0</v>
      </c>
    </row>
    <row r="1716" spans="2:22" x14ac:dyDescent="0.2">
      <c r="B1716" s="14" t="str">
        <f>IF(tabDaten[[#This Row],[MandNr]]="","Fehler",IF(tabDaten[[#This Row],[MandNr]]=1,"1 Stadt Bad Rappenau","2 Eigenbetrieb Stadtenwässerung"))</f>
        <v>1 Stadt Bad Rappenau</v>
      </c>
      <c r="C1716" s="14" t="str">
        <f>IF(OR(tabDaten[[#This Row],[art]]="00",tabDaten[[#This Row],[art]]="01",tabDaten[[#This Row],[art]]="60",tabDaten[[#This Row],[art]]="61"),"0 Verwaltungshaushalt","1 Vermögenshaushalt")</f>
        <v>0 Verwaltungshaushalt</v>
      </c>
      <c r="D1716" s="14" t="str">
        <f>VLOOKUP(tabDaten[[#This Row],[art]],tabKontenart[],2,FALSE)</f>
        <v>01 Ausgaben VerwaltungsHH</v>
      </c>
      <c r="E1716" s="14" t="str">
        <f>LEFT(tabDaten[[#This Row],[Gld]],1) &amp; "    " &amp;VLOOKUP((tabDaten[[#This Row],[MandNr]]&amp;"x"&amp;LEFT(tabDaten[[#This Row],[Gld]],1)),tabGliederung[],2,FALSE)</f>
        <v xml:space="preserve">5    Gesundheit, Sport, Erholung </v>
      </c>
      <c r="F1716" s="14" t="str">
        <f>LEFT(tabDaten[[#This Row],[Gld]],2) &amp; "    " &amp;VLOOKUP((tabDaten[[#This Row],[MandNr]]&amp;"x"&amp;LEFT(tabDaten[[#This Row],[Gld]],2)),tabGliederung[],2,FALSE)</f>
        <v xml:space="preserve">56    Eigene Sportstätten </v>
      </c>
      <c r="G17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6" s="14" t="str">
        <f>LEFT(tabDaten[[#This Row],[Gld]],4) &amp; "    " &amp;VLOOKUP((tabDaten[[#This Row],[MandNr]]&amp;"x"&amp;LEFT(tabDaten[[#This Row],[Gld]],4)),tabGliederung[],2,FALSE)</f>
        <v xml:space="preserve">5617    Sporthalle Treschklingen </v>
      </c>
      <c r="I1716" s="14" t="str">
        <f>IF(OR(LEFT(tabDaten[[#This Row],[Grp]],1)*1=3,LEFT(tabDaten[[#This Row],[Grp]],1)*1=9),LEFT(tabDaten[[#This Row],[Grp]],2),LEFT(tabDaten[[#This Row],[Grp]],1))</f>
        <v>6</v>
      </c>
      <c r="J1716" s="14" t="str">
        <f>VLOOKUP(tabDaten[[#This Row],[GrpKurz]],tabGruppierung[],2,FALSE)</f>
        <v>A   Sächlicher Verwaltungs- und Betriebsaufwand</v>
      </c>
      <c r="K17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5617-668000    Vermischte Ausgaben   </v>
      </c>
      <c r="L1716" s="17">
        <f>IF(OR(tabDaten[[#This Row],[art]]="00",tabDaten[[#This Row],[art]]="10"),tabDaten[[#This Row],[Plan]],tabDaten[[#This Row],[Plan]]*-1)</f>
        <v>-100</v>
      </c>
      <c r="M1716" s="18">
        <f>IF(OR(tabDaten[[#This Row],[art]]="00",tabDaten[[#This Row],[art]]="10",tabDaten[[#This Row],[art]]="60",tabDaten[[#This Row],[art]]="70"),tabDaten[[#This Row],[Rechnung]],tabDaten[[#This Row],[Rechnung]]*-1)</f>
        <v>-75</v>
      </c>
      <c r="N1716" s="44">
        <v>1</v>
      </c>
      <c r="O1716" s="45" t="s">
        <v>997</v>
      </c>
      <c r="P1716" s="45" t="s">
        <v>1306</v>
      </c>
      <c r="Q1716" s="45" t="s">
        <v>1726</v>
      </c>
      <c r="R1716" s="45" t="s">
        <v>995</v>
      </c>
      <c r="S1716" s="45" t="s">
        <v>1546</v>
      </c>
      <c r="T1716" s="44" t="s">
        <v>121</v>
      </c>
      <c r="U1716" s="46">
        <v>100</v>
      </c>
      <c r="V1716" s="46">
        <v>75</v>
      </c>
    </row>
    <row r="1717" spans="2:22" x14ac:dyDescent="0.2">
      <c r="B1717" s="14" t="str">
        <f>IF(tabDaten[[#This Row],[MandNr]]="","Fehler",IF(tabDaten[[#This Row],[MandNr]]=1,"1 Stadt Bad Rappenau","2 Eigenbetrieb Stadtenwässerung"))</f>
        <v>1 Stadt Bad Rappenau</v>
      </c>
      <c r="C1717" s="14" t="str">
        <f>IF(OR(tabDaten[[#This Row],[art]]="00",tabDaten[[#This Row],[art]]="01",tabDaten[[#This Row],[art]]="60",tabDaten[[#This Row],[art]]="61"),"0 Verwaltungshaushalt","1 Vermögenshaushalt")</f>
        <v>0 Verwaltungshaushalt</v>
      </c>
      <c r="D1717" s="14" t="str">
        <f>VLOOKUP(tabDaten[[#This Row],[art]],tabKontenart[],2,FALSE)</f>
        <v>01 Ausgaben VerwaltungsHH</v>
      </c>
      <c r="E1717" s="14" t="str">
        <f>LEFT(tabDaten[[#This Row],[Gld]],1) &amp; "    " &amp;VLOOKUP((tabDaten[[#This Row],[MandNr]]&amp;"x"&amp;LEFT(tabDaten[[#This Row],[Gld]],1)),tabGliederung[],2,FALSE)</f>
        <v xml:space="preserve">5    Gesundheit, Sport, Erholung </v>
      </c>
      <c r="F1717" s="14" t="str">
        <f>LEFT(tabDaten[[#This Row],[Gld]],2) &amp; "    " &amp;VLOOKUP((tabDaten[[#This Row],[MandNr]]&amp;"x"&amp;LEFT(tabDaten[[#This Row],[Gld]],2)),tabGliederung[],2,FALSE)</f>
        <v xml:space="preserve">56    Eigene Sportstätten </v>
      </c>
      <c r="G17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7" s="14" t="str">
        <f>LEFT(tabDaten[[#This Row],[Gld]],4) &amp; "    " &amp;VLOOKUP((tabDaten[[#This Row],[MandNr]]&amp;"x"&amp;LEFT(tabDaten[[#This Row],[Gld]],4)),tabGliederung[],2,FALSE)</f>
        <v xml:space="preserve">5617    Sporthalle Treschklingen </v>
      </c>
      <c r="I1717" s="14" t="str">
        <f>IF(OR(LEFT(tabDaten[[#This Row],[Grp]],1)*1=3,LEFT(tabDaten[[#This Row],[Grp]],1)*1=9),LEFT(tabDaten[[#This Row],[Grp]],2),LEFT(tabDaten[[#This Row],[Grp]],1))</f>
        <v>6</v>
      </c>
      <c r="J1717" s="14" t="str">
        <f>VLOOKUP(tabDaten[[#This Row],[GrpKurz]],tabGruppierung[],2,FALSE)</f>
        <v>A   Sächlicher Verwaltungs- und Betriebsaufwand</v>
      </c>
      <c r="K17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5617-679000    Innere Verrechnungen   </v>
      </c>
      <c r="L1717" s="17">
        <f>IF(OR(tabDaten[[#This Row],[art]]="00",tabDaten[[#This Row],[art]]="10"),tabDaten[[#This Row],[Plan]],tabDaten[[#This Row],[Plan]]*-1)</f>
        <v>-7500</v>
      </c>
      <c r="M1717" s="18">
        <f>IF(OR(tabDaten[[#This Row],[art]]="00",tabDaten[[#This Row],[art]]="10",tabDaten[[#This Row],[art]]="60",tabDaten[[#This Row],[art]]="70"),tabDaten[[#This Row],[Rechnung]],tabDaten[[#This Row],[Rechnung]]*-1)</f>
        <v>0</v>
      </c>
      <c r="N1717" s="44">
        <v>1</v>
      </c>
      <c r="O1717" s="45" t="s">
        <v>997</v>
      </c>
      <c r="P1717" s="45" t="s">
        <v>1306</v>
      </c>
      <c r="Q1717" s="45" t="s">
        <v>1728</v>
      </c>
      <c r="R1717" s="45" t="s">
        <v>995</v>
      </c>
      <c r="S1717" s="45" t="s">
        <v>1546</v>
      </c>
      <c r="T1717" s="44" t="s">
        <v>11</v>
      </c>
      <c r="U1717" s="46">
        <v>7500</v>
      </c>
      <c r="V1717" s="46">
        <v>0</v>
      </c>
    </row>
    <row r="1718" spans="2:22" x14ac:dyDescent="0.2">
      <c r="B1718" s="14" t="str">
        <f>IF(tabDaten[[#This Row],[MandNr]]="","Fehler",IF(tabDaten[[#This Row],[MandNr]]=1,"1 Stadt Bad Rappenau","2 Eigenbetrieb Stadtenwässerung"))</f>
        <v>1 Stadt Bad Rappenau</v>
      </c>
      <c r="C1718" s="14" t="str">
        <f>IF(OR(tabDaten[[#This Row],[art]]="00",tabDaten[[#This Row],[art]]="01",tabDaten[[#This Row],[art]]="60",tabDaten[[#This Row],[art]]="61"),"0 Verwaltungshaushalt","1 Vermögenshaushalt")</f>
        <v>0 Verwaltungshaushalt</v>
      </c>
      <c r="D1718" s="14" t="str">
        <f>VLOOKUP(tabDaten[[#This Row],[art]],tabKontenart[],2,FALSE)</f>
        <v>01 Ausgaben VerwaltungsHH</v>
      </c>
      <c r="E1718" s="14" t="str">
        <f>LEFT(tabDaten[[#This Row],[Gld]],1) &amp; "    " &amp;VLOOKUP((tabDaten[[#This Row],[MandNr]]&amp;"x"&amp;LEFT(tabDaten[[#This Row],[Gld]],1)),tabGliederung[],2,FALSE)</f>
        <v xml:space="preserve">5    Gesundheit, Sport, Erholung </v>
      </c>
      <c r="F1718" s="14" t="str">
        <f>LEFT(tabDaten[[#This Row],[Gld]],2) &amp; "    " &amp;VLOOKUP((tabDaten[[#This Row],[MandNr]]&amp;"x"&amp;LEFT(tabDaten[[#This Row],[Gld]],2)),tabGliederung[],2,FALSE)</f>
        <v xml:space="preserve">56    Eigene Sportstätten </v>
      </c>
      <c r="G17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8" s="14" t="str">
        <f>LEFT(tabDaten[[#This Row],[Gld]],4) &amp; "    " &amp;VLOOKUP((tabDaten[[#This Row],[MandNr]]&amp;"x"&amp;LEFT(tabDaten[[#This Row],[Gld]],4)),tabGliederung[],2,FALSE)</f>
        <v xml:space="preserve">5617    Sporthalle Treschklingen </v>
      </c>
      <c r="I1718" s="14" t="str">
        <f>IF(OR(LEFT(tabDaten[[#This Row],[Grp]],1)*1=3,LEFT(tabDaten[[#This Row],[Grp]],1)*1=9),LEFT(tabDaten[[#This Row],[Grp]],2),LEFT(tabDaten[[#This Row],[Grp]],1))</f>
        <v>6</v>
      </c>
      <c r="J1718" s="14" t="str">
        <f>VLOOKUP(tabDaten[[#This Row],[GrpKurz]],tabGruppierung[],2,FALSE)</f>
        <v>A   Sächlicher Verwaltungs- und Betriebsaufwand</v>
      </c>
      <c r="K17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5617-680000    Abschreibungen   </v>
      </c>
      <c r="L1718" s="17">
        <f>IF(OR(tabDaten[[#This Row],[art]]="00",tabDaten[[#This Row],[art]]="10"),tabDaten[[#This Row],[Plan]],tabDaten[[#This Row],[Plan]]*-1)</f>
        <v>-14800</v>
      </c>
      <c r="M1718" s="18">
        <f>IF(OR(tabDaten[[#This Row],[art]]="00",tabDaten[[#This Row],[art]]="10",tabDaten[[#This Row],[art]]="60",tabDaten[[#This Row],[art]]="70"),tabDaten[[#This Row],[Rechnung]],tabDaten[[#This Row],[Rechnung]]*-1)</f>
        <v>-14713.51</v>
      </c>
      <c r="N1718" s="44">
        <v>1</v>
      </c>
      <c r="O1718" s="45" t="s">
        <v>997</v>
      </c>
      <c r="P1718" s="45" t="s">
        <v>1306</v>
      </c>
      <c r="Q1718" s="45" t="s">
        <v>1752</v>
      </c>
      <c r="R1718" s="45" t="s">
        <v>995</v>
      </c>
      <c r="S1718" s="45" t="s">
        <v>1546</v>
      </c>
      <c r="T1718" s="44" t="s">
        <v>98</v>
      </c>
      <c r="U1718" s="46">
        <v>14800</v>
      </c>
      <c r="V1718" s="46">
        <v>14713.51</v>
      </c>
    </row>
    <row r="1719" spans="2:22" x14ac:dyDescent="0.2">
      <c r="B1719" s="14" t="str">
        <f>IF(tabDaten[[#This Row],[MandNr]]="","Fehler",IF(tabDaten[[#This Row],[MandNr]]=1,"1 Stadt Bad Rappenau","2 Eigenbetrieb Stadtenwässerung"))</f>
        <v>1 Stadt Bad Rappenau</v>
      </c>
      <c r="C1719" s="14" t="str">
        <f>IF(OR(tabDaten[[#This Row],[art]]="00",tabDaten[[#This Row],[art]]="01",tabDaten[[#This Row],[art]]="60",tabDaten[[#This Row],[art]]="61"),"0 Verwaltungshaushalt","1 Vermögenshaushalt")</f>
        <v>0 Verwaltungshaushalt</v>
      </c>
      <c r="D1719" s="14" t="str">
        <f>VLOOKUP(tabDaten[[#This Row],[art]],tabKontenart[],2,FALSE)</f>
        <v>01 Ausgaben VerwaltungsHH</v>
      </c>
      <c r="E1719" s="14" t="str">
        <f>LEFT(tabDaten[[#This Row],[Gld]],1) &amp; "    " &amp;VLOOKUP((tabDaten[[#This Row],[MandNr]]&amp;"x"&amp;LEFT(tabDaten[[#This Row],[Gld]],1)),tabGliederung[],2,FALSE)</f>
        <v xml:space="preserve">5    Gesundheit, Sport, Erholung </v>
      </c>
      <c r="F1719" s="14" t="str">
        <f>LEFT(tabDaten[[#This Row],[Gld]],2) &amp; "    " &amp;VLOOKUP((tabDaten[[#This Row],[MandNr]]&amp;"x"&amp;LEFT(tabDaten[[#This Row],[Gld]],2)),tabGliederung[],2,FALSE)</f>
        <v xml:space="preserve">56    Eigene Sportstätten </v>
      </c>
      <c r="G17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19" s="14" t="str">
        <f>LEFT(tabDaten[[#This Row],[Gld]],4) &amp; "    " &amp;VLOOKUP((tabDaten[[#This Row],[MandNr]]&amp;"x"&amp;LEFT(tabDaten[[#This Row],[Gld]],4)),tabGliederung[],2,FALSE)</f>
        <v xml:space="preserve">5617    Sporthalle Treschklingen </v>
      </c>
      <c r="I1719" s="14" t="str">
        <f>IF(OR(LEFT(tabDaten[[#This Row],[Grp]],1)*1=3,LEFT(tabDaten[[#This Row],[Grp]],1)*1=9),LEFT(tabDaten[[#This Row],[Grp]],2),LEFT(tabDaten[[#This Row],[Grp]],1))</f>
        <v>6</v>
      </c>
      <c r="J1719" s="14" t="str">
        <f>VLOOKUP(tabDaten[[#This Row],[GrpKurz]],tabGruppierung[],2,FALSE)</f>
        <v>A   Sächlicher Verwaltungs- und Betriebsaufwand</v>
      </c>
      <c r="K17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5617-685000    Verzinsung des Anlagekapitals   </v>
      </c>
      <c r="L1719" s="17">
        <f>IF(OR(tabDaten[[#This Row],[art]]="00",tabDaten[[#This Row],[art]]="10"),tabDaten[[#This Row],[Plan]],tabDaten[[#This Row],[Plan]]*-1)</f>
        <v>-13700</v>
      </c>
      <c r="M1719" s="18">
        <f>IF(OR(tabDaten[[#This Row],[art]]="00",tabDaten[[#This Row],[art]]="10",tabDaten[[#This Row],[art]]="60",tabDaten[[#This Row],[art]]="70"),tabDaten[[#This Row],[Rechnung]],tabDaten[[#This Row],[Rechnung]]*-1)</f>
        <v>-13665.87</v>
      </c>
      <c r="N1719" s="44">
        <v>1</v>
      </c>
      <c r="O1719" s="45" t="s">
        <v>997</v>
      </c>
      <c r="P1719" s="45" t="s">
        <v>1306</v>
      </c>
      <c r="Q1719" s="45" t="s">
        <v>1753</v>
      </c>
      <c r="R1719" s="45" t="s">
        <v>995</v>
      </c>
      <c r="S1719" s="45" t="s">
        <v>1546</v>
      </c>
      <c r="T1719" s="44" t="s">
        <v>165</v>
      </c>
      <c r="U1719" s="46">
        <v>13700</v>
      </c>
      <c r="V1719" s="46">
        <v>13665.87</v>
      </c>
    </row>
    <row r="1720" spans="2:22" x14ac:dyDescent="0.2">
      <c r="B1720" s="14" t="str">
        <f>IF(tabDaten[[#This Row],[MandNr]]="","Fehler",IF(tabDaten[[#This Row],[MandNr]]=1,"1 Stadt Bad Rappenau","2 Eigenbetrieb Stadtenwässerung"))</f>
        <v>1 Stadt Bad Rappenau</v>
      </c>
      <c r="C1720" s="14" t="str">
        <f>IF(OR(tabDaten[[#This Row],[art]]="00",tabDaten[[#This Row],[art]]="01",tabDaten[[#This Row],[art]]="60",tabDaten[[#This Row],[art]]="61"),"0 Verwaltungshaushalt","1 Vermögenshaushalt")</f>
        <v>0 Verwaltungshaushalt</v>
      </c>
      <c r="D1720" s="14" t="str">
        <f>VLOOKUP(tabDaten[[#This Row],[art]],tabKontenart[],2,FALSE)</f>
        <v>01 Ausgaben VerwaltungsHH</v>
      </c>
      <c r="E1720" s="14" t="str">
        <f>LEFT(tabDaten[[#This Row],[Gld]],1) &amp; "    " &amp;VLOOKUP((tabDaten[[#This Row],[MandNr]]&amp;"x"&amp;LEFT(tabDaten[[#This Row],[Gld]],1)),tabGliederung[],2,FALSE)</f>
        <v xml:space="preserve">5    Gesundheit, Sport, Erholung </v>
      </c>
      <c r="F1720" s="14" t="str">
        <f>LEFT(tabDaten[[#This Row],[Gld]],2) &amp; "    " &amp;VLOOKUP((tabDaten[[#This Row],[MandNr]]&amp;"x"&amp;LEFT(tabDaten[[#This Row],[Gld]],2)),tabGliederung[],2,FALSE)</f>
        <v xml:space="preserve">56    Eigene Sportstätten </v>
      </c>
      <c r="G17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0" s="14" t="str">
        <f>LEFT(tabDaten[[#This Row],[Gld]],4) &amp; "    " &amp;VLOOKUP((tabDaten[[#This Row],[MandNr]]&amp;"x"&amp;LEFT(tabDaten[[#This Row],[Gld]],4)),tabGliederung[],2,FALSE)</f>
        <v xml:space="preserve">5619    Sporthalle Zimmerhof </v>
      </c>
      <c r="I1720" s="14" t="str">
        <f>IF(OR(LEFT(tabDaten[[#This Row],[Grp]],1)*1=3,LEFT(tabDaten[[#This Row],[Grp]],1)*1=9),LEFT(tabDaten[[#This Row],[Grp]],2),LEFT(tabDaten[[#This Row],[Grp]],1))</f>
        <v>4</v>
      </c>
      <c r="J1720" s="14" t="str">
        <f>VLOOKUP(tabDaten[[#This Row],[GrpKurz]],tabGruppierung[],2,FALSE)</f>
        <v>A   Personalausgaben</v>
      </c>
      <c r="K17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5619-414000    Vergütungen der Beschäftigten  bis 2005 nur Angestellte </v>
      </c>
      <c r="L1720" s="17">
        <f>IF(OR(tabDaten[[#This Row],[art]]="00",tabDaten[[#This Row],[art]]="10"),tabDaten[[#This Row],[Plan]],tabDaten[[#This Row],[Plan]]*-1)</f>
        <v>-8600</v>
      </c>
      <c r="M1720" s="18">
        <f>IF(OR(tabDaten[[#This Row],[art]]="00",tabDaten[[#This Row],[art]]="10",tabDaten[[#This Row],[art]]="60",tabDaten[[#This Row],[art]]="70"),tabDaten[[#This Row],[Rechnung]],tabDaten[[#This Row],[Rechnung]]*-1)</f>
        <v>-8161.81</v>
      </c>
      <c r="N1720" s="44">
        <v>1</v>
      </c>
      <c r="O1720" s="45" t="s">
        <v>997</v>
      </c>
      <c r="P1720" s="45" t="s">
        <v>1307</v>
      </c>
      <c r="Q1720" s="45" t="s">
        <v>1707</v>
      </c>
      <c r="R1720" s="45" t="s">
        <v>995</v>
      </c>
      <c r="S1720" s="45" t="s">
        <v>1546</v>
      </c>
      <c r="T1720" s="44" t="s">
        <v>102</v>
      </c>
      <c r="U1720" s="46">
        <v>8600</v>
      </c>
      <c r="V1720" s="46">
        <v>8161.81</v>
      </c>
    </row>
    <row r="1721" spans="2:22" x14ac:dyDescent="0.2">
      <c r="B1721" s="14" t="str">
        <f>IF(tabDaten[[#This Row],[MandNr]]="","Fehler",IF(tabDaten[[#This Row],[MandNr]]=1,"1 Stadt Bad Rappenau","2 Eigenbetrieb Stadtenwässerung"))</f>
        <v>1 Stadt Bad Rappenau</v>
      </c>
      <c r="C1721" s="14" t="str">
        <f>IF(OR(tabDaten[[#This Row],[art]]="00",tabDaten[[#This Row],[art]]="01",tabDaten[[#This Row],[art]]="60",tabDaten[[#This Row],[art]]="61"),"0 Verwaltungshaushalt","1 Vermögenshaushalt")</f>
        <v>0 Verwaltungshaushalt</v>
      </c>
      <c r="D1721" s="14" t="str">
        <f>VLOOKUP(tabDaten[[#This Row],[art]],tabKontenart[],2,FALSE)</f>
        <v>01 Ausgaben VerwaltungsHH</v>
      </c>
      <c r="E1721" s="14" t="str">
        <f>LEFT(tabDaten[[#This Row],[Gld]],1) &amp; "    " &amp;VLOOKUP((tabDaten[[#This Row],[MandNr]]&amp;"x"&amp;LEFT(tabDaten[[#This Row],[Gld]],1)),tabGliederung[],2,FALSE)</f>
        <v xml:space="preserve">5    Gesundheit, Sport, Erholung </v>
      </c>
      <c r="F1721" s="14" t="str">
        <f>LEFT(tabDaten[[#This Row],[Gld]],2) &amp; "    " &amp;VLOOKUP((tabDaten[[#This Row],[MandNr]]&amp;"x"&amp;LEFT(tabDaten[[#This Row],[Gld]],2)),tabGliederung[],2,FALSE)</f>
        <v xml:space="preserve">56    Eigene Sportstätten </v>
      </c>
      <c r="G17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1" s="14" t="str">
        <f>LEFT(tabDaten[[#This Row],[Gld]],4) &amp; "    " &amp;VLOOKUP((tabDaten[[#This Row],[MandNr]]&amp;"x"&amp;LEFT(tabDaten[[#This Row],[Gld]],4)),tabGliederung[],2,FALSE)</f>
        <v xml:space="preserve">5619    Sporthalle Zimmerhof </v>
      </c>
      <c r="I1721" s="14" t="str">
        <f>IF(OR(LEFT(tabDaten[[#This Row],[Grp]],1)*1=3,LEFT(tabDaten[[#This Row],[Grp]],1)*1=9),LEFT(tabDaten[[#This Row],[Grp]],2),LEFT(tabDaten[[#This Row],[Grp]],1))</f>
        <v>4</v>
      </c>
      <c r="J1721" s="14" t="str">
        <f>VLOOKUP(tabDaten[[#This Row],[GrpKurz]],tabGruppierung[],2,FALSE)</f>
        <v>A   Personalausgaben</v>
      </c>
      <c r="K17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5619-434000    Beiträge Versorgungskasse  bis 2005 nur Angestellte </v>
      </c>
      <c r="L1721" s="17">
        <f>IF(OR(tabDaten[[#This Row],[art]]="00",tabDaten[[#This Row],[art]]="10"),tabDaten[[#This Row],[Plan]],tabDaten[[#This Row],[Plan]]*-1)</f>
        <v>-800</v>
      </c>
      <c r="M1721" s="18">
        <f>IF(OR(tabDaten[[#This Row],[art]]="00",tabDaten[[#This Row],[art]]="10",tabDaten[[#This Row],[art]]="60",tabDaten[[#This Row],[art]]="70"),tabDaten[[#This Row],[Rechnung]],tabDaten[[#This Row],[Rechnung]]*-1)</f>
        <v>-779.4</v>
      </c>
      <c r="N1721" s="44">
        <v>1</v>
      </c>
      <c r="O1721" s="45" t="s">
        <v>997</v>
      </c>
      <c r="P1721" s="45" t="s">
        <v>1307</v>
      </c>
      <c r="Q1721" s="45" t="s">
        <v>1709</v>
      </c>
      <c r="R1721" s="45" t="s">
        <v>995</v>
      </c>
      <c r="S1721" s="45" t="s">
        <v>1546</v>
      </c>
      <c r="T1721" s="44" t="s">
        <v>104</v>
      </c>
      <c r="U1721" s="46">
        <v>800</v>
      </c>
      <c r="V1721" s="46">
        <v>779.4</v>
      </c>
    </row>
    <row r="1722" spans="2:22" x14ac:dyDescent="0.2">
      <c r="B1722" s="14" t="str">
        <f>IF(tabDaten[[#This Row],[MandNr]]="","Fehler",IF(tabDaten[[#This Row],[MandNr]]=1,"1 Stadt Bad Rappenau","2 Eigenbetrieb Stadtenwässerung"))</f>
        <v>1 Stadt Bad Rappenau</v>
      </c>
      <c r="C1722" s="14" t="str">
        <f>IF(OR(tabDaten[[#This Row],[art]]="00",tabDaten[[#This Row],[art]]="01",tabDaten[[#This Row],[art]]="60",tabDaten[[#This Row],[art]]="61"),"0 Verwaltungshaushalt","1 Vermögenshaushalt")</f>
        <v>0 Verwaltungshaushalt</v>
      </c>
      <c r="D1722" s="14" t="str">
        <f>VLOOKUP(tabDaten[[#This Row],[art]],tabKontenart[],2,FALSE)</f>
        <v>01 Ausgaben VerwaltungsHH</v>
      </c>
      <c r="E1722" s="14" t="str">
        <f>LEFT(tabDaten[[#This Row],[Gld]],1) &amp; "    " &amp;VLOOKUP((tabDaten[[#This Row],[MandNr]]&amp;"x"&amp;LEFT(tabDaten[[#This Row],[Gld]],1)),tabGliederung[],2,FALSE)</f>
        <v xml:space="preserve">5    Gesundheit, Sport, Erholung </v>
      </c>
      <c r="F1722" s="14" t="str">
        <f>LEFT(tabDaten[[#This Row],[Gld]],2) &amp; "    " &amp;VLOOKUP((tabDaten[[#This Row],[MandNr]]&amp;"x"&amp;LEFT(tabDaten[[#This Row],[Gld]],2)),tabGliederung[],2,FALSE)</f>
        <v xml:space="preserve">56    Eigene Sportstätten </v>
      </c>
      <c r="G17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2" s="14" t="str">
        <f>LEFT(tabDaten[[#This Row],[Gld]],4) &amp; "    " &amp;VLOOKUP((tabDaten[[#This Row],[MandNr]]&amp;"x"&amp;LEFT(tabDaten[[#This Row],[Gld]],4)),tabGliederung[],2,FALSE)</f>
        <v xml:space="preserve">5619    Sporthalle Zimmerhof </v>
      </c>
      <c r="I1722" s="14" t="str">
        <f>IF(OR(LEFT(tabDaten[[#This Row],[Grp]],1)*1=3,LEFT(tabDaten[[#This Row],[Grp]],1)*1=9),LEFT(tabDaten[[#This Row],[Grp]],2),LEFT(tabDaten[[#This Row],[Grp]],1))</f>
        <v>4</v>
      </c>
      <c r="J1722" s="14" t="str">
        <f>VLOOKUP(tabDaten[[#This Row],[GrpKurz]],tabGruppierung[],2,FALSE)</f>
        <v>A   Personalausgaben</v>
      </c>
      <c r="K17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5619-444000    Beiträge zur gesetzlichen Sozialversicherung für Angest. bis 2005 nur Angestellte </v>
      </c>
      <c r="L1722" s="17">
        <f>IF(OR(tabDaten[[#This Row],[art]]="00",tabDaten[[#This Row],[art]]="10"),tabDaten[[#This Row],[Plan]],tabDaten[[#This Row],[Plan]]*-1)</f>
        <v>-1800</v>
      </c>
      <c r="M1722" s="18">
        <f>IF(OR(tabDaten[[#This Row],[art]]="00",tabDaten[[#This Row],[art]]="10",tabDaten[[#This Row],[art]]="60",tabDaten[[#This Row],[art]]="70"),tabDaten[[#This Row],[Rechnung]],tabDaten[[#This Row],[Rechnung]]*-1)</f>
        <v>-1633.42</v>
      </c>
      <c r="N1722" s="44">
        <v>1</v>
      </c>
      <c r="O1722" s="45" t="s">
        <v>997</v>
      </c>
      <c r="P1722" s="45" t="s">
        <v>1307</v>
      </c>
      <c r="Q1722" s="45" t="s">
        <v>1710</v>
      </c>
      <c r="R1722" s="45" t="s">
        <v>995</v>
      </c>
      <c r="S1722" s="45" t="s">
        <v>1546</v>
      </c>
      <c r="T1722" s="44" t="s">
        <v>128</v>
      </c>
      <c r="U1722" s="46">
        <v>1800</v>
      </c>
      <c r="V1722" s="46">
        <v>1633.42</v>
      </c>
    </row>
    <row r="1723" spans="2:22" x14ac:dyDescent="0.2">
      <c r="B1723" s="14" t="str">
        <f>IF(tabDaten[[#This Row],[MandNr]]="","Fehler",IF(tabDaten[[#This Row],[MandNr]]=1,"1 Stadt Bad Rappenau","2 Eigenbetrieb Stadtenwässerung"))</f>
        <v>1 Stadt Bad Rappenau</v>
      </c>
      <c r="C1723" s="14" t="str">
        <f>IF(OR(tabDaten[[#This Row],[art]]="00",tabDaten[[#This Row],[art]]="01",tabDaten[[#This Row],[art]]="60",tabDaten[[#This Row],[art]]="61"),"0 Verwaltungshaushalt","1 Vermögenshaushalt")</f>
        <v>0 Verwaltungshaushalt</v>
      </c>
      <c r="D1723" s="14" t="str">
        <f>VLOOKUP(tabDaten[[#This Row],[art]],tabKontenart[],2,FALSE)</f>
        <v>01 Ausgaben VerwaltungsHH</v>
      </c>
      <c r="E1723" s="14" t="str">
        <f>LEFT(tabDaten[[#This Row],[Gld]],1) &amp; "    " &amp;VLOOKUP((tabDaten[[#This Row],[MandNr]]&amp;"x"&amp;LEFT(tabDaten[[#This Row],[Gld]],1)),tabGliederung[],2,FALSE)</f>
        <v xml:space="preserve">5    Gesundheit, Sport, Erholung </v>
      </c>
      <c r="F1723" s="14" t="str">
        <f>LEFT(tabDaten[[#This Row],[Gld]],2) &amp; "    " &amp;VLOOKUP((tabDaten[[#This Row],[MandNr]]&amp;"x"&amp;LEFT(tabDaten[[#This Row],[Gld]],2)),tabGliederung[],2,FALSE)</f>
        <v xml:space="preserve">56    Eigene Sportstätten </v>
      </c>
      <c r="G17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3" s="14" t="str">
        <f>LEFT(tabDaten[[#This Row],[Gld]],4) &amp; "    " &amp;VLOOKUP((tabDaten[[#This Row],[MandNr]]&amp;"x"&amp;LEFT(tabDaten[[#This Row],[Gld]],4)),tabGliederung[],2,FALSE)</f>
        <v xml:space="preserve">5619    Sporthalle Zimmerhof </v>
      </c>
      <c r="I1723" s="14" t="str">
        <f>IF(OR(LEFT(tabDaten[[#This Row],[Grp]],1)*1=3,LEFT(tabDaten[[#This Row],[Grp]],1)*1=9),LEFT(tabDaten[[#This Row],[Grp]],2),LEFT(tabDaten[[#This Row],[Grp]],1))</f>
        <v>4</v>
      </c>
      <c r="J1723" s="14" t="str">
        <f>VLOOKUP(tabDaten[[#This Row],[GrpKurz]],tabGruppierung[],2,FALSE)</f>
        <v>A   Personalausgaben</v>
      </c>
      <c r="K17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5619-450000    Beihilfen, Unterstützung und dgl.  </v>
      </c>
      <c r="L1723" s="17">
        <f>IF(OR(tabDaten[[#This Row],[art]]="00",tabDaten[[#This Row],[art]]="10"),tabDaten[[#This Row],[Plan]],tabDaten[[#This Row],[Plan]]*-1)</f>
        <v>-100</v>
      </c>
      <c r="M1723" s="18">
        <f>IF(OR(tabDaten[[#This Row],[art]]="00",tabDaten[[#This Row],[art]]="10",tabDaten[[#This Row],[art]]="60",tabDaten[[#This Row],[art]]="70"),tabDaten[[#This Row],[Rechnung]],tabDaten[[#This Row],[Rechnung]]*-1)</f>
        <v>-1.48</v>
      </c>
      <c r="N1723" s="44">
        <v>1</v>
      </c>
      <c r="O1723" s="45" t="s">
        <v>997</v>
      </c>
      <c r="P1723" s="45" t="s">
        <v>1307</v>
      </c>
      <c r="Q1723" s="45" t="s">
        <v>1711</v>
      </c>
      <c r="R1723" s="45" t="s">
        <v>995</v>
      </c>
      <c r="S1723" s="45" t="s">
        <v>1546</v>
      </c>
      <c r="T1723" s="44" t="s">
        <v>106</v>
      </c>
      <c r="U1723" s="46">
        <v>100</v>
      </c>
      <c r="V1723" s="46">
        <v>1.48</v>
      </c>
    </row>
    <row r="1724" spans="2:22" x14ac:dyDescent="0.2">
      <c r="B1724" s="14" t="str">
        <f>IF(tabDaten[[#This Row],[MandNr]]="","Fehler",IF(tabDaten[[#This Row],[MandNr]]=1,"1 Stadt Bad Rappenau","2 Eigenbetrieb Stadtenwässerung"))</f>
        <v>1 Stadt Bad Rappenau</v>
      </c>
      <c r="C1724" s="14" t="str">
        <f>IF(OR(tabDaten[[#This Row],[art]]="00",tabDaten[[#This Row],[art]]="01",tabDaten[[#This Row],[art]]="60",tabDaten[[#This Row],[art]]="61"),"0 Verwaltungshaushalt","1 Vermögenshaushalt")</f>
        <v>0 Verwaltungshaushalt</v>
      </c>
      <c r="D1724" s="14" t="str">
        <f>VLOOKUP(tabDaten[[#This Row],[art]],tabKontenart[],2,FALSE)</f>
        <v>01 Ausgaben VerwaltungsHH</v>
      </c>
      <c r="E1724" s="14" t="str">
        <f>LEFT(tabDaten[[#This Row],[Gld]],1) &amp; "    " &amp;VLOOKUP((tabDaten[[#This Row],[MandNr]]&amp;"x"&amp;LEFT(tabDaten[[#This Row],[Gld]],1)),tabGliederung[],2,FALSE)</f>
        <v xml:space="preserve">5    Gesundheit, Sport, Erholung </v>
      </c>
      <c r="F1724" s="14" t="str">
        <f>LEFT(tabDaten[[#This Row],[Gld]],2) &amp; "    " &amp;VLOOKUP((tabDaten[[#This Row],[MandNr]]&amp;"x"&amp;LEFT(tabDaten[[#This Row],[Gld]],2)),tabGliederung[],2,FALSE)</f>
        <v xml:space="preserve">56    Eigene Sportstätten </v>
      </c>
      <c r="G17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4" s="14" t="str">
        <f>LEFT(tabDaten[[#This Row],[Gld]],4) &amp; "    " &amp;VLOOKUP((tabDaten[[#This Row],[MandNr]]&amp;"x"&amp;LEFT(tabDaten[[#This Row],[Gld]],4)),tabGliederung[],2,FALSE)</f>
        <v xml:space="preserve">5619    Sporthalle Zimmerhof </v>
      </c>
      <c r="I1724" s="14" t="str">
        <f>IF(OR(LEFT(tabDaten[[#This Row],[Grp]],1)*1=3,LEFT(tabDaten[[#This Row],[Grp]],1)*1=9),LEFT(tabDaten[[#This Row],[Grp]],2),LEFT(tabDaten[[#This Row],[Grp]],1))</f>
        <v>4</v>
      </c>
      <c r="J1724" s="14" t="str">
        <f>VLOOKUP(tabDaten[[#This Row],[GrpKurz]],tabGruppierung[],2,FALSE)</f>
        <v>A   Personalausgaben</v>
      </c>
      <c r="K17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5619-460000    Personalnebenausgaben   </v>
      </c>
      <c r="L1724" s="17">
        <f>IF(OR(tabDaten[[#This Row],[art]]="00",tabDaten[[#This Row],[art]]="10"),tabDaten[[#This Row],[Plan]],tabDaten[[#This Row],[Plan]]*-1)</f>
        <v>-100</v>
      </c>
      <c r="M1724" s="18">
        <f>IF(OR(tabDaten[[#This Row],[art]]="00",tabDaten[[#This Row],[art]]="10",tabDaten[[#This Row],[art]]="60",tabDaten[[#This Row],[art]]="70"),tabDaten[[#This Row],[Rechnung]],tabDaten[[#This Row],[Rechnung]]*-1)</f>
        <v>0</v>
      </c>
      <c r="N1724" s="44">
        <v>1</v>
      </c>
      <c r="O1724" s="45" t="s">
        <v>997</v>
      </c>
      <c r="P1724" s="45" t="s">
        <v>1307</v>
      </c>
      <c r="Q1724" s="45" t="s">
        <v>1712</v>
      </c>
      <c r="R1724" s="45" t="s">
        <v>995</v>
      </c>
      <c r="S1724" s="45" t="s">
        <v>1546</v>
      </c>
      <c r="T1724" s="44" t="s">
        <v>107</v>
      </c>
      <c r="U1724" s="46">
        <v>100</v>
      </c>
      <c r="V1724" s="46">
        <v>0</v>
      </c>
    </row>
    <row r="1725" spans="2:22" x14ac:dyDescent="0.2">
      <c r="B1725" s="14" t="str">
        <f>IF(tabDaten[[#This Row],[MandNr]]="","Fehler",IF(tabDaten[[#This Row],[MandNr]]=1,"1 Stadt Bad Rappenau","2 Eigenbetrieb Stadtenwässerung"))</f>
        <v>1 Stadt Bad Rappenau</v>
      </c>
      <c r="C1725" s="14" t="str">
        <f>IF(OR(tabDaten[[#This Row],[art]]="00",tabDaten[[#This Row],[art]]="01",tabDaten[[#This Row],[art]]="60",tabDaten[[#This Row],[art]]="61"),"0 Verwaltungshaushalt","1 Vermögenshaushalt")</f>
        <v>0 Verwaltungshaushalt</v>
      </c>
      <c r="D1725" s="14" t="str">
        <f>VLOOKUP(tabDaten[[#This Row],[art]],tabKontenart[],2,FALSE)</f>
        <v>01 Ausgaben VerwaltungsHH</v>
      </c>
      <c r="E1725" s="14" t="str">
        <f>LEFT(tabDaten[[#This Row],[Gld]],1) &amp; "    " &amp;VLOOKUP((tabDaten[[#This Row],[MandNr]]&amp;"x"&amp;LEFT(tabDaten[[#This Row],[Gld]],1)),tabGliederung[],2,FALSE)</f>
        <v xml:space="preserve">5    Gesundheit, Sport, Erholung </v>
      </c>
      <c r="F1725" s="14" t="str">
        <f>LEFT(tabDaten[[#This Row],[Gld]],2) &amp; "    " &amp;VLOOKUP((tabDaten[[#This Row],[MandNr]]&amp;"x"&amp;LEFT(tabDaten[[#This Row],[Gld]],2)),tabGliederung[],2,FALSE)</f>
        <v xml:space="preserve">56    Eigene Sportstätten </v>
      </c>
      <c r="G17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5" s="14" t="str">
        <f>LEFT(tabDaten[[#This Row],[Gld]],4) &amp; "    " &amp;VLOOKUP((tabDaten[[#This Row],[MandNr]]&amp;"x"&amp;LEFT(tabDaten[[#This Row],[Gld]],4)),tabGliederung[],2,FALSE)</f>
        <v xml:space="preserve">5619    Sporthalle Zimmerhof </v>
      </c>
      <c r="I1725" s="14" t="str">
        <f>IF(OR(LEFT(tabDaten[[#This Row],[Grp]],1)*1=3,LEFT(tabDaten[[#This Row],[Grp]],1)*1=9),LEFT(tabDaten[[#This Row],[Grp]],2),LEFT(tabDaten[[#This Row],[Grp]],1))</f>
        <v>5</v>
      </c>
      <c r="J1725" s="14" t="str">
        <f>VLOOKUP(tabDaten[[#This Row],[GrpKurz]],tabGruppierung[],2,FALSE)</f>
        <v>A   Sächlicher Verwaltungs- und Betriebsaufwand</v>
      </c>
      <c r="K17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5619-501000    Gebäudeunterhaltung   </v>
      </c>
      <c r="L1725" s="17">
        <f>IF(OR(tabDaten[[#This Row],[art]]="00",tabDaten[[#This Row],[art]]="10"),tabDaten[[#This Row],[Plan]],tabDaten[[#This Row],[Plan]]*-1)</f>
        <v>-4000</v>
      </c>
      <c r="M1725" s="18">
        <f>IF(OR(tabDaten[[#This Row],[art]]="00",tabDaten[[#This Row],[art]]="10",tabDaten[[#This Row],[art]]="60",tabDaten[[#This Row],[art]]="70"),tabDaten[[#This Row],[Rechnung]],tabDaten[[#This Row],[Rechnung]]*-1)</f>
        <v>-797.31</v>
      </c>
      <c r="N1725" s="44">
        <v>1</v>
      </c>
      <c r="O1725" s="45" t="s">
        <v>997</v>
      </c>
      <c r="P1725" s="45" t="s">
        <v>1307</v>
      </c>
      <c r="Q1725" s="45" t="s">
        <v>1730</v>
      </c>
      <c r="R1725" s="45" t="s">
        <v>995</v>
      </c>
      <c r="S1725" s="45" t="s">
        <v>1546</v>
      </c>
      <c r="T1725" s="44" t="s">
        <v>133</v>
      </c>
      <c r="U1725" s="46">
        <v>4000</v>
      </c>
      <c r="V1725" s="46">
        <v>797.31</v>
      </c>
    </row>
    <row r="1726" spans="2:22" x14ac:dyDescent="0.2">
      <c r="B1726" s="14" t="str">
        <f>IF(tabDaten[[#This Row],[MandNr]]="","Fehler",IF(tabDaten[[#This Row],[MandNr]]=1,"1 Stadt Bad Rappenau","2 Eigenbetrieb Stadtenwässerung"))</f>
        <v>1 Stadt Bad Rappenau</v>
      </c>
      <c r="C1726" s="14" t="str">
        <f>IF(OR(tabDaten[[#This Row],[art]]="00",tabDaten[[#This Row],[art]]="01",tabDaten[[#This Row],[art]]="60",tabDaten[[#This Row],[art]]="61"),"0 Verwaltungshaushalt","1 Vermögenshaushalt")</f>
        <v>0 Verwaltungshaushalt</v>
      </c>
      <c r="D1726" s="14" t="str">
        <f>VLOOKUP(tabDaten[[#This Row],[art]],tabKontenart[],2,FALSE)</f>
        <v>01 Ausgaben VerwaltungsHH</v>
      </c>
      <c r="E1726" s="14" t="str">
        <f>LEFT(tabDaten[[#This Row],[Gld]],1) &amp; "    " &amp;VLOOKUP((tabDaten[[#This Row],[MandNr]]&amp;"x"&amp;LEFT(tabDaten[[#This Row],[Gld]],1)),tabGliederung[],2,FALSE)</f>
        <v xml:space="preserve">5    Gesundheit, Sport, Erholung </v>
      </c>
      <c r="F1726" s="14" t="str">
        <f>LEFT(tabDaten[[#This Row],[Gld]],2) &amp; "    " &amp;VLOOKUP((tabDaten[[#This Row],[MandNr]]&amp;"x"&amp;LEFT(tabDaten[[#This Row],[Gld]],2)),tabGliederung[],2,FALSE)</f>
        <v xml:space="preserve">56    Eigene Sportstätten </v>
      </c>
      <c r="G17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6" s="14" t="str">
        <f>LEFT(tabDaten[[#This Row],[Gld]],4) &amp; "    " &amp;VLOOKUP((tabDaten[[#This Row],[MandNr]]&amp;"x"&amp;LEFT(tabDaten[[#This Row],[Gld]],4)),tabGliederung[],2,FALSE)</f>
        <v xml:space="preserve">5619    Sporthalle Zimmerhof </v>
      </c>
      <c r="I1726" s="14" t="str">
        <f>IF(OR(LEFT(tabDaten[[#This Row],[Grp]],1)*1=3,LEFT(tabDaten[[#This Row],[Grp]],1)*1=9),LEFT(tabDaten[[#This Row],[Grp]],2),LEFT(tabDaten[[#This Row],[Grp]],1))</f>
        <v>5</v>
      </c>
      <c r="J1726" s="14" t="str">
        <f>VLOOKUP(tabDaten[[#This Row],[GrpKurz]],tabGruppierung[],2,FALSE)</f>
        <v>A   Sächlicher Verwaltungs- und Betriebsaufwand</v>
      </c>
      <c r="K17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5619-521000    Geräte, Ausstattungs- und Einrichtungsgegenstände  </v>
      </c>
      <c r="L1726" s="17">
        <f>IF(OR(tabDaten[[#This Row],[art]]="00",tabDaten[[#This Row],[art]]="10"),tabDaten[[#This Row],[Plan]],tabDaten[[#This Row],[Plan]]*-1)</f>
        <v>-1500</v>
      </c>
      <c r="M1726" s="18">
        <f>IF(OR(tabDaten[[#This Row],[art]]="00",tabDaten[[#This Row],[art]]="10",tabDaten[[#This Row],[art]]="60",tabDaten[[#This Row],[art]]="70"),tabDaten[[#This Row],[Rechnung]],tabDaten[[#This Row],[Rechnung]]*-1)</f>
        <v>-889.85</v>
      </c>
      <c r="N1726" s="44">
        <v>1</v>
      </c>
      <c r="O1726" s="45" t="s">
        <v>997</v>
      </c>
      <c r="P1726" s="45" t="s">
        <v>1307</v>
      </c>
      <c r="Q1726" s="45" t="s">
        <v>1750</v>
      </c>
      <c r="R1726" s="45" t="s">
        <v>995</v>
      </c>
      <c r="S1726" s="45" t="s">
        <v>1546</v>
      </c>
      <c r="T1726" s="44" t="s">
        <v>125</v>
      </c>
      <c r="U1726" s="46">
        <v>1500</v>
      </c>
      <c r="V1726" s="46">
        <v>889.85</v>
      </c>
    </row>
    <row r="1727" spans="2:22" x14ac:dyDescent="0.2">
      <c r="B1727" s="14" t="str">
        <f>IF(tabDaten[[#This Row],[MandNr]]="","Fehler",IF(tabDaten[[#This Row],[MandNr]]=1,"1 Stadt Bad Rappenau","2 Eigenbetrieb Stadtenwässerung"))</f>
        <v>1 Stadt Bad Rappenau</v>
      </c>
      <c r="C1727" s="14" t="str">
        <f>IF(OR(tabDaten[[#This Row],[art]]="00",tabDaten[[#This Row],[art]]="01",tabDaten[[#This Row],[art]]="60",tabDaten[[#This Row],[art]]="61"),"0 Verwaltungshaushalt","1 Vermögenshaushalt")</f>
        <v>0 Verwaltungshaushalt</v>
      </c>
      <c r="D1727" s="14" t="str">
        <f>VLOOKUP(tabDaten[[#This Row],[art]],tabKontenart[],2,FALSE)</f>
        <v>01 Ausgaben VerwaltungsHH</v>
      </c>
      <c r="E1727" s="14" t="str">
        <f>LEFT(tabDaten[[#This Row],[Gld]],1) &amp; "    " &amp;VLOOKUP((tabDaten[[#This Row],[MandNr]]&amp;"x"&amp;LEFT(tabDaten[[#This Row],[Gld]],1)),tabGliederung[],2,FALSE)</f>
        <v xml:space="preserve">5    Gesundheit, Sport, Erholung </v>
      </c>
      <c r="F1727" s="14" t="str">
        <f>LEFT(tabDaten[[#This Row],[Gld]],2) &amp; "    " &amp;VLOOKUP((tabDaten[[#This Row],[MandNr]]&amp;"x"&amp;LEFT(tabDaten[[#This Row],[Gld]],2)),tabGliederung[],2,FALSE)</f>
        <v xml:space="preserve">56    Eigene Sportstätten </v>
      </c>
      <c r="G17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7" s="14" t="str">
        <f>LEFT(tabDaten[[#This Row],[Gld]],4) &amp; "    " &amp;VLOOKUP((tabDaten[[#This Row],[MandNr]]&amp;"x"&amp;LEFT(tabDaten[[#This Row],[Gld]],4)),tabGliederung[],2,FALSE)</f>
        <v xml:space="preserve">5619    Sporthalle Zimmerhof </v>
      </c>
      <c r="I1727" s="14" t="str">
        <f>IF(OR(LEFT(tabDaten[[#This Row],[Grp]],1)*1=3,LEFT(tabDaten[[#This Row],[Grp]],1)*1=9),LEFT(tabDaten[[#This Row],[Grp]],2),LEFT(tabDaten[[#This Row],[Grp]],1))</f>
        <v>5</v>
      </c>
      <c r="J1727" s="14" t="str">
        <f>VLOOKUP(tabDaten[[#This Row],[GrpKurz]],tabGruppierung[],2,FALSE)</f>
        <v>A   Sächlicher Verwaltungs- und Betriebsaufwand</v>
      </c>
      <c r="K17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5619-541000    Strom   </v>
      </c>
      <c r="L1727" s="17">
        <f>IF(OR(tabDaten[[#This Row],[art]]="00",tabDaten[[#This Row],[art]]="10"),tabDaten[[#This Row],[Plan]],tabDaten[[#This Row],[Plan]]*-1)</f>
        <v>-2600</v>
      </c>
      <c r="M1727" s="18">
        <f>IF(OR(tabDaten[[#This Row],[art]]="00",tabDaten[[#This Row],[art]]="10",tabDaten[[#This Row],[art]]="60",tabDaten[[#This Row],[art]]="70"),tabDaten[[#This Row],[Rechnung]],tabDaten[[#This Row],[Rechnung]]*-1)</f>
        <v>-1835.39</v>
      </c>
      <c r="N1727" s="44">
        <v>1</v>
      </c>
      <c r="O1727" s="45" t="s">
        <v>997</v>
      </c>
      <c r="P1727" s="45" t="s">
        <v>1307</v>
      </c>
      <c r="Q1727" s="45" t="s">
        <v>1732</v>
      </c>
      <c r="R1727" s="45" t="s">
        <v>995</v>
      </c>
      <c r="S1727" s="45" t="s">
        <v>1546</v>
      </c>
      <c r="T1727" s="44" t="s">
        <v>135</v>
      </c>
      <c r="U1727" s="46">
        <v>2600</v>
      </c>
      <c r="V1727" s="46">
        <v>1835.39</v>
      </c>
    </row>
    <row r="1728" spans="2:22" x14ac:dyDescent="0.2">
      <c r="B1728" s="14" t="str">
        <f>IF(tabDaten[[#This Row],[MandNr]]="","Fehler",IF(tabDaten[[#This Row],[MandNr]]=1,"1 Stadt Bad Rappenau","2 Eigenbetrieb Stadtenwässerung"))</f>
        <v>1 Stadt Bad Rappenau</v>
      </c>
      <c r="C1728" s="14" t="str">
        <f>IF(OR(tabDaten[[#This Row],[art]]="00",tabDaten[[#This Row],[art]]="01",tabDaten[[#This Row],[art]]="60",tabDaten[[#This Row],[art]]="61"),"0 Verwaltungshaushalt","1 Vermögenshaushalt")</f>
        <v>0 Verwaltungshaushalt</v>
      </c>
      <c r="D1728" s="14" t="str">
        <f>VLOOKUP(tabDaten[[#This Row],[art]],tabKontenart[],2,FALSE)</f>
        <v>01 Ausgaben VerwaltungsHH</v>
      </c>
      <c r="E1728" s="14" t="str">
        <f>LEFT(tabDaten[[#This Row],[Gld]],1) &amp; "    " &amp;VLOOKUP((tabDaten[[#This Row],[MandNr]]&amp;"x"&amp;LEFT(tabDaten[[#This Row],[Gld]],1)),tabGliederung[],2,FALSE)</f>
        <v xml:space="preserve">5    Gesundheit, Sport, Erholung </v>
      </c>
      <c r="F1728" s="14" t="str">
        <f>LEFT(tabDaten[[#This Row],[Gld]],2) &amp; "    " &amp;VLOOKUP((tabDaten[[#This Row],[MandNr]]&amp;"x"&amp;LEFT(tabDaten[[#This Row],[Gld]],2)),tabGliederung[],2,FALSE)</f>
        <v xml:space="preserve">56    Eigene Sportstätten </v>
      </c>
      <c r="G17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8" s="14" t="str">
        <f>LEFT(tabDaten[[#This Row],[Gld]],4) &amp; "    " &amp;VLOOKUP((tabDaten[[#This Row],[MandNr]]&amp;"x"&amp;LEFT(tabDaten[[#This Row],[Gld]],4)),tabGliederung[],2,FALSE)</f>
        <v xml:space="preserve">5619    Sporthalle Zimmerhof </v>
      </c>
      <c r="I1728" s="14" t="str">
        <f>IF(OR(LEFT(tabDaten[[#This Row],[Grp]],1)*1=3,LEFT(tabDaten[[#This Row],[Grp]],1)*1=9),LEFT(tabDaten[[#This Row],[Grp]],2),LEFT(tabDaten[[#This Row],[Grp]],1))</f>
        <v>5</v>
      </c>
      <c r="J1728" s="14" t="str">
        <f>VLOOKUP(tabDaten[[#This Row],[GrpKurz]],tabGruppierung[],2,FALSE)</f>
        <v>A   Sächlicher Verwaltungs- und Betriebsaufwand</v>
      </c>
      <c r="K17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5619-542000    Wasser / Abwasser   </v>
      </c>
      <c r="L1728" s="17">
        <f>IF(OR(tabDaten[[#This Row],[art]]="00",tabDaten[[#This Row],[art]]="10"),tabDaten[[#This Row],[Plan]],tabDaten[[#This Row],[Plan]]*-1)</f>
        <v>-4300</v>
      </c>
      <c r="M1728" s="18">
        <f>IF(OR(tabDaten[[#This Row],[art]]="00",tabDaten[[#This Row],[art]]="10",tabDaten[[#This Row],[art]]="60",tabDaten[[#This Row],[art]]="70"),tabDaten[[#This Row],[Rechnung]],tabDaten[[#This Row],[Rechnung]]*-1)</f>
        <v>-1489.2</v>
      </c>
      <c r="N1728" s="44">
        <v>1</v>
      </c>
      <c r="O1728" s="45" t="s">
        <v>997</v>
      </c>
      <c r="P1728" s="45" t="s">
        <v>1307</v>
      </c>
      <c r="Q1728" s="45" t="s">
        <v>1733</v>
      </c>
      <c r="R1728" s="45" t="s">
        <v>995</v>
      </c>
      <c r="S1728" s="45" t="s">
        <v>1546</v>
      </c>
      <c r="T1728" s="44" t="s">
        <v>136</v>
      </c>
      <c r="U1728" s="46">
        <v>4300</v>
      </c>
      <c r="V1728" s="46">
        <v>1489.2</v>
      </c>
    </row>
    <row r="1729" spans="2:22" x14ac:dyDescent="0.2">
      <c r="B1729" s="14" t="str">
        <f>IF(tabDaten[[#This Row],[MandNr]]="","Fehler",IF(tabDaten[[#This Row],[MandNr]]=1,"1 Stadt Bad Rappenau","2 Eigenbetrieb Stadtenwässerung"))</f>
        <v>1 Stadt Bad Rappenau</v>
      </c>
      <c r="C1729" s="14" t="str">
        <f>IF(OR(tabDaten[[#This Row],[art]]="00",tabDaten[[#This Row],[art]]="01",tabDaten[[#This Row],[art]]="60",tabDaten[[#This Row],[art]]="61"),"0 Verwaltungshaushalt","1 Vermögenshaushalt")</f>
        <v>0 Verwaltungshaushalt</v>
      </c>
      <c r="D1729" s="14" t="str">
        <f>VLOOKUP(tabDaten[[#This Row],[art]],tabKontenart[],2,FALSE)</f>
        <v>01 Ausgaben VerwaltungsHH</v>
      </c>
      <c r="E1729" s="14" t="str">
        <f>LEFT(tabDaten[[#This Row],[Gld]],1) &amp; "    " &amp;VLOOKUP((tabDaten[[#This Row],[MandNr]]&amp;"x"&amp;LEFT(tabDaten[[#This Row],[Gld]],1)),tabGliederung[],2,FALSE)</f>
        <v xml:space="preserve">5    Gesundheit, Sport, Erholung </v>
      </c>
      <c r="F1729" s="14" t="str">
        <f>LEFT(tabDaten[[#This Row],[Gld]],2) &amp; "    " &amp;VLOOKUP((tabDaten[[#This Row],[MandNr]]&amp;"x"&amp;LEFT(tabDaten[[#This Row],[Gld]],2)),tabGliederung[],2,FALSE)</f>
        <v xml:space="preserve">56    Eigene Sportstätten </v>
      </c>
      <c r="G17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29" s="14" t="str">
        <f>LEFT(tabDaten[[#This Row],[Gld]],4) &amp; "    " &amp;VLOOKUP((tabDaten[[#This Row],[MandNr]]&amp;"x"&amp;LEFT(tabDaten[[#This Row],[Gld]],4)),tabGliederung[],2,FALSE)</f>
        <v xml:space="preserve">5619    Sporthalle Zimmerhof </v>
      </c>
      <c r="I1729" s="14" t="str">
        <f>IF(OR(LEFT(tabDaten[[#This Row],[Grp]],1)*1=3,LEFT(tabDaten[[#This Row],[Grp]],1)*1=9),LEFT(tabDaten[[#This Row],[Grp]],2),LEFT(tabDaten[[#This Row],[Grp]],1))</f>
        <v>5</v>
      </c>
      <c r="J1729" s="14" t="str">
        <f>VLOOKUP(tabDaten[[#This Row],[GrpKurz]],tabGruppierung[],2,FALSE)</f>
        <v>A   Sächlicher Verwaltungs- und Betriebsaufwand</v>
      </c>
      <c r="K17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5619-543000    Heizungskosten   </v>
      </c>
      <c r="L1729" s="17">
        <f>IF(OR(tabDaten[[#This Row],[art]]="00",tabDaten[[#This Row],[art]]="10"),tabDaten[[#This Row],[Plan]],tabDaten[[#This Row],[Plan]]*-1)</f>
        <v>-13800</v>
      </c>
      <c r="M1729" s="18">
        <f>IF(OR(tabDaten[[#This Row],[art]]="00",tabDaten[[#This Row],[art]]="10",tabDaten[[#This Row],[art]]="60",tabDaten[[#This Row],[art]]="70"),tabDaten[[#This Row],[Rechnung]],tabDaten[[#This Row],[Rechnung]]*-1)</f>
        <v>6600</v>
      </c>
      <c r="N1729" s="44">
        <v>1</v>
      </c>
      <c r="O1729" s="45" t="s">
        <v>997</v>
      </c>
      <c r="P1729" s="45" t="s">
        <v>1307</v>
      </c>
      <c r="Q1729" s="45" t="s">
        <v>1734</v>
      </c>
      <c r="R1729" s="45" t="s">
        <v>995</v>
      </c>
      <c r="S1729" s="45" t="s">
        <v>1546</v>
      </c>
      <c r="T1729" s="44" t="s">
        <v>137</v>
      </c>
      <c r="U1729" s="46">
        <v>13800</v>
      </c>
      <c r="V1729" s="46">
        <v>-6600</v>
      </c>
    </row>
    <row r="1730" spans="2:22" x14ac:dyDescent="0.2">
      <c r="B1730" s="14" t="str">
        <f>IF(tabDaten[[#This Row],[MandNr]]="","Fehler",IF(tabDaten[[#This Row],[MandNr]]=1,"1 Stadt Bad Rappenau","2 Eigenbetrieb Stadtenwässerung"))</f>
        <v>1 Stadt Bad Rappenau</v>
      </c>
      <c r="C1730" s="14" t="str">
        <f>IF(OR(tabDaten[[#This Row],[art]]="00",tabDaten[[#This Row],[art]]="01",tabDaten[[#This Row],[art]]="60",tabDaten[[#This Row],[art]]="61"),"0 Verwaltungshaushalt","1 Vermögenshaushalt")</f>
        <v>0 Verwaltungshaushalt</v>
      </c>
      <c r="D1730" s="14" t="str">
        <f>VLOOKUP(tabDaten[[#This Row],[art]],tabKontenart[],2,FALSE)</f>
        <v>01 Ausgaben VerwaltungsHH</v>
      </c>
      <c r="E1730" s="14" t="str">
        <f>LEFT(tabDaten[[#This Row],[Gld]],1) &amp; "    " &amp;VLOOKUP((tabDaten[[#This Row],[MandNr]]&amp;"x"&amp;LEFT(tabDaten[[#This Row],[Gld]],1)),tabGliederung[],2,FALSE)</f>
        <v xml:space="preserve">5    Gesundheit, Sport, Erholung </v>
      </c>
      <c r="F1730" s="14" t="str">
        <f>LEFT(tabDaten[[#This Row],[Gld]],2) &amp; "    " &amp;VLOOKUP((tabDaten[[#This Row],[MandNr]]&amp;"x"&amp;LEFT(tabDaten[[#This Row],[Gld]],2)),tabGliederung[],2,FALSE)</f>
        <v xml:space="preserve">56    Eigene Sportstätten </v>
      </c>
      <c r="G17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30" s="14" t="str">
        <f>LEFT(tabDaten[[#This Row],[Gld]],4) &amp; "    " &amp;VLOOKUP((tabDaten[[#This Row],[MandNr]]&amp;"x"&amp;LEFT(tabDaten[[#This Row],[Gld]],4)),tabGliederung[],2,FALSE)</f>
        <v xml:space="preserve">5619    Sporthalle Zimmerhof </v>
      </c>
      <c r="I1730" s="14" t="str">
        <f>IF(OR(LEFT(tabDaten[[#This Row],[Grp]],1)*1=3,LEFT(tabDaten[[#This Row],[Grp]],1)*1=9),LEFT(tabDaten[[#This Row],[Grp]],2),LEFT(tabDaten[[#This Row],[Grp]],1))</f>
        <v>5</v>
      </c>
      <c r="J1730" s="14" t="str">
        <f>VLOOKUP(tabDaten[[#This Row],[GrpKurz]],tabGruppierung[],2,FALSE)</f>
        <v>A   Sächlicher Verwaltungs- und Betriebsaufwand</v>
      </c>
      <c r="K17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5619-544000    Abfallgebühren   </v>
      </c>
      <c r="L1730" s="17">
        <f>IF(OR(tabDaten[[#This Row],[art]]="00",tabDaten[[#This Row],[art]]="10"),tabDaten[[#This Row],[Plan]],tabDaten[[#This Row],[Plan]]*-1)</f>
        <v>-100</v>
      </c>
      <c r="M1730" s="18">
        <f>IF(OR(tabDaten[[#This Row],[art]]="00",tabDaten[[#This Row],[art]]="10",tabDaten[[#This Row],[art]]="60",tabDaten[[#This Row],[art]]="70"),tabDaten[[#This Row],[Rechnung]],tabDaten[[#This Row],[Rechnung]]*-1)</f>
        <v>-10</v>
      </c>
      <c r="N1730" s="44">
        <v>1</v>
      </c>
      <c r="O1730" s="45" t="s">
        <v>997</v>
      </c>
      <c r="P1730" s="45" t="s">
        <v>1307</v>
      </c>
      <c r="Q1730" s="45" t="s">
        <v>1735</v>
      </c>
      <c r="R1730" s="45" t="s">
        <v>995</v>
      </c>
      <c r="S1730" s="45" t="s">
        <v>1546</v>
      </c>
      <c r="T1730" s="44" t="s">
        <v>138</v>
      </c>
      <c r="U1730" s="46">
        <v>100</v>
      </c>
      <c r="V1730" s="46">
        <v>10</v>
      </c>
    </row>
    <row r="1731" spans="2:22" x14ac:dyDescent="0.2">
      <c r="B1731" s="14" t="str">
        <f>IF(tabDaten[[#This Row],[MandNr]]="","Fehler",IF(tabDaten[[#This Row],[MandNr]]=1,"1 Stadt Bad Rappenau","2 Eigenbetrieb Stadtenwässerung"))</f>
        <v>1 Stadt Bad Rappenau</v>
      </c>
      <c r="C1731" s="14" t="str">
        <f>IF(OR(tabDaten[[#This Row],[art]]="00",tabDaten[[#This Row],[art]]="01",tabDaten[[#This Row],[art]]="60",tabDaten[[#This Row],[art]]="61"),"0 Verwaltungshaushalt","1 Vermögenshaushalt")</f>
        <v>0 Verwaltungshaushalt</v>
      </c>
      <c r="D1731" s="14" t="str">
        <f>VLOOKUP(tabDaten[[#This Row],[art]],tabKontenart[],2,FALSE)</f>
        <v>01 Ausgaben VerwaltungsHH</v>
      </c>
      <c r="E1731" s="14" t="str">
        <f>LEFT(tabDaten[[#This Row],[Gld]],1) &amp; "    " &amp;VLOOKUP((tabDaten[[#This Row],[MandNr]]&amp;"x"&amp;LEFT(tabDaten[[#This Row],[Gld]],1)),tabGliederung[],2,FALSE)</f>
        <v xml:space="preserve">5    Gesundheit, Sport, Erholung </v>
      </c>
      <c r="F1731" s="14" t="str">
        <f>LEFT(tabDaten[[#This Row],[Gld]],2) &amp; "    " &amp;VLOOKUP((tabDaten[[#This Row],[MandNr]]&amp;"x"&amp;LEFT(tabDaten[[#This Row],[Gld]],2)),tabGliederung[],2,FALSE)</f>
        <v xml:space="preserve">56    Eigene Sportstätten </v>
      </c>
      <c r="G17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31" s="14" t="str">
        <f>LEFT(tabDaten[[#This Row],[Gld]],4) &amp; "    " &amp;VLOOKUP((tabDaten[[#This Row],[MandNr]]&amp;"x"&amp;LEFT(tabDaten[[#This Row],[Gld]],4)),tabGliederung[],2,FALSE)</f>
        <v xml:space="preserve">5619    Sporthalle Zimmerhof </v>
      </c>
      <c r="I1731" s="14" t="str">
        <f>IF(OR(LEFT(tabDaten[[#This Row],[Grp]],1)*1=3,LEFT(tabDaten[[#This Row],[Grp]],1)*1=9),LEFT(tabDaten[[#This Row],[Grp]],2),LEFT(tabDaten[[#This Row],[Grp]],1))</f>
        <v>5</v>
      </c>
      <c r="J1731" s="14" t="str">
        <f>VLOOKUP(tabDaten[[#This Row],[GrpKurz]],tabGruppierung[],2,FALSE)</f>
        <v>A   Sächlicher Verwaltungs- und Betriebsaufwand</v>
      </c>
      <c r="K17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5619-545000    Reinigungskosten   </v>
      </c>
      <c r="L1731" s="17">
        <f>IF(OR(tabDaten[[#This Row],[art]]="00",tabDaten[[#This Row],[art]]="10"),tabDaten[[#This Row],[Plan]],tabDaten[[#This Row],[Plan]]*-1)</f>
        <v>-800</v>
      </c>
      <c r="M1731" s="18">
        <f>IF(OR(tabDaten[[#This Row],[art]]="00",tabDaten[[#This Row],[art]]="10",tabDaten[[#This Row],[art]]="60",tabDaten[[#This Row],[art]]="70"),tabDaten[[#This Row],[Rechnung]],tabDaten[[#This Row],[Rechnung]]*-1)</f>
        <v>-819.72</v>
      </c>
      <c r="N1731" s="44">
        <v>1</v>
      </c>
      <c r="O1731" s="45" t="s">
        <v>997</v>
      </c>
      <c r="P1731" s="45" t="s">
        <v>1307</v>
      </c>
      <c r="Q1731" s="45" t="s">
        <v>1736</v>
      </c>
      <c r="R1731" s="45" t="s">
        <v>995</v>
      </c>
      <c r="S1731" s="45" t="s">
        <v>1546</v>
      </c>
      <c r="T1731" s="44" t="s">
        <v>139</v>
      </c>
      <c r="U1731" s="46">
        <v>800</v>
      </c>
      <c r="V1731" s="46">
        <v>819.72</v>
      </c>
    </row>
    <row r="1732" spans="2:22" x14ac:dyDescent="0.2">
      <c r="B1732" s="14" t="str">
        <f>IF(tabDaten[[#This Row],[MandNr]]="","Fehler",IF(tabDaten[[#This Row],[MandNr]]=1,"1 Stadt Bad Rappenau","2 Eigenbetrieb Stadtenwässerung"))</f>
        <v>1 Stadt Bad Rappenau</v>
      </c>
      <c r="C1732" s="14" t="str">
        <f>IF(OR(tabDaten[[#This Row],[art]]="00",tabDaten[[#This Row],[art]]="01",tabDaten[[#This Row],[art]]="60",tabDaten[[#This Row],[art]]="61"),"0 Verwaltungshaushalt","1 Vermögenshaushalt")</f>
        <v>0 Verwaltungshaushalt</v>
      </c>
      <c r="D1732" s="14" t="str">
        <f>VLOOKUP(tabDaten[[#This Row],[art]],tabKontenart[],2,FALSE)</f>
        <v>01 Ausgaben VerwaltungsHH</v>
      </c>
      <c r="E1732" s="14" t="str">
        <f>LEFT(tabDaten[[#This Row],[Gld]],1) &amp; "    " &amp;VLOOKUP((tabDaten[[#This Row],[MandNr]]&amp;"x"&amp;LEFT(tabDaten[[#This Row],[Gld]],1)),tabGliederung[],2,FALSE)</f>
        <v xml:space="preserve">5    Gesundheit, Sport, Erholung </v>
      </c>
      <c r="F1732" s="14" t="str">
        <f>LEFT(tabDaten[[#This Row],[Gld]],2) &amp; "    " &amp;VLOOKUP((tabDaten[[#This Row],[MandNr]]&amp;"x"&amp;LEFT(tabDaten[[#This Row],[Gld]],2)),tabGliederung[],2,FALSE)</f>
        <v xml:space="preserve">56    Eigene Sportstätten </v>
      </c>
      <c r="G17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32" s="14" t="str">
        <f>LEFT(tabDaten[[#This Row],[Gld]],4) &amp; "    " &amp;VLOOKUP((tabDaten[[#This Row],[MandNr]]&amp;"x"&amp;LEFT(tabDaten[[#This Row],[Gld]],4)),tabGliederung[],2,FALSE)</f>
        <v xml:space="preserve">5619    Sporthalle Zimmerhof </v>
      </c>
      <c r="I1732" s="14" t="str">
        <f>IF(OR(LEFT(tabDaten[[#This Row],[Grp]],1)*1=3,LEFT(tabDaten[[#This Row],[Grp]],1)*1=9),LEFT(tabDaten[[#This Row],[Grp]],2),LEFT(tabDaten[[#This Row],[Grp]],1))</f>
        <v>5</v>
      </c>
      <c r="J1732" s="14" t="str">
        <f>VLOOKUP(tabDaten[[#This Row],[GrpKurz]],tabGruppierung[],2,FALSE)</f>
        <v>A   Sächlicher Verwaltungs- und Betriebsaufwand</v>
      </c>
      <c r="K17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5619-546000    Steuern und Gebäudeversicherungen   </v>
      </c>
      <c r="L1732" s="17">
        <f>IF(OR(tabDaten[[#This Row],[art]]="00",tabDaten[[#This Row],[art]]="10"),tabDaten[[#This Row],[Plan]],tabDaten[[#This Row],[Plan]]*-1)</f>
        <v>-1000</v>
      </c>
      <c r="M1732" s="18">
        <f>IF(OR(tabDaten[[#This Row],[art]]="00",tabDaten[[#This Row],[art]]="10",tabDaten[[#This Row],[art]]="60",tabDaten[[#This Row],[art]]="70"),tabDaten[[#This Row],[Rechnung]],tabDaten[[#This Row],[Rechnung]]*-1)</f>
        <v>-1049.5</v>
      </c>
      <c r="N1732" s="44">
        <v>1</v>
      </c>
      <c r="O1732" s="45" t="s">
        <v>997</v>
      </c>
      <c r="P1732" s="45" t="s">
        <v>1307</v>
      </c>
      <c r="Q1732" s="45" t="s">
        <v>1737</v>
      </c>
      <c r="R1732" s="45" t="s">
        <v>995</v>
      </c>
      <c r="S1732" s="45" t="s">
        <v>1546</v>
      </c>
      <c r="T1732" s="44" t="s">
        <v>140</v>
      </c>
      <c r="U1732" s="46">
        <v>1000</v>
      </c>
      <c r="V1732" s="46">
        <v>1049.5</v>
      </c>
    </row>
    <row r="1733" spans="2:22" x14ac:dyDescent="0.2">
      <c r="B1733" s="14" t="str">
        <f>IF(tabDaten[[#This Row],[MandNr]]="","Fehler",IF(tabDaten[[#This Row],[MandNr]]=1,"1 Stadt Bad Rappenau","2 Eigenbetrieb Stadtenwässerung"))</f>
        <v>1 Stadt Bad Rappenau</v>
      </c>
      <c r="C1733" s="14" t="str">
        <f>IF(OR(tabDaten[[#This Row],[art]]="00",tabDaten[[#This Row],[art]]="01",tabDaten[[#This Row],[art]]="60",tabDaten[[#This Row],[art]]="61"),"0 Verwaltungshaushalt","1 Vermögenshaushalt")</f>
        <v>0 Verwaltungshaushalt</v>
      </c>
      <c r="D1733" s="14" t="str">
        <f>VLOOKUP(tabDaten[[#This Row],[art]],tabKontenart[],2,FALSE)</f>
        <v>01 Ausgaben VerwaltungsHH</v>
      </c>
      <c r="E1733" s="14" t="str">
        <f>LEFT(tabDaten[[#This Row],[Gld]],1) &amp; "    " &amp;VLOOKUP((tabDaten[[#This Row],[MandNr]]&amp;"x"&amp;LEFT(tabDaten[[#This Row],[Gld]],1)),tabGliederung[],2,FALSE)</f>
        <v xml:space="preserve">5    Gesundheit, Sport, Erholung </v>
      </c>
      <c r="F1733" s="14" t="str">
        <f>LEFT(tabDaten[[#This Row],[Gld]],2) &amp; "    " &amp;VLOOKUP((tabDaten[[#This Row],[MandNr]]&amp;"x"&amp;LEFT(tabDaten[[#This Row],[Gld]],2)),tabGliederung[],2,FALSE)</f>
        <v xml:space="preserve">56    Eigene Sportstätten </v>
      </c>
      <c r="G17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33" s="14" t="str">
        <f>LEFT(tabDaten[[#This Row],[Gld]],4) &amp; "    " &amp;VLOOKUP((tabDaten[[#This Row],[MandNr]]&amp;"x"&amp;LEFT(tabDaten[[#This Row],[Gld]],4)),tabGliederung[],2,FALSE)</f>
        <v xml:space="preserve">5619    Sporthalle Zimmerhof </v>
      </c>
      <c r="I1733" s="14" t="str">
        <f>IF(OR(LEFT(tabDaten[[#This Row],[Grp]],1)*1=3,LEFT(tabDaten[[#This Row],[Grp]],1)*1=9),LEFT(tabDaten[[#This Row],[Grp]],2),LEFT(tabDaten[[#This Row],[Grp]],1))</f>
        <v>5</v>
      </c>
      <c r="J1733" s="14" t="str">
        <f>VLOOKUP(tabDaten[[#This Row],[GrpKurz]],tabGruppierung[],2,FALSE)</f>
        <v>A   Sächlicher Verwaltungs- und Betriebsaufwand</v>
      </c>
      <c r="K17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5619-549000    sonstige Bewirtschaftungskosten (z.B. Schornsteinfeger, Feuerlöschgeräte) </v>
      </c>
      <c r="L1733" s="17">
        <f>IF(OR(tabDaten[[#This Row],[art]]="00",tabDaten[[#This Row],[art]]="10"),tabDaten[[#This Row],[Plan]],tabDaten[[#This Row],[Plan]]*-1)</f>
        <v>-500</v>
      </c>
      <c r="M1733" s="18">
        <f>IF(OR(tabDaten[[#This Row],[art]]="00",tabDaten[[#This Row],[art]]="10",tabDaten[[#This Row],[art]]="60",tabDaten[[#This Row],[art]]="70"),tabDaten[[#This Row],[Rechnung]],tabDaten[[#This Row],[Rechnung]]*-1)</f>
        <v>-727.64</v>
      </c>
      <c r="N1733" s="44">
        <v>1</v>
      </c>
      <c r="O1733" s="45" t="s">
        <v>997</v>
      </c>
      <c r="P1733" s="45" t="s">
        <v>1307</v>
      </c>
      <c r="Q1733" s="45" t="s">
        <v>1738</v>
      </c>
      <c r="R1733" s="45" t="s">
        <v>995</v>
      </c>
      <c r="S1733" s="45" t="s">
        <v>1546</v>
      </c>
      <c r="T1733" s="44" t="s">
        <v>141</v>
      </c>
      <c r="U1733" s="46">
        <v>500</v>
      </c>
      <c r="V1733" s="46">
        <v>727.64</v>
      </c>
    </row>
    <row r="1734" spans="2:22" x14ac:dyDescent="0.2">
      <c r="B1734" s="14" t="str">
        <f>IF(tabDaten[[#This Row],[MandNr]]="","Fehler",IF(tabDaten[[#This Row],[MandNr]]=1,"1 Stadt Bad Rappenau","2 Eigenbetrieb Stadtenwässerung"))</f>
        <v>1 Stadt Bad Rappenau</v>
      </c>
      <c r="C1734" s="14" t="str">
        <f>IF(OR(tabDaten[[#This Row],[art]]="00",tabDaten[[#This Row],[art]]="01",tabDaten[[#This Row],[art]]="60",tabDaten[[#This Row],[art]]="61"),"0 Verwaltungshaushalt","1 Vermögenshaushalt")</f>
        <v>0 Verwaltungshaushalt</v>
      </c>
      <c r="D1734" s="14" t="str">
        <f>VLOOKUP(tabDaten[[#This Row],[art]],tabKontenart[],2,FALSE)</f>
        <v>01 Ausgaben VerwaltungsHH</v>
      </c>
      <c r="E1734" s="14" t="str">
        <f>LEFT(tabDaten[[#This Row],[Gld]],1) &amp; "    " &amp;VLOOKUP((tabDaten[[#This Row],[MandNr]]&amp;"x"&amp;LEFT(tabDaten[[#This Row],[Gld]],1)),tabGliederung[],2,FALSE)</f>
        <v xml:space="preserve">5    Gesundheit, Sport, Erholung </v>
      </c>
      <c r="F1734" s="14" t="str">
        <f>LEFT(tabDaten[[#This Row],[Gld]],2) &amp; "    " &amp;VLOOKUP((tabDaten[[#This Row],[MandNr]]&amp;"x"&amp;LEFT(tabDaten[[#This Row],[Gld]],2)),tabGliederung[],2,FALSE)</f>
        <v xml:space="preserve">56    Eigene Sportstätten </v>
      </c>
      <c r="G17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34" s="14" t="str">
        <f>LEFT(tabDaten[[#This Row],[Gld]],4) &amp; "    " &amp;VLOOKUP((tabDaten[[#This Row],[MandNr]]&amp;"x"&amp;LEFT(tabDaten[[#This Row],[Gld]],4)),tabGliederung[],2,FALSE)</f>
        <v xml:space="preserve">5619    Sporthalle Zimmerhof </v>
      </c>
      <c r="I1734" s="14" t="str">
        <f>IF(OR(LEFT(tabDaten[[#This Row],[Grp]],1)*1=3,LEFT(tabDaten[[#This Row],[Grp]],1)*1=9),LEFT(tabDaten[[#This Row],[Grp]],2),LEFT(tabDaten[[#This Row],[Grp]],1))</f>
        <v>6</v>
      </c>
      <c r="J1734" s="14" t="str">
        <f>VLOOKUP(tabDaten[[#This Row],[GrpKurz]],tabGruppierung[],2,FALSE)</f>
        <v>A   Sächlicher Verwaltungs- und Betriebsaufwand</v>
      </c>
      <c r="K17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5619-668000    Vermischte Ausgaben   </v>
      </c>
      <c r="L1734" s="17">
        <f>IF(OR(tabDaten[[#This Row],[art]]="00",tabDaten[[#This Row],[art]]="10"),tabDaten[[#This Row],[Plan]],tabDaten[[#This Row],[Plan]]*-1)</f>
        <v>-100</v>
      </c>
      <c r="M1734" s="18">
        <f>IF(OR(tabDaten[[#This Row],[art]]="00",tabDaten[[#This Row],[art]]="10",tabDaten[[#This Row],[art]]="60",tabDaten[[#This Row],[art]]="70"),tabDaten[[#This Row],[Rechnung]],tabDaten[[#This Row],[Rechnung]]*-1)</f>
        <v>0</v>
      </c>
      <c r="N1734" s="44">
        <v>1</v>
      </c>
      <c r="O1734" s="45" t="s">
        <v>997</v>
      </c>
      <c r="P1734" s="45" t="s">
        <v>1307</v>
      </c>
      <c r="Q1734" s="45" t="s">
        <v>1726</v>
      </c>
      <c r="R1734" s="45" t="s">
        <v>995</v>
      </c>
      <c r="S1734" s="45" t="s">
        <v>1546</v>
      </c>
      <c r="T1734" s="44" t="s">
        <v>121</v>
      </c>
      <c r="U1734" s="46">
        <v>100</v>
      </c>
      <c r="V1734" s="46">
        <v>0</v>
      </c>
    </row>
    <row r="1735" spans="2:22" x14ac:dyDescent="0.2">
      <c r="B1735" s="14" t="str">
        <f>IF(tabDaten[[#This Row],[MandNr]]="","Fehler",IF(tabDaten[[#This Row],[MandNr]]=1,"1 Stadt Bad Rappenau","2 Eigenbetrieb Stadtenwässerung"))</f>
        <v>1 Stadt Bad Rappenau</v>
      </c>
      <c r="C1735" s="14" t="str">
        <f>IF(OR(tabDaten[[#This Row],[art]]="00",tabDaten[[#This Row],[art]]="01",tabDaten[[#This Row],[art]]="60",tabDaten[[#This Row],[art]]="61"),"0 Verwaltungshaushalt","1 Vermögenshaushalt")</f>
        <v>0 Verwaltungshaushalt</v>
      </c>
      <c r="D1735" s="14" t="str">
        <f>VLOOKUP(tabDaten[[#This Row],[art]],tabKontenart[],2,FALSE)</f>
        <v>01 Ausgaben VerwaltungsHH</v>
      </c>
      <c r="E1735" s="14" t="str">
        <f>LEFT(tabDaten[[#This Row],[Gld]],1) &amp; "    " &amp;VLOOKUP((tabDaten[[#This Row],[MandNr]]&amp;"x"&amp;LEFT(tabDaten[[#This Row],[Gld]],1)),tabGliederung[],2,FALSE)</f>
        <v xml:space="preserve">5    Gesundheit, Sport, Erholung </v>
      </c>
      <c r="F1735" s="14" t="str">
        <f>LEFT(tabDaten[[#This Row],[Gld]],2) &amp; "    " &amp;VLOOKUP((tabDaten[[#This Row],[MandNr]]&amp;"x"&amp;LEFT(tabDaten[[#This Row],[Gld]],2)),tabGliederung[],2,FALSE)</f>
        <v xml:space="preserve">56    Eigene Sportstätten </v>
      </c>
      <c r="G17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35" s="14" t="str">
        <f>LEFT(tabDaten[[#This Row],[Gld]],4) &amp; "    " &amp;VLOOKUP((tabDaten[[#This Row],[MandNr]]&amp;"x"&amp;LEFT(tabDaten[[#This Row],[Gld]],4)),tabGliederung[],2,FALSE)</f>
        <v xml:space="preserve">5619    Sporthalle Zimmerhof </v>
      </c>
      <c r="I1735" s="14" t="str">
        <f>IF(OR(LEFT(tabDaten[[#This Row],[Grp]],1)*1=3,LEFT(tabDaten[[#This Row],[Grp]],1)*1=9),LEFT(tabDaten[[#This Row],[Grp]],2),LEFT(tabDaten[[#This Row],[Grp]],1))</f>
        <v>6</v>
      </c>
      <c r="J1735" s="14" t="str">
        <f>VLOOKUP(tabDaten[[#This Row],[GrpKurz]],tabGruppierung[],2,FALSE)</f>
        <v>A   Sächlicher Verwaltungs- und Betriebsaufwand</v>
      </c>
      <c r="K17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5619-679000    Innere Verrechnungen   </v>
      </c>
      <c r="L1735" s="17">
        <f>IF(OR(tabDaten[[#This Row],[art]]="00",tabDaten[[#This Row],[art]]="10"),tabDaten[[#This Row],[Plan]],tabDaten[[#This Row],[Plan]]*-1)</f>
        <v>-8100</v>
      </c>
      <c r="M1735" s="18">
        <f>IF(OR(tabDaten[[#This Row],[art]]="00",tabDaten[[#This Row],[art]]="10",tabDaten[[#This Row],[art]]="60",tabDaten[[#This Row],[art]]="70"),tabDaten[[#This Row],[Rechnung]],tabDaten[[#This Row],[Rechnung]]*-1)</f>
        <v>0</v>
      </c>
      <c r="N1735" s="44">
        <v>1</v>
      </c>
      <c r="O1735" s="45" t="s">
        <v>997</v>
      </c>
      <c r="P1735" s="45" t="s">
        <v>1307</v>
      </c>
      <c r="Q1735" s="45" t="s">
        <v>1728</v>
      </c>
      <c r="R1735" s="45" t="s">
        <v>995</v>
      </c>
      <c r="S1735" s="45" t="s">
        <v>1546</v>
      </c>
      <c r="T1735" s="44" t="s">
        <v>11</v>
      </c>
      <c r="U1735" s="46">
        <v>8100</v>
      </c>
      <c r="V1735" s="46">
        <v>0</v>
      </c>
    </row>
    <row r="1736" spans="2:22" x14ac:dyDescent="0.2">
      <c r="B1736" s="14" t="str">
        <f>IF(tabDaten[[#This Row],[MandNr]]="","Fehler",IF(tabDaten[[#This Row],[MandNr]]=1,"1 Stadt Bad Rappenau","2 Eigenbetrieb Stadtenwässerung"))</f>
        <v>1 Stadt Bad Rappenau</v>
      </c>
      <c r="C1736" s="14" t="str">
        <f>IF(OR(tabDaten[[#This Row],[art]]="00",tabDaten[[#This Row],[art]]="01",tabDaten[[#This Row],[art]]="60",tabDaten[[#This Row],[art]]="61"),"0 Verwaltungshaushalt","1 Vermögenshaushalt")</f>
        <v>0 Verwaltungshaushalt</v>
      </c>
      <c r="D1736" s="14" t="str">
        <f>VLOOKUP(tabDaten[[#This Row],[art]],tabKontenart[],2,FALSE)</f>
        <v>01 Ausgaben VerwaltungsHH</v>
      </c>
      <c r="E1736" s="14" t="str">
        <f>LEFT(tabDaten[[#This Row],[Gld]],1) &amp; "    " &amp;VLOOKUP((tabDaten[[#This Row],[MandNr]]&amp;"x"&amp;LEFT(tabDaten[[#This Row],[Gld]],1)),tabGliederung[],2,FALSE)</f>
        <v xml:space="preserve">5    Gesundheit, Sport, Erholung </v>
      </c>
      <c r="F1736" s="14" t="str">
        <f>LEFT(tabDaten[[#This Row],[Gld]],2) &amp; "    " &amp;VLOOKUP((tabDaten[[#This Row],[MandNr]]&amp;"x"&amp;LEFT(tabDaten[[#This Row],[Gld]],2)),tabGliederung[],2,FALSE)</f>
        <v xml:space="preserve">56    Eigene Sportstätten </v>
      </c>
      <c r="G17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36" s="14" t="str">
        <f>LEFT(tabDaten[[#This Row],[Gld]],4) &amp; "    " &amp;VLOOKUP((tabDaten[[#This Row],[MandNr]]&amp;"x"&amp;LEFT(tabDaten[[#This Row],[Gld]],4)),tabGliederung[],2,FALSE)</f>
        <v xml:space="preserve">5619    Sporthalle Zimmerhof </v>
      </c>
      <c r="I1736" s="14" t="str">
        <f>IF(OR(LEFT(tabDaten[[#This Row],[Grp]],1)*1=3,LEFT(tabDaten[[#This Row],[Grp]],1)*1=9),LEFT(tabDaten[[#This Row],[Grp]],2),LEFT(tabDaten[[#This Row],[Grp]],1))</f>
        <v>6</v>
      </c>
      <c r="J1736" s="14" t="str">
        <f>VLOOKUP(tabDaten[[#This Row],[GrpKurz]],tabGruppierung[],2,FALSE)</f>
        <v>A   Sächlicher Verwaltungs- und Betriebsaufwand</v>
      </c>
      <c r="K17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5619-680000    Abschreibungen   </v>
      </c>
      <c r="L1736" s="17">
        <f>IF(OR(tabDaten[[#This Row],[art]]="00",tabDaten[[#This Row],[art]]="10"),tabDaten[[#This Row],[Plan]],tabDaten[[#This Row],[Plan]]*-1)</f>
        <v>-32400</v>
      </c>
      <c r="M1736" s="18">
        <f>IF(OR(tabDaten[[#This Row],[art]]="00",tabDaten[[#This Row],[art]]="10",tabDaten[[#This Row],[art]]="60",tabDaten[[#This Row],[art]]="70"),tabDaten[[#This Row],[Rechnung]],tabDaten[[#This Row],[Rechnung]]*-1)</f>
        <v>-32300.84</v>
      </c>
      <c r="N1736" s="44">
        <v>1</v>
      </c>
      <c r="O1736" s="45" t="s">
        <v>997</v>
      </c>
      <c r="P1736" s="45" t="s">
        <v>1307</v>
      </c>
      <c r="Q1736" s="45" t="s">
        <v>1752</v>
      </c>
      <c r="R1736" s="45" t="s">
        <v>995</v>
      </c>
      <c r="S1736" s="45" t="s">
        <v>1546</v>
      </c>
      <c r="T1736" s="44" t="s">
        <v>98</v>
      </c>
      <c r="U1736" s="46">
        <v>32400</v>
      </c>
      <c r="V1736" s="46">
        <v>32300.84</v>
      </c>
    </row>
    <row r="1737" spans="2:22" x14ac:dyDescent="0.2">
      <c r="B1737" s="14" t="str">
        <f>IF(tabDaten[[#This Row],[MandNr]]="","Fehler",IF(tabDaten[[#This Row],[MandNr]]=1,"1 Stadt Bad Rappenau","2 Eigenbetrieb Stadtenwässerung"))</f>
        <v>1 Stadt Bad Rappenau</v>
      </c>
      <c r="C1737" s="14" t="str">
        <f>IF(OR(tabDaten[[#This Row],[art]]="00",tabDaten[[#This Row],[art]]="01",tabDaten[[#This Row],[art]]="60",tabDaten[[#This Row],[art]]="61"),"0 Verwaltungshaushalt","1 Vermögenshaushalt")</f>
        <v>0 Verwaltungshaushalt</v>
      </c>
      <c r="D1737" s="14" t="str">
        <f>VLOOKUP(tabDaten[[#This Row],[art]],tabKontenart[],2,FALSE)</f>
        <v>01 Ausgaben VerwaltungsHH</v>
      </c>
      <c r="E1737" s="14" t="str">
        <f>LEFT(tabDaten[[#This Row],[Gld]],1) &amp; "    " &amp;VLOOKUP((tabDaten[[#This Row],[MandNr]]&amp;"x"&amp;LEFT(tabDaten[[#This Row],[Gld]],1)),tabGliederung[],2,FALSE)</f>
        <v xml:space="preserve">5    Gesundheit, Sport, Erholung </v>
      </c>
      <c r="F1737" s="14" t="str">
        <f>LEFT(tabDaten[[#This Row],[Gld]],2) &amp; "    " &amp;VLOOKUP((tabDaten[[#This Row],[MandNr]]&amp;"x"&amp;LEFT(tabDaten[[#This Row],[Gld]],2)),tabGliederung[],2,FALSE)</f>
        <v xml:space="preserve">56    Eigene Sportstätten </v>
      </c>
      <c r="G17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1737" s="14" t="str">
        <f>LEFT(tabDaten[[#This Row],[Gld]],4) &amp; "    " &amp;VLOOKUP((tabDaten[[#This Row],[MandNr]]&amp;"x"&amp;LEFT(tabDaten[[#This Row],[Gld]],4)),tabGliederung[],2,FALSE)</f>
        <v xml:space="preserve">5619    Sporthalle Zimmerhof </v>
      </c>
      <c r="I1737" s="14" t="str">
        <f>IF(OR(LEFT(tabDaten[[#This Row],[Grp]],1)*1=3,LEFT(tabDaten[[#This Row],[Grp]],1)*1=9),LEFT(tabDaten[[#This Row],[Grp]],2),LEFT(tabDaten[[#This Row],[Grp]],1))</f>
        <v>6</v>
      </c>
      <c r="J1737" s="14" t="str">
        <f>VLOOKUP(tabDaten[[#This Row],[GrpKurz]],tabGruppierung[],2,FALSE)</f>
        <v>A   Sächlicher Verwaltungs- und Betriebsaufwand</v>
      </c>
      <c r="K17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5619-685000    Verzinsung des Anlagekapitals   </v>
      </c>
      <c r="L1737" s="17">
        <f>IF(OR(tabDaten[[#This Row],[art]]="00",tabDaten[[#This Row],[art]]="10"),tabDaten[[#This Row],[Plan]],tabDaten[[#This Row],[Plan]]*-1)</f>
        <v>-42200</v>
      </c>
      <c r="M1737" s="18">
        <f>IF(OR(tabDaten[[#This Row],[art]]="00",tabDaten[[#This Row],[art]]="10",tabDaten[[#This Row],[art]]="60",tabDaten[[#This Row],[art]]="70"),tabDaten[[#This Row],[Rechnung]],tabDaten[[#This Row],[Rechnung]]*-1)</f>
        <v>-42223.75</v>
      </c>
      <c r="N1737" s="44">
        <v>1</v>
      </c>
      <c r="O1737" s="45" t="s">
        <v>997</v>
      </c>
      <c r="P1737" s="45" t="s">
        <v>1307</v>
      </c>
      <c r="Q1737" s="45" t="s">
        <v>1753</v>
      </c>
      <c r="R1737" s="45" t="s">
        <v>995</v>
      </c>
      <c r="S1737" s="45" t="s">
        <v>1546</v>
      </c>
      <c r="T1737" s="44" t="s">
        <v>165</v>
      </c>
      <c r="U1737" s="46">
        <v>42200</v>
      </c>
      <c r="V1737" s="46">
        <v>42223.75</v>
      </c>
    </row>
    <row r="1738" spans="2:22" x14ac:dyDescent="0.2">
      <c r="B1738" s="14" t="str">
        <f>IF(tabDaten[[#This Row],[MandNr]]="","Fehler",IF(tabDaten[[#This Row],[MandNr]]=1,"1 Stadt Bad Rappenau","2 Eigenbetrieb Stadtenwässerung"))</f>
        <v>1 Stadt Bad Rappenau</v>
      </c>
      <c r="C1738" s="14" t="str">
        <f>IF(OR(tabDaten[[#This Row],[art]]="00",tabDaten[[#This Row],[art]]="01",tabDaten[[#This Row],[art]]="60",tabDaten[[#This Row],[art]]="61"),"0 Verwaltungshaushalt","1 Vermögenshaushalt")</f>
        <v>0 Verwaltungshaushalt</v>
      </c>
      <c r="D1738" s="14" t="str">
        <f>VLOOKUP(tabDaten[[#This Row],[art]],tabKontenart[],2,FALSE)</f>
        <v>01 Ausgaben VerwaltungsHH</v>
      </c>
      <c r="E1738" s="14" t="str">
        <f>LEFT(tabDaten[[#This Row],[Gld]],1) &amp; "    " &amp;VLOOKUP((tabDaten[[#This Row],[MandNr]]&amp;"x"&amp;LEFT(tabDaten[[#This Row],[Gld]],1)),tabGliederung[],2,FALSE)</f>
        <v xml:space="preserve">5    Gesundheit, Sport, Erholung </v>
      </c>
      <c r="F1738" s="14" t="str">
        <f>LEFT(tabDaten[[#This Row],[Gld]],2) &amp; "    " &amp;VLOOKUP((tabDaten[[#This Row],[MandNr]]&amp;"x"&amp;LEFT(tabDaten[[#This Row],[Gld]],2)),tabGliederung[],2,FALSE)</f>
        <v xml:space="preserve">56    Eigene Sportstätten </v>
      </c>
      <c r="G17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38" s="14" t="str">
        <f>LEFT(tabDaten[[#This Row],[Gld]],4) &amp; "    " &amp;VLOOKUP((tabDaten[[#This Row],[MandNr]]&amp;"x"&amp;LEFT(tabDaten[[#This Row],[Gld]],4)),tabGliederung[],2,FALSE)</f>
        <v xml:space="preserve">5620    Waldstadion Bad Rappenau </v>
      </c>
      <c r="I1738" s="14" t="str">
        <f>IF(OR(LEFT(tabDaten[[#This Row],[Grp]],1)*1=3,LEFT(tabDaten[[#This Row],[Grp]],1)*1=9),LEFT(tabDaten[[#This Row],[Grp]],2),LEFT(tabDaten[[#This Row],[Grp]],1))</f>
        <v>5</v>
      </c>
      <c r="J1738" s="14" t="str">
        <f>VLOOKUP(tabDaten[[#This Row],[GrpKurz]],tabGruppierung[],2,FALSE)</f>
        <v>A   Sächlicher Verwaltungs- und Betriebsaufwand</v>
      </c>
      <c r="K17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5620-510000    Unterhaltung des sonstigen unbeweglichen Vermögens  </v>
      </c>
      <c r="L1738" s="17">
        <f>IF(OR(tabDaten[[#This Row],[art]]="00",tabDaten[[#This Row],[art]]="10"),tabDaten[[#This Row],[Plan]],tabDaten[[#This Row],[Plan]]*-1)</f>
        <v>-20000</v>
      </c>
      <c r="M1738" s="18">
        <f>IF(OR(tabDaten[[#This Row],[art]]="00",tabDaten[[#This Row],[art]]="10",tabDaten[[#This Row],[art]]="60",tabDaten[[#This Row],[art]]="70"),tabDaten[[#This Row],[Rechnung]],tabDaten[[#This Row],[Rechnung]]*-1)</f>
        <v>-12397.24</v>
      </c>
      <c r="N1738" s="44">
        <v>1</v>
      </c>
      <c r="O1738" s="45" t="s">
        <v>997</v>
      </c>
      <c r="P1738" s="45" t="s">
        <v>1309</v>
      </c>
      <c r="Q1738" s="45" t="s">
        <v>1731</v>
      </c>
      <c r="R1738" s="45" t="s">
        <v>995</v>
      </c>
      <c r="S1738" s="45" t="s">
        <v>1546</v>
      </c>
      <c r="T1738" s="44" t="s">
        <v>134</v>
      </c>
      <c r="U1738" s="46">
        <v>20000</v>
      </c>
      <c r="V1738" s="46">
        <v>12397.24</v>
      </c>
    </row>
    <row r="1739" spans="2:22" x14ac:dyDescent="0.2">
      <c r="B1739" s="14" t="str">
        <f>IF(tabDaten[[#This Row],[MandNr]]="","Fehler",IF(tabDaten[[#This Row],[MandNr]]=1,"1 Stadt Bad Rappenau","2 Eigenbetrieb Stadtenwässerung"))</f>
        <v>1 Stadt Bad Rappenau</v>
      </c>
      <c r="C1739" s="14" t="str">
        <f>IF(OR(tabDaten[[#This Row],[art]]="00",tabDaten[[#This Row],[art]]="01",tabDaten[[#This Row],[art]]="60",tabDaten[[#This Row],[art]]="61"),"0 Verwaltungshaushalt","1 Vermögenshaushalt")</f>
        <v>0 Verwaltungshaushalt</v>
      </c>
      <c r="D1739" s="14" t="str">
        <f>VLOOKUP(tabDaten[[#This Row],[art]],tabKontenart[],2,FALSE)</f>
        <v>01 Ausgaben VerwaltungsHH</v>
      </c>
      <c r="E1739" s="14" t="str">
        <f>LEFT(tabDaten[[#This Row],[Gld]],1) &amp; "    " &amp;VLOOKUP((tabDaten[[#This Row],[MandNr]]&amp;"x"&amp;LEFT(tabDaten[[#This Row],[Gld]],1)),tabGliederung[],2,FALSE)</f>
        <v xml:space="preserve">5    Gesundheit, Sport, Erholung </v>
      </c>
      <c r="F1739" s="14" t="str">
        <f>LEFT(tabDaten[[#This Row],[Gld]],2) &amp; "    " &amp;VLOOKUP((tabDaten[[#This Row],[MandNr]]&amp;"x"&amp;LEFT(tabDaten[[#This Row],[Gld]],2)),tabGliederung[],2,FALSE)</f>
        <v xml:space="preserve">56    Eigene Sportstätten </v>
      </c>
      <c r="G17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39" s="14" t="str">
        <f>LEFT(tabDaten[[#This Row],[Gld]],4) &amp; "    " &amp;VLOOKUP((tabDaten[[#This Row],[MandNr]]&amp;"x"&amp;LEFT(tabDaten[[#This Row],[Gld]],4)),tabGliederung[],2,FALSE)</f>
        <v xml:space="preserve">5620    Waldstadion Bad Rappenau </v>
      </c>
      <c r="I1739" s="14" t="str">
        <f>IF(OR(LEFT(tabDaten[[#This Row],[Grp]],1)*1=3,LEFT(tabDaten[[#This Row],[Grp]],1)*1=9),LEFT(tabDaten[[#This Row],[Grp]],2),LEFT(tabDaten[[#This Row],[Grp]],1))</f>
        <v>5</v>
      </c>
      <c r="J1739" s="14" t="str">
        <f>VLOOKUP(tabDaten[[#This Row],[GrpKurz]],tabGruppierung[],2,FALSE)</f>
        <v>A   Sächlicher Verwaltungs- und Betriebsaufwand</v>
      </c>
      <c r="K17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5620-521000    Geräte, Ausstattungs- und Einrichtungsgegenstände  </v>
      </c>
      <c r="L1739" s="17">
        <f>IF(OR(tabDaten[[#This Row],[art]]="00",tabDaten[[#This Row],[art]]="10"),tabDaten[[#This Row],[Plan]],tabDaten[[#This Row],[Plan]]*-1)</f>
        <v>-2000</v>
      </c>
      <c r="M1739" s="18">
        <f>IF(OR(tabDaten[[#This Row],[art]]="00",tabDaten[[#This Row],[art]]="10",tabDaten[[#This Row],[art]]="60",tabDaten[[#This Row],[art]]="70"),tabDaten[[#This Row],[Rechnung]],tabDaten[[#This Row],[Rechnung]]*-1)</f>
        <v>0</v>
      </c>
      <c r="N1739" s="44">
        <v>1</v>
      </c>
      <c r="O1739" s="45" t="s">
        <v>997</v>
      </c>
      <c r="P1739" s="45" t="s">
        <v>1309</v>
      </c>
      <c r="Q1739" s="45" t="s">
        <v>1750</v>
      </c>
      <c r="R1739" s="45" t="s">
        <v>995</v>
      </c>
      <c r="S1739" s="45" t="s">
        <v>1546</v>
      </c>
      <c r="T1739" s="44" t="s">
        <v>125</v>
      </c>
      <c r="U1739" s="46">
        <v>2000</v>
      </c>
      <c r="V1739" s="46">
        <v>0</v>
      </c>
    </row>
    <row r="1740" spans="2:22" x14ac:dyDescent="0.2">
      <c r="B1740" s="14" t="str">
        <f>IF(tabDaten[[#This Row],[MandNr]]="","Fehler",IF(tabDaten[[#This Row],[MandNr]]=1,"1 Stadt Bad Rappenau","2 Eigenbetrieb Stadtenwässerung"))</f>
        <v>1 Stadt Bad Rappenau</v>
      </c>
      <c r="C1740" s="14" t="str">
        <f>IF(OR(tabDaten[[#This Row],[art]]="00",tabDaten[[#This Row],[art]]="01",tabDaten[[#This Row],[art]]="60",tabDaten[[#This Row],[art]]="61"),"0 Verwaltungshaushalt","1 Vermögenshaushalt")</f>
        <v>0 Verwaltungshaushalt</v>
      </c>
      <c r="D1740" s="14" t="str">
        <f>VLOOKUP(tabDaten[[#This Row],[art]],tabKontenart[],2,FALSE)</f>
        <v>01 Ausgaben VerwaltungsHH</v>
      </c>
      <c r="E1740" s="14" t="str">
        <f>LEFT(tabDaten[[#This Row],[Gld]],1) &amp; "    " &amp;VLOOKUP((tabDaten[[#This Row],[MandNr]]&amp;"x"&amp;LEFT(tabDaten[[#This Row],[Gld]],1)),tabGliederung[],2,FALSE)</f>
        <v xml:space="preserve">5    Gesundheit, Sport, Erholung </v>
      </c>
      <c r="F1740" s="14" t="str">
        <f>LEFT(tabDaten[[#This Row],[Gld]],2) &amp; "    " &amp;VLOOKUP((tabDaten[[#This Row],[MandNr]]&amp;"x"&amp;LEFT(tabDaten[[#This Row],[Gld]],2)),tabGliederung[],2,FALSE)</f>
        <v xml:space="preserve">56    Eigene Sportstätten </v>
      </c>
      <c r="G17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0" s="14" t="str">
        <f>LEFT(tabDaten[[#This Row],[Gld]],4) &amp; "    " &amp;VLOOKUP((tabDaten[[#This Row],[MandNr]]&amp;"x"&amp;LEFT(tabDaten[[#This Row],[Gld]],4)),tabGliederung[],2,FALSE)</f>
        <v xml:space="preserve">5620    Waldstadion Bad Rappenau </v>
      </c>
      <c r="I1740" s="14" t="str">
        <f>IF(OR(LEFT(tabDaten[[#This Row],[Grp]],1)*1=3,LEFT(tabDaten[[#This Row],[Grp]],1)*1=9),LEFT(tabDaten[[#This Row],[Grp]],2),LEFT(tabDaten[[#This Row],[Grp]],1))</f>
        <v>5</v>
      </c>
      <c r="J1740" s="14" t="str">
        <f>VLOOKUP(tabDaten[[#This Row],[GrpKurz]],tabGruppierung[],2,FALSE)</f>
        <v>A   Sächlicher Verwaltungs- und Betriebsaufwand</v>
      </c>
      <c r="K17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5620-541000    Strom   </v>
      </c>
      <c r="L1740" s="17">
        <f>IF(OR(tabDaten[[#This Row],[art]]="00",tabDaten[[#This Row],[art]]="10"),tabDaten[[#This Row],[Plan]],tabDaten[[#This Row],[Plan]]*-1)</f>
        <v>-400</v>
      </c>
      <c r="M1740" s="18">
        <f>IF(OR(tabDaten[[#This Row],[art]]="00",tabDaten[[#This Row],[art]]="10",tabDaten[[#This Row],[art]]="60",tabDaten[[#This Row],[art]]="70"),tabDaten[[#This Row],[Rechnung]],tabDaten[[#This Row],[Rechnung]]*-1)</f>
        <v>-271.70999999999998</v>
      </c>
      <c r="N1740" s="44">
        <v>1</v>
      </c>
      <c r="O1740" s="45" t="s">
        <v>997</v>
      </c>
      <c r="P1740" s="45" t="s">
        <v>1309</v>
      </c>
      <c r="Q1740" s="45" t="s">
        <v>1732</v>
      </c>
      <c r="R1740" s="45" t="s">
        <v>995</v>
      </c>
      <c r="S1740" s="45" t="s">
        <v>1546</v>
      </c>
      <c r="T1740" s="44" t="s">
        <v>135</v>
      </c>
      <c r="U1740" s="46">
        <v>400</v>
      </c>
      <c r="V1740" s="46">
        <v>271.70999999999998</v>
      </c>
    </row>
    <row r="1741" spans="2:22" x14ac:dyDescent="0.2">
      <c r="B1741" s="14" t="str">
        <f>IF(tabDaten[[#This Row],[MandNr]]="","Fehler",IF(tabDaten[[#This Row],[MandNr]]=1,"1 Stadt Bad Rappenau","2 Eigenbetrieb Stadtenwässerung"))</f>
        <v>1 Stadt Bad Rappenau</v>
      </c>
      <c r="C1741" s="14" t="str">
        <f>IF(OR(tabDaten[[#This Row],[art]]="00",tabDaten[[#This Row],[art]]="01",tabDaten[[#This Row],[art]]="60",tabDaten[[#This Row],[art]]="61"),"0 Verwaltungshaushalt","1 Vermögenshaushalt")</f>
        <v>0 Verwaltungshaushalt</v>
      </c>
      <c r="D1741" s="14" t="str">
        <f>VLOOKUP(tabDaten[[#This Row],[art]],tabKontenart[],2,FALSE)</f>
        <v>01 Ausgaben VerwaltungsHH</v>
      </c>
      <c r="E1741" s="14" t="str">
        <f>LEFT(tabDaten[[#This Row],[Gld]],1) &amp; "    " &amp;VLOOKUP((tabDaten[[#This Row],[MandNr]]&amp;"x"&amp;LEFT(tabDaten[[#This Row],[Gld]],1)),tabGliederung[],2,FALSE)</f>
        <v xml:space="preserve">5    Gesundheit, Sport, Erholung </v>
      </c>
      <c r="F1741" s="14" t="str">
        <f>LEFT(tabDaten[[#This Row],[Gld]],2) &amp; "    " &amp;VLOOKUP((tabDaten[[#This Row],[MandNr]]&amp;"x"&amp;LEFT(tabDaten[[#This Row],[Gld]],2)),tabGliederung[],2,FALSE)</f>
        <v xml:space="preserve">56    Eigene Sportstätten </v>
      </c>
      <c r="G17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1" s="14" t="str">
        <f>LEFT(tabDaten[[#This Row],[Gld]],4) &amp; "    " &amp;VLOOKUP((tabDaten[[#This Row],[MandNr]]&amp;"x"&amp;LEFT(tabDaten[[#This Row],[Gld]],4)),tabGliederung[],2,FALSE)</f>
        <v xml:space="preserve">5620    Waldstadion Bad Rappenau </v>
      </c>
      <c r="I1741" s="14" t="str">
        <f>IF(OR(LEFT(tabDaten[[#This Row],[Grp]],1)*1=3,LEFT(tabDaten[[#This Row],[Grp]],1)*1=9),LEFT(tabDaten[[#This Row],[Grp]],2),LEFT(tabDaten[[#This Row],[Grp]],1))</f>
        <v>5</v>
      </c>
      <c r="J1741" s="14" t="str">
        <f>VLOOKUP(tabDaten[[#This Row],[GrpKurz]],tabGruppierung[],2,FALSE)</f>
        <v>A   Sächlicher Verwaltungs- und Betriebsaufwand</v>
      </c>
      <c r="K17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5620-542000    Wasser / Abwasser   </v>
      </c>
      <c r="L1741" s="17">
        <f>IF(OR(tabDaten[[#This Row],[art]]="00",tabDaten[[#This Row],[art]]="10"),tabDaten[[#This Row],[Plan]],tabDaten[[#This Row],[Plan]]*-1)</f>
        <v>-24200</v>
      </c>
      <c r="M1741" s="18">
        <f>IF(OR(tabDaten[[#This Row],[art]]="00",tabDaten[[#This Row],[art]]="10",tabDaten[[#This Row],[art]]="60",tabDaten[[#This Row],[art]]="70"),tabDaten[[#This Row],[Rechnung]],tabDaten[[#This Row],[Rechnung]]*-1)</f>
        <v>-15002.69</v>
      </c>
      <c r="N1741" s="44">
        <v>1</v>
      </c>
      <c r="O1741" s="45" t="s">
        <v>997</v>
      </c>
      <c r="P1741" s="45" t="s">
        <v>1309</v>
      </c>
      <c r="Q1741" s="45" t="s">
        <v>1733</v>
      </c>
      <c r="R1741" s="45" t="s">
        <v>995</v>
      </c>
      <c r="S1741" s="45" t="s">
        <v>1546</v>
      </c>
      <c r="T1741" s="44" t="s">
        <v>136</v>
      </c>
      <c r="U1741" s="46">
        <v>24200</v>
      </c>
      <c r="V1741" s="46">
        <v>15002.69</v>
      </c>
    </row>
    <row r="1742" spans="2:22" x14ac:dyDescent="0.2">
      <c r="B1742" s="14" t="str">
        <f>IF(tabDaten[[#This Row],[MandNr]]="","Fehler",IF(tabDaten[[#This Row],[MandNr]]=1,"1 Stadt Bad Rappenau","2 Eigenbetrieb Stadtenwässerung"))</f>
        <v>1 Stadt Bad Rappenau</v>
      </c>
      <c r="C1742" s="14" t="str">
        <f>IF(OR(tabDaten[[#This Row],[art]]="00",tabDaten[[#This Row],[art]]="01",tabDaten[[#This Row],[art]]="60",tabDaten[[#This Row],[art]]="61"),"0 Verwaltungshaushalt","1 Vermögenshaushalt")</f>
        <v>0 Verwaltungshaushalt</v>
      </c>
      <c r="D1742" s="14" t="str">
        <f>VLOOKUP(tabDaten[[#This Row],[art]],tabKontenart[],2,FALSE)</f>
        <v>01 Ausgaben VerwaltungsHH</v>
      </c>
      <c r="E1742" s="14" t="str">
        <f>LEFT(tabDaten[[#This Row],[Gld]],1) &amp; "    " &amp;VLOOKUP((tabDaten[[#This Row],[MandNr]]&amp;"x"&amp;LEFT(tabDaten[[#This Row],[Gld]],1)),tabGliederung[],2,FALSE)</f>
        <v xml:space="preserve">5    Gesundheit, Sport, Erholung </v>
      </c>
      <c r="F1742" s="14" t="str">
        <f>LEFT(tabDaten[[#This Row],[Gld]],2) &amp; "    " &amp;VLOOKUP((tabDaten[[#This Row],[MandNr]]&amp;"x"&amp;LEFT(tabDaten[[#This Row],[Gld]],2)),tabGliederung[],2,FALSE)</f>
        <v xml:space="preserve">56    Eigene Sportstätten </v>
      </c>
      <c r="G17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2" s="14" t="str">
        <f>LEFT(tabDaten[[#This Row],[Gld]],4) &amp; "    " &amp;VLOOKUP((tabDaten[[#This Row],[MandNr]]&amp;"x"&amp;LEFT(tabDaten[[#This Row],[Gld]],4)),tabGliederung[],2,FALSE)</f>
        <v xml:space="preserve">5620    Waldstadion Bad Rappenau </v>
      </c>
      <c r="I1742" s="14" t="str">
        <f>IF(OR(LEFT(tabDaten[[#This Row],[Grp]],1)*1=3,LEFT(tabDaten[[#This Row],[Grp]],1)*1=9),LEFT(tabDaten[[#This Row],[Grp]],2),LEFT(tabDaten[[#This Row],[Grp]],1))</f>
        <v>6</v>
      </c>
      <c r="J1742" s="14" t="str">
        <f>VLOOKUP(tabDaten[[#This Row],[GrpKurz]],tabGruppierung[],2,FALSE)</f>
        <v>A   Sächlicher Verwaltungs- und Betriebsaufwand</v>
      </c>
      <c r="K17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5620-668000    Vermischte Ausgaben   </v>
      </c>
      <c r="L1742" s="17">
        <f>IF(OR(tabDaten[[#This Row],[art]]="00",tabDaten[[#This Row],[art]]="10"),tabDaten[[#This Row],[Plan]],tabDaten[[#This Row],[Plan]]*-1)</f>
        <v>-1200</v>
      </c>
      <c r="M1742" s="18">
        <f>IF(OR(tabDaten[[#This Row],[art]]="00",tabDaten[[#This Row],[art]]="10",tabDaten[[#This Row],[art]]="60",tabDaten[[#This Row],[art]]="70"),tabDaten[[#This Row],[Rechnung]],tabDaten[[#This Row],[Rechnung]]*-1)</f>
        <v>-1000</v>
      </c>
      <c r="N1742" s="44">
        <v>1</v>
      </c>
      <c r="O1742" s="45" t="s">
        <v>997</v>
      </c>
      <c r="P1742" s="45" t="s">
        <v>1309</v>
      </c>
      <c r="Q1742" s="45" t="s">
        <v>1726</v>
      </c>
      <c r="R1742" s="45" t="s">
        <v>995</v>
      </c>
      <c r="S1742" s="45" t="s">
        <v>1546</v>
      </c>
      <c r="T1742" s="44" t="s">
        <v>121</v>
      </c>
      <c r="U1742" s="46">
        <v>1200</v>
      </c>
      <c r="V1742" s="46">
        <v>1000</v>
      </c>
    </row>
    <row r="1743" spans="2:22" x14ac:dyDescent="0.2">
      <c r="B1743" s="14" t="str">
        <f>IF(tabDaten[[#This Row],[MandNr]]="","Fehler",IF(tabDaten[[#This Row],[MandNr]]=1,"1 Stadt Bad Rappenau","2 Eigenbetrieb Stadtenwässerung"))</f>
        <v>1 Stadt Bad Rappenau</v>
      </c>
      <c r="C1743" s="14" t="str">
        <f>IF(OR(tabDaten[[#This Row],[art]]="00",tabDaten[[#This Row],[art]]="01",tabDaten[[#This Row],[art]]="60",tabDaten[[#This Row],[art]]="61"),"0 Verwaltungshaushalt","1 Vermögenshaushalt")</f>
        <v>0 Verwaltungshaushalt</v>
      </c>
      <c r="D1743" s="14" t="str">
        <f>VLOOKUP(tabDaten[[#This Row],[art]],tabKontenart[],2,FALSE)</f>
        <v>01 Ausgaben VerwaltungsHH</v>
      </c>
      <c r="E1743" s="14" t="str">
        <f>LEFT(tabDaten[[#This Row],[Gld]],1) &amp; "    " &amp;VLOOKUP((tabDaten[[#This Row],[MandNr]]&amp;"x"&amp;LEFT(tabDaten[[#This Row],[Gld]],1)),tabGliederung[],2,FALSE)</f>
        <v xml:space="preserve">5    Gesundheit, Sport, Erholung </v>
      </c>
      <c r="F1743" s="14" t="str">
        <f>LEFT(tabDaten[[#This Row],[Gld]],2) &amp; "    " &amp;VLOOKUP((tabDaten[[#This Row],[MandNr]]&amp;"x"&amp;LEFT(tabDaten[[#This Row],[Gld]],2)),tabGliederung[],2,FALSE)</f>
        <v xml:space="preserve">56    Eigene Sportstätten </v>
      </c>
      <c r="G17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3" s="14" t="str">
        <f>LEFT(tabDaten[[#This Row],[Gld]],4) &amp; "    " &amp;VLOOKUP((tabDaten[[#This Row],[MandNr]]&amp;"x"&amp;LEFT(tabDaten[[#This Row],[Gld]],4)),tabGliederung[],2,FALSE)</f>
        <v xml:space="preserve">5620    Waldstadion Bad Rappenau </v>
      </c>
      <c r="I1743" s="14" t="str">
        <f>IF(OR(LEFT(tabDaten[[#This Row],[Grp]],1)*1=3,LEFT(tabDaten[[#This Row],[Grp]],1)*1=9),LEFT(tabDaten[[#This Row],[Grp]],2),LEFT(tabDaten[[#This Row],[Grp]],1))</f>
        <v>6</v>
      </c>
      <c r="J1743" s="14" t="str">
        <f>VLOOKUP(tabDaten[[#This Row],[GrpKurz]],tabGruppierung[],2,FALSE)</f>
        <v>A   Sächlicher Verwaltungs- und Betriebsaufwand</v>
      </c>
      <c r="K17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5620-679000    Innere Verrechnungen   </v>
      </c>
      <c r="L1743" s="17">
        <f>IF(OR(tabDaten[[#This Row],[art]]="00",tabDaten[[#This Row],[art]]="10"),tabDaten[[#This Row],[Plan]],tabDaten[[#This Row],[Plan]]*-1)</f>
        <v>-34100</v>
      </c>
      <c r="M1743" s="18">
        <f>IF(OR(tabDaten[[#This Row],[art]]="00",tabDaten[[#This Row],[art]]="10",tabDaten[[#This Row],[art]]="60",tabDaten[[#This Row],[art]]="70"),tabDaten[[#This Row],[Rechnung]],tabDaten[[#This Row],[Rechnung]]*-1)</f>
        <v>0</v>
      </c>
      <c r="N1743" s="44">
        <v>1</v>
      </c>
      <c r="O1743" s="45" t="s">
        <v>997</v>
      </c>
      <c r="P1743" s="45" t="s">
        <v>1309</v>
      </c>
      <c r="Q1743" s="45" t="s">
        <v>1728</v>
      </c>
      <c r="R1743" s="45" t="s">
        <v>995</v>
      </c>
      <c r="S1743" s="45" t="s">
        <v>1546</v>
      </c>
      <c r="T1743" s="44" t="s">
        <v>11</v>
      </c>
      <c r="U1743" s="46">
        <v>34100</v>
      </c>
      <c r="V1743" s="46">
        <v>0</v>
      </c>
    </row>
    <row r="1744" spans="2:22" x14ac:dyDescent="0.2">
      <c r="B1744" s="14" t="str">
        <f>IF(tabDaten[[#This Row],[MandNr]]="","Fehler",IF(tabDaten[[#This Row],[MandNr]]=1,"1 Stadt Bad Rappenau","2 Eigenbetrieb Stadtenwässerung"))</f>
        <v>1 Stadt Bad Rappenau</v>
      </c>
      <c r="C1744" s="14" t="str">
        <f>IF(OR(tabDaten[[#This Row],[art]]="00",tabDaten[[#This Row],[art]]="01",tabDaten[[#This Row],[art]]="60",tabDaten[[#This Row],[art]]="61"),"0 Verwaltungshaushalt","1 Vermögenshaushalt")</f>
        <v>0 Verwaltungshaushalt</v>
      </c>
      <c r="D1744" s="14" t="str">
        <f>VLOOKUP(tabDaten[[#This Row],[art]],tabKontenart[],2,FALSE)</f>
        <v>01 Ausgaben VerwaltungsHH</v>
      </c>
      <c r="E1744" s="14" t="str">
        <f>LEFT(tabDaten[[#This Row],[Gld]],1) &amp; "    " &amp;VLOOKUP((tabDaten[[#This Row],[MandNr]]&amp;"x"&amp;LEFT(tabDaten[[#This Row],[Gld]],1)),tabGliederung[],2,FALSE)</f>
        <v xml:space="preserve">5    Gesundheit, Sport, Erholung </v>
      </c>
      <c r="F1744" s="14" t="str">
        <f>LEFT(tabDaten[[#This Row],[Gld]],2) &amp; "    " &amp;VLOOKUP((tabDaten[[#This Row],[MandNr]]&amp;"x"&amp;LEFT(tabDaten[[#This Row],[Gld]],2)),tabGliederung[],2,FALSE)</f>
        <v xml:space="preserve">56    Eigene Sportstätten </v>
      </c>
      <c r="G17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4" s="14" t="str">
        <f>LEFT(tabDaten[[#This Row],[Gld]],4) &amp; "    " &amp;VLOOKUP((tabDaten[[#This Row],[MandNr]]&amp;"x"&amp;LEFT(tabDaten[[#This Row],[Gld]],4)),tabGliederung[],2,FALSE)</f>
        <v xml:space="preserve">5621    Sportplatz Babstadt </v>
      </c>
      <c r="I1744" s="14" t="str">
        <f>IF(OR(LEFT(tabDaten[[#This Row],[Grp]],1)*1=3,LEFT(tabDaten[[#This Row],[Grp]],1)*1=9),LEFT(tabDaten[[#This Row],[Grp]],2),LEFT(tabDaten[[#This Row],[Grp]],1))</f>
        <v>5</v>
      </c>
      <c r="J1744" s="14" t="str">
        <f>VLOOKUP(tabDaten[[#This Row],[GrpKurz]],tabGruppierung[],2,FALSE)</f>
        <v>A   Sächlicher Verwaltungs- und Betriebsaufwand</v>
      </c>
      <c r="K17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5621-510000    Unterhaltung des sonstigen unbeweglichen Vermögens  </v>
      </c>
      <c r="L1744" s="17">
        <f>IF(OR(tabDaten[[#This Row],[art]]="00",tabDaten[[#This Row],[art]]="10"),tabDaten[[#This Row],[Plan]],tabDaten[[#This Row],[Plan]]*-1)</f>
        <v>-5000</v>
      </c>
      <c r="M1744" s="18">
        <f>IF(OR(tabDaten[[#This Row],[art]]="00",tabDaten[[#This Row],[art]]="10",tabDaten[[#This Row],[art]]="60",tabDaten[[#This Row],[art]]="70"),tabDaten[[#This Row],[Rechnung]],tabDaten[[#This Row],[Rechnung]]*-1)</f>
        <v>-14205.91</v>
      </c>
      <c r="N1744" s="44">
        <v>1</v>
      </c>
      <c r="O1744" s="45" t="s">
        <v>997</v>
      </c>
      <c r="P1744" s="45" t="s">
        <v>1310</v>
      </c>
      <c r="Q1744" s="45" t="s">
        <v>1731</v>
      </c>
      <c r="R1744" s="45" t="s">
        <v>995</v>
      </c>
      <c r="S1744" s="45" t="s">
        <v>1546</v>
      </c>
      <c r="T1744" s="44" t="s">
        <v>134</v>
      </c>
      <c r="U1744" s="46">
        <v>5000</v>
      </c>
      <c r="V1744" s="46">
        <v>14205.91</v>
      </c>
    </row>
    <row r="1745" spans="2:22" x14ac:dyDescent="0.2">
      <c r="B1745" s="14" t="str">
        <f>IF(tabDaten[[#This Row],[MandNr]]="","Fehler",IF(tabDaten[[#This Row],[MandNr]]=1,"1 Stadt Bad Rappenau","2 Eigenbetrieb Stadtenwässerung"))</f>
        <v>1 Stadt Bad Rappenau</v>
      </c>
      <c r="C1745" s="14" t="str">
        <f>IF(OR(tabDaten[[#This Row],[art]]="00",tabDaten[[#This Row],[art]]="01",tabDaten[[#This Row],[art]]="60",tabDaten[[#This Row],[art]]="61"),"0 Verwaltungshaushalt","1 Vermögenshaushalt")</f>
        <v>0 Verwaltungshaushalt</v>
      </c>
      <c r="D1745" s="14" t="str">
        <f>VLOOKUP(tabDaten[[#This Row],[art]],tabKontenart[],2,FALSE)</f>
        <v>01 Ausgaben VerwaltungsHH</v>
      </c>
      <c r="E1745" s="14" t="str">
        <f>LEFT(tabDaten[[#This Row],[Gld]],1) &amp; "    " &amp;VLOOKUP((tabDaten[[#This Row],[MandNr]]&amp;"x"&amp;LEFT(tabDaten[[#This Row],[Gld]],1)),tabGliederung[],2,FALSE)</f>
        <v xml:space="preserve">5    Gesundheit, Sport, Erholung </v>
      </c>
      <c r="F1745" s="14" t="str">
        <f>LEFT(tabDaten[[#This Row],[Gld]],2) &amp; "    " &amp;VLOOKUP((tabDaten[[#This Row],[MandNr]]&amp;"x"&amp;LEFT(tabDaten[[#This Row],[Gld]],2)),tabGliederung[],2,FALSE)</f>
        <v xml:space="preserve">56    Eigene Sportstätten </v>
      </c>
      <c r="G17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5" s="14" t="str">
        <f>LEFT(tabDaten[[#This Row],[Gld]],4) &amp; "    " &amp;VLOOKUP((tabDaten[[#This Row],[MandNr]]&amp;"x"&amp;LEFT(tabDaten[[#This Row],[Gld]],4)),tabGliederung[],2,FALSE)</f>
        <v xml:space="preserve">5621    Sportplatz Babstadt </v>
      </c>
      <c r="I1745" s="14" t="str">
        <f>IF(OR(LEFT(tabDaten[[#This Row],[Grp]],1)*1=3,LEFT(tabDaten[[#This Row],[Grp]],1)*1=9),LEFT(tabDaten[[#This Row],[Grp]],2),LEFT(tabDaten[[#This Row],[Grp]],1))</f>
        <v>5</v>
      </c>
      <c r="J1745" s="14" t="str">
        <f>VLOOKUP(tabDaten[[#This Row],[GrpKurz]],tabGruppierung[],2,FALSE)</f>
        <v>A   Sächlicher Verwaltungs- und Betriebsaufwand</v>
      </c>
      <c r="K17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5621-521000    Geräte, Ausstattungs- und Einrichtungsgegenstände  </v>
      </c>
      <c r="L1745" s="17">
        <f>IF(OR(tabDaten[[#This Row],[art]]="00",tabDaten[[#This Row],[art]]="10"),tabDaten[[#This Row],[Plan]],tabDaten[[#This Row],[Plan]]*-1)</f>
        <v>-100</v>
      </c>
      <c r="M1745" s="18">
        <f>IF(OR(tabDaten[[#This Row],[art]]="00",tabDaten[[#This Row],[art]]="10",tabDaten[[#This Row],[art]]="60",tabDaten[[#This Row],[art]]="70"),tabDaten[[#This Row],[Rechnung]],tabDaten[[#This Row],[Rechnung]]*-1)</f>
        <v>0</v>
      </c>
      <c r="N1745" s="44">
        <v>1</v>
      </c>
      <c r="O1745" s="45" t="s">
        <v>997</v>
      </c>
      <c r="P1745" s="45" t="s">
        <v>1310</v>
      </c>
      <c r="Q1745" s="45" t="s">
        <v>1750</v>
      </c>
      <c r="R1745" s="45" t="s">
        <v>995</v>
      </c>
      <c r="S1745" s="45" t="s">
        <v>1546</v>
      </c>
      <c r="T1745" s="44" t="s">
        <v>125</v>
      </c>
      <c r="U1745" s="46">
        <v>100</v>
      </c>
      <c r="V1745" s="46">
        <v>0</v>
      </c>
    </row>
    <row r="1746" spans="2:22" x14ac:dyDescent="0.2">
      <c r="B1746" s="14" t="str">
        <f>IF(tabDaten[[#This Row],[MandNr]]="","Fehler",IF(tabDaten[[#This Row],[MandNr]]=1,"1 Stadt Bad Rappenau","2 Eigenbetrieb Stadtenwässerung"))</f>
        <v>1 Stadt Bad Rappenau</v>
      </c>
      <c r="C1746" s="14" t="str">
        <f>IF(OR(tabDaten[[#This Row],[art]]="00",tabDaten[[#This Row],[art]]="01",tabDaten[[#This Row],[art]]="60",tabDaten[[#This Row],[art]]="61"),"0 Verwaltungshaushalt","1 Vermögenshaushalt")</f>
        <v>0 Verwaltungshaushalt</v>
      </c>
      <c r="D1746" s="14" t="str">
        <f>VLOOKUP(tabDaten[[#This Row],[art]],tabKontenart[],2,FALSE)</f>
        <v>01 Ausgaben VerwaltungsHH</v>
      </c>
      <c r="E1746" s="14" t="str">
        <f>LEFT(tabDaten[[#This Row],[Gld]],1) &amp; "    " &amp;VLOOKUP((tabDaten[[#This Row],[MandNr]]&amp;"x"&amp;LEFT(tabDaten[[#This Row],[Gld]],1)),tabGliederung[],2,FALSE)</f>
        <v xml:space="preserve">5    Gesundheit, Sport, Erholung </v>
      </c>
      <c r="F1746" s="14" t="str">
        <f>LEFT(tabDaten[[#This Row],[Gld]],2) &amp; "    " &amp;VLOOKUP((tabDaten[[#This Row],[MandNr]]&amp;"x"&amp;LEFT(tabDaten[[#This Row],[Gld]],2)),tabGliederung[],2,FALSE)</f>
        <v xml:space="preserve">56    Eigene Sportstätten </v>
      </c>
      <c r="G17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6" s="14" t="str">
        <f>LEFT(tabDaten[[#This Row],[Gld]],4) &amp; "    " &amp;VLOOKUP((tabDaten[[#This Row],[MandNr]]&amp;"x"&amp;LEFT(tabDaten[[#This Row],[Gld]],4)),tabGliederung[],2,FALSE)</f>
        <v xml:space="preserve">5621    Sportplatz Babstadt </v>
      </c>
      <c r="I1746" s="14" t="str">
        <f>IF(OR(LEFT(tabDaten[[#This Row],[Grp]],1)*1=3,LEFT(tabDaten[[#This Row],[Grp]],1)*1=9),LEFT(tabDaten[[#This Row],[Grp]],2),LEFT(tabDaten[[#This Row],[Grp]],1))</f>
        <v>5</v>
      </c>
      <c r="J1746" s="14" t="str">
        <f>VLOOKUP(tabDaten[[#This Row],[GrpKurz]],tabGruppierung[],2,FALSE)</f>
        <v>A   Sächlicher Verwaltungs- und Betriebsaufwand</v>
      </c>
      <c r="K17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5621-541000    Strom   </v>
      </c>
      <c r="L1746" s="17">
        <f>IF(OR(tabDaten[[#This Row],[art]]="00",tabDaten[[#This Row],[art]]="10"),tabDaten[[#This Row],[Plan]],tabDaten[[#This Row],[Plan]]*-1)</f>
        <v>-300</v>
      </c>
      <c r="M1746" s="18">
        <f>IF(OR(tabDaten[[#This Row],[art]]="00",tabDaten[[#This Row],[art]]="10",tabDaten[[#This Row],[art]]="60",tabDaten[[#This Row],[art]]="70"),tabDaten[[#This Row],[Rechnung]],tabDaten[[#This Row],[Rechnung]]*-1)</f>
        <v>-138.63999999999999</v>
      </c>
      <c r="N1746" s="44">
        <v>1</v>
      </c>
      <c r="O1746" s="45" t="s">
        <v>997</v>
      </c>
      <c r="P1746" s="45" t="s">
        <v>1310</v>
      </c>
      <c r="Q1746" s="45" t="s">
        <v>1732</v>
      </c>
      <c r="R1746" s="45" t="s">
        <v>995</v>
      </c>
      <c r="S1746" s="45" t="s">
        <v>1546</v>
      </c>
      <c r="T1746" s="44" t="s">
        <v>135</v>
      </c>
      <c r="U1746" s="46">
        <v>300</v>
      </c>
      <c r="V1746" s="46">
        <v>138.63999999999999</v>
      </c>
    </row>
    <row r="1747" spans="2:22" x14ac:dyDescent="0.2">
      <c r="B1747" s="14" t="str">
        <f>IF(tabDaten[[#This Row],[MandNr]]="","Fehler",IF(tabDaten[[#This Row],[MandNr]]=1,"1 Stadt Bad Rappenau","2 Eigenbetrieb Stadtenwässerung"))</f>
        <v>1 Stadt Bad Rappenau</v>
      </c>
      <c r="C1747" s="14" t="str">
        <f>IF(OR(tabDaten[[#This Row],[art]]="00",tabDaten[[#This Row],[art]]="01",tabDaten[[#This Row],[art]]="60",tabDaten[[#This Row],[art]]="61"),"0 Verwaltungshaushalt","1 Vermögenshaushalt")</f>
        <v>0 Verwaltungshaushalt</v>
      </c>
      <c r="D1747" s="14" t="str">
        <f>VLOOKUP(tabDaten[[#This Row],[art]],tabKontenart[],2,FALSE)</f>
        <v>01 Ausgaben VerwaltungsHH</v>
      </c>
      <c r="E1747" s="14" t="str">
        <f>LEFT(tabDaten[[#This Row],[Gld]],1) &amp; "    " &amp;VLOOKUP((tabDaten[[#This Row],[MandNr]]&amp;"x"&amp;LEFT(tabDaten[[#This Row],[Gld]],1)),tabGliederung[],2,FALSE)</f>
        <v xml:space="preserve">5    Gesundheit, Sport, Erholung </v>
      </c>
      <c r="F1747" s="14" t="str">
        <f>LEFT(tabDaten[[#This Row],[Gld]],2) &amp; "    " &amp;VLOOKUP((tabDaten[[#This Row],[MandNr]]&amp;"x"&amp;LEFT(tabDaten[[#This Row],[Gld]],2)),tabGliederung[],2,FALSE)</f>
        <v xml:space="preserve">56    Eigene Sportstätten </v>
      </c>
      <c r="G17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7" s="14" t="str">
        <f>LEFT(tabDaten[[#This Row],[Gld]],4) &amp; "    " &amp;VLOOKUP((tabDaten[[#This Row],[MandNr]]&amp;"x"&amp;LEFT(tabDaten[[#This Row],[Gld]],4)),tabGliederung[],2,FALSE)</f>
        <v xml:space="preserve">5621    Sportplatz Babstadt </v>
      </c>
      <c r="I1747" s="14" t="str">
        <f>IF(OR(LEFT(tabDaten[[#This Row],[Grp]],1)*1=3,LEFT(tabDaten[[#This Row],[Grp]],1)*1=9),LEFT(tabDaten[[#This Row],[Grp]],2),LEFT(tabDaten[[#This Row],[Grp]],1))</f>
        <v>5</v>
      </c>
      <c r="J1747" s="14" t="str">
        <f>VLOOKUP(tabDaten[[#This Row],[GrpKurz]],tabGruppierung[],2,FALSE)</f>
        <v>A   Sächlicher Verwaltungs- und Betriebsaufwand</v>
      </c>
      <c r="K17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5621-546000    Steuern und Gebäudeversicherungen   </v>
      </c>
      <c r="L1747" s="17">
        <f>IF(OR(tabDaten[[#This Row],[art]]="00",tabDaten[[#This Row],[art]]="10"),tabDaten[[#This Row],[Plan]],tabDaten[[#This Row],[Plan]]*-1)</f>
        <v>0</v>
      </c>
      <c r="M1747" s="18">
        <f>IF(OR(tabDaten[[#This Row],[art]]="00",tabDaten[[#This Row],[art]]="10",tabDaten[[#This Row],[art]]="60",tabDaten[[#This Row],[art]]="70"),tabDaten[[#This Row],[Rechnung]],tabDaten[[#This Row],[Rechnung]]*-1)</f>
        <v>-26.25</v>
      </c>
      <c r="N1747" s="44">
        <v>1</v>
      </c>
      <c r="O1747" s="45" t="s">
        <v>997</v>
      </c>
      <c r="P1747" s="45" t="s">
        <v>1310</v>
      </c>
      <c r="Q1747" s="45" t="s">
        <v>1737</v>
      </c>
      <c r="R1747" s="45" t="s">
        <v>995</v>
      </c>
      <c r="S1747" s="45" t="s">
        <v>1546</v>
      </c>
      <c r="T1747" s="44" t="s">
        <v>140</v>
      </c>
      <c r="U1747" s="46">
        <v>0</v>
      </c>
      <c r="V1747" s="46">
        <v>26.25</v>
      </c>
    </row>
    <row r="1748" spans="2:22" x14ac:dyDescent="0.2">
      <c r="B1748" s="14" t="str">
        <f>IF(tabDaten[[#This Row],[MandNr]]="","Fehler",IF(tabDaten[[#This Row],[MandNr]]=1,"1 Stadt Bad Rappenau","2 Eigenbetrieb Stadtenwässerung"))</f>
        <v>1 Stadt Bad Rappenau</v>
      </c>
      <c r="C1748" s="14" t="str">
        <f>IF(OR(tabDaten[[#This Row],[art]]="00",tabDaten[[#This Row],[art]]="01",tabDaten[[#This Row],[art]]="60",tabDaten[[#This Row],[art]]="61"),"0 Verwaltungshaushalt","1 Vermögenshaushalt")</f>
        <v>0 Verwaltungshaushalt</v>
      </c>
      <c r="D1748" s="14" t="str">
        <f>VLOOKUP(tabDaten[[#This Row],[art]],tabKontenart[],2,FALSE)</f>
        <v>01 Ausgaben VerwaltungsHH</v>
      </c>
      <c r="E1748" s="14" t="str">
        <f>LEFT(tabDaten[[#This Row],[Gld]],1) &amp; "    " &amp;VLOOKUP((tabDaten[[#This Row],[MandNr]]&amp;"x"&amp;LEFT(tabDaten[[#This Row],[Gld]],1)),tabGliederung[],2,FALSE)</f>
        <v xml:space="preserve">5    Gesundheit, Sport, Erholung </v>
      </c>
      <c r="F1748" s="14" t="str">
        <f>LEFT(tabDaten[[#This Row],[Gld]],2) &amp; "    " &amp;VLOOKUP((tabDaten[[#This Row],[MandNr]]&amp;"x"&amp;LEFT(tabDaten[[#This Row],[Gld]],2)),tabGliederung[],2,FALSE)</f>
        <v xml:space="preserve">56    Eigene Sportstätten </v>
      </c>
      <c r="G17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8" s="14" t="str">
        <f>LEFT(tabDaten[[#This Row],[Gld]],4) &amp; "    " &amp;VLOOKUP((tabDaten[[#This Row],[MandNr]]&amp;"x"&amp;LEFT(tabDaten[[#This Row],[Gld]],4)),tabGliederung[],2,FALSE)</f>
        <v xml:space="preserve">5621    Sportplatz Babstadt </v>
      </c>
      <c r="I1748" s="14" t="str">
        <f>IF(OR(LEFT(tabDaten[[#This Row],[Grp]],1)*1=3,LEFT(tabDaten[[#This Row],[Grp]],1)*1=9),LEFT(tabDaten[[#This Row],[Grp]],2),LEFT(tabDaten[[#This Row],[Grp]],1))</f>
        <v>6</v>
      </c>
      <c r="J1748" s="14" t="str">
        <f>VLOOKUP(tabDaten[[#This Row],[GrpKurz]],tabGruppierung[],2,FALSE)</f>
        <v>A   Sächlicher Verwaltungs- und Betriebsaufwand</v>
      </c>
      <c r="K17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5621-640000    Steuern, Versicherungen, Schadensfälle, Sonderabgaben  </v>
      </c>
      <c r="L1748" s="17">
        <f>IF(OR(tabDaten[[#This Row],[art]]="00",tabDaten[[#This Row],[art]]="10"),tabDaten[[#This Row],[Plan]],tabDaten[[#This Row],[Plan]]*-1)</f>
        <v>-100</v>
      </c>
      <c r="M1748" s="18">
        <f>IF(OR(tabDaten[[#This Row],[art]]="00",tabDaten[[#This Row],[art]]="10",tabDaten[[#This Row],[art]]="60",tabDaten[[#This Row],[art]]="70"),tabDaten[[#This Row],[Rechnung]],tabDaten[[#This Row],[Rechnung]]*-1)</f>
        <v>0</v>
      </c>
      <c r="N1748" s="44">
        <v>1</v>
      </c>
      <c r="O1748" s="45" t="s">
        <v>997</v>
      </c>
      <c r="P1748" s="45" t="s">
        <v>1310</v>
      </c>
      <c r="Q1748" s="45" t="s">
        <v>1723</v>
      </c>
      <c r="R1748" s="45" t="s">
        <v>995</v>
      </c>
      <c r="S1748" s="45" t="s">
        <v>1546</v>
      </c>
      <c r="T1748" s="44" t="s">
        <v>193</v>
      </c>
      <c r="U1748" s="46">
        <v>100</v>
      </c>
      <c r="V1748" s="46">
        <v>0</v>
      </c>
    </row>
    <row r="1749" spans="2:22" x14ac:dyDescent="0.2">
      <c r="B1749" s="14" t="str">
        <f>IF(tabDaten[[#This Row],[MandNr]]="","Fehler",IF(tabDaten[[#This Row],[MandNr]]=1,"1 Stadt Bad Rappenau","2 Eigenbetrieb Stadtenwässerung"))</f>
        <v>1 Stadt Bad Rappenau</v>
      </c>
      <c r="C1749" s="14" t="str">
        <f>IF(OR(tabDaten[[#This Row],[art]]="00",tabDaten[[#This Row],[art]]="01",tabDaten[[#This Row],[art]]="60",tabDaten[[#This Row],[art]]="61"),"0 Verwaltungshaushalt","1 Vermögenshaushalt")</f>
        <v>0 Verwaltungshaushalt</v>
      </c>
      <c r="D1749" s="14" t="str">
        <f>VLOOKUP(tabDaten[[#This Row],[art]],tabKontenart[],2,FALSE)</f>
        <v>01 Ausgaben VerwaltungsHH</v>
      </c>
      <c r="E1749" s="14" t="str">
        <f>LEFT(tabDaten[[#This Row],[Gld]],1) &amp; "    " &amp;VLOOKUP((tabDaten[[#This Row],[MandNr]]&amp;"x"&amp;LEFT(tabDaten[[#This Row],[Gld]],1)),tabGliederung[],2,FALSE)</f>
        <v xml:space="preserve">5    Gesundheit, Sport, Erholung </v>
      </c>
      <c r="F1749" s="14" t="str">
        <f>LEFT(tabDaten[[#This Row],[Gld]],2) &amp; "    " &amp;VLOOKUP((tabDaten[[#This Row],[MandNr]]&amp;"x"&amp;LEFT(tabDaten[[#This Row],[Gld]],2)),tabGliederung[],2,FALSE)</f>
        <v xml:space="preserve">56    Eigene Sportstätten </v>
      </c>
      <c r="G17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49" s="14" t="str">
        <f>LEFT(tabDaten[[#This Row],[Gld]],4) &amp; "    " &amp;VLOOKUP((tabDaten[[#This Row],[MandNr]]&amp;"x"&amp;LEFT(tabDaten[[#This Row],[Gld]],4)),tabGliederung[],2,FALSE)</f>
        <v xml:space="preserve">5621    Sportplatz Babstadt </v>
      </c>
      <c r="I1749" s="14" t="str">
        <f>IF(OR(LEFT(tabDaten[[#This Row],[Grp]],1)*1=3,LEFT(tabDaten[[#This Row],[Grp]],1)*1=9),LEFT(tabDaten[[#This Row],[Grp]],2),LEFT(tabDaten[[#This Row],[Grp]],1))</f>
        <v>6</v>
      </c>
      <c r="J1749" s="14" t="str">
        <f>VLOOKUP(tabDaten[[#This Row],[GrpKurz]],tabGruppierung[],2,FALSE)</f>
        <v>A   Sächlicher Verwaltungs- und Betriebsaufwand</v>
      </c>
      <c r="K17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5621-679000    Innere Verrechnungen   </v>
      </c>
      <c r="L1749" s="17">
        <f>IF(OR(tabDaten[[#This Row],[art]]="00",tabDaten[[#This Row],[art]]="10"),tabDaten[[#This Row],[Plan]],tabDaten[[#This Row],[Plan]]*-1)</f>
        <v>-7200</v>
      </c>
      <c r="M1749" s="18">
        <f>IF(OR(tabDaten[[#This Row],[art]]="00",tabDaten[[#This Row],[art]]="10",tabDaten[[#This Row],[art]]="60",tabDaten[[#This Row],[art]]="70"),tabDaten[[#This Row],[Rechnung]],tabDaten[[#This Row],[Rechnung]]*-1)</f>
        <v>0</v>
      </c>
      <c r="N1749" s="44">
        <v>1</v>
      </c>
      <c r="O1749" s="45" t="s">
        <v>997</v>
      </c>
      <c r="P1749" s="45" t="s">
        <v>1310</v>
      </c>
      <c r="Q1749" s="45" t="s">
        <v>1728</v>
      </c>
      <c r="R1749" s="45" t="s">
        <v>995</v>
      </c>
      <c r="S1749" s="45" t="s">
        <v>1546</v>
      </c>
      <c r="T1749" s="44" t="s">
        <v>11</v>
      </c>
      <c r="U1749" s="46">
        <v>7200</v>
      </c>
      <c r="V1749" s="46">
        <v>0</v>
      </c>
    </row>
    <row r="1750" spans="2:22" x14ac:dyDescent="0.2">
      <c r="B1750" s="14" t="str">
        <f>IF(tabDaten[[#This Row],[MandNr]]="","Fehler",IF(tabDaten[[#This Row],[MandNr]]=1,"1 Stadt Bad Rappenau","2 Eigenbetrieb Stadtenwässerung"))</f>
        <v>1 Stadt Bad Rappenau</v>
      </c>
      <c r="C1750" s="14" t="str">
        <f>IF(OR(tabDaten[[#This Row],[art]]="00",tabDaten[[#This Row],[art]]="01",tabDaten[[#This Row],[art]]="60",tabDaten[[#This Row],[art]]="61"),"0 Verwaltungshaushalt","1 Vermögenshaushalt")</f>
        <v>0 Verwaltungshaushalt</v>
      </c>
      <c r="D1750" s="14" t="str">
        <f>VLOOKUP(tabDaten[[#This Row],[art]],tabKontenart[],2,FALSE)</f>
        <v>01 Ausgaben VerwaltungsHH</v>
      </c>
      <c r="E1750" s="14" t="str">
        <f>LEFT(tabDaten[[#This Row],[Gld]],1) &amp; "    " &amp;VLOOKUP((tabDaten[[#This Row],[MandNr]]&amp;"x"&amp;LEFT(tabDaten[[#This Row],[Gld]],1)),tabGliederung[],2,FALSE)</f>
        <v xml:space="preserve">5    Gesundheit, Sport, Erholung </v>
      </c>
      <c r="F1750" s="14" t="str">
        <f>LEFT(tabDaten[[#This Row],[Gld]],2) &amp; "    " &amp;VLOOKUP((tabDaten[[#This Row],[MandNr]]&amp;"x"&amp;LEFT(tabDaten[[#This Row],[Gld]],2)),tabGliederung[],2,FALSE)</f>
        <v xml:space="preserve">56    Eigene Sportstätten </v>
      </c>
      <c r="G17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0" s="14" t="str">
        <f>LEFT(tabDaten[[#This Row],[Gld]],4) &amp; "    " &amp;VLOOKUP((tabDaten[[#This Row],[MandNr]]&amp;"x"&amp;LEFT(tabDaten[[#This Row],[Gld]],4)),tabGliederung[],2,FALSE)</f>
        <v xml:space="preserve">5622    Sportplatz Bonfeld </v>
      </c>
      <c r="I1750" s="14" t="str">
        <f>IF(OR(LEFT(tabDaten[[#This Row],[Grp]],1)*1=3,LEFT(tabDaten[[#This Row],[Grp]],1)*1=9),LEFT(tabDaten[[#This Row],[Grp]],2),LEFT(tabDaten[[#This Row],[Grp]],1))</f>
        <v>5</v>
      </c>
      <c r="J1750" s="14" t="str">
        <f>VLOOKUP(tabDaten[[#This Row],[GrpKurz]],tabGruppierung[],2,FALSE)</f>
        <v>A   Sächlicher Verwaltungs- und Betriebsaufwand</v>
      </c>
      <c r="K17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5622-510000    Unterhaltung des sonstigen unbeweglichen Vermögens  </v>
      </c>
      <c r="L1750" s="17">
        <f>IF(OR(tabDaten[[#This Row],[art]]="00",tabDaten[[#This Row],[art]]="10"),tabDaten[[#This Row],[Plan]],tabDaten[[#This Row],[Plan]]*-1)</f>
        <v>-5000</v>
      </c>
      <c r="M1750" s="18">
        <f>IF(OR(tabDaten[[#This Row],[art]]="00",tabDaten[[#This Row],[art]]="10",tabDaten[[#This Row],[art]]="60",tabDaten[[#This Row],[art]]="70"),tabDaten[[#This Row],[Rechnung]],tabDaten[[#This Row],[Rechnung]]*-1)</f>
        <v>-6321.27</v>
      </c>
      <c r="N1750" s="44">
        <v>1</v>
      </c>
      <c r="O1750" s="45" t="s">
        <v>997</v>
      </c>
      <c r="P1750" s="45" t="s">
        <v>1311</v>
      </c>
      <c r="Q1750" s="45" t="s">
        <v>1731</v>
      </c>
      <c r="R1750" s="45" t="s">
        <v>995</v>
      </c>
      <c r="S1750" s="45" t="s">
        <v>1546</v>
      </c>
      <c r="T1750" s="44" t="s">
        <v>134</v>
      </c>
      <c r="U1750" s="46">
        <v>5000</v>
      </c>
      <c r="V1750" s="46">
        <v>6321.27</v>
      </c>
    </row>
    <row r="1751" spans="2:22" x14ac:dyDescent="0.2">
      <c r="B1751" s="14" t="str">
        <f>IF(tabDaten[[#This Row],[MandNr]]="","Fehler",IF(tabDaten[[#This Row],[MandNr]]=1,"1 Stadt Bad Rappenau","2 Eigenbetrieb Stadtenwässerung"))</f>
        <v>1 Stadt Bad Rappenau</v>
      </c>
      <c r="C1751" s="14" t="str">
        <f>IF(OR(tabDaten[[#This Row],[art]]="00",tabDaten[[#This Row],[art]]="01",tabDaten[[#This Row],[art]]="60",tabDaten[[#This Row],[art]]="61"),"0 Verwaltungshaushalt","1 Vermögenshaushalt")</f>
        <v>0 Verwaltungshaushalt</v>
      </c>
      <c r="D1751" s="14" t="str">
        <f>VLOOKUP(tabDaten[[#This Row],[art]],tabKontenart[],2,FALSE)</f>
        <v>01 Ausgaben VerwaltungsHH</v>
      </c>
      <c r="E1751" s="14" t="str">
        <f>LEFT(tabDaten[[#This Row],[Gld]],1) &amp; "    " &amp;VLOOKUP((tabDaten[[#This Row],[MandNr]]&amp;"x"&amp;LEFT(tabDaten[[#This Row],[Gld]],1)),tabGliederung[],2,FALSE)</f>
        <v xml:space="preserve">5    Gesundheit, Sport, Erholung </v>
      </c>
      <c r="F1751" s="14" t="str">
        <f>LEFT(tabDaten[[#This Row],[Gld]],2) &amp; "    " &amp;VLOOKUP((tabDaten[[#This Row],[MandNr]]&amp;"x"&amp;LEFT(tabDaten[[#This Row],[Gld]],2)),tabGliederung[],2,FALSE)</f>
        <v xml:space="preserve">56    Eigene Sportstätten </v>
      </c>
      <c r="G17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1" s="14" t="str">
        <f>LEFT(tabDaten[[#This Row],[Gld]],4) &amp; "    " &amp;VLOOKUP((tabDaten[[#This Row],[MandNr]]&amp;"x"&amp;LEFT(tabDaten[[#This Row],[Gld]],4)),tabGliederung[],2,FALSE)</f>
        <v xml:space="preserve">5622    Sportplatz Bonfeld </v>
      </c>
      <c r="I1751" s="14" t="str">
        <f>IF(OR(LEFT(tabDaten[[#This Row],[Grp]],1)*1=3,LEFT(tabDaten[[#This Row],[Grp]],1)*1=9),LEFT(tabDaten[[#This Row],[Grp]],2),LEFT(tabDaten[[#This Row],[Grp]],1))</f>
        <v>5</v>
      </c>
      <c r="J1751" s="14" t="str">
        <f>VLOOKUP(tabDaten[[#This Row],[GrpKurz]],tabGruppierung[],2,FALSE)</f>
        <v>A   Sächlicher Verwaltungs- und Betriebsaufwand</v>
      </c>
      <c r="K17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5622-521000    Geräte, Ausstattungs- und Einrichtungsgegenstände  </v>
      </c>
      <c r="L1751" s="17">
        <f>IF(OR(tabDaten[[#This Row],[art]]="00",tabDaten[[#This Row],[art]]="10"),tabDaten[[#This Row],[Plan]],tabDaten[[#This Row],[Plan]]*-1)</f>
        <v>-100</v>
      </c>
      <c r="M1751" s="18">
        <f>IF(OR(tabDaten[[#This Row],[art]]="00",tabDaten[[#This Row],[art]]="10",tabDaten[[#This Row],[art]]="60",tabDaten[[#This Row],[art]]="70"),tabDaten[[#This Row],[Rechnung]],tabDaten[[#This Row],[Rechnung]]*-1)</f>
        <v>0</v>
      </c>
      <c r="N1751" s="44">
        <v>1</v>
      </c>
      <c r="O1751" s="45" t="s">
        <v>997</v>
      </c>
      <c r="P1751" s="45" t="s">
        <v>1311</v>
      </c>
      <c r="Q1751" s="45" t="s">
        <v>1750</v>
      </c>
      <c r="R1751" s="45" t="s">
        <v>995</v>
      </c>
      <c r="S1751" s="45" t="s">
        <v>1546</v>
      </c>
      <c r="T1751" s="44" t="s">
        <v>125</v>
      </c>
      <c r="U1751" s="46">
        <v>100</v>
      </c>
      <c r="V1751" s="46">
        <v>0</v>
      </c>
    </row>
    <row r="1752" spans="2:22" x14ac:dyDescent="0.2">
      <c r="B1752" s="14" t="str">
        <f>IF(tabDaten[[#This Row],[MandNr]]="","Fehler",IF(tabDaten[[#This Row],[MandNr]]=1,"1 Stadt Bad Rappenau","2 Eigenbetrieb Stadtenwässerung"))</f>
        <v>1 Stadt Bad Rappenau</v>
      </c>
      <c r="C1752" s="14" t="str">
        <f>IF(OR(tabDaten[[#This Row],[art]]="00",tabDaten[[#This Row],[art]]="01",tabDaten[[#This Row],[art]]="60",tabDaten[[#This Row],[art]]="61"),"0 Verwaltungshaushalt","1 Vermögenshaushalt")</f>
        <v>0 Verwaltungshaushalt</v>
      </c>
      <c r="D1752" s="14" t="str">
        <f>VLOOKUP(tabDaten[[#This Row],[art]],tabKontenart[],2,FALSE)</f>
        <v>01 Ausgaben VerwaltungsHH</v>
      </c>
      <c r="E1752" s="14" t="str">
        <f>LEFT(tabDaten[[#This Row],[Gld]],1) &amp; "    " &amp;VLOOKUP((tabDaten[[#This Row],[MandNr]]&amp;"x"&amp;LEFT(tabDaten[[#This Row],[Gld]],1)),tabGliederung[],2,FALSE)</f>
        <v xml:space="preserve">5    Gesundheit, Sport, Erholung </v>
      </c>
      <c r="F1752" s="14" t="str">
        <f>LEFT(tabDaten[[#This Row],[Gld]],2) &amp; "    " &amp;VLOOKUP((tabDaten[[#This Row],[MandNr]]&amp;"x"&amp;LEFT(tabDaten[[#This Row],[Gld]],2)),tabGliederung[],2,FALSE)</f>
        <v xml:space="preserve">56    Eigene Sportstätten </v>
      </c>
      <c r="G17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2" s="14" t="str">
        <f>LEFT(tabDaten[[#This Row],[Gld]],4) &amp; "    " &amp;VLOOKUP((tabDaten[[#This Row],[MandNr]]&amp;"x"&amp;LEFT(tabDaten[[#This Row],[Gld]],4)),tabGliederung[],2,FALSE)</f>
        <v xml:space="preserve">5622    Sportplatz Bonfeld </v>
      </c>
      <c r="I1752" s="14" t="str">
        <f>IF(OR(LEFT(tabDaten[[#This Row],[Grp]],1)*1=3,LEFT(tabDaten[[#This Row],[Grp]],1)*1=9),LEFT(tabDaten[[#This Row],[Grp]],2),LEFT(tabDaten[[#This Row],[Grp]],1))</f>
        <v>6</v>
      </c>
      <c r="J1752" s="14" t="str">
        <f>VLOOKUP(tabDaten[[#This Row],[GrpKurz]],tabGruppierung[],2,FALSE)</f>
        <v>A   Sächlicher Verwaltungs- und Betriebsaufwand</v>
      </c>
      <c r="K17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5622-679000    Innere Verrechnungen   </v>
      </c>
      <c r="L1752" s="17">
        <f>IF(OR(tabDaten[[#This Row],[art]]="00",tabDaten[[#This Row],[art]]="10"),tabDaten[[#This Row],[Plan]],tabDaten[[#This Row],[Plan]]*-1)</f>
        <v>-13200</v>
      </c>
      <c r="M1752" s="18">
        <f>IF(OR(tabDaten[[#This Row],[art]]="00",tabDaten[[#This Row],[art]]="10",tabDaten[[#This Row],[art]]="60",tabDaten[[#This Row],[art]]="70"),tabDaten[[#This Row],[Rechnung]],tabDaten[[#This Row],[Rechnung]]*-1)</f>
        <v>0</v>
      </c>
      <c r="N1752" s="44">
        <v>1</v>
      </c>
      <c r="O1752" s="45" t="s">
        <v>997</v>
      </c>
      <c r="P1752" s="45" t="s">
        <v>1311</v>
      </c>
      <c r="Q1752" s="45" t="s">
        <v>1728</v>
      </c>
      <c r="R1752" s="45" t="s">
        <v>995</v>
      </c>
      <c r="S1752" s="45" t="s">
        <v>1546</v>
      </c>
      <c r="T1752" s="44" t="s">
        <v>11</v>
      </c>
      <c r="U1752" s="46">
        <v>13200</v>
      </c>
      <c r="V1752" s="46">
        <v>0</v>
      </c>
    </row>
    <row r="1753" spans="2:22" x14ac:dyDescent="0.2">
      <c r="B1753" s="14" t="str">
        <f>IF(tabDaten[[#This Row],[MandNr]]="","Fehler",IF(tabDaten[[#This Row],[MandNr]]=1,"1 Stadt Bad Rappenau","2 Eigenbetrieb Stadtenwässerung"))</f>
        <v>1 Stadt Bad Rappenau</v>
      </c>
      <c r="C1753" s="14" t="str">
        <f>IF(OR(tabDaten[[#This Row],[art]]="00",tabDaten[[#This Row],[art]]="01",tabDaten[[#This Row],[art]]="60",tabDaten[[#This Row],[art]]="61"),"0 Verwaltungshaushalt","1 Vermögenshaushalt")</f>
        <v>0 Verwaltungshaushalt</v>
      </c>
      <c r="D1753" s="14" t="str">
        <f>VLOOKUP(tabDaten[[#This Row],[art]],tabKontenart[],2,FALSE)</f>
        <v>01 Ausgaben VerwaltungsHH</v>
      </c>
      <c r="E1753" s="14" t="str">
        <f>LEFT(tabDaten[[#This Row],[Gld]],1) &amp; "    " &amp;VLOOKUP((tabDaten[[#This Row],[MandNr]]&amp;"x"&amp;LEFT(tabDaten[[#This Row],[Gld]],1)),tabGliederung[],2,FALSE)</f>
        <v xml:space="preserve">5    Gesundheit, Sport, Erholung </v>
      </c>
      <c r="F1753" s="14" t="str">
        <f>LEFT(tabDaten[[#This Row],[Gld]],2) &amp; "    " &amp;VLOOKUP((tabDaten[[#This Row],[MandNr]]&amp;"x"&amp;LEFT(tabDaten[[#This Row],[Gld]],2)),tabGliederung[],2,FALSE)</f>
        <v xml:space="preserve">56    Eigene Sportstätten </v>
      </c>
      <c r="G17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3" s="14" t="str">
        <f>LEFT(tabDaten[[#This Row],[Gld]],4) &amp; "    " &amp;VLOOKUP((tabDaten[[#This Row],[MandNr]]&amp;"x"&amp;LEFT(tabDaten[[#This Row],[Gld]],4)),tabGliederung[],2,FALSE)</f>
        <v xml:space="preserve">5623    Sportplatz Fürfeld </v>
      </c>
      <c r="I1753" s="14" t="str">
        <f>IF(OR(LEFT(tabDaten[[#This Row],[Grp]],1)*1=3,LEFT(tabDaten[[#This Row],[Grp]],1)*1=9),LEFT(tabDaten[[#This Row],[Grp]],2),LEFT(tabDaten[[#This Row],[Grp]],1))</f>
        <v>5</v>
      </c>
      <c r="J1753" s="14" t="str">
        <f>VLOOKUP(tabDaten[[#This Row],[GrpKurz]],tabGruppierung[],2,FALSE)</f>
        <v>A   Sächlicher Verwaltungs- und Betriebsaufwand</v>
      </c>
      <c r="K17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5623-510000    Unterhaltung des sonstigen unbeweglichen Vermögens  </v>
      </c>
      <c r="L1753" s="17">
        <f>IF(OR(tabDaten[[#This Row],[art]]="00",tabDaten[[#This Row],[art]]="10"),tabDaten[[#This Row],[Plan]],tabDaten[[#This Row],[Plan]]*-1)</f>
        <v>-5000</v>
      </c>
      <c r="M1753" s="18">
        <f>IF(OR(tabDaten[[#This Row],[art]]="00",tabDaten[[#This Row],[art]]="10",tabDaten[[#This Row],[art]]="60",tabDaten[[#This Row],[art]]="70"),tabDaten[[#This Row],[Rechnung]],tabDaten[[#This Row],[Rechnung]]*-1)</f>
        <v>-4788.46</v>
      </c>
      <c r="N1753" s="44">
        <v>1</v>
      </c>
      <c r="O1753" s="45" t="s">
        <v>997</v>
      </c>
      <c r="P1753" s="45" t="s">
        <v>1312</v>
      </c>
      <c r="Q1753" s="45" t="s">
        <v>1731</v>
      </c>
      <c r="R1753" s="45" t="s">
        <v>995</v>
      </c>
      <c r="S1753" s="45" t="s">
        <v>1546</v>
      </c>
      <c r="T1753" s="44" t="s">
        <v>134</v>
      </c>
      <c r="U1753" s="46">
        <v>5000</v>
      </c>
      <c r="V1753" s="46">
        <v>4788.46</v>
      </c>
    </row>
    <row r="1754" spans="2:22" x14ac:dyDescent="0.2">
      <c r="B1754" s="14" t="str">
        <f>IF(tabDaten[[#This Row],[MandNr]]="","Fehler",IF(tabDaten[[#This Row],[MandNr]]=1,"1 Stadt Bad Rappenau","2 Eigenbetrieb Stadtenwässerung"))</f>
        <v>1 Stadt Bad Rappenau</v>
      </c>
      <c r="C1754" s="14" t="str">
        <f>IF(OR(tabDaten[[#This Row],[art]]="00",tabDaten[[#This Row],[art]]="01",tabDaten[[#This Row],[art]]="60",tabDaten[[#This Row],[art]]="61"),"0 Verwaltungshaushalt","1 Vermögenshaushalt")</f>
        <v>0 Verwaltungshaushalt</v>
      </c>
      <c r="D1754" s="14" t="str">
        <f>VLOOKUP(tabDaten[[#This Row],[art]],tabKontenart[],2,FALSE)</f>
        <v>01 Ausgaben VerwaltungsHH</v>
      </c>
      <c r="E1754" s="14" t="str">
        <f>LEFT(tabDaten[[#This Row],[Gld]],1) &amp; "    " &amp;VLOOKUP((tabDaten[[#This Row],[MandNr]]&amp;"x"&amp;LEFT(tabDaten[[#This Row],[Gld]],1)),tabGliederung[],2,FALSE)</f>
        <v xml:space="preserve">5    Gesundheit, Sport, Erholung </v>
      </c>
      <c r="F1754" s="14" t="str">
        <f>LEFT(tabDaten[[#This Row],[Gld]],2) &amp; "    " &amp;VLOOKUP((tabDaten[[#This Row],[MandNr]]&amp;"x"&amp;LEFT(tabDaten[[#This Row],[Gld]],2)),tabGliederung[],2,FALSE)</f>
        <v xml:space="preserve">56    Eigene Sportstätten </v>
      </c>
      <c r="G17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4" s="14" t="str">
        <f>LEFT(tabDaten[[#This Row],[Gld]],4) &amp; "    " &amp;VLOOKUP((tabDaten[[#This Row],[MandNr]]&amp;"x"&amp;LEFT(tabDaten[[#This Row],[Gld]],4)),tabGliederung[],2,FALSE)</f>
        <v xml:space="preserve">5623    Sportplatz Fürfeld </v>
      </c>
      <c r="I1754" s="14" t="str">
        <f>IF(OR(LEFT(tabDaten[[#This Row],[Grp]],1)*1=3,LEFT(tabDaten[[#This Row],[Grp]],1)*1=9),LEFT(tabDaten[[#This Row],[Grp]],2),LEFT(tabDaten[[#This Row],[Grp]],1))</f>
        <v>5</v>
      </c>
      <c r="J1754" s="14" t="str">
        <f>VLOOKUP(tabDaten[[#This Row],[GrpKurz]],tabGruppierung[],2,FALSE)</f>
        <v>A   Sächlicher Verwaltungs- und Betriebsaufwand</v>
      </c>
      <c r="K17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5623-521000    Geräte, Ausstattungs- und Einrichtungsgegenstände  </v>
      </c>
      <c r="L1754" s="17">
        <f>IF(OR(tabDaten[[#This Row],[art]]="00",tabDaten[[#This Row],[art]]="10"),tabDaten[[#This Row],[Plan]],tabDaten[[#This Row],[Plan]]*-1)</f>
        <v>-100</v>
      </c>
      <c r="M1754" s="18">
        <f>IF(OR(tabDaten[[#This Row],[art]]="00",tabDaten[[#This Row],[art]]="10",tabDaten[[#This Row],[art]]="60",tabDaten[[#This Row],[art]]="70"),tabDaten[[#This Row],[Rechnung]],tabDaten[[#This Row],[Rechnung]]*-1)</f>
        <v>0</v>
      </c>
      <c r="N1754" s="44">
        <v>1</v>
      </c>
      <c r="O1754" s="45" t="s">
        <v>997</v>
      </c>
      <c r="P1754" s="45" t="s">
        <v>1312</v>
      </c>
      <c r="Q1754" s="45" t="s">
        <v>1750</v>
      </c>
      <c r="R1754" s="45" t="s">
        <v>995</v>
      </c>
      <c r="S1754" s="45" t="s">
        <v>1546</v>
      </c>
      <c r="T1754" s="44" t="s">
        <v>125</v>
      </c>
      <c r="U1754" s="46">
        <v>100</v>
      </c>
      <c r="V1754" s="46">
        <v>0</v>
      </c>
    </row>
    <row r="1755" spans="2:22" x14ac:dyDescent="0.2">
      <c r="B1755" s="14" t="str">
        <f>IF(tabDaten[[#This Row],[MandNr]]="","Fehler",IF(tabDaten[[#This Row],[MandNr]]=1,"1 Stadt Bad Rappenau","2 Eigenbetrieb Stadtenwässerung"))</f>
        <v>1 Stadt Bad Rappenau</v>
      </c>
      <c r="C1755" s="14" t="str">
        <f>IF(OR(tabDaten[[#This Row],[art]]="00",tabDaten[[#This Row],[art]]="01",tabDaten[[#This Row],[art]]="60",tabDaten[[#This Row],[art]]="61"),"0 Verwaltungshaushalt","1 Vermögenshaushalt")</f>
        <v>0 Verwaltungshaushalt</v>
      </c>
      <c r="D1755" s="14" t="str">
        <f>VLOOKUP(tabDaten[[#This Row],[art]],tabKontenart[],2,FALSE)</f>
        <v>01 Ausgaben VerwaltungsHH</v>
      </c>
      <c r="E1755" s="14" t="str">
        <f>LEFT(tabDaten[[#This Row],[Gld]],1) &amp; "    " &amp;VLOOKUP((tabDaten[[#This Row],[MandNr]]&amp;"x"&amp;LEFT(tabDaten[[#This Row],[Gld]],1)),tabGliederung[],2,FALSE)</f>
        <v xml:space="preserve">5    Gesundheit, Sport, Erholung </v>
      </c>
      <c r="F1755" s="14" t="str">
        <f>LEFT(tabDaten[[#This Row],[Gld]],2) &amp; "    " &amp;VLOOKUP((tabDaten[[#This Row],[MandNr]]&amp;"x"&amp;LEFT(tabDaten[[#This Row],[Gld]],2)),tabGliederung[],2,FALSE)</f>
        <v xml:space="preserve">56    Eigene Sportstätten </v>
      </c>
      <c r="G17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5" s="14" t="str">
        <f>LEFT(tabDaten[[#This Row],[Gld]],4) &amp; "    " &amp;VLOOKUP((tabDaten[[#This Row],[MandNr]]&amp;"x"&amp;LEFT(tabDaten[[#This Row],[Gld]],4)),tabGliederung[],2,FALSE)</f>
        <v xml:space="preserve">5623    Sportplatz Fürfeld </v>
      </c>
      <c r="I1755" s="14" t="str">
        <f>IF(OR(LEFT(tabDaten[[#This Row],[Grp]],1)*1=3,LEFT(tabDaten[[#This Row],[Grp]],1)*1=9),LEFT(tabDaten[[#This Row],[Grp]],2),LEFT(tabDaten[[#This Row],[Grp]],1))</f>
        <v>5</v>
      </c>
      <c r="J1755" s="14" t="str">
        <f>VLOOKUP(tabDaten[[#This Row],[GrpKurz]],tabGruppierung[],2,FALSE)</f>
        <v>A   Sächlicher Verwaltungs- und Betriebsaufwand</v>
      </c>
      <c r="K17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5623-542000    Wasser / Abwasser   </v>
      </c>
      <c r="L1755" s="17">
        <f>IF(OR(tabDaten[[#This Row],[art]]="00",tabDaten[[#This Row],[art]]="10"),tabDaten[[#This Row],[Plan]],tabDaten[[#This Row],[Plan]]*-1)</f>
        <v>-6200</v>
      </c>
      <c r="M1755" s="18">
        <f>IF(OR(tabDaten[[#This Row],[art]]="00",tabDaten[[#This Row],[art]]="10",tabDaten[[#This Row],[art]]="60",tabDaten[[#This Row],[art]]="70"),tabDaten[[#This Row],[Rechnung]],tabDaten[[#This Row],[Rechnung]]*-1)</f>
        <v>-5004.3</v>
      </c>
      <c r="N1755" s="44">
        <v>1</v>
      </c>
      <c r="O1755" s="45" t="s">
        <v>997</v>
      </c>
      <c r="P1755" s="45" t="s">
        <v>1312</v>
      </c>
      <c r="Q1755" s="45" t="s">
        <v>1733</v>
      </c>
      <c r="R1755" s="45" t="s">
        <v>995</v>
      </c>
      <c r="S1755" s="45" t="s">
        <v>1546</v>
      </c>
      <c r="T1755" s="44" t="s">
        <v>136</v>
      </c>
      <c r="U1755" s="46">
        <v>6200</v>
      </c>
      <c r="V1755" s="46">
        <v>5004.3</v>
      </c>
    </row>
    <row r="1756" spans="2:22" x14ac:dyDescent="0.2">
      <c r="B1756" s="14" t="str">
        <f>IF(tabDaten[[#This Row],[MandNr]]="","Fehler",IF(tabDaten[[#This Row],[MandNr]]=1,"1 Stadt Bad Rappenau","2 Eigenbetrieb Stadtenwässerung"))</f>
        <v>1 Stadt Bad Rappenau</v>
      </c>
      <c r="C1756" s="14" t="str">
        <f>IF(OR(tabDaten[[#This Row],[art]]="00",tabDaten[[#This Row],[art]]="01",tabDaten[[#This Row],[art]]="60",tabDaten[[#This Row],[art]]="61"),"0 Verwaltungshaushalt","1 Vermögenshaushalt")</f>
        <v>0 Verwaltungshaushalt</v>
      </c>
      <c r="D1756" s="14" t="str">
        <f>VLOOKUP(tabDaten[[#This Row],[art]],tabKontenart[],2,FALSE)</f>
        <v>01 Ausgaben VerwaltungsHH</v>
      </c>
      <c r="E1756" s="14" t="str">
        <f>LEFT(tabDaten[[#This Row],[Gld]],1) &amp; "    " &amp;VLOOKUP((tabDaten[[#This Row],[MandNr]]&amp;"x"&amp;LEFT(tabDaten[[#This Row],[Gld]],1)),tabGliederung[],2,FALSE)</f>
        <v xml:space="preserve">5    Gesundheit, Sport, Erholung </v>
      </c>
      <c r="F1756" s="14" t="str">
        <f>LEFT(tabDaten[[#This Row],[Gld]],2) &amp; "    " &amp;VLOOKUP((tabDaten[[#This Row],[MandNr]]&amp;"x"&amp;LEFT(tabDaten[[#This Row],[Gld]],2)),tabGliederung[],2,FALSE)</f>
        <v xml:space="preserve">56    Eigene Sportstätten </v>
      </c>
      <c r="G17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6" s="14" t="str">
        <f>LEFT(tabDaten[[#This Row],[Gld]],4) &amp; "    " &amp;VLOOKUP((tabDaten[[#This Row],[MandNr]]&amp;"x"&amp;LEFT(tabDaten[[#This Row],[Gld]],4)),tabGliederung[],2,FALSE)</f>
        <v xml:space="preserve">5623    Sportplatz Fürfeld </v>
      </c>
      <c r="I1756" s="14" t="str">
        <f>IF(OR(LEFT(tabDaten[[#This Row],[Grp]],1)*1=3,LEFT(tabDaten[[#This Row],[Grp]],1)*1=9),LEFT(tabDaten[[#This Row],[Grp]],2),LEFT(tabDaten[[#This Row],[Grp]],1))</f>
        <v>6</v>
      </c>
      <c r="J1756" s="14" t="str">
        <f>VLOOKUP(tabDaten[[#This Row],[GrpKurz]],tabGruppierung[],2,FALSE)</f>
        <v>A   Sächlicher Verwaltungs- und Betriebsaufwand</v>
      </c>
      <c r="K17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5623-679000    Innere Verrechnungen   </v>
      </c>
      <c r="L1756" s="17">
        <f>IF(OR(tabDaten[[#This Row],[art]]="00",tabDaten[[#This Row],[art]]="10"),tabDaten[[#This Row],[Plan]],tabDaten[[#This Row],[Plan]]*-1)</f>
        <v>-10900</v>
      </c>
      <c r="M1756" s="18">
        <f>IF(OR(tabDaten[[#This Row],[art]]="00",tabDaten[[#This Row],[art]]="10",tabDaten[[#This Row],[art]]="60",tabDaten[[#This Row],[art]]="70"),tabDaten[[#This Row],[Rechnung]],tabDaten[[#This Row],[Rechnung]]*-1)</f>
        <v>0</v>
      </c>
      <c r="N1756" s="44">
        <v>1</v>
      </c>
      <c r="O1756" s="45" t="s">
        <v>997</v>
      </c>
      <c r="P1756" s="45" t="s">
        <v>1312</v>
      </c>
      <c r="Q1756" s="45" t="s">
        <v>1728</v>
      </c>
      <c r="R1756" s="45" t="s">
        <v>995</v>
      </c>
      <c r="S1756" s="45" t="s">
        <v>1546</v>
      </c>
      <c r="T1756" s="44" t="s">
        <v>11</v>
      </c>
      <c r="U1756" s="46">
        <v>10900</v>
      </c>
      <c r="V1756" s="46">
        <v>0</v>
      </c>
    </row>
    <row r="1757" spans="2:22" x14ac:dyDescent="0.2">
      <c r="B1757" s="14" t="str">
        <f>IF(tabDaten[[#This Row],[MandNr]]="","Fehler",IF(tabDaten[[#This Row],[MandNr]]=1,"1 Stadt Bad Rappenau","2 Eigenbetrieb Stadtenwässerung"))</f>
        <v>1 Stadt Bad Rappenau</v>
      </c>
      <c r="C1757" s="14" t="str">
        <f>IF(OR(tabDaten[[#This Row],[art]]="00",tabDaten[[#This Row],[art]]="01",tabDaten[[#This Row],[art]]="60",tabDaten[[#This Row],[art]]="61"),"0 Verwaltungshaushalt","1 Vermögenshaushalt")</f>
        <v>0 Verwaltungshaushalt</v>
      </c>
      <c r="D1757" s="14" t="str">
        <f>VLOOKUP(tabDaten[[#This Row],[art]],tabKontenart[],2,FALSE)</f>
        <v>01 Ausgaben VerwaltungsHH</v>
      </c>
      <c r="E1757" s="14" t="str">
        <f>LEFT(tabDaten[[#This Row],[Gld]],1) &amp; "    " &amp;VLOOKUP((tabDaten[[#This Row],[MandNr]]&amp;"x"&amp;LEFT(tabDaten[[#This Row],[Gld]],1)),tabGliederung[],2,FALSE)</f>
        <v xml:space="preserve">5    Gesundheit, Sport, Erholung </v>
      </c>
      <c r="F1757" s="14" t="str">
        <f>LEFT(tabDaten[[#This Row],[Gld]],2) &amp; "    " &amp;VLOOKUP((tabDaten[[#This Row],[MandNr]]&amp;"x"&amp;LEFT(tabDaten[[#This Row],[Gld]],2)),tabGliederung[],2,FALSE)</f>
        <v xml:space="preserve">56    Eigene Sportstätten </v>
      </c>
      <c r="G17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7" s="14" t="str">
        <f>LEFT(tabDaten[[#This Row],[Gld]],4) &amp; "    " &amp;VLOOKUP((tabDaten[[#This Row],[MandNr]]&amp;"x"&amp;LEFT(tabDaten[[#This Row],[Gld]],4)),tabGliederung[],2,FALSE)</f>
        <v xml:space="preserve">5624    Sportplatz Grombach </v>
      </c>
      <c r="I1757" s="14" t="str">
        <f>IF(OR(LEFT(tabDaten[[#This Row],[Grp]],1)*1=3,LEFT(tabDaten[[#This Row],[Grp]],1)*1=9),LEFT(tabDaten[[#This Row],[Grp]],2),LEFT(tabDaten[[#This Row],[Grp]],1))</f>
        <v>5</v>
      </c>
      <c r="J1757" s="14" t="str">
        <f>VLOOKUP(tabDaten[[#This Row],[GrpKurz]],tabGruppierung[],2,FALSE)</f>
        <v>A   Sächlicher Verwaltungs- und Betriebsaufwand</v>
      </c>
      <c r="K17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5624-510000    Unterhaltung des sonstigen unbeweglichen Vermögens  </v>
      </c>
      <c r="L1757" s="17">
        <f>IF(OR(tabDaten[[#This Row],[art]]="00",tabDaten[[#This Row],[art]]="10"),tabDaten[[#This Row],[Plan]],tabDaten[[#This Row],[Plan]]*-1)</f>
        <v>-5000</v>
      </c>
      <c r="M1757" s="18">
        <f>IF(OR(tabDaten[[#This Row],[art]]="00",tabDaten[[#This Row],[art]]="10",tabDaten[[#This Row],[art]]="60",tabDaten[[#This Row],[art]]="70"),tabDaten[[#This Row],[Rechnung]],tabDaten[[#This Row],[Rechnung]]*-1)</f>
        <v>-6907.44</v>
      </c>
      <c r="N1757" s="44">
        <v>1</v>
      </c>
      <c r="O1757" s="45" t="s">
        <v>997</v>
      </c>
      <c r="P1757" s="45" t="s">
        <v>1313</v>
      </c>
      <c r="Q1757" s="45" t="s">
        <v>1731</v>
      </c>
      <c r="R1757" s="45" t="s">
        <v>995</v>
      </c>
      <c r="S1757" s="45" t="s">
        <v>1546</v>
      </c>
      <c r="T1757" s="44" t="s">
        <v>134</v>
      </c>
      <c r="U1757" s="46">
        <v>5000</v>
      </c>
      <c r="V1757" s="46">
        <v>6907.44</v>
      </c>
    </row>
    <row r="1758" spans="2:22" x14ac:dyDescent="0.2">
      <c r="B1758" s="14" t="str">
        <f>IF(tabDaten[[#This Row],[MandNr]]="","Fehler",IF(tabDaten[[#This Row],[MandNr]]=1,"1 Stadt Bad Rappenau","2 Eigenbetrieb Stadtenwässerung"))</f>
        <v>1 Stadt Bad Rappenau</v>
      </c>
      <c r="C1758" s="14" t="str">
        <f>IF(OR(tabDaten[[#This Row],[art]]="00",tabDaten[[#This Row],[art]]="01",tabDaten[[#This Row],[art]]="60",tabDaten[[#This Row],[art]]="61"),"0 Verwaltungshaushalt","1 Vermögenshaushalt")</f>
        <v>0 Verwaltungshaushalt</v>
      </c>
      <c r="D1758" s="14" t="str">
        <f>VLOOKUP(tabDaten[[#This Row],[art]],tabKontenart[],2,FALSE)</f>
        <v>01 Ausgaben VerwaltungsHH</v>
      </c>
      <c r="E1758" s="14" t="str">
        <f>LEFT(tabDaten[[#This Row],[Gld]],1) &amp; "    " &amp;VLOOKUP((tabDaten[[#This Row],[MandNr]]&amp;"x"&amp;LEFT(tabDaten[[#This Row],[Gld]],1)),tabGliederung[],2,FALSE)</f>
        <v xml:space="preserve">5    Gesundheit, Sport, Erholung </v>
      </c>
      <c r="F1758" s="14" t="str">
        <f>LEFT(tabDaten[[#This Row],[Gld]],2) &amp; "    " &amp;VLOOKUP((tabDaten[[#This Row],[MandNr]]&amp;"x"&amp;LEFT(tabDaten[[#This Row],[Gld]],2)),tabGliederung[],2,FALSE)</f>
        <v xml:space="preserve">56    Eigene Sportstätten </v>
      </c>
      <c r="G17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8" s="14" t="str">
        <f>LEFT(tabDaten[[#This Row],[Gld]],4) &amp; "    " &amp;VLOOKUP((tabDaten[[#This Row],[MandNr]]&amp;"x"&amp;LEFT(tabDaten[[#This Row],[Gld]],4)),tabGliederung[],2,FALSE)</f>
        <v xml:space="preserve">5624    Sportplatz Grombach </v>
      </c>
      <c r="I1758" s="14" t="str">
        <f>IF(OR(LEFT(tabDaten[[#This Row],[Grp]],1)*1=3,LEFT(tabDaten[[#This Row],[Grp]],1)*1=9),LEFT(tabDaten[[#This Row],[Grp]],2),LEFT(tabDaten[[#This Row],[Grp]],1))</f>
        <v>5</v>
      </c>
      <c r="J1758" s="14" t="str">
        <f>VLOOKUP(tabDaten[[#This Row],[GrpKurz]],tabGruppierung[],2,FALSE)</f>
        <v>A   Sächlicher Verwaltungs- und Betriebsaufwand</v>
      </c>
      <c r="K17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5624-521000    Geräte, Ausstattungs- und Einrichtungsgegenstände  </v>
      </c>
      <c r="L1758" s="17">
        <f>IF(OR(tabDaten[[#This Row],[art]]="00",tabDaten[[#This Row],[art]]="10"),tabDaten[[#This Row],[Plan]],tabDaten[[#This Row],[Plan]]*-1)</f>
        <v>-100</v>
      </c>
      <c r="M1758" s="18">
        <f>IF(OR(tabDaten[[#This Row],[art]]="00",tabDaten[[#This Row],[art]]="10",tabDaten[[#This Row],[art]]="60",tabDaten[[#This Row],[art]]="70"),tabDaten[[#This Row],[Rechnung]],tabDaten[[#This Row],[Rechnung]]*-1)</f>
        <v>0</v>
      </c>
      <c r="N1758" s="44">
        <v>1</v>
      </c>
      <c r="O1758" s="45" t="s">
        <v>997</v>
      </c>
      <c r="P1758" s="45" t="s">
        <v>1313</v>
      </c>
      <c r="Q1758" s="45" t="s">
        <v>1750</v>
      </c>
      <c r="R1758" s="45" t="s">
        <v>995</v>
      </c>
      <c r="S1758" s="45" t="s">
        <v>1546</v>
      </c>
      <c r="T1758" s="44" t="s">
        <v>125</v>
      </c>
      <c r="U1758" s="46">
        <v>100</v>
      </c>
      <c r="V1758" s="46">
        <v>0</v>
      </c>
    </row>
    <row r="1759" spans="2:22" x14ac:dyDescent="0.2">
      <c r="B1759" s="14" t="str">
        <f>IF(tabDaten[[#This Row],[MandNr]]="","Fehler",IF(tabDaten[[#This Row],[MandNr]]=1,"1 Stadt Bad Rappenau","2 Eigenbetrieb Stadtenwässerung"))</f>
        <v>1 Stadt Bad Rappenau</v>
      </c>
      <c r="C1759" s="14" t="str">
        <f>IF(OR(tabDaten[[#This Row],[art]]="00",tabDaten[[#This Row],[art]]="01",tabDaten[[#This Row],[art]]="60",tabDaten[[#This Row],[art]]="61"),"0 Verwaltungshaushalt","1 Vermögenshaushalt")</f>
        <v>0 Verwaltungshaushalt</v>
      </c>
      <c r="D1759" s="14" t="str">
        <f>VLOOKUP(tabDaten[[#This Row],[art]],tabKontenart[],2,FALSE)</f>
        <v>01 Ausgaben VerwaltungsHH</v>
      </c>
      <c r="E1759" s="14" t="str">
        <f>LEFT(tabDaten[[#This Row],[Gld]],1) &amp; "    " &amp;VLOOKUP((tabDaten[[#This Row],[MandNr]]&amp;"x"&amp;LEFT(tabDaten[[#This Row],[Gld]],1)),tabGliederung[],2,FALSE)</f>
        <v xml:space="preserve">5    Gesundheit, Sport, Erholung </v>
      </c>
      <c r="F1759" s="14" t="str">
        <f>LEFT(tabDaten[[#This Row],[Gld]],2) &amp; "    " &amp;VLOOKUP((tabDaten[[#This Row],[MandNr]]&amp;"x"&amp;LEFT(tabDaten[[#This Row],[Gld]],2)),tabGliederung[],2,FALSE)</f>
        <v xml:space="preserve">56    Eigene Sportstätten </v>
      </c>
      <c r="G17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59" s="14" t="str">
        <f>LEFT(tabDaten[[#This Row],[Gld]],4) &amp; "    " &amp;VLOOKUP((tabDaten[[#This Row],[MandNr]]&amp;"x"&amp;LEFT(tabDaten[[#This Row],[Gld]],4)),tabGliederung[],2,FALSE)</f>
        <v xml:space="preserve">5624    Sportplatz Grombach </v>
      </c>
      <c r="I1759" s="14" t="str">
        <f>IF(OR(LEFT(tabDaten[[#This Row],[Grp]],1)*1=3,LEFT(tabDaten[[#This Row],[Grp]],1)*1=9),LEFT(tabDaten[[#This Row],[Grp]],2),LEFT(tabDaten[[#This Row],[Grp]],1))</f>
        <v>5</v>
      </c>
      <c r="J1759" s="14" t="str">
        <f>VLOOKUP(tabDaten[[#This Row],[GrpKurz]],tabGruppierung[],2,FALSE)</f>
        <v>A   Sächlicher Verwaltungs- und Betriebsaufwand</v>
      </c>
      <c r="K17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5624-542000    Wasser / Abwasser   </v>
      </c>
      <c r="L1759" s="17">
        <f>IF(OR(tabDaten[[#This Row],[art]]="00",tabDaten[[#This Row],[art]]="10"),tabDaten[[#This Row],[Plan]],tabDaten[[#This Row],[Plan]]*-1)</f>
        <v>-3900</v>
      </c>
      <c r="M1759" s="18">
        <f>IF(OR(tabDaten[[#This Row],[art]]="00",tabDaten[[#This Row],[art]]="10",tabDaten[[#This Row],[art]]="60",tabDaten[[#This Row],[art]]="70"),tabDaten[[#This Row],[Rechnung]],tabDaten[[#This Row],[Rechnung]]*-1)</f>
        <v>-10198.68</v>
      </c>
      <c r="N1759" s="44">
        <v>1</v>
      </c>
      <c r="O1759" s="45" t="s">
        <v>997</v>
      </c>
      <c r="P1759" s="45" t="s">
        <v>1313</v>
      </c>
      <c r="Q1759" s="45" t="s">
        <v>1733</v>
      </c>
      <c r="R1759" s="45" t="s">
        <v>995</v>
      </c>
      <c r="S1759" s="45" t="s">
        <v>1546</v>
      </c>
      <c r="T1759" s="44" t="s">
        <v>136</v>
      </c>
      <c r="U1759" s="46">
        <v>3900</v>
      </c>
      <c r="V1759" s="46">
        <v>10198.68</v>
      </c>
    </row>
    <row r="1760" spans="2:22" x14ac:dyDescent="0.2">
      <c r="B1760" s="14" t="str">
        <f>IF(tabDaten[[#This Row],[MandNr]]="","Fehler",IF(tabDaten[[#This Row],[MandNr]]=1,"1 Stadt Bad Rappenau","2 Eigenbetrieb Stadtenwässerung"))</f>
        <v>1 Stadt Bad Rappenau</v>
      </c>
      <c r="C1760" s="14" t="str">
        <f>IF(OR(tabDaten[[#This Row],[art]]="00",tabDaten[[#This Row],[art]]="01",tabDaten[[#This Row],[art]]="60",tabDaten[[#This Row],[art]]="61"),"0 Verwaltungshaushalt","1 Vermögenshaushalt")</f>
        <v>0 Verwaltungshaushalt</v>
      </c>
      <c r="D1760" s="14" t="str">
        <f>VLOOKUP(tabDaten[[#This Row],[art]],tabKontenart[],2,FALSE)</f>
        <v>01 Ausgaben VerwaltungsHH</v>
      </c>
      <c r="E1760" s="14" t="str">
        <f>LEFT(tabDaten[[#This Row],[Gld]],1) &amp; "    " &amp;VLOOKUP((tabDaten[[#This Row],[MandNr]]&amp;"x"&amp;LEFT(tabDaten[[#This Row],[Gld]],1)),tabGliederung[],2,FALSE)</f>
        <v xml:space="preserve">5    Gesundheit, Sport, Erholung </v>
      </c>
      <c r="F1760" s="14" t="str">
        <f>LEFT(tabDaten[[#This Row],[Gld]],2) &amp; "    " &amp;VLOOKUP((tabDaten[[#This Row],[MandNr]]&amp;"x"&amp;LEFT(tabDaten[[#This Row],[Gld]],2)),tabGliederung[],2,FALSE)</f>
        <v xml:space="preserve">56    Eigene Sportstätten </v>
      </c>
      <c r="G17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0" s="14" t="str">
        <f>LEFT(tabDaten[[#This Row],[Gld]],4) &amp; "    " &amp;VLOOKUP((tabDaten[[#This Row],[MandNr]]&amp;"x"&amp;LEFT(tabDaten[[#This Row],[Gld]],4)),tabGliederung[],2,FALSE)</f>
        <v xml:space="preserve">5624    Sportplatz Grombach </v>
      </c>
      <c r="I1760" s="14" t="str">
        <f>IF(OR(LEFT(tabDaten[[#This Row],[Grp]],1)*1=3,LEFT(tabDaten[[#This Row],[Grp]],1)*1=9),LEFT(tabDaten[[#This Row],[Grp]],2),LEFT(tabDaten[[#This Row],[Grp]],1))</f>
        <v>6</v>
      </c>
      <c r="J1760" s="14" t="str">
        <f>VLOOKUP(tabDaten[[#This Row],[GrpKurz]],tabGruppierung[],2,FALSE)</f>
        <v>A   Sächlicher Verwaltungs- und Betriebsaufwand</v>
      </c>
      <c r="K17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5624-679000    Innere Verrechnungen   </v>
      </c>
      <c r="L1760" s="17">
        <f>IF(OR(tabDaten[[#This Row],[art]]="00",tabDaten[[#This Row],[art]]="10"),tabDaten[[#This Row],[Plan]],tabDaten[[#This Row],[Plan]]*-1)</f>
        <v>-11800</v>
      </c>
      <c r="M1760" s="18">
        <f>IF(OR(tabDaten[[#This Row],[art]]="00",tabDaten[[#This Row],[art]]="10",tabDaten[[#This Row],[art]]="60",tabDaten[[#This Row],[art]]="70"),tabDaten[[#This Row],[Rechnung]],tabDaten[[#This Row],[Rechnung]]*-1)</f>
        <v>0</v>
      </c>
      <c r="N1760" s="44">
        <v>1</v>
      </c>
      <c r="O1760" s="45" t="s">
        <v>997</v>
      </c>
      <c r="P1760" s="45" t="s">
        <v>1313</v>
      </c>
      <c r="Q1760" s="45" t="s">
        <v>1728</v>
      </c>
      <c r="R1760" s="45" t="s">
        <v>995</v>
      </c>
      <c r="S1760" s="45" t="s">
        <v>1546</v>
      </c>
      <c r="T1760" s="44" t="s">
        <v>11</v>
      </c>
      <c r="U1760" s="46">
        <v>11800</v>
      </c>
      <c r="V1760" s="46">
        <v>0</v>
      </c>
    </row>
    <row r="1761" spans="2:22" x14ac:dyDescent="0.2">
      <c r="B1761" s="14" t="str">
        <f>IF(tabDaten[[#This Row],[MandNr]]="","Fehler",IF(tabDaten[[#This Row],[MandNr]]=1,"1 Stadt Bad Rappenau","2 Eigenbetrieb Stadtenwässerung"))</f>
        <v>1 Stadt Bad Rappenau</v>
      </c>
      <c r="C1761" s="14" t="str">
        <f>IF(OR(tabDaten[[#This Row],[art]]="00",tabDaten[[#This Row],[art]]="01",tabDaten[[#This Row],[art]]="60",tabDaten[[#This Row],[art]]="61"),"0 Verwaltungshaushalt","1 Vermögenshaushalt")</f>
        <v>0 Verwaltungshaushalt</v>
      </c>
      <c r="D1761" s="14" t="str">
        <f>VLOOKUP(tabDaten[[#This Row],[art]],tabKontenart[],2,FALSE)</f>
        <v>01 Ausgaben VerwaltungsHH</v>
      </c>
      <c r="E1761" s="14" t="str">
        <f>LEFT(tabDaten[[#This Row],[Gld]],1) &amp; "    " &amp;VLOOKUP((tabDaten[[#This Row],[MandNr]]&amp;"x"&amp;LEFT(tabDaten[[#This Row],[Gld]],1)),tabGliederung[],2,FALSE)</f>
        <v xml:space="preserve">5    Gesundheit, Sport, Erholung </v>
      </c>
      <c r="F1761" s="14" t="str">
        <f>LEFT(tabDaten[[#This Row],[Gld]],2) &amp; "    " &amp;VLOOKUP((tabDaten[[#This Row],[MandNr]]&amp;"x"&amp;LEFT(tabDaten[[#This Row],[Gld]],2)),tabGliederung[],2,FALSE)</f>
        <v xml:space="preserve">56    Eigene Sportstätten </v>
      </c>
      <c r="G17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1" s="14" t="str">
        <f>LEFT(tabDaten[[#This Row],[Gld]],4) &amp; "    " &amp;VLOOKUP((tabDaten[[#This Row],[MandNr]]&amp;"x"&amp;LEFT(tabDaten[[#This Row],[Gld]],4)),tabGliederung[],2,FALSE)</f>
        <v xml:space="preserve">5625    Sportplatz Heinsheim </v>
      </c>
      <c r="I1761" s="14" t="str">
        <f>IF(OR(LEFT(tabDaten[[#This Row],[Grp]],1)*1=3,LEFT(tabDaten[[#This Row],[Grp]],1)*1=9),LEFT(tabDaten[[#This Row],[Grp]],2),LEFT(tabDaten[[#This Row],[Grp]],1))</f>
        <v>5</v>
      </c>
      <c r="J1761" s="14" t="str">
        <f>VLOOKUP(tabDaten[[#This Row],[GrpKurz]],tabGruppierung[],2,FALSE)</f>
        <v>A   Sächlicher Verwaltungs- und Betriebsaufwand</v>
      </c>
      <c r="K17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5625-510000    Unterhaltung des sonstigen unbeweglichen Vermögens  </v>
      </c>
      <c r="L1761" s="17">
        <f>IF(OR(tabDaten[[#This Row],[art]]="00",tabDaten[[#This Row],[art]]="10"),tabDaten[[#This Row],[Plan]],tabDaten[[#This Row],[Plan]]*-1)</f>
        <v>-5000</v>
      </c>
      <c r="M1761" s="18">
        <f>IF(OR(tabDaten[[#This Row],[art]]="00",tabDaten[[#This Row],[art]]="10",tabDaten[[#This Row],[art]]="60",tabDaten[[#This Row],[art]]="70"),tabDaten[[#This Row],[Rechnung]],tabDaten[[#This Row],[Rechnung]]*-1)</f>
        <v>-7504.86</v>
      </c>
      <c r="N1761" s="44">
        <v>1</v>
      </c>
      <c r="O1761" s="45" t="s">
        <v>997</v>
      </c>
      <c r="P1761" s="45" t="s">
        <v>1314</v>
      </c>
      <c r="Q1761" s="45" t="s">
        <v>1731</v>
      </c>
      <c r="R1761" s="45" t="s">
        <v>995</v>
      </c>
      <c r="S1761" s="45" t="s">
        <v>1546</v>
      </c>
      <c r="T1761" s="44" t="s">
        <v>134</v>
      </c>
      <c r="U1761" s="46">
        <v>5000</v>
      </c>
      <c r="V1761" s="46">
        <v>7504.86</v>
      </c>
    </row>
    <row r="1762" spans="2:22" x14ac:dyDescent="0.2">
      <c r="B1762" s="14" t="str">
        <f>IF(tabDaten[[#This Row],[MandNr]]="","Fehler",IF(tabDaten[[#This Row],[MandNr]]=1,"1 Stadt Bad Rappenau","2 Eigenbetrieb Stadtenwässerung"))</f>
        <v>1 Stadt Bad Rappenau</v>
      </c>
      <c r="C1762" s="14" t="str">
        <f>IF(OR(tabDaten[[#This Row],[art]]="00",tabDaten[[#This Row],[art]]="01",tabDaten[[#This Row],[art]]="60",tabDaten[[#This Row],[art]]="61"),"0 Verwaltungshaushalt","1 Vermögenshaushalt")</f>
        <v>0 Verwaltungshaushalt</v>
      </c>
      <c r="D1762" s="14" t="str">
        <f>VLOOKUP(tabDaten[[#This Row],[art]],tabKontenart[],2,FALSE)</f>
        <v>01 Ausgaben VerwaltungsHH</v>
      </c>
      <c r="E1762" s="14" t="str">
        <f>LEFT(tabDaten[[#This Row],[Gld]],1) &amp; "    " &amp;VLOOKUP((tabDaten[[#This Row],[MandNr]]&amp;"x"&amp;LEFT(tabDaten[[#This Row],[Gld]],1)),tabGliederung[],2,FALSE)</f>
        <v xml:space="preserve">5    Gesundheit, Sport, Erholung </v>
      </c>
      <c r="F1762" s="14" t="str">
        <f>LEFT(tabDaten[[#This Row],[Gld]],2) &amp; "    " &amp;VLOOKUP((tabDaten[[#This Row],[MandNr]]&amp;"x"&amp;LEFT(tabDaten[[#This Row],[Gld]],2)),tabGliederung[],2,FALSE)</f>
        <v xml:space="preserve">56    Eigene Sportstätten </v>
      </c>
      <c r="G17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2" s="14" t="str">
        <f>LEFT(tabDaten[[#This Row],[Gld]],4) &amp; "    " &amp;VLOOKUP((tabDaten[[#This Row],[MandNr]]&amp;"x"&amp;LEFT(tabDaten[[#This Row],[Gld]],4)),tabGliederung[],2,FALSE)</f>
        <v xml:space="preserve">5625    Sportplatz Heinsheim </v>
      </c>
      <c r="I1762" s="14" t="str">
        <f>IF(OR(LEFT(tabDaten[[#This Row],[Grp]],1)*1=3,LEFT(tabDaten[[#This Row],[Grp]],1)*1=9),LEFT(tabDaten[[#This Row],[Grp]],2),LEFT(tabDaten[[#This Row],[Grp]],1))</f>
        <v>5</v>
      </c>
      <c r="J1762" s="14" t="str">
        <f>VLOOKUP(tabDaten[[#This Row],[GrpKurz]],tabGruppierung[],2,FALSE)</f>
        <v>A   Sächlicher Verwaltungs- und Betriebsaufwand</v>
      </c>
      <c r="K17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5625-521000    Geräte, Ausstattungs- und Einrichtungsgegenstände  </v>
      </c>
      <c r="L1762" s="17">
        <f>IF(OR(tabDaten[[#This Row],[art]]="00",tabDaten[[#This Row],[art]]="10"),tabDaten[[#This Row],[Plan]],tabDaten[[#This Row],[Plan]]*-1)</f>
        <v>-100</v>
      </c>
      <c r="M1762" s="18">
        <f>IF(OR(tabDaten[[#This Row],[art]]="00",tabDaten[[#This Row],[art]]="10",tabDaten[[#This Row],[art]]="60",tabDaten[[#This Row],[art]]="70"),tabDaten[[#This Row],[Rechnung]],tabDaten[[#This Row],[Rechnung]]*-1)</f>
        <v>0</v>
      </c>
      <c r="N1762" s="44">
        <v>1</v>
      </c>
      <c r="O1762" s="45" t="s">
        <v>997</v>
      </c>
      <c r="P1762" s="45" t="s">
        <v>1314</v>
      </c>
      <c r="Q1762" s="45" t="s">
        <v>1750</v>
      </c>
      <c r="R1762" s="45" t="s">
        <v>995</v>
      </c>
      <c r="S1762" s="45" t="s">
        <v>1546</v>
      </c>
      <c r="T1762" s="44" t="s">
        <v>125</v>
      </c>
      <c r="U1762" s="46">
        <v>100</v>
      </c>
      <c r="V1762" s="46">
        <v>0</v>
      </c>
    </row>
    <row r="1763" spans="2:22" x14ac:dyDescent="0.2">
      <c r="B1763" s="14" t="str">
        <f>IF(tabDaten[[#This Row],[MandNr]]="","Fehler",IF(tabDaten[[#This Row],[MandNr]]=1,"1 Stadt Bad Rappenau","2 Eigenbetrieb Stadtenwässerung"))</f>
        <v>1 Stadt Bad Rappenau</v>
      </c>
      <c r="C1763" s="14" t="str">
        <f>IF(OR(tabDaten[[#This Row],[art]]="00",tabDaten[[#This Row],[art]]="01",tabDaten[[#This Row],[art]]="60",tabDaten[[#This Row],[art]]="61"),"0 Verwaltungshaushalt","1 Vermögenshaushalt")</f>
        <v>0 Verwaltungshaushalt</v>
      </c>
      <c r="D1763" s="14" t="str">
        <f>VLOOKUP(tabDaten[[#This Row],[art]],tabKontenart[],2,FALSE)</f>
        <v>01 Ausgaben VerwaltungsHH</v>
      </c>
      <c r="E1763" s="14" t="str">
        <f>LEFT(tabDaten[[#This Row],[Gld]],1) &amp; "    " &amp;VLOOKUP((tabDaten[[#This Row],[MandNr]]&amp;"x"&amp;LEFT(tabDaten[[#This Row],[Gld]],1)),tabGliederung[],2,FALSE)</f>
        <v xml:space="preserve">5    Gesundheit, Sport, Erholung </v>
      </c>
      <c r="F1763" s="14" t="str">
        <f>LEFT(tabDaten[[#This Row],[Gld]],2) &amp; "    " &amp;VLOOKUP((tabDaten[[#This Row],[MandNr]]&amp;"x"&amp;LEFT(tabDaten[[#This Row],[Gld]],2)),tabGliederung[],2,FALSE)</f>
        <v xml:space="preserve">56    Eigene Sportstätten </v>
      </c>
      <c r="G17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3" s="14" t="str">
        <f>LEFT(tabDaten[[#This Row],[Gld]],4) &amp; "    " &amp;VLOOKUP((tabDaten[[#This Row],[MandNr]]&amp;"x"&amp;LEFT(tabDaten[[#This Row],[Gld]],4)),tabGliederung[],2,FALSE)</f>
        <v xml:space="preserve">5625    Sportplatz Heinsheim </v>
      </c>
      <c r="I1763" s="14" t="str">
        <f>IF(OR(LEFT(tabDaten[[#This Row],[Grp]],1)*1=3,LEFT(tabDaten[[#This Row],[Grp]],1)*1=9),LEFT(tabDaten[[#This Row],[Grp]],2),LEFT(tabDaten[[#This Row],[Grp]],1))</f>
        <v>5</v>
      </c>
      <c r="J1763" s="14" t="str">
        <f>VLOOKUP(tabDaten[[#This Row],[GrpKurz]],tabGruppierung[],2,FALSE)</f>
        <v>A   Sächlicher Verwaltungs- und Betriebsaufwand</v>
      </c>
      <c r="K17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5625-542000    Wasser / Abwasser   </v>
      </c>
      <c r="L1763" s="17">
        <f>IF(OR(tabDaten[[#This Row],[art]]="00",tabDaten[[#This Row],[art]]="10"),tabDaten[[#This Row],[Plan]],tabDaten[[#This Row],[Plan]]*-1)</f>
        <v>-7400</v>
      </c>
      <c r="M1763" s="18">
        <f>IF(OR(tabDaten[[#This Row],[art]]="00",tabDaten[[#This Row],[art]]="10",tabDaten[[#This Row],[art]]="60",tabDaten[[#This Row],[art]]="70"),tabDaten[[#This Row],[Rechnung]],tabDaten[[#This Row],[Rechnung]]*-1)</f>
        <v>-2899.33</v>
      </c>
      <c r="N1763" s="44">
        <v>1</v>
      </c>
      <c r="O1763" s="45" t="s">
        <v>997</v>
      </c>
      <c r="P1763" s="45" t="s">
        <v>1314</v>
      </c>
      <c r="Q1763" s="45" t="s">
        <v>1733</v>
      </c>
      <c r="R1763" s="45" t="s">
        <v>995</v>
      </c>
      <c r="S1763" s="45" t="s">
        <v>1546</v>
      </c>
      <c r="T1763" s="44" t="s">
        <v>136</v>
      </c>
      <c r="U1763" s="46">
        <v>7400</v>
      </c>
      <c r="V1763" s="46">
        <v>2899.33</v>
      </c>
    </row>
    <row r="1764" spans="2:22" x14ac:dyDescent="0.2">
      <c r="B1764" s="14" t="str">
        <f>IF(tabDaten[[#This Row],[MandNr]]="","Fehler",IF(tabDaten[[#This Row],[MandNr]]=1,"1 Stadt Bad Rappenau","2 Eigenbetrieb Stadtenwässerung"))</f>
        <v>1 Stadt Bad Rappenau</v>
      </c>
      <c r="C1764" s="14" t="str">
        <f>IF(OR(tabDaten[[#This Row],[art]]="00",tabDaten[[#This Row],[art]]="01",tabDaten[[#This Row],[art]]="60",tabDaten[[#This Row],[art]]="61"),"0 Verwaltungshaushalt","1 Vermögenshaushalt")</f>
        <v>0 Verwaltungshaushalt</v>
      </c>
      <c r="D1764" s="14" t="str">
        <f>VLOOKUP(tabDaten[[#This Row],[art]],tabKontenart[],2,FALSE)</f>
        <v>01 Ausgaben VerwaltungsHH</v>
      </c>
      <c r="E1764" s="14" t="str">
        <f>LEFT(tabDaten[[#This Row],[Gld]],1) &amp; "    " &amp;VLOOKUP((tabDaten[[#This Row],[MandNr]]&amp;"x"&amp;LEFT(tabDaten[[#This Row],[Gld]],1)),tabGliederung[],2,FALSE)</f>
        <v xml:space="preserve">5    Gesundheit, Sport, Erholung </v>
      </c>
      <c r="F1764" s="14" t="str">
        <f>LEFT(tabDaten[[#This Row],[Gld]],2) &amp; "    " &amp;VLOOKUP((tabDaten[[#This Row],[MandNr]]&amp;"x"&amp;LEFT(tabDaten[[#This Row],[Gld]],2)),tabGliederung[],2,FALSE)</f>
        <v xml:space="preserve">56    Eigene Sportstätten </v>
      </c>
      <c r="G17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4" s="14" t="str">
        <f>LEFT(tabDaten[[#This Row],[Gld]],4) &amp; "    " &amp;VLOOKUP((tabDaten[[#This Row],[MandNr]]&amp;"x"&amp;LEFT(tabDaten[[#This Row],[Gld]],4)),tabGliederung[],2,FALSE)</f>
        <v xml:space="preserve">5625    Sportplatz Heinsheim </v>
      </c>
      <c r="I1764" s="14" t="str">
        <f>IF(OR(LEFT(tabDaten[[#This Row],[Grp]],1)*1=3,LEFT(tabDaten[[#This Row],[Grp]],1)*1=9),LEFT(tabDaten[[#This Row],[Grp]],2),LEFT(tabDaten[[#This Row],[Grp]],1))</f>
        <v>6</v>
      </c>
      <c r="J1764" s="14" t="str">
        <f>VLOOKUP(tabDaten[[#This Row],[GrpKurz]],tabGruppierung[],2,FALSE)</f>
        <v>A   Sächlicher Verwaltungs- und Betriebsaufwand</v>
      </c>
      <c r="K17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5625-679000    Innere Verrechnungen   </v>
      </c>
      <c r="L1764" s="17">
        <f>IF(OR(tabDaten[[#This Row],[art]]="00",tabDaten[[#This Row],[art]]="10"),tabDaten[[#This Row],[Plan]],tabDaten[[#This Row],[Plan]]*-1)</f>
        <v>-15800</v>
      </c>
      <c r="M1764" s="18">
        <f>IF(OR(tabDaten[[#This Row],[art]]="00",tabDaten[[#This Row],[art]]="10",tabDaten[[#This Row],[art]]="60",tabDaten[[#This Row],[art]]="70"),tabDaten[[#This Row],[Rechnung]],tabDaten[[#This Row],[Rechnung]]*-1)</f>
        <v>0</v>
      </c>
      <c r="N1764" s="44">
        <v>1</v>
      </c>
      <c r="O1764" s="45" t="s">
        <v>997</v>
      </c>
      <c r="P1764" s="45" t="s">
        <v>1314</v>
      </c>
      <c r="Q1764" s="45" t="s">
        <v>1728</v>
      </c>
      <c r="R1764" s="45" t="s">
        <v>995</v>
      </c>
      <c r="S1764" s="45" t="s">
        <v>1546</v>
      </c>
      <c r="T1764" s="44" t="s">
        <v>11</v>
      </c>
      <c r="U1764" s="46">
        <v>15800</v>
      </c>
      <c r="V1764" s="46">
        <v>0</v>
      </c>
    </row>
    <row r="1765" spans="2:22" x14ac:dyDescent="0.2">
      <c r="B1765" s="14" t="str">
        <f>IF(tabDaten[[#This Row],[MandNr]]="","Fehler",IF(tabDaten[[#This Row],[MandNr]]=1,"1 Stadt Bad Rappenau","2 Eigenbetrieb Stadtenwässerung"))</f>
        <v>1 Stadt Bad Rappenau</v>
      </c>
      <c r="C1765" s="14" t="str">
        <f>IF(OR(tabDaten[[#This Row],[art]]="00",tabDaten[[#This Row],[art]]="01",tabDaten[[#This Row],[art]]="60",tabDaten[[#This Row],[art]]="61"),"0 Verwaltungshaushalt","1 Vermögenshaushalt")</f>
        <v>0 Verwaltungshaushalt</v>
      </c>
      <c r="D1765" s="14" t="str">
        <f>VLOOKUP(tabDaten[[#This Row],[art]],tabKontenart[],2,FALSE)</f>
        <v>01 Ausgaben VerwaltungsHH</v>
      </c>
      <c r="E1765" s="14" t="str">
        <f>LEFT(tabDaten[[#This Row],[Gld]],1) &amp; "    " &amp;VLOOKUP((tabDaten[[#This Row],[MandNr]]&amp;"x"&amp;LEFT(tabDaten[[#This Row],[Gld]],1)),tabGliederung[],2,FALSE)</f>
        <v xml:space="preserve">5    Gesundheit, Sport, Erholung </v>
      </c>
      <c r="F1765" s="14" t="str">
        <f>LEFT(tabDaten[[#This Row],[Gld]],2) &amp; "    " &amp;VLOOKUP((tabDaten[[#This Row],[MandNr]]&amp;"x"&amp;LEFT(tabDaten[[#This Row],[Gld]],2)),tabGliederung[],2,FALSE)</f>
        <v xml:space="preserve">56    Eigene Sportstätten </v>
      </c>
      <c r="G17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5" s="14" t="str">
        <f>LEFT(tabDaten[[#This Row],[Gld]],4) &amp; "    " &amp;VLOOKUP((tabDaten[[#This Row],[MandNr]]&amp;"x"&amp;LEFT(tabDaten[[#This Row],[Gld]],4)),tabGliederung[],2,FALSE)</f>
        <v xml:space="preserve">5626    Sportplatz Obergimpern </v>
      </c>
      <c r="I1765" s="14" t="str">
        <f>IF(OR(LEFT(tabDaten[[#This Row],[Grp]],1)*1=3,LEFT(tabDaten[[#This Row],[Grp]],1)*1=9),LEFT(tabDaten[[#This Row],[Grp]],2),LEFT(tabDaten[[#This Row],[Grp]],1))</f>
        <v>5</v>
      </c>
      <c r="J1765" s="14" t="str">
        <f>VLOOKUP(tabDaten[[#This Row],[GrpKurz]],tabGruppierung[],2,FALSE)</f>
        <v>A   Sächlicher Verwaltungs- und Betriebsaufwand</v>
      </c>
      <c r="K17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5626-510000    Unterhaltung des sonstigen unbeweglichen Vermögens  </v>
      </c>
      <c r="L1765" s="17">
        <f>IF(OR(tabDaten[[#This Row],[art]]="00",tabDaten[[#This Row],[art]]="10"),tabDaten[[#This Row],[Plan]],tabDaten[[#This Row],[Plan]]*-1)</f>
        <v>-5000</v>
      </c>
      <c r="M1765" s="18">
        <f>IF(OR(tabDaten[[#This Row],[art]]="00",tabDaten[[#This Row],[art]]="10",tabDaten[[#This Row],[art]]="60",tabDaten[[#This Row],[art]]="70"),tabDaten[[#This Row],[Rechnung]],tabDaten[[#This Row],[Rechnung]]*-1)</f>
        <v>-13074.08</v>
      </c>
      <c r="N1765" s="44">
        <v>1</v>
      </c>
      <c r="O1765" s="45" t="s">
        <v>997</v>
      </c>
      <c r="P1765" s="45" t="s">
        <v>1315</v>
      </c>
      <c r="Q1765" s="45" t="s">
        <v>1731</v>
      </c>
      <c r="R1765" s="45" t="s">
        <v>995</v>
      </c>
      <c r="S1765" s="45" t="s">
        <v>1546</v>
      </c>
      <c r="T1765" s="44" t="s">
        <v>134</v>
      </c>
      <c r="U1765" s="46">
        <v>5000</v>
      </c>
      <c r="V1765" s="46">
        <v>13074.08</v>
      </c>
    </row>
    <row r="1766" spans="2:22" x14ac:dyDescent="0.2">
      <c r="B1766" s="14" t="str">
        <f>IF(tabDaten[[#This Row],[MandNr]]="","Fehler",IF(tabDaten[[#This Row],[MandNr]]=1,"1 Stadt Bad Rappenau","2 Eigenbetrieb Stadtenwässerung"))</f>
        <v>1 Stadt Bad Rappenau</v>
      </c>
      <c r="C1766" s="14" t="str">
        <f>IF(OR(tabDaten[[#This Row],[art]]="00",tabDaten[[#This Row],[art]]="01",tabDaten[[#This Row],[art]]="60",tabDaten[[#This Row],[art]]="61"),"0 Verwaltungshaushalt","1 Vermögenshaushalt")</f>
        <v>0 Verwaltungshaushalt</v>
      </c>
      <c r="D1766" s="14" t="str">
        <f>VLOOKUP(tabDaten[[#This Row],[art]],tabKontenart[],2,FALSE)</f>
        <v>01 Ausgaben VerwaltungsHH</v>
      </c>
      <c r="E1766" s="14" t="str">
        <f>LEFT(tabDaten[[#This Row],[Gld]],1) &amp; "    " &amp;VLOOKUP((tabDaten[[#This Row],[MandNr]]&amp;"x"&amp;LEFT(tabDaten[[#This Row],[Gld]],1)),tabGliederung[],2,FALSE)</f>
        <v xml:space="preserve">5    Gesundheit, Sport, Erholung </v>
      </c>
      <c r="F1766" s="14" t="str">
        <f>LEFT(tabDaten[[#This Row],[Gld]],2) &amp; "    " &amp;VLOOKUP((tabDaten[[#This Row],[MandNr]]&amp;"x"&amp;LEFT(tabDaten[[#This Row],[Gld]],2)),tabGliederung[],2,FALSE)</f>
        <v xml:space="preserve">56    Eigene Sportstätten </v>
      </c>
      <c r="G17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6" s="14" t="str">
        <f>LEFT(tabDaten[[#This Row],[Gld]],4) &amp; "    " &amp;VLOOKUP((tabDaten[[#This Row],[MandNr]]&amp;"x"&amp;LEFT(tabDaten[[#This Row],[Gld]],4)),tabGliederung[],2,FALSE)</f>
        <v xml:space="preserve">5626    Sportplatz Obergimpern </v>
      </c>
      <c r="I1766" s="14" t="str">
        <f>IF(OR(LEFT(tabDaten[[#This Row],[Grp]],1)*1=3,LEFT(tabDaten[[#This Row],[Grp]],1)*1=9),LEFT(tabDaten[[#This Row],[Grp]],2),LEFT(tabDaten[[#This Row],[Grp]],1))</f>
        <v>5</v>
      </c>
      <c r="J1766" s="14" t="str">
        <f>VLOOKUP(tabDaten[[#This Row],[GrpKurz]],tabGruppierung[],2,FALSE)</f>
        <v>A   Sächlicher Verwaltungs- und Betriebsaufwand</v>
      </c>
      <c r="K17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5626-521000    Geräte, Ausstattungs- und Einrichtungsgegenstände  </v>
      </c>
      <c r="L1766" s="17">
        <f>IF(OR(tabDaten[[#This Row],[art]]="00",tabDaten[[#This Row],[art]]="10"),tabDaten[[#This Row],[Plan]],tabDaten[[#This Row],[Plan]]*-1)</f>
        <v>-100</v>
      </c>
      <c r="M1766" s="18">
        <f>IF(OR(tabDaten[[#This Row],[art]]="00",tabDaten[[#This Row],[art]]="10",tabDaten[[#This Row],[art]]="60",tabDaten[[#This Row],[art]]="70"),tabDaten[[#This Row],[Rechnung]],tabDaten[[#This Row],[Rechnung]]*-1)</f>
        <v>0</v>
      </c>
      <c r="N1766" s="44">
        <v>1</v>
      </c>
      <c r="O1766" s="45" t="s">
        <v>997</v>
      </c>
      <c r="P1766" s="45" t="s">
        <v>1315</v>
      </c>
      <c r="Q1766" s="45" t="s">
        <v>1750</v>
      </c>
      <c r="R1766" s="45" t="s">
        <v>995</v>
      </c>
      <c r="S1766" s="45" t="s">
        <v>1546</v>
      </c>
      <c r="T1766" s="44" t="s">
        <v>125</v>
      </c>
      <c r="U1766" s="46">
        <v>100</v>
      </c>
      <c r="V1766" s="46">
        <v>0</v>
      </c>
    </row>
    <row r="1767" spans="2:22" x14ac:dyDescent="0.2">
      <c r="B1767" s="14" t="str">
        <f>IF(tabDaten[[#This Row],[MandNr]]="","Fehler",IF(tabDaten[[#This Row],[MandNr]]=1,"1 Stadt Bad Rappenau","2 Eigenbetrieb Stadtenwässerung"))</f>
        <v>1 Stadt Bad Rappenau</v>
      </c>
      <c r="C1767" s="14" t="str">
        <f>IF(OR(tabDaten[[#This Row],[art]]="00",tabDaten[[#This Row],[art]]="01",tabDaten[[#This Row],[art]]="60",tabDaten[[#This Row],[art]]="61"),"0 Verwaltungshaushalt","1 Vermögenshaushalt")</f>
        <v>0 Verwaltungshaushalt</v>
      </c>
      <c r="D1767" s="14" t="str">
        <f>VLOOKUP(tabDaten[[#This Row],[art]],tabKontenart[],2,FALSE)</f>
        <v>01 Ausgaben VerwaltungsHH</v>
      </c>
      <c r="E1767" s="14" t="str">
        <f>LEFT(tabDaten[[#This Row],[Gld]],1) &amp; "    " &amp;VLOOKUP((tabDaten[[#This Row],[MandNr]]&amp;"x"&amp;LEFT(tabDaten[[#This Row],[Gld]],1)),tabGliederung[],2,FALSE)</f>
        <v xml:space="preserve">5    Gesundheit, Sport, Erholung </v>
      </c>
      <c r="F1767" s="14" t="str">
        <f>LEFT(tabDaten[[#This Row],[Gld]],2) &amp; "    " &amp;VLOOKUP((tabDaten[[#This Row],[MandNr]]&amp;"x"&amp;LEFT(tabDaten[[#This Row],[Gld]],2)),tabGliederung[],2,FALSE)</f>
        <v xml:space="preserve">56    Eigene Sportstätten </v>
      </c>
      <c r="G17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7" s="14" t="str">
        <f>LEFT(tabDaten[[#This Row],[Gld]],4) &amp; "    " &amp;VLOOKUP((tabDaten[[#This Row],[MandNr]]&amp;"x"&amp;LEFT(tabDaten[[#This Row],[Gld]],4)),tabGliederung[],2,FALSE)</f>
        <v xml:space="preserve">5626    Sportplatz Obergimpern </v>
      </c>
      <c r="I1767" s="14" t="str">
        <f>IF(OR(LEFT(tabDaten[[#This Row],[Grp]],1)*1=3,LEFT(tabDaten[[#This Row],[Grp]],1)*1=9),LEFT(tabDaten[[#This Row],[Grp]],2),LEFT(tabDaten[[#This Row],[Grp]],1))</f>
        <v>5</v>
      </c>
      <c r="J1767" s="14" t="str">
        <f>VLOOKUP(tabDaten[[#This Row],[GrpKurz]],tabGruppierung[],2,FALSE)</f>
        <v>A   Sächlicher Verwaltungs- und Betriebsaufwand</v>
      </c>
      <c r="K17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5626-541000    Strom   </v>
      </c>
      <c r="L1767" s="17">
        <f>IF(OR(tabDaten[[#This Row],[art]]="00",tabDaten[[#This Row],[art]]="10"),tabDaten[[#This Row],[Plan]],tabDaten[[#This Row],[Plan]]*-1)</f>
        <v>-900</v>
      </c>
      <c r="M1767" s="18">
        <f>IF(OR(tabDaten[[#This Row],[art]]="00",tabDaten[[#This Row],[art]]="10",tabDaten[[#This Row],[art]]="60",tabDaten[[#This Row],[art]]="70"),tabDaten[[#This Row],[Rechnung]],tabDaten[[#This Row],[Rechnung]]*-1)</f>
        <v>-294.13</v>
      </c>
      <c r="N1767" s="44">
        <v>1</v>
      </c>
      <c r="O1767" s="45" t="s">
        <v>997</v>
      </c>
      <c r="P1767" s="45" t="s">
        <v>1315</v>
      </c>
      <c r="Q1767" s="45" t="s">
        <v>1732</v>
      </c>
      <c r="R1767" s="45" t="s">
        <v>995</v>
      </c>
      <c r="S1767" s="45" t="s">
        <v>1546</v>
      </c>
      <c r="T1767" s="44" t="s">
        <v>135</v>
      </c>
      <c r="U1767" s="46">
        <v>900</v>
      </c>
      <c r="V1767" s="46">
        <v>294.13</v>
      </c>
    </row>
    <row r="1768" spans="2:22" x14ac:dyDescent="0.2">
      <c r="B1768" s="14" t="str">
        <f>IF(tabDaten[[#This Row],[MandNr]]="","Fehler",IF(tabDaten[[#This Row],[MandNr]]=1,"1 Stadt Bad Rappenau","2 Eigenbetrieb Stadtenwässerung"))</f>
        <v>1 Stadt Bad Rappenau</v>
      </c>
      <c r="C1768" s="14" t="str">
        <f>IF(OR(tabDaten[[#This Row],[art]]="00",tabDaten[[#This Row],[art]]="01",tabDaten[[#This Row],[art]]="60",tabDaten[[#This Row],[art]]="61"),"0 Verwaltungshaushalt","1 Vermögenshaushalt")</f>
        <v>0 Verwaltungshaushalt</v>
      </c>
      <c r="D1768" s="14" t="str">
        <f>VLOOKUP(tabDaten[[#This Row],[art]],tabKontenart[],2,FALSE)</f>
        <v>01 Ausgaben VerwaltungsHH</v>
      </c>
      <c r="E1768" s="14" t="str">
        <f>LEFT(tabDaten[[#This Row],[Gld]],1) &amp; "    " &amp;VLOOKUP((tabDaten[[#This Row],[MandNr]]&amp;"x"&amp;LEFT(tabDaten[[#This Row],[Gld]],1)),tabGliederung[],2,FALSE)</f>
        <v xml:space="preserve">5    Gesundheit, Sport, Erholung </v>
      </c>
      <c r="F1768" s="14" t="str">
        <f>LEFT(tabDaten[[#This Row],[Gld]],2) &amp; "    " &amp;VLOOKUP((tabDaten[[#This Row],[MandNr]]&amp;"x"&amp;LEFT(tabDaten[[#This Row],[Gld]],2)),tabGliederung[],2,FALSE)</f>
        <v xml:space="preserve">56    Eigene Sportstätten </v>
      </c>
      <c r="G17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8" s="14" t="str">
        <f>LEFT(tabDaten[[#This Row],[Gld]],4) &amp; "    " &amp;VLOOKUP((tabDaten[[#This Row],[MandNr]]&amp;"x"&amp;LEFT(tabDaten[[#This Row],[Gld]],4)),tabGliederung[],2,FALSE)</f>
        <v xml:space="preserve">5626    Sportplatz Obergimpern </v>
      </c>
      <c r="I1768" s="14" t="str">
        <f>IF(OR(LEFT(tabDaten[[#This Row],[Grp]],1)*1=3,LEFT(tabDaten[[#This Row],[Grp]],1)*1=9),LEFT(tabDaten[[#This Row],[Grp]],2),LEFT(tabDaten[[#This Row],[Grp]],1))</f>
        <v>6</v>
      </c>
      <c r="J1768" s="14" t="str">
        <f>VLOOKUP(tabDaten[[#This Row],[GrpKurz]],tabGruppierung[],2,FALSE)</f>
        <v>A   Sächlicher Verwaltungs- und Betriebsaufwand</v>
      </c>
      <c r="K17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5626-679000    Innere Verrechnungen   </v>
      </c>
      <c r="L1768" s="17">
        <f>IF(OR(tabDaten[[#This Row],[art]]="00",tabDaten[[#This Row],[art]]="10"),tabDaten[[#This Row],[Plan]],tabDaten[[#This Row],[Plan]]*-1)</f>
        <v>-7500</v>
      </c>
      <c r="M1768" s="18">
        <f>IF(OR(tabDaten[[#This Row],[art]]="00",tabDaten[[#This Row],[art]]="10",tabDaten[[#This Row],[art]]="60",tabDaten[[#This Row],[art]]="70"),tabDaten[[#This Row],[Rechnung]],tabDaten[[#This Row],[Rechnung]]*-1)</f>
        <v>0</v>
      </c>
      <c r="N1768" s="44">
        <v>1</v>
      </c>
      <c r="O1768" s="45" t="s">
        <v>997</v>
      </c>
      <c r="P1768" s="45" t="s">
        <v>1315</v>
      </c>
      <c r="Q1768" s="45" t="s">
        <v>1728</v>
      </c>
      <c r="R1768" s="45" t="s">
        <v>995</v>
      </c>
      <c r="S1768" s="45" t="s">
        <v>1546</v>
      </c>
      <c r="T1768" s="44" t="s">
        <v>11</v>
      </c>
      <c r="U1768" s="46">
        <v>7500</v>
      </c>
      <c r="V1768" s="46">
        <v>0</v>
      </c>
    </row>
    <row r="1769" spans="2:22" x14ac:dyDescent="0.2">
      <c r="B1769" s="14" t="str">
        <f>IF(tabDaten[[#This Row],[MandNr]]="","Fehler",IF(tabDaten[[#This Row],[MandNr]]=1,"1 Stadt Bad Rappenau","2 Eigenbetrieb Stadtenwässerung"))</f>
        <v>1 Stadt Bad Rappenau</v>
      </c>
      <c r="C1769" s="14" t="str">
        <f>IF(OR(tabDaten[[#This Row],[art]]="00",tabDaten[[#This Row],[art]]="01",tabDaten[[#This Row],[art]]="60",tabDaten[[#This Row],[art]]="61"),"0 Verwaltungshaushalt","1 Vermögenshaushalt")</f>
        <v>0 Verwaltungshaushalt</v>
      </c>
      <c r="D1769" s="14" t="str">
        <f>VLOOKUP(tabDaten[[#This Row],[art]],tabKontenart[],2,FALSE)</f>
        <v>01 Ausgaben VerwaltungsHH</v>
      </c>
      <c r="E1769" s="14" t="str">
        <f>LEFT(tabDaten[[#This Row],[Gld]],1) &amp; "    " &amp;VLOOKUP((tabDaten[[#This Row],[MandNr]]&amp;"x"&amp;LEFT(tabDaten[[#This Row],[Gld]],1)),tabGliederung[],2,FALSE)</f>
        <v xml:space="preserve">5    Gesundheit, Sport, Erholung </v>
      </c>
      <c r="F1769" s="14" t="str">
        <f>LEFT(tabDaten[[#This Row],[Gld]],2) &amp; "    " &amp;VLOOKUP((tabDaten[[#This Row],[MandNr]]&amp;"x"&amp;LEFT(tabDaten[[#This Row],[Gld]],2)),tabGliederung[],2,FALSE)</f>
        <v xml:space="preserve">56    Eigene Sportstätten </v>
      </c>
      <c r="G17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69" s="14" t="str">
        <f>LEFT(tabDaten[[#This Row],[Gld]],4) &amp; "    " &amp;VLOOKUP((tabDaten[[#This Row],[MandNr]]&amp;"x"&amp;LEFT(tabDaten[[#This Row],[Gld]],4)),tabGliederung[],2,FALSE)</f>
        <v xml:space="preserve">5627    Sportplatz Treschklingen </v>
      </c>
      <c r="I1769" s="14" t="str">
        <f>IF(OR(LEFT(tabDaten[[#This Row],[Grp]],1)*1=3,LEFT(tabDaten[[#This Row],[Grp]],1)*1=9),LEFT(tabDaten[[#This Row],[Grp]],2),LEFT(tabDaten[[#This Row],[Grp]],1))</f>
        <v>5</v>
      </c>
      <c r="J1769" s="14" t="str">
        <f>VLOOKUP(tabDaten[[#This Row],[GrpKurz]],tabGruppierung[],2,FALSE)</f>
        <v>A   Sächlicher Verwaltungs- und Betriebsaufwand</v>
      </c>
      <c r="K17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5627-510000    Unterhaltung des sonstigen unbeweglichen Vermögens  </v>
      </c>
      <c r="L1769" s="17">
        <f>IF(OR(tabDaten[[#This Row],[art]]="00",tabDaten[[#This Row],[art]]="10"),tabDaten[[#This Row],[Plan]],tabDaten[[#This Row],[Plan]]*-1)</f>
        <v>-5000</v>
      </c>
      <c r="M1769" s="18">
        <f>IF(OR(tabDaten[[#This Row],[art]]="00",tabDaten[[#This Row],[art]]="10",tabDaten[[#This Row],[art]]="60",tabDaten[[#This Row],[art]]="70"),tabDaten[[#This Row],[Rechnung]],tabDaten[[#This Row],[Rechnung]]*-1)</f>
        <v>-3622.76</v>
      </c>
      <c r="N1769" s="44">
        <v>1</v>
      </c>
      <c r="O1769" s="45" t="s">
        <v>997</v>
      </c>
      <c r="P1769" s="45" t="s">
        <v>1316</v>
      </c>
      <c r="Q1769" s="45" t="s">
        <v>1731</v>
      </c>
      <c r="R1769" s="45" t="s">
        <v>995</v>
      </c>
      <c r="S1769" s="45" t="s">
        <v>1546</v>
      </c>
      <c r="T1769" s="44" t="s">
        <v>134</v>
      </c>
      <c r="U1769" s="46">
        <v>5000</v>
      </c>
      <c r="V1769" s="46">
        <v>3622.76</v>
      </c>
    </row>
    <row r="1770" spans="2:22" x14ac:dyDescent="0.2">
      <c r="B1770" s="14" t="str">
        <f>IF(tabDaten[[#This Row],[MandNr]]="","Fehler",IF(tabDaten[[#This Row],[MandNr]]=1,"1 Stadt Bad Rappenau","2 Eigenbetrieb Stadtenwässerung"))</f>
        <v>1 Stadt Bad Rappenau</v>
      </c>
      <c r="C1770" s="14" t="str">
        <f>IF(OR(tabDaten[[#This Row],[art]]="00",tabDaten[[#This Row],[art]]="01",tabDaten[[#This Row],[art]]="60",tabDaten[[#This Row],[art]]="61"),"0 Verwaltungshaushalt","1 Vermögenshaushalt")</f>
        <v>0 Verwaltungshaushalt</v>
      </c>
      <c r="D1770" s="14" t="str">
        <f>VLOOKUP(tabDaten[[#This Row],[art]],tabKontenart[],2,FALSE)</f>
        <v>01 Ausgaben VerwaltungsHH</v>
      </c>
      <c r="E1770" s="14" t="str">
        <f>LEFT(tabDaten[[#This Row],[Gld]],1) &amp; "    " &amp;VLOOKUP((tabDaten[[#This Row],[MandNr]]&amp;"x"&amp;LEFT(tabDaten[[#This Row],[Gld]],1)),tabGliederung[],2,FALSE)</f>
        <v xml:space="preserve">5    Gesundheit, Sport, Erholung </v>
      </c>
      <c r="F1770" s="14" t="str">
        <f>LEFT(tabDaten[[#This Row],[Gld]],2) &amp; "    " &amp;VLOOKUP((tabDaten[[#This Row],[MandNr]]&amp;"x"&amp;LEFT(tabDaten[[#This Row],[Gld]],2)),tabGliederung[],2,FALSE)</f>
        <v xml:space="preserve">56    Eigene Sportstätten </v>
      </c>
      <c r="G17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70" s="14" t="str">
        <f>LEFT(tabDaten[[#This Row],[Gld]],4) &amp; "    " &amp;VLOOKUP((tabDaten[[#This Row],[MandNr]]&amp;"x"&amp;LEFT(tabDaten[[#This Row],[Gld]],4)),tabGliederung[],2,FALSE)</f>
        <v xml:space="preserve">5627    Sportplatz Treschklingen </v>
      </c>
      <c r="I1770" s="14" t="str">
        <f>IF(OR(LEFT(tabDaten[[#This Row],[Grp]],1)*1=3,LEFT(tabDaten[[#This Row],[Grp]],1)*1=9),LEFT(tabDaten[[#This Row],[Grp]],2),LEFT(tabDaten[[#This Row],[Grp]],1))</f>
        <v>5</v>
      </c>
      <c r="J1770" s="14" t="str">
        <f>VLOOKUP(tabDaten[[#This Row],[GrpKurz]],tabGruppierung[],2,FALSE)</f>
        <v>A   Sächlicher Verwaltungs- und Betriebsaufwand</v>
      </c>
      <c r="K17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5627-521000    Geräte, Ausstattungs- und Einrichtungsgegenstände  </v>
      </c>
      <c r="L1770" s="17">
        <f>IF(OR(tabDaten[[#This Row],[art]]="00",tabDaten[[#This Row],[art]]="10"),tabDaten[[#This Row],[Plan]],tabDaten[[#This Row],[Plan]]*-1)</f>
        <v>-100</v>
      </c>
      <c r="M1770" s="18">
        <f>IF(OR(tabDaten[[#This Row],[art]]="00",tabDaten[[#This Row],[art]]="10",tabDaten[[#This Row],[art]]="60",tabDaten[[#This Row],[art]]="70"),tabDaten[[#This Row],[Rechnung]],tabDaten[[#This Row],[Rechnung]]*-1)</f>
        <v>0</v>
      </c>
      <c r="N1770" s="44">
        <v>1</v>
      </c>
      <c r="O1770" s="45" t="s">
        <v>997</v>
      </c>
      <c r="P1770" s="45" t="s">
        <v>1316</v>
      </c>
      <c r="Q1770" s="45" t="s">
        <v>1750</v>
      </c>
      <c r="R1770" s="45" t="s">
        <v>995</v>
      </c>
      <c r="S1770" s="45" t="s">
        <v>1546</v>
      </c>
      <c r="T1770" s="44" t="s">
        <v>125</v>
      </c>
      <c r="U1770" s="46">
        <v>100</v>
      </c>
      <c r="V1770" s="46">
        <v>0</v>
      </c>
    </row>
    <row r="1771" spans="2:22" x14ac:dyDescent="0.2">
      <c r="B1771" s="14" t="str">
        <f>IF(tabDaten[[#This Row],[MandNr]]="","Fehler",IF(tabDaten[[#This Row],[MandNr]]=1,"1 Stadt Bad Rappenau","2 Eigenbetrieb Stadtenwässerung"))</f>
        <v>1 Stadt Bad Rappenau</v>
      </c>
      <c r="C1771" s="14" t="str">
        <f>IF(OR(tabDaten[[#This Row],[art]]="00",tabDaten[[#This Row],[art]]="01",tabDaten[[#This Row],[art]]="60",tabDaten[[#This Row],[art]]="61"),"0 Verwaltungshaushalt","1 Vermögenshaushalt")</f>
        <v>0 Verwaltungshaushalt</v>
      </c>
      <c r="D1771" s="14" t="str">
        <f>VLOOKUP(tabDaten[[#This Row],[art]],tabKontenart[],2,FALSE)</f>
        <v>01 Ausgaben VerwaltungsHH</v>
      </c>
      <c r="E1771" s="14" t="str">
        <f>LEFT(tabDaten[[#This Row],[Gld]],1) &amp; "    " &amp;VLOOKUP((tabDaten[[#This Row],[MandNr]]&amp;"x"&amp;LEFT(tabDaten[[#This Row],[Gld]],1)),tabGliederung[],2,FALSE)</f>
        <v xml:space="preserve">5    Gesundheit, Sport, Erholung </v>
      </c>
      <c r="F1771" s="14" t="str">
        <f>LEFT(tabDaten[[#This Row],[Gld]],2) &amp; "    " &amp;VLOOKUP((tabDaten[[#This Row],[MandNr]]&amp;"x"&amp;LEFT(tabDaten[[#This Row],[Gld]],2)),tabGliederung[],2,FALSE)</f>
        <v xml:space="preserve">56    Eigene Sportstätten </v>
      </c>
      <c r="G17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71" s="14" t="str">
        <f>LEFT(tabDaten[[#This Row],[Gld]],4) &amp; "    " &amp;VLOOKUP((tabDaten[[#This Row],[MandNr]]&amp;"x"&amp;LEFT(tabDaten[[#This Row],[Gld]],4)),tabGliederung[],2,FALSE)</f>
        <v xml:space="preserve">5627    Sportplatz Treschklingen </v>
      </c>
      <c r="I1771" s="14" t="str">
        <f>IF(OR(LEFT(tabDaten[[#This Row],[Grp]],1)*1=3,LEFT(tabDaten[[#This Row],[Grp]],1)*1=9),LEFT(tabDaten[[#This Row],[Grp]],2),LEFT(tabDaten[[#This Row],[Grp]],1))</f>
        <v>5</v>
      </c>
      <c r="J1771" s="14" t="str">
        <f>VLOOKUP(tabDaten[[#This Row],[GrpKurz]],tabGruppierung[],2,FALSE)</f>
        <v>A   Sächlicher Verwaltungs- und Betriebsaufwand</v>
      </c>
      <c r="K17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5627-542000    Wasser / Abwasser   </v>
      </c>
      <c r="L1771" s="17">
        <f>IF(OR(tabDaten[[#This Row],[art]]="00",tabDaten[[#This Row],[art]]="10"),tabDaten[[#This Row],[Plan]],tabDaten[[#This Row],[Plan]]*-1)</f>
        <v>-4500</v>
      </c>
      <c r="M1771" s="18">
        <f>IF(OR(tabDaten[[#This Row],[art]]="00",tabDaten[[#This Row],[art]]="10",tabDaten[[#This Row],[art]]="60",tabDaten[[#This Row],[art]]="70"),tabDaten[[#This Row],[Rechnung]],tabDaten[[#This Row],[Rechnung]]*-1)</f>
        <v>-6480.82</v>
      </c>
      <c r="N1771" s="44">
        <v>1</v>
      </c>
      <c r="O1771" s="45" t="s">
        <v>997</v>
      </c>
      <c r="P1771" s="45" t="s">
        <v>1316</v>
      </c>
      <c r="Q1771" s="45" t="s">
        <v>1733</v>
      </c>
      <c r="R1771" s="45" t="s">
        <v>995</v>
      </c>
      <c r="S1771" s="45" t="s">
        <v>1546</v>
      </c>
      <c r="T1771" s="44" t="s">
        <v>136</v>
      </c>
      <c r="U1771" s="46">
        <v>4500</v>
      </c>
      <c r="V1771" s="46">
        <v>6480.82</v>
      </c>
    </row>
    <row r="1772" spans="2:22" x14ac:dyDescent="0.2">
      <c r="B1772" s="14" t="str">
        <f>IF(tabDaten[[#This Row],[MandNr]]="","Fehler",IF(tabDaten[[#This Row],[MandNr]]=1,"1 Stadt Bad Rappenau","2 Eigenbetrieb Stadtenwässerung"))</f>
        <v>1 Stadt Bad Rappenau</v>
      </c>
      <c r="C1772" s="14" t="str">
        <f>IF(OR(tabDaten[[#This Row],[art]]="00",tabDaten[[#This Row],[art]]="01",tabDaten[[#This Row],[art]]="60",tabDaten[[#This Row],[art]]="61"),"0 Verwaltungshaushalt","1 Vermögenshaushalt")</f>
        <v>0 Verwaltungshaushalt</v>
      </c>
      <c r="D1772" s="14" t="str">
        <f>VLOOKUP(tabDaten[[#This Row],[art]],tabKontenart[],2,FALSE)</f>
        <v>01 Ausgaben VerwaltungsHH</v>
      </c>
      <c r="E1772" s="14" t="str">
        <f>LEFT(tabDaten[[#This Row],[Gld]],1) &amp; "    " &amp;VLOOKUP((tabDaten[[#This Row],[MandNr]]&amp;"x"&amp;LEFT(tabDaten[[#This Row],[Gld]],1)),tabGliederung[],2,FALSE)</f>
        <v xml:space="preserve">5    Gesundheit, Sport, Erholung </v>
      </c>
      <c r="F1772" s="14" t="str">
        <f>LEFT(tabDaten[[#This Row],[Gld]],2) &amp; "    " &amp;VLOOKUP((tabDaten[[#This Row],[MandNr]]&amp;"x"&amp;LEFT(tabDaten[[#This Row],[Gld]],2)),tabGliederung[],2,FALSE)</f>
        <v xml:space="preserve">56    Eigene Sportstätten </v>
      </c>
      <c r="G17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1772" s="14" t="str">
        <f>LEFT(tabDaten[[#This Row],[Gld]],4) &amp; "    " &amp;VLOOKUP((tabDaten[[#This Row],[MandNr]]&amp;"x"&amp;LEFT(tabDaten[[#This Row],[Gld]],4)),tabGliederung[],2,FALSE)</f>
        <v xml:space="preserve">5627    Sportplatz Treschklingen </v>
      </c>
      <c r="I1772" s="14" t="str">
        <f>IF(OR(LEFT(tabDaten[[#This Row],[Grp]],1)*1=3,LEFT(tabDaten[[#This Row],[Grp]],1)*1=9),LEFT(tabDaten[[#This Row],[Grp]],2),LEFT(tabDaten[[#This Row],[Grp]],1))</f>
        <v>6</v>
      </c>
      <c r="J1772" s="14" t="str">
        <f>VLOOKUP(tabDaten[[#This Row],[GrpKurz]],tabGruppierung[],2,FALSE)</f>
        <v>A   Sächlicher Verwaltungs- und Betriebsaufwand</v>
      </c>
      <c r="K17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5627-679000    Innere Verrechnungen   </v>
      </c>
      <c r="L1772" s="17">
        <f>IF(OR(tabDaten[[#This Row],[art]]="00",tabDaten[[#This Row],[art]]="10"),tabDaten[[#This Row],[Plan]],tabDaten[[#This Row],[Plan]]*-1)</f>
        <v>-7200</v>
      </c>
      <c r="M1772" s="18">
        <f>IF(OR(tabDaten[[#This Row],[art]]="00",tabDaten[[#This Row],[art]]="10",tabDaten[[#This Row],[art]]="60",tabDaten[[#This Row],[art]]="70"),tabDaten[[#This Row],[Rechnung]],tabDaten[[#This Row],[Rechnung]]*-1)</f>
        <v>0</v>
      </c>
      <c r="N1772" s="44">
        <v>1</v>
      </c>
      <c r="O1772" s="45" t="s">
        <v>997</v>
      </c>
      <c r="P1772" s="45" t="s">
        <v>1316</v>
      </c>
      <c r="Q1772" s="45" t="s">
        <v>1728</v>
      </c>
      <c r="R1772" s="45" t="s">
        <v>995</v>
      </c>
      <c r="S1772" s="45" t="s">
        <v>1546</v>
      </c>
      <c r="T1772" s="44" t="s">
        <v>11</v>
      </c>
      <c r="U1772" s="46">
        <v>7200</v>
      </c>
      <c r="V1772" s="46">
        <v>0</v>
      </c>
    </row>
    <row r="1773" spans="2:22" x14ac:dyDescent="0.2">
      <c r="B1773" s="14" t="str">
        <f>IF(tabDaten[[#This Row],[MandNr]]="","Fehler",IF(tabDaten[[#This Row],[MandNr]]=1,"1 Stadt Bad Rappenau","2 Eigenbetrieb Stadtenwässerung"))</f>
        <v>1 Stadt Bad Rappenau</v>
      </c>
      <c r="C1773" s="14" t="str">
        <f>IF(OR(tabDaten[[#This Row],[art]]="00",tabDaten[[#This Row],[art]]="01",tabDaten[[#This Row],[art]]="60",tabDaten[[#This Row],[art]]="61"),"0 Verwaltungshaushalt","1 Vermögenshaushalt")</f>
        <v>0 Verwaltungshaushalt</v>
      </c>
      <c r="D1773" s="14" t="str">
        <f>VLOOKUP(tabDaten[[#This Row],[art]],tabKontenart[],2,FALSE)</f>
        <v>01 Ausgaben VerwaltungsHH</v>
      </c>
      <c r="E1773" s="14" t="str">
        <f>LEFT(tabDaten[[#This Row],[Gld]],1) &amp; "    " &amp;VLOOKUP((tabDaten[[#This Row],[MandNr]]&amp;"x"&amp;LEFT(tabDaten[[#This Row],[Gld]],1)),tabGliederung[],2,FALSE)</f>
        <v xml:space="preserve">5    Gesundheit, Sport, Erholung </v>
      </c>
      <c r="F1773" s="14" t="str">
        <f>LEFT(tabDaten[[#This Row],[Gld]],2) &amp; "    " &amp;VLOOKUP((tabDaten[[#This Row],[MandNr]]&amp;"x"&amp;LEFT(tabDaten[[#This Row],[Gld]],2)),tabGliederung[],2,FALSE)</f>
        <v xml:space="preserve">57    Badeanstalten </v>
      </c>
      <c r="G17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73" s="14" t="str">
        <f>LEFT(tabDaten[[#This Row],[Gld]],4) &amp; "    " &amp;VLOOKUP((tabDaten[[#This Row],[MandNr]]&amp;"x"&amp;LEFT(tabDaten[[#This Row],[Gld]],4)),tabGliederung[],2,FALSE)</f>
        <v xml:space="preserve">5720    Bewegungsbad Obergimpern </v>
      </c>
      <c r="I1773" s="14" t="str">
        <f>IF(OR(LEFT(tabDaten[[#This Row],[Grp]],1)*1=3,LEFT(tabDaten[[#This Row],[Grp]],1)*1=9),LEFT(tabDaten[[#This Row],[Grp]],2),LEFT(tabDaten[[#This Row],[Grp]],1))</f>
        <v>4</v>
      </c>
      <c r="J1773" s="14" t="str">
        <f>VLOOKUP(tabDaten[[#This Row],[GrpKurz]],tabGruppierung[],2,FALSE)</f>
        <v>A   Personalausgaben</v>
      </c>
      <c r="K17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5720-414000    Vergütungen der Beschäftigten  bis 2005 Angestellte </v>
      </c>
      <c r="L1773" s="17">
        <f>IF(OR(tabDaten[[#This Row],[art]]="00",tabDaten[[#This Row],[art]]="10"),tabDaten[[#This Row],[Plan]],tabDaten[[#This Row],[Plan]]*-1)</f>
        <v>-1300</v>
      </c>
      <c r="M1773" s="18">
        <f>IF(OR(tabDaten[[#This Row],[art]]="00",tabDaten[[#This Row],[art]]="10",tabDaten[[#This Row],[art]]="60",tabDaten[[#This Row],[art]]="70"),tabDaten[[#This Row],[Rechnung]],tabDaten[[#This Row],[Rechnung]]*-1)</f>
        <v>-2242.17</v>
      </c>
      <c r="N1773" s="44">
        <v>1</v>
      </c>
      <c r="O1773" s="45" t="s">
        <v>997</v>
      </c>
      <c r="P1773" s="45" t="s">
        <v>1321</v>
      </c>
      <c r="Q1773" s="45" t="s">
        <v>1707</v>
      </c>
      <c r="R1773" s="45" t="s">
        <v>995</v>
      </c>
      <c r="S1773" s="45" t="s">
        <v>1546</v>
      </c>
      <c r="T1773" s="44" t="s">
        <v>155</v>
      </c>
      <c r="U1773" s="46">
        <v>1300</v>
      </c>
      <c r="V1773" s="46">
        <v>2242.17</v>
      </c>
    </row>
    <row r="1774" spans="2:22" x14ac:dyDescent="0.2">
      <c r="B1774" s="14" t="str">
        <f>IF(tabDaten[[#This Row],[MandNr]]="","Fehler",IF(tabDaten[[#This Row],[MandNr]]=1,"1 Stadt Bad Rappenau","2 Eigenbetrieb Stadtenwässerung"))</f>
        <v>1 Stadt Bad Rappenau</v>
      </c>
      <c r="C1774" s="14" t="str">
        <f>IF(OR(tabDaten[[#This Row],[art]]="00",tabDaten[[#This Row],[art]]="01",tabDaten[[#This Row],[art]]="60",tabDaten[[#This Row],[art]]="61"),"0 Verwaltungshaushalt","1 Vermögenshaushalt")</f>
        <v>0 Verwaltungshaushalt</v>
      </c>
      <c r="D1774" s="14" t="str">
        <f>VLOOKUP(tabDaten[[#This Row],[art]],tabKontenart[],2,FALSE)</f>
        <v>01 Ausgaben VerwaltungsHH</v>
      </c>
      <c r="E1774" s="14" t="str">
        <f>LEFT(tabDaten[[#This Row],[Gld]],1) &amp; "    " &amp;VLOOKUP((tabDaten[[#This Row],[MandNr]]&amp;"x"&amp;LEFT(tabDaten[[#This Row],[Gld]],1)),tabGliederung[],2,FALSE)</f>
        <v xml:space="preserve">5    Gesundheit, Sport, Erholung </v>
      </c>
      <c r="F1774" s="14" t="str">
        <f>LEFT(tabDaten[[#This Row],[Gld]],2) &amp; "    " &amp;VLOOKUP((tabDaten[[#This Row],[MandNr]]&amp;"x"&amp;LEFT(tabDaten[[#This Row],[Gld]],2)),tabGliederung[],2,FALSE)</f>
        <v xml:space="preserve">57    Badeanstalten </v>
      </c>
      <c r="G17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74" s="14" t="str">
        <f>LEFT(tabDaten[[#This Row],[Gld]],4) &amp; "    " &amp;VLOOKUP((tabDaten[[#This Row],[MandNr]]&amp;"x"&amp;LEFT(tabDaten[[#This Row],[Gld]],4)),tabGliederung[],2,FALSE)</f>
        <v xml:space="preserve">5720    Bewegungsbad Obergimpern </v>
      </c>
      <c r="I1774" s="14" t="str">
        <f>IF(OR(LEFT(tabDaten[[#This Row],[Grp]],1)*1=3,LEFT(tabDaten[[#This Row],[Grp]],1)*1=9),LEFT(tabDaten[[#This Row],[Grp]],2),LEFT(tabDaten[[#This Row],[Grp]],1))</f>
        <v>4</v>
      </c>
      <c r="J1774" s="14" t="str">
        <f>VLOOKUP(tabDaten[[#This Row],[GrpKurz]],tabGruppierung[],2,FALSE)</f>
        <v>A   Personalausgaben</v>
      </c>
      <c r="K17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5720-444000    Beiträge zur gesetzlichen Sozialversicherung für bis 2005 Angestellte </v>
      </c>
      <c r="L1774" s="17">
        <f>IF(OR(tabDaten[[#This Row],[art]]="00",tabDaten[[#This Row],[art]]="10"),tabDaten[[#This Row],[Plan]],tabDaten[[#This Row],[Plan]]*-1)</f>
        <v>-300</v>
      </c>
      <c r="M1774" s="18">
        <f>IF(OR(tabDaten[[#This Row],[art]]="00",tabDaten[[#This Row],[art]]="10",tabDaten[[#This Row],[art]]="60",tabDaten[[#This Row],[art]]="70"),tabDaten[[#This Row],[Rechnung]],tabDaten[[#This Row],[Rechnung]]*-1)</f>
        <v>-4.2</v>
      </c>
      <c r="N1774" s="44">
        <v>1</v>
      </c>
      <c r="O1774" s="45" t="s">
        <v>997</v>
      </c>
      <c r="P1774" s="45" t="s">
        <v>1321</v>
      </c>
      <c r="Q1774" s="45" t="s">
        <v>1710</v>
      </c>
      <c r="R1774" s="45" t="s">
        <v>995</v>
      </c>
      <c r="S1774" s="45" t="s">
        <v>1546</v>
      </c>
      <c r="T1774" s="44" t="s">
        <v>158</v>
      </c>
      <c r="U1774" s="46">
        <v>300</v>
      </c>
      <c r="V1774" s="46">
        <v>4.2</v>
      </c>
    </row>
    <row r="1775" spans="2:22" x14ac:dyDescent="0.2">
      <c r="B1775" s="14" t="str">
        <f>IF(tabDaten[[#This Row],[MandNr]]="","Fehler",IF(tabDaten[[#This Row],[MandNr]]=1,"1 Stadt Bad Rappenau","2 Eigenbetrieb Stadtenwässerung"))</f>
        <v>1 Stadt Bad Rappenau</v>
      </c>
      <c r="C1775" s="14" t="str">
        <f>IF(OR(tabDaten[[#This Row],[art]]="00",tabDaten[[#This Row],[art]]="01",tabDaten[[#This Row],[art]]="60",tabDaten[[#This Row],[art]]="61"),"0 Verwaltungshaushalt","1 Vermögenshaushalt")</f>
        <v>0 Verwaltungshaushalt</v>
      </c>
      <c r="D1775" s="14" t="str">
        <f>VLOOKUP(tabDaten[[#This Row],[art]],tabKontenart[],2,FALSE)</f>
        <v>01 Ausgaben VerwaltungsHH</v>
      </c>
      <c r="E1775" s="14" t="str">
        <f>LEFT(tabDaten[[#This Row],[Gld]],1) &amp; "    " &amp;VLOOKUP((tabDaten[[#This Row],[MandNr]]&amp;"x"&amp;LEFT(tabDaten[[#This Row],[Gld]],1)),tabGliederung[],2,FALSE)</f>
        <v xml:space="preserve">5    Gesundheit, Sport, Erholung </v>
      </c>
      <c r="F1775" s="14" t="str">
        <f>LEFT(tabDaten[[#This Row],[Gld]],2) &amp; "    " &amp;VLOOKUP((tabDaten[[#This Row],[MandNr]]&amp;"x"&amp;LEFT(tabDaten[[#This Row],[Gld]],2)),tabGliederung[],2,FALSE)</f>
        <v xml:space="preserve">57    Badeanstalten </v>
      </c>
      <c r="G17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75" s="14" t="str">
        <f>LEFT(tabDaten[[#This Row],[Gld]],4) &amp; "    " &amp;VLOOKUP((tabDaten[[#This Row],[MandNr]]&amp;"x"&amp;LEFT(tabDaten[[#This Row],[Gld]],4)),tabGliederung[],2,FALSE)</f>
        <v xml:space="preserve">5720    Bewegungsbad Obergimpern </v>
      </c>
      <c r="I1775" s="14" t="str">
        <f>IF(OR(LEFT(tabDaten[[#This Row],[Grp]],1)*1=3,LEFT(tabDaten[[#This Row],[Grp]],1)*1=9),LEFT(tabDaten[[#This Row],[Grp]],2),LEFT(tabDaten[[#This Row],[Grp]],1))</f>
        <v>5</v>
      </c>
      <c r="J1775" s="14" t="str">
        <f>VLOOKUP(tabDaten[[#This Row],[GrpKurz]],tabGruppierung[],2,FALSE)</f>
        <v>A   Sächlicher Verwaltungs- und Betriebsaufwand</v>
      </c>
      <c r="K17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5720-501000    Gebäudeunterhaltung   </v>
      </c>
      <c r="L1775" s="17">
        <f>IF(OR(tabDaten[[#This Row],[art]]="00",tabDaten[[#This Row],[art]]="10"),tabDaten[[#This Row],[Plan]],tabDaten[[#This Row],[Plan]]*-1)</f>
        <v>-3500</v>
      </c>
      <c r="M1775" s="18">
        <f>IF(OR(tabDaten[[#This Row],[art]]="00",tabDaten[[#This Row],[art]]="10",tabDaten[[#This Row],[art]]="60",tabDaten[[#This Row],[art]]="70"),tabDaten[[#This Row],[Rechnung]],tabDaten[[#This Row],[Rechnung]]*-1)</f>
        <v>-6497.74</v>
      </c>
      <c r="N1775" s="44">
        <v>1</v>
      </c>
      <c r="O1775" s="45" t="s">
        <v>997</v>
      </c>
      <c r="P1775" s="45" t="s">
        <v>1321</v>
      </c>
      <c r="Q1775" s="45" t="s">
        <v>1730</v>
      </c>
      <c r="R1775" s="45" t="s">
        <v>995</v>
      </c>
      <c r="S1775" s="45" t="s">
        <v>1546</v>
      </c>
      <c r="T1775" s="44" t="s">
        <v>133</v>
      </c>
      <c r="U1775" s="46">
        <v>3500</v>
      </c>
      <c r="V1775" s="46">
        <v>6497.74</v>
      </c>
    </row>
    <row r="1776" spans="2:22" x14ac:dyDescent="0.2">
      <c r="B1776" s="14" t="str">
        <f>IF(tabDaten[[#This Row],[MandNr]]="","Fehler",IF(tabDaten[[#This Row],[MandNr]]=1,"1 Stadt Bad Rappenau","2 Eigenbetrieb Stadtenwässerung"))</f>
        <v>1 Stadt Bad Rappenau</v>
      </c>
      <c r="C1776" s="14" t="str">
        <f>IF(OR(tabDaten[[#This Row],[art]]="00",tabDaten[[#This Row],[art]]="01",tabDaten[[#This Row],[art]]="60",tabDaten[[#This Row],[art]]="61"),"0 Verwaltungshaushalt","1 Vermögenshaushalt")</f>
        <v>0 Verwaltungshaushalt</v>
      </c>
      <c r="D1776" s="14" t="str">
        <f>VLOOKUP(tabDaten[[#This Row],[art]],tabKontenart[],2,FALSE)</f>
        <v>01 Ausgaben VerwaltungsHH</v>
      </c>
      <c r="E1776" s="14" t="str">
        <f>LEFT(tabDaten[[#This Row],[Gld]],1) &amp; "    " &amp;VLOOKUP((tabDaten[[#This Row],[MandNr]]&amp;"x"&amp;LEFT(tabDaten[[#This Row],[Gld]],1)),tabGliederung[],2,FALSE)</f>
        <v xml:space="preserve">5    Gesundheit, Sport, Erholung </v>
      </c>
      <c r="F1776" s="14" t="str">
        <f>LEFT(tabDaten[[#This Row],[Gld]],2) &amp; "    " &amp;VLOOKUP((tabDaten[[#This Row],[MandNr]]&amp;"x"&amp;LEFT(tabDaten[[#This Row],[Gld]],2)),tabGliederung[],2,FALSE)</f>
        <v xml:space="preserve">57    Badeanstalten </v>
      </c>
      <c r="G17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76" s="14" t="str">
        <f>LEFT(tabDaten[[#This Row],[Gld]],4) &amp; "    " &amp;VLOOKUP((tabDaten[[#This Row],[MandNr]]&amp;"x"&amp;LEFT(tabDaten[[#This Row],[Gld]],4)),tabGliederung[],2,FALSE)</f>
        <v xml:space="preserve">5720    Bewegungsbad Obergimpern </v>
      </c>
      <c r="I1776" s="14" t="str">
        <f>IF(OR(LEFT(tabDaten[[#This Row],[Grp]],1)*1=3,LEFT(tabDaten[[#This Row],[Grp]],1)*1=9),LEFT(tabDaten[[#This Row],[Grp]],2),LEFT(tabDaten[[#This Row],[Grp]],1))</f>
        <v>5</v>
      </c>
      <c r="J1776" s="14" t="str">
        <f>VLOOKUP(tabDaten[[#This Row],[GrpKurz]],tabGruppierung[],2,FALSE)</f>
        <v>A   Sächlicher Verwaltungs- und Betriebsaufwand</v>
      </c>
      <c r="K17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5720-520000    Geräte, Ausstattungs- und Einrichtungsgegenstände  </v>
      </c>
      <c r="L1776" s="17">
        <f>IF(OR(tabDaten[[#This Row],[art]]="00",tabDaten[[#This Row],[art]]="10"),tabDaten[[#This Row],[Plan]],tabDaten[[#This Row],[Plan]]*-1)</f>
        <v>-200</v>
      </c>
      <c r="M1776" s="18">
        <f>IF(OR(tabDaten[[#This Row],[art]]="00",tabDaten[[#This Row],[art]]="10",tabDaten[[#This Row],[art]]="60",tabDaten[[#This Row],[art]]="70"),tabDaten[[#This Row],[Rechnung]],tabDaten[[#This Row],[Rechnung]]*-1)</f>
        <v>-6.49</v>
      </c>
      <c r="N1776" s="44">
        <v>1</v>
      </c>
      <c r="O1776" s="45" t="s">
        <v>997</v>
      </c>
      <c r="P1776" s="45" t="s">
        <v>1321</v>
      </c>
      <c r="Q1776" s="45" t="s">
        <v>1714</v>
      </c>
      <c r="R1776" s="45" t="s">
        <v>995</v>
      </c>
      <c r="S1776" s="45" t="s">
        <v>1546</v>
      </c>
      <c r="T1776" s="44" t="s">
        <v>125</v>
      </c>
      <c r="U1776" s="46">
        <v>200</v>
      </c>
      <c r="V1776" s="46">
        <v>6.49</v>
      </c>
    </row>
    <row r="1777" spans="2:22" x14ac:dyDescent="0.2">
      <c r="B1777" s="14" t="str">
        <f>IF(tabDaten[[#This Row],[MandNr]]="","Fehler",IF(tabDaten[[#This Row],[MandNr]]=1,"1 Stadt Bad Rappenau","2 Eigenbetrieb Stadtenwässerung"))</f>
        <v>1 Stadt Bad Rappenau</v>
      </c>
      <c r="C1777" s="14" t="str">
        <f>IF(OR(tabDaten[[#This Row],[art]]="00",tabDaten[[#This Row],[art]]="01",tabDaten[[#This Row],[art]]="60",tabDaten[[#This Row],[art]]="61"),"0 Verwaltungshaushalt","1 Vermögenshaushalt")</f>
        <v>0 Verwaltungshaushalt</v>
      </c>
      <c r="D1777" s="14" t="str">
        <f>VLOOKUP(tabDaten[[#This Row],[art]],tabKontenart[],2,FALSE)</f>
        <v>01 Ausgaben VerwaltungsHH</v>
      </c>
      <c r="E1777" s="14" t="str">
        <f>LEFT(tabDaten[[#This Row],[Gld]],1) &amp; "    " &amp;VLOOKUP((tabDaten[[#This Row],[MandNr]]&amp;"x"&amp;LEFT(tabDaten[[#This Row],[Gld]],1)),tabGliederung[],2,FALSE)</f>
        <v xml:space="preserve">5    Gesundheit, Sport, Erholung </v>
      </c>
      <c r="F1777" s="14" t="str">
        <f>LEFT(tabDaten[[#This Row],[Gld]],2) &amp; "    " &amp;VLOOKUP((tabDaten[[#This Row],[MandNr]]&amp;"x"&amp;LEFT(tabDaten[[#This Row],[Gld]],2)),tabGliederung[],2,FALSE)</f>
        <v xml:space="preserve">57    Badeanstalten </v>
      </c>
      <c r="G17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77" s="14" t="str">
        <f>LEFT(tabDaten[[#This Row],[Gld]],4) &amp; "    " &amp;VLOOKUP((tabDaten[[#This Row],[MandNr]]&amp;"x"&amp;LEFT(tabDaten[[#This Row],[Gld]],4)),tabGliederung[],2,FALSE)</f>
        <v xml:space="preserve">5720    Bewegungsbad Obergimpern </v>
      </c>
      <c r="I1777" s="14" t="str">
        <f>IF(OR(LEFT(tabDaten[[#This Row],[Grp]],1)*1=3,LEFT(tabDaten[[#This Row],[Grp]],1)*1=9),LEFT(tabDaten[[#This Row],[Grp]],2),LEFT(tabDaten[[#This Row],[Grp]],1))</f>
        <v>5</v>
      </c>
      <c r="J1777" s="14" t="str">
        <f>VLOOKUP(tabDaten[[#This Row],[GrpKurz]],tabGruppierung[],2,FALSE)</f>
        <v>A   Sächlicher Verwaltungs- und Betriebsaufwand</v>
      </c>
      <c r="K17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5720-541000    Strom   </v>
      </c>
      <c r="L1777" s="17">
        <f>IF(OR(tabDaten[[#This Row],[art]]="00",tabDaten[[#This Row],[art]]="10"),tabDaten[[#This Row],[Plan]],tabDaten[[#This Row],[Plan]]*-1)</f>
        <v>-3200</v>
      </c>
      <c r="M1777" s="18">
        <f>IF(OR(tabDaten[[#This Row],[art]]="00",tabDaten[[#This Row],[art]]="10",tabDaten[[#This Row],[art]]="60",tabDaten[[#This Row],[art]]="70"),tabDaten[[#This Row],[Rechnung]],tabDaten[[#This Row],[Rechnung]]*-1)</f>
        <v>-1979.82</v>
      </c>
      <c r="N1777" s="44">
        <v>1</v>
      </c>
      <c r="O1777" s="45" t="s">
        <v>997</v>
      </c>
      <c r="P1777" s="45" t="s">
        <v>1321</v>
      </c>
      <c r="Q1777" s="45" t="s">
        <v>1732</v>
      </c>
      <c r="R1777" s="45" t="s">
        <v>995</v>
      </c>
      <c r="S1777" s="45" t="s">
        <v>1546</v>
      </c>
      <c r="T1777" s="44" t="s">
        <v>135</v>
      </c>
      <c r="U1777" s="46">
        <v>3200</v>
      </c>
      <c r="V1777" s="46">
        <v>1979.82</v>
      </c>
    </row>
    <row r="1778" spans="2:22" x14ac:dyDescent="0.2">
      <c r="B1778" s="14" t="str">
        <f>IF(tabDaten[[#This Row],[MandNr]]="","Fehler",IF(tabDaten[[#This Row],[MandNr]]=1,"1 Stadt Bad Rappenau","2 Eigenbetrieb Stadtenwässerung"))</f>
        <v>1 Stadt Bad Rappenau</v>
      </c>
      <c r="C1778" s="14" t="str">
        <f>IF(OR(tabDaten[[#This Row],[art]]="00",tabDaten[[#This Row],[art]]="01",tabDaten[[#This Row],[art]]="60",tabDaten[[#This Row],[art]]="61"),"0 Verwaltungshaushalt","1 Vermögenshaushalt")</f>
        <v>0 Verwaltungshaushalt</v>
      </c>
      <c r="D1778" s="14" t="str">
        <f>VLOOKUP(tabDaten[[#This Row],[art]],tabKontenart[],2,FALSE)</f>
        <v>01 Ausgaben VerwaltungsHH</v>
      </c>
      <c r="E1778" s="14" t="str">
        <f>LEFT(tabDaten[[#This Row],[Gld]],1) &amp; "    " &amp;VLOOKUP((tabDaten[[#This Row],[MandNr]]&amp;"x"&amp;LEFT(tabDaten[[#This Row],[Gld]],1)),tabGliederung[],2,FALSE)</f>
        <v xml:space="preserve">5    Gesundheit, Sport, Erholung </v>
      </c>
      <c r="F1778" s="14" t="str">
        <f>LEFT(tabDaten[[#This Row],[Gld]],2) &amp; "    " &amp;VLOOKUP((tabDaten[[#This Row],[MandNr]]&amp;"x"&amp;LEFT(tabDaten[[#This Row],[Gld]],2)),tabGliederung[],2,FALSE)</f>
        <v xml:space="preserve">57    Badeanstalten </v>
      </c>
      <c r="G17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78" s="14" t="str">
        <f>LEFT(tabDaten[[#This Row],[Gld]],4) &amp; "    " &amp;VLOOKUP((tabDaten[[#This Row],[MandNr]]&amp;"x"&amp;LEFT(tabDaten[[#This Row],[Gld]],4)),tabGliederung[],2,FALSE)</f>
        <v xml:space="preserve">5720    Bewegungsbad Obergimpern </v>
      </c>
      <c r="I1778" s="14" t="str">
        <f>IF(OR(LEFT(tabDaten[[#This Row],[Grp]],1)*1=3,LEFT(tabDaten[[#This Row],[Grp]],1)*1=9),LEFT(tabDaten[[#This Row],[Grp]],2),LEFT(tabDaten[[#This Row],[Grp]],1))</f>
        <v>5</v>
      </c>
      <c r="J1778" s="14" t="str">
        <f>VLOOKUP(tabDaten[[#This Row],[GrpKurz]],tabGruppierung[],2,FALSE)</f>
        <v>A   Sächlicher Verwaltungs- und Betriebsaufwand</v>
      </c>
      <c r="K17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5720-542000    Wasser / Abwasser   </v>
      </c>
      <c r="L1778" s="17">
        <f>IF(OR(tabDaten[[#This Row],[art]]="00",tabDaten[[#This Row],[art]]="10"),tabDaten[[#This Row],[Plan]],tabDaten[[#This Row],[Plan]]*-1)</f>
        <v>-1800</v>
      </c>
      <c r="M1778" s="18">
        <f>IF(OR(tabDaten[[#This Row],[art]]="00",tabDaten[[#This Row],[art]]="10",tabDaten[[#This Row],[art]]="60",tabDaten[[#This Row],[art]]="70"),tabDaten[[#This Row],[Rechnung]],tabDaten[[#This Row],[Rechnung]]*-1)</f>
        <v>-2146.6</v>
      </c>
      <c r="N1778" s="44">
        <v>1</v>
      </c>
      <c r="O1778" s="45" t="s">
        <v>997</v>
      </c>
      <c r="P1778" s="45" t="s">
        <v>1321</v>
      </c>
      <c r="Q1778" s="45" t="s">
        <v>1733</v>
      </c>
      <c r="R1778" s="45" t="s">
        <v>995</v>
      </c>
      <c r="S1778" s="45" t="s">
        <v>1546</v>
      </c>
      <c r="T1778" s="44" t="s">
        <v>136</v>
      </c>
      <c r="U1778" s="46">
        <v>1800</v>
      </c>
      <c r="V1778" s="46">
        <v>2146.6</v>
      </c>
    </row>
    <row r="1779" spans="2:22" x14ac:dyDescent="0.2">
      <c r="B1779" s="14" t="str">
        <f>IF(tabDaten[[#This Row],[MandNr]]="","Fehler",IF(tabDaten[[#This Row],[MandNr]]=1,"1 Stadt Bad Rappenau","2 Eigenbetrieb Stadtenwässerung"))</f>
        <v>1 Stadt Bad Rappenau</v>
      </c>
      <c r="C1779" s="14" t="str">
        <f>IF(OR(tabDaten[[#This Row],[art]]="00",tabDaten[[#This Row],[art]]="01",tabDaten[[#This Row],[art]]="60",tabDaten[[#This Row],[art]]="61"),"0 Verwaltungshaushalt","1 Vermögenshaushalt")</f>
        <v>0 Verwaltungshaushalt</v>
      </c>
      <c r="D1779" s="14" t="str">
        <f>VLOOKUP(tabDaten[[#This Row],[art]],tabKontenart[],2,FALSE)</f>
        <v>01 Ausgaben VerwaltungsHH</v>
      </c>
      <c r="E1779" s="14" t="str">
        <f>LEFT(tabDaten[[#This Row],[Gld]],1) &amp; "    " &amp;VLOOKUP((tabDaten[[#This Row],[MandNr]]&amp;"x"&amp;LEFT(tabDaten[[#This Row],[Gld]],1)),tabGliederung[],2,FALSE)</f>
        <v xml:space="preserve">5    Gesundheit, Sport, Erholung </v>
      </c>
      <c r="F1779" s="14" t="str">
        <f>LEFT(tabDaten[[#This Row],[Gld]],2) &amp; "    " &amp;VLOOKUP((tabDaten[[#This Row],[MandNr]]&amp;"x"&amp;LEFT(tabDaten[[#This Row],[Gld]],2)),tabGliederung[],2,FALSE)</f>
        <v xml:space="preserve">57    Badeanstalten </v>
      </c>
      <c r="G17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79" s="14" t="str">
        <f>LEFT(tabDaten[[#This Row],[Gld]],4) &amp; "    " &amp;VLOOKUP((tabDaten[[#This Row],[MandNr]]&amp;"x"&amp;LEFT(tabDaten[[#This Row],[Gld]],4)),tabGliederung[],2,FALSE)</f>
        <v xml:space="preserve">5720    Bewegungsbad Obergimpern </v>
      </c>
      <c r="I1779" s="14" t="str">
        <f>IF(OR(LEFT(tabDaten[[#This Row],[Grp]],1)*1=3,LEFT(tabDaten[[#This Row],[Grp]],1)*1=9),LEFT(tabDaten[[#This Row],[Grp]],2),LEFT(tabDaten[[#This Row],[Grp]],1))</f>
        <v>5</v>
      </c>
      <c r="J1779" s="14" t="str">
        <f>VLOOKUP(tabDaten[[#This Row],[GrpKurz]],tabGruppierung[],2,FALSE)</f>
        <v>A   Sächlicher Verwaltungs- und Betriebsaufwand</v>
      </c>
      <c r="K17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5720-543000    Heizungskosten   </v>
      </c>
      <c r="L1779" s="17">
        <f>IF(OR(tabDaten[[#This Row],[art]]="00",tabDaten[[#This Row],[art]]="10"),tabDaten[[#This Row],[Plan]],tabDaten[[#This Row],[Plan]]*-1)</f>
        <v>-7500</v>
      </c>
      <c r="M1779" s="18">
        <f>IF(OR(tabDaten[[#This Row],[art]]="00",tabDaten[[#This Row],[art]]="10",tabDaten[[#This Row],[art]]="60",tabDaten[[#This Row],[art]]="70"),tabDaten[[#This Row],[Rechnung]],tabDaten[[#This Row],[Rechnung]]*-1)</f>
        <v>-7014.37</v>
      </c>
      <c r="N1779" s="44">
        <v>1</v>
      </c>
      <c r="O1779" s="45" t="s">
        <v>997</v>
      </c>
      <c r="P1779" s="45" t="s">
        <v>1321</v>
      </c>
      <c r="Q1779" s="45" t="s">
        <v>1734</v>
      </c>
      <c r="R1779" s="45" t="s">
        <v>995</v>
      </c>
      <c r="S1779" s="45" t="s">
        <v>1546</v>
      </c>
      <c r="T1779" s="44" t="s">
        <v>137</v>
      </c>
      <c r="U1779" s="46">
        <v>7500</v>
      </c>
      <c r="V1779" s="46">
        <v>7014.37</v>
      </c>
    </row>
    <row r="1780" spans="2:22" x14ac:dyDescent="0.2">
      <c r="B1780" s="14" t="str">
        <f>IF(tabDaten[[#This Row],[MandNr]]="","Fehler",IF(tabDaten[[#This Row],[MandNr]]=1,"1 Stadt Bad Rappenau","2 Eigenbetrieb Stadtenwässerung"))</f>
        <v>1 Stadt Bad Rappenau</v>
      </c>
      <c r="C1780" s="14" t="str">
        <f>IF(OR(tabDaten[[#This Row],[art]]="00",tabDaten[[#This Row],[art]]="01",tabDaten[[#This Row],[art]]="60",tabDaten[[#This Row],[art]]="61"),"0 Verwaltungshaushalt","1 Vermögenshaushalt")</f>
        <v>0 Verwaltungshaushalt</v>
      </c>
      <c r="D1780" s="14" t="str">
        <f>VLOOKUP(tabDaten[[#This Row],[art]],tabKontenart[],2,FALSE)</f>
        <v>01 Ausgaben VerwaltungsHH</v>
      </c>
      <c r="E1780" s="14" t="str">
        <f>LEFT(tabDaten[[#This Row],[Gld]],1) &amp; "    " &amp;VLOOKUP((tabDaten[[#This Row],[MandNr]]&amp;"x"&amp;LEFT(tabDaten[[#This Row],[Gld]],1)),tabGliederung[],2,FALSE)</f>
        <v xml:space="preserve">5    Gesundheit, Sport, Erholung </v>
      </c>
      <c r="F1780" s="14" t="str">
        <f>LEFT(tabDaten[[#This Row],[Gld]],2) &amp; "    " &amp;VLOOKUP((tabDaten[[#This Row],[MandNr]]&amp;"x"&amp;LEFT(tabDaten[[#This Row],[Gld]],2)),tabGliederung[],2,FALSE)</f>
        <v xml:space="preserve">57    Badeanstalten </v>
      </c>
      <c r="G17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80" s="14" t="str">
        <f>LEFT(tabDaten[[#This Row],[Gld]],4) &amp; "    " &amp;VLOOKUP((tabDaten[[#This Row],[MandNr]]&amp;"x"&amp;LEFT(tabDaten[[#This Row],[Gld]],4)),tabGliederung[],2,FALSE)</f>
        <v xml:space="preserve">5720    Bewegungsbad Obergimpern </v>
      </c>
      <c r="I1780" s="14" t="str">
        <f>IF(OR(LEFT(tabDaten[[#This Row],[Grp]],1)*1=3,LEFT(tabDaten[[#This Row],[Grp]],1)*1=9),LEFT(tabDaten[[#This Row],[Grp]],2),LEFT(tabDaten[[#This Row],[Grp]],1))</f>
        <v>5</v>
      </c>
      <c r="J1780" s="14" t="str">
        <f>VLOOKUP(tabDaten[[#This Row],[GrpKurz]],tabGruppierung[],2,FALSE)</f>
        <v>A   Sächlicher Verwaltungs- und Betriebsaufwand</v>
      </c>
      <c r="K17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5720-545000    Reinigungskosten   </v>
      </c>
      <c r="L1780" s="17">
        <f>IF(OR(tabDaten[[#This Row],[art]]="00",tabDaten[[#This Row],[art]]="10"),tabDaten[[#This Row],[Plan]],tabDaten[[#This Row],[Plan]]*-1)</f>
        <v>-3200</v>
      </c>
      <c r="M1780" s="18">
        <f>IF(OR(tabDaten[[#This Row],[art]]="00",tabDaten[[#This Row],[art]]="10",tabDaten[[#This Row],[art]]="60",tabDaten[[#This Row],[art]]="70"),tabDaten[[#This Row],[Rechnung]],tabDaten[[#This Row],[Rechnung]]*-1)</f>
        <v>-2955.87</v>
      </c>
      <c r="N1780" s="44">
        <v>1</v>
      </c>
      <c r="O1780" s="45" t="s">
        <v>997</v>
      </c>
      <c r="P1780" s="45" t="s">
        <v>1321</v>
      </c>
      <c r="Q1780" s="45" t="s">
        <v>1736</v>
      </c>
      <c r="R1780" s="45" t="s">
        <v>995</v>
      </c>
      <c r="S1780" s="45" t="s">
        <v>1546</v>
      </c>
      <c r="T1780" s="44" t="s">
        <v>139</v>
      </c>
      <c r="U1780" s="46">
        <v>3200</v>
      </c>
      <c r="V1780" s="46">
        <v>2955.87</v>
      </c>
    </row>
    <row r="1781" spans="2:22" x14ac:dyDescent="0.2">
      <c r="B1781" s="14" t="str">
        <f>IF(tabDaten[[#This Row],[MandNr]]="","Fehler",IF(tabDaten[[#This Row],[MandNr]]=1,"1 Stadt Bad Rappenau","2 Eigenbetrieb Stadtenwässerung"))</f>
        <v>1 Stadt Bad Rappenau</v>
      </c>
      <c r="C1781" s="14" t="str">
        <f>IF(OR(tabDaten[[#This Row],[art]]="00",tabDaten[[#This Row],[art]]="01",tabDaten[[#This Row],[art]]="60",tabDaten[[#This Row],[art]]="61"),"0 Verwaltungshaushalt","1 Vermögenshaushalt")</f>
        <v>0 Verwaltungshaushalt</v>
      </c>
      <c r="D1781" s="14" t="str">
        <f>VLOOKUP(tabDaten[[#This Row],[art]],tabKontenart[],2,FALSE)</f>
        <v>01 Ausgaben VerwaltungsHH</v>
      </c>
      <c r="E1781" s="14" t="str">
        <f>LEFT(tabDaten[[#This Row],[Gld]],1) &amp; "    " &amp;VLOOKUP((tabDaten[[#This Row],[MandNr]]&amp;"x"&amp;LEFT(tabDaten[[#This Row],[Gld]],1)),tabGliederung[],2,FALSE)</f>
        <v xml:space="preserve">5    Gesundheit, Sport, Erholung </v>
      </c>
      <c r="F1781" s="14" t="str">
        <f>LEFT(tabDaten[[#This Row],[Gld]],2) &amp; "    " &amp;VLOOKUP((tabDaten[[#This Row],[MandNr]]&amp;"x"&amp;LEFT(tabDaten[[#This Row],[Gld]],2)),tabGliederung[],2,FALSE)</f>
        <v xml:space="preserve">57    Badeanstalten </v>
      </c>
      <c r="G17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81" s="14" t="str">
        <f>LEFT(tabDaten[[#This Row],[Gld]],4) &amp; "    " &amp;VLOOKUP((tabDaten[[#This Row],[MandNr]]&amp;"x"&amp;LEFT(tabDaten[[#This Row],[Gld]],4)),tabGliederung[],2,FALSE)</f>
        <v xml:space="preserve">5720    Bewegungsbad Obergimpern </v>
      </c>
      <c r="I1781" s="14" t="str">
        <f>IF(OR(LEFT(tabDaten[[#This Row],[Grp]],1)*1=3,LEFT(tabDaten[[#This Row],[Grp]],1)*1=9),LEFT(tabDaten[[#This Row],[Grp]],2),LEFT(tabDaten[[#This Row],[Grp]],1))</f>
        <v>5</v>
      </c>
      <c r="J1781" s="14" t="str">
        <f>VLOOKUP(tabDaten[[#This Row],[GrpKurz]],tabGruppierung[],2,FALSE)</f>
        <v>A   Sächlicher Verwaltungs- und Betriebsaufwand</v>
      </c>
      <c r="K17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5720-549000    sonstige Bewirtschaftungskosten (z.B. Schornsteinfeger, Feuerlöschgeräte) </v>
      </c>
      <c r="L1781" s="17">
        <f>IF(OR(tabDaten[[#This Row],[art]]="00",tabDaten[[#This Row],[art]]="10"),tabDaten[[#This Row],[Plan]],tabDaten[[#This Row],[Plan]]*-1)</f>
        <v>-800</v>
      </c>
      <c r="M1781" s="18">
        <f>IF(OR(tabDaten[[#This Row],[art]]="00",tabDaten[[#This Row],[art]]="10",tabDaten[[#This Row],[art]]="60",tabDaten[[#This Row],[art]]="70"),tabDaten[[#This Row],[Rechnung]],tabDaten[[#This Row],[Rechnung]]*-1)</f>
        <v>-5802.16</v>
      </c>
      <c r="N1781" s="44">
        <v>1</v>
      </c>
      <c r="O1781" s="45" t="s">
        <v>997</v>
      </c>
      <c r="P1781" s="45" t="s">
        <v>1321</v>
      </c>
      <c r="Q1781" s="45" t="s">
        <v>1738</v>
      </c>
      <c r="R1781" s="45" t="s">
        <v>995</v>
      </c>
      <c r="S1781" s="45" t="s">
        <v>1546</v>
      </c>
      <c r="T1781" s="44" t="s">
        <v>141</v>
      </c>
      <c r="U1781" s="46">
        <v>800</v>
      </c>
      <c r="V1781" s="46">
        <v>5802.16</v>
      </c>
    </row>
    <row r="1782" spans="2:22" x14ac:dyDescent="0.2">
      <c r="B1782" s="14" t="str">
        <f>IF(tabDaten[[#This Row],[MandNr]]="","Fehler",IF(tabDaten[[#This Row],[MandNr]]=1,"1 Stadt Bad Rappenau","2 Eigenbetrieb Stadtenwässerung"))</f>
        <v>1 Stadt Bad Rappenau</v>
      </c>
      <c r="C1782" s="14" t="str">
        <f>IF(OR(tabDaten[[#This Row],[art]]="00",tabDaten[[#This Row],[art]]="01",tabDaten[[#This Row],[art]]="60",tabDaten[[#This Row],[art]]="61"),"0 Verwaltungshaushalt","1 Vermögenshaushalt")</f>
        <v>0 Verwaltungshaushalt</v>
      </c>
      <c r="D1782" s="14" t="str">
        <f>VLOOKUP(tabDaten[[#This Row],[art]],tabKontenart[],2,FALSE)</f>
        <v>01 Ausgaben VerwaltungsHH</v>
      </c>
      <c r="E1782" s="14" t="str">
        <f>LEFT(tabDaten[[#This Row],[Gld]],1) &amp; "    " &amp;VLOOKUP((tabDaten[[#This Row],[MandNr]]&amp;"x"&amp;LEFT(tabDaten[[#This Row],[Gld]],1)),tabGliederung[],2,FALSE)</f>
        <v xml:space="preserve">5    Gesundheit, Sport, Erholung </v>
      </c>
      <c r="F1782" s="14" t="str">
        <f>LEFT(tabDaten[[#This Row],[Gld]],2) &amp; "    " &amp;VLOOKUP((tabDaten[[#This Row],[MandNr]]&amp;"x"&amp;LEFT(tabDaten[[#This Row],[Gld]],2)),tabGliederung[],2,FALSE)</f>
        <v xml:space="preserve">57    Badeanstalten </v>
      </c>
      <c r="G17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82" s="14" t="str">
        <f>LEFT(tabDaten[[#This Row],[Gld]],4) &amp; "    " &amp;VLOOKUP((tabDaten[[#This Row],[MandNr]]&amp;"x"&amp;LEFT(tabDaten[[#This Row],[Gld]],4)),tabGliederung[],2,FALSE)</f>
        <v xml:space="preserve">5720    Bewegungsbad Obergimpern </v>
      </c>
      <c r="I1782" s="14" t="str">
        <f>IF(OR(LEFT(tabDaten[[#This Row],[Grp]],1)*1=3,LEFT(tabDaten[[#This Row],[Grp]],1)*1=9),LEFT(tabDaten[[#This Row],[Grp]],2),LEFT(tabDaten[[#This Row],[Grp]],1))</f>
        <v>6</v>
      </c>
      <c r="J1782" s="14" t="str">
        <f>VLOOKUP(tabDaten[[#This Row],[GrpKurz]],tabGruppierung[],2,FALSE)</f>
        <v>A   Sächlicher Verwaltungs- und Betriebsaufwand</v>
      </c>
      <c r="K17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5720-668000    Vermischte Ausgaben   </v>
      </c>
      <c r="L1782" s="17">
        <f>IF(OR(tabDaten[[#This Row],[art]]="00",tabDaten[[#This Row],[art]]="10"),tabDaten[[#This Row],[Plan]],tabDaten[[#This Row],[Plan]]*-1)</f>
        <v>-100</v>
      </c>
      <c r="M1782" s="18">
        <f>IF(OR(tabDaten[[#This Row],[art]]="00",tabDaten[[#This Row],[art]]="10",tabDaten[[#This Row],[art]]="60",tabDaten[[#This Row],[art]]="70"),tabDaten[[#This Row],[Rechnung]],tabDaten[[#This Row],[Rechnung]]*-1)</f>
        <v>0</v>
      </c>
      <c r="N1782" s="44">
        <v>1</v>
      </c>
      <c r="O1782" s="45" t="s">
        <v>997</v>
      </c>
      <c r="P1782" s="45" t="s">
        <v>1321</v>
      </c>
      <c r="Q1782" s="45" t="s">
        <v>1726</v>
      </c>
      <c r="R1782" s="45" t="s">
        <v>995</v>
      </c>
      <c r="S1782" s="45" t="s">
        <v>1546</v>
      </c>
      <c r="T1782" s="44" t="s">
        <v>121</v>
      </c>
      <c r="U1782" s="46">
        <v>100</v>
      </c>
      <c r="V1782" s="46">
        <v>0</v>
      </c>
    </row>
    <row r="1783" spans="2:22" x14ac:dyDescent="0.2">
      <c r="B1783" s="14" t="str">
        <f>IF(tabDaten[[#This Row],[MandNr]]="","Fehler",IF(tabDaten[[#This Row],[MandNr]]=1,"1 Stadt Bad Rappenau","2 Eigenbetrieb Stadtenwässerung"))</f>
        <v>1 Stadt Bad Rappenau</v>
      </c>
      <c r="C1783" s="14" t="str">
        <f>IF(OR(tabDaten[[#This Row],[art]]="00",tabDaten[[#This Row],[art]]="01",tabDaten[[#This Row],[art]]="60",tabDaten[[#This Row],[art]]="61"),"0 Verwaltungshaushalt","1 Vermögenshaushalt")</f>
        <v>0 Verwaltungshaushalt</v>
      </c>
      <c r="D1783" s="14" t="str">
        <f>VLOOKUP(tabDaten[[#This Row],[art]],tabKontenart[],2,FALSE)</f>
        <v>01 Ausgaben VerwaltungsHH</v>
      </c>
      <c r="E1783" s="14" t="str">
        <f>LEFT(tabDaten[[#This Row],[Gld]],1) &amp; "    " &amp;VLOOKUP((tabDaten[[#This Row],[MandNr]]&amp;"x"&amp;LEFT(tabDaten[[#This Row],[Gld]],1)),tabGliederung[],2,FALSE)</f>
        <v xml:space="preserve">5    Gesundheit, Sport, Erholung </v>
      </c>
      <c r="F1783" s="14" t="str">
        <f>LEFT(tabDaten[[#This Row],[Gld]],2) &amp; "    " &amp;VLOOKUP((tabDaten[[#This Row],[MandNr]]&amp;"x"&amp;LEFT(tabDaten[[#This Row],[Gld]],2)),tabGliederung[],2,FALSE)</f>
        <v xml:space="preserve">57    Badeanstalten </v>
      </c>
      <c r="G17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1783" s="14" t="str">
        <f>LEFT(tabDaten[[#This Row],[Gld]],4) &amp; "    " &amp;VLOOKUP((tabDaten[[#This Row],[MandNr]]&amp;"x"&amp;LEFT(tabDaten[[#This Row],[Gld]],4)),tabGliederung[],2,FALSE)</f>
        <v xml:space="preserve">5720    Bewegungsbad Obergimpern </v>
      </c>
      <c r="I1783" s="14" t="str">
        <f>IF(OR(LEFT(tabDaten[[#This Row],[Grp]],1)*1=3,LEFT(tabDaten[[#This Row],[Grp]],1)*1=9),LEFT(tabDaten[[#This Row],[Grp]],2),LEFT(tabDaten[[#This Row],[Grp]],1))</f>
        <v>6</v>
      </c>
      <c r="J1783" s="14" t="str">
        <f>VLOOKUP(tabDaten[[#This Row],[GrpKurz]],tabGruppierung[],2,FALSE)</f>
        <v>A   Sächlicher Verwaltungs- und Betriebsaufwand</v>
      </c>
      <c r="K17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5720-679000    Innere Verrechnungen   </v>
      </c>
      <c r="L1783" s="17">
        <f>IF(OR(tabDaten[[#This Row],[art]]="00",tabDaten[[#This Row],[art]]="10"),tabDaten[[#This Row],[Plan]],tabDaten[[#This Row],[Plan]]*-1)</f>
        <v>-13800</v>
      </c>
      <c r="M1783" s="18">
        <f>IF(OR(tabDaten[[#This Row],[art]]="00",tabDaten[[#This Row],[art]]="10",tabDaten[[#This Row],[art]]="60",tabDaten[[#This Row],[art]]="70"),tabDaten[[#This Row],[Rechnung]],tabDaten[[#This Row],[Rechnung]]*-1)</f>
        <v>0</v>
      </c>
      <c r="N1783" s="44">
        <v>1</v>
      </c>
      <c r="O1783" s="45" t="s">
        <v>997</v>
      </c>
      <c r="P1783" s="45" t="s">
        <v>1321</v>
      </c>
      <c r="Q1783" s="45" t="s">
        <v>1728</v>
      </c>
      <c r="R1783" s="45" t="s">
        <v>995</v>
      </c>
      <c r="S1783" s="45" t="s">
        <v>1546</v>
      </c>
      <c r="T1783" s="44" t="s">
        <v>11</v>
      </c>
      <c r="U1783" s="46">
        <v>13800</v>
      </c>
      <c r="V1783" s="46">
        <v>0</v>
      </c>
    </row>
    <row r="1784" spans="2:22" x14ac:dyDescent="0.2">
      <c r="B1784" s="14" t="str">
        <f>IF(tabDaten[[#This Row],[MandNr]]="","Fehler",IF(tabDaten[[#This Row],[MandNr]]=1,"1 Stadt Bad Rappenau","2 Eigenbetrieb Stadtenwässerung"))</f>
        <v>1 Stadt Bad Rappenau</v>
      </c>
      <c r="C1784" s="14" t="str">
        <f>IF(OR(tabDaten[[#This Row],[art]]="00",tabDaten[[#This Row],[art]]="01",tabDaten[[#This Row],[art]]="60",tabDaten[[#This Row],[art]]="61"),"0 Verwaltungshaushalt","1 Vermögenshaushalt")</f>
        <v>0 Verwaltungshaushalt</v>
      </c>
      <c r="D1784" s="14" t="str">
        <f>VLOOKUP(tabDaten[[#This Row],[art]],tabKontenart[],2,FALSE)</f>
        <v>01 Ausgaben VerwaltungsHH</v>
      </c>
      <c r="E1784" s="14" t="str">
        <f>LEFT(tabDaten[[#This Row],[Gld]],1) &amp; "    " &amp;VLOOKUP((tabDaten[[#This Row],[MandNr]]&amp;"x"&amp;LEFT(tabDaten[[#This Row],[Gld]],1)),tabGliederung[],2,FALSE)</f>
        <v xml:space="preserve">5    Gesundheit, Sport, Erholung </v>
      </c>
      <c r="F1784" s="14" t="str">
        <f>LEFT(tabDaten[[#This Row],[Gld]],2) &amp; "    " &amp;VLOOKUP((tabDaten[[#This Row],[MandNr]]&amp;"x"&amp;LEFT(tabDaten[[#This Row],[Gld]],2)),tabGliederung[],2,FALSE)</f>
        <v xml:space="preserve">58    Park- und Gartenanlagen </v>
      </c>
      <c r="G17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84" s="14" t="str">
        <f>LEFT(tabDaten[[#This Row],[Gld]],4) &amp; "    " &amp;VLOOKUP((tabDaten[[#This Row],[MandNr]]&amp;"x"&amp;LEFT(tabDaten[[#This Row],[Gld]],4)),tabGliederung[],2,FALSE)</f>
        <v xml:space="preserve">5800    Park- und Gartenanlagen </v>
      </c>
      <c r="I1784" s="14" t="str">
        <f>IF(OR(LEFT(tabDaten[[#This Row],[Grp]],1)*1=3,LEFT(tabDaten[[#This Row],[Grp]],1)*1=9),LEFT(tabDaten[[#This Row],[Grp]],2),LEFT(tabDaten[[#This Row],[Grp]],1))</f>
        <v>5</v>
      </c>
      <c r="J1784" s="14" t="str">
        <f>VLOOKUP(tabDaten[[#This Row],[GrpKurz]],tabGruppierung[],2,FALSE)</f>
        <v>A   Sächlicher Verwaltungs- und Betriebsaufwand</v>
      </c>
      <c r="K17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5800-501000    Gebäudeunterhaltung Grillhütte   </v>
      </c>
      <c r="L1784" s="17">
        <f>IF(OR(tabDaten[[#This Row],[art]]="00",tabDaten[[#This Row],[art]]="10"),tabDaten[[#This Row],[Plan]],tabDaten[[#This Row],[Plan]]*-1)</f>
        <v>0</v>
      </c>
      <c r="M1784" s="18">
        <f>IF(OR(tabDaten[[#This Row],[art]]="00",tabDaten[[#This Row],[art]]="10",tabDaten[[#This Row],[art]]="60",tabDaten[[#This Row],[art]]="70"),tabDaten[[#This Row],[Rechnung]],tabDaten[[#This Row],[Rechnung]]*-1)</f>
        <v>-306.72000000000003</v>
      </c>
      <c r="N1784" s="44">
        <v>1</v>
      </c>
      <c r="O1784" s="45" t="s">
        <v>997</v>
      </c>
      <c r="P1784" s="45" t="s">
        <v>1323</v>
      </c>
      <c r="Q1784" s="45" t="s">
        <v>1730</v>
      </c>
      <c r="R1784" s="45" t="s">
        <v>995</v>
      </c>
      <c r="S1784" s="45" t="s">
        <v>1546</v>
      </c>
      <c r="T1784" s="44" t="s">
        <v>2134</v>
      </c>
      <c r="U1784" s="46">
        <v>0</v>
      </c>
      <c r="V1784" s="46">
        <v>306.72000000000003</v>
      </c>
    </row>
    <row r="1785" spans="2:22" x14ac:dyDescent="0.2">
      <c r="B1785" s="14" t="str">
        <f>IF(tabDaten[[#This Row],[MandNr]]="","Fehler",IF(tabDaten[[#This Row],[MandNr]]=1,"1 Stadt Bad Rappenau","2 Eigenbetrieb Stadtenwässerung"))</f>
        <v>1 Stadt Bad Rappenau</v>
      </c>
      <c r="C1785" s="14" t="str">
        <f>IF(OR(tabDaten[[#This Row],[art]]="00",tabDaten[[#This Row],[art]]="01",tabDaten[[#This Row],[art]]="60",tabDaten[[#This Row],[art]]="61"),"0 Verwaltungshaushalt","1 Vermögenshaushalt")</f>
        <v>0 Verwaltungshaushalt</v>
      </c>
      <c r="D1785" s="14" t="str">
        <f>VLOOKUP(tabDaten[[#This Row],[art]],tabKontenart[],2,FALSE)</f>
        <v>01 Ausgaben VerwaltungsHH</v>
      </c>
      <c r="E1785" s="14" t="str">
        <f>LEFT(tabDaten[[#This Row],[Gld]],1) &amp; "    " &amp;VLOOKUP((tabDaten[[#This Row],[MandNr]]&amp;"x"&amp;LEFT(tabDaten[[#This Row],[Gld]],1)),tabGliederung[],2,FALSE)</f>
        <v xml:space="preserve">5    Gesundheit, Sport, Erholung </v>
      </c>
      <c r="F1785" s="14" t="str">
        <f>LEFT(tabDaten[[#This Row],[Gld]],2) &amp; "    " &amp;VLOOKUP((tabDaten[[#This Row],[MandNr]]&amp;"x"&amp;LEFT(tabDaten[[#This Row],[Gld]],2)),tabGliederung[],2,FALSE)</f>
        <v xml:space="preserve">58    Park- und Gartenanlagen </v>
      </c>
      <c r="G17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85" s="14" t="str">
        <f>LEFT(tabDaten[[#This Row],[Gld]],4) &amp; "    " &amp;VLOOKUP((tabDaten[[#This Row],[MandNr]]&amp;"x"&amp;LEFT(tabDaten[[#This Row],[Gld]],4)),tabGliederung[],2,FALSE)</f>
        <v xml:space="preserve">5800    Park- und Gartenanlagen </v>
      </c>
      <c r="I1785" s="14" t="str">
        <f>IF(OR(LEFT(tabDaten[[#This Row],[Grp]],1)*1=3,LEFT(tabDaten[[#This Row],[Grp]],1)*1=9),LEFT(tabDaten[[#This Row],[Grp]],2),LEFT(tabDaten[[#This Row],[Grp]],1))</f>
        <v>5</v>
      </c>
      <c r="J1785" s="14" t="str">
        <f>VLOOKUP(tabDaten[[#This Row],[GrpKurz]],tabGruppierung[],2,FALSE)</f>
        <v>A   Sächlicher Verwaltungs- und Betriebsaufwand</v>
      </c>
      <c r="K17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5800-510000    Unterhaltung Grünanlagen   </v>
      </c>
      <c r="L1785" s="17">
        <f>IF(OR(tabDaten[[#This Row],[art]]="00",tabDaten[[#This Row],[art]]="10"),tabDaten[[#This Row],[Plan]],tabDaten[[#This Row],[Plan]]*-1)</f>
        <v>-220000</v>
      </c>
      <c r="M1785" s="18">
        <f>IF(OR(tabDaten[[#This Row],[art]]="00",tabDaten[[#This Row],[art]]="10",tabDaten[[#This Row],[art]]="60",tabDaten[[#This Row],[art]]="70"),tabDaten[[#This Row],[Rechnung]],tabDaten[[#This Row],[Rechnung]]*-1)</f>
        <v>-292665.84000000003</v>
      </c>
      <c r="N1785" s="44">
        <v>1</v>
      </c>
      <c r="O1785" s="45" t="s">
        <v>997</v>
      </c>
      <c r="P1785" s="45" t="s">
        <v>1323</v>
      </c>
      <c r="Q1785" s="45" t="s">
        <v>1731</v>
      </c>
      <c r="R1785" s="45" t="s">
        <v>995</v>
      </c>
      <c r="S1785" s="45" t="s">
        <v>1546</v>
      </c>
      <c r="T1785" s="44" t="s">
        <v>240</v>
      </c>
      <c r="U1785" s="46">
        <v>220000</v>
      </c>
      <c r="V1785" s="46">
        <v>292665.84000000003</v>
      </c>
    </row>
    <row r="1786" spans="2:22" x14ac:dyDescent="0.2">
      <c r="B1786" s="14" t="str">
        <f>IF(tabDaten[[#This Row],[MandNr]]="","Fehler",IF(tabDaten[[#This Row],[MandNr]]=1,"1 Stadt Bad Rappenau","2 Eigenbetrieb Stadtenwässerung"))</f>
        <v>1 Stadt Bad Rappenau</v>
      </c>
      <c r="C1786" s="14" t="str">
        <f>IF(OR(tabDaten[[#This Row],[art]]="00",tabDaten[[#This Row],[art]]="01",tabDaten[[#This Row],[art]]="60",tabDaten[[#This Row],[art]]="61"),"0 Verwaltungshaushalt","1 Vermögenshaushalt")</f>
        <v>0 Verwaltungshaushalt</v>
      </c>
      <c r="D1786" s="14" t="str">
        <f>VLOOKUP(tabDaten[[#This Row],[art]],tabKontenart[],2,FALSE)</f>
        <v>01 Ausgaben VerwaltungsHH</v>
      </c>
      <c r="E1786" s="14" t="str">
        <f>LEFT(tabDaten[[#This Row],[Gld]],1) &amp; "    " &amp;VLOOKUP((tabDaten[[#This Row],[MandNr]]&amp;"x"&amp;LEFT(tabDaten[[#This Row],[Gld]],1)),tabGliederung[],2,FALSE)</f>
        <v xml:space="preserve">5    Gesundheit, Sport, Erholung </v>
      </c>
      <c r="F1786" s="14" t="str">
        <f>LEFT(tabDaten[[#This Row],[Gld]],2) &amp; "    " &amp;VLOOKUP((tabDaten[[#This Row],[MandNr]]&amp;"x"&amp;LEFT(tabDaten[[#This Row],[Gld]],2)),tabGliederung[],2,FALSE)</f>
        <v xml:space="preserve">58    Park- und Gartenanlagen </v>
      </c>
      <c r="G17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86" s="14" t="str">
        <f>LEFT(tabDaten[[#This Row],[Gld]],4) &amp; "    " &amp;VLOOKUP((tabDaten[[#This Row],[MandNr]]&amp;"x"&amp;LEFT(tabDaten[[#This Row],[Gld]],4)),tabGliederung[],2,FALSE)</f>
        <v xml:space="preserve">5800    Park- und Gartenanlagen </v>
      </c>
      <c r="I1786" s="14" t="str">
        <f>IF(OR(LEFT(tabDaten[[#This Row],[Grp]],1)*1=3,LEFT(tabDaten[[#This Row],[Grp]],1)*1=9),LEFT(tabDaten[[#This Row],[Grp]],2),LEFT(tabDaten[[#This Row],[Grp]],1))</f>
        <v>5</v>
      </c>
      <c r="J1786" s="14" t="str">
        <f>VLOOKUP(tabDaten[[#This Row],[GrpKurz]],tabGruppierung[],2,FALSE)</f>
        <v>A   Sächlicher Verwaltungs- und Betriebsaufwand</v>
      </c>
      <c r="K17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5800-512000    Unterhaltung von Kinderspielplätzen   </v>
      </c>
      <c r="L1786" s="17">
        <f>IF(OR(tabDaten[[#This Row],[art]]="00",tabDaten[[#This Row],[art]]="10"),tabDaten[[#This Row],[Plan]],tabDaten[[#This Row],[Plan]]*-1)</f>
        <v>-35000</v>
      </c>
      <c r="M1786" s="18">
        <f>IF(OR(tabDaten[[#This Row],[art]]="00",tabDaten[[#This Row],[art]]="10",tabDaten[[#This Row],[art]]="60",tabDaten[[#This Row],[art]]="70"),tabDaten[[#This Row],[Rechnung]],tabDaten[[#This Row],[Rechnung]]*-1)</f>
        <v>-67558.39</v>
      </c>
      <c r="N1786" s="44">
        <v>1</v>
      </c>
      <c r="O1786" s="45" t="s">
        <v>997</v>
      </c>
      <c r="P1786" s="45" t="s">
        <v>1323</v>
      </c>
      <c r="Q1786" s="45" t="s">
        <v>1777</v>
      </c>
      <c r="R1786" s="45" t="s">
        <v>995</v>
      </c>
      <c r="S1786" s="45" t="s">
        <v>1546</v>
      </c>
      <c r="T1786" s="44" t="s">
        <v>241</v>
      </c>
      <c r="U1786" s="46">
        <v>35000</v>
      </c>
      <c r="V1786" s="46">
        <v>67558.39</v>
      </c>
    </row>
    <row r="1787" spans="2:22" x14ac:dyDescent="0.2">
      <c r="B1787" s="14" t="str">
        <f>IF(tabDaten[[#This Row],[MandNr]]="","Fehler",IF(tabDaten[[#This Row],[MandNr]]=1,"1 Stadt Bad Rappenau","2 Eigenbetrieb Stadtenwässerung"))</f>
        <v>1 Stadt Bad Rappenau</v>
      </c>
      <c r="C1787" s="14" t="str">
        <f>IF(OR(tabDaten[[#This Row],[art]]="00",tabDaten[[#This Row],[art]]="01",tabDaten[[#This Row],[art]]="60",tabDaten[[#This Row],[art]]="61"),"0 Verwaltungshaushalt","1 Vermögenshaushalt")</f>
        <v>0 Verwaltungshaushalt</v>
      </c>
      <c r="D1787" s="14" t="str">
        <f>VLOOKUP(tabDaten[[#This Row],[art]],tabKontenart[],2,FALSE)</f>
        <v>01 Ausgaben VerwaltungsHH</v>
      </c>
      <c r="E1787" s="14" t="str">
        <f>LEFT(tabDaten[[#This Row],[Gld]],1) &amp; "    " &amp;VLOOKUP((tabDaten[[#This Row],[MandNr]]&amp;"x"&amp;LEFT(tabDaten[[#This Row],[Gld]],1)),tabGliederung[],2,FALSE)</f>
        <v xml:space="preserve">5    Gesundheit, Sport, Erholung </v>
      </c>
      <c r="F1787" s="14" t="str">
        <f>LEFT(tabDaten[[#This Row],[Gld]],2) &amp; "    " &amp;VLOOKUP((tabDaten[[#This Row],[MandNr]]&amp;"x"&amp;LEFT(tabDaten[[#This Row],[Gld]],2)),tabGliederung[],2,FALSE)</f>
        <v xml:space="preserve">58    Park- und Gartenanlagen </v>
      </c>
      <c r="G17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87" s="14" t="str">
        <f>LEFT(tabDaten[[#This Row],[Gld]],4) &amp; "    " &amp;VLOOKUP((tabDaten[[#This Row],[MandNr]]&amp;"x"&amp;LEFT(tabDaten[[#This Row],[Gld]],4)),tabGliederung[],2,FALSE)</f>
        <v xml:space="preserve">5800    Park- und Gartenanlagen </v>
      </c>
      <c r="I1787" s="14" t="str">
        <f>IF(OR(LEFT(tabDaten[[#This Row],[Grp]],1)*1=3,LEFT(tabDaten[[#This Row],[Grp]],1)*1=9),LEFT(tabDaten[[#This Row],[Grp]],2),LEFT(tabDaten[[#This Row],[Grp]],1))</f>
        <v>5</v>
      </c>
      <c r="J1787" s="14" t="str">
        <f>VLOOKUP(tabDaten[[#This Row],[GrpKurz]],tabGruppierung[],2,FALSE)</f>
        <v>A   Sächlicher Verwaltungs- und Betriebsaufwand</v>
      </c>
      <c r="K17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5800-513000    Unterhaltung von Parkbänken   </v>
      </c>
      <c r="L1787" s="17">
        <f>IF(OR(tabDaten[[#This Row],[art]]="00",tabDaten[[#This Row],[art]]="10"),tabDaten[[#This Row],[Plan]],tabDaten[[#This Row],[Plan]]*-1)</f>
        <v>-4000</v>
      </c>
      <c r="M1787" s="18">
        <f>IF(OR(tabDaten[[#This Row],[art]]="00",tabDaten[[#This Row],[art]]="10",tabDaten[[#This Row],[art]]="60",tabDaten[[#This Row],[art]]="70"),tabDaten[[#This Row],[Rechnung]],tabDaten[[#This Row],[Rechnung]]*-1)</f>
        <v>-294.26</v>
      </c>
      <c r="N1787" s="44">
        <v>1</v>
      </c>
      <c r="O1787" s="45" t="s">
        <v>997</v>
      </c>
      <c r="P1787" s="45" t="s">
        <v>1323</v>
      </c>
      <c r="Q1787" s="45" t="s">
        <v>1778</v>
      </c>
      <c r="R1787" s="45" t="s">
        <v>995</v>
      </c>
      <c r="S1787" s="45" t="s">
        <v>1546</v>
      </c>
      <c r="T1787" s="44" t="s">
        <v>242</v>
      </c>
      <c r="U1787" s="46">
        <v>4000</v>
      </c>
      <c r="V1787" s="46">
        <v>294.26</v>
      </c>
    </row>
    <row r="1788" spans="2:22" x14ac:dyDescent="0.2">
      <c r="B1788" s="14" t="str">
        <f>IF(tabDaten[[#This Row],[MandNr]]="","Fehler",IF(tabDaten[[#This Row],[MandNr]]=1,"1 Stadt Bad Rappenau","2 Eigenbetrieb Stadtenwässerung"))</f>
        <v>1 Stadt Bad Rappenau</v>
      </c>
      <c r="C1788" s="14" t="str">
        <f>IF(OR(tabDaten[[#This Row],[art]]="00",tabDaten[[#This Row],[art]]="01",tabDaten[[#This Row],[art]]="60",tabDaten[[#This Row],[art]]="61"),"0 Verwaltungshaushalt","1 Vermögenshaushalt")</f>
        <v>0 Verwaltungshaushalt</v>
      </c>
      <c r="D1788" s="14" t="str">
        <f>VLOOKUP(tabDaten[[#This Row],[art]],tabKontenart[],2,FALSE)</f>
        <v>01 Ausgaben VerwaltungsHH</v>
      </c>
      <c r="E1788" s="14" t="str">
        <f>LEFT(tabDaten[[#This Row],[Gld]],1) &amp; "    " &amp;VLOOKUP((tabDaten[[#This Row],[MandNr]]&amp;"x"&amp;LEFT(tabDaten[[#This Row],[Gld]],1)),tabGliederung[],2,FALSE)</f>
        <v xml:space="preserve">5    Gesundheit, Sport, Erholung </v>
      </c>
      <c r="F1788" s="14" t="str">
        <f>LEFT(tabDaten[[#This Row],[Gld]],2) &amp; "    " &amp;VLOOKUP((tabDaten[[#This Row],[MandNr]]&amp;"x"&amp;LEFT(tabDaten[[#This Row],[Gld]],2)),tabGliederung[],2,FALSE)</f>
        <v xml:space="preserve">58    Park- und Gartenanlagen </v>
      </c>
      <c r="G17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88" s="14" t="str">
        <f>LEFT(tabDaten[[#This Row],[Gld]],4) &amp; "    " &amp;VLOOKUP((tabDaten[[#This Row],[MandNr]]&amp;"x"&amp;LEFT(tabDaten[[#This Row],[Gld]],4)),tabGliederung[],2,FALSE)</f>
        <v xml:space="preserve">5800    Park- und Gartenanlagen </v>
      </c>
      <c r="I1788" s="14" t="str">
        <f>IF(OR(LEFT(tabDaten[[#This Row],[Grp]],1)*1=3,LEFT(tabDaten[[#This Row],[Grp]],1)*1=9),LEFT(tabDaten[[#This Row],[Grp]],2),LEFT(tabDaten[[#This Row],[Grp]],1))</f>
        <v>5</v>
      </c>
      <c r="J1788" s="14" t="str">
        <f>VLOOKUP(tabDaten[[#This Row],[GrpKurz]],tabGruppierung[],2,FALSE)</f>
        <v>A   Sächlicher Verwaltungs- und Betriebsaufwand</v>
      </c>
      <c r="K17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5800-514000    Unterhaltung von Brunnen, Wasserspielen und Kneippbecken  </v>
      </c>
      <c r="L1788" s="17">
        <f>IF(OR(tabDaten[[#This Row],[art]]="00",tabDaten[[#This Row],[art]]="10"),tabDaten[[#This Row],[Plan]],tabDaten[[#This Row],[Plan]]*-1)</f>
        <v>-5000</v>
      </c>
      <c r="M1788" s="18">
        <f>IF(OR(tabDaten[[#This Row],[art]]="00",tabDaten[[#This Row],[art]]="10",tabDaten[[#This Row],[art]]="60",tabDaten[[#This Row],[art]]="70"),tabDaten[[#This Row],[Rechnung]],tabDaten[[#This Row],[Rechnung]]*-1)</f>
        <v>-9833.27</v>
      </c>
      <c r="N1788" s="44">
        <v>1</v>
      </c>
      <c r="O1788" s="45" t="s">
        <v>997</v>
      </c>
      <c r="P1788" s="45" t="s">
        <v>1323</v>
      </c>
      <c r="Q1788" s="45" t="s">
        <v>1779</v>
      </c>
      <c r="R1788" s="45" t="s">
        <v>995</v>
      </c>
      <c r="S1788" s="45" t="s">
        <v>1546</v>
      </c>
      <c r="T1788" s="44" t="s">
        <v>2040</v>
      </c>
      <c r="U1788" s="46">
        <v>5000</v>
      </c>
      <c r="V1788" s="46">
        <v>9833.27</v>
      </c>
    </row>
    <row r="1789" spans="2:22" x14ac:dyDescent="0.2">
      <c r="B1789" s="14" t="str">
        <f>IF(tabDaten[[#This Row],[MandNr]]="","Fehler",IF(tabDaten[[#This Row],[MandNr]]=1,"1 Stadt Bad Rappenau","2 Eigenbetrieb Stadtenwässerung"))</f>
        <v>1 Stadt Bad Rappenau</v>
      </c>
      <c r="C1789" s="14" t="str">
        <f>IF(OR(tabDaten[[#This Row],[art]]="00",tabDaten[[#This Row],[art]]="01",tabDaten[[#This Row],[art]]="60",tabDaten[[#This Row],[art]]="61"),"0 Verwaltungshaushalt","1 Vermögenshaushalt")</f>
        <v>0 Verwaltungshaushalt</v>
      </c>
      <c r="D1789" s="14" t="str">
        <f>VLOOKUP(tabDaten[[#This Row],[art]],tabKontenart[],2,FALSE)</f>
        <v>01 Ausgaben VerwaltungsHH</v>
      </c>
      <c r="E1789" s="14" t="str">
        <f>LEFT(tabDaten[[#This Row],[Gld]],1) &amp; "    " &amp;VLOOKUP((tabDaten[[#This Row],[MandNr]]&amp;"x"&amp;LEFT(tabDaten[[#This Row],[Gld]],1)),tabGliederung[],2,FALSE)</f>
        <v xml:space="preserve">5    Gesundheit, Sport, Erholung </v>
      </c>
      <c r="F1789" s="14" t="str">
        <f>LEFT(tabDaten[[#This Row],[Gld]],2) &amp; "    " &amp;VLOOKUP((tabDaten[[#This Row],[MandNr]]&amp;"x"&amp;LEFT(tabDaten[[#This Row],[Gld]],2)),tabGliederung[],2,FALSE)</f>
        <v xml:space="preserve">58    Park- und Gartenanlagen </v>
      </c>
      <c r="G17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89" s="14" t="str">
        <f>LEFT(tabDaten[[#This Row],[Gld]],4) &amp; "    " &amp;VLOOKUP((tabDaten[[#This Row],[MandNr]]&amp;"x"&amp;LEFT(tabDaten[[#This Row],[Gld]],4)),tabGliederung[],2,FALSE)</f>
        <v xml:space="preserve">5800    Park- und Gartenanlagen </v>
      </c>
      <c r="I1789" s="14" t="str">
        <f>IF(OR(LEFT(tabDaten[[#This Row],[Grp]],1)*1=3,LEFT(tabDaten[[#This Row],[Grp]],1)*1=9),LEFT(tabDaten[[#This Row],[Grp]],2),LEFT(tabDaten[[#This Row],[Grp]],1))</f>
        <v>5</v>
      </c>
      <c r="J1789" s="14" t="str">
        <f>VLOOKUP(tabDaten[[#This Row],[GrpKurz]],tabGruppierung[],2,FALSE)</f>
        <v>A   Sächlicher Verwaltungs- und Betriebsaufwand</v>
      </c>
      <c r="K17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5800-521000    Geräte, Ausstattungs- und Einrichtungsgegenstände  </v>
      </c>
      <c r="L1789" s="17">
        <f>IF(OR(tabDaten[[#This Row],[art]]="00",tabDaten[[#This Row],[art]]="10"),tabDaten[[#This Row],[Plan]],tabDaten[[#This Row],[Plan]]*-1)</f>
        <v>-500</v>
      </c>
      <c r="M1789" s="18">
        <f>IF(OR(tabDaten[[#This Row],[art]]="00",tabDaten[[#This Row],[art]]="10",tabDaten[[#This Row],[art]]="60",tabDaten[[#This Row],[art]]="70"),tabDaten[[#This Row],[Rechnung]],tabDaten[[#This Row],[Rechnung]]*-1)</f>
        <v>-1826.4</v>
      </c>
      <c r="N1789" s="44">
        <v>1</v>
      </c>
      <c r="O1789" s="45" t="s">
        <v>997</v>
      </c>
      <c r="P1789" s="45" t="s">
        <v>1323</v>
      </c>
      <c r="Q1789" s="45" t="s">
        <v>1750</v>
      </c>
      <c r="R1789" s="45" t="s">
        <v>995</v>
      </c>
      <c r="S1789" s="45" t="s">
        <v>1546</v>
      </c>
      <c r="T1789" s="44" t="s">
        <v>125</v>
      </c>
      <c r="U1789" s="46">
        <v>500</v>
      </c>
      <c r="V1789" s="46">
        <v>1826.4</v>
      </c>
    </row>
    <row r="1790" spans="2:22" x14ac:dyDescent="0.2">
      <c r="B1790" s="14" t="str">
        <f>IF(tabDaten[[#This Row],[MandNr]]="","Fehler",IF(tabDaten[[#This Row],[MandNr]]=1,"1 Stadt Bad Rappenau","2 Eigenbetrieb Stadtenwässerung"))</f>
        <v>1 Stadt Bad Rappenau</v>
      </c>
      <c r="C1790" s="14" t="str">
        <f>IF(OR(tabDaten[[#This Row],[art]]="00",tabDaten[[#This Row],[art]]="01",tabDaten[[#This Row],[art]]="60",tabDaten[[#This Row],[art]]="61"),"0 Verwaltungshaushalt","1 Vermögenshaushalt")</f>
        <v>0 Verwaltungshaushalt</v>
      </c>
      <c r="D1790" s="14" t="str">
        <f>VLOOKUP(tabDaten[[#This Row],[art]],tabKontenart[],2,FALSE)</f>
        <v>01 Ausgaben VerwaltungsHH</v>
      </c>
      <c r="E1790" s="14" t="str">
        <f>LEFT(tabDaten[[#This Row],[Gld]],1) &amp; "    " &amp;VLOOKUP((tabDaten[[#This Row],[MandNr]]&amp;"x"&amp;LEFT(tabDaten[[#This Row],[Gld]],1)),tabGliederung[],2,FALSE)</f>
        <v xml:space="preserve">5    Gesundheit, Sport, Erholung </v>
      </c>
      <c r="F1790" s="14" t="str">
        <f>LEFT(tabDaten[[#This Row],[Gld]],2) &amp; "    " &amp;VLOOKUP((tabDaten[[#This Row],[MandNr]]&amp;"x"&amp;LEFT(tabDaten[[#This Row],[Gld]],2)),tabGliederung[],2,FALSE)</f>
        <v xml:space="preserve">58    Park- und Gartenanlagen </v>
      </c>
      <c r="G17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90" s="14" t="str">
        <f>LEFT(tabDaten[[#This Row],[Gld]],4) &amp; "    " &amp;VLOOKUP((tabDaten[[#This Row],[MandNr]]&amp;"x"&amp;LEFT(tabDaten[[#This Row],[Gld]],4)),tabGliederung[],2,FALSE)</f>
        <v xml:space="preserve">5800    Park- und Gartenanlagen </v>
      </c>
      <c r="I1790" s="14" t="str">
        <f>IF(OR(LEFT(tabDaten[[#This Row],[Grp]],1)*1=3,LEFT(tabDaten[[#This Row],[Grp]],1)*1=9),LEFT(tabDaten[[#This Row],[Grp]],2),LEFT(tabDaten[[#This Row],[Grp]],1))</f>
        <v>5</v>
      </c>
      <c r="J1790" s="14" t="str">
        <f>VLOOKUP(tabDaten[[#This Row],[GrpKurz]],tabGruppierung[],2,FALSE)</f>
        <v>A   Sächlicher Verwaltungs- und Betriebsaufwand</v>
      </c>
      <c r="K17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5800-531000    Mieten und Pachten   </v>
      </c>
      <c r="L1790" s="17">
        <f>IF(OR(tabDaten[[#This Row],[art]]="00",tabDaten[[#This Row],[art]]="10"),tabDaten[[#This Row],[Plan]],tabDaten[[#This Row],[Plan]]*-1)</f>
        <v>-500</v>
      </c>
      <c r="M1790" s="18">
        <f>IF(OR(tabDaten[[#This Row],[art]]="00",tabDaten[[#This Row],[art]]="10",tabDaten[[#This Row],[art]]="60",tabDaten[[#This Row],[art]]="70"),tabDaten[[#This Row],[Rechnung]],tabDaten[[#This Row],[Rechnung]]*-1)</f>
        <v>-465.03</v>
      </c>
      <c r="N1790" s="44">
        <v>1</v>
      </c>
      <c r="O1790" s="45" t="s">
        <v>997</v>
      </c>
      <c r="P1790" s="45" t="s">
        <v>1323</v>
      </c>
      <c r="Q1790" s="45" t="s">
        <v>1748</v>
      </c>
      <c r="R1790" s="45" t="s">
        <v>995</v>
      </c>
      <c r="S1790" s="45" t="s">
        <v>1546</v>
      </c>
      <c r="T1790" s="44" t="s">
        <v>43</v>
      </c>
      <c r="U1790" s="46">
        <v>500</v>
      </c>
      <c r="V1790" s="46">
        <v>465.03</v>
      </c>
    </row>
    <row r="1791" spans="2:22" x14ac:dyDescent="0.2">
      <c r="B1791" s="14" t="str">
        <f>IF(tabDaten[[#This Row],[MandNr]]="","Fehler",IF(tabDaten[[#This Row],[MandNr]]=1,"1 Stadt Bad Rappenau","2 Eigenbetrieb Stadtenwässerung"))</f>
        <v>1 Stadt Bad Rappenau</v>
      </c>
      <c r="C1791" s="14" t="str">
        <f>IF(OR(tabDaten[[#This Row],[art]]="00",tabDaten[[#This Row],[art]]="01",tabDaten[[#This Row],[art]]="60",tabDaten[[#This Row],[art]]="61"),"0 Verwaltungshaushalt","1 Vermögenshaushalt")</f>
        <v>0 Verwaltungshaushalt</v>
      </c>
      <c r="D1791" s="14" t="str">
        <f>VLOOKUP(tabDaten[[#This Row],[art]],tabKontenart[],2,FALSE)</f>
        <v>01 Ausgaben VerwaltungsHH</v>
      </c>
      <c r="E1791" s="14" t="str">
        <f>LEFT(tabDaten[[#This Row],[Gld]],1) &amp; "    " &amp;VLOOKUP((tabDaten[[#This Row],[MandNr]]&amp;"x"&amp;LEFT(tabDaten[[#This Row],[Gld]],1)),tabGliederung[],2,FALSE)</f>
        <v xml:space="preserve">5    Gesundheit, Sport, Erholung </v>
      </c>
      <c r="F1791" s="14" t="str">
        <f>LEFT(tabDaten[[#This Row],[Gld]],2) &amp; "    " &amp;VLOOKUP((tabDaten[[#This Row],[MandNr]]&amp;"x"&amp;LEFT(tabDaten[[#This Row],[Gld]],2)),tabGliederung[],2,FALSE)</f>
        <v xml:space="preserve">58    Park- und Gartenanlagen </v>
      </c>
      <c r="G17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91" s="14" t="str">
        <f>LEFT(tabDaten[[#This Row],[Gld]],4) &amp; "    " &amp;VLOOKUP((tabDaten[[#This Row],[MandNr]]&amp;"x"&amp;LEFT(tabDaten[[#This Row],[Gld]],4)),tabGliederung[],2,FALSE)</f>
        <v xml:space="preserve">5800    Park- und Gartenanlagen </v>
      </c>
      <c r="I1791" s="14" t="str">
        <f>IF(OR(LEFT(tabDaten[[#This Row],[Grp]],1)*1=3,LEFT(tabDaten[[#This Row],[Grp]],1)*1=9),LEFT(tabDaten[[#This Row],[Grp]],2),LEFT(tabDaten[[#This Row],[Grp]],1))</f>
        <v>5</v>
      </c>
      <c r="J1791" s="14" t="str">
        <f>VLOOKUP(tabDaten[[#This Row],[GrpKurz]],tabGruppierung[],2,FALSE)</f>
        <v>A   Sächlicher Verwaltungs- und Betriebsaufwand</v>
      </c>
      <c r="K17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5800-541000    Strom   </v>
      </c>
      <c r="L1791" s="17">
        <f>IF(OR(tabDaten[[#This Row],[art]]="00",tabDaten[[#This Row],[art]]="10"),tabDaten[[#This Row],[Plan]],tabDaten[[#This Row],[Plan]]*-1)</f>
        <v>-500</v>
      </c>
      <c r="M1791" s="18">
        <f>IF(OR(tabDaten[[#This Row],[art]]="00",tabDaten[[#This Row],[art]]="10",tabDaten[[#This Row],[art]]="60",tabDaten[[#This Row],[art]]="70"),tabDaten[[#This Row],[Rechnung]],tabDaten[[#This Row],[Rechnung]]*-1)</f>
        <v>-1496.5</v>
      </c>
      <c r="N1791" s="44">
        <v>1</v>
      </c>
      <c r="O1791" s="45" t="s">
        <v>997</v>
      </c>
      <c r="P1791" s="45" t="s">
        <v>1323</v>
      </c>
      <c r="Q1791" s="45" t="s">
        <v>1732</v>
      </c>
      <c r="R1791" s="45" t="s">
        <v>995</v>
      </c>
      <c r="S1791" s="45" t="s">
        <v>1546</v>
      </c>
      <c r="T1791" s="44" t="s">
        <v>135</v>
      </c>
      <c r="U1791" s="46">
        <v>500</v>
      </c>
      <c r="V1791" s="46">
        <v>1496.5</v>
      </c>
    </row>
    <row r="1792" spans="2:22" x14ac:dyDescent="0.2">
      <c r="B1792" s="14" t="str">
        <f>IF(tabDaten[[#This Row],[MandNr]]="","Fehler",IF(tabDaten[[#This Row],[MandNr]]=1,"1 Stadt Bad Rappenau","2 Eigenbetrieb Stadtenwässerung"))</f>
        <v>1 Stadt Bad Rappenau</v>
      </c>
      <c r="C1792" s="14" t="str">
        <f>IF(OR(tabDaten[[#This Row],[art]]="00",tabDaten[[#This Row],[art]]="01",tabDaten[[#This Row],[art]]="60",tabDaten[[#This Row],[art]]="61"),"0 Verwaltungshaushalt","1 Vermögenshaushalt")</f>
        <v>0 Verwaltungshaushalt</v>
      </c>
      <c r="D1792" s="14" t="str">
        <f>VLOOKUP(tabDaten[[#This Row],[art]],tabKontenart[],2,FALSE)</f>
        <v>01 Ausgaben VerwaltungsHH</v>
      </c>
      <c r="E1792" s="14" t="str">
        <f>LEFT(tabDaten[[#This Row],[Gld]],1) &amp; "    " &amp;VLOOKUP((tabDaten[[#This Row],[MandNr]]&amp;"x"&amp;LEFT(tabDaten[[#This Row],[Gld]],1)),tabGliederung[],2,FALSE)</f>
        <v xml:space="preserve">5    Gesundheit, Sport, Erholung </v>
      </c>
      <c r="F1792" s="14" t="str">
        <f>LEFT(tabDaten[[#This Row],[Gld]],2) &amp; "    " &amp;VLOOKUP((tabDaten[[#This Row],[MandNr]]&amp;"x"&amp;LEFT(tabDaten[[#This Row],[Gld]],2)),tabGliederung[],2,FALSE)</f>
        <v xml:space="preserve">58    Park- und Gartenanlagen </v>
      </c>
      <c r="G17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92" s="14" t="str">
        <f>LEFT(tabDaten[[#This Row],[Gld]],4) &amp; "    " &amp;VLOOKUP((tabDaten[[#This Row],[MandNr]]&amp;"x"&amp;LEFT(tabDaten[[#This Row],[Gld]],4)),tabGliederung[],2,FALSE)</f>
        <v xml:space="preserve">5800    Park- und Gartenanlagen </v>
      </c>
      <c r="I1792" s="14" t="str">
        <f>IF(OR(LEFT(tabDaten[[#This Row],[Grp]],1)*1=3,LEFT(tabDaten[[#This Row],[Grp]],1)*1=9),LEFT(tabDaten[[#This Row],[Grp]],2),LEFT(tabDaten[[#This Row],[Grp]],1))</f>
        <v>5</v>
      </c>
      <c r="J1792" s="14" t="str">
        <f>VLOOKUP(tabDaten[[#This Row],[GrpKurz]],tabGruppierung[],2,FALSE)</f>
        <v>A   Sächlicher Verwaltungs- und Betriebsaufwand</v>
      </c>
      <c r="K17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5800-542000    Wasser / Abwasser   </v>
      </c>
      <c r="L1792" s="17">
        <f>IF(OR(tabDaten[[#This Row],[art]]="00",tabDaten[[#This Row],[art]]="10"),tabDaten[[#This Row],[Plan]],tabDaten[[#This Row],[Plan]]*-1)</f>
        <v>-6000</v>
      </c>
      <c r="M1792" s="18">
        <f>IF(OR(tabDaten[[#This Row],[art]]="00",tabDaten[[#This Row],[art]]="10",tabDaten[[#This Row],[art]]="60",tabDaten[[#This Row],[art]]="70"),tabDaten[[#This Row],[Rechnung]],tabDaten[[#This Row],[Rechnung]]*-1)</f>
        <v>-2762.02</v>
      </c>
      <c r="N1792" s="44">
        <v>1</v>
      </c>
      <c r="O1792" s="45" t="s">
        <v>997</v>
      </c>
      <c r="P1792" s="45" t="s">
        <v>1323</v>
      </c>
      <c r="Q1792" s="45" t="s">
        <v>1733</v>
      </c>
      <c r="R1792" s="45" t="s">
        <v>995</v>
      </c>
      <c r="S1792" s="45" t="s">
        <v>1546</v>
      </c>
      <c r="T1792" s="44" t="s">
        <v>136</v>
      </c>
      <c r="U1792" s="46">
        <v>6000</v>
      </c>
      <c r="V1792" s="46">
        <v>2762.02</v>
      </c>
    </row>
    <row r="1793" spans="2:22" x14ac:dyDescent="0.2">
      <c r="B1793" s="14" t="str">
        <f>IF(tabDaten[[#This Row],[MandNr]]="","Fehler",IF(tabDaten[[#This Row],[MandNr]]=1,"1 Stadt Bad Rappenau","2 Eigenbetrieb Stadtenwässerung"))</f>
        <v>1 Stadt Bad Rappenau</v>
      </c>
      <c r="C1793" s="14" t="str">
        <f>IF(OR(tabDaten[[#This Row],[art]]="00",tabDaten[[#This Row],[art]]="01",tabDaten[[#This Row],[art]]="60",tabDaten[[#This Row],[art]]="61"),"0 Verwaltungshaushalt","1 Vermögenshaushalt")</f>
        <v>0 Verwaltungshaushalt</v>
      </c>
      <c r="D1793" s="14" t="str">
        <f>VLOOKUP(tabDaten[[#This Row],[art]],tabKontenart[],2,FALSE)</f>
        <v>01 Ausgaben VerwaltungsHH</v>
      </c>
      <c r="E1793" s="14" t="str">
        <f>LEFT(tabDaten[[#This Row],[Gld]],1) &amp; "    " &amp;VLOOKUP((tabDaten[[#This Row],[MandNr]]&amp;"x"&amp;LEFT(tabDaten[[#This Row],[Gld]],1)),tabGliederung[],2,FALSE)</f>
        <v xml:space="preserve">5    Gesundheit, Sport, Erholung </v>
      </c>
      <c r="F1793" s="14" t="str">
        <f>LEFT(tabDaten[[#This Row],[Gld]],2) &amp; "    " &amp;VLOOKUP((tabDaten[[#This Row],[MandNr]]&amp;"x"&amp;LEFT(tabDaten[[#This Row],[Gld]],2)),tabGliederung[],2,FALSE)</f>
        <v xml:space="preserve">58    Park- und Gartenanlagen </v>
      </c>
      <c r="G17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93" s="14" t="str">
        <f>LEFT(tabDaten[[#This Row],[Gld]],4) &amp; "    " &amp;VLOOKUP((tabDaten[[#This Row],[MandNr]]&amp;"x"&amp;LEFT(tabDaten[[#This Row],[Gld]],4)),tabGliederung[],2,FALSE)</f>
        <v xml:space="preserve">5800    Park- und Gartenanlagen </v>
      </c>
      <c r="I1793" s="14" t="str">
        <f>IF(OR(LEFT(tabDaten[[#This Row],[Grp]],1)*1=3,LEFT(tabDaten[[#This Row],[Grp]],1)*1=9),LEFT(tabDaten[[#This Row],[Grp]],2),LEFT(tabDaten[[#This Row],[Grp]],1))</f>
        <v>6</v>
      </c>
      <c r="J1793" s="14" t="str">
        <f>VLOOKUP(tabDaten[[#This Row],[GrpKurz]],tabGruppierung[],2,FALSE)</f>
        <v>A   Sächlicher Verwaltungs- und Betriebsaufwand</v>
      </c>
      <c r="K17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5800-636000    sonstige sächliche Zweckausgaben  </v>
      </c>
      <c r="L1793" s="17">
        <f>IF(OR(tabDaten[[#This Row],[art]]="00",tabDaten[[#This Row],[art]]="10"),tabDaten[[#This Row],[Plan]],tabDaten[[#This Row],[Plan]]*-1)</f>
        <v>-30000</v>
      </c>
      <c r="M1793" s="18">
        <f>IF(OR(tabDaten[[#This Row],[art]]="00",tabDaten[[#This Row],[art]]="10",tabDaten[[#This Row],[art]]="60",tabDaten[[#This Row],[art]]="70"),tabDaten[[#This Row],[Rechnung]],tabDaten[[#This Row],[Rechnung]]*-1)</f>
        <v>-25830.14</v>
      </c>
      <c r="N1793" s="44">
        <v>1</v>
      </c>
      <c r="O1793" s="45" t="s">
        <v>997</v>
      </c>
      <c r="P1793" s="45" t="s">
        <v>1323</v>
      </c>
      <c r="Q1793" s="45" t="s">
        <v>1739</v>
      </c>
      <c r="R1793" s="45" t="s">
        <v>995</v>
      </c>
      <c r="S1793" s="45" t="s">
        <v>1546</v>
      </c>
      <c r="T1793" s="44" t="s">
        <v>196</v>
      </c>
      <c r="U1793" s="46">
        <v>30000</v>
      </c>
      <c r="V1793" s="46">
        <v>25830.14</v>
      </c>
    </row>
    <row r="1794" spans="2:22" x14ac:dyDescent="0.2">
      <c r="B1794" s="14" t="str">
        <f>IF(tabDaten[[#This Row],[MandNr]]="","Fehler",IF(tabDaten[[#This Row],[MandNr]]=1,"1 Stadt Bad Rappenau","2 Eigenbetrieb Stadtenwässerung"))</f>
        <v>1 Stadt Bad Rappenau</v>
      </c>
      <c r="C1794" s="14" t="str">
        <f>IF(OR(tabDaten[[#This Row],[art]]="00",tabDaten[[#This Row],[art]]="01",tabDaten[[#This Row],[art]]="60",tabDaten[[#This Row],[art]]="61"),"0 Verwaltungshaushalt","1 Vermögenshaushalt")</f>
        <v>0 Verwaltungshaushalt</v>
      </c>
      <c r="D1794" s="14" t="str">
        <f>VLOOKUP(tabDaten[[#This Row],[art]],tabKontenart[],2,FALSE)</f>
        <v>01 Ausgaben VerwaltungsHH</v>
      </c>
      <c r="E1794" s="14" t="str">
        <f>LEFT(tabDaten[[#This Row],[Gld]],1) &amp; "    " &amp;VLOOKUP((tabDaten[[#This Row],[MandNr]]&amp;"x"&amp;LEFT(tabDaten[[#This Row],[Gld]],1)),tabGliederung[],2,FALSE)</f>
        <v xml:space="preserve">5    Gesundheit, Sport, Erholung </v>
      </c>
      <c r="F1794" s="14" t="str">
        <f>LEFT(tabDaten[[#This Row],[Gld]],2) &amp; "    " &amp;VLOOKUP((tabDaten[[#This Row],[MandNr]]&amp;"x"&amp;LEFT(tabDaten[[#This Row],[Gld]],2)),tabGliederung[],2,FALSE)</f>
        <v xml:space="preserve">58    Park- und Gartenanlagen </v>
      </c>
      <c r="G17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94" s="14" t="str">
        <f>LEFT(tabDaten[[#This Row],[Gld]],4) &amp; "    " &amp;VLOOKUP((tabDaten[[#This Row],[MandNr]]&amp;"x"&amp;LEFT(tabDaten[[#This Row],[Gld]],4)),tabGliederung[],2,FALSE)</f>
        <v xml:space="preserve">5800    Park- und Gartenanlagen </v>
      </c>
      <c r="I1794" s="14" t="str">
        <f>IF(OR(LEFT(tabDaten[[#This Row],[Grp]],1)*1=3,LEFT(tabDaten[[#This Row],[Grp]],1)*1=9),LEFT(tabDaten[[#This Row],[Grp]],2),LEFT(tabDaten[[#This Row],[Grp]],1))</f>
        <v>6</v>
      </c>
      <c r="J1794" s="14" t="str">
        <f>VLOOKUP(tabDaten[[#This Row],[GrpKurz]],tabGruppierung[],2,FALSE)</f>
        <v>A   Sächlicher Verwaltungs- und Betriebsaufwand</v>
      </c>
      <c r="K17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5800-638000    EDV-Kosten   </v>
      </c>
      <c r="L1794" s="17">
        <f>IF(OR(tabDaten[[#This Row],[art]]="00",tabDaten[[#This Row],[art]]="10"),tabDaten[[#This Row],[Plan]],tabDaten[[#This Row],[Plan]]*-1)</f>
        <v>0</v>
      </c>
      <c r="M1794" s="18">
        <f>IF(OR(tabDaten[[#This Row],[art]]="00",tabDaten[[#This Row],[art]]="10",tabDaten[[#This Row],[art]]="60",tabDaten[[#This Row],[art]]="70"),tabDaten[[#This Row],[Rechnung]],tabDaten[[#This Row],[Rechnung]]*-1)</f>
        <v>-1289.0999999999999</v>
      </c>
      <c r="N1794" s="44">
        <v>1</v>
      </c>
      <c r="O1794" s="45" t="s">
        <v>997</v>
      </c>
      <c r="P1794" s="45" t="s">
        <v>1323</v>
      </c>
      <c r="Q1794" s="45" t="s">
        <v>1722</v>
      </c>
      <c r="R1794" s="45" t="s">
        <v>995</v>
      </c>
      <c r="S1794" s="45" t="s">
        <v>1546</v>
      </c>
      <c r="T1794" s="44" t="s">
        <v>117</v>
      </c>
      <c r="U1794" s="46">
        <v>0</v>
      </c>
      <c r="V1794" s="46">
        <v>1289.0999999999999</v>
      </c>
    </row>
    <row r="1795" spans="2:22" x14ac:dyDescent="0.2">
      <c r="B1795" s="14" t="str">
        <f>IF(tabDaten[[#This Row],[MandNr]]="","Fehler",IF(tabDaten[[#This Row],[MandNr]]=1,"1 Stadt Bad Rappenau","2 Eigenbetrieb Stadtenwässerung"))</f>
        <v>1 Stadt Bad Rappenau</v>
      </c>
      <c r="C1795" s="14" t="str">
        <f>IF(OR(tabDaten[[#This Row],[art]]="00",tabDaten[[#This Row],[art]]="01",tabDaten[[#This Row],[art]]="60",tabDaten[[#This Row],[art]]="61"),"0 Verwaltungshaushalt","1 Vermögenshaushalt")</f>
        <v>0 Verwaltungshaushalt</v>
      </c>
      <c r="D1795" s="14" t="str">
        <f>VLOOKUP(tabDaten[[#This Row],[art]],tabKontenart[],2,FALSE)</f>
        <v>01 Ausgaben VerwaltungsHH</v>
      </c>
      <c r="E1795" s="14" t="str">
        <f>LEFT(tabDaten[[#This Row],[Gld]],1) &amp; "    " &amp;VLOOKUP((tabDaten[[#This Row],[MandNr]]&amp;"x"&amp;LEFT(tabDaten[[#This Row],[Gld]],1)),tabGliederung[],2,FALSE)</f>
        <v xml:space="preserve">5    Gesundheit, Sport, Erholung </v>
      </c>
      <c r="F1795" s="14" t="str">
        <f>LEFT(tabDaten[[#This Row],[Gld]],2) &amp; "    " &amp;VLOOKUP((tabDaten[[#This Row],[MandNr]]&amp;"x"&amp;LEFT(tabDaten[[#This Row],[Gld]],2)),tabGliederung[],2,FALSE)</f>
        <v xml:space="preserve">58    Park- und Gartenanlagen </v>
      </c>
      <c r="G17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95" s="14" t="str">
        <f>LEFT(tabDaten[[#This Row],[Gld]],4) &amp; "    " &amp;VLOOKUP((tabDaten[[#This Row],[MandNr]]&amp;"x"&amp;LEFT(tabDaten[[#This Row],[Gld]],4)),tabGliederung[],2,FALSE)</f>
        <v xml:space="preserve">5800    Park- und Gartenanlagen </v>
      </c>
      <c r="I1795" s="14" t="str">
        <f>IF(OR(LEFT(tabDaten[[#This Row],[Grp]],1)*1=3,LEFT(tabDaten[[#This Row],[Grp]],1)*1=9),LEFT(tabDaten[[#This Row],[Grp]],2),LEFT(tabDaten[[#This Row],[Grp]],1))</f>
        <v>6</v>
      </c>
      <c r="J1795" s="14" t="str">
        <f>VLOOKUP(tabDaten[[#This Row],[GrpKurz]],tabGruppierung[],2,FALSE)</f>
        <v>A   Sächlicher Verwaltungs- und Betriebsaufwand</v>
      </c>
      <c r="K17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5800-638100    Geografisches Informationsprogramm   </v>
      </c>
      <c r="L1795" s="17">
        <f>IF(OR(tabDaten[[#This Row],[art]]="00",tabDaten[[#This Row],[art]]="10"),tabDaten[[#This Row],[Plan]],tabDaten[[#This Row],[Plan]]*-1)</f>
        <v>0</v>
      </c>
      <c r="M1795" s="18">
        <f>IF(OR(tabDaten[[#This Row],[art]]="00",tabDaten[[#This Row],[art]]="10",tabDaten[[#This Row],[art]]="60",tabDaten[[#This Row],[art]]="70"),tabDaten[[#This Row],[Rechnung]],tabDaten[[#This Row],[Rechnung]]*-1)</f>
        <v>-1481.55</v>
      </c>
      <c r="N1795" s="44">
        <v>1</v>
      </c>
      <c r="O1795" s="45" t="s">
        <v>997</v>
      </c>
      <c r="P1795" s="45" t="s">
        <v>1323</v>
      </c>
      <c r="Q1795" s="45" t="s">
        <v>1740</v>
      </c>
      <c r="R1795" s="45" t="s">
        <v>995</v>
      </c>
      <c r="S1795" s="45" t="s">
        <v>1546</v>
      </c>
      <c r="T1795" s="44" t="s">
        <v>143</v>
      </c>
      <c r="U1795" s="46">
        <v>0</v>
      </c>
      <c r="V1795" s="46">
        <v>1481.55</v>
      </c>
    </row>
    <row r="1796" spans="2:22" x14ac:dyDescent="0.2">
      <c r="B1796" s="14" t="str">
        <f>IF(tabDaten[[#This Row],[MandNr]]="","Fehler",IF(tabDaten[[#This Row],[MandNr]]=1,"1 Stadt Bad Rappenau","2 Eigenbetrieb Stadtenwässerung"))</f>
        <v>1 Stadt Bad Rappenau</v>
      </c>
      <c r="C1796" s="14" t="str">
        <f>IF(OR(tabDaten[[#This Row],[art]]="00",tabDaten[[#This Row],[art]]="01",tabDaten[[#This Row],[art]]="60",tabDaten[[#This Row],[art]]="61"),"0 Verwaltungshaushalt","1 Vermögenshaushalt")</f>
        <v>0 Verwaltungshaushalt</v>
      </c>
      <c r="D1796" s="14" t="str">
        <f>VLOOKUP(tabDaten[[#This Row],[art]],tabKontenart[],2,FALSE)</f>
        <v>01 Ausgaben VerwaltungsHH</v>
      </c>
      <c r="E1796" s="14" t="str">
        <f>LEFT(tabDaten[[#This Row],[Gld]],1) &amp; "    " &amp;VLOOKUP((tabDaten[[#This Row],[MandNr]]&amp;"x"&amp;LEFT(tabDaten[[#This Row],[Gld]],1)),tabGliederung[],2,FALSE)</f>
        <v xml:space="preserve">5    Gesundheit, Sport, Erholung </v>
      </c>
      <c r="F1796" s="14" t="str">
        <f>LEFT(tabDaten[[#This Row],[Gld]],2) &amp; "    " &amp;VLOOKUP((tabDaten[[#This Row],[MandNr]]&amp;"x"&amp;LEFT(tabDaten[[#This Row],[Gld]],2)),tabGliederung[],2,FALSE)</f>
        <v xml:space="preserve">58    Park- und Gartenanlagen </v>
      </c>
      <c r="G17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96" s="14" t="str">
        <f>LEFT(tabDaten[[#This Row],[Gld]],4) &amp; "    " &amp;VLOOKUP((tabDaten[[#This Row],[MandNr]]&amp;"x"&amp;LEFT(tabDaten[[#This Row],[Gld]],4)),tabGliederung[],2,FALSE)</f>
        <v xml:space="preserve">5800    Park- und Gartenanlagen </v>
      </c>
      <c r="I1796" s="14" t="str">
        <f>IF(OR(LEFT(tabDaten[[#This Row],[Grp]],1)*1=3,LEFT(tabDaten[[#This Row],[Grp]],1)*1=9),LEFT(tabDaten[[#This Row],[Grp]],2),LEFT(tabDaten[[#This Row],[Grp]],1))</f>
        <v>6</v>
      </c>
      <c r="J1796" s="14" t="str">
        <f>VLOOKUP(tabDaten[[#This Row],[GrpKurz]],tabGruppierung[],2,FALSE)</f>
        <v>A   Sächlicher Verwaltungs- und Betriebsaufwand</v>
      </c>
      <c r="K17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5800-640000    Steuern, Versicherung , Schadensfälle, Sonderabgaben  </v>
      </c>
      <c r="L1796" s="17">
        <f>IF(OR(tabDaten[[#This Row],[art]]="00",tabDaten[[#This Row],[art]]="10"),tabDaten[[#This Row],[Plan]],tabDaten[[#This Row],[Plan]]*-1)</f>
        <v>-2500</v>
      </c>
      <c r="M1796" s="18">
        <f>IF(OR(tabDaten[[#This Row],[art]]="00",tabDaten[[#This Row],[art]]="10",tabDaten[[#This Row],[art]]="60",tabDaten[[#This Row],[art]]="70"),tabDaten[[#This Row],[Rechnung]],tabDaten[[#This Row],[Rechnung]]*-1)</f>
        <v>-1192.6500000000001</v>
      </c>
      <c r="N1796" s="44">
        <v>1</v>
      </c>
      <c r="O1796" s="45" t="s">
        <v>997</v>
      </c>
      <c r="P1796" s="45" t="s">
        <v>1323</v>
      </c>
      <c r="Q1796" s="45" t="s">
        <v>1723</v>
      </c>
      <c r="R1796" s="45" t="s">
        <v>995</v>
      </c>
      <c r="S1796" s="45" t="s">
        <v>1546</v>
      </c>
      <c r="T1796" s="44" t="s">
        <v>243</v>
      </c>
      <c r="U1796" s="46">
        <v>2500</v>
      </c>
      <c r="V1796" s="46">
        <v>1192.6500000000001</v>
      </c>
    </row>
    <row r="1797" spans="2:22" x14ac:dyDescent="0.2">
      <c r="B1797" s="14" t="str">
        <f>IF(tabDaten[[#This Row],[MandNr]]="","Fehler",IF(tabDaten[[#This Row],[MandNr]]=1,"1 Stadt Bad Rappenau","2 Eigenbetrieb Stadtenwässerung"))</f>
        <v>1 Stadt Bad Rappenau</v>
      </c>
      <c r="C1797" s="14" t="str">
        <f>IF(OR(tabDaten[[#This Row],[art]]="00",tabDaten[[#This Row],[art]]="01",tabDaten[[#This Row],[art]]="60",tabDaten[[#This Row],[art]]="61"),"0 Verwaltungshaushalt","1 Vermögenshaushalt")</f>
        <v>0 Verwaltungshaushalt</v>
      </c>
      <c r="D1797" s="14" t="str">
        <f>VLOOKUP(tabDaten[[#This Row],[art]],tabKontenart[],2,FALSE)</f>
        <v>01 Ausgaben VerwaltungsHH</v>
      </c>
      <c r="E1797" s="14" t="str">
        <f>LEFT(tabDaten[[#This Row],[Gld]],1) &amp; "    " &amp;VLOOKUP((tabDaten[[#This Row],[MandNr]]&amp;"x"&amp;LEFT(tabDaten[[#This Row],[Gld]],1)),tabGliederung[],2,FALSE)</f>
        <v xml:space="preserve">5    Gesundheit, Sport, Erholung </v>
      </c>
      <c r="F1797" s="14" t="str">
        <f>LEFT(tabDaten[[#This Row],[Gld]],2) &amp; "    " &amp;VLOOKUP((tabDaten[[#This Row],[MandNr]]&amp;"x"&amp;LEFT(tabDaten[[#This Row],[Gld]],2)),tabGliederung[],2,FALSE)</f>
        <v xml:space="preserve">58    Park- und Gartenanlagen </v>
      </c>
      <c r="G17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97" s="14" t="str">
        <f>LEFT(tabDaten[[#This Row],[Gld]],4) &amp; "    " &amp;VLOOKUP((tabDaten[[#This Row],[MandNr]]&amp;"x"&amp;LEFT(tabDaten[[#This Row],[Gld]],4)),tabGliederung[],2,FALSE)</f>
        <v xml:space="preserve">5800    Park- und Gartenanlagen </v>
      </c>
      <c r="I1797" s="14" t="str">
        <f>IF(OR(LEFT(tabDaten[[#This Row],[Grp]],1)*1=3,LEFT(tabDaten[[#This Row],[Grp]],1)*1=9),LEFT(tabDaten[[#This Row],[Grp]],2),LEFT(tabDaten[[#This Row],[Grp]],1))</f>
        <v>6</v>
      </c>
      <c r="J1797" s="14" t="str">
        <f>VLOOKUP(tabDaten[[#This Row],[GrpKurz]],tabGruppierung[],2,FALSE)</f>
        <v>A   Sächlicher Verwaltungs- und Betriebsaufwand</v>
      </c>
      <c r="K17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5800-668000    Vermischte Ausgaben   </v>
      </c>
      <c r="L1797" s="17">
        <f>IF(OR(tabDaten[[#This Row],[art]]="00",tabDaten[[#This Row],[art]]="10"),tabDaten[[#This Row],[Plan]],tabDaten[[#This Row],[Plan]]*-1)</f>
        <v>-300</v>
      </c>
      <c r="M1797" s="18">
        <f>IF(OR(tabDaten[[#This Row],[art]]="00",tabDaten[[#This Row],[art]]="10",tabDaten[[#This Row],[art]]="60",tabDaten[[#This Row],[art]]="70"),tabDaten[[#This Row],[Rechnung]],tabDaten[[#This Row],[Rechnung]]*-1)</f>
        <v>-100</v>
      </c>
      <c r="N1797" s="44">
        <v>1</v>
      </c>
      <c r="O1797" s="45" t="s">
        <v>997</v>
      </c>
      <c r="P1797" s="45" t="s">
        <v>1323</v>
      </c>
      <c r="Q1797" s="45" t="s">
        <v>1726</v>
      </c>
      <c r="R1797" s="45" t="s">
        <v>995</v>
      </c>
      <c r="S1797" s="45" t="s">
        <v>1546</v>
      </c>
      <c r="T1797" s="44" t="s">
        <v>121</v>
      </c>
      <c r="U1797" s="46">
        <v>300</v>
      </c>
      <c r="V1797" s="46">
        <v>100</v>
      </c>
    </row>
    <row r="1798" spans="2:22" x14ac:dyDescent="0.2">
      <c r="B1798" s="14" t="str">
        <f>IF(tabDaten[[#This Row],[MandNr]]="","Fehler",IF(tabDaten[[#This Row],[MandNr]]=1,"1 Stadt Bad Rappenau","2 Eigenbetrieb Stadtenwässerung"))</f>
        <v>1 Stadt Bad Rappenau</v>
      </c>
      <c r="C1798" s="14" t="str">
        <f>IF(OR(tabDaten[[#This Row],[art]]="00",tabDaten[[#This Row],[art]]="01",tabDaten[[#This Row],[art]]="60",tabDaten[[#This Row],[art]]="61"),"0 Verwaltungshaushalt","1 Vermögenshaushalt")</f>
        <v>0 Verwaltungshaushalt</v>
      </c>
      <c r="D1798" s="14" t="str">
        <f>VLOOKUP(tabDaten[[#This Row],[art]],tabKontenart[],2,FALSE)</f>
        <v>01 Ausgaben VerwaltungsHH</v>
      </c>
      <c r="E1798" s="14" t="str">
        <f>LEFT(tabDaten[[#This Row],[Gld]],1) &amp; "    " &amp;VLOOKUP((tabDaten[[#This Row],[MandNr]]&amp;"x"&amp;LEFT(tabDaten[[#This Row],[Gld]],1)),tabGliederung[],2,FALSE)</f>
        <v xml:space="preserve">5    Gesundheit, Sport, Erholung </v>
      </c>
      <c r="F1798" s="14" t="str">
        <f>LEFT(tabDaten[[#This Row],[Gld]],2) &amp; "    " &amp;VLOOKUP((tabDaten[[#This Row],[MandNr]]&amp;"x"&amp;LEFT(tabDaten[[#This Row],[Gld]],2)),tabGliederung[],2,FALSE)</f>
        <v xml:space="preserve">58    Park- und Gartenanlagen </v>
      </c>
      <c r="G17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1798" s="14" t="str">
        <f>LEFT(tabDaten[[#This Row],[Gld]],4) &amp; "    " &amp;VLOOKUP((tabDaten[[#This Row],[MandNr]]&amp;"x"&amp;LEFT(tabDaten[[#This Row],[Gld]],4)),tabGliederung[],2,FALSE)</f>
        <v xml:space="preserve">5800    Park- und Gartenanlagen </v>
      </c>
      <c r="I1798" s="14" t="str">
        <f>IF(OR(LEFT(tabDaten[[#This Row],[Grp]],1)*1=3,LEFT(tabDaten[[#This Row],[Grp]],1)*1=9),LEFT(tabDaten[[#This Row],[Grp]],2),LEFT(tabDaten[[#This Row],[Grp]],1))</f>
        <v>6</v>
      </c>
      <c r="J1798" s="14" t="str">
        <f>VLOOKUP(tabDaten[[#This Row],[GrpKurz]],tabGruppierung[],2,FALSE)</f>
        <v>A   Sächlicher Verwaltungs- und Betriebsaufwand</v>
      </c>
      <c r="K17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5800-679000    Innere Verrechnungen   </v>
      </c>
      <c r="L1798" s="17">
        <f>IF(OR(tabDaten[[#This Row],[art]]="00",tabDaten[[#This Row],[art]]="10"),tabDaten[[#This Row],[Plan]],tabDaten[[#This Row],[Plan]]*-1)</f>
        <v>-680000</v>
      </c>
      <c r="M1798" s="18">
        <f>IF(OR(tabDaten[[#This Row],[art]]="00",tabDaten[[#This Row],[art]]="10",tabDaten[[#This Row],[art]]="60",tabDaten[[#This Row],[art]]="70"),tabDaten[[#This Row],[Rechnung]],tabDaten[[#This Row],[Rechnung]]*-1)</f>
        <v>0</v>
      </c>
      <c r="N1798" s="44">
        <v>1</v>
      </c>
      <c r="O1798" s="45" t="s">
        <v>997</v>
      </c>
      <c r="P1798" s="45" t="s">
        <v>1323</v>
      </c>
      <c r="Q1798" s="45" t="s">
        <v>1728</v>
      </c>
      <c r="R1798" s="45" t="s">
        <v>995</v>
      </c>
      <c r="S1798" s="45" t="s">
        <v>1546</v>
      </c>
      <c r="T1798" s="44" t="s">
        <v>11</v>
      </c>
      <c r="U1798" s="46">
        <v>680000</v>
      </c>
      <c r="V1798" s="46">
        <v>0</v>
      </c>
    </row>
    <row r="1799" spans="2:22" x14ac:dyDescent="0.2">
      <c r="B1799" s="14" t="str">
        <f>IF(tabDaten[[#This Row],[MandNr]]="","Fehler",IF(tabDaten[[#This Row],[MandNr]]=1,"1 Stadt Bad Rappenau","2 Eigenbetrieb Stadtenwässerung"))</f>
        <v>1 Stadt Bad Rappenau</v>
      </c>
      <c r="C1799" s="14" t="str">
        <f>IF(OR(tabDaten[[#This Row],[art]]="00",tabDaten[[#This Row],[art]]="01",tabDaten[[#This Row],[art]]="60",tabDaten[[#This Row],[art]]="61"),"0 Verwaltungshaushalt","1 Vermögenshaushalt")</f>
        <v>0 Verwaltungshaushalt</v>
      </c>
      <c r="D1799" s="14" t="str">
        <f>VLOOKUP(tabDaten[[#This Row],[art]],tabKontenart[],2,FALSE)</f>
        <v>01 Ausgaben VerwaltungsHH</v>
      </c>
      <c r="E1799" s="14" t="str">
        <f>LEFT(tabDaten[[#This Row],[Gld]],1) &amp; "    " &amp;VLOOKUP((tabDaten[[#This Row],[MandNr]]&amp;"x"&amp;LEFT(tabDaten[[#This Row],[Gld]],1)),tabGliederung[],2,FALSE)</f>
        <v xml:space="preserve">6    Bau- und Wohnungswesen, Verkehr </v>
      </c>
      <c r="F1799" s="14" t="str">
        <f>LEFT(tabDaten[[#This Row],[Gld]],2) &amp; "    " &amp;VLOOKUP((tabDaten[[#This Row],[MandNr]]&amp;"x"&amp;LEFT(tabDaten[[#This Row],[Gld]],2)),tabGliederung[],2,FALSE)</f>
        <v xml:space="preserve">60    Bauverwaltung </v>
      </c>
      <c r="G17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799" s="14" t="str">
        <f>LEFT(tabDaten[[#This Row],[Gld]],4) &amp; "    " &amp;VLOOKUP((tabDaten[[#This Row],[MandNr]]&amp;"x"&amp;LEFT(tabDaten[[#This Row],[Gld]],4)),tabGliederung[],2,FALSE)</f>
        <v xml:space="preserve">6000    Bauverwaltung </v>
      </c>
      <c r="I1799" s="14" t="str">
        <f>IF(OR(LEFT(tabDaten[[#This Row],[Grp]],1)*1=3,LEFT(tabDaten[[#This Row],[Grp]],1)*1=9),LEFT(tabDaten[[#This Row],[Grp]],2),LEFT(tabDaten[[#This Row],[Grp]],1))</f>
        <v>4</v>
      </c>
      <c r="J1799" s="14" t="str">
        <f>VLOOKUP(tabDaten[[#This Row],[GrpKurz]],tabGruppierung[],2,FALSE)</f>
        <v>A   Personalausgaben</v>
      </c>
      <c r="K17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6000-410000    Besoldung der Beamten  </v>
      </c>
      <c r="L1799" s="17">
        <f>IF(OR(tabDaten[[#This Row],[art]]="00",tabDaten[[#This Row],[art]]="10"),tabDaten[[#This Row],[Plan]],tabDaten[[#This Row],[Plan]]*-1)</f>
        <v>-106500</v>
      </c>
      <c r="M1799" s="18">
        <f>IF(OR(tabDaten[[#This Row],[art]]="00",tabDaten[[#This Row],[art]]="10",tabDaten[[#This Row],[art]]="60",tabDaten[[#This Row],[art]]="70"),tabDaten[[#This Row],[Rechnung]],tabDaten[[#This Row],[Rechnung]]*-1)</f>
        <v>-102158.02</v>
      </c>
      <c r="N1799" s="44">
        <v>1</v>
      </c>
      <c r="O1799" s="45" t="s">
        <v>997</v>
      </c>
      <c r="P1799" s="45" t="s">
        <v>1328</v>
      </c>
      <c r="Q1799" s="45" t="s">
        <v>1706</v>
      </c>
      <c r="R1799" s="45" t="s">
        <v>995</v>
      </c>
      <c r="S1799" s="45" t="s">
        <v>1546</v>
      </c>
      <c r="T1799" s="44" t="s">
        <v>101</v>
      </c>
      <c r="U1799" s="46">
        <v>106500</v>
      </c>
      <c r="V1799" s="46">
        <v>102158.02</v>
      </c>
    </row>
    <row r="1800" spans="2:22" x14ac:dyDescent="0.2">
      <c r="B1800" s="14" t="str">
        <f>IF(tabDaten[[#This Row],[MandNr]]="","Fehler",IF(tabDaten[[#This Row],[MandNr]]=1,"1 Stadt Bad Rappenau","2 Eigenbetrieb Stadtenwässerung"))</f>
        <v>1 Stadt Bad Rappenau</v>
      </c>
      <c r="C1800" s="14" t="str">
        <f>IF(OR(tabDaten[[#This Row],[art]]="00",tabDaten[[#This Row],[art]]="01",tabDaten[[#This Row],[art]]="60",tabDaten[[#This Row],[art]]="61"),"0 Verwaltungshaushalt","1 Vermögenshaushalt")</f>
        <v>0 Verwaltungshaushalt</v>
      </c>
      <c r="D1800" s="14" t="str">
        <f>VLOOKUP(tabDaten[[#This Row],[art]],tabKontenart[],2,FALSE)</f>
        <v>01 Ausgaben VerwaltungsHH</v>
      </c>
      <c r="E1800" s="14" t="str">
        <f>LEFT(tabDaten[[#This Row],[Gld]],1) &amp; "    " &amp;VLOOKUP((tabDaten[[#This Row],[MandNr]]&amp;"x"&amp;LEFT(tabDaten[[#This Row],[Gld]],1)),tabGliederung[],2,FALSE)</f>
        <v xml:space="preserve">6    Bau- und Wohnungswesen, Verkehr </v>
      </c>
      <c r="F1800" s="14" t="str">
        <f>LEFT(tabDaten[[#This Row],[Gld]],2) &amp; "    " &amp;VLOOKUP((tabDaten[[#This Row],[MandNr]]&amp;"x"&amp;LEFT(tabDaten[[#This Row],[Gld]],2)),tabGliederung[],2,FALSE)</f>
        <v xml:space="preserve">60    Bauverwaltung </v>
      </c>
      <c r="G18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0" s="14" t="str">
        <f>LEFT(tabDaten[[#This Row],[Gld]],4) &amp; "    " &amp;VLOOKUP((tabDaten[[#This Row],[MandNr]]&amp;"x"&amp;LEFT(tabDaten[[#This Row],[Gld]],4)),tabGliederung[],2,FALSE)</f>
        <v xml:space="preserve">6000    Bauverwaltung </v>
      </c>
      <c r="I1800" s="14" t="str">
        <f>IF(OR(LEFT(tabDaten[[#This Row],[Grp]],1)*1=3,LEFT(tabDaten[[#This Row],[Grp]],1)*1=9),LEFT(tabDaten[[#This Row],[Grp]],2),LEFT(tabDaten[[#This Row],[Grp]],1))</f>
        <v>4</v>
      </c>
      <c r="J1800" s="14" t="str">
        <f>VLOOKUP(tabDaten[[#This Row],[GrpKurz]],tabGruppierung[],2,FALSE)</f>
        <v>A   Personalausgaben</v>
      </c>
      <c r="K18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6000-414000    Vergütungen der Beschäftigten bis 2005 nur Angestellte </v>
      </c>
      <c r="L1800" s="17">
        <f>IF(OR(tabDaten[[#This Row],[art]]="00",tabDaten[[#This Row],[art]]="10"),tabDaten[[#This Row],[Plan]],tabDaten[[#This Row],[Plan]]*-1)</f>
        <v>-8500</v>
      </c>
      <c r="M1800" s="18">
        <f>IF(OR(tabDaten[[#This Row],[art]]="00",tabDaten[[#This Row],[art]]="10",tabDaten[[#This Row],[art]]="60",tabDaten[[#This Row],[art]]="70"),tabDaten[[#This Row],[Rechnung]],tabDaten[[#This Row],[Rechnung]]*-1)</f>
        <v>-10189.68</v>
      </c>
      <c r="N1800" s="44">
        <v>1</v>
      </c>
      <c r="O1800" s="45" t="s">
        <v>997</v>
      </c>
      <c r="P1800" s="45" t="s">
        <v>1328</v>
      </c>
      <c r="Q1800" s="45" t="s">
        <v>1707</v>
      </c>
      <c r="R1800" s="45" t="s">
        <v>995</v>
      </c>
      <c r="S1800" s="45" t="s">
        <v>1546</v>
      </c>
      <c r="T1800" s="44" t="s">
        <v>127</v>
      </c>
      <c r="U1800" s="46">
        <v>8500</v>
      </c>
      <c r="V1800" s="46">
        <v>10189.68</v>
      </c>
    </row>
    <row r="1801" spans="2:22" x14ac:dyDescent="0.2">
      <c r="B1801" s="14" t="str">
        <f>IF(tabDaten[[#This Row],[MandNr]]="","Fehler",IF(tabDaten[[#This Row],[MandNr]]=1,"1 Stadt Bad Rappenau","2 Eigenbetrieb Stadtenwässerung"))</f>
        <v>1 Stadt Bad Rappenau</v>
      </c>
      <c r="C1801" s="14" t="str">
        <f>IF(OR(tabDaten[[#This Row],[art]]="00",tabDaten[[#This Row],[art]]="01",tabDaten[[#This Row],[art]]="60",tabDaten[[#This Row],[art]]="61"),"0 Verwaltungshaushalt","1 Vermögenshaushalt")</f>
        <v>0 Verwaltungshaushalt</v>
      </c>
      <c r="D1801" s="14" t="str">
        <f>VLOOKUP(tabDaten[[#This Row],[art]],tabKontenart[],2,FALSE)</f>
        <v>01 Ausgaben VerwaltungsHH</v>
      </c>
      <c r="E1801" s="14" t="str">
        <f>LEFT(tabDaten[[#This Row],[Gld]],1) &amp; "    " &amp;VLOOKUP((tabDaten[[#This Row],[MandNr]]&amp;"x"&amp;LEFT(tabDaten[[#This Row],[Gld]],1)),tabGliederung[],2,FALSE)</f>
        <v xml:space="preserve">6    Bau- und Wohnungswesen, Verkehr </v>
      </c>
      <c r="F1801" s="14" t="str">
        <f>LEFT(tabDaten[[#This Row],[Gld]],2) &amp; "    " &amp;VLOOKUP((tabDaten[[#This Row],[MandNr]]&amp;"x"&amp;LEFT(tabDaten[[#This Row],[Gld]],2)),tabGliederung[],2,FALSE)</f>
        <v xml:space="preserve">60    Bauverwaltung </v>
      </c>
      <c r="G18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1" s="14" t="str">
        <f>LEFT(tabDaten[[#This Row],[Gld]],4) &amp; "    " &amp;VLOOKUP((tabDaten[[#This Row],[MandNr]]&amp;"x"&amp;LEFT(tabDaten[[#This Row],[Gld]],4)),tabGliederung[],2,FALSE)</f>
        <v xml:space="preserve">6000    Bauverwaltung </v>
      </c>
      <c r="I1801" s="14" t="str">
        <f>IF(OR(LEFT(tabDaten[[#This Row],[Grp]],1)*1=3,LEFT(tabDaten[[#This Row],[Grp]],1)*1=9),LEFT(tabDaten[[#This Row],[Grp]],2),LEFT(tabDaten[[#This Row],[Grp]],1))</f>
        <v>4</v>
      </c>
      <c r="J1801" s="14" t="str">
        <f>VLOOKUP(tabDaten[[#This Row],[GrpKurz]],tabGruppierung[],2,FALSE)</f>
        <v>A   Personalausgaben</v>
      </c>
      <c r="K18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6000-430000    Beiträge Versorgungskasse   </v>
      </c>
      <c r="L1801" s="17">
        <f>IF(OR(tabDaten[[#This Row],[art]]="00",tabDaten[[#This Row],[art]]="10"),tabDaten[[#This Row],[Plan]],tabDaten[[#This Row],[Plan]]*-1)</f>
        <v>-34800</v>
      </c>
      <c r="M1801" s="18">
        <f>IF(OR(tabDaten[[#This Row],[art]]="00",tabDaten[[#This Row],[art]]="10",tabDaten[[#This Row],[art]]="60",tabDaten[[#This Row],[art]]="70"),tabDaten[[#This Row],[Rechnung]],tabDaten[[#This Row],[Rechnung]]*-1)</f>
        <v>-37547.17</v>
      </c>
      <c r="N1801" s="44">
        <v>1</v>
      </c>
      <c r="O1801" s="45" t="s">
        <v>997</v>
      </c>
      <c r="P1801" s="45" t="s">
        <v>1328</v>
      </c>
      <c r="Q1801" s="45" t="s">
        <v>1708</v>
      </c>
      <c r="R1801" s="45" t="s">
        <v>995</v>
      </c>
      <c r="S1801" s="45" t="s">
        <v>1546</v>
      </c>
      <c r="T1801" s="44" t="s">
        <v>103</v>
      </c>
      <c r="U1801" s="46">
        <v>34800</v>
      </c>
      <c r="V1801" s="46">
        <v>37547.17</v>
      </c>
    </row>
    <row r="1802" spans="2:22" x14ac:dyDescent="0.2">
      <c r="B1802" s="14" t="str">
        <f>IF(tabDaten[[#This Row],[MandNr]]="","Fehler",IF(tabDaten[[#This Row],[MandNr]]=1,"1 Stadt Bad Rappenau","2 Eigenbetrieb Stadtenwässerung"))</f>
        <v>1 Stadt Bad Rappenau</v>
      </c>
      <c r="C1802" s="14" t="str">
        <f>IF(OR(tabDaten[[#This Row],[art]]="00",tabDaten[[#This Row],[art]]="01",tabDaten[[#This Row],[art]]="60",tabDaten[[#This Row],[art]]="61"),"0 Verwaltungshaushalt","1 Vermögenshaushalt")</f>
        <v>0 Verwaltungshaushalt</v>
      </c>
      <c r="D1802" s="14" t="str">
        <f>VLOOKUP(tabDaten[[#This Row],[art]],tabKontenart[],2,FALSE)</f>
        <v>01 Ausgaben VerwaltungsHH</v>
      </c>
      <c r="E1802" s="14" t="str">
        <f>LEFT(tabDaten[[#This Row],[Gld]],1) &amp; "    " &amp;VLOOKUP((tabDaten[[#This Row],[MandNr]]&amp;"x"&amp;LEFT(tabDaten[[#This Row],[Gld]],1)),tabGliederung[],2,FALSE)</f>
        <v xml:space="preserve">6    Bau- und Wohnungswesen, Verkehr </v>
      </c>
      <c r="F1802" s="14" t="str">
        <f>LEFT(tabDaten[[#This Row],[Gld]],2) &amp; "    " &amp;VLOOKUP((tabDaten[[#This Row],[MandNr]]&amp;"x"&amp;LEFT(tabDaten[[#This Row],[Gld]],2)),tabGliederung[],2,FALSE)</f>
        <v xml:space="preserve">60    Bauverwaltung </v>
      </c>
      <c r="G18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2" s="14" t="str">
        <f>LEFT(tabDaten[[#This Row],[Gld]],4) &amp; "    " &amp;VLOOKUP((tabDaten[[#This Row],[MandNr]]&amp;"x"&amp;LEFT(tabDaten[[#This Row],[Gld]],4)),tabGliederung[],2,FALSE)</f>
        <v xml:space="preserve">6000    Bauverwaltung </v>
      </c>
      <c r="I1802" s="14" t="str">
        <f>IF(OR(LEFT(tabDaten[[#This Row],[Grp]],1)*1=3,LEFT(tabDaten[[#This Row],[Grp]],1)*1=9),LEFT(tabDaten[[#This Row],[Grp]],2),LEFT(tabDaten[[#This Row],[Grp]],1))</f>
        <v>4</v>
      </c>
      <c r="J1802" s="14" t="str">
        <f>VLOOKUP(tabDaten[[#This Row],[GrpKurz]],tabGruppierung[],2,FALSE)</f>
        <v>A   Personalausgaben</v>
      </c>
      <c r="K18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6000-434000    Beiträge Versorgungskasse  bis 2005 nur Angestellte </v>
      </c>
      <c r="L1802" s="17">
        <f>IF(OR(tabDaten[[#This Row],[art]]="00",tabDaten[[#This Row],[art]]="10"),tabDaten[[#This Row],[Plan]],tabDaten[[#This Row],[Plan]]*-1)</f>
        <v>-800</v>
      </c>
      <c r="M1802" s="18">
        <f>IF(OR(tabDaten[[#This Row],[art]]="00",tabDaten[[#This Row],[art]]="10",tabDaten[[#This Row],[art]]="60",tabDaten[[#This Row],[art]]="70"),tabDaten[[#This Row],[Rechnung]],tabDaten[[#This Row],[Rechnung]]*-1)</f>
        <v>-877.97</v>
      </c>
      <c r="N1802" s="44">
        <v>1</v>
      </c>
      <c r="O1802" s="45" t="s">
        <v>997</v>
      </c>
      <c r="P1802" s="45" t="s">
        <v>1328</v>
      </c>
      <c r="Q1802" s="45" t="s">
        <v>1709</v>
      </c>
      <c r="R1802" s="45" t="s">
        <v>995</v>
      </c>
      <c r="S1802" s="45" t="s">
        <v>1546</v>
      </c>
      <c r="T1802" s="44" t="s">
        <v>104</v>
      </c>
      <c r="U1802" s="46">
        <v>800</v>
      </c>
      <c r="V1802" s="46">
        <v>877.97</v>
      </c>
    </row>
    <row r="1803" spans="2:22" x14ac:dyDescent="0.2">
      <c r="B1803" s="14" t="str">
        <f>IF(tabDaten[[#This Row],[MandNr]]="","Fehler",IF(tabDaten[[#This Row],[MandNr]]=1,"1 Stadt Bad Rappenau","2 Eigenbetrieb Stadtenwässerung"))</f>
        <v>1 Stadt Bad Rappenau</v>
      </c>
      <c r="C1803" s="14" t="str">
        <f>IF(OR(tabDaten[[#This Row],[art]]="00",tabDaten[[#This Row],[art]]="01",tabDaten[[#This Row],[art]]="60",tabDaten[[#This Row],[art]]="61"),"0 Verwaltungshaushalt","1 Vermögenshaushalt")</f>
        <v>0 Verwaltungshaushalt</v>
      </c>
      <c r="D1803" s="14" t="str">
        <f>VLOOKUP(tabDaten[[#This Row],[art]],tabKontenart[],2,FALSE)</f>
        <v>01 Ausgaben VerwaltungsHH</v>
      </c>
      <c r="E1803" s="14" t="str">
        <f>LEFT(tabDaten[[#This Row],[Gld]],1) &amp; "    " &amp;VLOOKUP((tabDaten[[#This Row],[MandNr]]&amp;"x"&amp;LEFT(tabDaten[[#This Row],[Gld]],1)),tabGliederung[],2,FALSE)</f>
        <v xml:space="preserve">6    Bau- und Wohnungswesen, Verkehr </v>
      </c>
      <c r="F1803" s="14" t="str">
        <f>LEFT(tabDaten[[#This Row],[Gld]],2) &amp; "    " &amp;VLOOKUP((tabDaten[[#This Row],[MandNr]]&amp;"x"&amp;LEFT(tabDaten[[#This Row],[Gld]],2)),tabGliederung[],2,FALSE)</f>
        <v xml:space="preserve">60    Bauverwaltung </v>
      </c>
      <c r="G18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3" s="14" t="str">
        <f>LEFT(tabDaten[[#This Row],[Gld]],4) &amp; "    " &amp;VLOOKUP((tabDaten[[#This Row],[MandNr]]&amp;"x"&amp;LEFT(tabDaten[[#This Row],[Gld]],4)),tabGliederung[],2,FALSE)</f>
        <v xml:space="preserve">6000    Bauverwaltung </v>
      </c>
      <c r="I1803" s="14" t="str">
        <f>IF(OR(LEFT(tabDaten[[#This Row],[Grp]],1)*1=3,LEFT(tabDaten[[#This Row],[Grp]],1)*1=9),LEFT(tabDaten[[#This Row],[Grp]],2),LEFT(tabDaten[[#This Row],[Grp]],1))</f>
        <v>4</v>
      </c>
      <c r="J1803" s="14" t="str">
        <f>VLOOKUP(tabDaten[[#This Row],[GrpKurz]],tabGruppierung[],2,FALSE)</f>
        <v>A   Personalausgaben</v>
      </c>
      <c r="K18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6000-444000    Beiträge zur gesetzlichen Sozialversicherung für Angest. bis 2005 nur Angestellte </v>
      </c>
      <c r="L1803" s="17">
        <f>IF(OR(tabDaten[[#This Row],[art]]="00",tabDaten[[#This Row],[art]]="10"),tabDaten[[#This Row],[Plan]],tabDaten[[#This Row],[Plan]]*-1)</f>
        <v>-1800</v>
      </c>
      <c r="M1803" s="18">
        <f>IF(OR(tabDaten[[#This Row],[art]]="00",tabDaten[[#This Row],[art]]="10",tabDaten[[#This Row],[art]]="60",tabDaten[[#This Row],[art]]="70"),tabDaten[[#This Row],[Rechnung]],tabDaten[[#This Row],[Rechnung]]*-1)</f>
        <v>-2061.6799999999998</v>
      </c>
      <c r="N1803" s="44">
        <v>1</v>
      </c>
      <c r="O1803" s="45" t="s">
        <v>997</v>
      </c>
      <c r="P1803" s="45" t="s">
        <v>1328</v>
      </c>
      <c r="Q1803" s="45" t="s">
        <v>1710</v>
      </c>
      <c r="R1803" s="45" t="s">
        <v>995</v>
      </c>
      <c r="S1803" s="45" t="s">
        <v>1546</v>
      </c>
      <c r="T1803" s="44" t="s">
        <v>128</v>
      </c>
      <c r="U1803" s="46">
        <v>1800</v>
      </c>
      <c r="V1803" s="46">
        <v>2061.6799999999998</v>
      </c>
    </row>
    <row r="1804" spans="2:22" x14ac:dyDescent="0.2">
      <c r="B1804" s="14" t="str">
        <f>IF(tabDaten[[#This Row],[MandNr]]="","Fehler",IF(tabDaten[[#This Row],[MandNr]]=1,"1 Stadt Bad Rappenau","2 Eigenbetrieb Stadtenwässerung"))</f>
        <v>1 Stadt Bad Rappenau</v>
      </c>
      <c r="C1804" s="14" t="str">
        <f>IF(OR(tabDaten[[#This Row],[art]]="00",tabDaten[[#This Row],[art]]="01",tabDaten[[#This Row],[art]]="60",tabDaten[[#This Row],[art]]="61"),"0 Verwaltungshaushalt","1 Vermögenshaushalt")</f>
        <v>0 Verwaltungshaushalt</v>
      </c>
      <c r="D1804" s="14" t="str">
        <f>VLOOKUP(tabDaten[[#This Row],[art]],tabKontenart[],2,FALSE)</f>
        <v>01 Ausgaben VerwaltungsHH</v>
      </c>
      <c r="E1804" s="14" t="str">
        <f>LEFT(tabDaten[[#This Row],[Gld]],1) &amp; "    " &amp;VLOOKUP((tabDaten[[#This Row],[MandNr]]&amp;"x"&amp;LEFT(tabDaten[[#This Row],[Gld]],1)),tabGliederung[],2,FALSE)</f>
        <v xml:space="preserve">6    Bau- und Wohnungswesen, Verkehr </v>
      </c>
      <c r="F1804" s="14" t="str">
        <f>LEFT(tabDaten[[#This Row],[Gld]],2) &amp; "    " &amp;VLOOKUP((tabDaten[[#This Row],[MandNr]]&amp;"x"&amp;LEFT(tabDaten[[#This Row],[Gld]],2)),tabGliederung[],2,FALSE)</f>
        <v xml:space="preserve">60    Bauverwaltung </v>
      </c>
      <c r="G18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4" s="14" t="str">
        <f>LEFT(tabDaten[[#This Row],[Gld]],4) &amp; "    " &amp;VLOOKUP((tabDaten[[#This Row],[MandNr]]&amp;"x"&amp;LEFT(tabDaten[[#This Row],[Gld]],4)),tabGliederung[],2,FALSE)</f>
        <v xml:space="preserve">6000    Bauverwaltung </v>
      </c>
      <c r="I1804" s="14" t="str">
        <f>IF(OR(LEFT(tabDaten[[#This Row],[Grp]],1)*1=3,LEFT(tabDaten[[#This Row],[Grp]],1)*1=9),LEFT(tabDaten[[#This Row],[Grp]],2),LEFT(tabDaten[[#This Row],[Grp]],1))</f>
        <v>4</v>
      </c>
      <c r="J1804" s="14" t="str">
        <f>VLOOKUP(tabDaten[[#This Row],[GrpKurz]],tabGruppierung[],2,FALSE)</f>
        <v>A   Personalausgaben</v>
      </c>
      <c r="K18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6000-450000    Beihilfen, Unterstützung und dgl.  </v>
      </c>
      <c r="L1804" s="17">
        <f>IF(OR(tabDaten[[#This Row],[art]]="00",tabDaten[[#This Row],[art]]="10"),tabDaten[[#This Row],[Plan]],tabDaten[[#This Row],[Plan]]*-1)</f>
        <v>-6100</v>
      </c>
      <c r="M1804" s="18">
        <f>IF(OR(tabDaten[[#This Row],[art]]="00",tabDaten[[#This Row],[art]]="10",tabDaten[[#This Row],[art]]="60",tabDaten[[#This Row],[art]]="70"),tabDaten[[#This Row],[Rechnung]],tabDaten[[#This Row],[Rechnung]]*-1)</f>
        <v>-5601.68</v>
      </c>
      <c r="N1804" s="44">
        <v>1</v>
      </c>
      <c r="O1804" s="45" t="s">
        <v>997</v>
      </c>
      <c r="P1804" s="45" t="s">
        <v>1328</v>
      </c>
      <c r="Q1804" s="45" t="s">
        <v>1711</v>
      </c>
      <c r="R1804" s="45" t="s">
        <v>995</v>
      </c>
      <c r="S1804" s="45" t="s">
        <v>1546</v>
      </c>
      <c r="T1804" s="44" t="s">
        <v>106</v>
      </c>
      <c r="U1804" s="46">
        <v>6100</v>
      </c>
      <c r="V1804" s="46">
        <v>5601.68</v>
      </c>
    </row>
    <row r="1805" spans="2:22" x14ac:dyDescent="0.2">
      <c r="B1805" s="14" t="str">
        <f>IF(tabDaten[[#This Row],[MandNr]]="","Fehler",IF(tabDaten[[#This Row],[MandNr]]=1,"1 Stadt Bad Rappenau","2 Eigenbetrieb Stadtenwässerung"))</f>
        <v>1 Stadt Bad Rappenau</v>
      </c>
      <c r="C1805" s="14" t="str">
        <f>IF(OR(tabDaten[[#This Row],[art]]="00",tabDaten[[#This Row],[art]]="01",tabDaten[[#This Row],[art]]="60",tabDaten[[#This Row],[art]]="61"),"0 Verwaltungshaushalt","1 Vermögenshaushalt")</f>
        <v>0 Verwaltungshaushalt</v>
      </c>
      <c r="D1805" s="14" t="str">
        <f>VLOOKUP(tabDaten[[#This Row],[art]],tabKontenart[],2,FALSE)</f>
        <v>01 Ausgaben VerwaltungsHH</v>
      </c>
      <c r="E1805" s="14" t="str">
        <f>LEFT(tabDaten[[#This Row],[Gld]],1) &amp; "    " &amp;VLOOKUP((tabDaten[[#This Row],[MandNr]]&amp;"x"&amp;LEFT(tabDaten[[#This Row],[Gld]],1)),tabGliederung[],2,FALSE)</f>
        <v xml:space="preserve">6    Bau- und Wohnungswesen, Verkehr </v>
      </c>
      <c r="F1805" s="14" t="str">
        <f>LEFT(tabDaten[[#This Row],[Gld]],2) &amp; "    " &amp;VLOOKUP((tabDaten[[#This Row],[MandNr]]&amp;"x"&amp;LEFT(tabDaten[[#This Row],[Gld]],2)),tabGliederung[],2,FALSE)</f>
        <v xml:space="preserve">60    Bauverwaltung </v>
      </c>
      <c r="G18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5" s="14" t="str">
        <f>LEFT(tabDaten[[#This Row],[Gld]],4) &amp; "    " &amp;VLOOKUP((tabDaten[[#This Row],[MandNr]]&amp;"x"&amp;LEFT(tabDaten[[#This Row],[Gld]],4)),tabGliederung[],2,FALSE)</f>
        <v xml:space="preserve">6000    Bauverwaltung </v>
      </c>
      <c r="I1805" s="14" t="str">
        <f>IF(OR(LEFT(tabDaten[[#This Row],[Grp]],1)*1=3,LEFT(tabDaten[[#This Row],[Grp]],1)*1=9),LEFT(tabDaten[[#This Row],[Grp]],2),LEFT(tabDaten[[#This Row],[Grp]],1))</f>
        <v>4</v>
      </c>
      <c r="J1805" s="14" t="str">
        <f>VLOOKUP(tabDaten[[#This Row],[GrpKurz]],tabGruppierung[],2,FALSE)</f>
        <v>A   Personalausgaben</v>
      </c>
      <c r="K18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6000-460000    Personalnebenausgaben   </v>
      </c>
      <c r="L1805" s="17">
        <f>IF(OR(tabDaten[[#This Row],[art]]="00",tabDaten[[#This Row],[art]]="10"),tabDaten[[#This Row],[Plan]],tabDaten[[#This Row],[Plan]]*-1)</f>
        <v>-500</v>
      </c>
      <c r="M1805" s="18">
        <f>IF(OR(tabDaten[[#This Row],[art]]="00",tabDaten[[#This Row],[art]]="10",tabDaten[[#This Row],[art]]="60",tabDaten[[#This Row],[art]]="70"),tabDaten[[#This Row],[Rechnung]],tabDaten[[#This Row],[Rechnung]]*-1)</f>
        <v>-169.12</v>
      </c>
      <c r="N1805" s="44">
        <v>1</v>
      </c>
      <c r="O1805" s="45" t="s">
        <v>997</v>
      </c>
      <c r="P1805" s="45" t="s">
        <v>1328</v>
      </c>
      <c r="Q1805" s="45" t="s">
        <v>1712</v>
      </c>
      <c r="R1805" s="45" t="s">
        <v>995</v>
      </c>
      <c r="S1805" s="45" t="s">
        <v>1546</v>
      </c>
      <c r="T1805" s="44" t="s">
        <v>107</v>
      </c>
      <c r="U1805" s="46">
        <v>500</v>
      </c>
      <c r="V1805" s="46">
        <v>169.12</v>
      </c>
    </row>
    <row r="1806" spans="2:22" x14ac:dyDescent="0.2">
      <c r="B1806" s="14" t="str">
        <f>IF(tabDaten[[#This Row],[MandNr]]="","Fehler",IF(tabDaten[[#This Row],[MandNr]]=1,"1 Stadt Bad Rappenau","2 Eigenbetrieb Stadtenwässerung"))</f>
        <v>1 Stadt Bad Rappenau</v>
      </c>
      <c r="C1806" s="14" t="str">
        <f>IF(OR(tabDaten[[#This Row],[art]]="00",tabDaten[[#This Row],[art]]="01",tabDaten[[#This Row],[art]]="60",tabDaten[[#This Row],[art]]="61"),"0 Verwaltungshaushalt","1 Vermögenshaushalt")</f>
        <v>0 Verwaltungshaushalt</v>
      </c>
      <c r="D1806" s="14" t="str">
        <f>VLOOKUP(tabDaten[[#This Row],[art]],tabKontenart[],2,FALSE)</f>
        <v>01 Ausgaben VerwaltungsHH</v>
      </c>
      <c r="E1806" s="14" t="str">
        <f>LEFT(tabDaten[[#This Row],[Gld]],1) &amp; "    " &amp;VLOOKUP((tabDaten[[#This Row],[MandNr]]&amp;"x"&amp;LEFT(tabDaten[[#This Row],[Gld]],1)),tabGliederung[],2,FALSE)</f>
        <v xml:space="preserve">6    Bau- und Wohnungswesen, Verkehr </v>
      </c>
      <c r="F1806" s="14" t="str">
        <f>LEFT(tabDaten[[#This Row],[Gld]],2) &amp; "    " &amp;VLOOKUP((tabDaten[[#This Row],[MandNr]]&amp;"x"&amp;LEFT(tabDaten[[#This Row],[Gld]],2)),tabGliederung[],2,FALSE)</f>
        <v xml:space="preserve">60    Bauverwaltung </v>
      </c>
      <c r="G18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6" s="14" t="str">
        <f>LEFT(tabDaten[[#This Row],[Gld]],4) &amp; "    " &amp;VLOOKUP((tabDaten[[#This Row],[MandNr]]&amp;"x"&amp;LEFT(tabDaten[[#This Row],[Gld]],4)),tabGliederung[],2,FALSE)</f>
        <v xml:space="preserve">6000    Bauverwaltung </v>
      </c>
      <c r="I1806" s="14" t="str">
        <f>IF(OR(LEFT(tabDaten[[#This Row],[Grp]],1)*1=3,LEFT(tabDaten[[#This Row],[Grp]],1)*1=9),LEFT(tabDaten[[#This Row],[Grp]],2),LEFT(tabDaten[[#This Row],[Grp]],1))</f>
        <v>4</v>
      </c>
      <c r="J1806" s="14" t="str">
        <f>VLOOKUP(tabDaten[[#This Row],[GrpKurz]],tabGruppierung[],2,FALSE)</f>
        <v>A   Personalausgaben</v>
      </c>
      <c r="K18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6000-462000    Betriebsausflug   </v>
      </c>
      <c r="L1806" s="17">
        <f>IF(OR(tabDaten[[#This Row],[art]]="00",tabDaten[[#This Row],[art]]="10"),tabDaten[[#This Row],[Plan]],tabDaten[[#This Row],[Plan]]*-1)</f>
        <v>-100</v>
      </c>
      <c r="M1806" s="18">
        <f>IF(OR(tabDaten[[#This Row],[art]]="00",tabDaten[[#This Row],[art]]="10",tabDaten[[#This Row],[art]]="60",tabDaten[[#This Row],[art]]="70"),tabDaten[[#This Row],[Rechnung]],tabDaten[[#This Row],[Rechnung]]*-1)</f>
        <v>-35.97</v>
      </c>
      <c r="N1806" s="44">
        <v>1</v>
      </c>
      <c r="O1806" s="45" t="s">
        <v>997</v>
      </c>
      <c r="P1806" s="45" t="s">
        <v>1328</v>
      </c>
      <c r="Q1806" s="45" t="s">
        <v>1713</v>
      </c>
      <c r="R1806" s="45" t="s">
        <v>995</v>
      </c>
      <c r="S1806" s="45" t="s">
        <v>1546</v>
      </c>
      <c r="T1806" s="44" t="s">
        <v>108</v>
      </c>
      <c r="U1806" s="46">
        <v>100</v>
      </c>
      <c r="V1806" s="46">
        <v>35.97</v>
      </c>
    </row>
    <row r="1807" spans="2:22" x14ac:dyDescent="0.2">
      <c r="B1807" s="14" t="str">
        <f>IF(tabDaten[[#This Row],[MandNr]]="","Fehler",IF(tabDaten[[#This Row],[MandNr]]=1,"1 Stadt Bad Rappenau","2 Eigenbetrieb Stadtenwässerung"))</f>
        <v>1 Stadt Bad Rappenau</v>
      </c>
      <c r="C1807" s="14" t="str">
        <f>IF(OR(tabDaten[[#This Row],[art]]="00",tabDaten[[#This Row],[art]]="01",tabDaten[[#This Row],[art]]="60",tabDaten[[#This Row],[art]]="61"),"0 Verwaltungshaushalt","1 Vermögenshaushalt")</f>
        <v>0 Verwaltungshaushalt</v>
      </c>
      <c r="D1807" s="14" t="str">
        <f>VLOOKUP(tabDaten[[#This Row],[art]],tabKontenart[],2,FALSE)</f>
        <v>01 Ausgaben VerwaltungsHH</v>
      </c>
      <c r="E1807" s="14" t="str">
        <f>LEFT(tabDaten[[#This Row],[Gld]],1) &amp; "    " &amp;VLOOKUP((tabDaten[[#This Row],[MandNr]]&amp;"x"&amp;LEFT(tabDaten[[#This Row],[Gld]],1)),tabGliederung[],2,FALSE)</f>
        <v xml:space="preserve">6    Bau- und Wohnungswesen, Verkehr </v>
      </c>
      <c r="F1807" s="14" t="str">
        <f>LEFT(tabDaten[[#This Row],[Gld]],2) &amp; "    " &amp;VLOOKUP((tabDaten[[#This Row],[MandNr]]&amp;"x"&amp;LEFT(tabDaten[[#This Row],[Gld]],2)),tabGliederung[],2,FALSE)</f>
        <v xml:space="preserve">60    Bauverwaltung </v>
      </c>
      <c r="G18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7" s="14" t="str">
        <f>LEFT(tabDaten[[#This Row],[Gld]],4) &amp; "    " &amp;VLOOKUP((tabDaten[[#This Row],[MandNr]]&amp;"x"&amp;LEFT(tabDaten[[#This Row],[Gld]],4)),tabGliederung[],2,FALSE)</f>
        <v xml:space="preserve">6000    Bauverwaltung </v>
      </c>
      <c r="I1807" s="14" t="str">
        <f>IF(OR(LEFT(tabDaten[[#This Row],[Grp]],1)*1=3,LEFT(tabDaten[[#This Row],[Grp]],1)*1=9),LEFT(tabDaten[[#This Row],[Grp]],2),LEFT(tabDaten[[#This Row],[Grp]],1))</f>
        <v>5</v>
      </c>
      <c r="J1807" s="14" t="str">
        <f>VLOOKUP(tabDaten[[#This Row],[GrpKurz]],tabGruppierung[],2,FALSE)</f>
        <v>A   Sächlicher Verwaltungs- und Betriebsaufwand</v>
      </c>
      <c r="K18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6000-520000    Geräte, Ausstattungs- und Einrichtungsgegenstände  </v>
      </c>
      <c r="L1807" s="17">
        <f>IF(OR(tabDaten[[#This Row],[art]]="00",tabDaten[[#This Row],[art]]="10"),tabDaten[[#This Row],[Plan]],tabDaten[[#This Row],[Plan]]*-1)</f>
        <v>-300</v>
      </c>
      <c r="M1807" s="18">
        <f>IF(OR(tabDaten[[#This Row],[art]]="00",tabDaten[[#This Row],[art]]="10",tabDaten[[#This Row],[art]]="60",tabDaten[[#This Row],[art]]="70"),tabDaten[[#This Row],[Rechnung]],tabDaten[[#This Row],[Rechnung]]*-1)</f>
        <v>0</v>
      </c>
      <c r="N1807" s="44">
        <v>1</v>
      </c>
      <c r="O1807" s="45" t="s">
        <v>997</v>
      </c>
      <c r="P1807" s="45" t="s">
        <v>1328</v>
      </c>
      <c r="Q1807" s="45" t="s">
        <v>1714</v>
      </c>
      <c r="R1807" s="45" t="s">
        <v>995</v>
      </c>
      <c r="S1807" s="45" t="s">
        <v>1546</v>
      </c>
      <c r="T1807" s="44" t="s">
        <v>125</v>
      </c>
      <c r="U1807" s="46">
        <v>300</v>
      </c>
      <c r="V1807" s="46">
        <v>0</v>
      </c>
    </row>
    <row r="1808" spans="2:22" x14ac:dyDescent="0.2">
      <c r="B1808" s="14" t="str">
        <f>IF(tabDaten[[#This Row],[MandNr]]="","Fehler",IF(tabDaten[[#This Row],[MandNr]]=1,"1 Stadt Bad Rappenau","2 Eigenbetrieb Stadtenwässerung"))</f>
        <v>1 Stadt Bad Rappenau</v>
      </c>
      <c r="C1808" s="14" t="str">
        <f>IF(OR(tabDaten[[#This Row],[art]]="00",tabDaten[[#This Row],[art]]="01",tabDaten[[#This Row],[art]]="60",tabDaten[[#This Row],[art]]="61"),"0 Verwaltungshaushalt","1 Vermögenshaushalt")</f>
        <v>0 Verwaltungshaushalt</v>
      </c>
      <c r="D1808" s="14" t="str">
        <f>VLOOKUP(tabDaten[[#This Row],[art]],tabKontenart[],2,FALSE)</f>
        <v>01 Ausgaben VerwaltungsHH</v>
      </c>
      <c r="E1808" s="14" t="str">
        <f>LEFT(tabDaten[[#This Row],[Gld]],1) &amp; "    " &amp;VLOOKUP((tabDaten[[#This Row],[MandNr]]&amp;"x"&amp;LEFT(tabDaten[[#This Row],[Gld]],1)),tabGliederung[],2,FALSE)</f>
        <v xml:space="preserve">6    Bau- und Wohnungswesen, Verkehr </v>
      </c>
      <c r="F1808" s="14" t="str">
        <f>LEFT(tabDaten[[#This Row],[Gld]],2) &amp; "    " &amp;VLOOKUP((tabDaten[[#This Row],[MandNr]]&amp;"x"&amp;LEFT(tabDaten[[#This Row],[Gld]],2)),tabGliederung[],2,FALSE)</f>
        <v xml:space="preserve">60    Bauverwaltung </v>
      </c>
      <c r="G18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8" s="14" t="str">
        <f>LEFT(tabDaten[[#This Row],[Gld]],4) &amp; "    " &amp;VLOOKUP((tabDaten[[#This Row],[MandNr]]&amp;"x"&amp;LEFT(tabDaten[[#This Row],[Gld]],4)),tabGliederung[],2,FALSE)</f>
        <v xml:space="preserve">6000    Bauverwaltung </v>
      </c>
      <c r="I1808" s="14" t="str">
        <f>IF(OR(LEFT(tabDaten[[#This Row],[Grp]],1)*1=3,LEFT(tabDaten[[#This Row],[Grp]],1)*1=9),LEFT(tabDaten[[#This Row],[Grp]],2),LEFT(tabDaten[[#This Row],[Grp]],1))</f>
        <v>5</v>
      </c>
      <c r="J1808" s="14" t="str">
        <f>VLOOKUP(tabDaten[[#This Row],[GrpKurz]],tabGruppierung[],2,FALSE)</f>
        <v>A   Sächlicher Verwaltungs- und Betriebsaufwand</v>
      </c>
      <c r="K18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6000-522000    Druck- und Kopierkosten   </v>
      </c>
      <c r="L1808" s="17">
        <f>IF(OR(tabDaten[[#This Row],[art]]="00",tabDaten[[#This Row],[art]]="10"),tabDaten[[#This Row],[Plan]],tabDaten[[#This Row],[Plan]]*-1)</f>
        <v>-2800</v>
      </c>
      <c r="M1808" s="18">
        <f>IF(OR(tabDaten[[#This Row],[art]]="00",tabDaten[[#This Row],[art]]="10",tabDaten[[#This Row],[art]]="60",tabDaten[[#This Row],[art]]="70"),tabDaten[[#This Row],[Rechnung]],tabDaten[[#This Row],[Rechnung]]*-1)</f>
        <v>-186.61</v>
      </c>
      <c r="N1808" s="44">
        <v>1</v>
      </c>
      <c r="O1808" s="45" t="s">
        <v>997</v>
      </c>
      <c r="P1808" s="45" t="s">
        <v>1328</v>
      </c>
      <c r="Q1808" s="45" t="s">
        <v>1715</v>
      </c>
      <c r="R1808" s="45" t="s">
        <v>995</v>
      </c>
      <c r="S1808" s="45" t="s">
        <v>1546</v>
      </c>
      <c r="T1808" s="44" t="s">
        <v>110</v>
      </c>
      <c r="U1808" s="46">
        <v>2800</v>
      </c>
      <c r="V1808" s="46">
        <v>186.61</v>
      </c>
    </row>
    <row r="1809" spans="2:22" x14ac:dyDescent="0.2">
      <c r="B1809" s="14" t="str">
        <f>IF(tabDaten[[#This Row],[MandNr]]="","Fehler",IF(tabDaten[[#This Row],[MandNr]]=1,"1 Stadt Bad Rappenau","2 Eigenbetrieb Stadtenwässerung"))</f>
        <v>1 Stadt Bad Rappenau</v>
      </c>
      <c r="C1809" s="14" t="str">
        <f>IF(OR(tabDaten[[#This Row],[art]]="00",tabDaten[[#This Row],[art]]="01",tabDaten[[#This Row],[art]]="60",tabDaten[[#This Row],[art]]="61"),"0 Verwaltungshaushalt","1 Vermögenshaushalt")</f>
        <v>0 Verwaltungshaushalt</v>
      </c>
      <c r="D1809" s="14" t="str">
        <f>VLOOKUP(tabDaten[[#This Row],[art]],tabKontenart[],2,FALSE)</f>
        <v>01 Ausgaben VerwaltungsHH</v>
      </c>
      <c r="E1809" s="14" t="str">
        <f>LEFT(tabDaten[[#This Row],[Gld]],1) &amp; "    " &amp;VLOOKUP((tabDaten[[#This Row],[MandNr]]&amp;"x"&amp;LEFT(tabDaten[[#This Row],[Gld]],1)),tabGliederung[],2,FALSE)</f>
        <v xml:space="preserve">6    Bau- und Wohnungswesen, Verkehr </v>
      </c>
      <c r="F1809" s="14" t="str">
        <f>LEFT(tabDaten[[#This Row],[Gld]],2) &amp; "    " &amp;VLOOKUP((tabDaten[[#This Row],[MandNr]]&amp;"x"&amp;LEFT(tabDaten[[#This Row],[Gld]],2)),tabGliederung[],2,FALSE)</f>
        <v xml:space="preserve">60    Bauverwaltung </v>
      </c>
      <c r="G18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09" s="14" t="str">
        <f>LEFT(tabDaten[[#This Row],[Gld]],4) &amp; "    " &amp;VLOOKUP((tabDaten[[#This Row],[MandNr]]&amp;"x"&amp;LEFT(tabDaten[[#This Row],[Gld]],4)),tabGliederung[],2,FALSE)</f>
        <v xml:space="preserve">6000    Bauverwaltung </v>
      </c>
      <c r="I1809" s="14" t="str">
        <f>IF(OR(LEFT(tabDaten[[#This Row],[Grp]],1)*1=3,LEFT(tabDaten[[#This Row],[Grp]],1)*1=9),LEFT(tabDaten[[#This Row],[Grp]],2),LEFT(tabDaten[[#This Row],[Grp]],1))</f>
        <v>5</v>
      </c>
      <c r="J1809" s="14" t="str">
        <f>VLOOKUP(tabDaten[[#This Row],[GrpKurz]],tabGruppierung[],2,FALSE)</f>
        <v>A   Sächlicher Verwaltungs- und Betriebsaufwand</v>
      </c>
      <c r="K18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6000-562000    Aus- und Fortbildung, Umschulung  </v>
      </c>
      <c r="L1809" s="17">
        <f>IF(OR(tabDaten[[#This Row],[art]]="00",tabDaten[[#This Row],[art]]="10"),tabDaten[[#This Row],[Plan]],tabDaten[[#This Row],[Plan]]*-1)</f>
        <v>-1000</v>
      </c>
      <c r="M1809" s="18">
        <f>IF(OR(tabDaten[[#This Row],[art]]="00",tabDaten[[#This Row],[art]]="10",tabDaten[[#This Row],[art]]="60",tabDaten[[#This Row],[art]]="70"),tabDaten[[#This Row],[Rechnung]],tabDaten[[#This Row],[Rechnung]]*-1)</f>
        <v>-589</v>
      </c>
      <c r="N1809" s="44">
        <v>1</v>
      </c>
      <c r="O1809" s="45" t="s">
        <v>997</v>
      </c>
      <c r="P1809" s="45" t="s">
        <v>1328</v>
      </c>
      <c r="Q1809" s="45" t="s">
        <v>1727</v>
      </c>
      <c r="R1809" s="45" t="s">
        <v>995</v>
      </c>
      <c r="S1809" s="45" t="s">
        <v>1546</v>
      </c>
      <c r="T1809" s="44" t="s">
        <v>129</v>
      </c>
      <c r="U1809" s="46">
        <v>1000</v>
      </c>
      <c r="V1809" s="46">
        <v>589</v>
      </c>
    </row>
    <row r="1810" spans="2:22" x14ac:dyDescent="0.2">
      <c r="B1810" s="14" t="str">
        <f>IF(tabDaten[[#This Row],[MandNr]]="","Fehler",IF(tabDaten[[#This Row],[MandNr]]=1,"1 Stadt Bad Rappenau","2 Eigenbetrieb Stadtenwässerung"))</f>
        <v>1 Stadt Bad Rappenau</v>
      </c>
      <c r="C1810" s="14" t="str">
        <f>IF(OR(tabDaten[[#This Row],[art]]="00",tabDaten[[#This Row],[art]]="01",tabDaten[[#This Row],[art]]="60",tabDaten[[#This Row],[art]]="61"),"0 Verwaltungshaushalt","1 Vermögenshaushalt")</f>
        <v>0 Verwaltungshaushalt</v>
      </c>
      <c r="D1810" s="14" t="str">
        <f>VLOOKUP(tabDaten[[#This Row],[art]],tabKontenart[],2,FALSE)</f>
        <v>01 Ausgaben VerwaltungsHH</v>
      </c>
      <c r="E1810" s="14" t="str">
        <f>LEFT(tabDaten[[#This Row],[Gld]],1) &amp; "    " &amp;VLOOKUP((tabDaten[[#This Row],[MandNr]]&amp;"x"&amp;LEFT(tabDaten[[#This Row],[Gld]],1)),tabGliederung[],2,FALSE)</f>
        <v xml:space="preserve">6    Bau- und Wohnungswesen, Verkehr </v>
      </c>
      <c r="F1810" s="14" t="str">
        <f>LEFT(tabDaten[[#This Row],[Gld]],2) &amp; "    " &amp;VLOOKUP((tabDaten[[#This Row],[MandNr]]&amp;"x"&amp;LEFT(tabDaten[[#This Row],[Gld]],2)),tabGliederung[],2,FALSE)</f>
        <v xml:space="preserve">60    Bauverwaltung </v>
      </c>
      <c r="G18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10" s="14" t="str">
        <f>LEFT(tabDaten[[#This Row],[Gld]],4) &amp; "    " &amp;VLOOKUP((tabDaten[[#This Row],[MandNr]]&amp;"x"&amp;LEFT(tabDaten[[#This Row],[Gld]],4)),tabGliederung[],2,FALSE)</f>
        <v xml:space="preserve">6000    Bauverwaltung </v>
      </c>
      <c r="I1810" s="14" t="str">
        <f>IF(OR(LEFT(tabDaten[[#This Row],[Grp]],1)*1=3,LEFT(tabDaten[[#This Row],[Grp]],1)*1=9),LEFT(tabDaten[[#This Row],[Grp]],2),LEFT(tabDaten[[#This Row],[Grp]],1))</f>
        <v>6</v>
      </c>
      <c r="J1810" s="14" t="str">
        <f>VLOOKUP(tabDaten[[#This Row],[GrpKurz]],tabGruppierung[],2,FALSE)</f>
        <v>A   Sächlicher Verwaltungs- und Betriebsaufwand</v>
      </c>
      <c r="K18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6000-638000    EDV-Kosten   </v>
      </c>
      <c r="L1810" s="17">
        <f>IF(OR(tabDaten[[#This Row],[art]]="00",tabDaten[[#This Row],[art]]="10"),tabDaten[[#This Row],[Plan]],tabDaten[[#This Row],[Plan]]*-1)</f>
        <v>-7500</v>
      </c>
      <c r="M1810" s="18">
        <f>IF(OR(tabDaten[[#This Row],[art]]="00",tabDaten[[#This Row],[art]]="10",tabDaten[[#This Row],[art]]="60",tabDaten[[#This Row],[art]]="70"),tabDaten[[#This Row],[Rechnung]],tabDaten[[#This Row],[Rechnung]]*-1)</f>
        <v>-8439.19</v>
      </c>
      <c r="N1810" s="44">
        <v>1</v>
      </c>
      <c r="O1810" s="45" t="s">
        <v>997</v>
      </c>
      <c r="P1810" s="45" t="s">
        <v>1328</v>
      </c>
      <c r="Q1810" s="45" t="s">
        <v>1722</v>
      </c>
      <c r="R1810" s="45" t="s">
        <v>995</v>
      </c>
      <c r="S1810" s="45" t="s">
        <v>1546</v>
      </c>
      <c r="T1810" s="44" t="s">
        <v>117</v>
      </c>
      <c r="U1810" s="46">
        <v>7500</v>
      </c>
      <c r="V1810" s="46">
        <v>8439.19</v>
      </c>
    </row>
    <row r="1811" spans="2:22" x14ac:dyDescent="0.2">
      <c r="B1811" s="14" t="str">
        <f>IF(tabDaten[[#This Row],[MandNr]]="","Fehler",IF(tabDaten[[#This Row],[MandNr]]=1,"1 Stadt Bad Rappenau","2 Eigenbetrieb Stadtenwässerung"))</f>
        <v>1 Stadt Bad Rappenau</v>
      </c>
      <c r="C1811" s="14" t="str">
        <f>IF(OR(tabDaten[[#This Row],[art]]="00",tabDaten[[#This Row],[art]]="01",tabDaten[[#This Row],[art]]="60",tabDaten[[#This Row],[art]]="61"),"0 Verwaltungshaushalt","1 Vermögenshaushalt")</f>
        <v>0 Verwaltungshaushalt</v>
      </c>
      <c r="D1811" s="14" t="str">
        <f>VLOOKUP(tabDaten[[#This Row],[art]],tabKontenart[],2,FALSE)</f>
        <v>01 Ausgaben VerwaltungsHH</v>
      </c>
      <c r="E1811" s="14" t="str">
        <f>LEFT(tabDaten[[#This Row],[Gld]],1) &amp; "    " &amp;VLOOKUP((tabDaten[[#This Row],[MandNr]]&amp;"x"&amp;LEFT(tabDaten[[#This Row],[Gld]],1)),tabGliederung[],2,FALSE)</f>
        <v xml:space="preserve">6    Bau- und Wohnungswesen, Verkehr </v>
      </c>
      <c r="F1811" s="14" t="str">
        <f>LEFT(tabDaten[[#This Row],[Gld]],2) &amp; "    " &amp;VLOOKUP((tabDaten[[#This Row],[MandNr]]&amp;"x"&amp;LEFT(tabDaten[[#This Row],[Gld]],2)),tabGliederung[],2,FALSE)</f>
        <v xml:space="preserve">60    Bauverwaltung </v>
      </c>
      <c r="G18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11" s="14" t="str">
        <f>LEFT(tabDaten[[#This Row],[Gld]],4) &amp; "    " &amp;VLOOKUP((tabDaten[[#This Row],[MandNr]]&amp;"x"&amp;LEFT(tabDaten[[#This Row],[Gld]],4)),tabGliederung[],2,FALSE)</f>
        <v xml:space="preserve">6000    Bauverwaltung </v>
      </c>
      <c r="I1811" s="14" t="str">
        <f>IF(OR(LEFT(tabDaten[[#This Row],[Grp]],1)*1=3,LEFT(tabDaten[[#This Row],[Grp]],1)*1=9),LEFT(tabDaten[[#This Row],[Grp]],2),LEFT(tabDaten[[#This Row],[Grp]],1))</f>
        <v>6</v>
      </c>
      <c r="J1811" s="14" t="str">
        <f>VLOOKUP(tabDaten[[#This Row],[GrpKurz]],tabGruppierung[],2,FALSE)</f>
        <v>A   Sächlicher Verwaltungs- und Betriebsaufwand</v>
      </c>
      <c r="K18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6000-650000    Bürobedarf   </v>
      </c>
      <c r="L1811" s="17">
        <f>IF(OR(tabDaten[[#This Row],[art]]="00",tabDaten[[#This Row],[art]]="10"),tabDaten[[#This Row],[Plan]],tabDaten[[#This Row],[Plan]]*-1)</f>
        <v>-2100</v>
      </c>
      <c r="M1811" s="18">
        <f>IF(OR(tabDaten[[#This Row],[art]]="00",tabDaten[[#This Row],[art]]="10",tabDaten[[#This Row],[art]]="60",tabDaten[[#This Row],[art]]="70"),tabDaten[[#This Row],[Rechnung]],tabDaten[[#This Row],[Rechnung]]*-1)</f>
        <v>-62.74</v>
      </c>
      <c r="N1811" s="44">
        <v>1</v>
      </c>
      <c r="O1811" s="45" t="s">
        <v>997</v>
      </c>
      <c r="P1811" s="45" t="s">
        <v>1328</v>
      </c>
      <c r="Q1811" s="45" t="s">
        <v>1724</v>
      </c>
      <c r="R1811" s="45" t="s">
        <v>995</v>
      </c>
      <c r="S1811" s="45" t="s">
        <v>1546</v>
      </c>
      <c r="T1811" s="44" t="s">
        <v>119</v>
      </c>
      <c r="U1811" s="46">
        <v>2100</v>
      </c>
      <c r="V1811" s="46">
        <v>62.74</v>
      </c>
    </row>
    <row r="1812" spans="2:22" x14ac:dyDescent="0.2">
      <c r="B1812" s="14" t="str">
        <f>IF(tabDaten[[#This Row],[MandNr]]="","Fehler",IF(tabDaten[[#This Row],[MandNr]]=1,"1 Stadt Bad Rappenau","2 Eigenbetrieb Stadtenwässerung"))</f>
        <v>1 Stadt Bad Rappenau</v>
      </c>
      <c r="C1812" s="14" t="str">
        <f>IF(OR(tabDaten[[#This Row],[art]]="00",tabDaten[[#This Row],[art]]="01",tabDaten[[#This Row],[art]]="60",tabDaten[[#This Row],[art]]="61"),"0 Verwaltungshaushalt","1 Vermögenshaushalt")</f>
        <v>0 Verwaltungshaushalt</v>
      </c>
      <c r="D1812" s="14" t="str">
        <f>VLOOKUP(tabDaten[[#This Row],[art]],tabKontenart[],2,FALSE)</f>
        <v>01 Ausgaben VerwaltungsHH</v>
      </c>
      <c r="E1812" s="14" t="str">
        <f>LEFT(tabDaten[[#This Row],[Gld]],1) &amp; "    " &amp;VLOOKUP((tabDaten[[#This Row],[MandNr]]&amp;"x"&amp;LEFT(tabDaten[[#This Row],[Gld]],1)),tabGliederung[],2,FALSE)</f>
        <v xml:space="preserve">6    Bau- und Wohnungswesen, Verkehr </v>
      </c>
      <c r="F1812" s="14" t="str">
        <f>LEFT(tabDaten[[#This Row],[Gld]],2) &amp; "    " &amp;VLOOKUP((tabDaten[[#This Row],[MandNr]]&amp;"x"&amp;LEFT(tabDaten[[#This Row],[Gld]],2)),tabGliederung[],2,FALSE)</f>
        <v xml:space="preserve">60    Bauverwaltung </v>
      </c>
      <c r="G18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1812" s="14" t="str">
        <f>LEFT(tabDaten[[#This Row],[Gld]],4) &amp; "    " &amp;VLOOKUP((tabDaten[[#This Row],[MandNr]]&amp;"x"&amp;LEFT(tabDaten[[#This Row],[Gld]],4)),tabGliederung[],2,FALSE)</f>
        <v xml:space="preserve">6000    Bauverwaltung </v>
      </c>
      <c r="I1812" s="14" t="str">
        <f>IF(OR(LEFT(tabDaten[[#This Row],[Grp]],1)*1=3,LEFT(tabDaten[[#This Row],[Grp]],1)*1=9),LEFT(tabDaten[[#This Row],[Grp]],2),LEFT(tabDaten[[#This Row],[Grp]],1))</f>
        <v>6</v>
      </c>
      <c r="J1812" s="14" t="str">
        <f>VLOOKUP(tabDaten[[#This Row],[GrpKurz]],tabGruppierung[],2,FALSE)</f>
        <v>A   Sächlicher Verwaltungs- und Betriebsaufwand</v>
      </c>
      <c r="K18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6000-655000    Sachverständigen-, Gerichts-und ähnliche Kosten  </v>
      </c>
      <c r="L1812" s="17">
        <f>IF(OR(tabDaten[[#This Row],[art]]="00",tabDaten[[#This Row],[art]]="10"),tabDaten[[#This Row],[Plan]],tabDaten[[#This Row],[Plan]]*-1)</f>
        <v>-2000</v>
      </c>
      <c r="M1812" s="18">
        <f>IF(OR(tabDaten[[#This Row],[art]]="00",tabDaten[[#This Row],[art]]="10",tabDaten[[#This Row],[art]]="60",tabDaten[[#This Row],[art]]="70"),tabDaten[[#This Row],[Rechnung]],tabDaten[[#This Row],[Rechnung]]*-1)</f>
        <v>-124.96</v>
      </c>
      <c r="N1812" s="44">
        <v>1</v>
      </c>
      <c r="O1812" s="45" t="s">
        <v>997</v>
      </c>
      <c r="P1812" s="45" t="s">
        <v>1328</v>
      </c>
      <c r="Q1812" s="45" t="s">
        <v>1729</v>
      </c>
      <c r="R1812" s="45" t="s">
        <v>995</v>
      </c>
      <c r="S1812" s="45" t="s">
        <v>1546</v>
      </c>
      <c r="T1812" s="44" t="s">
        <v>244</v>
      </c>
      <c r="U1812" s="46">
        <v>2000</v>
      </c>
      <c r="V1812" s="46">
        <v>124.96</v>
      </c>
    </row>
    <row r="1813" spans="2:22" x14ac:dyDescent="0.2">
      <c r="B1813" s="14" t="str">
        <f>IF(tabDaten[[#This Row],[MandNr]]="","Fehler",IF(tabDaten[[#This Row],[MandNr]]=1,"1 Stadt Bad Rappenau","2 Eigenbetrieb Stadtenwässerung"))</f>
        <v>1 Stadt Bad Rappenau</v>
      </c>
      <c r="C1813" s="14" t="str">
        <f>IF(OR(tabDaten[[#This Row],[art]]="00",tabDaten[[#This Row],[art]]="01",tabDaten[[#This Row],[art]]="60",tabDaten[[#This Row],[art]]="61"),"0 Verwaltungshaushalt","1 Vermögenshaushalt")</f>
        <v>0 Verwaltungshaushalt</v>
      </c>
      <c r="D1813" s="14" t="str">
        <f>VLOOKUP(tabDaten[[#This Row],[art]],tabKontenart[],2,FALSE)</f>
        <v>01 Ausgaben VerwaltungsHH</v>
      </c>
      <c r="E1813" s="14" t="str">
        <f>LEFT(tabDaten[[#This Row],[Gld]],1) &amp; "    " &amp;VLOOKUP((tabDaten[[#This Row],[MandNr]]&amp;"x"&amp;LEFT(tabDaten[[#This Row],[Gld]],1)),tabGliederung[],2,FALSE)</f>
        <v xml:space="preserve">6    Bau- und Wohnungswesen, Verkehr </v>
      </c>
      <c r="F1813" s="14" t="str">
        <f>LEFT(tabDaten[[#This Row],[Gld]],2) &amp; "    " &amp;VLOOKUP((tabDaten[[#This Row],[MandNr]]&amp;"x"&amp;LEFT(tabDaten[[#This Row],[Gld]],2)),tabGliederung[],2,FALSE)</f>
        <v xml:space="preserve">60    Bauverwaltung </v>
      </c>
      <c r="G18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13" s="14" t="str">
        <f>LEFT(tabDaten[[#This Row],[Gld]],4) &amp; "    " &amp;VLOOKUP((tabDaten[[#This Row],[MandNr]]&amp;"x"&amp;LEFT(tabDaten[[#This Row],[Gld]],4)),tabGliederung[],2,FALSE)</f>
        <v xml:space="preserve">6010    Hochbauverwaltung </v>
      </c>
      <c r="I1813" s="14" t="str">
        <f>IF(OR(LEFT(tabDaten[[#This Row],[Grp]],1)*1=3,LEFT(tabDaten[[#This Row],[Grp]],1)*1=9),LEFT(tabDaten[[#This Row],[Grp]],2),LEFT(tabDaten[[#This Row],[Grp]],1))</f>
        <v>4</v>
      </c>
      <c r="J1813" s="14" t="str">
        <f>VLOOKUP(tabDaten[[#This Row],[GrpKurz]],tabGruppierung[],2,FALSE)</f>
        <v>A   Personalausgaben</v>
      </c>
      <c r="K18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6010-410000    Besoldung der Beamten  </v>
      </c>
      <c r="L1813" s="17">
        <f>IF(OR(tabDaten[[#This Row],[art]]="00",tabDaten[[#This Row],[art]]="10"),tabDaten[[#This Row],[Plan]],tabDaten[[#This Row],[Plan]]*-1)</f>
        <v>-50100</v>
      </c>
      <c r="M1813" s="18">
        <f>IF(OR(tabDaten[[#This Row],[art]]="00",tabDaten[[#This Row],[art]]="10",tabDaten[[#This Row],[art]]="60",tabDaten[[#This Row],[art]]="70"),tabDaten[[#This Row],[Rechnung]],tabDaten[[#This Row],[Rechnung]]*-1)</f>
        <v>-49293.82</v>
      </c>
      <c r="N1813" s="44">
        <v>1</v>
      </c>
      <c r="O1813" s="45" t="s">
        <v>997</v>
      </c>
      <c r="P1813" s="45" t="s">
        <v>1330</v>
      </c>
      <c r="Q1813" s="45" t="s">
        <v>1706</v>
      </c>
      <c r="R1813" s="45" t="s">
        <v>995</v>
      </c>
      <c r="S1813" s="45" t="s">
        <v>1546</v>
      </c>
      <c r="T1813" s="44" t="s">
        <v>101</v>
      </c>
      <c r="U1813" s="46">
        <v>50100</v>
      </c>
      <c r="V1813" s="46">
        <v>49293.82</v>
      </c>
    </row>
    <row r="1814" spans="2:22" x14ac:dyDescent="0.2">
      <c r="B1814" s="14" t="str">
        <f>IF(tabDaten[[#This Row],[MandNr]]="","Fehler",IF(tabDaten[[#This Row],[MandNr]]=1,"1 Stadt Bad Rappenau","2 Eigenbetrieb Stadtenwässerung"))</f>
        <v>1 Stadt Bad Rappenau</v>
      </c>
      <c r="C1814" s="14" t="str">
        <f>IF(OR(tabDaten[[#This Row],[art]]="00",tabDaten[[#This Row],[art]]="01",tabDaten[[#This Row],[art]]="60",tabDaten[[#This Row],[art]]="61"),"0 Verwaltungshaushalt","1 Vermögenshaushalt")</f>
        <v>0 Verwaltungshaushalt</v>
      </c>
      <c r="D1814" s="14" t="str">
        <f>VLOOKUP(tabDaten[[#This Row],[art]],tabKontenart[],2,FALSE)</f>
        <v>01 Ausgaben VerwaltungsHH</v>
      </c>
      <c r="E1814" s="14" t="str">
        <f>LEFT(tabDaten[[#This Row],[Gld]],1) &amp; "    " &amp;VLOOKUP((tabDaten[[#This Row],[MandNr]]&amp;"x"&amp;LEFT(tabDaten[[#This Row],[Gld]],1)),tabGliederung[],2,FALSE)</f>
        <v xml:space="preserve">6    Bau- und Wohnungswesen, Verkehr </v>
      </c>
      <c r="F1814" s="14" t="str">
        <f>LEFT(tabDaten[[#This Row],[Gld]],2) &amp; "    " &amp;VLOOKUP((tabDaten[[#This Row],[MandNr]]&amp;"x"&amp;LEFT(tabDaten[[#This Row],[Gld]],2)),tabGliederung[],2,FALSE)</f>
        <v xml:space="preserve">60    Bauverwaltung </v>
      </c>
      <c r="G18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14" s="14" t="str">
        <f>LEFT(tabDaten[[#This Row],[Gld]],4) &amp; "    " &amp;VLOOKUP((tabDaten[[#This Row],[MandNr]]&amp;"x"&amp;LEFT(tabDaten[[#This Row],[Gld]],4)),tabGliederung[],2,FALSE)</f>
        <v xml:space="preserve">6010    Hochbauverwaltung </v>
      </c>
      <c r="I1814" s="14" t="str">
        <f>IF(OR(LEFT(tabDaten[[#This Row],[Grp]],1)*1=3,LEFT(tabDaten[[#This Row],[Grp]],1)*1=9),LEFT(tabDaten[[#This Row],[Grp]],2),LEFT(tabDaten[[#This Row],[Grp]],1))</f>
        <v>4</v>
      </c>
      <c r="J1814" s="14" t="str">
        <f>VLOOKUP(tabDaten[[#This Row],[GrpKurz]],tabGruppierung[],2,FALSE)</f>
        <v>A   Personalausgaben</v>
      </c>
      <c r="K18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6010-414000    Vergütungen der Beschäftigten bis 2005 nur Angestellte </v>
      </c>
      <c r="L1814" s="17">
        <f>IF(OR(tabDaten[[#This Row],[art]]="00",tabDaten[[#This Row],[art]]="10"),tabDaten[[#This Row],[Plan]],tabDaten[[#This Row],[Plan]]*-1)</f>
        <v>-152800</v>
      </c>
      <c r="M1814" s="18">
        <f>IF(OR(tabDaten[[#This Row],[art]]="00",tabDaten[[#This Row],[art]]="10",tabDaten[[#This Row],[art]]="60",tabDaten[[#This Row],[art]]="70"),tabDaten[[#This Row],[Rechnung]],tabDaten[[#This Row],[Rechnung]]*-1)</f>
        <v>-149560.44</v>
      </c>
      <c r="N1814" s="44">
        <v>1</v>
      </c>
      <c r="O1814" s="45" t="s">
        <v>997</v>
      </c>
      <c r="P1814" s="45" t="s">
        <v>1330</v>
      </c>
      <c r="Q1814" s="45" t="s">
        <v>1707</v>
      </c>
      <c r="R1814" s="45" t="s">
        <v>995</v>
      </c>
      <c r="S1814" s="45" t="s">
        <v>1546</v>
      </c>
      <c r="T1814" s="44" t="s">
        <v>127</v>
      </c>
      <c r="U1814" s="46">
        <v>152800</v>
      </c>
      <c r="V1814" s="46">
        <v>149560.44</v>
      </c>
    </row>
    <row r="1815" spans="2:22" x14ac:dyDescent="0.2">
      <c r="B1815" s="14" t="str">
        <f>IF(tabDaten[[#This Row],[MandNr]]="","Fehler",IF(tabDaten[[#This Row],[MandNr]]=1,"1 Stadt Bad Rappenau","2 Eigenbetrieb Stadtenwässerung"))</f>
        <v>1 Stadt Bad Rappenau</v>
      </c>
      <c r="C1815" s="14" t="str">
        <f>IF(OR(tabDaten[[#This Row],[art]]="00",tabDaten[[#This Row],[art]]="01",tabDaten[[#This Row],[art]]="60",tabDaten[[#This Row],[art]]="61"),"0 Verwaltungshaushalt","1 Vermögenshaushalt")</f>
        <v>0 Verwaltungshaushalt</v>
      </c>
      <c r="D1815" s="14" t="str">
        <f>VLOOKUP(tabDaten[[#This Row],[art]],tabKontenart[],2,FALSE)</f>
        <v>01 Ausgaben VerwaltungsHH</v>
      </c>
      <c r="E1815" s="14" t="str">
        <f>LEFT(tabDaten[[#This Row],[Gld]],1) &amp; "    " &amp;VLOOKUP((tabDaten[[#This Row],[MandNr]]&amp;"x"&amp;LEFT(tabDaten[[#This Row],[Gld]],1)),tabGliederung[],2,FALSE)</f>
        <v xml:space="preserve">6    Bau- und Wohnungswesen, Verkehr </v>
      </c>
      <c r="F1815" s="14" t="str">
        <f>LEFT(tabDaten[[#This Row],[Gld]],2) &amp; "    " &amp;VLOOKUP((tabDaten[[#This Row],[MandNr]]&amp;"x"&amp;LEFT(tabDaten[[#This Row],[Gld]],2)),tabGliederung[],2,FALSE)</f>
        <v xml:space="preserve">60    Bauverwaltung </v>
      </c>
      <c r="G18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15" s="14" t="str">
        <f>LEFT(tabDaten[[#This Row],[Gld]],4) &amp; "    " &amp;VLOOKUP((tabDaten[[#This Row],[MandNr]]&amp;"x"&amp;LEFT(tabDaten[[#This Row],[Gld]],4)),tabGliederung[],2,FALSE)</f>
        <v xml:space="preserve">6010    Hochbauverwaltung </v>
      </c>
      <c r="I1815" s="14" t="str">
        <f>IF(OR(LEFT(tabDaten[[#This Row],[Grp]],1)*1=3,LEFT(tabDaten[[#This Row],[Grp]],1)*1=9),LEFT(tabDaten[[#This Row],[Grp]],2),LEFT(tabDaten[[#This Row],[Grp]],1))</f>
        <v>4</v>
      </c>
      <c r="J1815" s="14" t="str">
        <f>VLOOKUP(tabDaten[[#This Row],[GrpKurz]],tabGruppierung[],2,FALSE)</f>
        <v>A   Personalausgaben</v>
      </c>
      <c r="K18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6010-430000    Beiträge Versorgungskasse   </v>
      </c>
      <c r="L1815" s="17">
        <f>IF(OR(tabDaten[[#This Row],[art]]="00",tabDaten[[#This Row],[art]]="10"),tabDaten[[#This Row],[Plan]],tabDaten[[#This Row],[Plan]]*-1)</f>
        <v>0</v>
      </c>
      <c r="M1815" s="18">
        <f>IF(OR(tabDaten[[#This Row],[art]]="00",tabDaten[[#This Row],[art]]="10",tabDaten[[#This Row],[art]]="60",tabDaten[[#This Row],[art]]="70"),tabDaten[[#This Row],[Rechnung]],tabDaten[[#This Row],[Rechnung]]*-1)</f>
        <v>-1949.51</v>
      </c>
      <c r="N1815" s="44">
        <v>1</v>
      </c>
      <c r="O1815" s="45" t="s">
        <v>997</v>
      </c>
      <c r="P1815" s="45" t="s">
        <v>1330</v>
      </c>
      <c r="Q1815" s="45" t="s">
        <v>1708</v>
      </c>
      <c r="R1815" s="45" t="s">
        <v>995</v>
      </c>
      <c r="S1815" s="45" t="s">
        <v>1546</v>
      </c>
      <c r="T1815" s="44" t="s">
        <v>103</v>
      </c>
      <c r="U1815" s="46">
        <v>0</v>
      </c>
      <c r="V1815" s="46">
        <v>1949.51</v>
      </c>
    </row>
    <row r="1816" spans="2:22" x14ac:dyDescent="0.2">
      <c r="B1816" s="14" t="str">
        <f>IF(tabDaten[[#This Row],[MandNr]]="","Fehler",IF(tabDaten[[#This Row],[MandNr]]=1,"1 Stadt Bad Rappenau","2 Eigenbetrieb Stadtenwässerung"))</f>
        <v>1 Stadt Bad Rappenau</v>
      </c>
      <c r="C1816" s="14" t="str">
        <f>IF(OR(tabDaten[[#This Row],[art]]="00",tabDaten[[#This Row],[art]]="01",tabDaten[[#This Row],[art]]="60",tabDaten[[#This Row],[art]]="61"),"0 Verwaltungshaushalt","1 Vermögenshaushalt")</f>
        <v>0 Verwaltungshaushalt</v>
      </c>
      <c r="D1816" s="14" t="str">
        <f>VLOOKUP(tabDaten[[#This Row],[art]],tabKontenart[],2,FALSE)</f>
        <v>01 Ausgaben VerwaltungsHH</v>
      </c>
      <c r="E1816" s="14" t="str">
        <f>LEFT(tabDaten[[#This Row],[Gld]],1) &amp; "    " &amp;VLOOKUP((tabDaten[[#This Row],[MandNr]]&amp;"x"&amp;LEFT(tabDaten[[#This Row],[Gld]],1)),tabGliederung[],2,FALSE)</f>
        <v xml:space="preserve">6    Bau- und Wohnungswesen, Verkehr </v>
      </c>
      <c r="F1816" s="14" t="str">
        <f>LEFT(tabDaten[[#This Row],[Gld]],2) &amp; "    " &amp;VLOOKUP((tabDaten[[#This Row],[MandNr]]&amp;"x"&amp;LEFT(tabDaten[[#This Row],[Gld]],2)),tabGliederung[],2,FALSE)</f>
        <v xml:space="preserve">60    Bauverwaltung </v>
      </c>
      <c r="G18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16" s="14" t="str">
        <f>LEFT(tabDaten[[#This Row],[Gld]],4) &amp; "    " &amp;VLOOKUP((tabDaten[[#This Row],[MandNr]]&amp;"x"&amp;LEFT(tabDaten[[#This Row],[Gld]],4)),tabGliederung[],2,FALSE)</f>
        <v xml:space="preserve">6010    Hochbauverwaltung </v>
      </c>
      <c r="I1816" s="14" t="str">
        <f>IF(OR(LEFT(tabDaten[[#This Row],[Grp]],1)*1=3,LEFT(tabDaten[[#This Row],[Grp]],1)*1=9),LEFT(tabDaten[[#This Row],[Grp]],2),LEFT(tabDaten[[#This Row],[Grp]],1))</f>
        <v>4</v>
      </c>
      <c r="J1816" s="14" t="str">
        <f>VLOOKUP(tabDaten[[#This Row],[GrpKurz]],tabGruppierung[],2,FALSE)</f>
        <v>A   Personalausgaben</v>
      </c>
      <c r="K18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6010-434000    Beiträge Versorgungskasse  bis 2005 nur Angestellte </v>
      </c>
      <c r="L1816" s="17">
        <f>IF(OR(tabDaten[[#This Row],[art]]="00",tabDaten[[#This Row],[art]]="10"),tabDaten[[#This Row],[Plan]],tabDaten[[#This Row],[Plan]]*-1)</f>
        <v>-13000</v>
      </c>
      <c r="M1816" s="18">
        <f>IF(OR(tabDaten[[#This Row],[art]]="00",tabDaten[[#This Row],[art]]="10",tabDaten[[#This Row],[art]]="60",tabDaten[[#This Row],[art]]="70"),tabDaten[[#This Row],[Rechnung]],tabDaten[[#This Row],[Rechnung]]*-1)</f>
        <v>-12891.98</v>
      </c>
      <c r="N1816" s="44">
        <v>1</v>
      </c>
      <c r="O1816" s="45" t="s">
        <v>997</v>
      </c>
      <c r="P1816" s="45" t="s">
        <v>1330</v>
      </c>
      <c r="Q1816" s="45" t="s">
        <v>1709</v>
      </c>
      <c r="R1816" s="45" t="s">
        <v>995</v>
      </c>
      <c r="S1816" s="45" t="s">
        <v>1546</v>
      </c>
      <c r="T1816" s="44" t="s">
        <v>104</v>
      </c>
      <c r="U1816" s="46">
        <v>13000</v>
      </c>
      <c r="V1816" s="46">
        <v>12891.98</v>
      </c>
    </row>
    <row r="1817" spans="2:22" x14ac:dyDescent="0.2">
      <c r="B1817" s="14" t="str">
        <f>IF(tabDaten[[#This Row],[MandNr]]="","Fehler",IF(tabDaten[[#This Row],[MandNr]]=1,"1 Stadt Bad Rappenau","2 Eigenbetrieb Stadtenwässerung"))</f>
        <v>1 Stadt Bad Rappenau</v>
      </c>
      <c r="C1817" s="14" t="str">
        <f>IF(OR(tabDaten[[#This Row],[art]]="00",tabDaten[[#This Row],[art]]="01",tabDaten[[#This Row],[art]]="60",tabDaten[[#This Row],[art]]="61"),"0 Verwaltungshaushalt","1 Vermögenshaushalt")</f>
        <v>0 Verwaltungshaushalt</v>
      </c>
      <c r="D1817" s="14" t="str">
        <f>VLOOKUP(tabDaten[[#This Row],[art]],tabKontenart[],2,FALSE)</f>
        <v>01 Ausgaben VerwaltungsHH</v>
      </c>
      <c r="E1817" s="14" t="str">
        <f>LEFT(tabDaten[[#This Row],[Gld]],1) &amp; "    " &amp;VLOOKUP((tabDaten[[#This Row],[MandNr]]&amp;"x"&amp;LEFT(tabDaten[[#This Row],[Gld]],1)),tabGliederung[],2,FALSE)</f>
        <v xml:space="preserve">6    Bau- und Wohnungswesen, Verkehr </v>
      </c>
      <c r="F1817" s="14" t="str">
        <f>LEFT(tabDaten[[#This Row],[Gld]],2) &amp; "    " &amp;VLOOKUP((tabDaten[[#This Row],[MandNr]]&amp;"x"&amp;LEFT(tabDaten[[#This Row],[Gld]],2)),tabGliederung[],2,FALSE)</f>
        <v xml:space="preserve">60    Bauverwaltung </v>
      </c>
      <c r="G18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17" s="14" t="str">
        <f>LEFT(tabDaten[[#This Row],[Gld]],4) &amp; "    " &amp;VLOOKUP((tabDaten[[#This Row],[MandNr]]&amp;"x"&amp;LEFT(tabDaten[[#This Row],[Gld]],4)),tabGliederung[],2,FALSE)</f>
        <v xml:space="preserve">6010    Hochbauverwaltung </v>
      </c>
      <c r="I1817" s="14" t="str">
        <f>IF(OR(LEFT(tabDaten[[#This Row],[Grp]],1)*1=3,LEFT(tabDaten[[#This Row],[Grp]],1)*1=9),LEFT(tabDaten[[#This Row],[Grp]],2),LEFT(tabDaten[[#This Row],[Grp]],1))</f>
        <v>4</v>
      </c>
      <c r="J1817" s="14" t="str">
        <f>VLOOKUP(tabDaten[[#This Row],[GrpKurz]],tabGruppierung[],2,FALSE)</f>
        <v>A   Personalausgaben</v>
      </c>
      <c r="K18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6010-444000    Beiträge zur gesetzlichen Sozialversicherung für Angest. bis 2005 nur Angestellte </v>
      </c>
      <c r="L1817" s="17">
        <f>IF(OR(tabDaten[[#This Row],[art]]="00",tabDaten[[#This Row],[art]]="10"),tabDaten[[#This Row],[Plan]],tabDaten[[#This Row],[Plan]]*-1)</f>
        <v>-31500</v>
      </c>
      <c r="M1817" s="18">
        <f>IF(OR(tabDaten[[#This Row],[art]]="00",tabDaten[[#This Row],[art]]="10",tabDaten[[#This Row],[art]]="60",tabDaten[[#This Row],[art]]="70"),tabDaten[[#This Row],[Rechnung]],tabDaten[[#This Row],[Rechnung]]*-1)</f>
        <v>-30811.599999999999</v>
      </c>
      <c r="N1817" s="44">
        <v>1</v>
      </c>
      <c r="O1817" s="45" t="s">
        <v>997</v>
      </c>
      <c r="P1817" s="45" t="s">
        <v>1330</v>
      </c>
      <c r="Q1817" s="45" t="s">
        <v>1710</v>
      </c>
      <c r="R1817" s="45" t="s">
        <v>995</v>
      </c>
      <c r="S1817" s="45" t="s">
        <v>1546</v>
      </c>
      <c r="T1817" s="44" t="s">
        <v>128</v>
      </c>
      <c r="U1817" s="46">
        <v>31500</v>
      </c>
      <c r="V1817" s="46">
        <v>30811.599999999999</v>
      </c>
    </row>
    <row r="1818" spans="2:22" x14ac:dyDescent="0.2">
      <c r="B1818" s="14" t="str">
        <f>IF(tabDaten[[#This Row],[MandNr]]="","Fehler",IF(tabDaten[[#This Row],[MandNr]]=1,"1 Stadt Bad Rappenau","2 Eigenbetrieb Stadtenwässerung"))</f>
        <v>1 Stadt Bad Rappenau</v>
      </c>
      <c r="C1818" s="14" t="str">
        <f>IF(OR(tabDaten[[#This Row],[art]]="00",tabDaten[[#This Row],[art]]="01",tabDaten[[#This Row],[art]]="60",tabDaten[[#This Row],[art]]="61"),"0 Verwaltungshaushalt","1 Vermögenshaushalt")</f>
        <v>0 Verwaltungshaushalt</v>
      </c>
      <c r="D1818" s="14" t="str">
        <f>VLOOKUP(tabDaten[[#This Row],[art]],tabKontenart[],2,FALSE)</f>
        <v>01 Ausgaben VerwaltungsHH</v>
      </c>
      <c r="E1818" s="14" t="str">
        <f>LEFT(tabDaten[[#This Row],[Gld]],1) &amp; "    " &amp;VLOOKUP((tabDaten[[#This Row],[MandNr]]&amp;"x"&amp;LEFT(tabDaten[[#This Row],[Gld]],1)),tabGliederung[],2,FALSE)</f>
        <v xml:space="preserve">6    Bau- und Wohnungswesen, Verkehr </v>
      </c>
      <c r="F1818" s="14" t="str">
        <f>LEFT(tabDaten[[#This Row],[Gld]],2) &amp; "    " &amp;VLOOKUP((tabDaten[[#This Row],[MandNr]]&amp;"x"&amp;LEFT(tabDaten[[#This Row],[Gld]],2)),tabGliederung[],2,FALSE)</f>
        <v xml:space="preserve">60    Bauverwaltung </v>
      </c>
      <c r="G18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18" s="14" t="str">
        <f>LEFT(tabDaten[[#This Row],[Gld]],4) &amp; "    " &amp;VLOOKUP((tabDaten[[#This Row],[MandNr]]&amp;"x"&amp;LEFT(tabDaten[[#This Row],[Gld]],4)),tabGliederung[],2,FALSE)</f>
        <v xml:space="preserve">6010    Hochbauverwaltung </v>
      </c>
      <c r="I1818" s="14" t="str">
        <f>IF(OR(LEFT(tabDaten[[#This Row],[Grp]],1)*1=3,LEFT(tabDaten[[#This Row],[Grp]],1)*1=9),LEFT(tabDaten[[#This Row],[Grp]],2),LEFT(tabDaten[[#This Row],[Grp]],1))</f>
        <v>4</v>
      </c>
      <c r="J1818" s="14" t="str">
        <f>VLOOKUP(tabDaten[[#This Row],[GrpKurz]],tabGruppierung[],2,FALSE)</f>
        <v>A   Personalausgaben</v>
      </c>
      <c r="K18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6010-450000    Beihilfen, Unterstützung und dgl.  </v>
      </c>
      <c r="L1818" s="17">
        <f>IF(OR(tabDaten[[#This Row],[art]]="00",tabDaten[[#This Row],[art]]="10"),tabDaten[[#This Row],[Plan]],tabDaten[[#This Row],[Plan]]*-1)</f>
        <v>-100</v>
      </c>
      <c r="M1818" s="18">
        <f>IF(OR(tabDaten[[#This Row],[art]]="00",tabDaten[[#This Row],[art]]="10",tabDaten[[#This Row],[art]]="60",tabDaten[[#This Row],[art]]="70"),tabDaten[[#This Row],[Rechnung]],tabDaten[[#This Row],[Rechnung]]*-1)</f>
        <v>-2108.64</v>
      </c>
      <c r="N1818" s="44">
        <v>1</v>
      </c>
      <c r="O1818" s="45" t="s">
        <v>997</v>
      </c>
      <c r="P1818" s="45" t="s">
        <v>1330</v>
      </c>
      <c r="Q1818" s="45" t="s">
        <v>1711</v>
      </c>
      <c r="R1818" s="45" t="s">
        <v>995</v>
      </c>
      <c r="S1818" s="45" t="s">
        <v>1546</v>
      </c>
      <c r="T1818" s="44" t="s">
        <v>106</v>
      </c>
      <c r="U1818" s="46">
        <v>100</v>
      </c>
      <c r="V1818" s="46">
        <v>2108.64</v>
      </c>
    </row>
    <row r="1819" spans="2:22" x14ac:dyDescent="0.2">
      <c r="B1819" s="14" t="str">
        <f>IF(tabDaten[[#This Row],[MandNr]]="","Fehler",IF(tabDaten[[#This Row],[MandNr]]=1,"1 Stadt Bad Rappenau","2 Eigenbetrieb Stadtenwässerung"))</f>
        <v>1 Stadt Bad Rappenau</v>
      </c>
      <c r="C1819" s="14" t="str">
        <f>IF(OR(tabDaten[[#This Row],[art]]="00",tabDaten[[#This Row],[art]]="01",tabDaten[[#This Row],[art]]="60",tabDaten[[#This Row],[art]]="61"),"0 Verwaltungshaushalt","1 Vermögenshaushalt")</f>
        <v>0 Verwaltungshaushalt</v>
      </c>
      <c r="D1819" s="14" t="str">
        <f>VLOOKUP(tabDaten[[#This Row],[art]],tabKontenart[],2,FALSE)</f>
        <v>01 Ausgaben VerwaltungsHH</v>
      </c>
      <c r="E1819" s="14" t="str">
        <f>LEFT(tabDaten[[#This Row],[Gld]],1) &amp; "    " &amp;VLOOKUP((tabDaten[[#This Row],[MandNr]]&amp;"x"&amp;LEFT(tabDaten[[#This Row],[Gld]],1)),tabGliederung[],2,FALSE)</f>
        <v xml:space="preserve">6    Bau- und Wohnungswesen, Verkehr </v>
      </c>
      <c r="F1819" s="14" t="str">
        <f>LEFT(tabDaten[[#This Row],[Gld]],2) &amp; "    " &amp;VLOOKUP((tabDaten[[#This Row],[MandNr]]&amp;"x"&amp;LEFT(tabDaten[[#This Row],[Gld]],2)),tabGliederung[],2,FALSE)</f>
        <v xml:space="preserve">60    Bauverwaltung </v>
      </c>
      <c r="G18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19" s="14" t="str">
        <f>LEFT(tabDaten[[#This Row],[Gld]],4) &amp; "    " &amp;VLOOKUP((tabDaten[[#This Row],[MandNr]]&amp;"x"&amp;LEFT(tabDaten[[#This Row],[Gld]],4)),tabGliederung[],2,FALSE)</f>
        <v xml:space="preserve">6010    Hochbauverwaltung </v>
      </c>
      <c r="I1819" s="14" t="str">
        <f>IF(OR(LEFT(tabDaten[[#This Row],[Grp]],1)*1=3,LEFT(tabDaten[[#This Row],[Grp]],1)*1=9),LEFT(tabDaten[[#This Row],[Grp]],2),LEFT(tabDaten[[#This Row],[Grp]],1))</f>
        <v>4</v>
      </c>
      <c r="J1819" s="14" t="str">
        <f>VLOOKUP(tabDaten[[#This Row],[GrpKurz]],tabGruppierung[],2,FALSE)</f>
        <v>A   Personalausgaben</v>
      </c>
      <c r="K18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6010-460000    Personalnebenausgaben   </v>
      </c>
      <c r="L1819" s="17">
        <f>IF(OR(tabDaten[[#This Row],[art]]="00",tabDaten[[#This Row],[art]]="10"),tabDaten[[#This Row],[Plan]],tabDaten[[#This Row],[Plan]]*-1)</f>
        <v>-500</v>
      </c>
      <c r="M1819" s="18">
        <f>IF(OR(tabDaten[[#This Row],[art]]="00",tabDaten[[#This Row],[art]]="10",tabDaten[[#This Row],[art]]="60",tabDaten[[#This Row],[art]]="70"),tabDaten[[#This Row],[Rechnung]],tabDaten[[#This Row],[Rechnung]]*-1)</f>
        <v>-338.24</v>
      </c>
      <c r="N1819" s="44">
        <v>1</v>
      </c>
      <c r="O1819" s="45" t="s">
        <v>997</v>
      </c>
      <c r="P1819" s="45" t="s">
        <v>1330</v>
      </c>
      <c r="Q1819" s="45" t="s">
        <v>1712</v>
      </c>
      <c r="R1819" s="45" t="s">
        <v>995</v>
      </c>
      <c r="S1819" s="45" t="s">
        <v>1546</v>
      </c>
      <c r="T1819" s="44" t="s">
        <v>107</v>
      </c>
      <c r="U1819" s="46">
        <v>500</v>
      </c>
      <c r="V1819" s="46">
        <v>338.24</v>
      </c>
    </row>
    <row r="1820" spans="2:22" x14ac:dyDescent="0.2">
      <c r="B1820" s="14" t="str">
        <f>IF(tabDaten[[#This Row],[MandNr]]="","Fehler",IF(tabDaten[[#This Row],[MandNr]]=1,"1 Stadt Bad Rappenau","2 Eigenbetrieb Stadtenwässerung"))</f>
        <v>1 Stadt Bad Rappenau</v>
      </c>
      <c r="C1820" s="14" t="str">
        <f>IF(OR(tabDaten[[#This Row],[art]]="00",tabDaten[[#This Row],[art]]="01",tabDaten[[#This Row],[art]]="60",tabDaten[[#This Row],[art]]="61"),"0 Verwaltungshaushalt","1 Vermögenshaushalt")</f>
        <v>0 Verwaltungshaushalt</v>
      </c>
      <c r="D1820" s="14" t="str">
        <f>VLOOKUP(tabDaten[[#This Row],[art]],tabKontenart[],2,FALSE)</f>
        <v>01 Ausgaben VerwaltungsHH</v>
      </c>
      <c r="E1820" s="14" t="str">
        <f>LEFT(tabDaten[[#This Row],[Gld]],1) &amp; "    " &amp;VLOOKUP((tabDaten[[#This Row],[MandNr]]&amp;"x"&amp;LEFT(tabDaten[[#This Row],[Gld]],1)),tabGliederung[],2,FALSE)</f>
        <v xml:space="preserve">6    Bau- und Wohnungswesen, Verkehr </v>
      </c>
      <c r="F1820" s="14" t="str">
        <f>LEFT(tabDaten[[#This Row],[Gld]],2) &amp; "    " &amp;VLOOKUP((tabDaten[[#This Row],[MandNr]]&amp;"x"&amp;LEFT(tabDaten[[#This Row],[Gld]],2)),tabGliederung[],2,FALSE)</f>
        <v xml:space="preserve">60    Bauverwaltung </v>
      </c>
      <c r="G18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0" s="14" t="str">
        <f>LEFT(tabDaten[[#This Row],[Gld]],4) &amp; "    " &amp;VLOOKUP((tabDaten[[#This Row],[MandNr]]&amp;"x"&amp;LEFT(tabDaten[[#This Row],[Gld]],4)),tabGliederung[],2,FALSE)</f>
        <v xml:space="preserve">6010    Hochbauverwaltung </v>
      </c>
      <c r="I1820" s="14" t="str">
        <f>IF(OR(LEFT(tabDaten[[#This Row],[Grp]],1)*1=3,LEFT(tabDaten[[#This Row],[Grp]],1)*1=9),LEFT(tabDaten[[#This Row],[Grp]],2),LEFT(tabDaten[[#This Row],[Grp]],1))</f>
        <v>4</v>
      </c>
      <c r="J1820" s="14" t="str">
        <f>VLOOKUP(tabDaten[[#This Row],[GrpKurz]],tabGruppierung[],2,FALSE)</f>
        <v>A   Personalausgaben</v>
      </c>
      <c r="K18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6010-462000    Betriebsausflug   </v>
      </c>
      <c r="L1820" s="17">
        <f>IF(OR(tabDaten[[#This Row],[art]]="00",tabDaten[[#This Row],[art]]="10"),tabDaten[[#This Row],[Plan]],tabDaten[[#This Row],[Plan]]*-1)</f>
        <v>-100</v>
      </c>
      <c r="M1820" s="18">
        <f>IF(OR(tabDaten[[#This Row],[art]]="00",tabDaten[[#This Row],[art]]="10",tabDaten[[#This Row],[art]]="60",tabDaten[[#This Row],[art]]="70"),tabDaten[[#This Row],[Rechnung]],tabDaten[[#This Row],[Rechnung]]*-1)</f>
        <v>0</v>
      </c>
      <c r="N1820" s="44">
        <v>1</v>
      </c>
      <c r="O1820" s="45" t="s">
        <v>997</v>
      </c>
      <c r="P1820" s="45" t="s">
        <v>1330</v>
      </c>
      <c r="Q1820" s="45" t="s">
        <v>1713</v>
      </c>
      <c r="R1820" s="45" t="s">
        <v>995</v>
      </c>
      <c r="S1820" s="45" t="s">
        <v>1546</v>
      </c>
      <c r="T1820" s="44" t="s">
        <v>108</v>
      </c>
      <c r="U1820" s="46">
        <v>100</v>
      </c>
      <c r="V1820" s="46">
        <v>0</v>
      </c>
    </row>
    <row r="1821" spans="2:22" x14ac:dyDescent="0.2">
      <c r="B1821" s="14" t="str">
        <f>IF(tabDaten[[#This Row],[MandNr]]="","Fehler",IF(tabDaten[[#This Row],[MandNr]]=1,"1 Stadt Bad Rappenau","2 Eigenbetrieb Stadtenwässerung"))</f>
        <v>1 Stadt Bad Rappenau</v>
      </c>
      <c r="C1821" s="14" t="str">
        <f>IF(OR(tabDaten[[#This Row],[art]]="00",tabDaten[[#This Row],[art]]="01",tabDaten[[#This Row],[art]]="60",tabDaten[[#This Row],[art]]="61"),"0 Verwaltungshaushalt","1 Vermögenshaushalt")</f>
        <v>0 Verwaltungshaushalt</v>
      </c>
      <c r="D1821" s="14" t="str">
        <f>VLOOKUP(tabDaten[[#This Row],[art]],tabKontenart[],2,FALSE)</f>
        <v>01 Ausgaben VerwaltungsHH</v>
      </c>
      <c r="E1821" s="14" t="str">
        <f>LEFT(tabDaten[[#This Row],[Gld]],1) &amp; "    " &amp;VLOOKUP((tabDaten[[#This Row],[MandNr]]&amp;"x"&amp;LEFT(tabDaten[[#This Row],[Gld]],1)),tabGliederung[],2,FALSE)</f>
        <v xml:space="preserve">6    Bau- und Wohnungswesen, Verkehr </v>
      </c>
      <c r="F1821" s="14" t="str">
        <f>LEFT(tabDaten[[#This Row],[Gld]],2) &amp; "    " &amp;VLOOKUP((tabDaten[[#This Row],[MandNr]]&amp;"x"&amp;LEFT(tabDaten[[#This Row],[Gld]],2)),tabGliederung[],2,FALSE)</f>
        <v xml:space="preserve">60    Bauverwaltung </v>
      </c>
      <c r="G18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1" s="14" t="str">
        <f>LEFT(tabDaten[[#This Row],[Gld]],4) &amp; "    " &amp;VLOOKUP((tabDaten[[#This Row],[MandNr]]&amp;"x"&amp;LEFT(tabDaten[[#This Row],[Gld]],4)),tabGliederung[],2,FALSE)</f>
        <v xml:space="preserve">6010    Hochbauverwaltung </v>
      </c>
      <c r="I1821" s="14" t="str">
        <f>IF(OR(LEFT(tabDaten[[#This Row],[Grp]],1)*1=3,LEFT(tabDaten[[#This Row],[Grp]],1)*1=9),LEFT(tabDaten[[#This Row],[Grp]],2),LEFT(tabDaten[[#This Row],[Grp]],1))</f>
        <v>5</v>
      </c>
      <c r="J1821" s="14" t="str">
        <f>VLOOKUP(tabDaten[[#This Row],[GrpKurz]],tabGruppierung[],2,FALSE)</f>
        <v>A   Sächlicher Verwaltungs- und Betriebsaufwand</v>
      </c>
      <c r="K18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6010-520000    Geräte, Ausstattungs- und Einrichtungsgegenstände  </v>
      </c>
      <c r="L1821" s="17">
        <f>IF(OR(tabDaten[[#This Row],[art]]="00",tabDaten[[#This Row],[art]]="10"),tabDaten[[#This Row],[Plan]],tabDaten[[#This Row],[Plan]]*-1)</f>
        <v>-500</v>
      </c>
      <c r="M1821" s="18">
        <f>IF(OR(tabDaten[[#This Row],[art]]="00",tabDaten[[#This Row],[art]]="10",tabDaten[[#This Row],[art]]="60",tabDaten[[#This Row],[art]]="70"),tabDaten[[#This Row],[Rechnung]],tabDaten[[#This Row],[Rechnung]]*-1)</f>
        <v>-93.5</v>
      </c>
      <c r="N1821" s="44">
        <v>1</v>
      </c>
      <c r="O1821" s="45" t="s">
        <v>997</v>
      </c>
      <c r="P1821" s="45" t="s">
        <v>1330</v>
      </c>
      <c r="Q1821" s="45" t="s">
        <v>1714</v>
      </c>
      <c r="R1821" s="45" t="s">
        <v>995</v>
      </c>
      <c r="S1821" s="45" t="s">
        <v>1546</v>
      </c>
      <c r="T1821" s="44" t="s">
        <v>125</v>
      </c>
      <c r="U1821" s="46">
        <v>500</v>
      </c>
      <c r="V1821" s="46">
        <v>93.5</v>
      </c>
    </row>
    <row r="1822" spans="2:22" x14ac:dyDescent="0.2">
      <c r="B1822" s="14" t="str">
        <f>IF(tabDaten[[#This Row],[MandNr]]="","Fehler",IF(tabDaten[[#This Row],[MandNr]]=1,"1 Stadt Bad Rappenau","2 Eigenbetrieb Stadtenwässerung"))</f>
        <v>1 Stadt Bad Rappenau</v>
      </c>
      <c r="C1822" s="14" t="str">
        <f>IF(OR(tabDaten[[#This Row],[art]]="00",tabDaten[[#This Row],[art]]="01",tabDaten[[#This Row],[art]]="60",tabDaten[[#This Row],[art]]="61"),"0 Verwaltungshaushalt","1 Vermögenshaushalt")</f>
        <v>0 Verwaltungshaushalt</v>
      </c>
      <c r="D1822" s="14" t="str">
        <f>VLOOKUP(tabDaten[[#This Row],[art]],tabKontenart[],2,FALSE)</f>
        <v>01 Ausgaben VerwaltungsHH</v>
      </c>
      <c r="E1822" s="14" t="str">
        <f>LEFT(tabDaten[[#This Row],[Gld]],1) &amp; "    " &amp;VLOOKUP((tabDaten[[#This Row],[MandNr]]&amp;"x"&amp;LEFT(tabDaten[[#This Row],[Gld]],1)),tabGliederung[],2,FALSE)</f>
        <v xml:space="preserve">6    Bau- und Wohnungswesen, Verkehr </v>
      </c>
      <c r="F1822" s="14" t="str">
        <f>LEFT(tabDaten[[#This Row],[Gld]],2) &amp; "    " &amp;VLOOKUP((tabDaten[[#This Row],[MandNr]]&amp;"x"&amp;LEFT(tabDaten[[#This Row],[Gld]],2)),tabGliederung[],2,FALSE)</f>
        <v xml:space="preserve">60    Bauverwaltung </v>
      </c>
      <c r="G18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2" s="14" t="str">
        <f>LEFT(tabDaten[[#This Row],[Gld]],4) &amp; "    " &amp;VLOOKUP((tabDaten[[#This Row],[MandNr]]&amp;"x"&amp;LEFT(tabDaten[[#This Row],[Gld]],4)),tabGliederung[],2,FALSE)</f>
        <v xml:space="preserve">6010    Hochbauverwaltung </v>
      </c>
      <c r="I1822" s="14" t="str">
        <f>IF(OR(LEFT(tabDaten[[#This Row],[Grp]],1)*1=3,LEFT(tabDaten[[#This Row],[Grp]],1)*1=9),LEFT(tabDaten[[#This Row],[Grp]],2),LEFT(tabDaten[[#This Row],[Grp]],1))</f>
        <v>5</v>
      </c>
      <c r="J1822" s="14" t="str">
        <f>VLOOKUP(tabDaten[[#This Row],[GrpKurz]],tabGruppierung[],2,FALSE)</f>
        <v>A   Sächlicher Verwaltungs- und Betriebsaufwand</v>
      </c>
      <c r="K18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6010-522000    Druck- und Kopierkosten   </v>
      </c>
      <c r="L1822" s="17">
        <f>IF(OR(tabDaten[[#This Row],[art]]="00",tabDaten[[#This Row],[art]]="10"),tabDaten[[#This Row],[Plan]],tabDaten[[#This Row],[Plan]]*-1)</f>
        <v>-12500</v>
      </c>
      <c r="M1822" s="18">
        <f>IF(OR(tabDaten[[#This Row],[art]]="00",tabDaten[[#This Row],[art]]="10",tabDaten[[#This Row],[art]]="60",tabDaten[[#This Row],[art]]="70"),tabDaten[[#This Row],[Rechnung]],tabDaten[[#This Row],[Rechnung]]*-1)</f>
        <v>-11595.19</v>
      </c>
      <c r="N1822" s="44">
        <v>1</v>
      </c>
      <c r="O1822" s="45" t="s">
        <v>997</v>
      </c>
      <c r="P1822" s="45" t="s">
        <v>1330</v>
      </c>
      <c r="Q1822" s="45" t="s">
        <v>1715</v>
      </c>
      <c r="R1822" s="45" t="s">
        <v>995</v>
      </c>
      <c r="S1822" s="45" t="s">
        <v>1546</v>
      </c>
      <c r="T1822" s="44" t="s">
        <v>110</v>
      </c>
      <c r="U1822" s="46">
        <v>12500</v>
      </c>
      <c r="V1822" s="46">
        <v>11595.19</v>
      </c>
    </row>
    <row r="1823" spans="2:22" x14ac:dyDescent="0.2">
      <c r="B1823" s="14" t="str">
        <f>IF(tabDaten[[#This Row],[MandNr]]="","Fehler",IF(tabDaten[[#This Row],[MandNr]]=1,"1 Stadt Bad Rappenau","2 Eigenbetrieb Stadtenwässerung"))</f>
        <v>1 Stadt Bad Rappenau</v>
      </c>
      <c r="C1823" s="14" t="str">
        <f>IF(OR(tabDaten[[#This Row],[art]]="00",tabDaten[[#This Row],[art]]="01",tabDaten[[#This Row],[art]]="60",tabDaten[[#This Row],[art]]="61"),"0 Verwaltungshaushalt","1 Vermögenshaushalt")</f>
        <v>0 Verwaltungshaushalt</v>
      </c>
      <c r="D1823" s="14" t="str">
        <f>VLOOKUP(tabDaten[[#This Row],[art]],tabKontenart[],2,FALSE)</f>
        <v>01 Ausgaben VerwaltungsHH</v>
      </c>
      <c r="E1823" s="14" t="str">
        <f>LEFT(tabDaten[[#This Row],[Gld]],1) &amp; "    " &amp;VLOOKUP((tabDaten[[#This Row],[MandNr]]&amp;"x"&amp;LEFT(tabDaten[[#This Row],[Gld]],1)),tabGliederung[],2,FALSE)</f>
        <v xml:space="preserve">6    Bau- und Wohnungswesen, Verkehr </v>
      </c>
      <c r="F1823" s="14" t="str">
        <f>LEFT(tabDaten[[#This Row],[Gld]],2) &amp; "    " &amp;VLOOKUP((tabDaten[[#This Row],[MandNr]]&amp;"x"&amp;LEFT(tabDaten[[#This Row],[Gld]],2)),tabGliederung[],2,FALSE)</f>
        <v xml:space="preserve">60    Bauverwaltung </v>
      </c>
      <c r="G18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3" s="14" t="str">
        <f>LEFT(tabDaten[[#This Row],[Gld]],4) &amp; "    " &amp;VLOOKUP((tabDaten[[#This Row],[MandNr]]&amp;"x"&amp;LEFT(tabDaten[[#This Row],[Gld]],4)),tabGliederung[],2,FALSE)</f>
        <v xml:space="preserve">6010    Hochbauverwaltung </v>
      </c>
      <c r="I1823" s="14" t="str">
        <f>IF(OR(LEFT(tabDaten[[#This Row],[Grp]],1)*1=3,LEFT(tabDaten[[#This Row],[Grp]],1)*1=9),LEFT(tabDaten[[#This Row],[Grp]],2),LEFT(tabDaten[[#This Row],[Grp]],1))</f>
        <v>5</v>
      </c>
      <c r="J1823" s="14" t="str">
        <f>VLOOKUP(tabDaten[[#This Row],[GrpKurz]],tabGruppierung[],2,FALSE)</f>
        <v>A   Sächlicher Verwaltungs- und Betriebsaufwand</v>
      </c>
      <c r="K18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6010-550000    Haltung von Fahrzeugen  </v>
      </c>
      <c r="L1823" s="17">
        <f>IF(OR(tabDaten[[#This Row],[art]]="00",tabDaten[[#This Row],[art]]="10"),tabDaten[[#This Row],[Plan]],tabDaten[[#This Row],[Plan]]*-1)</f>
        <v>-2100</v>
      </c>
      <c r="M1823" s="18">
        <f>IF(OR(tabDaten[[#This Row],[art]]="00",tabDaten[[#This Row],[art]]="10",tabDaten[[#This Row],[art]]="60",tabDaten[[#This Row],[art]]="70"),tabDaten[[#This Row],[Rechnung]],tabDaten[[#This Row],[Rechnung]]*-1)</f>
        <v>-960</v>
      </c>
      <c r="N1823" s="44">
        <v>1</v>
      </c>
      <c r="O1823" s="45" t="s">
        <v>997</v>
      </c>
      <c r="P1823" s="45" t="s">
        <v>1330</v>
      </c>
      <c r="Q1823" s="45" t="s">
        <v>1716</v>
      </c>
      <c r="R1823" s="45" t="s">
        <v>995</v>
      </c>
      <c r="S1823" s="45" t="s">
        <v>1546</v>
      </c>
      <c r="T1823" s="44" t="s">
        <v>111</v>
      </c>
      <c r="U1823" s="46">
        <v>2100</v>
      </c>
      <c r="V1823" s="46">
        <v>960</v>
      </c>
    </row>
    <row r="1824" spans="2:22" x14ac:dyDescent="0.2">
      <c r="B1824" s="14" t="str">
        <f>IF(tabDaten[[#This Row],[MandNr]]="","Fehler",IF(tabDaten[[#This Row],[MandNr]]=1,"1 Stadt Bad Rappenau","2 Eigenbetrieb Stadtenwässerung"))</f>
        <v>1 Stadt Bad Rappenau</v>
      </c>
      <c r="C1824" s="14" t="str">
        <f>IF(OR(tabDaten[[#This Row],[art]]="00",tabDaten[[#This Row],[art]]="01",tabDaten[[#This Row],[art]]="60",tabDaten[[#This Row],[art]]="61"),"0 Verwaltungshaushalt","1 Vermögenshaushalt")</f>
        <v>0 Verwaltungshaushalt</v>
      </c>
      <c r="D1824" s="14" t="str">
        <f>VLOOKUP(tabDaten[[#This Row],[art]],tabKontenart[],2,FALSE)</f>
        <v>01 Ausgaben VerwaltungsHH</v>
      </c>
      <c r="E1824" s="14" t="str">
        <f>LEFT(tabDaten[[#This Row],[Gld]],1) &amp; "    " &amp;VLOOKUP((tabDaten[[#This Row],[MandNr]]&amp;"x"&amp;LEFT(tabDaten[[#This Row],[Gld]],1)),tabGliederung[],2,FALSE)</f>
        <v xml:space="preserve">6    Bau- und Wohnungswesen, Verkehr </v>
      </c>
      <c r="F1824" s="14" t="str">
        <f>LEFT(tabDaten[[#This Row],[Gld]],2) &amp; "    " &amp;VLOOKUP((tabDaten[[#This Row],[MandNr]]&amp;"x"&amp;LEFT(tabDaten[[#This Row],[Gld]],2)),tabGliederung[],2,FALSE)</f>
        <v xml:space="preserve">60    Bauverwaltung </v>
      </c>
      <c r="G18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4" s="14" t="str">
        <f>LEFT(tabDaten[[#This Row],[Gld]],4) &amp; "    " &amp;VLOOKUP((tabDaten[[#This Row],[MandNr]]&amp;"x"&amp;LEFT(tabDaten[[#This Row],[Gld]],4)),tabGliederung[],2,FALSE)</f>
        <v xml:space="preserve">6010    Hochbauverwaltung </v>
      </c>
      <c r="I1824" s="14" t="str">
        <f>IF(OR(LEFT(tabDaten[[#This Row],[Grp]],1)*1=3,LEFT(tabDaten[[#This Row],[Grp]],1)*1=9),LEFT(tabDaten[[#This Row],[Grp]],2),LEFT(tabDaten[[#This Row],[Grp]],1))</f>
        <v>5</v>
      </c>
      <c r="J1824" s="14" t="str">
        <f>VLOOKUP(tabDaten[[#This Row],[GrpKurz]],tabGruppierung[],2,FALSE)</f>
        <v>A   Sächlicher Verwaltungs- und Betriebsaufwand</v>
      </c>
      <c r="K18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6010-562000    Aus- und Fortbildung, Umschulung  </v>
      </c>
      <c r="L1824" s="17">
        <f>IF(OR(tabDaten[[#This Row],[art]]="00",tabDaten[[#This Row],[art]]="10"),tabDaten[[#This Row],[Plan]],tabDaten[[#This Row],[Plan]]*-1)</f>
        <v>-4000</v>
      </c>
      <c r="M1824" s="18">
        <f>IF(OR(tabDaten[[#This Row],[art]]="00",tabDaten[[#This Row],[art]]="10",tabDaten[[#This Row],[art]]="60",tabDaten[[#This Row],[art]]="70"),tabDaten[[#This Row],[Rechnung]],tabDaten[[#This Row],[Rechnung]]*-1)</f>
        <v>-2363.4</v>
      </c>
      <c r="N1824" s="44">
        <v>1</v>
      </c>
      <c r="O1824" s="45" t="s">
        <v>997</v>
      </c>
      <c r="P1824" s="45" t="s">
        <v>1330</v>
      </c>
      <c r="Q1824" s="45" t="s">
        <v>1727</v>
      </c>
      <c r="R1824" s="45" t="s">
        <v>995</v>
      </c>
      <c r="S1824" s="45" t="s">
        <v>1546</v>
      </c>
      <c r="T1824" s="44" t="s">
        <v>129</v>
      </c>
      <c r="U1824" s="46">
        <v>4000</v>
      </c>
      <c r="V1824" s="46">
        <v>2363.4</v>
      </c>
    </row>
    <row r="1825" spans="2:22" x14ac:dyDescent="0.2">
      <c r="B1825" s="14" t="str">
        <f>IF(tabDaten[[#This Row],[MandNr]]="","Fehler",IF(tabDaten[[#This Row],[MandNr]]=1,"1 Stadt Bad Rappenau","2 Eigenbetrieb Stadtenwässerung"))</f>
        <v>1 Stadt Bad Rappenau</v>
      </c>
      <c r="C1825" s="14" t="str">
        <f>IF(OR(tabDaten[[#This Row],[art]]="00",tabDaten[[#This Row],[art]]="01",tabDaten[[#This Row],[art]]="60",tabDaten[[#This Row],[art]]="61"),"0 Verwaltungshaushalt","1 Vermögenshaushalt")</f>
        <v>0 Verwaltungshaushalt</v>
      </c>
      <c r="D1825" s="14" t="str">
        <f>VLOOKUP(tabDaten[[#This Row],[art]],tabKontenart[],2,FALSE)</f>
        <v>01 Ausgaben VerwaltungsHH</v>
      </c>
      <c r="E1825" s="14" t="str">
        <f>LEFT(tabDaten[[#This Row],[Gld]],1) &amp; "    " &amp;VLOOKUP((tabDaten[[#This Row],[MandNr]]&amp;"x"&amp;LEFT(tabDaten[[#This Row],[Gld]],1)),tabGliederung[],2,FALSE)</f>
        <v xml:space="preserve">6    Bau- und Wohnungswesen, Verkehr </v>
      </c>
      <c r="F1825" s="14" t="str">
        <f>LEFT(tabDaten[[#This Row],[Gld]],2) &amp; "    " &amp;VLOOKUP((tabDaten[[#This Row],[MandNr]]&amp;"x"&amp;LEFT(tabDaten[[#This Row],[Gld]],2)),tabGliederung[],2,FALSE)</f>
        <v xml:space="preserve">60    Bauverwaltung </v>
      </c>
      <c r="G18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5" s="14" t="str">
        <f>LEFT(tabDaten[[#This Row],[Gld]],4) &amp; "    " &amp;VLOOKUP((tabDaten[[#This Row],[MandNr]]&amp;"x"&amp;LEFT(tabDaten[[#This Row],[Gld]],4)),tabGliederung[],2,FALSE)</f>
        <v xml:space="preserve">6010    Hochbauverwaltung </v>
      </c>
      <c r="I1825" s="14" t="str">
        <f>IF(OR(LEFT(tabDaten[[#This Row],[Grp]],1)*1=3,LEFT(tabDaten[[#This Row],[Grp]],1)*1=9),LEFT(tabDaten[[#This Row],[Grp]],2),LEFT(tabDaten[[#This Row],[Grp]],1))</f>
        <v>6</v>
      </c>
      <c r="J1825" s="14" t="str">
        <f>VLOOKUP(tabDaten[[#This Row],[GrpKurz]],tabGruppierung[],2,FALSE)</f>
        <v>A   Sächlicher Verwaltungs- und Betriebsaufwand</v>
      </c>
      <c r="K18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6010-638000    EDV-Kosten   </v>
      </c>
      <c r="L1825" s="17">
        <f>IF(OR(tabDaten[[#This Row],[art]]="00",tabDaten[[#This Row],[art]]="10"),tabDaten[[#This Row],[Plan]],tabDaten[[#This Row],[Plan]]*-1)</f>
        <v>-20000</v>
      </c>
      <c r="M1825" s="18">
        <f>IF(OR(tabDaten[[#This Row],[art]]="00",tabDaten[[#This Row],[art]]="10",tabDaten[[#This Row],[art]]="60",tabDaten[[#This Row],[art]]="70"),tabDaten[[#This Row],[Rechnung]],tabDaten[[#This Row],[Rechnung]]*-1)</f>
        <v>-20945.05</v>
      </c>
      <c r="N1825" s="44">
        <v>1</v>
      </c>
      <c r="O1825" s="45" t="s">
        <v>997</v>
      </c>
      <c r="P1825" s="45" t="s">
        <v>1330</v>
      </c>
      <c r="Q1825" s="45" t="s">
        <v>1722</v>
      </c>
      <c r="R1825" s="45" t="s">
        <v>995</v>
      </c>
      <c r="S1825" s="45" t="s">
        <v>1546</v>
      </c>
      <c r="T1825" s="44" t="s">
        <v>117</v>
      </c>
      <c r="U1825" s="46">
        <v>20000</v>
      </c>
      <c r="V1825" s="46">
        <v>20945.05</v>
      </c>
    </row>
    <row r="1826" spans="2:22" x14ac:dyDescent="0.2">
      <c r="B1826" s="14" t="str">
        <f>IF(tabDaten[[#This Row],[MandNr]]="","Fehler",IF(tabDaten[[#This Row],[MandNr]]=1,"1 Stadt Bad Rappenau","2 Eigenbetrieb Stadtenwässerung"))</f>
        <v>1 Stadt Bad Rappenau</v>
      </c>
      <c r="C1826" s="14" t="str">
        <f>IF(OR(tabDaten[[#This Row],[art]]="00",tabDaten[[#This Row],[art]]="01",tabDaten[[#This Row],[art]]="60",tabDaten[[#This Row],[art]]="61"),"0 Verwaltungshaushalt","1 Vermögenshaushalt")</f>
        <v>0 Verwaltungshaushalt</v>
      </c>
      <c r="D1826" s="14" t="str">
        <f>VLOOKUP(tabDaten[[#This Row],[art]],tabKontenart[],2,FALSE)</f>
        <v>01 Ausgaben VerwaltungsHH</v>
      </c>
      <c r="E1826" s="14" t="str">
        <f>LEFT(tabDaten[[#This Row],[Gld]],1) &amp; "    " &amp;VLOOKUP((tabDaten[[#This Row],[MandNr]]&amp;"x"&amp;LEFT(tabDaten[[#This Row],[Gld]],1)),tabGliederung[],2,FALSE)</f>
        <v xml:space="preserve">6    Bau- und Wohnungswesen, Verkehr </v>
      </c>
      <c r="F1826" s="14" t="str">
        <f>LEFT(tabDaten[[#This Row],[Gld]],2) &amp; "    " &amp;VLOOKUP((tabDaten[[#This Row],[MandNr]]&amp;"x"&amp;LEFT(tabDaten[[#This Row],[Gld]],2)),tabGliederung[],2,FALSE)</f>
        <v xml:space="preserve">60    Bauverwaltung </v>
      </c>
      <c r="G18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6" s="14" t="str">
        <f>LEFT(tabDaten[[#This Row],[Gld]],4) &amp; "    " &amp;VLOOKUP((tabDaten[[#This Row],[MandNr]]&amp;"x"&amp;LEFT(tabDaten[[#This Row],[Gld]],4)),tabGliederung[],2,FALSE)</f>
        <v xml:space="preserve">6010    Hochbauverwaltung </v>
      </c>
      <c r="I1826" s="14" t="str">
        <f>IF(OR(LEFT(tabDaten[[#This Row],[Grp]],1)*1=3,LEFT(tabDaten[[#This Row],[Grp]],1)*1=9),LEFT(tabDaten[[#This Row],[Grp]],2),LEFT(tabDaten[[#This Row],[Grp]],1))</f>
        <v>6</v>
      </c>
      <c r="J1826" s="14" t="str">
        <f>VLOOKUP(tabDaten[[#This Row],[GrpKurz]],tabGruppierung[],2,FALSE)</f>
        <v>A   Sächlicher Verwaltungs- und Betriebsaufwand</v>
      </c>
      <c r="K18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6010-650000    Bürobedarf   </v>
      </c>
      <c r="L1826" s="17">
        <f>IF(OR(tabDaten[[#This Row],[art]]="00",tabDaten[[#This Row],[art]]="10"),tabDaten[[#This Row],[Plan]],tabDaten[[#This Row],[Plan]]*-1)</f>
        <v>-7000</v>
      </c>
      <c r="M1826" s="18">
        <f>IF(OR(tabDaten[[#This Row],[art]]="00",tabDaten[[#This Row],[art]]="10",tabDaten[[#This Row],[art]]="60",tabDaten[[#This Row],[art]]="70"),tabDaten[[#This Row],[Rechnung]],tabDaten[[#This Row],[Rechnung]]*-1)</f>
        <v>-393.01</v>
      </c>
      <c r="N1826" s="44">
        <v>1</v>
      </c>
      <c r="O1826" s="45" t="s">
        <v>997</v>
      </c>
      <c r="P1826" s="45" t="s">
        <v>1330</v>
      </c>
      <c r="Q1826" s="45" t="s">
        <v>1724</v>
      </c>
      <c r="R1826" s="45" t="s">
        <v>995</v>
      </c>
      <c r="S1826" s="45" t="s">
        <v>1546</v>
      </c>
      <c r="T1826" s="44" t="s">
        <v>119</v>
      </c>
      <c r="U1826" s="46">
        <v>7000</v>
      </c>
      <c r="V1826" s="46">
        <v>393.01</v>
      </c>
    </row>
    <row r="1827" spans="2:22" x14ac:dyDescent="0.2">
      <c r="B1827" s="14" t="str">
        <f>IF(tabDaten[[#This Row],[MandNr]]="","Fehler",IF(tabDaten[[#This Row],[MandNr]]=1,"1 Stadt Bad Rappenau","2 Eigenbetrieb Stadtenwässerung"))</f>
        <v>1 Stadt Bad Rappenau</v>
      </c>
      <c r="C1827" s="14" t="str">
        <f>IF(OR(tabDaten[[#This Row],[art]]="00",tabDaten[[#This Row],[art]]="01",tabDaten[[#This Row],[art]]="60",tabDaten[[#This Row],[art]]="61"),"0 Verwaltungshaushalt","1 Vermögenshaushalt")</f>
        <v>0 Verwaltungshaushalt</v>
      </c>
      <c r="D1827" s="14" t="str">
        <f>VLOOKUP(tabDaten[[#This Row],[art]],tabKontenart[],2,FALSE)</f>
        <v>01 Ausgaben VerwaltungsHH</v>
      </c>
      <c r="E1827" s="14" t="str">
        <f>LEFT(tabDaten[[#This Row],[Gld]],1) &amp; "    " &amp;VLOOKUP((tabDaten[[#This Row],[MandNr]]&amp;"x"&amp;LEFT(tabDaten[[#This Row],[Gld]],1)),tabGliederung[],2,FALSE)</f>
        <v xml:space="preserve">6    Bau- und Wohnungswesen, Verkehr </v>
      </c>
      <c r="F1827" s="14" t="str">
        <f>LEFT(tabDaten[[#This Row],[Gld]],2) &amp; "    " &amp;VLOOKUP((tabDaten[[#This Row],[MandNr]]&amp;"x"&amp;LEFT(tabDaten[[#This Row],[Gld]],2)),tabGliederung[],2,FALSE)</f>
        <v xml:space="preserve">60    Bauverwaltung </v>
      </c>
      <c r="G18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7" s="14" t="str">
        <f>LEFT(tabDaten[[#This Row],[Gld]],4) &amp; "    " &amp;VLOOKUP((tabDaten[[#This Row],[MandNr]]&amp;"x"&amp;LEFT(tabDaten[[#This Row],[Gld]],4)),tabGliederung[],2,FALSE)</f>
        <v xml:space="preserve">6010    Hochbauverwaltung </v>
      </c>
      <c r="I1827" s="14" t="str">
        <f>IF(OR(LEFT(tabDaten[[#This Row],[Grp]],1)*1=3,LEFT(tabDaten[[#This Row],[Grp]],1)*1=9),LEFT(tabDaten[[#This Row],[Grp]],2),LEFT(tabDaten[[#This Row],[Grp]],1))</f>
        <v>6</v>
      </c>
      <c r="J1827" s="14" t="str">
        <f>VLOOKUP(tabDaten[[#This Row],[GrpKurz]],tabGruppierung[],2,FALSE)</f>
        <v>A   Sächlicher Verwaltungs- und Betriebsaufwand</v>
      </c>
      <c r="K18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6010-655000    Sachverständigen-, Gerichts-und ähnliche Kosten  </v>
      </c>
      <c r="L1827" s="17">
        <f>IF(OR(tabDaten[[#This Row],[art]]="00",tabDaten[[#This Row],[art]]="10"),tabDaten[[#This Row],[Plan]],tabDaten[[#This Row],[Plan]]*-1)</f>
        <v>0</v>
      </c>
      <c r="M1827" s="18">
        <f>IF(OR(tabDaten[[#This Row],[art]]="00",tabDaten[[#This Row],[art]]="10",tabDaten[[#This Row],[art]]="60",tabDaten[[#This Row],[art]]="70"),tabDaten[[#This Row],[Rechnung]],tabDaten[[#This Row],[Rechnung]]*-1)</f>
        <v>-8938.3799999999992</v>
      </c>
      <c r="N1827" s="44">
        <v>1</v>
      </c>
      <c r="O1827" s="45" t="s">
        <v>997</v>
      </c>
      <c r="P1827" s="45" t="s">
        <v>1330</v>
      </c>
      <c r="Q1827" s="45" t="s">
        <v>1729</v>
      </c>
      <c r="R1827" s="45" t="s">
        <v>995</v>
      </c>
      <c r="S1827" s="45" t="s">
        <v>1546</v>
      </c>
      <c r="T1827" s="44" t="s">
        <v>244</v>
      </c>
      <c r="U1827" s="46">
        <v>0</v>
      </c>
      <c r="V1827" s="46">
        <v>8938.3799999999992</v>
      </c>
    </row>
    <row r="1828" spans="2:22" x14ac:dyDescent="0.2">
      <c r="B1828" s="14" t="str">
        <f>IF(tabDaten[[#This Row],[MandNr]]="","Fehler",IF(tabDaten[[#This Row],[MandNr]]=1,"1 Stadt Bad Rappenau","2 Eigenbetrieb Stadtenwässerung"))</f>
        <v>1 Stadt Bad Rappenau</v>
      </c>
      <c r="C1828" s="14" t="str">
        <f>IF(OR(tabDaten[[#This Row],[art]]="00",tabDaten[[#This Row],[art]]="01",tabDaten[[#This Row],[art]]="60",tabDaten[[#This Row],[art]]="61"),"0 Verwaltungshaushalt","1 Vermögenshaushalt")</f>
        <v>0 Verwaltungshaushalt</v>
      </c>
      <c r="D1828" s="14" t="str">
        <f>VLOOKUP(tabDaten[[#This Row],[art]],tabKontenart[],2,FALSE)</f>
        <v>01 Ausgaben VerwaltungsHH</v>
      </c>
      <c r="E1828" s="14" t="str">
        <f>LEFT(tabDaten[[#This Row],[Gld]],1) &amp; "    " &amp;VLOOKUP((tabDaten[[#This Row],[MandNr]]&amp;"x"&amp;LEFT(tabDaten[[#This Row],[Gld]],1)),tabGliederung[],2,FALSE)</f>
        <v xml:space="preserve">6    Bau- und Wohnungswesen, Verkehr </v>
      </c>
      <c r="F1828" s="14" t="str">
        <f>LEFT(tabDaten[[#This Row],[Gld]],2) &amp; "    " &amp;VLOOKUP((tabDaten[[#This Row],[MandNr]]&amp;"x"&amp;LEFT(tabDaten[[#This Row],[Gld]],2)),tabGliederung[],2,FALSE)</f>
        <v xml:space="preserve">60    Bauverwaltung </v>
      </c>
      <c r="G18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8" s="14" t="str">
        <f>LEFT(tabDaten[[#This Row],[Gld]],4) &amp; "    " &amp;VLOOKUP((tabDaten[[#This Row],[MandNr]]&amp;"x"&amp;LEFT(tabDaten[[#This Row],[Gld]],4)),tabGliederung[],2,FALSE)</f>
        <v xml:space="preserve">6010    Hochbauverwaltung </v>
      </c>
      <c r="I1828" s="14" t="str">
        <f>IF(OR(LEFT(tabDaten[[#This Row],[Grp]],1)*1=3,LEFT(tabDaten[[#This Row],[Grp]],1)*1=9),LEFT(tabDaten[[#This Row],[Grp]],2),LEFT(tabDaten[[#This Row],[Grp]],1))</f>
        <v>6</v>
      </c>
      <c r="J1828" s="14" t="str">
        <f>VLOOKUP(tabDaten[[#This Row],[GrpKurz]],tabGruppierung[],2,FALSE)</f>
        <v>A   Sächlicher Verwaltungs- und Betriebsaufwand</v>
      </c>
      <c r="K18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6010-668000    Vermischte Ausgaben   </v>
      </c>
      <c r="L1828" s="17">
        <f>IF(OR(tabDaten[[#This Row],[art]]="00",tabDaten[[#This Row],[art]]="10"),tabDaten[[#This Row],[Plan]],tabDaten[[#This Row],[Plan]]*-1)</f>
        <v>-500</v>
      </c>
      <c r="M1828" s="18">
        <f>IF(OR(tabDaten[[#This Row],[art]]="00",tabDaten[[#This Row],[art]]="10",tabDaten[[#This Row],[art]]="60",tabDaten[[#This Row],[art]]="70"),tabDaten[[#This Row],[Rechnung]],tabDaten[[#This Row],[Rechnung]]*-1)</f>
        <v>-75.12</v>
      </c>
      <c r="N1828" s="44">
        <v>1</v>
      </c>
      <c r="O1828" s="45" t="s">
        <v>997</v>
      </c>
      <c r="P1828" s="45" t="s">
        <v>1330</v>
      </c>
      <c r="Q1828" s="45" t="s">
        <v>1726</v>
      </c>
      <c r="R1828" s="45" t="s">
        <v>995</v>
      </c>
      <c r="S1828" s="45" t="s">
        <v>1546</v>
      </c>
      <c r="T1828" s="44" t="s">
        <v>121</v>
      </c>
      <c r="U1828" s="46">
        <v>500</v>
      </c>
      <c r="V1828" s="46">
        <v>75.12</v>
      </c>
    </row>
    <row r="1829" spans="2:22" x14ac:dyDescent="0.2">
      <c r="B1829" s="14" t="str">
        <f>IF(tabDaten[[#This Row],[MandNr]]="","Fehler",IF(tabDaten[[#This Row],[MandNr]]=1,"1 Stadt Bad Rappenau","2 Eigenbetrieb Stadtenwässerung"))</f>
        <v>1 Stadt Bad Rappenau</v>
      </c>
      <c r="C1829" s="14" t="str">
        <f>IF(OR(tabDaten[[#This Row],[art]]="00",tabDaten[[#This Row],[art]]="01",tabDaten[[#This Row],[art]]="60",tabDaten[[#This Row],[art]]="61"),"0 Verwaltungshaushalt","1 Vermögenshaushalt")</f>
        <v>0 Verwaltungshaushalt</v>
      </c>
      <c r="D1829" s="14" t="str">
        <f>VLOOKUP(tabDaten[[#This Row],[art]],tabKontenart[],2,FALSE)</f>
        <v>01 Ausgaben VerwaltungsHH</v>
      </c>
      <c r="E1829" s="14" t="str">
        <f>LEFT(tabDaten[[#This Row],[Gld]],1) &amp; "    " &amp;VLOOKUP((tabDaten[[#This Row],[MandNr]]&amp;"x"&amp;LEFT(tabDaten[[#This Row],[Gld]],1)),tabGliederung[],2,FALSE)</f>
        <v xml:space="preserve">6    Bau- und Wohnungswesen, Verkehr </v>
      </c>
      <c r="F1829" s="14" t="str">
        <f>LEFT(tabDaten[[#This Row],[Gld]],2) &amp; "    " &amp;VLOOKUP((tabDaten[[#This Row],[MandNr]]&amp;"x"&amp;LEFT(tabDaten[[#This Row],[Gld]],2)),tabGliederung[],2,FALSE)</f>
        <v xml:space="preserve">60    Bauverwaltung </v>
      </c>
      <c r="G18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29" s="14" t="str">
        <f>LEFT(tabDaten[[#This Row],[Gld]],4) &amp; "    " &amp;VLOOKUP((tabDaten[[#This Row],[MandNr]]&amp;"x"&amp;LEFT(tabDaten[[#This Row],[Gld]],4)),tabGliederung[],2,FALSE)</f>
        <v xml:space="preserve">6011    Gebäudeverwaltung </v>
      </c>
      <c r="I1829" s="14" t="str">
        <f>IF(OR(LEFT(tabDaten[[#This Row],[Grp]],1)*1=3,LEFT(tabDaten[[#This Row],[Grp]],1)*1=9),LEFT(tabDaten[[#This Row],[Grp]],2),LEFT(tabDaten[[#This Row],[Grp]],1))</f>
        <v>4</v>
      </c>
      <c r="J1829" s="14" t="str">
        <f>VLOOKUP(tabDaten[[#This Row],[GrpKurz]],tabGruppierung[],2,FALSE)</f>
        <v>A   Personalausgaben</v>
      </c>
      <c r="K18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6011-414000    Vergütungen der Beschäftigten bis 2005 nur Angestellte </v>
      </c>
      <c r="L1829" s="17">
        <f>IF(OR(tabDaten[[#This Row],[art]]="00",tabDaten[[#This Row],[art]]="10"),tabDaten[[#This Row],[Plan]],tabDaten[[#This Row],[Plan]]*-1)</f>
        <v>-165900</v>
      </c>
      <c r="M1829" s="18">
        <f>IF(OR(tabDaten[[#This Row],[art]]="00",tabDaten[[#This Row],[art]]="10",tabDaten[[#This Row],[art]]="60",tabDaten[[#This Row],[art]]="70"),tabDaten[[#This Row],[Rechnung]],tabDaten[[#This Row],[Rechnung]]*-1)</f>
        <v>-152716.07999999999</v>
      </c>
      <c r="N1829" s="44">
        <v>1</v>
      </c>
      <c r="O1829" s="45" t="s">
        <v>997</v>
      </c>
      <c r="P1829" s="45" t="s">
        <v>1331</v>
      </c>
      <c r="Q1829" s="45" t="s">
        <v>1707</v>
      </c>
      <c r="R1829" s="45" t="s">
        <v>995</v>
      </c>
      <c r="S1829" s="45" t="s">
        <v>1546</v>
      </c>
      <c r="T1829" s="44" t="s">
        <v>127</v>
      </c>
      <c r="U1829" s="46">
        <v>165900</v>
      </c>
      <c r="V1829" s="46">
        <v>152716.07999999999</v>
      </c>
    </row>
    <row r="1830" spans="2:22" x14ac:dyDescent="0.2">
      <c r="B1830" s="14" t="str">
        <f>IF(tabDaten[[#This Row],[MandNr]]="","Fehler",IF(tabDaten[[#This Row],[MandNr]]=1,"1 Stadt Bad Rappenau","2 Eigenbetrieb Stadtenwässerung"))</f>
        <v>1 Stadt Bad Rappenau</v>
      </c>
      <c r="C1830" s="14" t="str">
        <f>IF(OR(tabDaten[[#This Row],[art]]="00",tabDaten[[#This Row],[art]]="01",tabDaten[[#This Row],[art]]="60",tabDaten[[#This Row],[art]]="61"),"0 Verwaltungshaushalt","1 Vermögenshaushalt")</f>
        <v>0 Verwaltungshaushalt</v>
      </c>
      <c r="D1830" s="14" t="str">
        <f>VLOOKUP(tabDaten[[#This Row],[art]],tabKontenart[],2,FALSE)</f>
        <v>01 Ausgaben VerwaltungsHH</v>
      </c>
      <c r="E1830" s="14" t="str">
        <f>LEFT(tabDaten[[#This Row],[Gld]],1) &amp; "    " &amp;VLOOKUP((tabDaten[[#This Row],[MandNr]]&amp;"x"&amp;LEFT(tabDaten[[#This Row],[Gld]],1)),tabGliederung[],2,FALSE)</f>
        <v xml:space="preserve">6    Bau- und Wohnungswesen, Verkehr </v>
      </c>
      <c r="F1830" s="14" t="str">
        <f>LEFT(tabDaten[[#This Row],[Gld]],2) &amp; "    " &amp;VLOOKUP((tabDaten[[#This Row],[MandNr]]&amp;"x"&amp;LEFT(tabDaten[[#This Row],[Gld]],2)),tabGliederung[],2,FALSE)</f>
        <v xml:space="preserve">60    Bauverwaltung </v>
      </c>
      <c r="G18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0" s="14" t="str">
        <f>LEFT(tabDaten[[#This Row],[Gld]],4) &amp; "    " &amp;VLOOKUP((tabDaten[[#This Row],[MandNr]]&amp;"x"&amp;LEFT(tabDaten[[#This Row],[Gld]],4)),tabGliederung[],2,FALSE)</f>
        <v xml:space="preserve">6011    Gebäudeverwaltung </v>
      </c>
      <c r="I1830" s="14" t="str">
        <f>IF(OR(LEFT(tabDaten[[#This Row],[Grp]],1)*1=3,LEFT(tabDaten[[#This Row],[Grp]],1)*1=9),LEFT(tabDaten[[#This Row],[Grp]],2),LEFT(tabDaten[[#This Row],[Grp]],1))</f>
        <v>4</v>
      </c>
      <c r="J1830" s="14" t="str">
        <f>VLOOKUP(tabDaten[[#This Row],[GrpKurz]],tabGruppierung[],2,FALSE)</f>
        <v>A   Personalausgaben</v>
      </c>
      <c r="K18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6011-434000    Beiträge Versorgungskasse  bis 2005 nur Angestellte </v>
      </c>
      <c r="L1830" s="17">
        <f>IF(OR(tabDaten[[#This Row],[art]]="00",tabDaten[[#This Row],[art]]="10"),tabDaten[[#This Row],[Plan]],tabDaten[[#This Row],[Plan]]*-1)</f>
        <v>-14100</v>
      </c>
      <c r="M1830" s="18">
        <f>IF(OR(tabDaten[[#This Row],[art]]="00",tabDaten[[#This Row],[art]]="10",tabDaten[[#This Row],[art]]="60",tabDaten[[#This Row],[art]]="70"),tabDaten[[#This Row],[Rechnung]],tabDaten[[#This Row],[Rechnung]]*-1)</f>
        <v>-13103.1</v>
      </c>
      <c r="N1830" s="44">
        <v>1</v>
      </c>
      <c r="O1830" s="45" t="s">
        <v>997</v>
      </c>
      <c r="P1830" s="45" t="s">
        <v>1331</v>
      </c>
      <c r="Q1830" s="45" t="s">
        <v>1709</v>
      </c>
      <c r="R1830" s="45" t="s">
        <v>995</v>
      </c>
      <c r="S1830" s="45" t="s">
        <v>1546</v>
      </c>
      <c r="T1830" s="44" t="s">
        <v>104</v>
      </c>
      <c r="U1830" s="46">
        <v>14100</v>
      </c>
      <c r="V1830" s="46">
        <v>13103.1</v>
      </c>
    </row>
    <row r="1831" spans="2:22" x14ac:dyDescent="0.2">
      <c r="B1831" s="14" t="str">
        <f>IF(tabDaten[[#This Row],[MandNr]]="","Fehler",IF(tabDaten[[#This Row],[MandNr]]=1,"1 Stadt Bad Rappenau","2 Eigenbetrieb Stadtenwässerung"))</f>
        <v>1 Stadt Bad Rappenau</v>
      </c>
      <c r="C1831" s="14" t="str">
        <f>IF(OR(tabDaten[[#This Row],[art]]="00",tabDaten[[#This Row],[art]]="01",tabDaten[[#This Row],[art]]="60",tabDaten[[#This Row],[art]]="61"),"0 Verwaltungshaushalt","1 Vermögenshaushalt")</f>
        <v>0 Verwaltungshaushalt</v>
      </c>
      <c r="D1831" s="14" t="str">
        <f>VLOOKUP(tabDaten[[#This Row],[art]],tabKontenart[],2,FALSE)</f>
        <v>01 Ausgaben VerwaltungsHH</v>
      </c>
      <c r="E1831" s="14" t="str">
        <f>LEFT(tabDaten[[#This Row],[Gld]],1) &amp; "    " &amp;VLOOKUP((tabDaten[[#This Row],[MandNr]]&amp;"x"&amp;LEFT(tabDaten[[#This Row],[Gld]],1)),tabGliederung[],2,FALSE)</f>
        <v xml:space="preserve">6    Bau- und Wohnungswesen, Verkehr </v>
      </c>
      <c r="F1831" s="14" t="str">
        <f>LEFT(tabDaten[[#This Row],[Gld]],2) &amp; "    " &amp;VLOOKUP((tabDaten[[#This Row],[MandNr]]&amp;"x"&amp;LEFT(tabDaten[[#This Row],[Gld]],2)),tabGliederung[],2,FALSE)</f>
        <v xml:space="preserve">60    Bauverwaltung </v>
      </c>
      <c r="G18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1" s="14" t="str">
        <f>LEFT(tabDaten[[#This Row],[Gld]],4) &amp; "    " &amp;VLOOKUP((tabDaten[[#This Row],[MandNr]]&amp;"x"&amp;LEFT(tabDaten[[#This Row],[Gld]],4)),tabGliederung[],2,FALSE)</f>
        <v xml:space="preserve">6011    Gebäudeverwaltung </v>
      </c>
      <c r="I1831" s="14" t="str">
        <f>IF(OR(LEFT(tabDaten[[#This Row],[Grp]],1)*1=3,LEFT(tabDaten[[#This Row],[Grp]],1)*1=9),LEFT(tabDaten[[#This Row],[Grp]],2),LEFT(tabDaten[[#This Row],[Grp]],1))</f>
        <v>4</v>
      </c>
      <c r="J1831" s="14" t="str">
        <f>VLOOKUP(tabDaten[[#This Row],[GrpKurz]],tabGruppierung[],2,FALSE)</f>
        <v>A   Personalausgaben</v>
      </c>
      <c r="K18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6011-444000    Beiträge zur gesetzlichen Sozialversicherung für Angest. bis 2005 nur Angestellte </v>
      </c>
      <c r="L1831" s="17">
        <f>IF(OR(tabDaten[[#This Row],[art]]="00",tabDaten[[#This Row],[art]]="10"),tabDaten[[#This Row],[Plan]],tabDaten[[#This Row],[Plan]]*-1)</f>
        <v>-33600</v>
      </c>
      <c r="M1831" s="18">
        <f>IF(OR(tabDaten[[#This Row],[art]]="00",tabDaten[[#This Row],[art]]="10",tabDaten[[#This Row],[art]]="60",tabDaten[[#This Row],[art]]="70"),tabDaten[[#This Row],[Rechnung]],tabDaten[[#This Row],[Rechnung]]*-1)</f>
        <v>-30038.63</v>
      </c>
      <c r="N1831" s="44">
        <v>1</v>
      </c>
      <c r="O1831" s="45" t="s">
        <v>997</v>
      </c>
      <c r="P1831" s="45" t="s">
        <v>1331</v>
      </c>
      <c r="Q1831" s="45" t="s">
        <v>1710</v>
      </c>
      <c r="R1831" s="45" t="s">
        <v>995</v>
      </c>
      <c r="S1831" s="45" t="s">
        <v>1546</v>
      </c>
      <c r="T1831" s="44" t="s">
        <v>128</v>
      </c>
      <c r="U1831" s="46">
        <v>33600</v>
      </c>
      <c r="V1831" s="46">
        <v>30038.63</v>
      </c>
    </row>
    <row r="1832" spans="2:22" x14ac:dyDescent="0.2">
      <c r="B1832" s="14" t="str">
        <f>IF(tabDaten[[#This Row],[MandNr]]="","Fehler",IF(tabDaten[[#This Row],[MandNr]]=1,"1 Stadt Bad Rappenau","2 Eigenbetrieb Stadtenwässerung"))</f>
        <v>1 Stadt Bad Rappenau</v>
      </c>
      <c r="C1832" s="14" t="str">
        <f>IF(OR(tabDaten[[#This Row],[art]]="00",tabDaten[[#This Row],[art]]="01",tabDaten[[#This Row],[art]]="60",tabDaten[[#This Row],[art]]="61"),"0 Verwaltungshaushalt","1 Vermögenshaushalt")</f>
        <v>0 Verwaltungshaushalt</v>
      </c>
      <c r="D1832" s="14" t="str">
        <f>VLOOKUP(tabDaten[[#This Row],[art]],tabKontenart[],2,FALSE)</f>
        <v>01 Ausgaben VerwaltungsHH</v>
      </c>
      <c r="E1832" s="14" t="str">
        <f>LEFT(tabDaten[[#This Row],[Gld]],1) &amp; "    " &amp;VLOOKUP((tabDaten[[#This Row],[MandNr]]&amp;"x"&amp;LEFT(tabDaten[[#This Row],[Gld]],1)),tabGliederung[],2,FALSE)</f>
        <v xml:space="preserve">6    Bau- und Wohnungswesen, Verkehr </v>
      </c>
      <c r="F1832" s="14" t="str">
        <f>LEFT(tabDaten[[#This Row],[Gld]],2) &amp; "    " &amp;VLOOKUP((tabDaten[[#This Row],[MandNr]]&amp;"x"&amp;LEFT(tabDaten[[#This Row],[Gld]],2)),tabGliederung[],2,FALSE)</f>
        <v xml:space="preserve">60    Bauverwaltung </v>
      </c>
      <c r="G18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2" s="14" t="str">
        <f>LEFT(tabDaten[[#This Row],[Gld]],4) &amp; "    " &amp;VLOOKUP((tabDaten[[#This Row],[MandNr]]&amp;"x"&amp;LEFT(tabDaten[[#This Row],[Gld]],4)),tabGliederung[],2,FALSE)</f>
        <v xml:space="preserve">6011    Gebäudeverwaltung </v>
      </c>
      <c r="I1832" s="14" t="str">
        <f>IF(OR(LEFT(tabDaten[[#This Row],[Grp]],1)*1=3,LEFT(tabDaten[[#This Row],[Grp]],1)*1=9),LEFT(tabDaten[[#This Row],[Grp]],2),LEFT(tabDaten[[#This Row],[Grp]],1))</f>
        <v>4</v>
      </c>
      <c r="J1832" s="14" t="str">
        <f>VLOOKUP(tabDaten[[#This Row],[GrpKurz]],tabGruppierung[],2,FALSE)</f>
        <v>A   Personalausgaben</v>
      </c>
      <c r="K18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6011-450000    Beihilfen, Unterstützung und dgl.  </v>
      </c>
      <c r="L1832" s="17">
        <f>IF(OR(tabDaten[[#This Row],[art]]="00",tabDaten[[#This Row],[art]]="10"),tabDaten[[#This Row],[Plan]],tabDaten[[#This Row],[Plan]]*-1)</f>
        <v>-100</v>
      </c>
      <c r="M1832" s="18">
        <f>IF(OR(tabDaten[[#This Row],[art]]="00",tabDaten[[#This Row],[art]]="10",tabDaten[[#This Row],[art]]="60",tabDaten[[#This Row],[art]]="70"),tabDaten[[#This Row],[Rechnung]],tabDaten[[#This Row],[Rechnung]]*-1)</f>
        <v>-8</v>
      </c>
      <c r="N1832" s="44">
        <v>1</v>
      </c>
      <c r="O1832" s="45" t="s">
        <v>997</v>
      </c>
      <c r="P1832" s="45" t="s">
        <v>1331</v>
      </c>
      <c r="Q1832" s="45" t="s">
        <v>1711</v>
      </c>
      <c r="R1832" s="45" t="s">
        <v>995</v>
      </c>
      <c r="S1832" s="45" t="s">
        <v>1546</v>
      </c>
      <c r="T1832" s="44" t="s">
        <v>106</v>
      </c>
      <c r="U1832" s="46">
        <v>100</v>
      </c>
      <c r="V1832" s="46">
        <v>8</v>
      </c>
    </row>
    <row r="1833" spans="2:22" x14ac:dyDescent="0.2">
      <c r="B1833" s="14" t="str">
        <f>IF(tabDaten[[#This Row],[MandNr]]="","Fehler",IF(tabDaten[[#This Row],[MandNr]]=1,"1 Stadt Bad Rappenau","2 Eigenbetrieb Stadtenwässerung"))</f>
        <v>1 Stadt Bad Rappenau</v>
      </c>
      <c r="C1833" s="14" t="str">
        <f>IF(OR(tabDaten[[#This Row],[art]]="00",tabDaten[[#This Row],[art]]="01",tabDaten[[#This Row],[art]]="60",tabDaten[[#This Row],[art]]="61"),"0 Verwaltungshaushalt","1 Vermögenshaushalt")</f>
        <v>0 Verwaltungshaushalt</v>
      </c>
      <c r="D1833" s="14" t="str">
        <f>VLOOKUP(tabDaten[[#This Row],[art]],tabKontenart[],2,FALSE)</f>
        <v>01 Ausgaben VerwaltungsHH</v>
      </c>
      <c r="E1833" s="14" t="str">
        <f>LEFT(tabDaten[[#This Row],[Gld]],1) &amp; "    " &amp;VLOOKUP((tabDaten[[#This Row],[MandNr]]&amp;"x"&amp;LEFT(tabDaten[[#This Row],[Gld]],1)),tabGliederung[],2,FALSE)</f>
        <v xml:space="preserve">6    Bau- und Wohnungswesen, Verkehr </v>
      </c>
      <c r="F1833" s="14" t="str">
        <f>LEFT(tabDaten[[#This Row],[Gld]],2) &amp; "    " &amp;VLOOKUP((tabDaten[[#This Row],[MandNr]]&amp;"x"&amp;LEFT(tabDaten[[#This Row],[Gld]],2)),tabGliederung[],2,FALSE)</f>
        <v xml:space="preserve">60    Bauverwaltung </v>
      </c>
      <c r="G18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3" s="14" t="str">
        <f>LEFT(tabDaten[[#This Row],[Gld]],4) &amp; "    " &amp;VLOOKUP((tabDaten[[#This Row],[MandNr]]&amp;"x"&amp;LEFT(tabDaten[[#This Row],[Gld]],4)),tabGliederung[],2,FALSE)</f>
        <v xml:space="preserve">6011    Gebäudeverwaltung </v>
      </c>
      <c r="I1833" s="14" t="str">
        <f>IF(OR(LEFT(tabDaten[[#This Row],[Grp]],1)*1=3,LEFT(tabDaten[[#This Row],[Grp]],1)*1=9),LEFT(tabDaten[[#This Row],[Grp]],2),LEFT(tabDaten[[#This Row],[Grp]],1))</f>
        <v>4</v>
      </c>
      <c r="J1833" s="14" t="str">
        <f>VLOOKUP(tabDaten[[#This Row],[GrpKurz]],tabGruppierung[],2,FALSE)</f>
        <v>A   Personalausgaben</v>
      </c>
      <c r="K18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6011-460000    Personalnebenausgaben   </v>
      </c>
      <c r="L1833" s="17">
        <f>IF(OR(tabDaten[[#This Row],[art]]="00",tabDaten[[#This Row],[art]]="10"),tabDaten[[#This Row],[Plan]],tabDaten[[#This Row],[Plan]]*-1)</f>
        <v>-400</v>
      </c>
      <c r="M1833" s="18">
        <f>IF(OR(tabDaten[[#This Row],[art]]="00",tabDaten[[#This Row],[art]]="10",tabDaten[[#This Row],[art]]="60",tabDaten[[#This Row],[art]]="70"),tabDaten[[#This Row],[Rechnung]],tabDaten[[#This Row],[Rechnung]]*-1)</f>
        <v>-507.36</v>
      </c>
      <c r="N1833" s="44">
        <v>1</v>
      </c>
      <c r="O1833" s="45" t="s">
        <v>997</v>
      </c>
      <c r="P1833" s="45" t="s">
        <v>1331</v>
      </c>
      <c r="Q1833" s="45" t="s">
        <v>1712</v>
      </c>
      <c r="R1833" s="45" t="s">
        <v>995</v>
      </c>
      <c r="S1833" s="45" t="s">
        <v>1546</v>
      </c>
      <c r="T1833" s="44" t="s">
        <v>107</v>
      </c>
      <c r="U1833" s="46">
        <v>400</v>
      </c>
      <c r="V1833" s="46">
        <v>507.36</v>
      </c>
    </row>
    <row r="1834" spans="2:22" x14ac:dyDescent="0.2">
      <c r="B1834" s="14" t="str">
        <f>IF(tabDaten[[#This Row],[MandNr]]="","Fehler",IF(tabDaten[[#This Row],[MandNr]]=1,"1 Stadt Bad Rappenau","2 Eigenbetrieb Stadtenwässerung"))</f>
        <v>1 Stadt Bad Rappenau</v>
      </c>
      <c r="C1834" s="14" t="str">
        <f>IF(OR(tabDaten[[#This Row],[art]]="00",tabDaten[[#This Row],[art]]="01",tabDaten[[#This Row],[art]]="60",tabDaten[[#This Row],[art]]="61"),"0 Verwaltungshaushalt","1 Vermögenshaushalt")</f>
        <v>0 Verwaltungshaushalt</v>
      </c>
      <c r="D1834" s="14" t="str">
        <f>VLOOKUP(tabDaten[[#This Row],[art]],tabKontenart[],2,FALSE)</f>
        <v>01 Ausgaben VerwaltungsHH</v>
      </c>
      <c r="E1834" s="14" t="str">
        <f>LEFT(tabDaten[[#This Row],[Gld]],1) &amp; "    " &amp;VLOOKUP((tabDaten[[#This Row],[MandNr]]&amp;"x"&amp;LEFT(tabDaten[[#This Row],[Gld]],1)),tabGliederung[],2,FALSE)</f>
        <v xml:space="preserve">6    Bau- und Wohnungswesen, Verkehr </v>
      </c>
      <c r="F1834" s="14" t="str">
        <f>LEFT(tabDaten[[#This Row],[Gld]],2) &amp; "    " &amp;VLOOKUP((tabDaten[[#This Row],[MandNr]]&amp;"x"&amp;LEFT(tabDaten[[#This Row],[Gld]],2)),tabGliederung[],2,FALSE)</f>
        <v xml:space="preserve">60    Bauverwaltung </v>
      </c>
      <c r="G18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4" s="14" t="str">
        <f>LEFT(tabDaten[[#This Row],[Gld]],4) &amp; "    " &amp;VLOOKUP((tabDaten[[#This Row],[MandNr]]&amp;"x"&amp;LEFT(tabDaten[[#This Row],[Gld]],4)),tabGliederung[],2,FALSE)</f>
        <v xml:space="preserve">6011    Gebäudeverwaltung </v>
      </c>
      <c r="I1834" s="14" t="str">
        <f>IF(OR(LEFT(tabDaten[[#This Row],[Grp]],1)*1=3,LEFT(tabDaten[[#This Row],[Grp]],1)*1=9),LEFT(tabDaten[[#This Row],[Grp]],2),LEFT(tabDaten[[#This Row],[Grp]],1))</f>
        <v>4</v>
      </c>
      <c r="J1834" s="14" t="str">
        <f>VLOOKUP(tabDaten[[#This Row],[GrpKurz]],tabGruppierung[],2,FALSE)</f>
        <v>A   Personalausgaben</v>
      </c>
      <c r="K18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6011-462000    Betriebsausflug   </v>
      </c>
      <c r="L1834" s="17">
        <f>IF(OR(tabDaten[[#This Row],[art]]="00",tabDaten[[#This Row],[art]]="10"),tabDaten[[#This Row],[Plan]],tabDaten[[#This Row],[Plan]]*-1)</f>
        <v>-100</v>
      </c>
      <c r="M1834" s="18">
        <f>IF(OR(tabDaten[[#This Row],[art]]="00",tabDaten[[#This Row],[art]]="10",tabDaten[[#This Row],[art]]="60",tabDaten[[#This Row],[art]]="70"),tabDaten[[#This Row],[Rechnung]],tabDaten[[#This Row],[Rechnung]]*-1)</f>
        <v>-35.97</v>
      </c>
      <c r="N1834" s="44">
        <v>1</v>
      </c>
      <c r="O1834" s="45" t="s">
        <v>997</v>
      </c>
      <c r="P1834" s="45" t="s">
        <v>1331</v>
      </c>
      <c r="Q1834" s="45" t="s">
        <v>1713</v>
      </c>
      <c r="R1834" s="45" t="s">
        <v>995</v>
      </c>
      <c r="S1834" s="45" t="s">
        <v>1546</v>
      </c>
      <c r="T1834" s="44" t="s">
        <v>108</v>
      </c>
      <c r="U1834" s="46">
        <v>100</v>
      </c>
      <c r="V1834" s="46">
        <v>35.97</v>
      </c>
    </row>
    <row r="1835" spans="2:22" x14ac:dyDescent="0.2">
      <c r="B1835" s="14" t="str">
        <f>IF(tabDaten[[#This Row],[MandNr]]="","Fehler",IF(tabDaten[[#This Row],[MandNr]]=1,"1 Stadt Bad Rappenau","2 Eigenbetrieb Stadtenwässerung"))</f>
        <v>1 Stadt Bad Rappenau</v>
      </c>
      <c r="C1835" s="14" t="str">
        <f>IF(OR(tabDaten[[#This Row],[art]]="00",tabDaten[[#This Row],[art]]="01",tabDaten[[#This Row],[art]]="60",tabDaten[[#This Row],[art]]="61"),"0 Verwaltungshaushalt","1 Vermögenshaushalt")</f>
        <v>0 Verwaltungshaushalt</v>
      </c>
      <c r="D1835" s="14" t="str">
        <f>VLOOKUP(tabDaten[[#This Row],[art]],tabKontenart[],2,FALSE)</f>
        <v>01 Ausgaben VerwaltungsHH</v>
      </c>
      <c r="E1835" s="14" t="str">
        <f>LEFT(tabDaten[[#This Row],[Gld]],1) &amp; "    " &amp;VLOOKUP((tabDaten[[#This Row],[MandNr]]&amp;"x"&amp;LEFT(tabDaten[[#This Row],[Gld]],1)),tabGliederung[],2,FALSE)</f>
        <v xml:space="preserve">6    Bau- und Wohnungswesen, Verkehr </v>
      </c>
      <c r="F1835" s="14" t="str">
        <f>LEFT(tabDaten[[#This Row],[Gld]],2) &amp; "    " &amp;VLOOKUP((tabDaten[[#This Row],[MandNr]]&amp;"x"&amp;LEFT(tabDaten[[#This Row],[Gld]],2)),tabGliederung[],2,FALSE)</f>
        <v xml:space="preserve">60    Bauverwaltung </v>
      </c>
      <c r="G18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5" s="14" t="str">
        <f>LEFT(tabDaten[[#This Row],[Gld]],4) &amp; "    " &amp;VLOOKUP((tabDaten[[#This Row],[MandNr]]&amp;"x"&amp;LEFT(tabDaten[[#This Row],[Gld]],4)),tabGliederung[],2,FALSE)</f>
        <v xml:space="preserve">6011    Gebäudeverwaltung </v>
      </c>
      <c r="I1835" s="14" t="str">
        <f>IF(OR(LEFT(tabDaten[[#This Row],[Grp]],1)*1=3,LEFT(tabDaten[[#This Row],[Grp]],1)*1=9),LEFT(tabDaten[[#This Row],[Grp]],2),LEFT(tabDaten[[#This Row],[Grp]],1))</f>
        <v>5</v>
      </c>
      <c r="J1835" s="14" t="str">
        <f>VLOOKUP(tabDaten[[#This Row],[GrpKurz]],tabGruppierung[],2,FALSE)</f>
        <v>A   Sächlicher Verwaltungs- und Betriebsaufwand</v>
      </c>
      <c r="K18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6011-520000    Geräte, Ausstattungs- und Einrichtungsgegenstände  </v>
      </c>
      <c r="L1835" s="17">
        <f>IF(OR(tabDaten[[#This Row],[art]]="00",tabDaten[[#This Row],[art]]="10"),tabDaten[[#This Row],[Plan]],tabDaten[[#This Row],[Plan]]*-1)</f>
        <v>-500</v>
      </c>
      <c r="M1835" s="18">
        <f>IF(OR(tabDaten[[#This Row],[art]]="00",tabDaten[[#This Row],[art]]="10",tabDaten[[#This Row],[art]]="60",tabDaten[[#This Row],[art]]="70"),tabDaten[[#This Row],[Rechnung]],tabDaten[[#This Row],[Rechnung]]*-1)</f>
        <v>-160.06</v>
      </c>
      <c r="N1835" s="44">
        <v>1</v>
      </c>
      <c r="O1835" s="45" t="s">
        <v>997</v>
      </c>
      <c r="P1835" s="45" t="s">
        <v>1331</v>
      </c>
      <c r="Q1835" s="45" t="s">
        <v>1714</v>
      </c>
      <c r="R1835" s="45" t="s">
        <v>995</v>
      </c>
      <c r="S1835" s="45" t="s">
        <v>1546</v>
      </c>
      <c r="T1835" s="44" t="s">
        <v>125</v>
      </c>
      <c r="U1835" s="46">
        <v>500</v>
      </c>
      <c r="V1835" s="46">
        <v>160.06</v>
      </c>
    </row>
    <row r="1836" spans="2:22" x14ac:dyDescent="0.2">
      <c r="B1836" s="14" t="str">
        <f>IF(tabDaten[[#This Row],[MandNr]]="","Fehler",IF(tabDaten[[#This Row],[MandNr]]=1,"1 Stadt Bad Rappenau","2 Eigenbetrieb Stadtenwässerung"))</f>
        <v>1 Stadt Bad Rappenau</v>
      </c>
      <c r="C1836" s="14" t="str">
        <f>IF(OR(tabDaten[[#This Row],[art]]="00",tabDaten[[#This Row],[art]]="01",tabDaten[[#This Row],[art]]="60",tabDaten[[#This Row],[art]]="61"),"0 Verwaltungshaushalt","1 Vermögenshaushalt")</f>
        <v>0 Verwaltungshaushalt</v>
      </c>
      <c r="D1836" s="14" t="str">
        <f>VLOOKUP(tabDaten[[#This Row],[art]],tabKontenart[],2,FALSE)</f>
        <v>01 Ausgaben VerwaltungsHH</v>
      </c>
      <c r="E1836" s="14" t="str">
        <f>LEFT(tabDaten[[#This Row],[Gld]],1) &amp; "    " &amp;VLOOKUP((tabDaten[[#This Row],[MandNr]]&amp;"x"&amp;LEFT(tabDaten[[#This Row],[Gld]],1)),tabGliederung[],2,FALSE)</f>
        <v xml:space="preserve">6    Bau- und Wohnungswesen, Verkehr </v>
      </c>
      <c r="F1836" s="14" t="str">
        <f>LEFT(tabDaten[[#This Row],[Gld]],2) &amp; "    " &amp;VLOOKUP((tabDaten[[#This Row],[MandNr]]&amp;"x"&amp;LEFT(tabDaten[[#This Row],[Gld]],2)),tabGliederung[],2,FALSE)</f>
        <v xml:space="preserve">60    Bauverwaltung </v>
      </c>
      <c r="G18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6" s="14" t="str">
        <f>LEFT(tabDaten[[#This Row],[Gld]],4) &amp; "    " &amp;VLOOKUP((tabDaten[[#This Row],[MandNr]]&amp;"x"&amp;LEFT(tabDaten[[#This Row],[Gld]],4)),tabGliederung[],2,FALSE)</f>
        <v xml:space="preserve">6011    Gebäudeverwaltung </v>
      </c>
      <c r="I1836" s="14" t="str">
        <f>IF(OR(LEFT(tabDaten[[#This Row],[Grp]],1)*1=3,LEFT(tabDaten[[#This Row],[Grp]],1)*1=9),LEFT(tabDaten[[#This Row],[Grp]],2),LEFT(tabDaten[[#This Row],[Grp]],1))</f>
        <v>5</v>
      </c>
      <c r="J1836" s="14" t="str">
        <f>VLOOKUP(tabDaten[[#This Row],[GrpKurz]],tabGruppierung[],2,FALSE)</f>
        <v>A   Sächlicher Verwaltungs- und Betriebsaufwand</v>
      </c>
      <c r="K18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6011-522000    Druck- und Kopierkosten   </v>
      </c>
      <c r="L1836" s="17">
        <f>IF(OR(tabDaten[[#This Row],[art]]="00",tabDaten[[#This Row],[art]]="10"),tabDaten[[#This Row],[Plan]],tabDaten[[#This Row],[Plan]]*-1)</f>
        <v>-5900</v>
      </c>
      <c r="M1836" s="18">
        <f>IF(OR(tabDaten[[#This Row],[art]]="00",tabDaten[[#This Row],[art]]="10",tabDaten[[#This Row],[art]]="60",tabDaten[[#This Row],[art]]="70"),tabDaten[[#This Row],[Rechnung]],tabDaten[[#This Row],[Rechnung]]*-1)</f>
        <v>-1055.47</v>
      </c>
      <c r="N1836" s="44">
        <v>1</v>
      </c>
      <c r="O1836" s="45" t="s">
        <v>997</v>
      </c>
      <c r="P1836" s="45" t="s">
        <v>1331</v>
      </c>
      <c r="Q1836" s="45" t="s">
        <v>1715</v>
      </c>
      <c r="R1836" s="45" t="s">
        <v>995</v>
      </c>
      <c r="S1836" s="45" t="s">
        <v>1546</v>
      </c>
      <c r="T1836" s="44" t="s">
        <v>110</v>
      </c>
      <c r="U1836" s="46">
        <v>5900</v>
      </c>
      <c r="V1836" s="46">
        <v>1055.47</v>
      </c>
    </row>
    <row r="1837" spans="2:22" x14ac:dyDescent="0.2">
      <c r="B1837" s="14" t="str">
        <f>IF(tabDaten[[#This Row],[MandNr]]="","Fehler",IF(tabDaten[[#This Row],[MandNr]]=1,"1 Stadt Bad Rappenau","2 Eigenbetrieb Stadtenwässerung"))</f>
        <v>1 Stadt Bad Rappenau</v>
      </c>
      <c r="C1837" s="14" t="str">
        <f>IF(OR(tabDaten[[#This Row],[art]]="00",tabDaten[[#This Row],[art]]="01",tabDaten[[#This Row],[art]]="60",tabDaten[[#This Row],[art]]="61"),"0 Verwaltungshaushalt","1 Vermögenshaushalt")</f>
        <v>0 Verwaltungshaushalt</v>
      </c>
      <c r="D1837" s="14" t="str">
        <f>VLOOKUP(tabDaten[[#This Row],[art]],tabKontenart[],2,FALSE)</f>
        <v>01 Ausgaben VerwaltungsHH</v>
      </c>
      <c r="E1837" s="14" t="str">
        <f>LEFT(tabDaten[[#This Row],[Gld]],1) &amp; "    " &amp;VLOOKUP((tabDaten[[#This Row],[MandNr]]&amp;"x"&amp;LEFT(tabDaten[[#This Row],[Gld]],1)),tabGliederung[],2,FALSE)</f>
        <v xml:space="preserve">6    Bau- und Wohnungswesen, Verkehr </v>
      </c>
      <c r="F1837" s="14" t="str">
        <f>LEFT(tabDaten[[#This Row],[Gld]],2) &amp; "    " &amp;VLOOKUP((tabDaten[[#This Row],[MandNr]]&amp;"x"&amp;LEFT(tabDaten[[#This Row],[Gld]],2)),tabGliederung[],2,FALSE)</f>
        <v xml:space="preserve">60    Bauverwaltung </v>
      </c>
      <c r="G18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7" s="14" t="str">
        <f>LEFT(tabDaten[[#This Row],[Gld]],4) &amp; "    " &amp;VLOOKUP((tabDaten[[#This Row],[MandNr]]&amp;"x"&amp;LEFT(tabDaten[[#This Row],[Gld]],4)),tabGliederung[],2,FALSE)</f>
        <v xml:space="preserve">6011    Gebäudeverwaltung </v>
      </c>
      <c r="I1837" s="14" t="str">
        <f>IF(OR(LEFT(tabDaten[[#This Row],[Grp]],1)*1=3,LEFT(tabDaten[[#This Row],[Grp]],1)*1=9),LEFT(tabDaten[[#This Row],[Grp]],2),LEFT(tabDaten[[#This Row],[Grp]],1))</f>
        <v>5</v>
      </c>
      <c r="J1837" s="14" t="str">
        <f>VLOOKUP(tabDaten[[#This Row],[GrpKurz]],tabGruppierung[],2,FALSE)</f>
        <v>A   Sächlicher Verwaltungs- und Betriebsaufwand</v>
      </c>
      <c r="K18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6011-562000    Aus- und Fortbildung, Umschulung  </v>
      </c>
      <c r="L1837" s="17">
        <f>IF(OR(tabDaten[[#This Row],[art]]="00",tabDaten[[#This Row],[art]]="10"),tabDaten[[#This Row],[Plan]],tabDaten[[#This Row],[Plan]]*-1)</f>
        <v>-3000</v>
      </c>
      <c r="M1837" s="18">
        <f>IF(OR(tabDaten[[#This Row],[art]]="00",tabDaten[[#This Row],[art]]="10",tabDaten[[#This Row],[art]]="60",tabDaten[[#This Row],[art]]="70"),tabDaten[[#This Row],[Rechnung]],tabDaten[[#This Row],[Rechnung]]*-1)</f>
        <v>-1583.2</v>
      </c>
      <c r="N1837" s="44">
        <v>1</v>
      </c>
      <c r="O1837" s="45" t="s">
        <v>997</v>
      </c>
      <c r="P1837" s="45" t="s">
        <v>1331</v>
      </c>
      <c r="Q1837" s="45" t="s">
        <v>1727</v>
      </c>
      <c r="R1837" s="45" t="s">
        <v>995</v>
      </c>
      <c r="S1837" s="45" t="s">
        <v>1546</v>
      </c>
      <c r="T1837" s="44" t="s">
        <v>129</v>
      </c>
      <c r="U1837" s="46">
        <v>3000</v>
      </c>
      <c r="V1837" s="46">
        <v>1583.2</v>
      </c>
    </row>
    <row r="1838" spans="2:22" x14ac:dyDescent="0.2">
      <c r="B1838" s="14" t="str">
        <f>IF(tabDaten[[#This Row],[MandNr]]="","Fehler",IF(tabDaten[[#This Row],[MandNr]]=1,"1 Stadt Bad Rappenau","2 Eigenbetrieb Stadtenwässerung"))</f>
        <v>1 Stadt Bad Rappenau</v>
      </c>
      <c r="C1838" s="14" t="str">
        <f>IF(OR(tabDaten[[#This Row],[art]]="00",tabDaten[[#This Row],[art]]="01",tabDaten[[#This Row],[art]]="60",tabDaten[[#This Row],[art]]="61"),"0 Verwaltungshaushalt","1 Vermögenshaushalt")</f>
        <v>0 Verwaltungshaushalt</v>
      </c>
      <c r="D1838" s="14" t="str">
        <f>VLOOKUP(tabDaten[[#This Row],[art]],tabKontenart[],2,FALSE)</f>
        <v>01 Ausgaben VerwaltungsHH</v>
      </c>
      <c r="E1838" s="14" t="str">
        <f>LEFT(tabDaten[[#This Row],[Gld]],1) &amp; "    " &amp;VLOOKUP((tabDaten[[#This Row],[MandNr]]&amp;"x"&amp;LEFT(tabDaten[[#This Row],[Gld]],1)),tabGliederung[],2,FALSE)</f>
        <v xml:space="preserve">6    Bau- und Wohnungswesen, Verkehr </v>
      </c>
      <c r="F1838" s="14" t="str">
        <f>LEFT(tabDaten[[#This Row],[Gld]],2) &amp; "    " &amp;VLOOKUP((tabDaten[[#This Row],[MandNr]]&amp;"x"&amp;LEFT(tabDaten[[#This Row],[Gld]],2)),tabGliederung[],2,FALSE)</f>
        <v xml:space="preserve">60    Bauverwaltung </v>
      </c>
      <c r="G18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8" s="14" t="str">
        <f>LEFT(tabDaten[[#This Row],[Gld]],4) &amp; "    " &amp;VLOOKUP((tabDaten[[#This Row],[MandNr]]&amp;"x"&amp;LEFT(tabDaten[[#This Row],[Gld]],4)),tabGliederung[],2,FALSE)</f>
        <v xml:space="preserve">6011    Gebäudeverwaltung </v>
      </c>
      <c r="I1838" s="14" t="str">
        <f>IF(OR(LEFT(tabDaten[[#This Row],[Grp]],1)*1=3,LEFT(tabDaten[[#This Row],[Grp]],1)*1=9),LEFT(tabDaten[[#This Row],[Grp]],2),LEFT(tabDaten[[#This Row],[Grp]],1))</f>
        <v>6</v>
      </c>
      <c r="J1838" s="14" t="str">
        <f>VLOOKUP(tabDaten[[#This Row],[GrpKurz]],tabGruppierung[],2,FALSE)</f>
        <v>A   Sächlicher Verwaltungs- und Betriebsaufwand</v>
      </c>
      <c r="K18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6011-638000    EDV-Kosten   </v>
      </c>
      <c r="L1838" s="17">
        <f>IF(OR(tabDaten[[#This Row],[art]]="00",tabDaten[[#This Row],[art]]="10"),tabDaten[[#This Row],[Plan]],tabDaten[[#This Row],[Plan]]*-1)</f>
        <v>-15000</v>
      </c>
      <c r="M1838" s="18">
        <f>IF(OR(tabDaten[[#This Row],[art]]="00",tabDaten[[#This Row],[art]]="10",tabDaten[[#This Row],[art]]="60",tabDaten[[#This Row],[art]]="70"),tabDaten[[#This Row],[Rechnung]],tabDaten[[#This Row],[Rechnung]]*-1)</f>
        <v>-12728.9</v>
      </c>
      <c r="N1838" s="44">
        <v>1</v>
      </c>
      <c r="O1838" s="45" t="s">
        <v>997</v>
      </c>
      <c r="P1838" s="45" t="s">
        <v>1331</v>
      </c>
      <c r="Q1838" s="45" t="s">
        <v>1722</v>
      </c>
      <c r="R1838" s="45" t="s">
        <v>995</v>
      </c>
      <c r="S1838" s="45" t="s">
        <v>1546</v>
      </c>
      <c r="T1838" s="44" t="s">
        <v>117</v>
      </c>
      <c r="U1838" s="46">
        <v>15000</v>
      </c>
      <c r="V1838" s="46">
        <v>12728.9</v>
      </c>
    </row>
    <row r="1839" spans="2:22" x14ac:dyDescent="0.2">
      <c r="B1839" s="14" t="str">
        <f>IF(tabDaten[[#This Row],[MandNr]]="","Fehler",IF(tabDaten[[#This Row],[MandNr]]=1,"1 Stadt Bad Rappenau","2 Eigenbetrieb Stadtenwässerung"))</f>
        <v>1 Stadt Bad Rappenau</v>
      </c>
      <c r="C1839" s="14" t="str">
        <f>IF(OR(tabDaten[[#This Row],[art]]="00",tabDaten[[#This Row],[art]]="01",tabDaten[[#This Row],[art]]="60",tabDaten[[#This Row],[art]]="61"),"0 Verwaltungshaushalt","1 Vermögenshaushalt")</f>
        <v>0 Verwaltungshaushalt</v>
      </c>
      <c r="D1839" s="14" t="str">
        <f>VLOOKUP(tabDaten[[#This Row],[art]],tabKontenart[],2,FALSE)</f>
        <v>01 Ausgaben VerwaltungsHH</v>
      </c>
      <c r="E1839" s="14" t="str">
        <f>LEFT(tabDaten[[#This Row],[Gld]],1) &amp; "    " &amp;VLOOKUP((tabDaten[[#This Row],[MandNr]]&amp;"x"&amp;LEFT(tabDaten[[#This Row],[Gld]],1)),tabGliederung[],2,FALSE)</f>
        <v xml:space="preserve">6    Bau- und Wohnungswesen, Verkehr </v>
      </c>
      <c r="F1839" s="14" t="str">
        <f>LEFT(tabDaten[[#This Row],[Gld]],2) &amp; "    " &amp;VLOOKUP((tabDaten[[#This Row],[MandNr]]&amp;"x"&amp;LEFT(tabDaten[[#This Row],[Gld]],2)),tabGliederung[],2,FALSE)</f>
        <v xml:space="preserve">60    Bauverwaltung </v>
      </c>
      <c r="G18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39" s="14" t="str">
        <f>LEFT(tabDaten[[#This Row],[Gld]],4) &amp; "    " &amp;VLOOKUP((tabDaten[[#This Row],[MandNr]]&amp;"x"&amp;LEFT(tabDaten[[#This Row],[Gld]],4)),tabGliederung[],2,FALSE)</f>
        <v xml:space="preserve">6011    Gebäudeverwaltung </v>
      </c>
      <c r="I1839" s="14" t="str">
        <f>IF(OR(LEFT(tabDaten[[#This Row],[Grp]],1)*1=3,LEFT(tabDaten[[#This Row],[Grp]],1)*1=9),LEFT(tabDaten[[#This Row],[Grp]],2),LEFT(tabDaten[[#This Row],[Grp]],1))</f>
        <v>6</v>
      </c>
      <c r="J1839" s="14" t="str">
        <f>VLOOKUP(tabDaten[[#This Row],[GrpKurz]],tabGruppierung[],2,FALSE)</f>
        <v>A   Sächlicher Verwaltungs- und Betriebsaufwand</v>
      </c>
      <c r="K18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6011-650000    Bürobedarf   </v>
      </c>
      <c r="L1839" s="17">
        <f>IF(OR(tabDaten[[#This Row],[art]]="00",tabDaten[[#This Row],[art]]="10"),tabDaten[[#This Row],[Plan]],tabDaten[[#This Row],[Plan]]*-1)</f>
        <v>-1100</v>
      </c>
      <c r="M1839" s="18">
        <f>IF(OR(tabDaten[[#This Row],[art]]="00",tabDaten[[#This Row],[art]]="10",tabDaten[[#This Row],[art]]="60",tabDaten[[#This Row],[art]]="70"),tabDaten[[#This Row],[Rechnung]],tabDaten[[#This Row],[Rechnung]]*-1)</f>
        <v>0</v>
      </c>
      <c r="N1839" s="44">
        <v>1</v>
      </c>
      <c r="O1839" s="45" t="s">
        <v>997</v>
      </c>
      <c r="P1839" s="45" t="s">
        <v>1331</v>
      </c>
      <c r="Q1839" s="45" t="s">
        <v>1724</v>
      </c>
      <c r="R1839" s="45" t="s">
        <v>995</v>
      </c>
      <c r="S1839" s="45" t="s">
        <v>1546</v>
      </c>
      <c r="T1839" s="44" t="s">
        <v>119</v>
      </c>
      <c r="U1839" s="46">
        <v>1100</v>
      </c>
      <c r="V1839" s="46">
        <v>0</v>
      </c>
    </row>
    <row r="1840" spans="2:22" x14ac:dyDescent="0.2">
      <c r="B1840" s="14" t="str">
        <f>IF(tabDaten[[#This Row],[MandNr]]="","Fehler",IF(tabDaten[[#This Row],[MandNr]]=1,"1 Stadt Bad Rappenau","2 Eigenbetrieb Stadtenwässerung"))</f>
        <v>1 Stadt Bad Rappenau</v>
      </c>
      <c r="C1840" s="14" t="str">
        <f>IF(OR(tabDaten[[#This Row],[art]]="00",tabDaten[[#This Row],[art]]="01",tabDaten[[#This Row],[art]]="60",tabDaten[[#This Row],[art]]="61"),"0 Verwaltungshaushalt","1 Vermögenshaushalt")</f>
        <v>0 Verwaltungshaushalt</v>
      </c>
      <c r="D1840" s="14" t="str">
        <f>VLOOKUP(tabDaten[[#This Row],[art]],tabKontenart[],2,FALSE)</f>
        <v>01 Ausgaben VerwaltungsHH</v>
      </c>
      <c r="E1840" s="14" t="str">
        <f>LEFT(tabDaten[[#This Row],[Gld]],1) &amp; "    " &amp;VLOOKUP((tabDaten[[#This Row],[MandNr]]&amp;"x"&amp;LEFT(tabDaten[[#This Row],[Gld]],1)),tabGliederung[],2,FALSE)</f>
        <v xml:space="preserve">6    Bau- und Wohnungswesen, Verkehr </v>
      </c>
      <c r="F1840" s="14" t="str">
        <f>LEFT(tabDaten[[#This Row],[Gld]],2) &amp; "    " &amp;VLOOKUP((tabDaten[[#This Row],[MandNr]]&amp;"x"&amp;LEFT(tabDaten[[#This Row],[Gld]],2)),tabGliederung[],2,FALSE)</f>
        <v xml:space="preserve">60    Bauverwaltung </v>
      </c>
      <c r="G18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1840" s="14" t="str">
        <f>LEFT(tabDaten[[#This Row],[Gld]],4) &amp; "    " &amp;VLOOKUP((tabDaten[[#This Row],[MandNr]]&amp;"x"&amp;LEFT(tabDaten[[#This Row],[Gld]],4)),tabGliederung[],2,FALSE)</f>
        <v xml:space="preserve">6011    Gebäudeverwaltung </v>
      </c>
      <c r="I1840" s="14" t="str">
        <f>IF(OR(LEFT(tabDaten[[#This Row],[Grp]],1)*1=3,LEFT(tabDaten[[#This Row],[Grp]],1)*1=9),LEFT(tabDaten[[#This Row],[Grp]],2),LEFT(tabDaten[[#This Row],[Grp]],1))</f>
        <v>6</v>
      </c>
      <c r="J1840" s="14" t="str">
        <f>VLOOKUP(tabDaten[[#This Row],[GrpKurz]],tabGruppierung[],2,FALSE)</f>
        <v>A   Sächlicher Verwaltungs- und Betriebsaufwand</v>
      </c>
      <c r="K18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6011-679000    Innere Verrechnungen   </v>
      </c>
      <c r="L1840" s="17">
        <f>IF(OR(tabDaten[[#This Row],[art]]="00",tabDaten[[#This Row],[art]]="10"),tabDaten[[#This Row],[Plan]],tabDaten[[#This Row],[Plan]]*-1)</f>
        <v>-3500</v>
      </c>
      <c r="M1840" s="18">
        <f>IF(OR(tabDaten[[#This Row],[art]]="00",tabDaten[[#This Row],[art]]="10",tabDaten[[#This Row],[art]]="60",tabDaten[[#This Row],[art]]="70"),tabDaten[[#This Row],[Rechnung]],tabDaten[[#This Row],[Rechnung]]*-1)</f>
        <v>0</v>
      </c>
      <c r="N1840" s="44">
        <v>1</v>
      </c>
      <c r="O1840" s="45" t="s">
        <v>997</v>
      </c>
      <c r="P1840" s="45" t="s">
        <v>1331</v>
      </c>
      <c r="Q1840" s="45" t="s">
        <v>1728</v>
      </c>
      <c r="R1840" s="45" t="s">
        <v>995</v>
      </c>
      <c r="S1840" s="45" t="s">
        <v>1546</v>
      </c>
      <c r="T1840" s="44" t="s">
        <v>11</v>
      </c>
      <c r="U1840" s="46">
        <v>3500</v>
      </c>
      <c r="V1840" s="46">
        <v>0</v>
      </c>
    </row>
    <row r="1841" spans="2:22" x14ac:dyDescent="0.2">
      <c r="B1841" s="14" t="str">
        <f>IF(tabDaten[[#This Row],[MandNr]]="","Fehler",IF(tabDaten[[#This Row],[MandNr]]=1,"1 Stadt Bad Rappenau","2 Eigenbetrieb Stadtenwässerung"))</f>
        <v>1 Stadt Bad Rappenau</v>
      </c>
      <c r="C1841" s="14" t="str">
        <f>IF(OR(tabDaten[[#This Row],[art]]="00",tabDaten[[#This Row],[art]]="01",tabDaten[[#This Row],[art]]="60",tabDaten[[#This Row],[art]]="61"),"0 Verwaltungshaushalt","1 Vermögenshaushalt")</f>
        <v>0 Verwaltungshaushalt</v>
      </c>
      <c r="D1841" s="14" t="str">
        <f>VLOOKUP(tabDaten[[#This Row],[art]],tabKontenart[],2,FALSE)</f>
        <v>01 Ausgaben VerwaltungsHH</v>
      </c>
      <c r="E1841" s="14" t="str">
        <f>LEFT(tabDaten[[#This Row],[Gld]],1) &amp; "    " &amp;VLOOKUP((tabDaten[[#This Row],[MandNr]]&amp;"x"&amp;LEFT(tabDaten[[#This Row],[Gld]],1)),tabGliederung[],2,FALSE)</f>
        <v xml:space="preserve">6    Bau- und Wohnungswesen, Verkehr </v>
      </c>
      <c r="F1841" s="14" t="str">
        <f>LEFT(tabDaten[[#This Row],[Gld]],2) &amp; "    " &amp;VLOOKUP((tabDaten[[#This Row],[MandNr]]&amp;"x"&amp;LEFT(tabDaten[[#This Row],[Gld]],2)),tabGliederung[],2,FALSE)</f>
        <v xml:space="preserve">60    Bauverwaltung </v>
      </c>
      <c r="G18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41" s="14" t="str">
        <f>LEFT(tabDaten[[#This Row],[Gld]],4) &amp; "    " &amp;VLOOKUP((tabDaten[[#This Row],[MandNr]]&amp;"x"&amp;LEFT(tabDaten[[#This Row],[Gld]],4)),tabGliederung[],2,FALSE)</f>
        <v xml:space="preserve">6020    Tiefbauverwaltung </v>
      </c>
      <c r="I1841" s="14" t="str">
        <f>IF(OR(LEFT(tabDaten[[#This Row],[Grp]],1)*1=3,LEFT(tabDaten[[#This Row],[Grp]],1)*1=9),LEFT(tabDaten[[#This Row],[Grp]],2),LEFT(tabDaten[[#This Row],[Grp]],1))</f>
        <v>4</v>
      </c>
      <c r="J1841" s="14" t="str">
        <f>VLOOKUP(tabDaten[[#This Row],[GrpKurz]],tabGruppierung[],2,FALSE)</f>
        <v>A   Personalausgaben</v>
      </c>
      <c r="K18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6020-414000    Vergütungen der Beschäftigten bis 2005 nur Angestellte </v>
      </c>
      <c r="L1841" s="17">
        <f>IF(OR(tabDaten[[#This Row],[art]]="00",tabDaten[[#This Row],[art]]="10"),tabDaten[[#This Row],[Plan]],tabDaten[[#This Row],[Plan]]*-1)</f>
        <v>-311800</v>
      </c>
      <c r="M1841" s="18">
        <f>IF(OR(tabDaten[[#This Row],[art]]="00",tabDaten[[#This Row],[art]]="10",tabDaten[[#This Row],[art]]="60",tabDaten[[#This Row],[art]]="70"),tabDaten[[#This Row],[Rechnung]],tabDaten[[#This Row],[Rechnung]]*-1)</f>
        <v>-323595.77</v>
      </c>
      <c r="N1841" s="44">
        <v>1</v>
      </c>
      <c r="O1841" s="45" t="s">
        <v>997</v>
      </c>
      <c r="P1841" s="45" t="s">
        <v>1333</v>
      </c>
      <c r="Q1841" s="45" t="s">
        <v>1707</v>
      </c>
      <c r="R1841" s="45" t="s">
        <v>995</v>
      </c>
      <c r="S1841" s="45" t="s">
        <v>1546</v>
      </c>
      <c r="T1841" s="44" t="s">
        <v>127</v>
      </c>
      <c r="U1841" s="46">
        <v>311800</v>
      </c>
      <c r="V1841" s="46">
        <v>323595.77</v>
      </c>
    </row>
    <row r="1842" spans="2:22" x14ac:dyDescent="0.2">
      <c r="B1842" s="14" t="str">
        <f>IF(tabDaten[[#This Row],[MandNr]]="","Fehler",IF(tabDaten[[#This Row],[MandNr]]=1,"1 Stadt Bad Rappenau","2 Eigenbetrieb Stadtenwässerung"))</f>
        <v>1 Stadt Bad Rappenau</v>
      </c>
      <c r="C1842" s="14" t="str">
        <f>IF(OR(tabDaten[[#This Row],[art]]="00",tabDaten[[#This Row],[art]]="01",tabDaten[[#This Row],[art]]="60",tabDaten[[#This Row],[art]]="61"),"0 Verwaltungshaushalt","1 Vermögenshaushalt")</f>
        <v>0 Verwaltungshaushalt</v>
      </c>
      <c r="D1842" s="14" t="str">
        <f>VLOOKUP(tabDaten[[#This Row],[art]],tabKontenart[],2,FALSE)</f>
        <v>01 Ausgaben VerwaltungsHH</v>
      </c>
      <c r="E1842" s="14" t="str">
        <f>LEFT(tabDaten[[#This Row],[Gld]],1) &amp; "    " &amp;VLOOKUP((tabDaten[[#This Row],[MandNr]]&amp;"x"&amp;LEFT(tabDaten[[#This Row],[Gld]],1)),tabGliederung[],2,FALSE)</f>
        <v xml:space="preserve">6    Bau- und Wohnungswesen, Verkehr </v>
      </c>
      <c r="F1842" s="14" t="str">
        <f>LEFT(tabDaten[[#This Row],[Gld]],2) &amp; "    " &amp;VLOOKUP((tabDaten[[#This Row],[MandNr]]&amp;"x"&amp;LEFT(tabDaten[[#This Row],[Gld]],2)),tabGliederung[],2,FALSE)</f>
        <v xml:space="preserve">60    Bauverwaltung </v>
      </c>
      <c r="G18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42" s="14" t="str">
        <f>LEFT(tabDaten[[#This Row],[Gld]],4) &amp; "    " &amp;VLOOKUP((tabDaten[[#This Row],[MandNr]]&amp;"x"&amp;LEFT(tabDaten[[#This Row],[Gld]],4)),tabGliederung[],2,FALSE)</f>
        <v xml:space="preserve">6020    Tiefbauverwaltung </v>
      </c>
      <c r="I1842" s="14" t="str">
        <f>IF(OR(LEFT(tabDaten[[#This Row],[Grp]],1)*1=3,LEFT(tabDaten[[#This Row],[Grp]],1)*1=9),LEFT(tabDaten[[#This Row],[Grp]],2),LEFT(tabDaten[[#This Row],[Grp]],1))</f>
        <v>4</v>
      </c>
      <c r="J1842" s="14" t="str">
        <f>VLOOKUP(tabDaten[[#This Row],[GrpKurz]],tabGruppierung[],2,FALSE)</f>
        <v>A   Personalausgaben</v>
      </c>
      <c r="K18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6020-430000    Beiträge Versorgungskasse   </v>
      </c>
      <c r="L1842" s="17">
        <f>IF(OR(tabDaten[[#This Row],[art]]="00",tabDaten[[#This Row],[art]]="10"),tabDaten[[#This Row],[Plan]],tabDaten[[#This Row],[Plan]]*-1)</f>
        <v>-22800</v>
      </c>
      <c r="M1842" s="18">
        <f>IF(OR(tabDaten[[#This Row],[art]]="00",tabDaten[[#This Row],[art]]="10",tabDaten[[#This Row],[art]]="60",tabDaten[[#This Row],[art]]="70"),tabDaten[[#This Row],[Rechnung]],tabDaten[[#This Row],[Rechnung]]*-1)</f>
        <v>-21356.48</v>
      </c>
      <c r="N1842" s="44">
        <v>1</v>
      </c>
      <c r="O1842" s="45" t="s">
        <v>997</v>
      </c>
      <c r="P1842" s="45" t="s">
        <v>1333</v>
      </c>
      <c r="Q1842" s="45" t="s">
        <v>1708</v>
      </c>
      <c r="R1842" s="45" t="s">
        <v>995</v>
      </c>
      <c r="S1842" s="45" t="s">
        <v>1546</v>
      </c>
      <c r="T1842" s="44" t="s">
        <v>103</v>
      </c>
      <c r="U1842" s="46">
        <v>22800</v>
      </c>
      <c r="V1842" s="46">
        <v>21356.48</v>
      </c>
    </row>
    <row r="1843" spans="2:22" x14ac:dyDescent="0.2">
      <c r="B1843" s="14" t="str">
        <f>IF(tabDaten[[#This Row],[MandNr]]="","Fehler",IF(tabDaten[[#This Row],[MandNr]]=1,"1 Stadt Bad Rappenau","2 Eigenbetrieb Stadtenwässerung"))</f>
        <v>1 Stadt Bad Rappenau</v>
      </c>
      <c r="C1843" s="14" t="str">
        <f>IF(OR(tabDaten[[#This Row],[art]]="00",tabDaten[[#This Row],[art]]="01",tabDaten[[#This Row],[art]]="60",tabDaten[[#This Row],[art]]="61"),"0 Verwaltungshaushalt","1 Vermögenshaushalt")</f>
        <v>0 Verwaltungshaushalt</v>
      </c>
      <c r="D1843" s="14" t="str">
        <f>VLOOKUP(tabDaten[[#This Row],[art]],tabKontenart[],2,FALSE)</f>
        <v>01 Ausgaben VerwaltungsHH</v>
      </c>
      <c r="E1843" s="14" t="str">
        <f>LEFT(tabDaten[[#This Row],[Gld]],1) &amp; "    " &amp;VLOOKUP((tabDaten[[#This Row],[MandNr]]&amp;"x"&amp;LEFT(tabDaten[[#This Row],[Gld]],1)),tabGliederung[],2,FALSE)</f>
        <v xml:space="preserve">6    Bau- und Wohnungswesen, Verkehr </v>
      </c>
      <c r="F1843" s="14" t="str">
        <f>LEFT(tabDaten[[#This Row],[Gld]],2) &amp; "    " &amp;VLOOKUP((tabDaten[[#This Row],[MandNr]]&amp;"x"&amp;LEFT(tabDaten[[#This Row],[Gld]],2)),tabGliederung[],2,FALSE)</f>
        <v xml:space="preserve">60    Bauverwaltung </v>
      </c>
      <c r="G18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43" s="14" t="str">
        <f>LEFT(tabDaten[[#This Row],[Gld]],4) &amp; "    " &amp;VLOOKUP((tabDaten[[#This Row],[MandNr]]&amp;"x"&amp;LEFT(tabDaten[[#This Row],[Gld]],4)),tabGliederung[],2,FALSE)</f>
        <v xml:space="preserve">6020    Tiefbauverwaltung </v>
      </c>
      <c r="I1843" s="14" t="str">
        <f>IF(OR(LEFT(tabDaten[[#This Row],[Grp]],1)*1=3,LEFT(tabDaten[[#This Row],[Grp]],1)*1=9),LEFT(tabDaten[[#This Row],[Grp]],2),LEFT(tabDaten[[#This Row],[Grp]],1))</f>
        <v>4</v>
      </c>
      <c r="J1843" s="14" t="str">
        <f>VLOOKUP(tabDaten[[#This Row],[GrpKurz]],tabGruppierung[],2,FALSE)</f>
        <v>A   Personalausgaben</v>
      </c>
      <c r="K18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6020-434000    Beiträge Versorgungskasse  bis 2005 nur Angestellte </v>
      </c>
      <c r="L1843" s="17">
        <f>IF(OR(tabDaten[[#This Row],[art]]="00",tabDaten[[#This Row],[art]]="10"),tabDaten[[#This Row],[Plan]],tabDaten[[#This Row],[Plan]]*-1)</f>
        <v>-26400</v>
      </c>
      <c r="M1843" s="18">
        <f>IF(OR(tabDaten[[#This Row],[art]]="00",tabDaten[[#This Row],[art]]="10",tabDaten[[#This Row],[art]]="60",tabDaten[[#This Row],[art]]="70"),tabDaten[[#This Row],[Rechnung]],tabDaten[[#This Row],[Rechnung]]*-1)</f>
        <v>-29036.11</v>
      </c>
      <c r="N1843" s="44">
        <v>1</v>
      </c>
      <c r="O1843" s="45" t="s">
        <v>997</v>
      </c>
      <c r="P1843" s="45" t="s">
        <v>1333</v>
      </c>
      <c r="Q1843" s="45" t="s">
        <v>1709</v>
      </c>
      <c r="R1843" s="45" t="s">
        <v>995</v>
      </c>
      <c r="S1843" s="45" t="s">
        <v>1546</v>
      </c>
      <c r="T1843" s="44" t="s">
        <v>104</v>
      </c>
      <c r="U1843" s="46">
        <v>26400</v>
      </c>
      <c r="V1843" s="46">
        <v>29036.11</v>
      </c>
    </row>
    <row r="1844" spans="2:22" x14ac:dyDescent="0.2">
      <c r="B1844" s="14" t="str">
        <f>IF(tabDaten[[#This Row],[MandNr]]="","Fehler",IF(tabDaten[[#This Row],[MandNr]]=1,"1 Stadt Bad Rappenau","2 Eigenbetrieb Stadtenwässerung"))</f>
        <v>1 Stadt Bad Rappenau</v>
      </c>
      <c r="C1844" s="14" t="str">
        <f>IF(OR(tabDaten[[#This Row],[art]]="00",tabDaten[[#This Row],[art]]="01",tabDaten[[#This Row],[art]]="60",tabDaten[[#This Row],[art]]="61"),"0 Verwaltungshaushalt","1 Vermögenshaushalt")</f>
        <v>0 Verwaltungshaushalt</v>
      </c>
      <c r="D1844" s="14" t="str">
        <f>VLOOKUP(tabDaten[[#This Row],[art]],tabKontenart[],2,FALSE)</f>
        <v>01 Ausgaben VerwaltungsHH</v>
      </c>
      <c r="E1844" s="14" t="str">
        <f>LEFT(tabDaten[[#This Row],[Gld]],1) &amp; "    " &amp;VLOOKUP((tabDaten[[#This Row],[MandNr]]&amp;"x"&amp;LEFT(tabDaten[[#This Row],[Gld]],1)),tabGliederung[],2,FALSE)</f>
        <v xml:space="preserve">6    Bau- und Wohnungswesen, Verkehr </v>
      </c>
      <c r="F1844" s="14" t="str">
        <f>LEFT(tabDaten[[#This Row],[Gld]],2) &amp; "    " &amp;VLOOKUP((tabDaten[[#This Row],[MandNr]]&amp;"x"&amp;LEFT(tabDaten[[#This Row],[Gld]],2)),tabGliederung[],2,FALSE)</f>
        <v xml:space="preserve">60    Bauverwaltung </v>
      </c>
      <c r="G18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44" s="14" t="str">
        <f>LEFT(tabDaten[[#This Row],[Gld]],4) &amp; "    " &amp;VLOOKUP((tabDaten[[#This Row],[MandNr]]&amp;"x"&amp;LEFT(tabDaten[[#This Row],[Gld]],4)),tabGliederung[],2,FALSE)</f>
        <v xml:space="preserve">6020    Tiefbauverwaltung </v>
      </c>
      <c r="I1844" s="14" t="str">
        <f>IF(OR(LEFT(tabDaten[[#This Row],[Grp]],1)*1=3,LEFT(tabDaten[[#This Row],[Grp]],1)*1=9),LEFT(tabDaten[[#This Row],[Grp]],2),LEFT(tabDaten[[#This Row],[Grp]],1))</f>
        <v>4</v>
      </c>
      <c r="J1844" s="14" t="str">
        <f>VLOOKUP(tabDaten[[#This Row],[GrpKurz]],tabGruppierung[],2,FALSE)</f>
        <v>A   Personalausgaben</v>
      </c>
      <c r="K18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6020-444000    Beiträge zur gesetzlichen Sozialversicherung für Angest. bis 2005 nur Angestellte </v>
      </c>
      <c r="L1844" s="17">
        <f>IF(OR(tabDaten[[#This Row],[art]]="00",tabDaten[[#This Row],[art]]="10"),tabDaten[[#This Row],[Plan]],tabDaten[[#This Row],[Plan]]*-1)</f>
        <v>-61000</v>
      </c>
      <c r="M1844" s="18">
        <f>IF(OR(tabDaten[[#This Row],[art]]="00",tabDaten[[#This Row],[art]]="10",tabDaten[[#This Row],[art]]="60",tabDaten[[#This Row],[art]]="70"),tabDaten[[#This Row],[Rechnung]],tabDaten[[#This Row],[Rechnung]]*-1)</f>
        <v>-62951.09</v>
      </c>
      <c r="N1844" s="44">
        <v>1</v>
      </c>
      <c r="O1844" s="45" t="s">
        <v>997</v>
      </c>
      <c r="P1844" s="45" t="s">
        <v>1333</v>
      </c>
      <c r="Q1844" s="45" t="s">
        <v>1710</v>
      </c>
      <c r="R1844" s="45" t="s">
        <v>995</v>
      </c>
      <c r="S1844" s="45" t="s">
        <v>1546</v>
      </c>
      <c r="T1844" s="44" t="s">
        <v>128</v>
      </c>
      <c r="U1844" s="46">
        <v>61000</v>
      </c>
      <c r="V1844" s="46">
        <v>62951.09</v>
      </c>
    </row>
    <row r="1845" spans="2:22" x14ac:dyDescent="0.2">
      <c r="B1845" s="14" t="str">
        <f>IF(tabDaten[[#This Row],[MandNr]]="","Fehler",IF(tabDaten[[#This Row],[MandNr]]=1,"1 Stadt Bad Rappenau","2 Eigenbetrieb Stadtenwässerung"))</f>
        <v>1 Stadt Bad Rappenau</v>
      </c>
      <c r="C1845" s="14" t="str">
        <f>IF(OR(tabDaten[[#This Row],[art]]="00",tabDaten[[#This Row],[art]]="01",tabDaten[[#This Row],[art]]="60",tabDaten[[#This Row],[art]]="61"),"0 Verwaltungshaushalt","1 Vermögenshaushalt")</f>
        <v>0 Verwaltungshaushalt</v>
      </c>
      <c r="D1845" s="14" t="str">
        <f>VLOOKUP(tabDaten[[#This Row],[art]],tabKontenart[],2,FALSE)</f>
        <v>01 Ausgaben VerwaltungsHH</v>
      </c>
      <c r="E1845" s="14" t="str">
        <f>LEFT(tabDaten[[#This Row],[Gld]],1) &amp; "    " &amp;VLOOKUP((tabDaten[[#This Row],[MandNr]]&amp;"x"&amp;LEFT(tabDaten[[#This Row],[Gld]],1)),tabGliederung[],2,FALSE)</f>
        <v xml:space="preserve">6    Bau- und Wohnungswesen, Verkehr </v>
      </c>
      <c r="F1845" s="14" t="str">
        <f>LEFT(tabDaten[[#This Row],[Gld]],2) &amp; "    " &amp;VLOOKUP((tabDaten[[#This Row],[MandNr]]&amp;"x"&amp;LEFT(tabDaten[[#This Row],[Gld]],2)),tabGliederung[],2,FALSE)</f>
        <v xml:space="preserve">60    Bauverwaltung </v>
      </c>
      <c r="G18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45" s="14" t="str">
        <f>LEFT(tabDaten[[#This Row],[Gld]],4) &amp; "    " &amp;VLOOKUP((tabDaten[[#This Row],[MandNr]]&amp;"x"&amp;LEFT(tabDaten[[#This Row],[Gld]],4)),tabGliederung[],2,FALSE)</f>
        <v xml:space="preserve">6020    Tiefbauverwaltung </v>
      </c>
      <c r="I1845" s="14" t="str">
        <f>IF(OR(LEFT(tabDaten[[#This Row],[Grp]],1)*1=3,LEFT(tabDaten[[#This Row],[Grp]],1)*1=9),LEFT(tabDaten[[#This Row],[Grp]],2),LEFT(tabDaten[[#This Row],[Grp]],1))</f>
        <v>4</v>
      </c>
      <c r="J1845" s="14" t="str">
        <f>VLOOKUP(tabDaten[[#This Row],[GrpKurz]],tabGruppierung[],2,FALSE)</f>
        <v>A   Personalausgaben</v>
      </c>
      <c r="K18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6020-450000    Beihilfen, Unterstützung und dgl.  </v>
      </c>
      <c r="L1845" s="17">
        <f>IF(OR(tabDaten[[#This Row],[art]]="00",tabDaten[[#This Row],[art]]="10"),tabDaten[[#This Row],[Plan]],tabDaten[[#This Row],[Plan]]*-1)</f>
        <v>-12000</v>
      </c>
      <c r="M1845" s="18">
        <f>IF(OR(tabDaten[[#This Row],[art]]="00",tabDaten[[#This Row],[art]]="10",tabDaten[[#This Row],[art]]="60",tabDaten[[#This Row],[art]]="70"),tabDaten[[#This Row],[Rechnung]],tabDaten[[#This Row],[Rechnung]]*-1)</f>
        <v>-24</v>
      </c>
      <c r="N1845" s="44">
        <v>1</v>
      </c>
      <c r="O1845" s="45" t="s">
        <v>997</v>
      </c>
      <c r="P1845" s="45" t="s">
        <v>1333</v>
      </c>
      <c r="Q1845" s="45" t="s">
        <v>1711</v>
      </c>
      <c r="R1845" s="45" t="s">
        <v>995</v>
      </c>
      <c r="S1845" s="45" t="s">
        <v>1546</v>
      </c>
      <c r="T1845" s="44" t="s">
        <v>106</v>
      </c>
      <c r="U1845" s="46">
        <v>12000</v>
      </c>
      <c r="V1845" s="46">
        <v>24</v>
      </c>
    </row>
    <row r="1846" spans="2:22" x14ac:dyDescent="0.2">
      <c r="B1846" s="14" t="str">
        <f>IF(tabDaten[[#This Row],[MandNr]]="","Fehler",IF(tabDaten[[#This Row],[MandNr]]=1,"1 Stadt Bad Rappenau","2 Eigenbetrieb Stadtenwässerung"))</f>
        <v>1 Stadt Bad Rappenau</v>
      </c>
      <c r="C1846" s="14" t="str">
        <f>IF(OR(tabDaten[[#This Row],[art]]="00",tabDaten[[#This Row],[art]]="01",tabDaten[[#This Row],[art]]="60",tabDaten[[#This Row],[art]]="61"),"0 Verwaltungshaushalt","1 Vermögenshaushalt")</f>
        <v>0 Verwaltungshaushalt</v>
      </c>
      <c r="D1846" s="14" t="str">
        <f>VLOOKUP(tabDaten[[#This Row],[art]],tabKontenart[],2,FALSE)</f>
        <v>01 Ausgaben VerwaltungsHH</v>
      </c>
      <c r="E1846" s="14" t="str">
        <f>LEFT(tabDaten[[#This Row],[Gld]],1) &amp; "    " &amp;VLOOKUP((tabDaten[[#This Row],[MandNr]]&amp;"x"&amp;LEFT(tabDaten[[#This Row],[Gld]],1)),tabGliederung[],2,FALSE)</f>
        <v xml:space="preserve">6    Bau- und Wohnungswesen, Verkehr </v>
      </c>
      <c r="F1846" s="14" t="str">
        <f>LEFT(tabDaten[[#This Row],[Gld]],2) &amp; "    " &amp;VLOOKUP((tabDaten[[#This Row],[MandNr]]&amp;"x"&amp;LEFT(tabDaten[[#This Row],[Gld]],2)),tabGliederung[],2,FALSE)</f>
        <v xml:space="preserve">60    Bauverwaltung </v>
      </c>
      <c r="G18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46" s="14" t="str">
        <f>LEFT(tabDaten[[#This Row],[Gld]],4) &amp; "    " &amp;VLOOKUP((tabDaten[[#This Row],[MandNr]]&amp;"x"&amp;LEFT(tabDaten[[#This Row],[Gld]],4)),tabGliederung[],2,FALSE)</f>
        <v xml:space="preserve">6020    Tiefbauverwaltung </v>
      </c>
      <c r="I1846" s="14" t="str">
        <f>IF(OR(LEFT(tabDaten[[#This Row],[Grp]],1)*1=3,LEFT(tabDaten[[#This Row],[Grp]],1)*1=9),LEFT(tabDaten[[#This Row],[Grp]],2),LEFT(tabDaten[[#This Row],[Grp]],1))</f>
        <v>4</v>
      </c>
      <c r="J1846" s="14" t="str">
        <f>VLOOKUP(tabDaten[[#This Row],[GrpKurz]],tabGruppierung[],2,FALSE)</f>
        <v>A   Personalausgaben</v>
      </c>
      <c r="K18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6020-460000    Personalnebenausgaben   </v>
      </c>
      <c r="L1846" s="17">
        <f>IF(OR(tabDaten[[#This Row],[art]]="00",tabDaten[[#This Row],[art]]="10"),tabDaten[[#This Row],[Plan]],tabDaten[[#This Row],[Plan]]*-1)</f>
        <v>-300</v>
      </c>
      <c r="M1846" s="18">
        <f>IF(OR(tabDaten[[#This Row],[art]]="00",tabDaten[[#This Row],[art]]="10",tabDaten[[#This Row],[art]]="60",tabDaten[[#This Row],[art]]="70"),tabDaten[[#This Row],[Rechnung]],tabDaten[[#This Row],[Rechnung]]*-1)</f>
        <v>-591.91999999999996</v>
      </c>
      <c r="N1846" s="44">
        <v>1</v>
      </c>
      <c r="O1846" s="45" t="s">
        <v>997</v>
      </c>
      <c r="P1846" s="45" t="s">
        <v>1333</v>
      </c>
      <c r="Q1846" s="45" t="s">
        <v>1712</v>
      </c>
      <c r="R1846" s="45" t="s">
        <v>995</v>
      </c>
      <c r="S1846" s="45" t="s">
        <v>1546</v>
      </c>
      <c r="T1846" s="44" t="s">
        <v>107</v>
      </c>
      <c r="U1846" s="46">
        <v>300</v>
      </c>
      <c r="V1846" s="46">
        <v>591.91999999999996</v>
      </c>
    </row>
    <row r="1847" spans="2:22" x14ac:dyDescent="0.2">
      <c r="B1847" s="14" t="str">
        <f>IF(tabDaten[[#This Row],[MandNr]]="","Fehler",IF(tabDaten[[#This Row],[MandNr]]=1,"1 Stadt Bad Rappenau","2 Eigenbetrieb Stadtenwässerung"))</f>
        <v>1 Stadt Bad Rappenau</v>
      </c>
      <c r="C1847" s="14" t="str">
        <f>IF(OR(tabDaten[[#This Row],[art]]="00",tabDaten[[#This Row],[art]]="01",tabDaten[[#This Row],[art]]="60",tabDaten[[#This Row],[art]]="61"),"0 Verwaltungshaushalt","1 Vermögenshaushalt")</f>
        <v>0 Verwaltungshaushalt</v>
      </c>
      <c r="D1847" s="14" t="str">
        <f>VLOOKUP(tabDaten[[#This Row],[art]],tabKontenart[],2,FALSE)</f>
        <v>01 Ausgaben VerwaltungsHH</v>
      </c>
      <c r="E1847" s="14" t="str">
        <f>LEFT(tabDaten[[#This Row],[Gld]],1) &amp; "    " &amp;VLOOKUP((tabDaten[[#This Row],[MandNr]]&amp;"x"&amp;LEFT(tabDaten[[#This Row],[Gld]],1)),tabGliederung[],2,FALSE)</f>
        <v xml:space="preserve">6    Bau- und Wohnungswesen, Verkehr </v>
      </c>
      <c r="F1847" s="14" t="str">
        <f>LEFT(tabDaten[[#This Row],[Gld]],2) &amp; "    " &amp;VLOOKUP((tabDaten[[#This Row],[MandNr]]&amp;"x"&amp;LEFT(tabDaten[[#This Row],[Gld]],2)),tabGliederung[],2,FALSE)</f>
        <v xml:space="preserve">60    Bauverwaltung </v>
      </c>
      <c r="G18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47" s="14" t="str">
        <f>LEFT(tabDaten[[#This Row],[Gld]],4) &amp; "    " &amp;VLOOKUP((tabDaten[[#This Row],[MandNr]]&amp;"x"&amp;LEFT(tabDaten[[#This Row],[Gld]],4)),tabGliederung[],2,FALSE)</f>
        <v xml:space="preserve">6020    Tiefbauverwaltung </v>
      </c>
      <c r="I1847" s="14" t="str">
        <f>IF(OR(LEFT(tabDaten[[#This Row],[Grp]],1)*1=3,LEFT(tabDaten[[#This Row],[Grp]],1)*1=9),LEFT(tabDaten[[#This Row],[Grp]],2),LEFT(tabDaten[[#This Row],[Grp]],1))</f>
        <v>4</v>
      </c>
      <c r="J1847" s="14" t="str">
        <f>VLOOKUP(tabDaten[[#This Row],[GrpKurz]],tabGruppierung[],2,FALSE)</f>
        <v>A   Personalausgaben</v>
      </c>
      <c r="K18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6020-462000    Betriebsausflug   </v>
      </c>
      <c r="L1847" s="17">
        <f>IF(OR(tabDaten[[#This Row],[art]]="00",tabDaten[[#This Row],[art]]="10"),tabDaten[[#This Row],[Plan]],tabDaten[[#This Row],[Plan]]*-1)</f>
        <v>-100</v>
      </c>
      <c r="M1847" s="18">
        <f>IF(OR(tabDaten[[#This Row],[art]]="00",tabDaten[[#This Row],[art]]="10",tabDaten[[#This Row],[art]]="60",tabDaten[[#This Row],[art]]="70"),tabDaten[[#This Row],[Rechnung]],tabDaten[[#This Row],[Rechnung]]*-1)</f>
        <v>-71.94</v>
      </c>
      <c r="N1847" s="44">
        <v>1</v>
      </c>
      <c r="O1847" s="45" t="s">
        <v>997</v>
      </c>
      <c r="P1847" s="45" t="s">
        <v>1333</v>
      </c>
      <c r="Q1847" s="45" t="s">
        <v>1713</v>
      </c>
      <c r="R1847" s="45" t="s">
        <v>995</v>
      </c>
      <c r="S1847" s="45" t="s">
        <v>1546</v>
      </c>
      <c r="T1847" s="44" t="s">
        <v>108</v>
      </c>
      <c r="U1847" s="46">
        <v>100</v>
      </c>
      <c r="V1847" s="46">
        <v>71.94</v>
      </c>
    </row>
    <row r="1848" spans="2:22" x14ac:dyDescent="0.2">
      <c r="B1848" s="14" t="str">
        <f>IF(tabDaten[[#This Row],[MandNr]]="","Fehler",IF(tabDaten[[#This Row],[MandNr]]=1,"1 Stadt Bad Rappenau","2 Eigenbetrieb Stadtenwässerung"))</f>
        <v>1 Stadt Bad Rappenau</v>
      </c>
      <c r="C1848" s="14" t="str">
        <f>IF(OR(tabDaten[[#This Row],[art]]="00",tabDaten[[#This Row],[art]]="01",tabDaten[[#This Row],[art]]="60",tabDaten[[#This Row],[art]]="61"),"0 Verwaltungshaushalt","1 Vermögenshaushalt")</f>
        <v>0 Verwaltungshaushalt</v>
      </c>
      <c r="D1848" s="14" t="str">
        <f>VLOOKUP(tabDaten[[#This Row],[art]],tabKontenart[],2,FALSE)</f>
        <v>01 Ausgaben VerwaltungsHH</v>
      </c>
      <c r="E1848" s="14" t="str">
        <f>LEFT(tabDaten[[#This Row],[Gld]],1) &amp; "    " &amp;VLOOKUP((tabDaten[[#This Row],[MandNr]]&amp;"x"&amp;LEFT(tabDaten[[#This Row],[Gld]],1)),tabGliederung[],2,FALSE)</f>
        <v xml:space="preserve">6    Bau- und Wohnungswesen, Verkehr </v>
      </c>
      <c r="F1848" s="14" t="str">
        <f>LEFT(tabDaten[[#This Row],[Gld]],2) &amp; "    " &amp;VLOOKUP((tabDaten[[#This Row],[MandNr]]&amp;"x"&amp;LEFT(tabDaten[[#This Row],[Gld]],2)),tabGliederung[],2,FALSE)</f>
        <v xml:space="preserve">60    Bauverwaltung </v>
      </c>
      <c r="G18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48" s="14" t="str">
        <f>LEFT(tabDaten[[#This Row],[Gld]],4) &amp; "    " &amp;VLOOKUP((tabDaten[[#This Row],[MandNr]]&amp;"x"&amp;LEFT(tabDaten[[#This Row],[Gld]],4)),tabGliederung[],2,FALSE)</f>
        <v xml:space="preserve">6020    Tiefbauverwaltung </v>
      </c>
      <c r="I1848" s="14" t="str">
        <f>IF(OR(LEFT(tabDaten[[#This Row],[Grp]],1)*1=3,LEFT(tabDaten[[#This Row],[Grp]],1)*1=9),LEFT(tabDaten[[#This Row],[Grp]],2),LEFT(tabDaten[[#This Row],[Grp]],1))</f>
        <v>5</v>
      </c>
      <c r="J1848" s="14" t="str">
        <f>VLOOKUP(tabDaten[[#This Row],[GrpKurz]],tabGruppierung[],2,FALSE)</f>
        <v>A   Sächlicher Verwaltungs- und Betriebsaufwand</v>
      </c>
      <c r="K18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6020-520000    Geräte, Ausstattungs- und Einrichtungsgegenstände  </v>
      </c>
      <c r="L1848" s="17">
        <f>IF(OR(tabDaten[[#This Row],[art]]="00",tabDaten[[#This Row],[art]]="10"),tabDaten[[#This Row],[Plan]],tabDaten[[#This Row],[Plan]]*-1)</f>
        <v>-500</v>
      </c>
      <c r="M1848" s="18">
        <f>IF(OR(tabDaten[[#This Row],[art]]="00",tabDaten[[#This Row],[art]]="10",tabDaten[[#This Row],[art]]="60",tabDaten[[#This Row],[art]]="70"),tabDaten[[#This Row],[Rechnung]],tabDaten[[#This Row],[Rechnung]]*-1)</f>
        <v>-407.58</v>
      </c>
      <c r="N1848" s="44">
        <v>1</v>
      </c>
      <c r="O1848" s="45" t="s">
        <v>997</v>
      </c>
      <c r="P1848" s="45" t="s">
        <v>1333</v>
      </c>
      <c r="Q1848" s="45" t="s">
        <v>1714</v>
      </c>
      <c r="R1848" s="45" t="s">
        <v>995</v>
      </c>
      <c r="S1848" s="45" t="s">
        <v>1546</v>
      </c>
      <c r="T1848" s="44" t="s">
        <v>125</v>
      </c>
      <c r="U1848" s="46">
        <v>500</v>
      </c>
      <c r="V1848" s="46">
        <v>407.58</v>
      </c>
    </row>
    <row r="1849" spans="2:22" x14ac:dyDescent="0.2">
      <c r="B1849" s="14" t="str">
        <f>IF(tabDaten[[#This Row],[MandNr]]="","Fehler",IF(tabDaten[[#This Row],[MandNr]]=1,"1 Stadt Bad Rappenau","2 Eigenbetrieb Stadtenwässerung"))</f>
        <v>1 Stadt Bad Rappenau</v>
      </c>
      <c r="C1849" s="14" t="str">
        <f>IF(OR(tabDaten[[#This Row],[art]]="00",tabDaten[[#This Row],[art]]="01",tabDaten[[#This Row],[art]]="60",tabDaten[[#This Row],[art]]="61"),"0 Verwaltungshaushalt","1 Vermögenshaushalt")</f>
        <v>0 Verwaltungshaushalt</v>
      </c>
      <c r="D1849" s="14" t="str">
        <f>VLOOKUP(tabDaten[[#This Row],[art]],tabKontenart[],2,FALSE)</f>
        <v>01 Ausgaben VerwaltungsHH</v>
      </c>
      <c r="E1849" s="14" t="str">
        <f>LEFT(tabDaten[[#This Row],[Gld]],1) &amp; "    " &amp;VLOOKUP((tabDaten[[#This Row],[MandNr]]&amp;"x"&amp;LEFT(tabDaten[[#This Row],[Gld]],1)),tabGliederung[],2,FALSE)</f>
        <v xml:space="preserve">6    Bau- und Wohnungswesen, Verkehr </v>
      </c>
      <c r="F1849" s="14" t="str">
        <f>LEFT(tabDaten[[#This Row],[Gld]],2) &amp; "    " &amp;VLOOKUP((tabDaten[[#This Row],[MandNr]]&amp;"x"&amp;LEFT(tabDaten[[#This Row],[Gld]],2)),tabGliederung[],2,FALSE)</f>
        <v xml:space="preserve">60    Bauverwaltung </v>
      </c>
      <c r="G18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49" s="14" t="str">
        <f>LEFT(tabDaten[[#This Row],[Gld]],4) &amp; "    " &amp;VLOOKUP((tabDaten[[#This Row],[MandNr]]&amp;"x"&amp;LEFT(tabDaten[[#This Row],[Gld]],4)),tabGliederung[],2,FALSE)</f>
        <v xml:space="preserve">6020    Tiefbauverwaltung </v>
      </c>
      <c r="I1849" s="14" t="str">
        <f>IF(OR(LEFT(tabDaten[[#This Row],[Grp]],1)*1=3,LEFT(tabDaten[[#This Row],[Grp]],1)*1=9),LEFT(tabDaten[[#This Row],[Grp]],2),LEFT(tabDaten[[#This Row],[Grp]],1))</f>
        <v>5</v>
      </c>
      <c r="J1849" s="14" t="str">
        <f>VLOOKUP(tabDaten[[#This Row],[GrpKurz]],tabGruppierung[],2,FALSE)</f>
        <v>A   Sächlicher Verwaltungs- und Betriebsaufwand</v>
      </c>
      <c r="K18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6020-522000    Druck- und Kopierkosten   </v>
      </c>
      <c r="L1849" s="17">
        <f>IF(OR(tabDaten[[#This Row],[art]]="00",tabDaten[[#This Row],[art]]="10"),tabDaten[[#This Row],[Plan]],tabDaten[[#This Row],[Plan]]*-1)</f>
        <v>-5000</v>
      </c>
      <c r="M1849" s="18">
        <f>IF(OR(tabDaten[[#This Row],[art]]="00",tabDaten[[#This Row],[art]]="10",tabDaten[[#This Row],[art]]="60",tabDaten[[#This Row],[art]]="70"),tabDaten[[#This Row],[Rechnung]],tabDaten[[#This Row],[Rechnung]]*-1)</f>
        <v>-1947.57</v>
      </c>
      <c r="N1849" s="44">
        <v>1</v>
      </c>
      <c r="O1849" s="45" t="s">
        <v>997</v>
      </c>
      <c r="P1849" s="45" t="s">
        <v>1333</v>
      </c>
      <c r="Q1849" s="45" t="s">
        <v>1715</v>
      </c>
      <c r="R1849" s="45" t="s">
        <v>995</v>
      </c>
      <c r="S1849" s="45" t="s">
        <v>1546</v>
      </c>
      <c r="T1849" s="44" t="s">
        <v>110</v>
      </c>
      <c r="U1849" s="46">
        <v>5000</v>
      </c>
      <c r="V1849" s="46">
        <v>1947.57</v>
      </c>
    </row>
    <row r="1850" spans="2:22" x14ac:dyDescent="0.2">
      <c r="B1850" s="14" t="str">
        <f>IF(tabDaten[[#This Row],[MandNr]]="","Fehler",IF(tabDaten[[#This Row],[MandNr]]=1,"1 Stadt Bad Rappenau","2 Eigenbetrieb Stadtenwässerung"))</f>
        <v>1 Stadt Bad Rappenau</v>
      </c>
      <c r="C1850" s="14" t="str">
        <f>IF(OR(tabDaten[[#This Row],[art]]="00",tabDaten[[#This Row],[art]]="01",tabDaten[[#This Row],[art]]="60",tabDaten[[#This Row],[art]]="61"),"0 Verwaltungshaushalt","1 Vermögenshaushalt")</f>
        <v>0 Verwaltungshaushalt</v>
      </c>
      <c r="D1850" s="14" t="str">
        <f>VLOOKUP(tabDaten[[#This Row],[art]],tabKontenart[],2,FALSE)</f>
        <v>01 Ausgaben VerwaltungsHH</v>
      </c>
      <c r="E1850" s="14" t="str">
        <f>LEFT(tabDaten[[#This Row],[Gld]],1) &amp; "    " &amp;VLOOKUP((tabDaten[[#This Row],[MandNr]]&amp;"x"&amp;LEFT(tabDaten[[#This Row],[Gld]],1)),tabGliederung[],2,FALSE)</f>
        <v xml:space="preserve">6    Bau- und Wohnungswesen, Verkehr </v>
      </c>
      <c r="F1850" s="14" t="str">
        <f>LEFT(tabDaten[[#This Row],[Gld]],2) &amp; "    " &amp;VLOOKUP((tabDaten[[#This Row],[MandNr]]&amp;"x"&amp;LEFT(tabDaten[[#This Row],[Gld]],2)),tabGliederung[],2,FALSE)</f>
        <v xml:space="preserve">60    Bauverwaltung </v>
      </c>
      <c r="G18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50" s="14" t="str">
        <f>LEFT(tabDaten[[#This Row],[Gld]],4) &amp; "    " &amp;VLOOKUP((tabDaten[[#This Row],[MandNr]]&amp;"x"&amp;LEFT(tabDaten[[#This Row],[Gld]],4)),tabGliederung[],2,FALSE)</f>
        <v xml:space="preserve">6020    Tiefbauverwaltung </v>
      </c>
      <c r="I1850" s="14" t="str">
        <f>IF(OR(LEFT(tabDaten[[#This Row],[Grp]],1)*1=3,LEFT(tabDaten[[#This Row],[Grp]],1)*1=9),LEFT(tabDaten[[#This Row],[Grp]],2),LEFT(tabDaten[[#This Row],[Grp]],1))</f>
        <v>5</v>
      </c>
      <c r="J1850" s="14" t="str">
        <f>VLOOKUP(tabDaten[[#This Row],[GrpKurz]],tabGruppierung[],2,FALSE)</f>
        <v>A   Sächlicher Verwaltungs- und Betriebsaufwand</v>
      </c>
      <c r="K18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6020-550000    Haltung von Fahrzeugen  </v>
      </c>
      <c r="L1850" s="17">
        <f>IF(OR(tabDaten[[#This Row],[art]]="00",tabDaten[[#This Row],[art]]="10"),tabDaten[[#This Row],[Plan]],tabDaten[[#This Row],[Plan]]*-1)</f>
        <v>-2700</v>
      </c>
      <c r="M1850" s="18">
        <f>IF(OR(tabDaten[[#This Row],[art]]="00",tabDaten[[#This Row],[art]]="10",tabDaten[[#This Row],[art]]="60",tabDaten[[#This Row],[art]]="70"),tabDaten[[#This Row],[Rechnung]],tabDaten[[#This Row],[Rechnung]]*-1)</f>
        <v>-480</v>
      </c>
      <c r="N1850" s="44">
        <v>1</v>
      </c>
      <c r="O1850" s="45" t="s">
        <v>997</v>
      </c>
      <c r="P1850" s="45" t="s">
        <v>1333</v>
      </c>
      <c r="Q1850" s="45" t="s">
        <v>1716</v>
      </c>
      <c r="R1850" s="45" t="s">
        <v>995</v>
      </c>
      <c r="S1850" s="45" t="s">
        <v>1546</v>
      </c>
      <c r="T1850" s="44" t="s">
        <v>111</v>
      </c>
      <c r="U1850" s="46">
        <v>2700</v>
      </c>
      <c r="V1850" s="46">
        <v>480</v>
      </c>
    </row>
    <row r="1851" spans="2:22" x14ac:dyDescent="0.2">
      <c r="B1851" s="14" t="str">
        <f>IF(tabDaten[[#This Row],[MandNr]]="","Fehler",IF(tabDaten[[#This Row],[MandNr]]=1,"1 Stadt Bad Rappenau","2 Eigenbetrieb Stadtenwässerung"))</f>
        <v>1 Stadt Bad Rappenau</v>
      </c>
      <c r="C1851" s="14" t="str">
        <f>IF(OR(tabDaten[[#This Row],[art]]="00",tabDaten[[#This Row],[art]]="01",tabDaten[[#This Row],[art]]="60",tabDaten[[#This Row],[art]]="61"),"0 Verwaltungshaushalt","1 Vermögenshaushalt")</f>
        <v>0 Verwaltungshaushalt</v>
      </c>
      <c r="D1851" s="14" t="str">
        <f>VLOOKUP(tabDaten[[#This Row],[art]],tabKontenart[],2,FALSE)</f>
        <v>01 Ausgaben VerwaltungsHH</v>
      </c>
      <c r="E1851" s="14" t="str">
        <f>LEFT(tabDaten[[#This Row],[Gld]],1) &amp; "    " &amp;VLOOKUP((tabDaten[[#This Row],[MandNr]]&amp;"x"&amp;LEFT(tabDaten[[#This Row],[Gld]],1)),tabGliederung[],2,FALSE)</f>
        <v xml:space="preserve">6    Bau- und Wohnungswesen, Verkehr </v>
      </c>
      <c r="F1851" s="14" t="str">
        <f>LEFT(tabDaten[[#This Row],[Gld]],2) &amp; "    " &amp;VLOOKUP((tabDaten[[#This Row],[MandNr]]&amp;"x"&amp;LEFT(tabDaten[[#This Row],[Gld]],2)),tabGliederung[],2,FALSE)</f>
        <v xml:space="preserve">60    Bauverwaltung </v>
      </c>
      <c r="G18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51" s="14" t="str">
        <f>LEFT(tabDaten[[#This Row],[Gld]],4) &amp; "    " &amp;VLOOKUP((tabDaten[[#This Row],[MandNr]]&amp;"x"&amp;LEFT(tabDaten[[#This Row],[Gld]],4)),tabGliederung[],2,FALSE)</f>
        <v xml:space="preserve">6020    Tiefbauverwaltung </v>
      </c>
      <c r="I1851" s="14" t="str">
        <f>IF(OR(LEFT(tabDaten[[#This Row],[Grp]],1)*1=3,LEFT(tabDaten[[#This Row],[Grp]],1)*1=9),LEFT(tabDaten[[#This Row],[Grp]],2),LEFT(tabDaten[[#This Row],[Grp]],1))</f>
        <v>5</v>
      </c>
      <c r="J1851" s="14" t="str">
        <f>VLOOKUP(tabDaten[[#This Row],[GrpKurz]],tabGruppierung[],2,FALSE)</f>
        <v>A   Sächlicher Verwaltungs- und Betriebsaufwand</v>
      </c>
      <c r="K18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6020-562000    Aus- und Fortbildung, Umschulung  </v>
      </c>
      <c r="L1851" s="17">
        <f>IF(OR(tabDaten[[#This Row],[art]]="00",tabDaten[[#This Row],[art]]="10"),tabDaten[[#This Row],[Plan]],tabDaten[[#This Row],[Plan]]*-1)</f>
        <v>-3000</v>
      </c>
      <c r="M1851" s="18">
        <f>IF(OR(tabDaten[[#This Row],[art]]="00",tabDaten[[#This Row],[art]]="10",tabDaten[[#This Row],[art]]="60",tabDaten[[#This Row],[art]]="70"),tabDaten[[#This Row],[Rechnung]],tabDaten[[#This Row],[Rechnung]]*-1)</f>
        <v>-2815</v>
      </c>
      <c r="N1851" s="44">
        <v>1</v>
      </c>
      <c r="O1851" s="45" t="s">
        <v>997</v>
      </c>
      <c r="P1851" s="45" t="s">
        <v>1333</v>
      </c>
      <c r="Q1851" s="45" t="s">
        <v>1727</v>
      </c>
      <c r="R1851" s="45" t="s">
        <v>995</v>
      </c>
      <c r="S1851" s="45" t="s">
        <v>1546</v>
      </c>
      <c r="T1851" s="44" t="s">
        <v>129</v>
      </c>
      <c r="U1851" s="46">
        <v>3000</v>
      </c>
      <c r="V1851" s="46">
        <v>2815</v>
      </c>
    </row>
    <row r="1852" spans="2:22" x14ac:dyDescent="0.2">
      <c r="B1852" s="14" t="str">
        <f>IF(tabDaten[[#This Row],[MandNr]]="","Fehler",IF(tabDaten[[#This Row],[MandNr]]=1,"1 Stadt Bad Rappenau","2 Eigenbetrieb Stadtenwässerung"))</f>
        <v>1 Stadt Bad Rappenau</v>
      </c>
      <c r="C1852" s="14" t="str">
        <f>IF(OR(tabDaten[[#This Row],[art]]="00",tabDaten[[#This Row],[art]]="01",tabDaten[[#This Row],[art]]="60",tabDaten[[#This Row],[art]]="61"),"0 Verwaltungshaushalt","1 Vermögenshaushalt")</f>
        <v>0 Verwaltungshaushalt</v>
      </c>
      <c r="D1852" s="14" t="str">
        <f>VLOOKUP(tabDaten[[#This Row],[art]],tabKontenart[],2,FALSE)</f>
        <v>01 Ausgaben VerwaltungsHH</v>
      </c>
      <c r="E1852" s="14" t="str">
        <f>LEFT(tabDaten[[#This Row],[Gld]],1) &amp; "    " &amp;VLOOKUP((tabDaten[[#This Row],[MandNr]]&amp;"x"&amp;LEFT(tabDaten[[#This Row],[Gld]],1)),tabGliederung[],2,FALSE)</f>
        <v xml:space="preserve">6    Bau- und Wohnungswesen, Verkehr </v>
      </c>
      <c r="F1852" s="14" t="str">
        <f>LEFT(tabDaten[[#This Row],[Gld]],2) &amp; "    " &amp;VLOOKUP((tabDaten[[#This Row],[MandNr]]&amp;"x"&amp;LEFT(tabDaten[[#This Row],[Gld]],2)),tabGliederung[],2,FALSE)</f>
        <v xml:space="preserve">60    Bauverwaltung </v>
      </c>
      <c r="G18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52" s="14" t="str">
        <f>LEFT(tabDaten[[#This Row],[Gld]],4) &amp; "    " &amp;VLOOKUP((tabDaten[[#This Row],[MandNr]]&amp;"x"&amp;LEFT(tabDaten[[#This Row],[Gld]],4)),tabGliederung[],2,FALSE)</f>
        <v xml:space="preserve">6020    Tiefbauverwaltung </v>
      </c>
      <c r="I1852" s="14" t="str">
        <f>IF(OR(LEFT(tabDaten[[#This Row],[Grp]],1)*1=3,LEFT(tabDaten[[#This Row],[Grp]],1)*1=9),LEFT(tabDaten[[#This Row],[Grp]],2),LEFT(tabDaten[[#This Row],[Grp]],1))</f>
        <v>6</v>
      </c>
      <c r="J1852" s="14" t="str">
        <f>VLOOKUP(tabDaten[[#This Row],[GrpKurz]],tabGruppierung[],2,FALSE)</f>
        <v>A   Sächlicher Verwaltungs- und Betriebsaufwand</v>
      </c>
      <c r="K18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6020-638000    EDV-Kosten   </v>
      </c>
      <c r="L1852" s="17">
        <f>IF(OR(tabDaten[[#This Row],[art]]="00",tabDaten[[#This Row],[art]]="10"),tabDaten[[#This Row],[Plan]],tabDaten[[#This Row],[Plan]]*-1)</f>
        <v>-18200</v>
      </c>
      <c r="M1852" s="18">
        <f>IF(OR(tabDaten[[#This Row],[art]]="00",tabDaten[[#This Row],[art]]="10",tabDaten[[#This Row],[art]]="60",tabDaten[[#This Row],[art]]="70"),tabDaten[[#This Row],[Rechnung]],tabDaten[[#This Row],[Rechnung]]*-1)</f>
        <v>-17122.36</v>
      </c>
      <c r="N1852" s="44">
        <v>1</v>
      </c>
      <c r="O1852" s="45" t="s">
        <v>997</v>
      </c>
      <c r="P1852" s="45" t="s">
        <v>1333</v>
      </c>
      <c r="Q1852" s="45" t="s">
        <v>1722</v>
      </c>
      <c r="R1852" s="45" t="s">
        <v>995</v>
      </c>
      <c r="S1852" s="45" t="s">
        <v>1546</v>
      </c>
      <c r="T1852" s="44" t="s">
        <v>117</v>
      </c>
      <c r="U1852" s="46">
        <v>18200</v>
      </c>
      <c r="V1852" s="46">
        <v>17122.36</v>
      </c>
    </row>
    <row r="1853" spans="2:22" x14ac:dyDescent="0.2">
      <c r="B1853" s="14" t="str">
        <f>IF(tabDaten[[#This Row],[MandNr]]="","Fehler",IF(tabDaten[[#This Row],[MandNr]]=1,"1 Stadt Bad Rappenau","2 Eigenbetrieb Stadtenwässerung"))</f>
        <v>1 Stadt Bad Rappenau</v>
      </c>
      <c r="C1853" s="14" t="str">
        <f>IF(OR(tabDaten[[#This Row],[art]]="00",tabDaten[[#This Row],[art]]="01",tabDaten[[#This Row],[art]]="60",tabDaten[[#This Row],[art]]="61"),"0 Verwaltungshaushalt","1 Vermögenshaushalt")</f>
        <v>0 Verwaltungshaushalt</v>
      </c>
      <c r="D1853" s="14" t="str">
        <f>VLOOKUP(tabDaten[[#This Row],[art]],tabKontenart[],2,FALSE)</f>
        <v>01 Ausgaben VerwaltungsHH</v>
      </c>
      <c r="E1853" s="14" t="str">
        <f>LEFT(tabDaten[[#This Row],[Gld]],1) &amp; "    " &amp;VLOOKUP((tabDaten[[#This Row],[MandNr]]&amp;"x"&amp;LEFT(tabDaten[[#This Row],[Gld]],1)),tabGliederung[],2,FALSE)</f>
        <v xml:space="preserve">6    Bau- und Wohnungswesen, Verkehr </v>
      </c>
      <c r="F1853" s="14" t="str">
        <f>LEFT(tabDaten[[#This Row],[Gld]],2) &amp; "    " &amp;VLOOKUP((tabDaten[[#This Row],[MandNr]]&amp;"x"&amp;LEFT(tabDaten[[#This Row],[Gld]],2)),tabGliederung[],2,FALSE)</f>
        <v xml:space="preserve">60    Bauverwaltung </v>
      </c>
      <c r="G18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53" s="14" t="str">
        <f>LEFT(tabDaten[[#This Row],[Gld]],4) &amp; "    " &amp;VLOOKUP((tabDaten[[#This Row],[MandNr]]&amp;"x"&amp;LEFT(tabDaten[[#This Row],[Gld]],4)),tabGliederung[],2,FALSE)</f>
        <v xml:space="preserve">6020    Tiefbauverwaltung </v>
      </c>
      <c r="I1853" s="14" t="str">
        <f>IF(OR(LEFT(tabDaten[[#This Row],[Grp]],1)*1=3,LEFT(tabDaten[[#This Row],[Grp]],1)*1=9),LEFT(tabDaten[[#This Row],[Grp]],2),LEFT(tabDaten[[#This Row],[Grp]],1))</f>
        <v>6</v>
      </c>
      <c r="J1853" s="14" t="str">
        <f>VLOOKUP(tabDaten[[#This Row],[GrpKurz]],tabGruppierung[],2,FALSE)</f>
        <v>A   Sächlicher Verwaltungs- und Betriebsaufwand</v>
      </c>
      <c r="K18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6020-650000    Bürobedarf   </v>
      </c>
      <c r="L1853" s="17">
        <f>IF(OR(tabDaten[[#This Row],[art]]="00",tabDaten[[#This Row],[art]]="10"),tabDaten[[#This Row],[Plan]],tabDaten[[#This Row],[Plan]]*-1)</f>
        <v>-8200</v>
      </c>
      <c r="M1853" s="18">
        <f>IF(OR(tabDaten[[#This Row],[art]]="00",tabDaten[[#This Row],[art]]="10",tabDaten[[#This Row],[art]]="60",tabDaten[[#This Row],[art]]="70"),tabDaten[[#This Row],[Rechnung]],tabDaten[[#This Row],[Rechnung]]*-1)</f>
        <v>-343.03</v>
      </c>
      <c r="N1853" s="44">
        <v>1</v>
      </c>
      <c r="O1853" s="45" t="s">
        <v>997</v>
      </c>
      <c r="P1853" s="45" t="s">
        <v>1333</v>
      </c>
      <c r="Q1853" s="45" t="s">
        <v>1724</v>
      </c>
      <c r="R1853" s="45" t="s">
        <v>995</v>
      </c>
      <c r="S1853" s="45" t="s">
        <v>1546</v>
      </c>
      <c r="T1853" s="44" t="s">
        <v>119</v>
      </c>
      <c r="U1853" s="46">
        <v>8200</v>
      </c>
      <c r="V1853" s="46">
        <v>343.03</v>
      </c>
    </row>
    <row r="1854" spans="2:22" x14ac:dyDescent="0.2">
      <c r="B1854" s="14" t="str">
        <f>IF(tabDaten[[#This Row],[MandNr]]="","Fehler",IF(tabDaten[[#This Row],[MandNr]]=1,"1 Stadt Bad Rappenau","2 Eigenbetrieb Stadtenwässerung"))</f>
        <v>1 Stadt Bad Rappenau</v>
      </c>
      <c r="C1854" s="14" t="str">
        <f>IF(OR(tabDaten[[#This Row],[art]]="00",tabDaten[[#This Row],[art]]="01",tabDaten[[#This Row],[art]]="60",tabDaten[[#This Row],[art]]="61"),"0 Verwaltungshaushalt","1 Vermögenshaushalt")</f>
        <v>0 Verwaltungshaushalt</v>
      </c>
      <c r="D1854" s="14" t="str">
        <f>VLOOKUP(tabDaten[[#This Row],[art]],tabKontenart[],2,FALSE)</f>
        <v>01 Ausgaben VerwaltungsHH</v>
      </c>
      <c r="E1854" s="14" t="str">
        <f>LEFT(tabDaten[[#This Row],[Gld]],1) &amp; "    " &amp;VLOOKUP((tabDaten[[#This Row],[MandNr]]&amp;"x"&amp;LEFT(tabDaten[[#This Row],[Gld]],1)),tabGliederung[],2,FALSE)</f>
        <v xml:space="preserve">6    Bau- und Wohnungswesen, Verkehr </v>
      </c>
      <c r="F1854" s="14" t="str">
        <f>LEFT(tabDaten[[#This Row],[Gld]],2) &amp; "    " &amp;VLOOKUP((tabDaten[[#This Row],[MandNr]]&amp;"x"&amp;LEFT(tabDaten[[#This Row],[Gld]],2)),tabGliederung[],2,FALSE)</f>
        <v xml:space="preserve">60    Bauverwaltung </v>
      </c>
      <c r="G18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54" s="14" t="str">
        <f>LEFT(tabDaten[[#This Row],[Gld]],4) &amp; "    " &amp;VLOOKUP((tabDaten[[#This Row],[MandNr]]&amp;"x"&amp;LEFT(tabDaten[[#This Row],[Gld]],4)),tabGliederung[],2,FALSE)</f>
        <v xml:space="preserve">6020    Tiefbauverwaltung </v>
      </c>
      <c r="I1854" s="14" t="str">
        <f>IF(OR(LEFT(tabDaten[[#This Row],[Grp]],1)*1=3,LEFT(tabDaten[[#This Row],[Grp]],1)*1=9),LEFT(tabDaten[[#This Row],[Grp]],2),LEFT(tabDaten[[#This Row],[Grp]],1))</f>
        <v>6</v>
      </c>
      <c r="J1854" s="14" t="str">
        <f>VLOOKUP(tabDaten[[#This Row],[GrpKurz]],tabGruppierung[],2,FALSE)</f>
        <v>A   Sächlicher Verwaltungs- und Betriebsaufwand</v>
      </c>
      <c r="K18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6020-668000    Vermischte Ausgaben   </v>
      </c>
      <c r="L1854" s="17">
        <f>IF(OR(tabDaten[[#This Row],[art]]="00",tabDaten[[#This Row],[art]]="10"),tabDaten[[#This Row],[Plan]],tabDaten[[#This Row],[Plan]]*-1)</f>
        <v>-300</v>
      </c>
      <c r="M1854" s="18">
        <f>IF(OR(tabDaten[[#This Row],[art]]="00",tabDaten[[#This Row],[art]]="10",tabDaten[[#This Row],[art]]="60",tabDaten[[#This Row],[art]]="70"),tabDaten[[#This Row],[Rechnung]],tabDaten[[#This Row],[Rechnung]]*-1)</f>
        <v>0</v>
      </c>
      <c r="N1854" s="44">
        <v>1</v>
      </c>
      <c r="O1854" s="45" t="s">
        <v>997</v>
      </c>
      <c r="P1854" s="45" t="s">
        <v>1333</v>
      </c>
      <c r="Q1854" s="45" t="s">
        <v>1726</v>
      </c>
      <c r="R1854" s="45" t="s">
        <v>995</v>
      </c>
      <c r="S1854" s="45" t="s">
        <v>1546</v>
      </c>
      <c r="T1854" s="44" t="s">
        <v>121</v>
      </c>
      <c r="U1854" s="46">
        <v>300</v>
      </c>
      <c r="V1854" s="46">
        <v>0</v>
      </c>
    </row>
    <row r="1855" spans="2:22" x14ac:dyDescent="0.2">
      <c r="B1855" s="14" t="str">
        <f>IF(tabDaten[[#This Row],[MandNr]]="","Fehler",IF(tabDaten[[#This Row],[MandNr]]=1,"1 Stadt Bad Rappenau","2 Eigenbetrieb Stadtenwässerung"))</f>
        <v>1 Stadt Bad Rappenau</v>
      </c>
      <c r="C1855" s="14" t="str">
        <f>IF(OR(tabDaten[[#This Row],[art]]="00",tabDaten[[#This Row],[art]]="01",tabDaten[[#This Row],[art]]="60",tabDaten[[#This Row],[art]]="61"),"0 Verwaltungshaushalt","1 Vermögenshaushalt")</f>
        <v>0 Verwaltungshaushalt</v>
      </c>
      <c r="D1855" s="14" t="str">
        <f>VLOOKUP(tabDaten[[#This Row],[art]],tabKontenart[],2,FALSE)</f>
        <v>01 Ausgaben VerwaltungsHH</v>
      </c>
      <c r="E1855" s="14" t="str">
        <f>LEFT(tabDaten[[#This Row],[Gld]],1) &amp; "    " &amp;VLOOKUP((tabDaten[[#This Row],[MandNr]]&amp;"x"&amp;LEFT(tabDaten[[#This Row],[Gld]],1)),tabGliederung[],2,FALSE)</f>
        <v xml:space="preserve">6    Bau- und Wohnungswesen, Verkehr </v>
      </c>
      <c r="F1855" s="14" t="str">
        <f>LEFT(tabDaten[[#This Row],[Gld]],2) &amp; "    " &amp;VLOOKUP((tabDaten[[#This Row],[MandNr]]&amp;"x"&amp;LEFT(tabDaten[[#This Row],[Gld]],2)),tabGliederung[],2,FALSE)</f>
        <v xml:space="preserve">60    Bauverwaltung </v>
      </c>
      <c r="G18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1855" s="14" t="str">
        <f>LEFT(tabDaten[[#This Row],[Gld]],4) &amp; "    " &amp;VLOOKUP((tabDaten[[#This Row],[MandNr]]&amp;"x"&amp;LEFT(tabDaten[[#This Row],[Gld]],4)),tabGliederung[],2,FALSE)</f>
        <v xml:space="preserve">6020    Tiefbauverwaltung </v>
      </c>
      <c r="I1855" s="14" t="str">
        <f>IF(OR(LEFT(tabDaten[[#This Row],[Grp]],1)*1=3,LEFT(tabDaten[[#This Row],[Grp]],1)*1=9),LEFT(tabDaten[[#This Row],[Grp]],2),LEFT(tabDaten[[#This Row],[Grp]],1))</f>
        <v>6</v>
      </c>
      <c r="J1855" s="14" t="str">
        <f>VLOOKUP(tabDaten[[#This Row],[GrpKurz]],tabGruppierung[],2,FALSE)</f>
        <v>A   Sächlicher Verwaltungs- und Betriebsaufwand</v>
      </c>
      <c r="K18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6020-679000    Innere Verrechnungen   </v>
      </c>
      <c r="L1855" s="17">
        <f>IF(OR(tabDaten[[#This Row],[art]]="00",tabDaten[[#This Row],[art]]="10"),tabDaten[[#This Row],[Plan]],tabDaten[[#This Row],[Plan]]*-1)</f>
        <v>-300</v>
      </c>
      <c r="M1855" s="18">
        <f>IF(OR(tabDaten[[#This Row],[art]]="00",tabDaten[[#This Row],[art]]="10",tabDaten[[#This Row],[art]]="60",tabDaten[[#This Row],[art]]="70"),tabDaten[[#This Row],[Rechnung]],tabDaten[[#This Row],[Rechnung]]*-1)</f>
        <v>0</v>
      </c>
      <c r="N1855" s="44">
        <v>1</v>
      </c>
      <c r="O1855" s="45" t="s">
        <v>997</v>
      </c>
      <c r="P1855" s="45" t="s">
        <v>1333</v>
      </c>
      <c r="Q1855" s="45" t="s">
        <v>1728</v>
      </c>
      <c r="R1855" s="45" t="s">
        <v>995</v>
      </c>
      <c r="S1855" s="45" t="s">
        <v>1546</v>
      </c>
      <c r="T1855" s="44" t="s">
        <v>11</v>
      </c>
      <c r="U1855" s="46">
        <v>300</v>
      </c>
      <c r="V1855" s="46">
        <v>0</v>
      </c>
    </row>
    <row r="1856" spans="2:22" x14ac:dyDescent="0.2">
      <c r="B1856" s="14" t="str">
        <f>IF(tabDaten[[#This Row],[MandNr]]="","Fehler",IF(tabDaten[[#This Row],[MandNr]]=1,"1 Stadt Bad Rappenau","2 Eigenbetrieb Stadtenwässerung"))</f>
        <v>1 Stadt Bad Rappenau</v>
      </c>
      <c r="C1856" s="14" t="str">
        <f>IF(OR(tabDaten[[#This Row],[art]]="00",tabDaten[[#This Row],[art]]="01",tabDaten[[#This Row],[art]]="60",tabDaten[[#This Row],[art]]="61"),"0 Verwaltungshaushalt","1 Vermögenshaushalt")</f>
        <v>0 Verwaltungshaushalt</v>
      </c>
      <c r="D1856" s="14" t="str">
        <f>VLOOKUP(tabDaten[[#This Row],[art]],tabKontenart[],2,FALSE)</f>
        <v>01 Ausgaben VerwaltungsHH</v>
      </c>
      <c r="E1856" s="14" t="str">
        <f>LEFT(tabDaten[[#This Row],[Gld]],1) &amp; "    " &amp;VLOOKUP((tabDaten[[#This Row],[MandNr]]&amp;"x"&amp;LEFT(tabDaten[[#This Row],[Gld]],1)),tabGliederung[],2,FALSE)</f>
        <v xml:space="preserve">6    Bau- und Wohnungswesen, Verkehr </v>
      </c>
      <c r="F1856" s="14" t="str">
        <f>LEFT(tabDaten[[#This Row],[Gld]],2) &amp; "    " &amp;VLOOKUP((tabDaten[[#This Row],[MandNr]]&amp;"x"&amp;LEFT(tabDaten[[#This Row],[Gld]],2)),tabGliederung[],2,FALSE)</f>
        <v xml:space="preserve">61    Städteplanung, Vermessung, Bauordnung </v>
      </c>
      <c r="G18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56" s="14" t="str">
        <f>LEFT(tabDaten[[#This Row],[Gld]],4) &amp; "    " &amp;VLOOKUP((tabDaten[[#This Row],[MandNr]]&amp;"x"&amp;LEFT(tabDaten[[#This Row],[Gld]],4)),tabGliederung[],2,FALSE)</f>
        <v xml:space="preserve">6100    Städteplanung, Vermessung, Bauordnung </v>
      </c>
      <c r="I1856" s="14" t="str">
        <f>IF(OR(LEFT(tabDaten[[#This Row],[Grp]],1)*1=3,LEFT(tabDaten[[#This Row],[Grp]],1)*1=9),LEFT(tabDaten[[#This Row],[Grp]],2),LEFT(tabDaten[[#This Row],[Grp]],1))</f>
        <v>4</v>
      </c>
      <c r="J1856" s="14" t="str">
        <f>VLOOKUP(tabDaten[[#This Row],[GrpKurz]],tabGruppierung[],2,FALSE)</f>
        <v>A   Personalausgaben</v>
      </c>
      <c r="K18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6100-410000    Besoldung der Beamten  </v>
      </c>
      <c r="L1856" s="17">
        <f>IF(OR(tabDaten[[#This Row],[art]]="00",tabDaten[[#This Row],[art]]="10"),tabDaten[[#This Row],[Plan]],tabDaten[[#This Row],[Plan]]*-1)</f>
        <v>-116700</v>
      </c>
      <c r="M1856" s="18">
        <f>IF(OR(tabDaten[[#This Row],[art]]="00",tabDaten[[#This Row],[art]]="10",tabDaten[[#This Row],[art]]="60",tabDaten[[#This Row],[art]]="70"),tabDaten[[#This Row],[Rechnung]],tabDaten[[#This Row],[Rechnung]]*-1)</f>
        <v>-114636.56</v>
      </c>
      <c r="N1856" s="44">
        <v>1</v>
      </c>
      <c r="O1856" s="45" t="s">
        <v>997</v>
      </c>
      <c r="P1856" s="45" t="s">
        <v>1337</v>
      </c>
      <c r="Q1856" s="45" t="s">
        <v>1706</v>
      </c>
      <c r="R1856" s="45" t="s">
        <v>995</v>
      </c>
      <c r="S1856" s="45" t="s">
        <v>1546</v>
      </c>
      <c r="T1856" s="44" t="s">
        <v>101</v>
      </c>
      <c r="U1856" s="46">
        <v>116700</v>
      </c>
      <c r="V1856" s="46">
        <v>114636.56</v>
      </c>
    </row>
    <row r="1857" spans="2:22" x14ac:dyDescent="0.2">
      <c r="B1857" s="14" t="str">
        <f>IF(tabDaten[[#This Row],[MandNr]]="","Fehler",IF(tabDaten[[#This Row],[MandNr]]=1,"1 Stadt Bad Rappenau","2 Eigenbetrieb Stadtenwässerung"))</f>
        <v>1 Stadt Bad Rappenau</v>
      </c>
      <c r="C1857" s="14" t="str">
        <f>IF(OR(tabDaten[[#This Row],[art]]="00",tabDaten[[#This Row],[art]]="01",tabDaten[[#This Row],[art]]="60",tabDaten[[#This Row],[art]]="61"),"0 Verwaltungshaushalt","1 Vermögenshaushalt")</f>
        <v>0 Verwaltungshaushalt</v>
      </c>
      <c r="D1857" s="14" t="str">
        <f>VLOOKUP(tabDaten[[#This Row],[art]],tabKontenart[],2,FALSE)</f>
        <v>01 Ausgaben VerwaltungsHH</v>
      </c>
      <c r="E1857" s="14" t="str">
        <f>LEFT(tabDaten[[#This Row],[Gld]],1) &amp; "    " &amp;VLOOKUP((tabDaten[[#This Row],[MandNr]]&amp;"x"&amp;LEFT(tabDaten[[#This Row],[Gld]],1)),tabGliederung[],2,FALSE)</f>
        <v xml:space="preserve">6    Bau- und Wohnungswesen, Verkehr </v>
      </c>
      <c r="F1857" s="14" t="str">
        <f>LEFT(tabDaten[[#This Row],[Gld]],2) &amp; "    " &amp;VLOOKUP((tabDaten[[#This Row],[MandNr]]&amp;"x"&amp;LEFT(tabDaten[[#This Row],[Gld]],2)),tabGliederung[],2,FALSE)</f>
        <v xml:space="preserve">61    Städteplanung, Vermessung, Bauordnung </v>
      </c>
      <c r="G18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57" s="14" t="str">
        <f>LEFT(tabDaten[[#This Row],[Gld]],4) &amp; "    " &amp;VLOOKUP((tabDaten[[#This Row],[MandNr]]&amp;"x"&amp;LEFT(tabDaten[[#This Row],[Gld]],4)),tabGliederung[],2,FALSE)</f>
        <v xml:space="preserve">6100    Städteplanung, Vermessung, Bauordnung </v>
      </c>
      <c r="I1857" s="14" t="str">
        <f>IF(OR(LEFT(tabDaten[[#This Row],[Grp]],1)*1=3,LEFT(tabDaten[[#This Row],[Grp]],1)*1=9),LEFT(tabDaten[[#This Row],[Grp]],2),LEFT(tabDaten[[#This Row],[Grp]],1))</f>
        <v>4</v>
      </c>
      <c r="J1857" s="14" t="str">
        <f>VLOOKUP(tabDaten[[#This Row],[GrpKurz]],tabGruppierung[],2,FALSE)</f>
        <v>A   Personalausgaben</v>
      </c>
      <c r="K18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6100-414000    Vergütungen der Beschäftigten bis 2005 nur Angestellte </v>
      </c>
      <c r="L1857" s="17">
        <f>IF(OR(tabDaten[[#This Row],[art]]="00",tabDaten[[#This Row],[art]]="10"),tabDaten[[#This Row],[Plan]],tabDaten[[#This Row],[Plan]]*-1)</f>
        <v>-116100</v>
      </c>
      <c r="M1857" s="18">
        <f>IF(OR(tabDaten[[#This Row],[art]]="00",tabDaten[[#This Row],[art]]="10",tabDaten[[#This Row],[art]]="60",tabDaten[[#This Row],[art]]="70"),tabDaten[[#This Row],[Rechnung]],tabDaten[[#This Row],[Rechnung]]*-1)</f>
        <v>-111211.89</v>
      </c>
      <c r="N1857" s="44">
        <v>1</v>
      </c>
      <c r="O1857" s="45" t="s">
        <v>997</v>
      </c>
      <c r="P1857" s="45" t="s">
        <v>1337</v>
      </c>
      <c r="Q1857" s="45" t="s">
        <v>1707</v>
      </c>
      <c r="R1857" s="45" t="s">
        <v>995</v>
      </c>
      <c r="S1857" s="45" t="s">
        <v>1546</v>
      </c>
      <c r="T1857" s="44" t="s">
        <v>127</v>
      </c>
      <c r="U1857" s="46">
        <v>116100</v>
      </c>
      <c r="V1857" s="46">
        <v>111211.89</v>
      </c>
    </row>
    <row r="1858" spans="2:22" x14ac:dyDescent="0.2">
      <c r="B1858" s="14" t="str">
        <f>IF(tabDaten[[#This Row],[MandNr]]="","Fehler",IF(tabDaten[[#This Row],[MandNr]]=1,"1 Stadt Bad Rappenau","2 Eigenbetrieb Stadtenwässerung"))</f>
        <v>1 Stadt Bad Rappenau</v>
      </c>
      <c r="C1858" s="14" t="str">
        <f>IF(OR(tabDaten[[#This Row],[art]]="00",tabDaten[[#This Row],[art]]="01",tabDaten[[#This Row],[art]]="60",tabDaten[[#This Row],[art]]="61"),"0 Verwaltungshaushalt","1 Vermögenshaushalt")</f>
        <v>0 Verwaltungshaushalt</v>
      </c>
      <c r="D1858" s="14" t="str">
        <f>VLOOKUP(tabDaten[[#This Row],[art]],tabKontenart[],2,FALSE)</f>
        <v>01 Ausgaben VerwaltungsHH</v>
      </c>
      <c r="E1858" s="14" t="str">
        <f>LEFT(tabDaten[[#This Row],[Gld]],1) &amp; "    " &amp;VLOOKUP((tabDaten[[#This Row],[MandNr]]&amp;"x"&amp;LEFT(tabDaten[[#This Row],[Gld]],1)),tabGliederung[],2,FALSE)</f>
        <v xml:space="preserve">6    Bau- und Wohnungswesen, Verkehr </v>
      </c>
      <c r="F1858" s="14" t="str">
        <f>LEFT(tabDaten[[#This Row],[Gld]],2) &amp; "    " &amp;VLOOKUP((tabDaten[[#This Row],[MandNr]]&amp;"x"&amp;LEFT(tabDaten[[#This Row],[Gld]],2)),tabGliederung[],2,FALSE)</f>
        <v xml:space="preserve">61    Städteplanung, Vermessung, Bauordnung </v>
      </c>
      <c r="G18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58" s="14" t="str">
        <f>LEFT(tabDaten[[#This Row],[Gld]],4) &amp; "    " &amp;VLOOKUP((tabDaten[[#This Row],[MandNr]]&amp;"x"&amp;LEFT(tabDaten[[#This Row],[Gld]],4)),tabGliederung[],2,FALSE)</f>
        <v xml:space="preserve">6100    Städteplanung, Vermessung, Bauordnung </v>
      </c>
      <c r="I1858" s="14" t="str">
        <f>IF(OR(LEFT(tabDaten[[#This Row],[Grp]],1)*1=3,LEFT(tabDaten[[#This Row],[Grp]],1)*1=9),LEFT(tabDaten[[#This Row],[Grp]],2),LEFT(tabDaten[[#This Row],[Grp]],1))</f>
        <v>4</v>
      </c>
      <c r="J1858" s="14" t="str">
        <f>VLOOKUP(tabDaten[[#This Row],[GrpKurz]],tabGruppierung[],2,FALSE)</f>
        <v>A   Personalausgaben</v>
      </c>
      <c r="K18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6100-430000    Beiträge Versorgungskasse   </v>
      </c>
      <c r="L1858" s="17">
        <f>IF(OR(tabDaten[[#This Row],[art]]="00",tabDaten[[#This Row],[art]]="10"),tabDaten[[#This Row],[Plan]],tabDaten[[#This Row],[Plan]]*-1)</f>
        <v>-39900</v>
      </c>
      <c r="M1858" s="18">
        <f>IF(OR(tabDaten[[#This Row],[art]]="00",tabDaten[[#This Row],[art]]="10",tabDaten[[#This Row],[art]]="60",tabDaten[[#This Row],[art]]="70"),tabDaten[[#This Row],[Rechnung]],tabDaten[[#This Row],[Rechnung]]*-1)</f>
        <v>-42053.05</v>
      </c>
      <c r="N1858" s="44">
        <v>1</v>
      </c>
      <c r="O1858" s="45" t="s">
        <v>997</v>
      </c>
      <c r="P1858" s="45" t="s">
        <v>1337</v>
      </c>
      <c r="Q1858" s="45" t="s">
        <v>1708</v>
      </c>
      <c r="R1858" s="45" t="s">
        <v>995</v>
      </c>
      <c r="S1858" s="45" t="s">
        <v>1546</v>
      </c>
      <c r="T1858" s="44" t="s">
        <v>103</v>
      </c>
      <c r="U1858" s="46">
        <v>39900</v>
      </c>
      <c r="V1858" s="46">
        <v>42053.05</v>
      </c>
    </row>
    <row r="1859" spans="2:22" x14ac:dyDescent="0.2">
      <c r="B1859" s="14" t="str">
        <f>IF(tabDaten[[#This Row],[MandNr]]="","Fehler",IF(tabDaten[[#This Row],[MandNr]]=1,"1 Stadt Bad Rappenau","2 Eigenbetrieb Stadtenwässerung"))</f>
        <v>1 Stadt Bad Rappenau</v>
      </c>
      <c r="C1859" s="14" t="str">
        <f>IF(OR(tabDaten[[#This Row],[art]]="00",tabDaten[[#This Row],[art]]="01",tabDaten[[#This Row],[art]]="60",tabDaten[[#This Row],[art]]="61"),"0 Verwaltungshaushalt","1 Vermögenshaushalt")</f>
        <v>0 Verwaltungshaushalt</v>
      </c>
      <c r="D1859" s="14" t="str">
        <f>VLOOKUP(tabDaten[[#This Row],[art]],tabKontenart[],2,FALSE)</f>
        <v>01 Ausgaben VerwaltungsHH</v>
      </c>
      <c r="E1859" s="14" t="str">
        <f>LEFT(tabDaten[[#This Row],[Gld]],1) &amp; "    " &amp;VLOOKUP((tabDaten[[#This Row],[MandNr]]&amp;"x"&amp;LEFT(tabDaten[[#This Row],[Gld]],1)),tabGliederung[],2,FALSE)</f>
        <v xml:space="preserve">6    Bau- und Wohnungswesen, Verkehr </v>
      </c>
      <c r="F1859" s="14" t="str">
        <f>LEFT(tabDaten[[#This Row],[Gld]],2) &amp; "    " &amp;VLOOKUP((tabDaten[[#This Row],[MandNr]]&amp;"x"&amp;LEFT(tabDaten[[#This Row],[Gld]],2)),tabGliederung[],2,FALSE)</f>
        <v xml:space="preserve">61    Städteplanung, Vermessung, Bauordnung </v>
      </c>
      <c r="G18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59" s="14" t="str">
        <f>LEFT(tabDaten[[#This Row],[Gld]],4) &amp; "    " &amp;VLOOKUP((tabDaten[[#This Row],[MandNr]]&amp;"x"&amp;LEFT(tabDaten[[#This Row],[Gld]],4)),tabGliederung[],2,FALSE)</f>
        <v xml:space="preserve">6100    Städteplanung, Vermessung, Bauordnung </v>
      </c>
      <c r="I1859" s="14" t="str">
        <f>IF(OR(LEFT(tabDaten[[#This Row],[Grp]],1)*1=3,LEFT(tabDaten[[#This Row],[Grp]],1)*1=9),LEFT(tabDaten[[#This Row],[Grp]],2),LEFT(tabDaten[[#This Row],[Grp]],1))</f>
        <v>4</v>
      </c>
      <c r="J1859" s="14" t="str">
        <f>VLOOKUP(tabDaten[[#This Row],[GrpKurz]],tabGruppierung[],2,FALSE)</f>
        <v>A   Personalausgaben</v>
      </c>
      <c r="K18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6100-434000    Beiträge Versorgungskasse  bis 2005 nur Angestellte </v>
      </c>
      <c r="L1859" s="17">
        <f>IF(OR(tabDaten[[#This Row],[art]]="00",tabDaten[[#This Row],[art]]="10"),tabDaten[[#This Row],[Plan]],tabDaten[[#This Row],[Plan]]*-1)</f>
        <v>-9800</v>
      </c>
      <c r="M1859" s="18">
        <f>IF(OR(tabDaten[[#This Row],[art]]="00",tabDaten[[#This Row],[art]]="10",tabDaten[[#This Row],[art]]="60",tabDaten[[#This Row],[art]]="70"),tabDaten[[#This Row],[Rechnung]],tabDaten[[#This Row],[Rechnung]]*-1)</f>
        <v>-9560.1</v>
      </c>
      <c r="N1859" s="44">
        <v>1</v>
      </c>
      <c r="O1859" s="45" t="s">
        <v>997</v>
      </c>
      <c r="P1859" s="45" t="s">
        <v>1337</v>
      </c>
      <c r="Q1859" s="45" t="s">
        <v>1709</v>
      </c>
      <c r="R1859" s="45" t="s">
        <v>995</v>
      </c>
      <c r="S1859" s="45" t="s">
        <v>1546</v>
      </c>
      <c r="T1859" s="44" t="s">
        <v>104</v>
      </c>
      <c r="U1859" s="46">
        <v>9800</v>
      </c>
      <c r="V1859" s="46">
        <v>9560.1</v>
      </c>
    </row>
    <row r="1860" spans="2:22" x14ac:dyDescent="0.2">
      <c r="B1860" s="14" t="str">
        <f>IF(tabDaten[[#This Row],[MandNr]]="","Fehler",IF(tabDaten[[#This Row],[MandNr]]=1,"1 Stadt Bad Rappenau","2 Eigenbetrieb Stadtenwässerung"))</f>
        <v>1 Stadt Bad Rappenau</v>
      </c>
      <c r="C1860" s="14" t="str">
        <f>IF(OR(tabDaten[[#This Row],[art]]="00",tabDaten[[#This Row],[art]]="01",tabDaten[[#This Row],[art]]="60",tabDaten[[#This Row],[art]]="61"),"0 Verwaltungshaushalt","1 Vermögenshaushalt")</f>
        <v>0 Verwaltungshaushalt</v>
      </c>
      <c r="D1860" s="14" t="str">
        <f>VLOOKUP(tabDaten[[#This Row],[art]],tabKontenart[],2,FALSE)</f>
        <v>01 Ausgaben VerwaltungsHH</v>
      </c>
      <c r="E1860" s="14" t="str">
        <f>LEFT(tabDaten[[#This Row],[Gld]],1) &amp; "    " &amp;VLOOKUP((tabDaten[[#This Row],[MandNr]]&amp;"x"&amp;LEFT(tabDaten[[#This Row],[Gld]],1)),tabGliederung[],2,FALSE)</f>
        <v xml:space="preserve">6    Bau- und Wohnungswesen, Verkehr </v>
      </c>
      <c r="F1860" s="14" t="str">
        <f>LEFT(tabDaten[[#This Row],[Gld]],2) &amp; "    " &amp;VLOOKUP((tabDaten[[#This Row],[MandNr]]&amp;"x"&amp;LEFT(tabDaten[[#This Row],[Gld]],2)),tabGliederung[],2,FALSE)</f>
        <v xml:space="preserve">61    Städteplanung, Vermessung, Bauordnung </v>
      </c>
      <c r="G18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0" s="14" t="str">
        <f>LEFT(tabDaten[[#This Row],[Gld]],4) &amp; "    " &amp;VLOOKUP((tabDaten[[#This Row],[MandNr]]&amp;"x"&amp;LEFT(tabDaten[[#This Row],[Gld]],4)),tabGliederung[],2,FALSE)</f>
        <v xml:space="preserve">6100    Städteplanung, Vermessung, Bauordnung </v>
      </c>
      <c r="I1860" s="14" t="str">
        <f>IF(OR(LEFT(tabDaten[[#This Row],[Grp]],1)*1=3,LEFT(tabDaten[[#This Row],[Grp]],1)*1=9),LEFT(tabDaten[[#This Row],[Grp]],2),LEFT(tabDaten[[#This Row],[Grp]],1))</f>
        <v>4</v>
      </c>
      <c r="J1860" s="14" t="str">
        <f>VLOOKUP(tabDaten[[#This Row],[GrpKurz]],tabGruppierung[],2,FALSE)</f>
        <v>A   Personalausgaben</v>
      </c>
      <c r="K18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6100-444000    Beiträge zur gesetzlichen Sozialversicherung für Angest. bis 2005 nur Angestellte </v>
      </c>
      <c r="L1860" s="17">
        <f>IF(OR(tabDaten[[#This Row],[art]]="00",tabDaten[[#This Row],[art]]="10"),tabDaten[[#This Row],[Plan]],tabDaten[[#This Row],[Plan]]*-1)</f>
        <v>-21800</v>
      </c>
      <c r="M1860" s="18">
        <f>IF(OR(tabDaten[[#This Row],[art]]="00",tabDaten[[#This Row],[art]]="10",tabDaten[[#This Row],[art]]="60",tabDaten[[#This Row],[art]]="70"),tabDaten[[#This Row],[Rechnung]],tabDaten[[#This Row],[Rechnung]]*-1)</f>
        <v>-20987.63</v>
      </c>
      <c r="N1860" s="44">
        <v>1</v>
      </c>
      <c r="O1860" s="45" t="s">
        <v>997</v>
      </c>
      <c r="P1860" s="45" t="s">
        <v>1337</v>
      </c>
      <c r="Q1860" s="45" t="s">
        <v>1710</v>
      </c>
      <c r="R1860" s="45" t="s">
        <v>995</v>
      </c>
      <c r="S1860" s="45" t="s">
        <v>1546</v>
      </c>
      <c r="T1860" s="44" t="s">
        <v>128</v>
      </c>
      <c r="U1860" s="46">
        <v>21800</v>
      </c>
      <c r="V1860" s="46">
        <v>20987.63</v>
      </c>
    </row>
    <row r="1861" spans="2:22" x14ac:dyDescent="0.2">
      <c r="B1861" s="14" t="str">
        <f>IF(tabDaten[[#This Row],[MandNr]]="","Fehler",IF(tabDaten[[#This Row],[MandNr]]=1,"1 Stadt Bad Rappenau","2 Eigenbetrieb Stadtenwässerung"))</f>
        <v>1 Stadt Bad Rappenau</v>
      </c>
      <c r="C1861" s="14" t="str">
        <f>IF(OR(tabDaten[[#This Row],[art]]="00",tabDaten[[#This Row],[art]]="01",tabDaten[[#This Row],[art]]="60",tabDaten[[#This Row],[art]]="61"),"0 Verwaltungshaushalt","1 Vermögenshaushalt")</f>
        <v>0 Verwaltungshaushalt</v>
      </c>
      <c r="D1861" s="14" t="str">
        <f>VLOOKUP(tabDaten[[#This Row],[art]],tabKontenart[],2,FALSE)</f>
        <v>01 Ausgaben VerwaltungsHH</v>
      </c>
      <c r="E1861" s="14" t="str">
        <f>LEFT(tabDaten[[#This Row],[Gld]],1) &amp; "    " &amp;VLOOKUP((tabDaten[[#This Row],[MandNr]]&amp;"x"&amp;LEFT(tabDaten[[#This Row],[Gld]],1)),tabGliederung[],2,FALSE)</f>
        <v xml:space="preserve">6    Bau- und Wohnungswesen, Verkehr </v>
      </c>
      <c r="F1861" s="14" t="str">
        <f>LEFT(tabDaten[[#This Row],[Gld]],2) &amp; "    " &amp;VLOOKUP((tabDaten[[#This Row],[MandNr]]&amp;"x"&amp;LEFT(tabDaten[[#This Row],[Gld]],2)),tabGliederung[],2,FALSE)</f>
        <v xml:space="preserve">61    Städteplanung, Vermessung, Bauordnung </v>
      </c>
      <c r="G18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1" s="14" t="str">
        <f>LEFT(tabDaten[[#This Row],[Gld]],4) &amp; "    " &amp;VLOOKUP((tabDaten[[#This Row],[MandNr]]&amp;"x"&amp;LEFT(tabDaten[[#This Row],[Gld]],4)),tabGliederung[],2,FALSE)</f>
        <v xml:space="preserve">6100    Städteplanung, Vermessung, Bauordnung </v>
      </c>
      <c r="I1861" s="14" t="str">
        <f>IF(OR(LEFT(tabDaten[[#This Row],[Grp]],1)*1=3,LEFT(tabDaten[[#This Row],[Grp]],1)*1=9),LEFT(tabDaten[[#This Row],[Grp]],2),LEFT(tabDaten[[#This Row],[Grp]],1))</f>
        <v>4</v>
      </c>
      <c r="J1861" s="14" t="str">
        <f>VLOOKUP(tabDaten[[#This Row],[GrpKurz]],tabGruppierung[],2,FALSE)</f>
        <v>A   Personalausgaben</v>
      </c>
      <c r="K18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6100-450000    Beihilfen, Unterstützung und dgl.  </v>
      </c>
      <c r="L1861" s="17">
        <f>IF(OR(tabDaten[[#This Row],[art]]="00",tabDaten[[#This Row],[art]]="10"),tabDaten[[#This Row],[Plan]],tabDaten[[#This Row],[Plan]]*-1)</f>
        <v>-6100</v>
      </c>
      <c r="M1861" s="18">
        <f>IF(OR(tabDaten[[#This Row],[art]]="00",tabDaten[[#This Row],[art]]="10",tabDaten[[#This Row],[art]]="60",tabDaten[[#This Row],[art]]="70"),tabDaten[[#This Row],[Rechnung]],tabDaten[[#This Row],[Rechnung]]*-1)</f>
        <v>-6309.68</v>
      </c>
      <c r="N1861" s="44">
        <v>1</v>
      </c>
      <c r="O1861" s="45" t="s">
        <v>997</v>
      </c>
      <c r="P1861" s="45" t="s">
        <v>1337</v>
      </c>
      <c r="Q1861" s="45" t="s">
        <v>1711</v>
      </c>
      <c r="R1861" s="45" t="s">
        <v>995</v>
      </c>
      <c r="S1861" s="45" t="s">
        <v>1546</v>
      </c>
      <c r="T1861" s="44" t="s">
        <v>106</v>
      </c>
      <c r="U1861" s="46">
        <v>6100</v>
      </c>
      <c r="V1861" s="46">
        <v>6309.68</v>
      </c>
    </row>
    <row r="1862" spans="2:22" x14ac:dyDescent="0.2">
      <c r="B1862" s="14" t="str">
        <f>IF(tabDaten[[#This Row],[MandNr]]="","Fehler",IF(tabDaten[[#This Row],[MandNr]]=1,"1 Stadt Bad Rappenau","2 Eigenbetrieb Stadtenwässerung"))</f>
        <v>1 Stadt Bad Rappenau</v>
      </c>
      <c r="C1862" s="14" t="str">
        <f>IF(OR(tabDaten[[#This Row],[art]]="00",tabDaten[[#This Row],[art]]="01",tabDaten[[#This Row],[art]]="60",tabDaten[[#This Row],[art]]="61"),"0 Verwaltungshaushalt","1 Vermögenshaushalt")</f>
        <v>0 Verwaltungshaushalt</v>
      </c>
      <c r="D1862" s="14" t="str">
        <f>VLOOKUP(tabDaten[[#This Row],[art]],tabKontenart[],2,FALSE)</f>
        <v>01 Ausgaben VerwaltungsHH</v>
      </c>
      <c r="E1862" s="14" t="str">
        <f>LEFT(tabDaten[[#This Row],[Gld]],1) &amp; "    " &amp;VLOOKUP((tabDaten[[#This Row],[MandNr]]&amp;"x"&amp;LEFT(tabDaten[[#This Row],[Gld]],1)),tabGliederung[],2,FALSE)</f>
        <v xml:space="preserve">6    Bau- und Wohnungswesen, Verkehr </v>
      </c>
      <c r="F1862" s="14" t="str">
        <f>LEFT(tabDaten[[#This Row],[Gld]],2) &amp; "    " &amp;VLOOKUP((tabDaten[[#This Row],[MandNr]]&amp;"x"&amp;LEFT(tabDaten[[#This Row],[Gld]],2)),tabGliederung[],2,FALSE)</f>
        <v xml:space="preserve">61    Städteplanung, Vermessung, Bauordnung </v>
      </c>
      <c r="G18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2" s="14" t="str">
        <f>LEFT(tabDaten[[#This Row],[Gld]],4) &amp; "    " &amp;VLOOKUP((tabDaten[[#This Row],[MandNr]]&amp;"x"&amp;LEFT(tabDaten[[#This Row],[Gld]],4)),tabGliederung[],2,FALSE)</f>
        <v xml:space="preserve">6100    Städteplanung, Vermessung, Bauordnung </v>
      </c>
      <c r="I1862" s="14" t="str">
        <f>IF(OR(LEFT(tabDaten[[#This Row],[Grp]],1)*1=3,LEFT(tabDaten[[#This Row],[Grp]],1)*1=9),LEFT(tabDaten[[#This Row],[Grp]],2),LEFT(tabDaten[[#This Row],[Grp]],1))</f>
        <v>4</v>
      </c>
      <c r="J1862" s="14" t="str">
        <f>VLOOKUP(tabDaten[[#This Row],[GrpKurz]],tabGruppierung[],2,FALSE)</f>
        <v>A   Personalausgaben</v>
      </c>
      <c r="K18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6100-460000    Personalnebenausgaben   </v>
      </c>
      <c r="L1862" s="17">
        <f>IF(OR(tabDaten[[#This Row],[art]]="00",tabDaten[[#This Row],[art]]="10"),tabDaten[[#This Row],[Plan]],tabDaten[[#This Row],[Plan]]*-1)</f>
        <v>-300</v>
      </c>
      <c r="M1862" s="18">
        <f>IF(OR(tabDaten[[#This Row],[art]]="00",tabDaten[[#This Row],[art]]="10",tabDaten[[#This Row],[art]]="60",tabDaten[[#This Row],[art]]="70"),tabDaten[[#This Row],[Rechnung]],tabDaten[[#This Row],[Rechnung]]*-1)</f>
        <v>-507.36</v>
      </c>
      <c r="N1862" s="44">
        <v>1</v>
      </c>
      <c r="O1862" s="45" t="s">
        <v>997</v>
      </c>
      <c r="P1862" s="45" t="s">
        <v>1337</v>
      </c>
      <c r="Q1862" s="45" t="s">
        <v>1712</v>
      </c>
      <c r="R1862" s="45" t="s">
        <v>995</v>
      </c>
      <c r="S1862" s="45" t="s">
        <v>1546</v>
      </c>
      <c r="T1862" s="44" t="s">
        <v>107</v>
      </c>
      <c r="U1862" s="46">
        <v>300</v>
      </c>
      <c r="V1862" s="46">
        <v>507.36</v>
      </c>
    </row>
    <row r="1863" spans="2:22" x14ac:dyDescent="0.2">
      <c r="B1863" s="14" t="str">
        <f>IF(tabDaten[[#This Row],[MandNr]]="","Fehler",IF(tabDaten[[#This Row],[MandNr]]=1,"1 Stadt Bad Rappenau","2 Eigenbetrieb Stadtenwässerung"))</f>
        <v>1 Stadt Bad Rappenau</v>
      </c>
      <c r="C1863" s="14" t="str">
        <f>IF(OR(tabDaten[[#This Row],[art]]="00",tabDaten[[#This Row],[art]]="01",tabDaten[[#This Row],[art]]="60",tabDaten[[#This Row],[art]]="61"),"0 Verwaltungshaushalt","1 Vermögenshaushalt")</f>
        <v>0 Verwaltungshaushalt</v>
      </c>
      <c r="D1863" s="14" t="str">
        <f>VLOOKUP(tabDaten[[#This Row],[art]],tabKontenart[],2,FALSE)</f>
        <v>01 Ausgaben VerwaltungsHH</v>
      </c>
      <c r="E1863" s="14" t="str">
        <f>LEFT(tabDaten[[#This Row],[Gld]],1) &amp; "    " &amp;VLOOKUP((tabDaten[[#This Row],[MandNr]]&amp;"x"&amp;LEFT(tabDaten[[#This Row],[Gld]],1)),tabGliederung[],2,FALSE)</f>
        <v xml:space="preserve">6    Bau- und Wohnungswesen, Verkehr </v>
      </c>
      <c r="F1863" s="14" t="str">
        <f>LEFT(tabDaten[[#This Row],[Gld]],2) &amp; "    " &amp;VLOOKUP((tabDaten[[#This Row],[MandNr]]&amp;"x"&amp;LEFT(tabDaten[[#This Row],[Gld]],2)),tabGliederung[],2,FALSE)</f>
        <v xml:space="preserve">61    Städteplanung, Vermessung, Bauordnung </v>
      </c>
      <c r="G18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3" s="14" t="str">
        <f>LEFT(tabDaten[[#This Row],[Gld]],4) &amp; "    " &amp;VLOOKUP((tabDaten[[#This Row],[MandNr]]&amp;"x"&amp;LEFT(tabDaten[[#This Row],[Gld]],4)),tabGliederung[],2,FALSE)</f>
        <v xml:space="preserve">6100    Städteplanung, Vermessung, Bauordnung </v>
      </c>
      <c r="I1863" s="14" t="str">
        <f>IF(OR(LEFT(tabDaten[[#This Row],[Grp]],1)*1=3,LEFT(tabDaten[[#This Row],[Grp]],1)*1=9),LEFT(tabDaten[[#This Row],[Grp]],2),LEFT(tabDaten[[#This Row],[Grp]],1))</f>
        <v>4</v>
      </c>
      <c r="J1863" s="14" t="str">
        <f>VLOOKUP(tabDaten[[#This Row],[GrpKurz]],tabGruppierung[],2,FALSE)</f>
        <v>A   Personalausgaben</v>
      </c>
      <c r="K18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6100-462000    Betriebsausflug   </v>
      </c>
      <c r="L1863" s="17">
        <f>IF(OR(tabDaten[[#This Row],[art]]="00",tabDaten[[#This Row],[art]]="10"),tabDaten[[#This Row],[Plan]],tabDaten[[#This Row],[Plan]]*-1)</f>
        <v>-100</v>
      </c>
      <c r="M1863" s="18">
        <f>IF(OR(tabDaten[[#This Row],[art]]="00",tabDaten[[#This Row],[art]]="10",tabDaten[[#This Row],[art]]="60",tabDaten[[#This Row],[art]]="70"),tabDaten[[#This Row],[Rechnung]],tabDaten[[#This Row],[Rechnung]]*-1)</f>
        <v>0</v>
      </c>
      <c r="N1863" s="44">
        <v>1</v>
      </c>
      <c r="O1863" s="45" t="s">
        <v>997</v>
      </c>
      <c r="P1863" s="45" t="s">
        <v>1337</v>
      </c>
      <c r="Q1863" s="45" t="s">
        <v>1713</v>
      </c>
      <c r="R1863" s="45" t="s">
        <v>995</v>
      </c>
      <c r="S1863" s="45" t="s">
        <v>1546</v>
      </c>
      <c r="T1863" s="44" t="s">
        <v>108</v>
      </c>
      <c r="U1863" s="46">
        <v>100</v>
      </c>
      <c r="V1863" s="46">
        <v>0</v>
      </c>
    </row>
    <row r="1864" spans="2:22" x14ac:dyDescent="0.2">
      <c r="B1864" s="14" t="str">
        <f>IF(tabDaten[[#This Row],[MandNr]]="","Fehler",IF(tabDaten[[#This Row],[MandNr]]=1,"1 Stadt Bad Rappenau","2 Eigenbetrieb Stadtenwässerung"))</f>
        <v>1 Stadt Bad Rappenau</v>
      </c>
      <c r="C1864" s="14" t="str">
        <f>IF(OR(tabDaten[[#This Row],[art]]="00",tabDaten[[#This Row],[art]]="01",tabDaten[[#This Row],[art]]="60",tabDaten[[#This Row],[art]]="61"),"0 Verwaltungshaushalt","1 Vermögenshaushalt")</f>
        <v>0 Verwaltungshaushalt</v>
      </c>
      <c r="D1864" s="14" t="str">
        <f>VLOOKUP(tabDaten[[#This Row],[art]],tabKontenart[],2,FALSE)</f>
        <v>01 Ausgaben VerwaltungsHH</v>
      </c>
      <c r="E1864" s="14" t="str">
        <f>LEFT(tabDaten[[#This Row],[Gld]],1) &amp; "    " &amp;VLOOKUP((tabDaten[[#This Row],[MandNr]]&amp;"x"&amp;LEFT(tabDaten[[#This Row],[Gld]],1)),tabGliederung[],2,FALSE)</f>
        <v xml:space="preserve">6    Bau- und Wohnungswesen, Verkehr </v>
      </c>
      <c r="F1864" s="14" t="str">
        <f>LEFT(tabDaten[[#This Row],[Gld]],2) &amp; "    " &amp;VLOOKUP((tabDaten[[#This Row],[MandNr]]&amp;"x"&amp;LEFT(tabDaten[[#This Row],[Gld]],2)),tabGliederung[],2,FALSE)</f>
        <v xml:space="preserve">61    Städteplanung, Vermessung, Bauordnung </v>
      </c>
      <c r="G18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4" s="14" t="str">
        <f>LEFT(tabDaten[[#This Row],[Gld]],4) &amp; "    " &amp;VLOOKUP((tabDaten[[#This Row],[MandNr]]&amp;"x"&amp;LEFT(tabDaten[[#This Row],[Gld]],4)),tabGliederung[],2,FALSE)</f>
        <v xml:space="preserve">6100    Städteplanung, Vermessung, Bauordnung </v>
      </c>
      <c r="I1864" s="14" t="str">
        <f>IF(OR(LEFT(tabDaten[[#This Row],[Grp]],1)*1=3,LEFT(tabDaten[[#This Row],[Grp]],1)*1=9),LEFT(tabDaten[[#This Row],[Grp]],2),LEFT(tabDaten[[#This Row],[Grp]],1))</f>
        <v>5</v>
      </c>
      <c r="J1864" s="14" t="str">
        <f>VLOOKUP(tabDaten[[#This Row],[GrpKurz]],tabGruppierung[],2,FALSE)</f>
        <v>A   Sächlicher Verwaltungs- und Betriebsaufwand</v>
      </c>
      <c r="K18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6100-520000    Geräte, Ausstattungs- und Einrichtungsgegenstände  </v>
      </c>
      <c r="L1864" s="17">
        <f>IF(OR(tabDaten[[#This Row],[art]]="00",tabDaten[[#This Row],[art]]="10"),tabDaten[[#This Row],[Plan]],tabDaten[[#This Row],[Plan]]*-1)</f>
        <v>-500</v>
      </c>
      <c r="M1864" s="18">
        <f>IF(OR(tabDaten[[#This Row],[art]]="00",tabDaten[[#This Row],[art]]="10",tabDaten[[#This Row],[art]]="60",tabDaten[[#This Row],[art]]="70"),tabDaten[[#This Row],[Rechnung]],tabDaten[[#This Row],[Rechnung]]*-1)</f>
        <v>-280.25</v>
      </c>
      <c r="N1864" s="44">
        <v>1</v>
      </c>
      <c r="O1864" s="45" t="s">
        <v>997</v>
      </c>
      <c r="P1864" s="45" t="s">
        <v>1337</v>
      </c>
      <c r="Q1864" s="45" t="s">
        <v>1714</v>
      </c>
      <c r="R1864" s="45" t="s">
        <v>995</v>
      </c>
      <c r="S1864" s="45" t="s">
        <v>1546</v>
      </c>
      <c r="T1864" s="44" t="s">
        <v>125</v>
      </c>
      <c r="U1864" s="46">
        <v>500</v>
      </c>
      <c r="V1864" s="46">
        <v>280.25</v>
      </c>
    </row>
    <row r="1865" spans="2:22" x14ac:dyDescent="0.2">
      <c r="B1865" s="14" t="str">
        <f>IF(tabDaten[[#This Row],[MandNr]]="","Fehler",IF(tabDaten[[#This Row],[MandNr]]=1,"1 Stadt Bad Rappenau","2 Eigenbetrieb Stadtenwässerung"))</f>
        <v>1 Stadt Bad Rappenau</v>
      </c>
      <c r="C1865" s="14" t="str">
        <f>IF(OR(tabDaten[[#This Row],[art]]="00",tabDaten[[#This Row],[art]]="01",tabDaten[[#This Row],[art]]="60",tabDaten[[#This Row],[art]]="61"),"0 Verwaltungshaushalt","1 Vermögenshaushalt")</f>
        <v>0 Verwaltungshaushalt</v>
      </c>
      <c r="D1865" s="14" t="str">
        <f>VLOOKUP(tabDaten[[#This Row],[art]],tabKontenart[],2,FALSE)</f>
        <v>01 Ausgaben VerwaltungsHH</v>
      </c>
      <c r="E1865" s="14" t="str">
        <f>LEFT(tabDaten[[#This Row],[Gld]],1) &amp; "    " &amp;VLOOKUP((tabDaten[[#This Row],[MandNr]]&amp;"x"&amp;LEFT(tabDaten[[#This Row],[Gld]],1)),tabGliederung[],2,FALSE)</f>
        <v xml:space="preserve">6    Bau- und Wohnungswesen, Verkehr </v>
      </c>
      <c r="F1865" s="14" t="str">
        <f>LEFT(tabDaten[[#This Row],[Gld]],2) &amp; "    " &amp;VLOOKUP((tabDaten[[#This Row],[MandNr]]&amp;"x"&amp;LEFT(tabDaten[[#This Row],[Gld]],2)),tabGliederung[],2,FALSE)</f>
        <v xml:space="preserve">61    Städteplanung, Vermessung, Bauordnung </v>
      </c>
      <c r="G18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5" s="14" t="str">
        <f>LEFT(tabDaten[[#This Row],[Gld]],4) &amp; "    " &amp;VLOOKUP((tabDaten[[#This Row],[MandNr]]&amp;"x"&amp;LEFT(tabDaten[[#This Row],[Gld]],4)),tabGliederung[],2,FALSE)</f>
        <v xml:space="preserve">6100    Städteplanung, Vermessung, Bauordnung </v>
      </c>
      <c r="I1865" s="14" t="str">
        <f>IF(OR(LEFT(tabDaten[[#This Row],[Grp]],1)*1=3,LEFT(tabDaten[[#This Row],[Grp]],1)*1=9),LEFT(tabDaten[[#This Row],[Grp]],2),LEFT(tabDaten[[#This Row],[Grp]],1))</f>
        <v>5</v>
      </c>
      <c r="J1865" s="14" t="str">
        <f>VLOOKUP(tabDaten[[#This Row],[GrpKurz]],tabGruppierung[],2,FALSE)</f>
        <v>A   Sächlicher Verwaltungs- und Betriebsaufwand</v>
      </c>
      <c r="K18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6100-522000    Druck- und Kopierkosten   </v>
      </c>
      <c r="L1865" s="17">
        <f>IF(OR(tabDaten[[#This Row],[art]]="00",tabDaten[[#This Row],[art]]="10"),tabDaten[[#This Row],[Plan]],tabDaten[[#This Row],[Plan]]*-1)</f>
        <v>-3800</v>
      </c>
      <c r="M1865" s="18">
        <f>IF(OR(tabDaten[[#This Row],[art]]="00",tabDaten[[#This Row],[art]]="10",tabDaten[[#This Row],[art]]="60",tabDaten[[#This Row],[art]]="70"),tabDaten[[#This Row],[Rechnung]],tabDaten[[#This Row],[Rechnung]]*-1)</f>
        <v>-946.6</v>
      </c>
      <c r="N1865" s="44">
        <v>1</v>
      </c>
      <c r="O1865" s="45" t="s">
        <v>997</v>
      </c>
      <c r="P1865" s="45" t="s">
        <v>1337</v>
      </c>
      <c r="Q1865" s="45" t="s">
        <v>1715</v>
      </c>
      <c r="R1865" s="45" t="s">
        <v>995</v>
      </c>
      <c r="S1865" s="45" t="s">
        <v>1546</v>
      </c>
      <c r="T1865" s="44" t="s">
        <v>110</v>
      </c>
      <c r="U1865" s="46">
        <v>3800</v>
      </c>
      <c r="V1865" s="46">
        <v>946.6</v>
      </c>
    </row>
    <row r="1866" spans="2:22" x14ac:dyDescent="0.2">
      <c r="B1866" s="14" t="str">
        <f>IF(tabDaten[[#This Row],[MandNr]]="","Fehler",IF(tabDaten[[#This Row],[MandNr]]=1,"1 Stadt Bad Rappenau","2 Eigenbetrieb Stadtenwässerung"))</f>
        <v>1 Stadt Bad Rappenau</v>
      </c>
      <c r="C1866" s="14" t="str">
        <f>IF(OR(tabDaten[[#This Row],[art]]="00",tabDaten[[#This Row],[art]]="01",tabDaten[[#This Row],[art]]="60",tabDaten[[#This Row],[art]]="61"),"0 Verwaltungshaushalt","1 Vermögenshaushalt")</f>
        <v>0 Verwaltungshaushalt</v>
      </c>
      <c r="D1866" s="14" t="str">
        <f>VLOOKUP(tabDaten[[#This Row],[art]],tabKontenart[],2,FALSE)</f>
        <v>01 Ausgaben VerwaltungsHH</v>
      </c>
      <c r="E1866" s="14" t="str">
        <f>LEFT(tabDaten[[#This Row],[Gld]],1) &amp; "    " &amp;VLOOKUP((tabDaten[[#This Row],[MandNr]]&amp;"x"&amp;LEFT(tabDaten[[#This Row],[Gld]],1)),tabGliederung[],2,FALSE)</f>
        <v xml:space="preserve">6    Bau- und Wohnungswesen, Verkehr </v>
      </c>
      <c r="F1866" s="14" t="str">
        <f>LEFT(tabDaten[[#This Row],[Gld]],2) &amp; "    " &amp;VLOOKUP((tabDaten[[#This Row],[MandNr]]&amp;"x"&amp;LEFT(tabDaten[[#This Row],[Gld]],2)),tabGliederung[],2,FALSE)</f>
        <v xml:space="preserve">61    Städteplanung, Vermessung, Bauordnung </v>
      </c>
      <c r="G18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6" s="14" t="str">
        <f>LEFT(tabDaten[[#This Row],[Gld]],4) &amp; "    " &amp;VLOOKUP((tabDaten[[#This Row],[MandNr]]&amp;"x"&amp;LEFT(tabDaten[[#This Row],[Gld]],4)),tabGliederung[],2,FALSE)</f>
        <v xml:space="preserve">6100    Städteplanung, Vermessung, Bauordnung </v>
      </c>
      <c r="I1866" s="14" t="str">
        <f>IF(OR(LEFT(tabDaten[[#This Row],[Grp]],1)*1=3,LEFT(tabDaten[[#This Row],[Grp]],1)*1=9),LEFT(tabDaten[[#This Row],[Grp]],2),LEFT(tabDaten[[#This Row],[Grp]],1))</f>
        <v>5</v>
      </c>
      <c r="J1866" s="14" t="str">
        <f>VLOOKUP(tabDaten[[#This Row],[GrpKurz]],tabGruppierung[],2,FALSE)</f>
        <v>A   Sächlicher Verwaltungs- und Betriebsaufwand</v>
      </c>
      <c r="K18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6100-550000    Haltung von Fahrzeugen  </v>
      </c>
      <c r="L1866" s="17">
        <f>IF(OR(tabDaten[[#This Row],[art]]="00",tabDaten[[#This Row],[art]]="10"),tabDaten[[#This Row],[Plan]],tabDaten[[#This Row],[Plan]]*-1)</f>
        <v>-2100</v>
      </c>
      <c r="M1866" s="18">
        <f>IF(OR(tabDaten[[#This Row],[art]]="00",tabDaten[[#This Row],[art]]="10",tabDaten[[#This Row],[art]]="60",tabDaten[[#This Row],[art]]="70"),tabDaten[[#This Row],[Rechnung]],tabDaten[[#This Row],[Rechnung]]*-1)</f>
        <v>0</v>
      </c>
      <c r="N1866" s="44">
        <v>1</v>
      </c>
      <c r="O1866" s="45" t="s">
        <v>997</v>
      </c>
      <c r="P1866" s="45" t="s">
        <v>1337</v>
      </c>
      <c r="Q1866" s="45" t="s">
        <v>1716</v>
      </c>
      <c r="R1866" s="45" t="s">
        <v>995</v>
      </c>
      <c r="S1866" s="45" t="s">
        <v>1546</v>
      </c>
      <c r="T1866" s="44" t="s">
        <v>111</v>
      </c>
      <c r="U1866" s="46">
        <v>2100</v>
      </c>
      <c r="V1866" s="46">
        <v>0</v>
      </c>
    </row>
    <row r="1867" spans="2:22" x14ac:dyDescent="0.2">
      <c r="B1867" s="14" t="str">
        <f>IF(tabDaten[[#This Row],[MandNr]]="","Fehler",IF(tabDaten[[#This Row],[MandNr]]=1,"1 Stadt Bad Rappenau","2 Eigenbetrieb Stadtenwässerung"))</f>
        <v>1 Stadt Bad Rappenau</v>
      </c>
      <c r="C1867" s="14" t="str">
        <f>IF(OR(tabDaten[[#This Row],[art]]="00",tabDaten[[#This Row],[art]]="01",tabDaten[[#This Row],[art]]="60",tabDaten[[#This Row],[art]]="61"),"0 Verwaltungshaushalt","1 Vermögenshaushalt")</f>
        <v>0 Verwaltungshaushalt</v>
      </c>
      <c r="D1867" s="14" t="str">
        <f>VLOOKUP(tabDaten[[#This Row],[art]],tabKontenart[],2,FALSE)</f>
        <v>01 Ausgaben VerwaltungsHH</v>
      </c>
      <c r="E1867" s="14" t="str">
        <f>LEFT(tabDaten[[#This Row],[Gld]],1) &amp; "    " &amp;VLOOKUP((tabDaten[[#This Row],[MandNr]]&amp;"x"&amp;LEFT(tabDaten[[#This Row],[Gld]],1)),tabGliederung[],2,FALSE)</f>
        <v xml:space="preserve">6    Bau- und Wohnungswesen, Verkehr </v>
      </c>
      <c r="F1867" s="14" t="str">
        <f>LEFT(tabDaten[[#This Row],[Gld]],2) &amp; "    " &amp;VLOOKUP((tabDaten[[#This Row],[MandNr]]&amp;"x"&amp;LEFT(tabDaten[[#This Row],[Gld]],2)),tabGliederung[],2,FALSE)</f>
        <v xml:space="preserve">61    Städteplanung, Vermessung, Bauordnung </v>
      </c>
      <c r="G18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7" s="14" t="str">
        <f>LEFT(tabDaten[[#This Row],[Gld]],4) &amp; "    " &amp;VLOOKUP((tabDaten[[#This Row],[MandNr]]&amp;"x"&amp;LEFT(tabDaten[[#This Row],[Gld]],4)),tabGliederung[],2,FALSE)</f>
        <v xml:space="preserve">6100    Städteplanung, Vermessung, Bauordnung </v>
      </c>
      <c r="I1867" s="14" t="str">
        <f>IF(OR(LEFT(tabDaten[[#This Row],[Grp]],1)*1=3,LEFT(tabDaten[[#This Row],[Grp]],1)*1=9),LEFT(tabDaten[[#This Row],[Grp]],2),LEFT(tabDaten[[#This Row],[Grp]],1))</f>
        <v>5</v>
      </c>
      <c r="J1867" s="14" t="str">
        <f>VLOOKUP(tabDaten[[#This Row],[GrpKurz]],tabGruppierung[],2,FALSE)</f>
        <v>A   Sächlicher Verwaltungs- und Betriebsaufwand</v>
      </c>
      <c r="K18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6100-562000    Aus- und Fortbildung Umschulung  </v>
      </c>
      <c r="L1867" s="17">
        <f>IF(OR(tabDaten[[#This Row],[art]]="00",tabDaten[[#This Row],[art]]="10"),tabDaten[[#This Row],[Plan]],tabDaten[[#This Row],[Plan]]*-1)</f>
        <v>-3000</v>
      </c>
      <c r="M1867" s="18">
        <f>IF(OR(tabDaten[[#This Row],[art]]="00",tabDaten[[#This Row],[art]]="10",tabDaten[[#This Row],[art]]="60",tabDaten[[#This Row],[art]]="70"),tabDaten[[#This Row],[Rechnung]],tabDaten[[#This Row],[Rechnung]]*-1)</f>
        <v>-1850</v>
      </c>
      <c r="N1867" s="44">
        <v>1</v>
      </c>
      <c r="O1867" s="45" t="s">
        <v>997</v>
      </c>
      <c r="P1867" s="45" t="s">
        <v>1337</v>
      </c>
      <c r="Q1867" s="45" t="s">
        <v>1727</v>
      </c>
      <c r="R1867" s="45" t="s">
        <v>995</v>
      </c>
      <c r="S1867" s="45" t="s">
        <v>1546</v>
      </c>
      <c r="T1867" s="44" t="s">
        <v>131</v>
      </c>
      <c r="U1867" s="46">
        <v>3000</v>
      </c>
      <c r="V1867" s="46">
        <v>1850</v>
      </c>
    </row>
    <row r="1868" spans="2:22" x14ac:dyDescent="0.2">
      <c r="B1868" s="14" t="str">
        <f>IF(tabDaten[[#This Row],[MandNr]]="","Fehler",IF(tabDaten[[#This Row],[MandNr]]=1,"1 Stadt Bad Rappenau","2 Eigenbetrieb Stadtenwässerung"))</f>
        <v>1 Stadt Bad Rappenau</v>
      </c>
      <c r="C1868" s="14" t="str">
        <f>IF(OR(tabDaten[[#This Row],[art]]="00",tabDaten[[#This Row],[art]]="01",tabDaten[[#This Row],[art]]="60",tabDaten[[#This Row],[art]]="61"),"0 Verwaltungshaushalt","1 Vermögenshaushalt")</f>
        <v>0 Verwaltungshaushalt</v>
      </c>
      <c r="D1868" s="14" t="str">
        <f>VLOOKUP(tabDaten[[#This Row],[art]],tabKontenart[],2,FALSE)</f>
        <v>01 Ausgaben VerwaltungsHH</v>
      </c>
      <c r="E1868" s="14" t="str">
        <f>LEFT(tabDaten[[#This Row],[Gld]],1) &amp; "    " &amp;VLOOKUP((tabDaten[[#This Row],[MandNr]]&amp;"x"&amp;LEFT(tabDaten[[#This Row],[Gld]],1)),tabGliederung[],2,FALSE)</f>
        <v xml:space="preserve">6    Bau- und Wohnungswesen, Verkehr </v>
      </c>
      <c r="F1868" s="14" t="str">
        <f>LEFT(tabDaten[[#This Row],[Gld]],2) &amp; "    " &amp;VLOOKUP((tabDaten[[#This Row],[MandNr]]&amp;"x"&amp;LEFT(tabDaten[[#This Row],[Gld]],2)),tabGliederung[],2,FALSE)</f>
        <v xml:space="preserve">61    Städteplanung, Vermessung, Bauordnung </v>
      </c>
      <c r="G18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8" s="14" t="str">
        <f>LEFT(tabDaten[[#This Row],[Gld]],4) &amp; "    " &amp;VLOOKUP((tabDaten[[#This Row],[MandNr]]&amp;"x"&amp;LEFT(tabDaten[[#This Row],[Gld]],4)),tabGliederung[],2,FALSE)</f>
        <v xml:space="preserve">6100    Städteplanung, Vermessung, Bauordnung </v>
      </c>
      <c r="I1868" s="14" t="str">
        <f>IF(OR(LEFT(tabDaten[[#This Row],[Grp]],1)*1=3,LEFT(tabDaten[[#This Row],[Grp]],1)*1=9),LEFT(tabDaten[[#This Row],[Grp]],2),LEFT(tabDaten[[#This Row],[Grp]],1))</f>
        <v>6</v>
      </c>
      <c r="J1868" s="14" t="str">
        <f>VLOOKUP(tabDaten[[#This Row],[GrpKurz]],tabGruppierung[],2,FALSE)</f>
        <v>A   Sächlicher Verwaltungs- und Betriebsaufwand</v>
      </c>
      <c r="K18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6100-601000    sächlicher Aufwand der Bauleitplanung  </v>
      </c>
      <c r="L1868" s="17">
        <f>IF(OR(tabDaten[[#This Row],[art]]="00",tabDaten[[#This Row],[art]]="10"),tabDaten[[#This Row],[Plan]],tabDaten[[#This Row],[Plan]]*-1)</f>
        <v>-195000</v>
      </c>
      <c r="M1868" s="18">
        <f>IF(OR(tabDaten[[#This Row],[art]]="00",tabDaten[[#This Row],[art]]="10",tabDaten[[#This Row],[art]]="60",tabDaten[[#This Row],[art]]="70"),tabDaten[[#This Row],[Rechnung]],tabDaten[[#This Row],[Rechnung]]*-1)</f>
        <v>-55538.65</v>
      </c>
      <c r="N1868" s="44">
        <v>1</v>
      </c>
      <c r="O1868" s="45" t="s">
        <v>997</v>
      </c>
      <c r="P1868" s="45" t="s">
        <v>1337</v>
      </c>
      <c r="Q1868" s="45" t="s">
        <v>1780</v>
      </c>
      <c r="R1868" s="45" t="s">
        <v>995</v>
      </c>
      <c r="S1868" s="45" t="s">
        <v>1546</v>
      </c>
      <c r="T1868" s="44" t="s">
        <v>245</v>
      </c>
      <c r="U1868" s="46">
        <v>195000</v>
      </c>
      <c r="V1868" s="46">
        <v>55538.65</v>
      </c>
    </row>
    <row r="1869" spans="2:22" x14ac:dyDescent="0.2">
      <c r="B1869" s="14" t="str">
        <f>IF(tabDaten[[#This Row],[MandNr]]="","Fehler",IF(tabDaten[[#This Row],[MandNr]]=1,"1 Stadt Bad Rappenau","2 Eigenbetrieb Stadtenwässerung"))</f>
        <v>1 Stadt Bad Rappenau</v>
      </c>
      <c r="C1869" s="14" t="str">
        <f>IF(OR(tabDaten[[#This Row],[art]]="00",tabDaten[[#This Row],[art]]="01",tabDaten[[#This Row],[art]]="60",tabDaten[[#This Row],[art]]="61"),"0 Verwaltungshaushalt","1 Vermögenshaushalt")</f>
        <v>0 Verwaltungshaushalt</v>
      </c>
      <c r="D1869" s="14" t="str">
        <f>VLOOKUP(tabDaten[[#This Row],[art]],tabKontenart[],2,FALSE)</f>
        <v>01 Ausgaben VerwaltungsHH</v>
      </c>
      <c r="E1869" s="14" t="str">
        <f>LEFT(tabDaten[[#This Row],[Gld]],1) &amp; "    " &amp;VLOOKUP((tabDaten[[#This Row],[MandNr]]&amp;"x"&amp;LEFT(tabDaten[[#This Row],[Gld]],1)),tabGliederung[],2,FALSE)</f>
        <v xml:space="preserve">6    Bau- und Wohnungswesen, Verkehr </v>
      </c>
      <c r="F1869" s="14" t="str">
        <f>LEFT(tabDaten[[#This Row],[Gld]],2) &amp; "    " &amp;VLOOKUP((tabDaten[[#This Row],[MandNr]]&amp;"x"&amp;LEFT(tabDaten[[#This Row],[Gld]],2)),tabGliederung[],2,FALSE)</f>
        <v xml:space="preserve">61    Städteplanung, Vermessung, Bauordnung </v>
      </c>
      <c r="G18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69" s="14" t="str">
        <f>LEFT(tabDaten[[#This Row],[Gld]],4) &amp; "    " &amp;VLOOKUP((tabDaten[[#This Row],[MandNr]]&amp;"x"&amp;LEFT(tabDaten[[#This Row],[Gld]],4)),tabGliederung[],2,FALSE)</f>
        <v xml:space="preserve">6100    Städteplanung, Vermessung, Bauordnung </v>
      </c>
      <c r="I1869" s="14" t="str">
        <f>IF(OR(LEFT(tabDaten[[#This Row],[Grp]],1)*1=3,LEFT(tabDaten[[#This Row],[Grp]],1)*1=9),LEFT(tabDaten[[#This Row],[Grp]],2),LEFT(tabDaten[[#This Row],[Grp]],1))</f>
        <v>6</v>
      </c>
      <c r="J1869" s="14" t="str">
        <f>VLOOKUP(tabDaten[[#This Row],[GrpKurz]],tabGruppierung[],2,FALSE)</f>
        <v>A   Sächlicher Verwaltungs- und Betriebsaufwand</v>
      </c>
      <c r="K18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6100-602000    sächlicher Aufwand für Umlegungen  </v>
      </c>
      <c r="L1869" s="17">
        <f>IF(OR(tabDaten[[#This Row],[art]]="00",tabDaten[[#This Row],[art]]="10"),tabDaten[[#This Row],[Plan]],tabDaten[[#This Row],[Plan]]*-1)</f>
        <v>-200000</v>
      </c>
      <c r="M1869" s="18">
        <f>IF(OR(tabDaten[[#This Row],[art]]="00",tabDaten[[#This Row],[art]]="10",tabDaten[[#This Row],[art]]="60",tabDaten[[#This Row],[art]]="70"),tabDaten[[#This Row],[Rechnung]],tabDaten[[#This Row],[Rechnung]]*-1)</f>
        <v>-139632.65</v>
      </c>
      <c r="N1869" s="44">
        <v>1</v>
      </c>
      <c r="O1869" s="45" t="s">
        <v>997</v>
      </c>
      <c r="P1869" s="45" t="s">
        <v>1337</v>
      </c>
      <c r="Q1869" s="45" t="s">
        <v>1781</v>
      </c>
      <c r="R1869" s="45" t="s">
        <v>995</v>
      </c>
      <c r="S1869" s="45" t="s">
        <v>1546</v>
      </c>
      <c r="T1869" s="44" t="s">
        <v>246</v>
      </c>
      <c r="U1869" s="46">
        <v>200000</v>
      </c>
      <c r="V1869" s="46">
        <v>139632.65</v>
      </c>
    </row>
    <row r="1870" spans="2:22" x14ac:dyDescent="0.2">
      <c r="B1870" s="14" t="str">
        <f>IF(tabDaten[[#This Row],[MandNr]]="","Fehler",IF(tabDaten[[#This Row],[MandNr]]=1,"1 Stadt Bad Rappenau","2 Eigenbetrieb Stadtenwässerung"))</f>
        <v>1 Stadt Bad Rappenau</v>
      </c>
      <c r="C1870" s="14" t="str">
        <f>IF(OR(tabDaten[[#This Row],[art]]="00",tabDaten[[#This Row],[art]]="01",tabDaten[[#This Row],[art]]="60",tabDaten[[#This Row],[art]]="61"),"0 Verwaltungshaushalt","1 Vermögenshaushalt")</f>
        <v>0 Verwaltungshaushalt</v>
      </c>
      <c r="D1870" s="14" t="str">
        <f>VLOOKUP(tabDaten[[#This Row],[art]],tabKontenart[],2,FALSE)</f>
        <v>01 Ausgaben VerwaltungsHH</v>
      </c>
      <c r="E1870" s="14" t="str">
        <f>LEFT(tabDaten[[#This Row],[Gld]],1) &amp; "    " &amp;VLOOKUP((tabDaten[[#This Row],[MandNr]]&amp;"x"&amp;LEFT(tabDaten[[#This Row],[Gld]],1)),tabGliederung[],2,FALSE)</f>
        <v xml:space="preserve">6    Bau- und Wohnungswesen, Verkehr </v>
      </c>
      <c r="F1870" s="14" t="str">
        <f>LEFT(tabDaten[[#This Row],[Gld]],2) &amp; "    " &amp;VLOOKUP((tabDaten[[#This Row],[MandNr]]&amp;"x"&amp;LEFT(tabDaten[[#This Row],[Gld]],2)),tabGliederung[],2,FALSE)</f>
        <v xml:space="preserve">61    Städteplanung, Vermessung, Bauordnung </v>
      </c>
      <c r="G18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70" s="14" t="str">
        <f>LEFT(tabDaten[[#This Row],[Gld]],4) &amp; "    " &amp;VLOOKUP((tabDaten[[#This Row],[MandNr]]&amp;"x"&amp;LEFT(tabDaten[[#This Row],[Gld]],4)),tabGliederung[],2,FALSE)</f>
        <v xml:space="preserve">6100    Städteplanung, Vermessung, Bauordnung </v>
      </c>
      <c r="I1870" s="14" t="str">
        <f>IF(OR(LEFT(tabDaten[[#This Row],[Grp]],1)*1=3,LEFT(tabDaten[[#This Row],[Grp]],1)*1=9),LEFT(tabDaten[[#This Row],[Grp]],2),LEFT(tabDaten[[#This Row],[Grp]],1))</f>
        <v>6</v>
      </c>
      <c r="J1870" s="14" t="str">
        <f>VLOOKUP(tabDaten[[#This Row],[GrpKurz]],tabGruppierung[],2,FALSE)</f>
        <v>A   Sächlicher Verwaltungs- und Betriebsaufwand</v>
      </c>
      <c r="K18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6100-603000    sächlicher Aufwand Vermessung   </v>
      </c>
      <c r="L1870" s="17">
        <f>IF(OR(tabDaten[[#This Row],[art]]="00",tabDaten[[#This Row],[art]]="10"),tabDaten[[#This Row],[Plan]],tabDaten[[#This Row],[Plan]]*-1)</f>
        <v>-10000</v>
      </c>
      <c r="M1870" s="18">
        <f>IF(OR(tabDaten[[#This Row],[art]]="00",tabDaten[[#This Row],[art]]="10",tabDaten[[#This Row],[art]]="60",tabDaten[[#This Row],[art]]="70"),tabDaten[[#This Row],[Rechnung]],tabDaten[[#This Row],[Rechnung]]*-1)</f>
        <v>-2281.13</v>
      </c>
      <c r="N1870" s="44">
        <v>1</v>
      </c>
      <c r="O1870" s="45" t="s">
        <v>997</v>
      </c>
      <c r="P1870" s="45" t="s">
        <v>1337</v>
      </c>
      <c r="Q1870" s="45" t="s">
        <v>1782</v>
      </c>
      <c r="R1870" s="45" t="s">
        <v>995</v>
      </c>
      <c r="S1870" s="45" t="s">
        <v>1546</v>
      </c>
      <c r="T1870" s="44" t="s">
        <v>247</v>
      </c>
      <c r="U1870" s="46">
        <v>10000</v>
      </c>
      <c r="V1870" s="46">
        <v>2281.13</v>
      </c>
    </row>
    <row r="1871" spans="2:22" x14ac:dyDescent="0.2">
      <c r="B1871" s="14" t="str">
        <f>IF(tabDaten[[#This Row],[MandNr]]="","Fehler",IF(tabDaten[[#This Row],[MandNr]]=1,"1 Stadt Bad Rappenau","2 Eigenbetrieb Stadtenwässerung"))</f>
        <v>1 Stadt Bad Rappenau</v>
      </c>
      <c r="C1871" s="14" t="str">
        <f>IF(OR(tabDaten[[#This Row],[art]]="00",tabDaten[[#This Row],[art]]="01",tabDaten[[#This Row],[art]]="60",tabDaten[[#This Row],[art]]="61"),"0 Verwaltungshaushalt","1 Vermögenshaushalt")</f>
        <v>0 Verwaltungshaushalt</v>
      </c>
      <c r="D1871" s="14" t="str">
        <f>VLOOKUP(tabDaten[[#This Row],[art]],tabKontenart[],2,FALSE)</f>
        <v>01 Ausgaben VerwaltungsHH</v>
      </c>
      <c r="E1871" s="14" t="str">
        <f>LEFT(tabDaten[[#This Row],[Gld]],1) &amp; "    " &amp;VLOOKUP((tabDaten[[#This Row],[MandNr]]&amp;"x"&amp;LEFT(tabDaten[[#This Row],[Gld]],1)),tabGliederung[],2,FALSE)</f>
        <v xml:space="preserve">6    Bau- und Wohnungswesen, Verkehr </v>
      </c>
      <c r="F1871" s="14" t="str">
        <f>LEFT(tabDaten[[#This Row],[Gld]],2) &amp; "    " &amp;VLOOKUP((tabDaten[[#This Row],[MandNr]]&amp;"x"&amp;LEFT(tabDaten[[#This Row],[Gld]],2)),tabGliederung[],2,FALSE)</f>
        <v xml:space="preserve">61    Städteplanung, Vermessung, Bauordnung </v>
      </c>
      <c r="G18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71" s="14" t="str">
        <f>LEFT(tabDaten[[#This Row],[Gld]],4) &amp; "    " &amp;VLOOKUP((tabDaten[[#This Row],[MandNr]]&amp;"x"&amp;LEFT(tabDaten[[#This Row],[Gld]],4)),tabGliederung[],2,FALSE)</f>
        <v xml:space="preserve">6100    Städteplanung, Vermessung, Bauordnung </v>
      </c>
      <c r="I1871" s="14" t="str">
        <f>IF(OR(LEFT(tabDaten[[#This Row],[Grp]],1)*1=3,LEFT(tabDaten[[#This Row],[Grp]],1)*1=9),LEFT(tabDaten[[#This Row],[Grp]],2),LEFT(tabDaten[[#This Row],[Grp]],1))</f>
        <v>6</v>
      </c>
      <c r="J1871" s="14" t="str">
        <f>VLOOKUP(tabDaten[[#This Row],[GrpKurz]],tabGruppierung[],2,FALSE)</f>
        <v>A   Sächlicher Verwaltungs- und Betriebsaufwand</v>
      </c>
      <c r="K18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6100-605000    Städtebauliche Entwicklungskonzepte und Beratungen  </v>
      </c>
      <c r="L1871" s="17">
        <f>IF(OR(tabDaten[[#This Row],[art]]="00",tabDaten[[#This Row],[art]]="10"),tabDaten[[#This Row],[Plan]],tabDaten[[#This Row],[Plan]]*-1)</f>
        <v>0</v>
      </c>
      <c r="M1871" s="18">
        <f>IF(OR(tabDaten[[#This Row],[art]]="00",tabDaten[[#This Row],[art]]="10",tabDaten[[#This Row],[art]]="60",tabDaten[[#This Row],[art]]="70"),tabDaten[[#This Row],[Rechnung]],tabDaten[[#This Row],[Rechnung]]*-1)</f>
        <v>-28255.360000000001</v>
      </c>
      <c r="N1871" s="44">
        <v>1</v>
      </c>
      <c r="O1871" s="45" t="s">
        <v>997</v>
      </c>
      <c r="P1871" s="45" t="s">
        <v>1337</v>
      </c>
      <c r="Q1871" s="45" t="s">
        <v>1751</v>
      </c>
      <c r="R1871" s="45" t="s">
        <v>995</v>
      </c>
      <c r="S1871" s="45" t="s">
        <v>1546</v>
      </c>
      <c r="T1871" s="44" t="s">
        <v>2207</v>
      </c>
      <c r="U1871" s="46">
        <v>0</v>
      </c>
      <c r="V1871" s="46">
        <v>28255.360000000001</v>
      </c>
    </row>
    <row r="1872" spans="2:22" x14ac:dyDescent="0.2">
      <c r="B1872" s="14" t="str">
        <f>IF(tabDaten[[#This Row],[MandNr]]="","Fehler",IF(tabDaten[[#This Row],[MandNr]]=1,"1 Stadt Bad Rappenau","2 Eigenbetrieb Stadtenwässerung"))</f>
        <v>1 Stadt Bad Rappenau</v>
      </c>
      <c r="C1872" s="14" t="str">
        <f>IF(OR(tabDaten[[#This Row],[art]]="00",tabDaten[[#This Row],[art]]="01",tabDaten[[#This Row],[art]]="60",tabDaten[[#This Row],[art]]="61"),"0 Verwaltungshaushalt","1 Vermögenshaushalt")</f>
        <v>0 Verwaltungshaushalt</v>
      </c>
      <c r="D1872" s="14" t="str">
        <f>VLOOKUP(tabDaten[[#This Row],[art]],tabKontenart[],2,FALSE)</f>
        <v>01 Ausgaben VerwaltungsHH</v>
      </c>
      <c r="E1872" s="14" t="str">
        <f>LEFT(tabDaten[[#This Row],[Gld]],1) &amp; "    " &amp;VLOOKUP((tabDaten[[#This Row],[MandNr]]&amp;"x"&amp;LEFT(tabDaten[[#This Row],[Gld]],1)),tabGliederung[],2,FALSE)</f>
        <v xml:space="preserve">6    Bau- und Wohnungswesen, Verkehr </v>
      </c>
      <c r="F1872" s="14" t="str">
        <f>LEFT(tabDaten[[#This Row],[Gld]],2) &amp; "    " &amp;VLOOKUP((tabDaten[[#This Row],[MandNr]]&amp;"x"&amp;LEFT(tabDaten[[#This Row],[Gld]],2)),tabGliederung[],2,FALSE)</f>
        <v xml:space="preserve">61    Städteplanung, Vermessung, Bauordnung </v>
      </c>
      <c r="G18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72" s="14" t="str">
        <f>LEFT(tabDaten[[#This Row],[Gld]],4) &amp; "    " &amp;VLOOKUP((tabDaten[[#This Row],[MandNr]]&amp;"x"&amp;LEFT(tabDaten[[#This Row],[Gld]],4)),tabGliederung[],2,FALSE)</f>
        <v xml:space="preserve">6100    Städteplanung, Vermessung, Bauordnung </v>
      </c>
      <c r="I1872" s="14" t="str">
        <f>IF(OR(LEFT(tabDaten[[#This Row],[Grp]],1)*1=3,LEFT(tabDaten[[#This Row],[Grp]],1)*1=9),LEFT(tabDaten[[#This Row],[Grp]],2),LEFT(tabDaten[[#This Row],[Grp]],1))</f>
        <v>6</v>
      </c>
      <c r="J1872" s="14" t="str">
        <f>VLOOKUP(tabDaten[[#This Row],[GrpKurz]],tabGruppierung[],2,FALSE)</f>
        <v>A   Sächlicher Verwaltungs- und Betriebsaufwand</v>
      </c>
      <c r="K18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6100-638000    EDV-Kosten   </v>
      </c>
      <c r="L1872" s="17">
        <f>IF(OR(tabDaten[[#This Row],[art]]="00",tabDaten[[#This Row],[art]]="10"),tabDaten[[#This Row],[Plan]],tabDaten[[#This Row],[Plan]]*-1)</f>
        <v>-14000</v>
      </c>
      <c r="M1872" s="18">
        <f>IF(OR(tabDaten[[#This Row],[art]]="00",tabDaten[[#This Row],[art]]="10",tabDaten[[#This Row],[art]]="60",tabDaten[[#This Row],[art]]="70"),tabDaten[[#This Row],[Rechnung]],tabDaten[[#This Row],[Rechnung]]*-1)</f>
        <v>-17958.349999999999</v>
      </c>
      <c r="N1872" s="44">
        <v>1</v>
      </c>
      <c r="O1872" s="45" t="s">
        <v>997</v>
      </c>
      <c r="P1872" s="45" t="s">
        <v>1337</v>
      </c>
      <c r="Q1872" s="45" t="s">
        <v>1722</v>
      </c>
      <c r="R1872" s="45" t="s">
        <v>995</v>
      </c>
      <c r="S1872" s="45" t="s">
        <v>1546</v>
      </c>
      <c r="T1872" s="44" t="s">
        <v>117</v>
      </c>
      <c r="U1872" s="46">
        <v>14000</v>
      </c>
      <c r="V1872" s="46">
        <v>17958.349999999999</v>
      </c>
    </row>
    <row r="1873" spans="2:22" x14ac:dyDescent="0.2">
      <c r="B1873" s="14" t="str">
        <f>IF(tabDaten[[#This Row],[MandNr]]="","Fehler",IF(tabDaten[[#This Row],[MandNr]]=1,"1 Stadt Bad Rappenau","2 Eigenbetrieb Stadtenwässerung"))</f>
        <v>1 Stadt Bad Rappenau</v>
      </c>
      <c r="C1873" s="14" t="str">
        <f>IF(OR(tabDaten[[#This Row],[art]]="00",tabDaten[[#This Row],[art]]="01",tabDaten[[#This Row],[art]]="60",tabDaten[[#This Row],[art]]="61"),"0 Verwaltungshaushalt","1 Vermögenshaushalt")</f>
        <v>0 Verwaltungshaushalt</v>
      </c>
      <c r="D1873" s="14" t="str">
        <f>VLOOKUP(tabDaten[[#This Row],[art]],tabKontenart[],2,FALSE)</f>
        <v>01 Ausgaben VerwaltungsHH</v>
      </c>
      <c r="E1873" s="14" t="str">
        <f>LEFT(tabDaten[[#This Row],[Gld]],1) &amp; "    " &amp;VLOOKUP((tabDaten[[#This Row],[MandNr]]&amp;"x"&amp;LEFT(tabDaten[[#This Row],[Gld]],1)),tabGliederung[],2,FALSE)</f>
        <v xml:space="preserve">6    Bau- und Wohnungswesen, Verkehr </v>
      </c>
      <c r="F1873" s="14" t="str">
        <f>LEFT(tabDaten[[#This Row],[Gld]],2) &amp; "    " &amp;VLOOKUP((tabDaten[[#This Row],[MandNr]]&amp;"x"&amp;LEFT(tabDaten[[#This Row],[Gld]],2)),tabGliederung[],2,FALSE)</f>
        <v xml:space="preserve">61    Städteplanung, Vermessung, Bauordnung </v>
      </c>
      <c r="G18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73" s="14" t="str">
        <f>LEFT(tabDaten[[#This Row],[Gld]],4) &amp; "    " &amp;VLOOKUP((tabDaten[[#This Row],[MandNr]]&amp;"x"&amp;LEFT(tabDaten[[#This Row],[Gld]],4)),tabGliederung[],2,FALSE)</f>
        <v xml:space="preserve">6100    Städteplanung, Vermessung, Bauordnung </v>
      </c>
      <c r="I1873" s="14" t="str">
        <f>IF(OR(LEFT(tabDaten[[#This Row],[Grp]],1)*1=3,LEFT(tabDaten[[#This Row],[Grp]],1)*1=9),LEFT(tabDaten[[#This Row],[Grp]],2),LEFT(tabDaten[[#This Row],[Grp]],1))</f>
        <v>6</v>
      </c>
      <c r="J1873" s="14" t="str">
        <f>VLOOKUP(tabDaten[[#This Row],[GrpKurz]],tabGruppierung[],2,FALSE)</f>
        <v>A   Sächlicher Verwaltungs- und Betriebsaufwand</v>
      </c>
      <c r="K18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6100-650000    Bürobedarf   </v>
      </c>
      <c r="L1873" s="17">
        <f>IF(OR(tabDaten[[#This Row],[art]]="00",tabDaten[[#This Row],[art]]="10"),tabDaten[[#This Row],[Plan]],tabDaten[[#This Row],[Plan]]*-1)</f>
        <v>-3500</v>
      </c>
      <c r="M1873" s="18">
        <f>IF(OR(tabDaten[[#This Row],[art]]="00",tabDaten[[#This Row],[art]]="10",tabDaten[[#This Row],[art]]="60",tabDaten[[#This Row],[art]]="70"),tabDaten[[#This Row],[Rechnung]],tabDaten[[#This Row],[Rechnung]]*-1)</f>
        <v>-283.79000000000002</v>
      </c>
      <c r="N1873" s="44">
        <v>1</v>
      </c>
      <c r="O1873" s="45" t="s">
        <v>997</v>
      </c>
      <c r="P1873" s="45" t="s">
        <v>1337</v>
      </c>
      <c r="Q1873" s="45" t="s">
        <v>1724</v>
      </c>
      <c r="R1873" s="45" t="s">
        <v>995</v>
      </c>
      <c r="S1873" s="45" t="s">
        <v>1546</v>
      </c>
      <c r="T1873" s="44" t="s">
        <v>119</v>
      </c>
      <c r="U1873" s="46">
        <v>3500</v>
      </c>
      <c r="V1873" s="46">
        <v>283.79000000000002</v>
      </c>
    </row>
    <row r="1874" spans="2:22" x14ac:dyDescent="0.2">
      <c r="B1874" s="14" t="str">
        <f>IF(tabDaten[[#This Row],[MandNr]]="","Fehler",IF(tabDaten[[#This Row],[MandNr]]=1,"1 Stadt Bad Rappenau","2 Eigenbetrieb Stadtenwässerung"))</f>
        <v>1 Stadt Bad Rappenau</v>
      </c>
      <c r="C1874" s="14" t="str">
        <f>IF(OR(tabDaten[[#This Row],[art]]="00",tabDaten[[#This Row],[art]]="01",tabDaten[[#This Row],[art]]="60",tabDaten[[#This Row],[art]]="61"),"0 Verwaltungshaushalt","1 Vermögenshaushalt")</f>
        <v>0 Verwaltungshaushalt</v>
      </c>
      <c r="D1874" s="14" t="str">
        <f>VLOOKUP(tabDaten[[#This Row],[art]],tabKontenart[],2,FALSE)</f>
        <v>01 Ausgaben VerwaltungsHH</v>
      </c>
      <c r="E1874" s="14" t="str">
        <f>LEFT(tabDaten[[#This Row],[Gld]],1) &amp; "    " &amp;VLOOKUP((tabDaten[[#This Row],[MandNr]]&amp;"x"&amp;LEFT(tabDaten[[#This Row],[Gld]],1)),tabGliederung[],2,FALSE)</f>
        <v xml:space="preserve">6    Bau- und Wohnungswesen, Verkehr </v>
      </c>
      <c r="F1874" s="14" t="str">
        <f>LEFT(tabDaten[[#This Row],[Gld]],2) &amp; "    " &amp;VLOOKUP((tabDaten[[#This Row],[MandNr]]&amp;"x"&amp;LEFT(tabDaten[[#This Row],[Gld]],2)),tabGliederung[],2,FALSE)</f>
        <v xml:space="preserve">61    Städteplanung, Vermessung, Bauordnung </v>
      </c>
      <c r="G18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74" s="14" t="str">
        <f>LEFT(tabDaten[[#This Row],[Gld]],4) &amp; "    " &amp;VLOOKUP((tabDaten[[#This Row],[MandNr]]&amp;"x"&amp;LEFT(tabDaten[[#This Row],[Gld]],4)),tabGliederung[],2,FALSE)</f>
        <v xml:space="preserve">6100    Städteplanung, Vermessung, Bauordnung </v>
      </c>
      <c r="I1874" s="14" t="str">
        <f>IF(OR(LEFT(tabDaten[[#This Row],[Grp]],1)*1=3,LEFT(tabDaten[[#This Row],[Grp]],1)*1=9),LEFT(tabDaten[[#This Row],[Grp]],2),LEFT(tabDaten[[#This Row],[Grp]],1))</f>
        <v>6</v>
      </c>
      <c r="J1874" s="14" t="str">
        <f>VLOOKUP(tabDaten[[#This Row],[GrpKurz]],tabGruppierung[],2,FALSE)</f>
        <v>A   Sächlicher Verwaltungs- und Betriebsaufwand</v>
      </c>
      <c r="K18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6100-655000    Sachverständigen-, Gerichts-und ähnliche Kosten  </v>
      </c>
      <c r="L1874" s="17">
        <f>IF(OR(tabDaten[[#This Row],[art]]="00",tabDaten[[#This Row],[art]]="10"),tabDaten[[#This Row],[Plan]],tabDaten[[#This Row],[Plan]]*-1)</f>
        <v>-80000</v>
      </c>
      <c r="M1874" s="18">
        <f>IF(OR(tabDaten[[#This Row],[art]]="00",tabDaten[[#This Row],[art]]="10",tabDaten[[#This Row],[art]]="60",tabDaten[[#This Row],[art]]="70"),tabDaten[[#This Row],[Rechnung]],tabDaten[[#This Row],[Rechnung]]*-1)</f>
        <v>-25432.89</v>
      </c>
      <c r="N1874" s="44">
        <v>1</v>
      </c>
      <c r="O1874" s="45" t="s">
        <v>997</v>
      </c>
      <c r="P1874" s="45" t="s">
        <v>1337</v>
      </c>
      <c r="Q1874" s="45" t="s">
        <v>1729</v>
      </c>
      <c r="R1874" s="45" t="s">
        <v>995</v>
      </c>
      <c r="S1874" s="45" t="s">
        <v>1546</v>
      </c>
      <c r="T1874" s="44" t="s">
        <v>244</v>
      </c>
      <c r="U1874" s="46">
        <v>80000</v>
      </c>
      <c r="V1874" s="46">
        <v>25432.89</v>
      </c>
    </row>
    <row r="1875" spans="2:22" x14ac:dyDescent="0.2">
      <c r="B1875" s="14" t="str">
        <f>IF(tabDaten[[#This Row],[MandNr]]="","Fehler",IF(tabDaten[[#This Row],[MandNr]]=1,"1 Stadt Bad Rappenau","2 Eigenbetrieb Stadtenwässerung"))</f>
        <v>1 Stadt Bad Rappenau</v>
      </c>
      <c r="C1875" s="14" t="str">
        <f>IF(OR(tabDaten[[#This Row],[art]]="00",tabDaten[[#This Row],[art]]="01",tabDaten[[#This Row],[art]]="60",tabDaten[[#This Row],[art]]="61"),"0 Verwaltungshaushalt","1 Vermögenshaushalt")</f>
        <v>0 Verwaltungshaushalt</v>
      </c>
      <c r="D1875" s="14" t="str">
        <f>VLOOKUP(tabDaten[[#This Row],[art]],tabKontenart[],2,FALSE)</f>
        <v>01 Ausgaben VerwaltungsHH</v>
      </c>
      <c r="E1875" s="14" t="str">
        <f>LEFT(tabDaten[[#This Row],[Gld]],1) &amp; "    " &amp;VLOOKUP((tabDaten[[#This Row],[MandNr]]&amp;"x"&amp;LEFT(tabDaten[[#This Row],[Gld]],1)),tabGliederung[],2,FALSE)</f>
        <v xml:space="preserve">6    Bau- und Wohnungswesen, Verkehr </v>
      </c>
      <c r="F1875" s="14" t="str">
        <f>LEFT(tabDaten[[#This Row],[Gld]],2) &amp; "    " &amp;VLOOKUP((tabDaten[[#This Row],[MandNr]]&amp;"x"&amp;LEFT(tabDaten[[#This Row],[Gld]],2)),tabGliederung[],2,FALSE)</f>
        <v xml:space="preserve">61    Städteplanung, Vermessung, Bauordnung </v>
      </c>
      <c r="G18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1875" s="14" t="str">
        <f>LEFT(tabDaten[[#This Row],[Gld]],4) &amp; "    " &amp;VLOOKUP((tabDaten[[#This Row],[MandNr]]&amp;"x"&amp;LEFT(tabDaten[[#This Row],[Gld]],4)),tabGliederung[],2,FALSE)</f>
        <v xml:space="preserve">6100    Städteplanung, Vermessung, Bauordnung </v>
      </c>
      <c r="I1875" s="14" t="str">
        <f>IF(OR(LEFT(tabDaten[[#This Row],[Grp]],1)*1=3,LEFT(tabDaten[[#This Row],[Grp]],1)*1=9),LEFT(tabDaten[[#This Row],[Grp]],2),LEFT(tabDaten[[#This Row],[Grp]],1))</f>
        <v>6</v>
      </c>
      <c r="J1875" s="14" t="str">
        <f>VLOOKUP(tabDaten[[#This Row],[GrpKurz]],tabGruppierung[],2,FALSE)</f>
        <v>A   Sächlicher Verwaltungs- und Betriebsaufwand</v>
      </c>
      <c r="K18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6100-668000    Vermischte Ausgaben   </v>
      </c>
      <c r="L1875" s="17">
        <f>IF(OR(tabDaten[[#This Row],[art]]="00",tabDaten[[#This Row],[art]]="10"),tabDaten[[#This Row],[Plan]],tabDaten[[#This Row],[Plan]]*-1)</f>
        <v>-1000</v>
      </c>
      <c r="M1875" s="18">
        <f>IF(OR(tabDaten[[#This Row],[art]]="00",tabDaten[[#This Row],[art]]="10",tabDaten[[#This Row],[art]]="60",tabDaten[[#This Row],[art]]="70"),tabDaten[[#This Row],[Rechnung]],tabDaten[[#This Row],[Rechnung]]*-1)</f>
        <v>-83.25</v>
      </c>
      <c r="N1875" s="44">
        <v>1</v>
      </c>
      <c r="O1875" s="45" t="s">
        <v>997</v>
      </c>
      <c r="P1875" s="45" t="s">
        <v>1337</v>
      </c>
      <c r="Q1875" s="45" t="s">
        <v>1726</v>
      </c>
      <c r="R1875" s="45" t="s">
        <v>995</v>
      </c>
      <c r="S1875" s="45" t="s">
        <v>1546</v>
      </c>
      <c r="T1875" s="44" t="s">
        <v>121</v>
      </c>
      <c r="U1875" s="46">
        <v>1000</v>
      </c>
      <c r="V1875" s="46">
        <v>83.25</v>
      </c>
    </row>
    <row r="1876" spans="2:22" x14ac:dyDescent="0.2">
      <c r="B1876" s="14" t="str">
        <f>IF(tabDaten[[#This Row],[MandNr]]="","Fehler",IF(tabDaten[[#This Row],[MandNr]]=1,"1 Stadt Bad Rappenau","2 Eigenbetrieb Stadtenwässerung"))</f>
        <v>1 Stadt Bad Rappenau</v>
      </c>
      <c r="C1876" s="14" t="str">
        <f>IF(OR(tabDaten[[#This Row],[art]]="00",tabDaten[[#This Row],[art]]="01",tabDaten[[#This Row],[art]]="60",tabDaten[[#This Row],[art]]="61"),"0 Verwaltungshaushalt","1 Vermögenshaushalt")</f>
        <v>0 Verwaltungshaushalt</v>
      </c>
      <c r="D1876" s="14" t="str">
        <f>VLOOKUP(tabDaten[[#This Row],[art]],tabKontenart[],2,FALSE)</f>
        <v>01 Ausgaben VerwaltungsHH</v>
      </c>
      <c r="E1876" s="14" t="str">
        <f>LEFT(tabDaten[[#This Row],[Gld]],1) &amp; "    " &amp;VLOOKUP((tabDaten[[#This Row],[MandNr]]&amp;"x"&amp;LEFT(tabDaten[[#This Row],[Gld]],1)),tabGliederung[],2,FALSE)</f>
        <v xml:space="preserve">6    Bau- und Wohnungswesen, Verkehr </v>
      </c>
      <c r="F1876" s="14" t="str">
        <f>LEFT(tabDaten[[#This Row],[Gld]],2) &amp; "    " &amp;VLOOKUP((tabDaten[[#This Row],[MandNr]]&amp;"x"&amp;LEFT(tabDaten[[#This Row],[Gld]],2)),tabGliederung[],2,FALSE)</f>
        <v>62    Wohnungsbauförderung und Wohnungsfürsorge</v>
      </c>
      <c r="G18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62    Wohnungsbauförderung und Wohnungsfürsorge</v>
      </c>
      <c r="H1876" s="14" t="str">
        <f>LEFT(tabDaten[[#This Row],[Gld]],4) &amp; "    " &amp;VLOOKUP((tabDaten[[#This Row],[MandNr]]&amp;"x"&amp;LEFT(tabDaten[[#This Row],[Gld]],4)),tabGliederung[],2,FALSE)</f>
        <v xml:space="preserve">6200    Wohnbauförderung </v>
      </c>
      <c r="I1876" s="14" t="str">
        <f>IF(OR(LEFT(tabDaten[[#This Row],[Grp]],1)*1=3,LEFT(tabDaten[[#This Row],[Grp]],1)*1=9),LEFT(tabDaten[[#This Row],[Grp]],2),LEFT(tabDaten[[#This Row],[Grp]],1))</f>
        <v>7</v>
      </c>
      <c r="J1876" s="14" t="str">
        <f>VLOOKUP(tabDaten[[#This Row],[GrpKurz]],tabGruppierung[],2,FALSE)</f>
        <v>A   Zuweisungen und Zuschüsse (nicht für Investitionen)</v>
      </c>
      <c r="K18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6200-718000    Zuweisungen und Zuschüsse Wohnungsbauförderprogramm  </v>
      </c>
      <c r="L1876" s="17">
        <f>IF(OR(tabDaten[[#This Row],[art]]="00",tabDaten[[#This Row],[art]]="10"),tabDaten[[#This Row],[Plan]],tabDaten[[#This Row],[Plan]]*-1)</f>
        <v>-10000</v>
      </c>
      <c r="M1876" s="18">
        <f>IF(OR(tabDaten[[#This Row],[art]]="00",tabDaten[[#This Row],[art]]="10",tabDaten[[#This Row],[art]]="60",tabDaten[[#This Row],[art]]="70"),tabDaten[[#This Row],[Rechnung]],tabDaten[[#This Row],[Rechnung]]*-1)</f>
        <v>-27410</v>
      </c>
      <c r="N1876" s="44">
        <v>1</v>
      </c>
      <c r="O1876" s="45" t="s">
        <v>997</v>
      </c>
      <c r="P1876" s="45" t="s">
        <v>1346</v>
      </c>
      <c r="Q1876" s="45" t="s">
        <v>1772</v>
      </c>
      <c r="R1876" s="45" t="s">
        <v>995</v>
      </c>
      <c r="S1876" s="45" t="s">
        <v>1546</v>
      </c>
      <c r="T1876" s="44" t="s">
        <v>2135</v>
      </c>
      <c r="U1876" s="46">
        <v>10000</v>
      </c>
      <c r="V1876" s="46">
        <v>27410</v>
      </c>
    </row>
    <row r="1877" spans="2:22" x14ac:dyDescent="0.2">
      <c r="B1877" s="14" t="str">
        <f>IF(tabDaten[[#This Row],[MandNr]]="","Fehler",IF(tabDaten[[#This Row],[MandNr]]=1,"1 Stadt Bad Rappenau","2 Eigenbetrieb Stadtenwässerung"))</f>
        <v>1 Stadt Bad Rappenau</v>
      </c>
      <c r="C1877" s="14" t="str">
        <f>IF(OR(tabDaten[[#This Row],[art]]="00",tabDaten[[#This Row],[art]]="01",tabDaten[[#This Row],[art]]="60",tabDaten[[#This Row],[art]]="61"),"0 Verwaltungshaushalt","1 Vermögenshaushalt")</f>
        <v>0 Verwaltungshaushalt</v>
      </c>
      <c r="D1877" s="14" t="str">
        <f>VLOOKUP(tabDaten[[#This Row],[art]],tabKontenart[],2,FALSE)</f>
        <v>01 Ausgaben VerwaltungsHH</v>
      </c>
      <c r="E1877" s="14" t="str">
        <f>LEFT(tabDaten[[#This Row],[Gld]],1) &amp; "    " &amp;VLOOKUP((tabDaten[[#This Row],[MandNr]]&amp;"x"&amp;LEFT(tabDaten[[#This Row],[Gld]],1)),tabGliederung[],2,FALSE)</f>
        <v xml:space="preserve">6    Bau- und Wohnungswesen, Verkehr </v>
      </c>
      <c r="F1877" s="14" t="str">
        <f>LEFT(tabDaten[[#This Row],[Gld]],2) &amp; "    " &amp;VLOOKUP((tabDaten[[#This Row],[MandNr]]&amp;"x"&amp;LEFT(tabDaten[[#This Row],[Gld]],2)),tabGliederung[],2,FALSE)</f>
        <v>62    Wohnungsbauförderung und Wohnungsfürsorge</v>
      </c>
      <c r="G18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62    Wohnungsbauförderung und Wohnungsfürsorge</v>
      </c>
      <c r="H1877" s="14" t="str">
        <f>LEFT(tabDaten[[#This Row],[Gld]],4) &amp; "    " &amp;VLOOKUP((tabDaten[[#This Row],[MandNr]]&amp;"x"&amp;LEFT(tabDaten[[#This Row],[Gld]],4)),tabGliederung[],2,FALSE)</f>
        <v xml:space="preserve">6200    Wohnbauförderung </v>
      </c>
      <c r="I1877" s="14" t="str">
        <f>IF(OR(LEFT(tabDaten[[#This Row],[Grp]],1)*1=3,LEFT(tabDaten[[#This Row],[Grp]],1)*1=9),LEFT(tabDaten[[#This Row],[Grp]],2),LEFT(tabDaten[[#This Row],[Grp]],1))</f>
        <v>8</v>
      </c>
      <c r="J1877" s="14" t="str">
        <f>VLOOKUP(tabDaten[[#This Row],[GrpKurz]],tabGruppierung[],2,FALSE)</f>
        <v>A   Sonstige Finanzausgaben</v>
      </c>
      <c r="K18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6200-841000    Inanspruchnahme aus Bürgschaften   </v>
      </c>
      <c r="L1877" s="17">
        <f>IF(OR(tabDaten[[#This Row],[art]]="00",tabDaten[[#This Row],[art]]="10"),tabDaten[[#This Row],[Plan]],tabDaten[[#This Row],[Plan]]*-1)</f>
        <v>-10000</v>
      </c>
      <c r="M1877" s="18">
        <f>IF(OR(tabDaten[[#This Row],[art]]="00",tabDaten[[#This Row],[art]]="10",tabDaten[[#This Row],[art]]="60",tabDaten[[#This Row],[art]]="70"),tabDaten[[#This Row],[Rechnung]],tabDaten[[#This Row],[Rechnung]]*-1)</f>
        <v>0</v>
      </c>
      <c r="N1877" s="44">
        <v>1</v>
      </c>
      <c r="O1877" s="45" t="s">
        <v>997</v>
      </c>
      <c r="P1877" s="45" t="s">
        <v>1346</v>
      </c>
      <c r="Q1877" s="45" t="s">
        <v>1783</v>
      </c>
      <c r="R1877" s="45" t="s">
        <v>995</v>
      </c>
      <c r="S1877" s="45" t="s">
        <v>1546</v>
      </c>
      <c r="T1877" s="44" t="s">
        <v>248</v>
      </c>
      <c r="U1877" s="46">
        <v>10000</v>
      </c>
      <c r="V1877" s="46">
        <v>0</v>
      </c>
    </row>
    <row r="1878" spans="2:22" x14ac:dyDescent="0.2">
      <c r="B1878" s="14" t="str">
        <f>IF(tabDaten[[#This Row],[MandNr]]="","Fehler",IF(tabDaten[[#This Row],[MandNr]]=1,"1 Stadt Bad Rappenau","2 Eigenbetrieb Stadtenwässerung"))</f>
        <v>1 Stadt Bad Rappenau</v>
      </c>
      <c r="C1878" s="14" t="str">
        <f>IF(OR(tabDaten[[#This Row],[art]]="00",tabDaten[[#This Row],[art]]="01",tabDaten[[#This Row],[art]]="60",tabDaten[[#This Row],[art]]="61"),"0 Verwaltungshaushalt","1 Vermögenshaushalt")</f>
        <v>0 Verwaltungshaushalt</v>
      </c>
      <c r="D1878" s="14" t="str">
        <f>VLOOKUP(tabDaten[[#This Row],[art]],tabKontenart[],2,FALSE)</f>
        <v>01 Ausgaben VerwaltungsHH</v>
      </c>
      <c r="E1878" s="14" t="str">
        <f>LEFT(tabDaten[[#This Row],[Gld]],1) &amp; "    " &amp;VLOOKUP((tabDaten[[#This Row],[MandNr]]&amp;"x"&amp;LEFT(tabDaten[[#This Row],[Gld]],1)),tabGliederung[],2,FALSE)</f>
        <v xml:space="preserve">6    Bau- und Wohnungswesen, Verkehr </v>
      </c>
      <c r="F1878" s="14" t="str">
        <f>LEFT(tabDaten[[#This Row],[Gld]],2) &amp; "    " &amp;VLOOKUP((tabDaten[[#This Row],[MandNr]]&amp;"x"&amp;LEFT(tabDaten[[#This Row],[Gld]],2)),tabGliederung[],2,FALSE)</f>
        <v xml:space="preserve">63    Gemeindestraßen </v>
      </c>
      <c r="G18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1878" s="14" t="str">
        <f>LEFT(tabDaten[[#This Row],[Gld]],4) &amp; "    " &amp;VLOOKUP((tabDaten[[#This Row],[MandNr]]&amp;"x"&amp;LEFT(tabDaten[[#This Row],[Gld]],4)),tabGliederung[],2,FALSE)</f>
        <v xml:space="preserve">6300    Gemeindestraßen </v>
      </c>
      <c r="I1878" s="14" t="str">
        <f>IF(OR(LEFT(tabDaten[[#This Row],[Grp]],1)*1=3,LEFT(tabDaten[[#This Row],[Grp]],1)*1=9),LEFT(tabDaten[[#This Row],[Grp]],2),LEFT(tabDaten[[#This Row],[Grp]],1))</f>
        <v>5</v>
      </c>
      <c r="J1878" s="14" t="str">
        <f>VLOOKUP(tabDaten[[#This Row],[GrpKurz]],tabGruppierung[],2,FALSE)</f>
        <v>A   Sächlicher Verwaltungs- und Betriebsaufwand</v>
      </c>
      <c r="K18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6300-510000    Straßenunterhaltung   </v>
      </c>
      <c r="L1878" s="17">
        <f>IF(OR(tabDaten[[#This Row],[art]]="00",tabDaten[[#This Row],[art]]="10"),tabDaten[[#This Row],[Plan]],tabDaten[[#This Row],[Plan]]*-1)</f>
        <v>-900000</v>
      </c>
      <c r="M1878" s="18">
        <f>IF(OR(tabDaten[[#This Row],[art]]="00",tabDaten[[#This Row],[art]]="10",tabDaten[[#This Row],[art]]="60",tabDaten[[#This Row],[art]]="70"),tabDaten[[#This Row],[Rechnung]],tabDaten[[#This Row],[Rechnung]]*-1)</f>
        <v>-451429.87</v>
      </c>
      <c r="N1878" s="44">
        <v>1</v>
      </c>
      <c r="O1878" s="45" t="s">
        <v>997</v>
      </c>
      <c r="P1878" s="45" t="s">
        <v>1348</v>
      </c>
      <c r="Q1878" s="45" t="s">
        <v>1731</v>
      </c>
      <c r="R1878" s="45" t="s">
        <v>995</v>
      </c>
      <c r="S1878" s="45" t="s">
        <v>1546</v>
      </c>
      <c r="T1878" s="44" t="s">
        <v>249</v>
      </c>
      <c r="U1878" s="46">
        <v>900000</v>
      </c>
      <c r="V1878" s="46">
        <v>451429.87</v>
      </c>
    </row>
    <row r="1879" spans="2:22" x14ac:dyDescent="0.2">
      <c r="B1879" s="14" t="str">
        <f>IF(tabDaten[[#This Row],[MandNr]]="","Fehler",IF(tabDaten[[#This Row],[MandNr]]=1,"1 Stadt Bad Rappenau","2 Eigenbetrieb Stadtenwässerung"))</f>
        <v>1 Stadt Bad Rappenau</v>
      </c>
      <c r="C1879" s="14" t="str">
        <f>IF(OR(tabDaten[[#This Row],[art]]="00",tabDaten[[#This Row],[art]]="01",tabDaten[[#This Row],[art]]="60",tabDaten[[#This Row],[art]]="61"),"0 Verwaltungshaushalt","1 Vermögenshaushalt")</f>
        <v>0 Verwaltungshaushalt</v>
      </c>
      <c r="D1879" s="14" t="str">
        <f>VLOOKUP(tabDaten[[#This Row],[art]],tabKontenart[],2,FALSE)</f>
        <v>01 Ausgaben VerwaltungsHH</v>
      </c>
      <c r="E1879" s="14" t="str">
        <f>LEFT(tabDaten[[#This Row],[Gld]],1) &amp; "    " &amp;VLOOKUP((tabDaten[[#This Row],[MandNr]]&amp;"x"&amp;LEFT(tabDaten[[#This Row],[Gld]],1)),tabGliederung[],2,FALSE)</f>
        <v xml:space="preserve">6    Bau- und Wohnungswesen, Verkehr </v>
      </c>
      <c r="F1879" s="14" t="str">
        <f>LEFT(tabDaten[[#This Row],[Gld]],2) &amp; "    " &amp;VLOOKUP((tabDaten[[#This Row],[MandNr]]&amp;"x"&amp;LEFT(tabDaten[[#This Row],[Gld]],2)),tabGliederung[],2,FALSE)</f>
        <v xml:space="preserve">63    Gemeindestraßen </v>
      </c>
      <c r="G18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1879" s="14" t="str">
        <f>LEFT(tabDaten[[#This Row],[Gld]],4) &amp; "    " &amp;VLOOKUP((tabDaten[[#This Row],[MandNr]]&amp;"x"&amp;LEFT(tabDaten[[#This Row],[Gld]],4)),tabGliederung[],2,FALSE)</f>
        <v xml:space="preserve">6300    Gemeindestraßen </v>
      </c>
      <c r="I1879" s="14" t="str">
        <f>IF(OR(LEFT(tabDaten[[#This Row],[Grp]],1)*1=3,LEFT(tabDaten[[#This Row],[Grp]],1)*1=9),LEFT(tabDaten[[#This Row],[Grp]],2),LEFT(tabDaten[[#This Row],[Grp]],1))</f>
        <v>5</v>
      </c>
      <c r="J1879" s="14" t="str">
        <f>VLOOKUP(tabDaten[[#This Row],[GrpKurz]],tabGruppierung[],2,FALSE)</f>
        <v>A   Sächlicher Verwaltungs- und Betriebsaufwand</v>
      </c>
      <c r="K18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6300-510100    Unterhaltung von Aufzügen   </v>
      </c>
      <c r="L1879" s="17">
        <f>IF(OR(tabDaten[[#This Row],[art]]="00",tabDaten[[#This Row],[art]]="10"),tabDaten[[#This Row],[Plan]],tabDaten[[#This Row],[Plan]]*-1)</f>
        <v>-20000</v>
      </c>
      <c r="M1879" s="18">
        <f>IF(OR(tabDaten[[#This Row],[art]]="00",tabDaten[[#This Row],[art]]="10",tabDaten[[#This Row],[art]]="60",tabDaten[[#This Row],[art]]="70"),tabDaten[[#This Row],[Rechnung]],tabDaten[[#This Row],[Rechnung]]*-1)</f>
        <v>-14560.76</v>
      </c>
      <c r="N1879" s="44">
        <v>1</v>
      </c>
      <c r="O1879" s="45" t="s">
        <v>997</v>
      </c>
      <c r="P1879" s="45" t="s">
        <v>1348</v>
      </c>
      <c r="Q1879" s="45" t="s">
        <v>1784</v>
      </c>
      <c r="R1879" s="45" t="s">
        <v>995</v>
      </c>
      <c r="S1879" s="45" t="s">
        <v>1546</v>
      </c>
      <c r="T1879" s="44" t="s">
        <v>250</v>
      </c>
      <c r="U1879" s="46">
        <v>20000</v>
      </c>
      <c r="V1879" s="46">
        <v>14560.76</v>
      </c>
    </row>
    <row r="1880" spans="2:22" x14ac:dyDescent="0.2">
      <c r="B1880" s="14" t="str">
        <f>IF(tabDaten[[#This Row],[MandNr]]="","Fehler",IF(tabDaten[[#This Row],[MandNr]]=1,"1 Stadt Bad Rappenau","2 Eigenbetrieb Stadtenwässerung"))</f>
        <v>1 Stadt Bad Rappenau</v>
      </c>
      <c r="C1880" s="14" t="str">
        <f>IF(OR(tabDaten[[#This Row],[art]]="00",tabDaten[[#This Row],[art]]="01",tabDaten[[#This Row],[art]]="60",tabDaten[[#This Row],[art]]="61"),"0 Verwaltungshaushalt","1 Vermögenshaushalt")</f>
        <v>0 Verwaltungshaushalt</v>
      </c>
      <c r="D1880" s="14" t="str">
        <f>VLOOKUP(tabDaten[[#This Row],[art]],tabKontenart[],2,FALSE)</f>
        <v>01 Ausgaben VerwaltungsHH</v>
      </c>
      <c r="E1880" s="14" t="str">
        <f>LEFT(tabDaten[[#This Row],[Gld]],1) &amp; "    " &amp;VLOOKUP((tabDaten[[#This Row],[MandNr]]&amp;"x"&amp;LEFT(tabDaten[[#This Row],[Gld]],1)),tabGliederung[],2,FALSE)</f>
        <v xml:space="preserve">6    Bau- und Wohnungswesen, Verkehr </v>
      </c>
      <c r="F1880" s="14" t="str">
        <f>LEFT(tabDaten[[#This Row],[Gld]],2) &amp; "    " &amp;VLOOKUP((tabDaten[[#This Row],[MandNr]]&amp;"x"&amp;LEFT(tabDaten[[#This Row],[Gld]],2)),tabGliederung[],2,FALSE)</f>
        <v xml:space="preserve">63    Gemeindestraßen </v>
      </c>
      <c r="G18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1880" s="14" t="str">
        <f>LEFT(tabDaten[[#This Row],[Gld]],4) &amp; "    " &amp;VLOOKUP((tabDaten[[#This Row],[MandNr]]&amp;"x"&amp;LEFT(tabDaten[[#This Row],[Gld]],4)),tabGliederung[],2,FALSE)</f>
        <v xml:space="preserve">6300    Gemeindestraßen </v>
      </c>
      <c r="I1880" s="14" t="str">
        <f>IF(OR(LEFT(tabDaten[[#This Row],[Grp]],1)*1=3,LEFT(tabDaten[[#This Row],[Grp]],1)*1=9),LEFT(tabDaten[[#This Row],[Grp]],2),LEFT(tabDaten[[#This Row],[Grp]],1))</f>
        <v>5</v>
      </c>
      <c r="J1880" s="14" t="str">
        <f>VLOOKUP(tabDaten[[#This Row],[GrpKurz]],tabGruppierung[],2,FALSE)</f>
        <v>A   Sächlicher Verwaltungs- und Betriebsaufwand</v>
      </c>
      <c r="K18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6300-519000    Straßenunterhaltungen im Rahmen der Verwaltungsgemeinschaft  </v>
      </c>
      <c r="L1880" s="17">
        <f>IF(OR(tabDaten[[#This Row],[art]]="00",tabDaten[[#This Row],[art]]="10"),tabDaten[[#This Row],[Plan]],tabDaten[[#This Row],[Plan]]*-1)</f>
        <v>-40000</v>
      </c>
      <c r="M1880" s="18">
        <f>IF(OR(tabDaten[[#This Row],[art]]="00",tabDaten[[#This Row],[art]]="10",tabDaten[[#This Row],[art]]="60",tabDaten[[#This Row],[art]]="70"),tabDaten[[#This Row],[Rechnung]],tabDaten[[#This Row],[Rechnung]]*-1)</f>
        <v>-9945.5</v>
      </c>
      <c r="N1880" s="44">
        <v>1</v>
      </c>
      <c r="O1880" s="45" t="s">
        <v>997</v>
      </c>
      <c r="P1880" s="45" t="s">
        <v>1348</v>
      </c>
      <c r="Q1880" s="45" t="s">
        <v>2208</v>
      </c>
      <c r="R1880" s="45" t="s">
        <v>995</v>
      </c>
      <c r="S1880" s="45" t="s">
        <v>1546</v>
      </c>
      <c r="T1880" s="44" t="s">
        <v>2209</v>
      </c>
      <c r="U1880" s="46">
        <v>40000</v>
      </c>
      <c r="V1880" s="46">
        <v>9945.5</v>
      </c>
    </row>
    <row r="1881" spans="2:22" x14ac:dyDescent="0.2">
      <c r="B1881" s="14" t="str">
        <f>IF(tabDaten[[#This Row],[MandNr]]="","Fehler",IF(tabDaten[[#This Row],[MandNr]]=1,"1 Stadt Bad Rappenau","2 Eigenbetrieb Stadtenwässerung"))</f>
        <v>1 Stadt Bad Rappenau</v>
      </c>
      <c r="C1881" s="14" t="str">
        <f>IF(OR(tabDaten[[#This Row],[art]]="00",tabDaten[[#This Row],[art]]="01",tabDaten[[#This Row],[art]]="60",tabDaten[[#This Row],[art]]="61"),"0 Verwaltungshaushalt","1 Vermögenshaushalt")</f>
        <v>0 Verwaltungshaushalt</v>
      </c>
      <c r="D1881" s="14" t="str">
        <f>VLOOKUP(tabDaten[[#This Row],[art]],tabKontenart[],2,FALSE)</f>
        <v>01 Ausgaben VerwaltungsHH</v>
      </c>
      <c r="E1881" s="14" t="str">
        <f>LEFT(tabDaten[[#This Row],[Gld]],1) &amp; "    " &amp;VLOOKUP((tabDaten[[#This Row],[MandNr]]&amp;"x"&amp;LEFT(tabDaten[[#This Row],[Gld]],1)),tabGliederung[],2,FALSE)</f>
        <v xml:space="preserve">6    Bau- und Wohnungswesen, Verkehr </v>
      </c>
      <c r="F1881" s="14" t="str">
        <f>LEFT(tabDaten[[#This Row],[Gld]],2) &amp; "    " &amp;VLOOKUP((tabDaten[[#This Row],[MandNr]]&amp;"x"&amp;LEFT(tabDaten[[#This Row],[Gld]],2)),tabGliederung[],2,FALSE)</f>
        <v xml:space="preserve">63    Gemeindestraßen </v>
      </c>
      <c r="G18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1881" s="14" t="str">
        <f>LEFT(tabDaten[[#This Row],[Gld]],4) &amp; "    " &amp;VLOOKUP((tabDaten[[#This Row],[MandNr]]&amp;"x"&amp;LEFT(tabDaten[[#This Row],[Gld]],4)),tabGliederung[],2,FALSE)</f>
        <v xml:space="preserve">6300    Gemeindestraßen </v>
      </c>
      <c r="I1881" s="14" t="str">
        <f>IF(OR(LEFT(tabDaten[[#This Row],[Grp]],1)*1=3,LEFT(tabDaten[[#This Row],[Grp]],1)*1=9),LEFT(tabDaten[[#This Row],[Grp]],2),LEFT(tabDaten[[#This Row],[Grp]],1))</f>
        <v>5</v>
      </c>
      <c r="J1881" s="14" t="str">
        <f>VLOOKUP(tabDaten[[#This Row],[GrpKurz]],tabGruppierung[],2,FALSE)</f>
        <v>A   Sächlicher Verwaltungs- und Betriebsaufwand</v>
      </c>
      <c r="K18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6300-521000    Geräte, Ausstattungs- und Einrichtungsgegenstände  </v>
      </c>
      <c r="L1881" s="17">
        <f>IF(OR(tabDaten[[#This Row],[art]]="00",tabDaten[[#This Row],[art]]="10"),tabDaten[[#This Row],[Plan]],tabDaten[[#This Row],[Plan]]*-1)</f>
        <v>-25000</v>
      </c>
      <c r="M1881" s="18">
        <f>IF(OR(tabDaten[[#This Row],[art]]="00",tabDaten[[#This Row],[art]]="10",tabDaten[[#This Row],[art]]="60",tabDaten[[#This Row],[art]]="70"),tabDaten[[#This Row],[Rechnung]],tabDaten[[#This Row],[Rechnung]]*-1)</f>
        <v>-29350.959999999999</v>
      </c>
      <c r="N1881" s="44">
        <v>1</v>
      </c>
      <c r="O1881" s="45" t="s">
        <v>997</v>
      </c>
      <c r="P1881" s="45" t="s">
        <v>1348</v>
      </c>
      <c r="Q1881" s="45" t="s">
        <v>1750</v>
      </c>
      <c r="R1881" s="45" t="s">
        <v>995</v>
      </c>
      <c r="S1881" s="45" t="s">
        <v>1546</v>
      </c>
      <c r="T1881" s="44" t="s">
        <v>125</v>
      </c>
      <c r="U1881" s="46">
        <v>25000</v>
      </c>
      <c r="V1881" s="46">
        <v>29350.959999999999</v>
      </c>
    </row>
    <row r="1882" spans="2:22" x14ac:dyDescent="0.2">
      <c r="B1882" s="14" t="str">
        <f>IF(tabDaten[[#This Row],[MandNr]]="","Fehler",IF(tabDaten[[#This Row],[MandNr]]=1,"1 Stadt Bad Rappenau","2 Eigenbetrieb Stadtenwässerung"))</f>
        <v>1 Stadt Bad Rappenau</v>
      </c>
      <c r="C1882" s="14" t="str">
        <f>IF(OR(tabDaten[[#This Row],[art]]="00",tabDaten[[#This Row],[art]]="01",tabDaten[[#This Row],[art]]="60",tabDaten[[#This Row],[art]]="61"),"0 Verwaltungshaushalt","1 Vermögenshaushalt")</f>
        <v>0 Verwaltungshaushalt</v>
      </c>
      <c r="D1882" s="14" t="str">
        <f>VLOOKUP(tabDaten[[#This Row],[art]],tabKontenart[],2,FALSE)</f>
        <v>01 Ausgaben VerwaltungsHH</v>
      </c>
      <c r="E1882" s="14" t="str">
        <f>LEFT(tabDaten[[#This Row],[Gld]],1) &amp; "    " &amp;VLOOKUP((tabDaten[[#This Row],[MandNr]]&amp;"x"&amp;LEFT(tabDaten[[#This Row],[Gld]],1)),tabGliederung[],2,FALSE)</f>
        <v xml:space="preserve">6    Bau- und Wohnungswesen, Verkehr </v>
      </c>
      <c r="F1882" s="14" t="str">
        <f>LEFT(tabDaten[[#This Row],[Gld]],2) &amp; "    " &amp;VLOOKUP((tabDaten[[#This Row],[MandNr]]&amp;"x"&amp;LEFT(tabDaten[[#This Row],[Gld]],2)),tabGliederung[],2,FALSE)</f>
        <v xml:space="preserve">63    Gemeindestraßen </v>
      </c>
      <c r="G18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1882" s="14" t="str">
        <f>LEFT(tabDaten[[#This Row],[Gld]],4) &amp; "    " &amp;VLOOKUP((tabDaten[[#This Row],[MandNr]]&amp;"x"&amp;LEFT(tabDaten[[#This Row],[Gld]],4)),tabGliederung[],2,FALSE)</f>
        <v xml:space="preserve">6300    Gemeindestraßen </v>
      </c>
      <c r="I1882" s="14" t="str">
        <f>IF(OR(LEFT(tabDaten[[#This Row],[Grp]],1)*1=3,LEFT(tabDaten[[#This Row],[Grp]],1)*1=9),LEFT(tabDaten[[#This Row],[Grp]],2),LEFT(tabDaten[[#This Row],[Grp]],1))</f>
        <v>5</v>
      </c>
      <c r="J1882" s="14" t="str">
        <f>VLOOKUP(tabDaten[[#This Row],[GrpKurz]],tabGruppierung[],2,FALSE)</f>
        <v>A   Sächlicher Verwaltungs- und Betriebsaufwand</v>
      </c>
      <c r="K18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6300-540000    Bewirtschaftung der Grundstücke und baulichen Anlagen  </v>
      </c>
      <c r="L1882" s="17">
        <f>IF(OR(tabDaten[[#This Row],[art]]="00",tabDaten[[#This Row],[art]]="10"),tabDaten[[#This Row],[Plan]],tabDaten[[#This Row],[Plan]]*-1)</f>
        <v>-3400</v>
      </c>
      <c r="M1882" s="18">
        <f>IF(OR(tabDaten[[#This Row],[art]]="00",tabDaten[[#This Row],[art]]="10",tabDaten[[#This Row],[art]]="60",tabDaten[[#This Row],[art]]="70"),tabDaten[[#This Row],[Rechnung]],tabDaten[[#This Row],[Rechnung]]*-1)</f>
        <v>-2747.47</v>
      </c>
      <c r="N1882" s="44">
        <v>1</v>
      </c>
      <c r="O1882" s="45" t="s">
        <v>997</v>
      </c>
      <c r="P1882" s="45" t="s">
        <v>1348</v>
      </c>
      <c r="Q1882" s="45" t="s">
        <v>1775</v>
      </c>
      <c r="R1882" s="45" t="s">
        <v>995</v>
      </c>
      <c r="S1882" s="45" t="s">
        <v>1546</v>
      </c>
      <c r="T1882" s="44" t="s">
        <v>192</v>
      </c>
      <c r="U1882" s="46">
        <v>3400</v>
      </c>
      <c r="V1882" s="46">
        <v>2747.47</v>
      </c>
    </row>
    <row r="1883" spans="2:22" x14ac:dyDescent="0.2">
      <c r="B1883" s="14" t="str">
        <f>IF(tabDaten[[#This Row],[MandNr]]="","Fehler",IF(tabDaten[[#This Row],[MandNr]]=1,"1 Stadt Bad Rappenau","2 Eigenbetrieb Stadtenwässerung"))</f>
        <v>1 Stadt Bad Rappenau</v>
      </c>
      <c r="C1883" s="14" t="str">
        <f>IF(OR(tabDaten[[#This Row],[art]]="00",tabDaten[[#This Row],[art]]="01",tabDaten[[#This Row],[art]]="60",tabDaten[[#This Row],[art]]="61"),"0 Verwaltungshaushalt","1 Vermögenshaushalt")</f>
        <v>0 Verwaltungshaushalt</v>
      </c>
      <c r="D1883" s="14" t="str">
        <f>VLOOKUP(tabDaten[[#This Row],[art]],tabKontenart[],2,FALSE)</f>
        <v>01 Ausgaben VerwaltungsHH</v>
      </c>
      <c r="E1883" s="14" t="str">
        <f>LEFT(tabDaten[[#This Row],[Gld]],1) &amp; "    " &amp;VLOOKUP((tabDaten[[#This Row],[MandNr]]&amp;"x"&amp;LEFT(tabDaten[[#This Row],[Gld]],1)),tabGliederung[],2,FALSE)</f>
        <v xml:space="preserve">6    Bau- und Wohnungswesen, Verkehr </v>
      </c>
      <c r="F1883" s="14" t="str">
        <f>LEFT(tabDaten[[#This Row],[Gld]],2) &amp; "    " &amp;VLOOKUP((tabDaten[[#This Row],[MandNr]]&amp;"x"&amp;LEFT(tabDaten[[#This Row],[Gld]],2)),tabGliederung[],2,FALSE)</f>
        <v xml:space="preserve">63    Gemeindestraßen </v>
      </c>
      <c r="G18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1883" s="14" t="str">
        <f>LEFT(tabDaten[[#This Row],[Gld]],4) &amp; "    " &amp;VLOOKUP((tabDaten[[#This Row],[MandNr]]&amp;"x"&amp;LEFT(tabDaten[[#This Row],[Gld]],4)),tabGliederung[],2,FALSE)</f>
        <v xml:space="preserve">6300    Gemeindestraßen </v>
      </c>
      <c r="I1883" s="14" t="str">
        <f>IF(OR(LEFT(tabDaten[[#This Row],[Grp]],1)*1=3,LEFT(tabDaten[[#This Row],[Grp]],1)*1=9),LEFT(tabDaten[[#This Row],[Grp]],2),LEFT(tabDaten[[#This Row],[Grp]],1))</f>
        <v>5</v>
      </c>
      <c r="J1883" s="14" t="str">
        <f>VLOOKUP(tabDaten[[#This Row],[GrpKurz]],tabGruppierung[],2,FALSE)</f>
        <v>A   Sächlicher Verwaltungs- und Betriebsaufwand</v>
      </c>
      <c r="K18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6300-541000    Strom   </v>
      </c>
      <c r="L1883" s="17">
        <f>IF(OR(tabDaten[[#This Row],[art]]="00",tabDaten[[#This Row],[art]]="10"),tabDaten[[#This Row],[Plan]],tabDaten[[#This Row],[Plan]]*-1)</f>
        <v>-900</v>
      </c>
      <c r="M1883" s="18">
        <f>IF(OR(tabDaten[[#This Row],[art]]="00",tabDaten[[#This Row],[art]]="10",tabDaten[[#This Row],[art]]="60",tabDaten[[#This Row],[art]]="70"),tabDaten[[#This Row],[Rechnung]],tabDaten[[#This Row],[Rechnung]]*-1)</f>
        <v>-1030.21</v>
      </c>
      <c r="N1883" s="44">
        <v>1</v>
      </c>
      <c r="O1883" s="45" t="s">
        <v>997</v>
      </c>
      <c r="P1883" s="45" t="s">
        <v>1348</v>
      </c>
      <c r="Q1883" s="45" t="s">
        <v>1732</v>
      </c>
      <c r="R1883" s="45" t="s">
        <v>995</v>
      </c>
      <c r="S1883" s="45" t="s">
        <v>1546</v>
      </c>
      <c r="T1883" s="44" t="s">
        <v>135</v>
      </c>
      <c r="U1883" s="46">
        <v>900</v>
      </c>
      <c r="V1883" s="46">
        <v>1030.21</v>
      </c>
    </row>
    <row r="1884" spans="2:22" x14ac:dyDescent="0.2">
      <c r="B1884" s="14" t="str">
        <f>IF(tabDaten[[#This Row],[MandNr]]="","Fehler",IF(tabDaten[[#This Row],[MandNr]]=1,"1 Stadt Bad Rappenau","2 Eigenbetrieb Stadtenwässerung"))</f>
        <v>1 Stadt Bad Rappenau</v>
      </c>
      <c r="C1884" s="14" t="str">
        <f>IF(OR(tabDaten[[#This Row],[art]]="00",tabDaten[[#This Row],[art]]="01",tabDaten[[#This Row],[art]]="60",tabDaten[[#This Row],[art]]="61"),"0 Verwaltungshaushalt","1 Vermögenshaushalt")</f>
        <v>0 Verwaltungshaushalt</v>
      </c>
      <c r="D1884" s="14" t="str">
        <f>VLOOKUP(tabDaten[[#This Row],[art]],tabKontenart[],2,FALSE)</f>
        <v>01 Ausgaben VerwaltungsHH</v>
      </c>
      <c r="E1884" s="14" t="str">
        <f>LEFT(tabDaten[[#This Row],[Gld]],1) &amp; "    " &amp;VLOOKUP((tabDaten[[#This Row],[MandNr]]&amp;"x"&amp;LEFT(tabDaten[[#This Row],[Gld]],1)),tabGliederung[],2,FALSE)</f>
        <v xml:space="preserve">6    Bau- und Wohnungswesen, Verkehr </v>
      </c>
      <c r="F1884" s="14" t="str">
        <f>LEFT(tabDaten[[#This Row],[Gld]],2) &amp; "    " &amp;VLOOKUP((tabDaten[[#This Row],[MandNr]]&amp;"x"&amp;LEFT(tabDaten[[#This Row],[Gld]],2)),tabGliederung[],2,FALSE)</f>
        <v xml:space="preserve">63    Gemeindestraßen </v>
      </c>
      <c r="G18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1884" s="14" t="str">
        <f>LEFT(tabDaten[[#This Row],[Gld]],4) &amp; "    " &amp;VLOOKUP((tabDaten[[#This Row],[MandNr]]&amp;"x"&amp;LEFT(tabDaten[[#This Row],[Gld]],4)),tabGliederung[],2,FALSE)</f>
        <v xml:space="preserve">6300    Gemeindestraßen </v>
      </c>
      <c r="I1884" s="14" t="str">
        <f>IF(OR(LEFT(tabDaten[[#This Row],[Grp]],1)*1=3,LEFT(tabDaten[[#This Row],[Grp]],1)*1=9),LEFT(tabDaten[[#This Row],[Grp]],2),LEFT(tabDaten[[#This Row],[Grp]],1))</f>
        <v>5</v>
      </c>
      <c r="J1884" s="14" t="str">
        <f>VLOOKUP(tabDaten[[#This Row],[GrpKurz]],tabGruppierung[],2,FALSE)</f>
        <v>A   Sächlicher Verwaltungs- und Betriebsaufwand</v>
      </c>
      <c r="K18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6300-571000    Winterdienst (Salz, Leistungsvergütungen)  </v>
      </c>
      <c r="L1884" s="17">
        <f>IF(OR(tabDaten[[#This Row],[art]]="00",tabDaten[[#This Row],[art]]="10"),tabDaten[[#This Row],[Plan]],tabDaten[[#This Row],[Plan]]*-1)</f>
        <v>-50000</v>
      </c>
      <c r="M1884" s="18">
        <f>IF(OR(tabDaten[[#This Row],[art]]="00",tabDaten[[#This Row],[art]]="10",tabDaten[[#This Row],[art]]="60",tabDaten[[#This Row],[art]]="70"),tabDaten[[#This Row],[Rechnung]],tabDaten[[#This Row],[Rechnung]]*-1)</f>
        <v>-71988.67</v>
      </c>
      <c r="N1884" s="44">
        <v>1</v>
      </c>
      <c r="O1884" s="45" t="s">
        <v>997</v>
      </c>
      <c r="P1884" s="45" t="s">
        <v>1348</v>
      </c>
      <c r="Q1884" s="45" t="s">
        <v>1785</v>
      </c>
      <c r="R1884" s="45" t="s">
        <v>995</v>
      </c>
      <c r="S1884" s="45" t="s">
        <v>1546</v>
      </c>
      <c r="T1884" s="44" t="s">
        <v>251</v>
      </c>
      <c r="U1884" s="46">
        <v>50000</v>
      </c>
      <c r="V1884" s="46">
        <v>71988.67</v>
      </c>
    </row>
    <row r="1885" spans="2:22" x14ac:dyDescent="0.2">
      <c r="B1885" s="14" t="str">
        <f>IF(tabDaten[[#This Row],[MandNr]]="","Fehler",IF(tabDaten[[#This Row],[MandNr]]=1,"1 Stadt Bad Rappenau","2 Eigenbetrieb Stadtenwässerung"))</f>
        <v>1 Stadt Bad Rappenau</v>
      </c>
      <c r="C1885" s="14" t="str">
        <f>IF(OR(tabDaten[[#This Row],[art]]="00",tabDaten[[#This Row],[art]]="01",tabDaten[[#This Row],[art]]="60",tabDaten[[#This Row],[art]]="61"),"0 Verwaltungshaushalt","1 Vermögenshaushalt")</f>
        <v>0 Verwaltungshaushalt</v>
      </c>
      <c r="D1885" s="14" t="str">
        <f>VLOOKUP(tabDaten[[#This Row],[art]],tabKontenart[],2,FALSE)</f>
        <v>01 Ausgaben VerwaltungsHH</v>
      </c>
      <c r="E1885" s="14" t="str">
        <f>LEFT(tabDaten[[#This Row],[Gld]],1) &amp; "    " &amp;VLOOKUP((tabDaten[[#This Row],[MandNr]]&amp;"x"&amp;LEFT(tabDaten[[#This Row],[Gld]],1)),tabGliederung[],2,FALSE)</f>
        <v xml:space="preserve">6    Bau- und Wohnungswesen, Verkehr </v>
      </c>
      <c r="F1885" s="14" t="str">
        <f>LEFT(tabDaten[[#This Row],[Gld]],2) &amp; "    " &amp;VLOOKUP((tabDaten[[#This Row],[MandNr]]&amp;"x"&amp;LEFT(tabDaten[[#This Row],[Gld]],2)),tabGliederung[],2,FALSE)</f>
        <v xml:space="preserve">63    Gemeindestraßen </v>
      </c>
      <c r="G18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1885" s="14" t="str">
        <f>LEFT(tabDaten[[#This Row],[Gld]],4) &amp; "    " &amp;VLOOKUP((tabDaten[[#This Row],[MandNr]]&amp;"x"&amp;LEFT(tabDaten[[#This Row],[Gld]],4)),tabGliederung[],2,FALSE)</f>
        <v xml:space="preserve">6300    Gemeindestraßen </v>
      </c>
      <c r="I1885" s="14" t="str">
        <f>IF(OR(LEFT(tabDaten[[#This Row],[Grp]],1)*1=3,LEFT(tabDaten[[#This Row],[Grp]],1)*1=9),LEFT(tabDaten[[#This Row],[Grp]],2),LEFT(tabDaten[[#This Row],[Grp]],1))</f>
        <v>6</v>
      </c>
      <c r="J1885" s="14" t="str">
        <f>VLOOKUP(tabDaten[[#This Row],[GrpKurz]],tabGruppierung[],2,FALSE)</f>
        <v>A   Sächlicher Verwaltungs- und Betriebsaufwand</v>
      </c>
      <c r="K18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6300-675000    Straßenentwässerungsanteil   </v>
      </c>
      <c r="L1885" s="17">
        <f>IF(OR(tabDaten[[#This Row],[art]]="00",tabDaten[[#This Row],[art]]="10"),tabDaten[[#This Row],[Plan]],tabDaten[[#This Row],[Plan]]*-1)</f>
        <v>-605000</v>
      </c>
      <c r="M1885" s="18">
        <f>IF(OR(tabDaten[[#This Row],[art]]="00",tabDaten[[#This Row],[art]]="10",tabDaten[[#This Row],[art]]="60",tabDaten[[#This Row],[art]]="70"),tabDaten[[#This Row],[Rechnung]],tabDaten[[#This Row],[Rechnung]]*-1)</f>
        <v>-599590.52</v>
      </c>
      <c r="N1885" s="44">
        <v>1</v>
      </c>
      <c r="O1885" s="45" t="s">
        <v>997</v>
      </c>
      <c r="P1885" s="45" t="s">
        <v>1348</v>
      </c>
      <c r="Q1885" s="45" t="s">
        <v>1786</v>
      </c>
      <c r="R1885" s="45" t="s">
        <v>995</v>
      </c>
      <c r="S1885" s="45" t="s">
        <v>1546</v>
      </c>
      <c r="T1885" s="44" t="s">
        <v>252</v>
      </c>
      <c r="U1885" s="46">
        <v>605000</v>
      </c>
      <c r="V1885" s="46">
        <v>599590.52</v>
      </c>
    </row>
    <row r="1886" spans="2:22" x14ac:dyDescent="0.2">
      <c r="B1886" s="14" t="str">
        <f>IF(tabDaten[[#This Row],[MandNr]]="","Fehler",IF(tabDaten[[#This Row],[MandNr]]=1,"1 Stadt Bad Rappenau","2 Eigenbetrieb Stadtenwässerung"))</f>
        <v>1 Stadt Bad Rappenau</v>
      </c>
      <c r="C1886" s="14" t="str">
        <f>IF(OR(tabDaten[[#This Row],[art]]="00",tabDaten[[#This Row],[art]]="01",tabDaten[[#This Row],[art]]="60",tabDaten[[#This Row],[art]]="61"),"0 Verwaltungshaushalt","1 Vermögenshaushalt")</f>
        <v>0 Verwaltungshaushalt</v>
      </c>
      <c r="D1886" s="14" t="str">
        <f>VLOOKUP(tabDaten[[#This Row],[art]],tabKontenart[],2,FALSE)</f>
        <v>01 Ausgaben VerwaltungsHH</v>
      </c>
      <c r="E1886" s="14" t="str">
        <f>LEFT(tabDaten[[#This Row],[Gld]],1) &amp; "    " &amp;VLOOKUP((tabDaten[[#This Row],[MandNr]]&amp;"x"&amp;LEFT(tabDaten[[#This Row],[Gld]],1)),tabGliederung[],2,FALSE)</f>
        <v xml:space="preserve">6    Bau- und Wohnungswesen, Verkehr </v>
      </c>
      <c r="F1886" s="14" t="str">
        <f>LEFT(tabDaten[[#This Row],[Gld]],2) &amp; "    " &amp;VLOOKUP((tabDaten[[#This Row],[MandNr]]&amp;"x"&amp;LEFT(tabDaten[[#This Row],[Gld]],2)),tabGliederung[],2,FALSE)</f>
        <v xml:space="preserve">63    Gemeindestraßen </v>
      </c>
      <c r="G18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1886" s="14" t="str">
        <f>LEFT(tabDaten[[#This Row],[Gld]],4) &amp; "    " &amp;VLOOKUP((tabDaten[[#This Row],[MandNr]]&amp;"x"&amp;LEFT(tabDaten[[#This Row],[Gld]],4)),tabGliederung[],2,FALSE)</f>
        <v xml:space="preserve">6300    Gemeindestraßen </v>
      </c>
      <c r="I1886" s="14" t="str">
        <f>IF(OR(LEFT(tabDaten[[#This Row],[Grp]],1)*1=3,LEFT(tabDaten[[#This Row],[Grp]],1)*1=9),LEFT(tabDaten[[#This Row],[Grp]],2),LEFT(tabDaten[[#This Row],[Grp]],1))</f>
        <v>6</v>
      </c>
      <c r="J1886" s="14" t="str">
        <f>VLOOKUP(tabDaten[[#This Row],[GrpKurz]],tabGruppierung[],2,FALSE)</f>
        <v>A   Sächlicher Verwaltungs- und Betriebsaufwand</v>
      </c>
      <c r="K18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6300-679000    Innere Verrechnungen   </v>
      </c>
      <c r="L1886" s="17">
        <f>IF(OR(tabDaten[[#This Row],[art]]="00",tabDaten[[#This Row],[art]]="10"),tabDaten[[#This Row],[Plan]],tabDaten[[#This Row],[Plan]]*-1)</f>
        <v>-445800</v>
      </c>
      <c r="M1886" s="18">
        <f>IF(OR(tabDaten[[#This Row],[art]]="00",tabDaten[[#This Row],[art]]="10",tabDaten[[#This Row],[art]]="60",tabDaten[[#This Row],[art]]="70"),tabDaten[[#This Row],[Rechnung]],tabDaten[[#This Row],[Rechnung]]*-1)</f>
        <v>0</v>
      </c>
      <c r="N1886" s="44">
        <v>1</v>
      </c>
      <c r="O1886" s="45" t="s">
        <v>997</v>
      </c>
      <c r="P1886" s="45" t="s">
        <v>1348</v>
      </c>
      <c r="Q1886" s="45" t="s">
        <v>1728</v>
      </c>
      <c r="R1886" s="45" t="s">
        <v>995</v>
      </c>
      <c r="S1886" s="45" t="s">
        <v>1546</v>
      </c>
      <c r="T1886" s="44" t="s">
        <v>11</v>
      </c>
      <c r="U1886" s="46">
        <v>445800</v>
      </c>
      <c r="V1886" s="46">
        <v>0</v>
      </c>
    </row>
    <row r="1887" spans="2:22" x14ac:dyDescent="0.2">
      <c r="B1887" s="14" t="str">
        <f>IF(tabDaten[[#This Row],[MandNr]]="","Fehler",IF(tabDaten[[#This Row],[MandNr]]=1,"1 Stadt Bad Rappenau","2 Eigenbetrieb Stadtenwässerung"))</f>
        <v>1 Stadt Bad Rappenau</v>
      </c>
      <c r="C1887" s="14" t="str">
        <f>IF(OR(tabDaten[[#This Row],[art]]="00",tabDaten[[#This Row],[art]]="01",tabDaten[[#This Row],[art]]="60",tabDaten[[#This Row],[art]]="61"),"0 Verwaltungshaushalt","1 Vermögenshaushalt")</f>
        <v>0 Verwaltungshaushalt</v>
      </c>
      <c r="D1887" s="14" t="str">
        <f>VLOOKUP(tabDaten[[#This Row],[art]],tabKontenart[],2,FALSE)</f>
        <v>01 Ausgaben VerwaltungsHH</v>
      </c>
      <c r="E1887" s="14" t="str">
        <f>LEFT(tabDaten[[#This Row],[Gld]],1) &amp; "    " &amp;VLOOKUP((tabDaten[[#This Row],[MandNr]]&amp;"x"&amp;LEFT(tabDaten[[#This Row],[Gld]],1)),tabGliederung[],2,FALSE)</f>
        <v xml:space="preserve">6    Bau- und Wohnungswesen, Verkehr </v>
      </c>
      <c r="F1887" s="14" t="str">
        <f>LEFT(tabDaten[[#This Row],[Gld]],2) &amp; "    " &amp;VLOOKUP((tabDaten[[#This Row],[MandNr]]&amp;"x"&amp;LEFT(tabDaten[[#This Row],[Gld]],2)),tabGliederung[],2,FALSE)</f>
        <v xml:space="preserve">67    Straßenbeleuchtung und Reinigung </v>
      </c>
      <c r="G18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1887" s="14" t="str">
        <f>LEFT(tabDaten[[#This Row],[Gld]],4) &amp; "    " &amp;VLOOKUP((tabDaten[[#This Row],[MandNr]]&amp;"x"&amp;LEFT(tabDaten[[#This Row],[Gld]],4)),tabGliederung[],2,FALSE)</f>
        <v xml:space="preserve">6700    Straßenbeleuchtung </v>
      </c>
      <c r="I1887" s="14" t="str">
        <f>IF(OR(LEFT(tabDaten[[#This Row],[Grp]],1)*1=3,LEFT(tabDaten[[#This Row],[Grp]],1)*1=9),LEFT(tabDaten[[#This Row],[Grp]],2),LEFT(tabDaten[[#This Row],[Grp]],1))</f>
        <v>5</v>
      </c>
      <c r="J1887" s="14" t="str">
        <f>VLOOKUP(tabDaten[[#This Row],[GrpKurz]],tabGruppierung[],2,FALSE)</f>
        <v>A   Sächlicher Verwaltungs- und Betriebsaufwand</v>
      </c>
      <c r="K18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6700-510000    Unterhaltung Straßenbeleuchtung   </v>
      </c>
      <c r="L1887" s="17">
        <f>IF(OR(tabDaten[[#This Row],[art]]="00",tabDaten[[#This Row],[art]]="10"),tabDaten[[#This Row],[Plan]],tabDaten[[#This Row],[Plan]]*-1)</f>
        <v>-80000</v>
      </c>
      <c r="M1887" s="18">
        <f>IF(OR(tabDaten[[#This Row],[art]]="00",tabDaten[[#This Row],[art]]="10",tabDaten[[#This Row],[art]]="60",tabDaten[[#This Row],[art]]="70"),tabDaten[[#This Row],[Rechnung]],tabDaten[[#This Row],[Rechnung]]*-1)</f>
        <v>-84833.25</v>
      </c>
      <c r="N1887" s="44">
        <v>1</v>
      </c>
      <c r="O1887" s="45" t="s">
        <v>997</v>
      </c>
      <c r="P1887" s="45" t="s">
        <v>1353</v>
      </c>
      <c r="Q1887" s="45" t="s">
        <v>1731</v>
      </c>
      <c r="R1887" s="45" t="s">
        <v>995</v>
      </c>
      <c r="S1887" s="45" t="s">
        <v>1546</v>
      </c>
      <c r="T1887" s="44" t="s">
        <v>253</v>
      </c>
      <c r="U1887" s="46">
        <v>80000</v>
      </c>
      <c r="V1887" s="46">
        <v>84833.25</v>
      </c>
    </row>
    <row r="1888" spans="2:22" x14ac:dyDescent="0.2">
      <c r="B1888" s="14" t="str">
        <f>IF(tabDaten[[#This Row],[MandNr]]="","Fehler",IF(tabDaten[[#This Row],[MandNr]]=1,"1 Stadt Bad Rappenau","2 Eigenbetrieb Stadtenwässerung"))</f>
        <v>1 Stadt Bad Rappenau</v>
      </c>
      <c r="C1888" s="14" t="str">
        <f>IF(OR(tabDaten[[#This Row],[art]]="00",tabDaten[[#This Row],[art]]="01",tabDaten[[#This Row],[art]]="60",tabDaten[[#This Row],[art]]="61"),"0 Verwaltungshaushalt","1 Vermögenshaushalt")</f>
        <v>0 Verwaltungshaushalt</v>
      </c>
      <c r="D1888" s="14" t="str">
        <f>VLOOKUP(tabDaten[[#This Row],[art]],tabKontenart[],2,FALSE)</f>
        <v>01 Ausgaben VerwaltungsHH</v>
      </c>
      <c r="E1888" s="14" t="str">
        <f>LEFT(tabDaten[[#This Row],[Gld]],1) &amp; "    " &amp;VLOOKUP((tabDaten[[#This Row],[MandNr]]&amp;"x"&amp;LEFT(tabDaten[[#This Row],[Gld]],1)),tabGliederung[],2,FALSE)</f>
        <v xml:space="preserve">6    Bau- und Wohnungswesen, Verkehr </v>
      </c>
      <c r="F1888" s="14" t="str">
        <f>LEFT(tabDaten[[#This Row],[Gld]],2) &amp; "    " &amp;VLOOKUP((tabDaten[[#This Row],[MandNr]]&amp;"x"&amp;LEFT(tabDaten[[#This Row],[Gld]],2)),tabGliederung[],2,FALSE)</f>
        <v xml:space="preserve">67    Straßenbeleuchtung und Reinigung </v>
      </c>
      <c r="G18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1888" s="14" t="str">
        <f>LEFT(tabDaten[[#This Row],[Gld]],4) &amp; "    " &amp;VLOOKUP((tabDaten[[#This Row],[MandNr]]&amp;"x"&amp;LEFT(tabDaten[[#This Row],[Gld]],4)),tabGliederung[],2,FALSE)</f>
        <v xml:space="preserve">6700    Straßenbeleuchtung </v>
      </c>
      <c r="I1888" s="14" t="str">
        <f>IF(OR(LEFT(tabDaten[[#This Row],[Grp]],1)*1=3,LEFT(tabDaten[[#This Row],[Grp]],1)*1=9),LEFT(tabDaten[[#This Row],[Grp]],2),LEFT(tabDaten[[#This Row],[Grp]],1))</f>
        <v>5</v>
      </c>
      <c r="J1888" s="14" t="str">
        <f>VLOOKUP(tabDaten[[#This Row],[GrpKurz]],tabGruppierung[],2,FALSE)</f>
        <v>A   Sächlicher Verwaltungs- und Betriebsaufwand</v>
      </c>
      <c r="K18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6700-573000    Betriebsstrom   </v>
      </c>
      <c r="L1888" s="17">
        <f>IF(OR(tabDaten[[#This Row],[art]]="00",tabDaten[[#This Row],[art]]="10"),tabDaten[[#This Row],[Plan]],tabDaten[[#This Row],[Plan]]*-1)</f>
        <v>-275000</v>
      </c>
      <c r="M1888" s="18">
        <f>IF(OR(tabDaten[[#This Row],[art]]="00",tabDaten[[#This Row],[art]]="10",tabDaten[[#This Row],[art]]="60",tabDaten[[#This Row],[art]]="70"),tabDaten[[#This Row],[Rechnung]],tabDaten[[#This Row],[Rechnung]]*-1)</f>
        <v>-137319.15</v>
      </c>
      <c r="N1888" s="44">
        <v>1</v>
      </c>
      <c r="O1888" s="45" t="s">
        <v>997</v>
      </c>
      <c r="P1888" s="45" t="s">
        <v>1353</v>
      </c>
      <c r="Q1888" s="45" t="s">
        <v>1787</v>
      </c>
      <c r="R1888" s="45" t="s">
        <v>995</v>
      </c>
      <c r="S1888" s="45" t="s">
        <v>1546</v>
      </c>
      <c r="T1888" s="44" t="s">
        <v>254</v>
      </c>
      <c r="U1888" s="46">
        <v>275000</v>
      </c>
      <c r="V1888" s="46">
        <v>137319.15</v>
      </c>
    </row>
    <row r="1889" spans="2:22" x14ac:dyDescent="0.2">
      <c r="B1889" s="14" t="str">
        <f>IF(tabDaten[[#This Row],[MandNr]]="","Fehler",IF(tabDaten[[#This Row],[MandNr]]=1,"1 Stadt Bad Rappenau","2 Eigenbetrieb Stadtenwässerung"))</f>
        <v>1 Stadt Bad Rappenau</v>
      </c>
      <c r="C1889" s="14" t="str">
        <f>IF(OR(tabDaten[[#This Row],[art]]="00",tabDaten[[#This Row],[art]]="01",tabDaten[[#This Row],[art]]="60",tabDaten[[#This Row],[art]]="61"),"0 Verwaltungshaushalt","1 Vermögenshaushalt")</f>
        <v>0 Verwaltungshaushalt</v>
      </c>
      <c r="D1889" s="14" t="str">
        <f>VLOOKUP(tabDaten[[#This Row],[art]],tabKontenart[],2,FALSE)</f>
        <v>01 Ausgaben VerwaltungsHH</v>
      </c>
      <c r="E1889" s="14" t="str">
        <f>LEFT(tabDaten[[#This Row],[Gld]],1) &amp; "    " &amp;VLOOKUP((tabDaten[[#This Row],[MandNr]]&amp;"x"&amp;LEFT(tabDaten[[#This Row],[Gld]],1)),tabGliederung[],2,FALSE)</f>
        <v xml:space="preserve">6    Bau- und Wohnungswesen, Verkehr </v>
      </c>
      <c r="F1889" s="14" t="str">
        <f>LEFT(tabDaten[[#This Row],[Gld]],2) &amp; "    " &amp;VLOOKUP((tabDaten[[#This Row],[MandNr]]&amp;"x"&amp;LEFT(tabDaten[[#This Row],[Gld]],2)),tabGliederung[],2,FALSE)</f>
        <v xml:space="preserve">67    Straßenbeleuchtung und Reinigung </v>
      </c>
      <c r="G18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1889" s="14" t="str">
        <f>LEFT(tabDaten[[#This Row],[Gld]],4) &amp; "    " &amp;VLOOKUP((tabDaten[[#This Row],[MandNr]]&amp;"x"&amp;LEFT(tabDaten[[#This Row],[Gld]],4)),tabGliederung[],2,FALSE)</f>
        <v xml:space="preserve">6700    Straßenbeleuchtung </v>
      </c>
      <c r="I1889" s="14" t="str">
        <f>IF(OR(LEFT(tabDaten[[#This Row],[Grp]],1)*1=3,LEFT(tabDaten[[#This Row],[Grp]],1)*1=9),LEFT(tabDaten[[#This Row],[Grp]],2),LEFT(tabDaten[[#This Row],[Grp]],1))</f>
        <v>6</v>
      </c>
      <c r="J1889" s="14" t="str">
        <f>VLOOKUP(tabDaten[[#This Row],[GrpKurz]],tabGruppierung[],2,FALSE)</f>
        <v>A   Sächlicher Verwaltungs- und Betriebsaufwand</v>
      </c>
      <c r="K18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6700-679000    Innere Verrechnungen   </v>
      </c>
      <c r="L1889" s="17">
        <f>IF(OR(tabDaten[[#This Row],[art]]="00",tabDaten[[#This Row],[art]]="10"),tabDaten[[#This Row],[Plan]],tabDaten[[#This Row],[Plan]]*-1)</f>
        <v>-21500</v>
      </c>
      <c r="M1889" s="18">
        <f>IF(OR(tabDaten[[#This Row],[art]]="00",tabDaten[[#This Row],[art]]="10",tabDaten[[#This Row],[art]]="60",tabDaten[[#This Row],[art]]="70"),tabDaten[[#This Row],[Rechnung]],tabDaten[[#This Row],[Rechnung]]*-1)</f>
        <v>0</v>
      </c>
      <c r="N1889" s="44">
        <v>1</v>
      </c>
      <c r="O1889" s="45" t="s">
        <v>997</v>
      </c>
      <c r="P1889" s="45" t="s">
        <v>1353</v>
      </c>
      <c r="Q1889" s="45" t="s">
        <v>1728</v>
      </c>
      <c r="R1889" s="45" t="s">
        <v>995</v>
      </c>
      <c r="S1889" s="45" t="s">
        <v>1546</v>
      </c>
      <c r="T1889" s="44" t="s">
        <v>11</v>
      </c>
      <c r="U1889" s="46">
        <v>21500</v>
      </c>
      <c r="V1889" s="46">
        <v>0</v>
      </c>
    </row>
    <row r="1890" spans="2:22" x14ac:dyDescent="0.2">
      <c r="B1890" s="14" t="str">
        <f>IF(tabDaten[[#This Row],[MandNr]]="","Fehler",IF(tabDaten[[#This Row],[MandNr]]=1,"1 Stadt Bad Rappenau","2 Eigenbetrieb Stadtenwässerung"))</f>
        <v>1 Stadt Bad Rappenau</v>
      </c>
      <c r="C1890" s="14" t="str">
        <f>IF(OR(tabDaten[[#This Row],[art]]="00",tabDaten[[#This Row],[art]]="01",tabDaten[[#This Row],[art]]="60",tabDaten[[#This Row],[art]]="61"),"0 Verwaltungshaushalt","1 Vermögenshaushalt")</f>
        <v>0 Verwaltungshaushalt</v>
      </c>
      <c r="D1890" s="14" t="str">
        <f>VLOOKUP(tabDaten[[#This Row],[art]],tabKontenart[],2,FALSE)</f>
        <v>01 Ausgaben VerwaltungsHH</v>
      </c>
      <c r="E1890" s="14" t="str">
        <f>LEFT(tabDaten[[#This Row],[Gld]],1) &amp; "    " &amp;VLOOKUP((tabDaten[[#This Row],[MandNr]]&amp;"x"&amp;LEFT(tabDaten[[#This Row],[Gld]],1)),tabGliederung[],2,FALSE)</f>
        <v xml:space="preserve">6    Bau- und Wohnungswesen, Verkehr </v>
      </c>
      <c r="F1890" s="14" t="str">
        <f>LEFT(tabDaten[[#This Row],[Gld]],2) &amp; "    " &amp;VLOOKUP((tabDaten[[#This Row],[MandNr]]&amp;"x"&amp;LEFT(tabDaten[[#This Row],[Gld]],2)),tabGliederung[],2,FALSE)</f>
        <v xml:space="preserve">67    Straßenbeleuchtung und Reinigung </v>
      </c>
      <c r="G18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675    Strassenreinigung </v>
      </c>
      <c r="H1890" s="14" t="str">
        <f>LEFT(tabDaten[[#This Row],[Gld]],4) &amp; "    " &amp;VLOOKUP((tabDaten[[#This Row],[MandNr]]&amp;"x"&amp;LEFT(tabDaten[[#This Row],[Gld]],4)),tabGliederung[],2,FALSE)</f>
        <v xml:space="preserve">6750    Straßenreinigung </v>
      </c>
      <c r="I1890" s="14" t="str">
        <f>IF(OR(LEFT(tabDaten[[#This Row],[Grp]],1)*1=3,LEFT(tabDaten[[#This Row],[Grp]],1)*1=9),LEFT(tabDaten[[#This Row],[Grp]],2),LEFT(tabDaten[[#This Row],[Grp]],1))</f>
        <v>5</v>
      </c>
      <c r="J1890" s="14" t="str">
        <f>VLOOKUP(tabDaten[[#This Row],[GrpKurz]],tabGruppierung[],2,FALSE)</f>
        <v>A   Sächlicher Verwaltungs- und Betriebsaufwand</v>
      </c>
      <c r="K18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6750-521000    Geräte, Ausstattungs- und Einrichtungsgegenstände  </v>
      </c>
      <c r="L1890" s="17">
        <f>IF(OR(tabDaten[[#This Row],[art]]="00",tabDaten[[#This Row],[art]]="10"),tabDaten[[#This Row],[Plan]],tabDaten[[#This Row],[Plan]]*-1)</f>
        <v>-500</v>
      </c>
      <c r="M1890" s="18">
        <f>IF(OR(tabDaten[[#This Row],[art]]="00",tabDaten[[#This Row],[art]]="10",tabDaten[[#This Row],[art]]="60",tabDaten[[#This Row],[art]]="70"),tabDaten[[#This Row],[Rechnung]],tabDaten[[#This Row],[Rechnung]]*-1)</f>
        <v>0</v>
      </c>
      <c r="N1890" s="44">
        <v>1</v>
      </c>
      <c r="O1890" s="45" t="s">
        <v>997</v>
      </c>
      <c r="P1890" s="45" t="s">
        <v>1355</v>
      </c>
      <c r="Q1890" s="45" t="s">
        <v>1750</v>
      </c>
      <c r="R1890" s="45" t="s">
        <v>995</v>
      </c>
      <c r="S1890" s="45" t="s">
        <v>1546</v>
      </c>
      <c r="T1890" s="44" t="s">
        <v>125</v>
      </c>
      <c r="U1890" s="46">
        <v>500</v>
      </c>
      <c r="V1890" s="46">
        <v>0</v>
      </c>
    </row>
    <row r="1891" spans="2:22" x14ac:dyDescent="0.2">
      <c r="B1891" s="14" t="str">
        <f>IF(tabDaten[[#This Row],[MandNr]]="","Fehler",IF(tabDaten[[#This Row],[MandNr]]=1,"1 Stadt Bad Rappenau","2 Eigenbetrieb Stadtenwässerung"))</f>
        <v>1 Stadt Bad Rappenau</v>
      </c>
      <c r="C1891" s="14" t="str">
        <f>IF(OR(tabDaten[[#This Row],[art]]="00",tabDaten[[#This Row],[art]]="01",tabDaten[[#This Row],[art]]="60",tabDaten[[#This Row],[art]]="61"),"0 Verwaltungshaushalt","1 Vermögenshaushalt")</f>
        <v>0 Verwaltungshaushalt</v>
      </c>
      <c r="D1891" s="14" t="str">
        <f>VLOOKUP(tabDaten[[#This Row],[art]],tabKontenart[],2,FALSE)</f>
        <v>01 Ausgaben VerwaltungsHH</v>
      </c>
      <c r="E1891" s="14" t="str">
        <f>LEFT(tabDaten[[#This Row],[Gld]],1) &amp; "    " &amp;VLOOKUP((tabDaten[[#This Row],[MandNr]]&amp;"x"&amp;LEFT(tabDaten[[#This Row],[Gld]],1)),tabGliederung[],2,FALSE)</f>
        <v xml:space="preserve">6    Bau- und Wohnungswesen, Verkehr </v>
      </c>
      <c r="F1891" s="14" t="str">
        <f>LEFT(tabDaten[[#This Row],[Gld]],2) &amp; "    " &amp;VLOOKUP((tabDaten[[#This Row],[MandNr]]&amp;"x"&amp;LEFT(tabDaten[[#This Row],[Gld]],2)),tabGliederung[],2,FALSE)</f>
        <v xml:space="preserve">67    Straßenbeleuchtung und Reinigung </v>
      </c>
      <c r="G18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675    Strassenreinigung </v>
      </c>
      <c r="H1891" s="14" t="str">
        <f>LEFT(tabDaten[[#This Row],[Gld]],4) &amp; "    " &amp;VLOOKUP((tabDaten[[#This Row],[MandNr]]&amp;"x"&amp;LEFT(tabDaten[[#This Row],[Gld]],4)),tabGliederung[],2,FALSE)</f>
        <v xml:space="preserve">6750    Straßenreinigung </v>
      </c>
      <c r="I1891" s="14" t="str">
        <f>IF(OR(LEFT(tabDaten[[#This Row],[Grp]],1)*1=3,LEFT(tabDaten[[#This Row],[Grp]],1)*1=9),LEFT(tabDaten[[#This Row],[Grp]],2),LEFT(tabDaten[[#This Row],[Grp]],1))</f>
        <v>6</v>
      </c>
      <c r="J1891" s="14" t="str">
        <f>VLOOKUP(tabDaten[[#This Row],[GrpKurz]],tabGruppierung[],2,FALSE)</f>
        <v>A   Sächlicher Verwaltungs- und Betriebsaufwand</v>
      </c>
      <c r="K18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6750-634000    Leistungsvergütung an Unternehmen  </v>
      </c>
      <c r="L1891" s="17">
        <f>IF(OR(tabDaten[[#This Row],[art]]="00",tabDaten[[#This Row],[art]]="10"),tabDaten[[#This Row],[Plan]],tabDaten[[#This Row],[Plan]]*-1)</f>
        <v>-60000</v>
      </c>
      <c r="M1891" s="18">
        <f>IF(OR(tabDaten[[#This Row],[art]]="00",tabDaten[[#This Row],[art]]="10",tabDaten[[#This Row],[art]]="60",tabDaten[[#This Row],[art]]="70"),tabDaten[[#This Row],[Rechnung]],tabDaten[[#This Row],[Rechnung]]*-1)</f>
        <v>-112230.53</v>
      </c>
      <c r="N1891" s="44">
        <v>1</v>
      </c>
      <c r="O1891" s="45" t="s">
        <v>997</v>
      </c>
      <c r="P1891" s="45" t="s">
        <v>1355</v>
      </c>
      <c r="Q1891" s="45" t="s">
        <v>1744</v>
      </c>
      <c r="R1891" s="45" t="s">
        <v>995</v>
      </c>
      <c r="S1891" s="45" t="s">
        <v>1546</v>
      </c>
      <c r="T1891" s="44" t="s">
        <v>148</v>
      </c>
      <c r="U1891" s="46">
        <v>60000</v>
      </c>
      <c r="V1891" s="46">
        <v>112230.53</v>
      </c>
    </row>
    <row r="1892" spans="2:22" x14ac:dyDescent="0.2">
      <c r="B1892" s="14" t="str">
        <f>IF(tabDaten[[#This Row],[MandNr]]="","Fehler",IF(tabDaten[[#This Row],[MandNr]]=1,"1 Stadt Bad Rappenau","2 Eigenbetrieb Stadtenwässerung"))</f>
        <v>1 Stadt Bad Rappenau</v>
      </c>
      <c r="C1892" s="14" t="str">
        <f>IF(OR(tabDaten[[#This Row],[art]]="00",tabDaten[[#This Row],[art]]="01",tabDaten[[#This Row],[art]]="60",tabDaten[[#This Row],[art]]="61"),"0 Verwaltungshaushalt","1 Vermögenshaushalt")</f>
        <v>0 Verwaltungshaushalt</v>
      </c>
      <c r="D1892" s="14" t="str">
        <f>VLOOKUP(tabDaten[[#This Row],[art]],tabKontenart[],2,FALSE)</f>
        <v>01 Ausgaben VerwaltungsHH</v>
      </c>
      <c r="E1892" s="14" t="str">
        <f>LEFT(tabDaten[[#This Row],[Gld]],1) &amp; "    " &amp;VLOOKUP((tabDaten[[#This Row],[MandNr]]&amp;"x"&amp;LEFT(tabDaten[[#This Row],[Gld]],1)),tabGliederung[],2,FALSE)</f>
        <v xml:space="preserve">6    Bau- und Wohnungswesen, Verkehr </v>
      </c>
      <c r="F1892" s="14" t="str">
        <f>LEFT(tabDaten[[#This Row],[Gld]],2) &amp; "    " &amp;VLOOKUP((tabDaten[[#This Row],[MandNr]]&amp;"x"&amp;LEFT(tabDaten[[#This Row],[Gld]],2)),tabGliederung[],2,FALSE)</f>
        <v xml:space="preserve">67    Straßenbeleuchtung und Reinigung </v>
      </c>
      <c r="G18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675    Strassenreinigung </v>
      </c>
      <c r="H1892" s="14" t="str">
        <f>LEFT(tabDaten[[#This Row],[Gld]],4) &amp; "    " &amp;VLOOKUP((tabDaten[[#This Row],[MandNr]]&amp;"x"&amp;LEFT(tabDaten[[#This Row],[Gld]],4)),tabGliederung[],2,FALSE)</f>
        <v xml:space="preserve">6750    Straßenreinigung </v>
      </c>
      <c r="I1892" s="14" t="str">
        <f>IF(OR(LEFT(tabDaten[[#This Row],[Grp]],1)*1=3,LEFT(tabDaten[[#This Row],[Grp]],1)*1=9),LEFT(tabDaten[[#This Row],[Grp]],2),LEFT(tabDaten[[#This Row],[Grp]],1))</f>
        <v>6</v>
      </c>
      <c r="J1892" s="14" t="str">
        <f>VLOOKUP(tabDaten[[#This Row],[GrpKurz]],tabGruppierung[],2,FALSE)</f>
        <v>A   Sächlicher Verwaltungs- und Betriebsaufwand</v>
      </c>
      <c r="K18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6750-679000    Innere Verrechnungen   </v>
      </c>
      <c r="L1892" s="17">
        <f>IF(OR(tabDaten[[#This Row],[art]]="00",tabDaten[[#This Row],[art]]="10"),tabDaten[[#This Row],[Plan]],tabDaten[[#This Row],[Plan]]*-1)</f>
        <v>-159500</v>
      </c>
      <c r="M1892" s="18">
        <f>IF(OR(tabDaten[[#This Row],[art]]="00",tabDaten[[#This Row],[art]]="10",tabDaten[[#This Row],[art]]="60",tabDaten[[#This Row],[art]]="70"),tabDaten[[#This Row],[Rechnung]],tabDaten[[#This Row],[Rechnung]]*-1)</f>
        <v>0</v>
      </c>
      <c r="N1892" s="44">
        <v>1</v>
      </c>
      <c r="O1892" s="45" t="s">
        <v>997</v>
      </c>
      <c r="P1892" s="45" t="s">
        <v>1355</v>
      </c>
      <c r="Q1892" s="45" t="s">
        <v>1728</v>
      </c>
      <c r="R1892" s="45" t="s">
        <v>995</v>
      </c>
      <c r="S1892" s="45" t="s">
        <v>1546</v>
      </c>
      <c r="T1892" s="44" t="s">
        <v>11</v>
      </c>
      <c r="U1892" s="46">
        <v>159500</v>
      </c>
      <c r="V1892" s="46">
        <v>0</v>
      </c>
    </row>
    <row r="1893" spans="2:22" x14ac:dyDescent="0.2">
      <c r="B1893" s="14" t="str">
        <f>IF(tabDaten[[#This Row],[MandNr]]="","Fehler",IF(tabDaten[[#This Row],[MandNr]]=1,"1 Stadt Bad Rappenau","2 Eigenbetrieb Stadtenwässerung"))</f>
        <v>1 Stadt Bad Rappenau</v>
      </c>
      <c r="C1893" s="14" t="str">
        <f>IF(OR(tabDaten[[#This Row],[art]]="00",tabDaten[[#This Row],[art]]="01",tabDaten[[#This Row],[art]]="60",tabDaten[[#This Row],[art]]="61"),"0 Verwaltungshaushalt","1 Vermögenshaushalt")</f>
        <v>0 Verwaltungshaushalt</v>
      </c>
      <c r="D1893" s="14" t="str">
        <f>VLOOKUP(tabDaten[[#This Row],[art]],tabKontenart[],2,FALSE)</f>
        <v>01 Ausgaben VerwaltungsHH</v>
      </c>
      <c r="E1893" s="14" t="str">
        <f>LEFT(tabDaten[[#This Row],[Gld]],1) &amp; "    " &amp;VLOOKUP((tabDaten[[#This Row],[MandNr]]&amp;"x"&amp;LEFT(tabDaten[[#This Row],[Gld]],1)),tabGliederung[],2,FALSE)</f>
        <v xml:space="preserve">6    Bau- und Wohnungswesen, Verkehr </v>
      </c>
      <c r="F1893" s="14" t="str">
        <f>LEFT(tabDaten[[#This Row],[Gld]],2) &amp; "    " &amp;VLOOKUP((tabDaten[[#This Row],[MandNr]]&amp;"x"&amp;LEFT(tabDaten[[#This Row],[Gld]],2)),tabGliederung[],2,FALSE)</f>
        <v xml:space="preserve">69    Wasserläufe, Wasserbau </v>
      </c>
      <c r="G18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1893" s="14" t="str">
        <f>LEFT(tabDaten[[#This Row],[Gld]],4) &amp; "    " &amp;VLOOKUP((tabDaten[[#This Row],[MandNr]]&amp;"x"&amp;LEFT(tabDaten[[#This Row],[Gld]],4)),tabGliederung[],2,FALSE)</f>
        <v xml:space="preserve">6900    Wasserläufe, Wasserbau </v>
      </c>
      <c r="I1893" s="14" t="str">
        <f>IF(OR(LEFT(tabDaten[[#This Row],[Grp]],1)*1=3,LEFT(tabDaten[[#This Row],[Grp]],1)*1=9),LEFT(tabDaten[[#This Row],[Grp]],2),LEFT(tabDaten[[#This Row],[Grp]],1))</f>
        <v>5</v>
      </c>
      <c r="J1893" s="14" t="str">
        <f>VLOOKUP(tabDaten[[#This Row],[GrpKurz]],tabGruppierung[],2,FALSE)</f>
        <v>A   Sächlicher Verwaltungs- und Betriebsaufwand</v>
      </c>
      <c r="K18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6900-510000    Unterhaltung Wasserläufe   </v>
      </c>
      <c r="L1893" s="17">
        <f>IF(OR(tabDaten[[#This Row],[art]]="00",tabDaten[[#This Row],[art]]="10"),tabDaten[[#This Row],[Plan]],tabDaten[[#This Row],[Plan]]*-1)</f>
        <v>-120000</v>
      </c>
      <c r="M1893" s="18">
        <f>IF(OR(tabDaten[[#This Row],[art]]="00",tabDaten[[#This Row],[art]]="10",tabDaten[[#This Row],[art]]="60",tabDaten[[#This Row],[art]]="70"),tabDaten[[#This Row],[Rechnung]],tabDaten[[#This Row],[Rechnung]]*-1)</f>
        <v>-195847.1</v>
      </c>
      <c r="N1893" s="44">
        <v>1</v>
      </c>
      <c r="O1893" s="45" t="s">
        <v>997</v>
      </c>
      <c r="P1893" s="45" t="s">
        <v>1358</v>
      </c>
      <c r="Q1893" s="45" t="s">
        <v>1731</v>
      </c>
      <c r="R1893" s="45" t="s">
        <v>995</v>
      </c>
      <c r="S1893" s="45" t="s">
        <v>1546</v>
      </c>
      <c r="T1893" s="44" t="s">
        <v>255</v>
      </c>
      <c r="U1893" s="46">
        <v>120000</v>
      </c>
      <c r="V1893" s="46">
        <v>195847.1</v>
      </c>
    </row>
    <row r="1894" spans="2:22" x14ac:dyDescent="0.2">
      <c r="B1894" s="14" t="str">
        <f>IF(tabDaten[[#This Row],[MandNr]]="","Fehler",IF(tabDaten[[#This Row],[MandNr]]=1,"1 Stadt Bad Rappenau","2 Eigenbetrieb Stadtenwässerung"))</f>
        <v>1 Stadt Bad Rappenau</v>
      </c>
      <c r="C1894" s="14" t="str">
        <f>IF(OR(tabDaten[[#This Row],[art]]="00",tabDaten[[#This Row],[art]]="01",tabDaten[[#This Row],[art]]="60",tabDaten[[#This Row],[art]]="61"),"0 Verwaltungshaushalt","1 Vermögenshaushalt")</f>
        <v>0 Verwaltungshaushalt</v>
      </c>
      <c r="D1894" s="14" t="str">
        <f>VLOOKUP(tabDaten[[#This Row],[art]],tabKontenart[],2,FALSE)</f>
        <v>01 Ausgaben VerwaltungsHH</v>
      </c>
      <c r="E1894" s="14" t="str">
        <f>LEFT(tabDaten[[#This Row],[Gld]],1) &amp; "    " &amp;VLOOKUP((tabDaten[[#This Row],[MandNr]]&amp;"x"&amp;LEFT(tabDaten[[#This Row],[Gld]],1)),tabGliederung[],2,FALSE)</f>
        <v xml:space="preserve">6    Bau- und Wohnungswesen, Verkehr </v>
      </c>
      <c r="F1894" s="14" t="str">
        <f>LEFT(tabDaten[[#This Row],[Gld]],2) &amp; "    " &amp;VLOOKUP((tabDaten[[#This Row],[MandNr]]&amp;"x"&amp;LEFT(tabDaten[[#This Row],[Gld]],2)),tabGliederung[],2,FALSE)</f>
        <v xml:space="preserve">69    Wasserläufe, Wasserbau </v>
      </c>
      <c r="G18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1894" s="14" t="str">
        <f>LEFT(tabDaten[[#This Row],[Gld]],4) &amp; "    " &amp;VLOOKUP((tabDaten[[#This Row],[MandNr]]&amp;"x"&amp;LEFT(tabDaten[[#This Row],[Gld]],4)),tabGliederung[],2,FALSE)</f>
        <v xml:space="preserve">6900    Wasserläufe, Wasserbau </v>
      </c>
      <c r="I1894" s="14" t="str">
        <f>IF(OR(LEFT(tabDaten[[#This Row],[Grp]],1)*1=3,LEFT(tabDaten[[#This Row],[Grp]],1)*1=9),LEFT(tabDaten[[#This Row],[Grp]],2),LEFT(tabDaten[[#This Row],[Grp]],1))</f>
        <v>5</v>
      </c>
      <c r="J1894" s="14" t="str">
        <f>VLOOKUP(tabDaten[[#This Row],[GrpKurz]],tabGruppierung[],2,FALSE)</f>
        <v>A   Sächlicher Verwaltungs- und Betriebsaufwand</v>
      </c>
      <c r="K18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6900-573000    Betriebsstrom   </v>
      </c>
      <c r="L1894" s="17">
        <f>IF(OR(tabDaten[[#This Row],[art]]="00",tabDaten[[#This Row],[art]]="10"),tabDaten[[#This Row],[Plan]],tabDaten[[#This Row],[Plan]]*-1)</f>
        <v>-3000</v>
      </c>
      <c r="M1894" s="18">
        <f>IF(OR(tabDaten[[#This Row],[art]]="00",tabDaten[[#This Row],[art]]="10",tabDaten[[#This Row],[art]]="60",tabDaten[[#This Row],[art]]="70"),tabDaten[[#This Row],[Rechnung]],tabDaten[[#This Row],[Rechnung]]*-1)</f>
        <v>0</v>
      </c>
      <c r="N1894" s="44">
        <v>1</v>
      </c>
      <c r="O1894" s="45" t="s">
        <v>997</v>
      </c>
      <c r="P1894" s="45" t="s">
        <v>1358</v>
      </c>
      <c r="Q1894" s="45" t="s">
        <v>1787</v>
      </c>
      <c r="R1894" s="45" t="s">
        <v>995</v>
      </c>
      <c r="S1894" s="45" t="s">
        <v>1546</v>
      </c>
      <c r="T1894" s="44" t="s">
        <v>254</v>
      </c>
      <c r="U1894" s="46">
        <v>3000</v>
      </c>
      <c r="V1894" s="46">
        <v>0</v>
      </c>
    </row>
    <row r="1895" spans="2:22" x14ac:dyDescent="0.2">
      <c r="B1895" s="14" t="str">
        <f>IF(tabDaten[[#This Row],[MandNr]]="","Fehler",IF(tabDaten[[#This Row],[MandNr]]=1,"1 Stadt Bad Rappenau","2 Eigenbetrieb Stadtenwässerung"))</f>
        <v>1 Stadt Bad Rappenau</v>
      </c>
      <c r="C1895" s="14" t="str">
        <f>IF(OR(tabDaten[[#This Row],[art]]="00",tabDaten[[#This Row],[art]]="01",tabDaten[[#This Row],[art]]="60",tabDaten[[#This Row],[art]]="61"),"0 Verwaltungshaushalt","1 Vermögenshaushalt")</f>
        <v>0 Verwaltungshaushalt</v>
      </c>
      <c r="D1895" s="14" t="str">
        <f>VLOOKUP(tabDaten[[#This Row],[art]],tabKontenart[],2,FALSE)</f>
        <v>01 Ausgaben VerwaltungsHH</v>
      </c>
      <c r="E1895" s="14" t="str">
        <f>LEFT(tabDaten[[#This Row],[Gld]],1) &amp; "    " &amp;VLOOKUP((tabDaten[[#This Row],[MandNr]]&amp;"x"&amp;LEFT(tabDaten[[#This Row],[Gld]],1)),tabGliederung[],2,FALSE)</f>
        <v xml:space="preserve">6    Bau- und Wohnungswesen, Verkehr </v>
      </c>
      <c r="F1895" s="14" t="str">
        <f>LEFT(tabDaten[[#This Row],[Gld]],2) &amp; "    " &amp;VLOOKUP((tabDaten[[#This Row],[MandNr]]&amp;"x"&amp;LEFT(tabDaten[[#This Row],[Gld]],2)),tabGliederung[],2,FALSE)</f>
        <v xml:space="preserve">69    Wasserläufe, Wasserbau </v>
      </c>
      <c r="G18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1895" s="14" t="str">
        <f>LEFT(tabDaten[[#This Row],[Gld]],4) &amp; "    " &amp;VLOOKUP((tabDaten[[#This Row],[MandNr]]&amp;"x"&amp;LEFT(tabDaten[[#This Row],[Gld]],4)),tabGliederung[],2,FALSE)</f>
        <v xml:space="preserve">6900    Wasserläufe, Wasserbau </v>
      </c>
      <c r="I1895" s="14" t="str">
        <f>IF(OR(LEFT(tabDaten[[#This Row],[Grp]],1)*1=3,LEFT(tabDaten[[#This Row],[Grp]],1)*1=9),LEFT(tabDaten[[#This Row],[Grp]],2),LEFT(tabDaten[[#This Row],[Grp]],1))</f>
        <v>6</v>
      </c>
      <c r="J1895" s="14" t="str">
        <f>VLOOKUP(tabDaten[[#This Row],[GrpKurz]],tabGruppierung[],2,FALSE)</f>
        <v>A   Sächlicher Verwaltungs- und Betriebsaufwand</v>
      </c>
      <c r="K18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6900-655000    Sachverständigen-, Gerichts-und ähnliche Kosten  </v>
      </c>
      <c r="L1895" s="17">
        <f>IF(OR(tabDaten[[#This Row],[art]]="00",tabDaten[[#This Row],[art]]="10"),tabDaten[[#This Row],[Plan]],tabDaten[[#This Row],[Plan]]*-1)</f>
        <v>0</v>
      </c>
      <c r="M1895" s="18">
        <f>IF(OR(tabDaten[[#This Row],[art]]="00",tabDaten[[#This Row],[art]]="10",tabDaten[[#This Row],[art]]="60",tabDaten[[#This Row],[art]]="70"),tabDaten[[#This Row],[Rechnung]],tabDaten[[#This Row],[Rechnung]]*-1)</f>
        <v>-46139.27</v>
      </c>
      <c r="N1895" s="44">
        <v>1</v>
      </c>
      <c r="O1895" s="45" t="s">
        <v>997</v>
      </c>
      <c r="P1895" s="45" t="s">
        <v>1358</v>
      </c>
      <c r="Q1895" s="45" t="s">
        <v>1729</v>
      </c>
      <c r="R1895" s="45" t="s">
        <v>995</v>
      </c>
      <c r="S1895" s="45" t="s">
        <v>1546</v>
      </c>
      <c r="T1895" s="44" t="s">
        <v>244</v>
      </c>
      <c r="U1895" s="46">
        <v>0</v>
      </c>
      <c r="V1895" s="46">
        <v>46139.27</v>
      </c>
    </row>
    <row r="1896" spans="2:22" x14ac:dyDescent="0.2">
      <c r="B1896" s="14" t="str">
        <f>IF(tabDaten[[#This Row],[MandNr]]="","Fehler",IF(tabDaten[[#This Row],[MandNr]]=1,"1 Stadt Bad Rappenau","2 Eigenbetrieb Stadtenwässerung"))</f>
        <v>1 Stadt Bad Rappenau</v>
      </c>
      <c r="C1896" s="14" t="str">
        <f>IF(OR(tabDaten[[#This Row],[art]]="00",tabDaten[[#This Row],[art]]="01",tabDaten[[#This Row],[art]]="60",tabDaten[[#This Row],[art]]="61"),"0 Verwaltungshaushalt","1 Vermögenshaushalt")</f>
        <v>0 Verwaltungshaushalt</v>
      </c>
      <c r="D1896" s="14" t="str">
        <f>VLOOKUP(tabDaten[[#This Row],[art]],tabKontenart[],2,FALSE)</f>
        <v>01 Ausgaben VerwaltungsHH</v>
      </c>
      <c r="E1896" s="14" t="str">
        <f>LEFT(tabDaten[[#This Row],[Gld]],1) &amp; "    " &amp;VLOOKUP((tabDaten[[#This Row],[MandNr]]&amp;"x"&amp;LEFT(tabDaten[[#This Row],[Gld]],1)),tabGliederung[],2,FALSE)</f>
        <v xml:space="preserve">6    Bau- und Wohnungswesen, Verkehr </v>
      </c>
      <c r="F1896" s="14" t="str">
        <f>LEFT(tabDaten[[#This Row],[Gld]],2) &amp; "    " &amp;VLOOKUP((tabDaten[[#This Row],[MandNr]]&amp;"x"&amp;LEFT(tabDaten[[#This Row],[Gld]],2)),tabGliederung[],2,FALSE)</f>
        <v xml:space="preserve">69    Wasserläufe, Wasserbau </v>
      </c>
      <c r="G18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1896" s="14" t="str">
        <f>LEFT(tabDaten[[#This Row],[Gld]],4) &amp; "    " &amp;VLOOKUP((tabDaten[[#This Row],[MandNr]]&amp;"x"&amp;LEFT(tabDaten[[#This Row],[Gld]],4)),tabGliederung[],2,FALSE)</f>
        <v xml:space="preserve">6900    Wasserläufe, Wasserbau </v>
      </c>
      <c r="I1896" s="14" t="str">
        <f>IF(OR(LEFT(tabDaten[[#This Row],[Grp]],1)*1=3,LEFT(tabDaten[[#This Row],[Grp]],1)*1=9),LEFT(tabDaten[[#This Row],[Grp]],2),LEFT(tabDaten[[#This Row],[Grp]],1))</f>
        <v>6</v>
      </c>
      <c r="J1896" s="14" t="str">
        <f>VLOOKUP(tabDaten[[#This Row],[GrpKurz]],tabGruppierung[],2,FALSE)</f>
        <v>A   Sächlicher Verwaltungs- und Betriebsaufwand</v>
      </c>
      <c r="K18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6900-679000    Innere Verrechnungen   </v>
      </c>
      <c r="L1896" s="17">
        <f>IF(OR(tabDaten[[#This Row],[art]]="00",tabDaten[[#This Row],[art]]="10"),tabDaten[[#This Row],[Plan]],tabDaten[[#This Row],[Plan]]*-1)</f>
        <v>-42100</v>
      </c>
      <c r="M1896" s="18">
        <f>IF(OR(tabDaten[[#This Row],[art]]="00",tabDaten[[#This Row],[art]]="10",tabDaten[[#This Row],[art]]="60",tabDaten[[#This Row],[art]]="70"),tabDaten[[#This Row],[Rechnung]],tabDaten[[#This Row],[Rechnung]]*-1)</f>
        <v>0</v>
      </c>
      <c r="N1896" s="44">
        <v>1</v>
      </c>
      <c r="O1896" s="45" t="s">
        <v>997</v>
      </c>
      <c r="P1896" s="45" t="s">
        <v>1358</v>
      </c>
      <c r="Q1896" s="45" t="s">
        <v>1728</v>
      </c>
      <c r="R1896" s="45" t="s">
        <v>995</v>
      </c>
      <c r="S1896" s="45" t="s">
        <v>1546</v>
      </c>
      <c r="T1896" s="44" t="s">
        <v>11</v>
      </c>
      <c r="U1896" s="46">
        <v>42100</v>
      </c>
      <c r="V1896" s="46">
        <v>0</v>
      </c>
    </row>
    <row r="1897" spans="2:22" x14ac:dyDescent="0.2">
      <c r="B1897" s="14" t="str">
        <f>IF(tabDaten[[#This Row],[MandNr]]="","Fehler",IF(tabDaten[[#This Row],[MandNr]]=1,"1 Stadt Bad Rappenau","2 Eigenbetrieb Stadtenwässerung"))</f>
        <v>1 Stadt Bad Rappenau</v>
      </c>
      <c r="C1897" s="14" t="str">
        <f>IF(OR(tabDaten[[#This Row],[art]]="00",tabDaten[[#This Row],[art]]="01",tabDaten[[#This Row],[art]]="60",tabDaten[[#This Row],[art]]="61"),"0 Verwaltungshaushalt","1 Vermögenshaushalt")</f>
        <v>0 Verwaltungshaushalt</v>
      </c>
      <c r="D1897" s="14" t="str">
        <f>VLOOKUP(tabDaten[[#This Row],[art]],tabKontenart[],2,FALSE)</f>
        <v>01 Ausgaben VerwaltungsHH</v>
      </c>
      <c r="E1897" s="14" t="str">
        <f>LEFT(tabDaten[[#This Row],[Gld]],1) &amp; "    " &amp;VLOOKUP((tabDaten[[#This Row],[MandNr]]&amp;"x"&amp;LEFT(tabDaten[[#This Row],[Gld]],1)),tabGliederung[],2,FALSE)</f>
        <v xml:space="preserve">6    Bau- und Wohnungswesen, Verkehr </v>
      </c>
      <c r="F1897" s="14" t="str">
        <f>LEFT(tabDaten[[#This Row],[Gld]],2) &amp; "    " &amp;VLOOKUP((tabDaten[[#This Row],[MandNr]]&amp;"x"&amp;LEFT(tabDaten[[#This Row],[Gld]],2)),tabGliederung[],2,FALSE)</f>
        <v xml:space="preserve">69    Wasserläufe, Wasserbau </v>
      </c>
      <c r="G18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1897" s="14" t="str">
        <f>LEFT(tabDaten[[#This Row],[Gld]],4) &amp; "    " &amp;VLOOKUP((tabDaten[[#This Row],[MandNr]]&amp;"x"&amp;LEFT(tabDaten[[#This Row],[Gld]],4)),tabGliederung[],2,FALSE)</f>
        <v xml:space="preserve">6900    Wasserläufe, Wasserbau </v>
      </c>
      <c r="I1897" s="14" t="str">
        <f>IF(OR(LEFT(tabDaten[[#This Row],[Grp]],1)*1=3,LEFT(tabDaten[[#This Row],[Grp]],1)*1=9),LEFT(tabDaten[[#This Row],[Grp]],2),LEFT(tabDaten[[#This Row],[Grp]],1))</f>
        <v>7</v>
      </c>
      <c r="J1897" s="14" t="str">
        <f>VLOOKUP(tabDaten[[#This Row],[GrpKurz]],tabGruppierung[],2,FALSE)</f>
        <v>A   Zuweisungen und Zuschüsse (nicht für Investitionen)</v>
      </c>
      <c r="K18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6900-713000    Zuweisungen und Zuschüsse an Hochwasserzweckverbände  </v>
      </c>
      <c r="L1897" s="17">
        <f>IF(OR(tabDaten[[#This Row],[art]]="00",tabDaten[[#This Row],[art]]="10"),tabDaten[[#This Row],[Plan]],tabDaten[[#This Row],[Plan]]*-1)</f>
        <v>-40000</v>
      </c>
      <c r="M1897" s="18">
        <f>IF(OR(tabDaten[[#This Row],[art]]="00",tabDaten[[#This Row],[art]]="10",tabDaten[[#This Row],[art]]="60",tabDaten[[#This Row],[art]]="70"),tabDaten[[#This Row],[Rechnung]],tabDaten[[#This Row],[Rechnung]]*-1)</f>
        <v>-39641.18</v>
      </c>
      <c r="N1897" s="44">
        <v>1</v>
      </c>
      <c r="O1897" s="45" t="s">
        <v>997</v>
      </c>
      <c r="P1897" s="45" t="s">
        <v>1358</v>
      </c>
      <c r="Q1897" s="45" t="s">
        <v>1788</v>
      </c>
      <c r="R1897" s="45" t="s">
        <v>995</v>
      </c>
      <c r="S1897" s="45" t="s">
        <v>1546</v>
      </c>
      <c r="T1897" s="44" t="s">
        <v>256</v>
      </c>
      <c r="U1897" s="46">
        <v>40000</v>
      </c>
      <c r="V1897" s="46">
        <v>39641.18</v>
      </c>
    </row>
    <row r="1898" spans="2:22" x14ac:dyDescent="0.2">
      <c r="B1898" s="14" t="str">
        <f>IF(tabDaten[[#This Row],[MandNr]]="","Fehler",IF(tabDaten[[#This Row],[MandNr]]=1,"1 Stadt Bad Rappenau","2 Eigenbetrieb Stadtenwässerung"))</f>
        <v>1 Stadt Bad Rappenau</v>
      </c>
      <c r="C1898" s="14" t="str">
        <f>IF(OR(tabDaten[[#This Row],[art]]="00",tabDaten[[#This Row],[art]]="01",tabDaten[[#This Row],[art]]="60",tabDaten[[#This Row],[art]]="61"),"0 Verwaltungshaushalt","1 Vermögenshaushalt")</f>
        <v>0 Verwaltungshaushalt</v>
      </c>
      <c r="D1898" s="14" t="str">
        <f>VLOOKUP(tabDaten[[#This Row],[art]],tabKontenart[],2,FALSE)</f>
        <v>01 Ausgaben VerwaltungsHH</v>
      </c>
      <c r="E1898" s="14" t="str">
        <f>LEFT(tabDaten[[#This Row],[Gld]],1) &amp; "    " &amp;VLOOKUP((tabDaten[[#This Row],[MandNr]]&amp;"x"&amp;LEFT(tabDaten[[#This Row],[Gld]],1)),tabGliederung[],2,FALSE)</f>
        <v>7    öffentliche Einrichtungen,  Wirtschaftsförderung</v>
      </c>
      <c r="F1898" s="14" t="str">
        <f>LEFT(tabDaten[[#This Row],[Gld]],2) &amp; "    " &amp;VLOOKUP((tabDaten[[#This Row],[MandNr]]&amp;"x"&amp;LEFT(tabDaten[[#This Row],[Gld]],2)),tabGliederung[],2,FALSE)</f>
        <v xml:space="preserve">72    Abfallbeseitigung </v>
      </c>
      <c r="G18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72    Abfallbeseitigung </v>
      </c>
      <c r="H1898" s="14" t="str">
        <f>LEFT(tabDaten[[#This Row],[Gld]],4) &amp; "    " &amp;VLOOKUP((tabDaten[[#This Row],[MandNr]]&amp;"x"&amp;LEFT(tabDaten[[#This Row],[Gld]],4)),tabGliederung[],2,FALSE)</f>
        <v xml:space="preserve">7200    Abfallbeseitigung </v>
      </c>
      <c r="I1898" s="14" t="str">
        <f>IF(OR(LEFT(tabDaten[[#This Row],[Grp]],1)*1=3,LEFT(tabDaten[[#This Row],[Grp]],1)*1=9),LEFT(tabDaten[[#This Row],[Grp]],2),LEFT(tabDaten[[#This Row],[Grp]],1))</f>
        <v>6</v>
      </c>
      <c r="J1898" s="14" t="str">
        <f>VLOOKUP(tabDaten[[#This Row],[GrpKurz]],tabGruppierung[],2,FALSE)</f>
        <v>A   Sächlicher Verwaltungs- und Betriebsaufwand</v>
      </c>
      <c r="K18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7200-637000    spezielle Zweckausgaben   </v>
      </c>
      <c r="L1898" s="17">
        <f>IF(OR(tabDaten[[#This Row],[art]]="00",tabDaten[[#This Row],[art]]="10"),tabDaten[[#This Row],[Plan]],tabDaten[[#This Row],[Plan]]*-1)</f>
        <v>-4500</v>
      </c>
      <c r="M1898" s="18">
        <f>IF(OR(tabDaten[[#This Row],[art]]="00",tabDaten[[#This Row],[art]]="10",tabDaten[[#This Row],[art]]="60",tabDaten[[#This Row],[art]]="70"),tabDaten[[#This Row],[Rechnung]],tabDaten[[#This Row],[Rechnung]]*-1)</f>
        <v>-7187.25</v>
      </c>
      <c r="N1898" s="44">
        <v>1</v>
      </c>
      <c r="O1898" s="45" t="s">
        <v>997</v>
      </c>
      <c r="P1898" s="45" t="s">
        <v>1364</v>
      </c>
      <c r="Q1898" s="45" t="s">
        <v>1746</v>
      </c>
      <c r="R1898" s="45" t="s">
        <v>995</v>
      </c>
      <c r="S1898" s="45" t="s">
        <v>1546</v>
      </c>
      <c r="T1898" s="44" t="s">
        <v>257</v>
      </c>
      <c r="U1898" s="46">
        <v>4500</v>
      </c>
      <c r="V1898" s="46">
        <v>7187.25</v>
      </c>
    </row>
    <row r="1899" spans="2:22" x14ac:dyDescent="0.2">
      <c r="B1899" s="14" t="str">
        <f>IF(tabDaten[[#This Row],[MandNr]]="","Fehler",IF(tabDaten[[#This Row],[MandNr]]=1,"1 Stadt Bad Rappenau","2 Eigenbetrieb Stadtenwässerung"))</f>
        <v>1 Stadt Bad Rappenau</v>
      </c>
      <c r="C1899" s="14" t="str">
        <f>IF(OR(tabDaten[[#This Row],[art]]="00",tabDaten[[#This Row],[art]]="01",tabDaten[[#This Row],[art]]="60",tabDaten[[#This Row],[art]]="61"),"0 Verwaltungshaushalt","1 Vermögenshaushalt")</f>
        <v>0 Verwaltungshaushalt</v>
      </c>
      <c r="D1899" s="14" t="str">
        <f>VLOOKUP(tabDaten[[#This Row],[art]],tabKontenart[],2,FALSE)</f>
        <v>01 Ausgaben VerwaltungsHH</v>
      </c>
      <c r="E1899" s="14" t="str">
        <f>LEFT(tabDaten[[#This Row],[Gld]],1) &amp; "    " &amp;VLOOKUP((tabDaten[[#This Row],[MandNr]]&amp;"x"&amp;LEFT(tabDaten[[#This Row],[Gld]],1)),tabGliederung[],2,FALSE)</f>
        <v>7    öffentliche Einrichtungen,  Wirtschaftsförderung</v>
      </c>
      <c r="F1899" s="14" t="str">
        <f>LEFT(tabDaten[[#This Row],[Gld]],2) &amp; "    " &amp;VLOOKUP((tabDaten[[#This Row],[MandNr]]&amp;"x"&amp;LEFT(tabDaten[[#This Row],[Gld]],2)),tabGliederung[],2,FALSE)</f>
        <v xml:space="preserve">72    Abfallbeseitigung </v>
      </c>
      <c r="G18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72    Abfallbeseitigung </v>
      </c>
      <c r="H1899" s="14" t="str">
        <f>LEFT(tabDaten[[#This Row],[Gld]],4) &amp; "    " &amp;VLOOKUP((tabDaten[[#This Row],[MandNr]]&amp;"x"&amp;LEFT(tabDaten[[#This Row],[Gld]],4)),tabGliederung[],2,FALSE)</f>
        <v xml:space="preserve">7200    Abfallbeseitigung </v>
      </c>
      <c r="I1899" s="14" t="str">
        <f>IF(OR(LEFT(tabDaten[[#This Row],[Grp]],1)*1=3,LEFT(tabDaten[[#This Row],[Grp]],1)*1=9),LEFT(tabDaten[[#This Row],[Grp]],2),LEFT(tabDaten[[#This Row],[Grp]],1))</f>
        <v>6</v>
      </c>
      <c r="J1899" s="14" t="str">
        <f>VLOOKUP(tabDaten[[#This Row],[GrpKurz]],tabGruppierung[],2,FALSE)</f>
        <v>A   Sächlicher Verwaltungs- und Betriebsaufwand</v>
      </c>
      <c r="K18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7200-679000    Innere Verrechnung   </v>
      </c>
      <c r="L1899" s="17">
        <f>IF(OR(tabDaten[[#This Row],[art]]="00",tabDaten[[#This Row],[art]]="10"),tabDaten[[#This Row],[Plan]],tabDaten[[#This Row],[Plan]]*-1)</f>
        <v>-271200</v>
      </c>
      <c r="M1899" s="18">
        <f>IF(OR(tabDaten[[#This Row],[art]]="00",tabDaten[[#This Row],[art]]="10",tabDaten[[#This Row],[art]]="60",tabDaten[[#This Row],[art]]="70"),tabDaten[[#This Row],[Rechnung]],tabDaten[[#This Row],[Rechnung]]*-1)</f>
        <v>0</v>
      </c>
      <c r="N1899" s="44">
        <v>1</v>
      </c>
      <c r="O1899" s="45" t="s">
        <v>997</v>
      </c>
      <c r="P1899" s="45" t="s">
        <v>1364</v>
      </c>
      <c r="Q1899" s="45" t="s">
        <v>1728</v>
      </c>
      <c r="R1899" s="45" t="s">
        <v>995</v>
      </c>
      <c r="S1899" s="45" t="s">
        <v>1546</v>
      </c>
      <c r="T1899" s="44" t="s">
        <v>55</v>
      </c>
      <c r="U1899" s="46">
        <v>271200</v>
      </c>
      <c r="V1899" s="46">
        <v>0</v>
      </c>
    </row>
    <row r="1900" spans="2:22" x14ac:dyDescent="0.2">
      <c r="B1900" s="14" t="str">
        <f>IF(tabDaten[[#This Row],[MandNr]]="","Fehler",IF(tabDaten[[#This Row],[MandNr]]=1,"1 Stadt Bad Rappenau","2 Eigenbetrieb Stadtenwässerung"))</f>
        <v>1 Stadt Bad Rappenau</v>
      </c>
      <c r="C1900" s="14" t="str">
        <f>IF(OR(tabDaten[[#This Row],[art]]="00",tabDaten[[#This Row],[art]]="01",tabDaten[[#This Row],[art]]="60",tabDaten[[#This Row],[art]]="61"),"0 Verwaltungshaushalt","1 Vermögenshaushalt")</f>
        <v>0 Verwaltungshaushalt</v>
      </c>
      <c r="D1900" s="14" t="str">
        <f>VLOOKUP(tabDaten[[#This Row],[art]],tabKontenart[],2,FALSE)</f>
        <v>01 Ausgaben VerwaltungsHH</v>
      </c>
      <c r="E1900" s="14" t="str">
        <f>LEFT(tabDaten[[#This Row],[Gld]],1) &amp; "    " &amp;VLOOKUP((tabDaten[[#This Row],[MandNr]]&amp;"x"&amp;LEFT(tabDaten[[#This Row],[Gld]],1)),tabGliederung[],2,FALSE)</f>
        <v>7    öffentliche Einrichtungen,  Wirtschaftsförderung</v>
      </c>
      <c r="F1900" s="14" t="str">
        <f>LEFT(tabDaten[[#This Row],[Gld]],2) &amp; "    " &amp;VLOOKUP((tabDaten[[#This Row],[MandNr]]&amp;"x"&amp;LEFT(tabDaten[[#This Row],[Gld]],2)),tabGliederung[],2,FALSE)</f>
        <v xml:space="preserve">73    Märkte </v>
      </c>
      <c r="G19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73    Märkte </v>
      </c>
      <c r="H1900" s="14" t="str">
        <f>LEFT(tabDaten[[#This Row],[Gld]],4) &amp; "    " &amp;VLOOKUP((tabDaten[[#This Row],[MandNr]]&amp;"x"&amp;LEFT(tabDaten[[#This Row],[Gld]],4)),tabGliederung[],2,FALSE)</f>
        <v xml:space="preserve">7300    Märkte </v>
      </c>
      <c r="I1900" s="14" t="str">
        <f>IF(OR(LEFT(tabDaten[[#This Row],[Grp]],1)*1=3,LEFT(tabDaten[[#This Row],[Grp]],1)*1=9),LEFT(tabDaten[[#This Row],[Grp]],2),LEFT(tabDaten[[#This Row],[Grp]],1))</f>
        <v>6</v>
      </c>
      <c r="J1900" s="14" t="str">
        <f>VLOOKUP(tabDaten[[#This Row],[GrpKurz]],tabGruppierung[],2,FALSE)</f>
        <v>A   Sächlicher Verwaltungs- und Betriebsaufwand</v>
      </c>
      <c r="K19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7300-636000    sonstige sächliche Zweckausgaben  </v>
      </c>
      <c r="L1900" s="17">
        <f>IF(OR(tabDaten[[#This Row],[art]]="00",tabDaten[[#This Row],[art]]="10"),tabDaten[[#This Row],[Plan]],tabDaten[[#This Row],[Plan]]*-1)</f>
        <v>-4000</v>
      </c>
      <c r="M1900" s="18">
        <f>IF(OR(tabDaten[[#This Row],[art]]="00",tabDaten[[#This Row],[art]]="10",tabDaten[[#This Row],[art]]="60",tabDaten[[#This Row],[art]]="70"),tabDaten[[#This Row],[Rechnung]],tabDaten[[#This Row],[Rechnung]]*-1)</f>
        <v>-2400</v>
      </c>
      <c r="N1900" s="44">
        <v>1</v>
      </c>
      <c r="O1900" s="45" t="s">
        <v>997</v>
      </c>
      <c r="P1900" s="45" t="s">
        <v>1370</v>
      </c>
      <c r="Q1900" s="45" t="s">
        <v>1739</v>
      </c>
      <c r="R1900" s="45" t="s">
        <v>995</v>
      </c>
      <c r="S1900" s="45" t="s">
        <v>1546</v>
      </c>
      <c r="T1900" s="44" t="s">
        <v>196</v>
      </c>
      <c r="U1900" s="46">
        <v>4000</v>
      </c>
      <c r="V1900" s="46">
        <v>2400</v>
      </c>
    </row>
    <row r="1901" spans="2:22" x14ac:dyDescent="0.2">
      <c r="B1901" s="14" t="str">
        <f>IF(tabDaten[[#This Row],[MandNr]]="","Fehler",IF(tabDaten[[#This Row],[MandNr]]=1,"1 Stadt Bad Rappenau","2 Eigenbetrieb Stadtenwässerung"))</f>
        <v>1 Stadt Bad Rappenau</v>
      </c>
      <c r="C1901" s="14" t="str">
        <f>IF(OR(tabDaten[[#This Row],[art]]="00",tabDaten[[#This Row],[art]]="01",tabDaten[[#This Row],[art]]="60",tabDaten[[#This Row],[art]]="61"),"0 Verwaltungshaushalt","1 Vermögenshaushalt")</f>
        <v>0 Verwaltungshaushalt</v>
      </c>
      <c r="D1901" s="14" t="str">
        <f>VLOOKUP(tabDaten[[#This Row],[art]],tabKontenart[],2,FALSE)</f>
        <v>01 Ausgaben VerwaltungsHH</v>
      </c>
      <c r="E1901" s="14" t="str">
        <f>LEFT(tabDaten[[#This Row],[Gld]],1) &amp; "    " &amp;VLOOKUP((tabDaten[[#This Row],[MandNr]]&amp;"x"&amp;LEFT(tabDaten[[#This Row],[Gld]],1)),tabGliederung[],2,FALSE)</f>
        <v>7    öffentliche Einrichtungen,  Wirtschaftsförderung</v>
      </c>
      <c r="F1901" s="14" t="str">
        <f>LEFT(tabDaten[[#This Row],[Gld]],2) &amp; "    " &amp;VLOOKUP((tabDaten[[#This Row],[MandNr]]&amp;"x"&amp;LEFT(tabDaten[[#This Row],[Gld]],2)),tabGliederung[],2,FALSE)</f>
        <v xml:space="preserve">75    Bestattungswesen </v>
      </c>
      <c r="G19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01" s="14" t="str">
        <f>LEFT(tabDaten[[#This Row],[Gld]],4) &amp; "    " &amp;VLOOKUP((tabDaten[[#This Row],[MandNr]]&amp;"x"&amp;LEFT(tabDaten[[#This Row],[Gld]],4)),tabGliederung[],2,FALSE)</f>
        <v>7500    Friedhofsverwaltung,  Friedhof Bad Rappenau</v>
      </c>
      <c r="I1901" s="14" t="str">
        <f>IF(OR(LEFT(tabDaten[[#This Row],[Grp]],1)*1=3,LEFT(tabDaten[[#This Row],[Grp]],1)*1=9),LEFT(tabDaten[[#This Row],[Grp]],2),LEFT(tabDaten[[#This Row],[Grp]],1))</f>
        <v>5</v>
      </c>
      <c r="J1901" s="14" t="str">
        <f>VLOOKUP(tabDaten[[#This Row],[GrpKurz]],tabGruppierung[],2,FALSE)</f>
        <v>A   Sächlicher Verwaltungs- und Betriebsaufwand</v>
      </c>
      <c r="K19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7500-501000    Gebäudeunterhaltung   </v>
      </c>
      <c r="L1901" s="17">
        <f>IF(OR(tabDaten[[#This Row],[art]]="00",tabDaten[[#This Row],[art]]="10"),tabDaten[[#This Row],[Plan]],tabDaten[[#This Row],[Plan]]*-1)</f>
        <v>-3500</v>
      </c>
      <c r="M1901" s="18">
        <f>IF(OR(tabDaten[[#This Row],[art]]="00",tabDaten[[#This Row],[art]]="10",tabDaten[[#This Row],[art]]="60",tabDaten[[#This Row],[art]]="70"),tabDaten[[#This Row],[Rechnung]],tabDaten[[#This Row],[Rechnung]]*-1)</f>
        <v>-317.85000000000002</v>
      </c>
      <c r="N1901" s="44">
        <v>1</v>
      </c>
      <c r="O1901" s="45" t="s">
        <v>997</v>
      </c>
      <c r="P1901" s="45" t="s">
        <v>1379</v>
      </c>
      <c r="Q1901" s="45" t="s">
        <v>1730</v>
      </c>
      <c r="R1901" s="45" t="s">
        <v>995</v>
      </c>
      <c r="S1901" s="45" t="s">
        <v>1546</v>
      </c>
      <c r="T1901" s="44" t="s">
        <v>133</v>
      </c>
      <c r="U1901" s="46">
        <v>3500</v>
      </c>
      <c r="V1901" s="46">
        <v>317.85000000000002</v>
      </c>
    </row>
    <row r="1902" spans="2:22" x14ac:dyDescent="0.2">
      <c r="B1902" s="14" t="str">
        <f>IF(tabDaten[[#This Row],[MandNr]]="","Fehler",IF(tabDaten[[#This Row],[MandNr]]=1,"1 Stadt Bad Rappenau","2 Eigenbetrieb Stadtenwässerung"))</f>
        <v>1 Stadt Bad Rappenau</v>
      </c>
      <c r="C1902" s="14" t="str">
        <f>IF(OR(tabDaten[[#This Row],[art]]="00",tabDaten[[#This Row],[art]]="01",tabDaten[[#This Row],[art]]="60",tabDaten[[#This Row],[art]]="61"),"0 Verwaltungshaushalt","1 Vermögenshaushalt")</f>
        <v>0 Verwaltungshaushalt</v>
      </c>
      <c r="D1902" s="14" t="str">
        <f>VLOOKUP(tabDaten[[#This Row],[art]],tabKontenart[],2,FALSE)</f>
        <v>01 Ausgaben VerwaltungsHH</v>
      </c>
      <c r="E1902" s="14" t="str">
        <f>LEFT(tabDaten[[#This Row],[Gld]],1) &amp; "    " &amp;VLOOKUP((tabDaten[[#This Row],[MandNr]]&amp;"x"&amp;LEFT(tabDaten[[#This Row],[Gld]],1)),tabGliederung[],2,FALSE)</f>
        <v>7    öffentliche Einrichtungen,  Wirtschaftsförderung</v>
      </c>
      <c r="F1902" s="14" t="str">
        <f>LEFT(tabDaten[[#This Row],[Gld]],2) &amp; "    " &amp;VLOOKUP((tabDaten[[#This Row],[MandNr]]&amp;"x"&amp;LEFT(tabDaten[[#This Row],[Gld]],2)),tabGliederung[],2,FALSE)</f>
        <v xml:space="preserve">75    Bestattungswesen </v>
      </c>
      <c r="G19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02" s="14" t="str">
        <f>LEFT(tabDaten[[#This Row],[Gld]],4) &amp; "    " &amp;VLOOKUP((tabDaten[[#This Row],[MandNr]]&amp;"x"&amp;LEFT(tabDaten[[#This Row],[Gld]],4)),tabGliederung[],2,FALSE)</f>
        <v>7500    Friedhofsverwaltung,  Friedhof Bad Rappenau</v>
      </c>
      <c r="I1902" s="14" t="str">
        <f>IF(OR(LEFT(tabDaten[[#This Row],[Grp]],1)*1=3,LEFT(tabDaten[[#This Row],[Grp]],1)*1=9),LEFT(tabDaten[[#This Row],[Grp]],2),LEFT(tabDaten[[#This Row],[Grp]],1))</f>
        <v>5</v>
      </c>
      <c r="J1902" s="14" t="str">
        <f>VLOOKUP(tabDaten[[#This Row],[GrpKurz]],tabGruppierung[],2,FALSE)</f>
        <v>A   Sächlicher Verwaltungs- und Betriebsaufwand</v>
      </c>
      <c r="K19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7500-510000    Unterhaltung des sonstigen unbeweglichen Vermögens  </v>
      </c>
      <c r="L1902" s="17">
        <f>IF(OR(tabDaten[[#This Row],[art]]="00",tabDaten[[#This Row],[art]]="10"),tabDaten[[#This Row],[Plan]],tabDaten[[#This Row],[Plan]]*-1)</f>
        <v>-10000</v>
      </c>
      <c r="M1902" s="18">
        <f>IF(OR(tabDaten[[#This Row],[art]]="00",tabDaten[[#This Row],[art]]="10",tabDaten[[#This Row],[art]]="60",tabDaten[[#This Row],[art]]="70"),tabDaten[[#This Row],[Rechnung]],tabDaten[[#This Row],[Rechnung]]*-1)</f>
        <v>-12031.25</v>
      </c>
      <c r="N1902" s="44">
        <v>1</v>
      </c>
      <c r="O1902" s="45" t="s">
        <v>997</v>
      </c>
      <c r="P1902" s="45" t="s">
        <v>1379</v>
      </c>
      <c r="Q1902" s="45" t="s">
        <v>1731</v>
      </c>
      <c r="R1902" s="45" t="s">
        <v>995</v>
      </c>
      <c r="S1902" s="45" t="s">
        <v>1546</v>
      </c>
      <c r="T1902" s="44" t="s">
        <v>134</v>
      </c>
      <c r="U1902" s="46">
        <v>10000</v>
      </c>
      <c r="V1902" s="46">
        <v>12031.25</v>
      </c>
    </row>
    <row r="1903" spans="2:22" x14ac:dyDescent="0.2">
      <c r="B1903" s="14" t="str">
        <f>IF(tabDaten[[#This Row],[MandNr]]="","Fehler",IF(tabDaten[[#This Row],[MandNr]]=1,"1 Stadt Bad Rappenau","2 Eigenbetrieb Stadtenwässerung"))</f>
        <v>1 Stadt Bad Rappenau</v>
      </c>
      <c r="C1903" s="14" t="str">
        <f>IF(OR(tabDaten[[#This Row],[art]]="00",tabDaten[[#This Row],[art]]="01",tabDaten[[#This Row],[art]]="60",tabDaten[[#This Row],[art]]="61"),"0 Verwaltungshaushalt","1 Vermögenshaushalt")</f>
        <v>0 Verwaltungshaushalt</v>
      </c>
      <c r="D1903" s="14" t="str">
        <f>VLOOKUP(tabDaten[[#This Row],[art]],tabKontenart[],2,FALSE)</f>
        <v>01 Ausgaben VerwaltungsHH</v>
      </c>
      <c r="E1903" s="14" t="str">
        <f>LEFT(tabDaten[[#This Row],[Gld]],1) &amp; "    " &amp;VLOOKUP((tabDaten[[#This Row],[MandNr]]&amp;"x"&amp;LEFT(tabDaten[[#This Row],[Gld]],1)),tabGliederung[],2,FALSE)</f>
        <v>7    öffentliche Einrichtungen,  Wirtschaftsförderung</v>
      </c>
      <c r="F1903" s="14" t="str">
        <f>LEFT(tabDaten[[#This Row],[Gld]],2) &amp; "    " &amp;VLOOKUP((tabDaten[[#This Row],[MandNr]]&amp;"x"&amp;LEFT(tabDaten[[#This Row],[Gld]],2)),tabGliederung[],2,FALSE)</f>
        <v xml:space="preserve">75    Bestattungswesen </v>
      </c>
      <c r="G19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03" s="14" t="str">
        <f>LEFT(tabDaten[[#This Row],[Gld]],4) &amp; "    " &amp;VLOOKUP((tabDaten[[#This Row],[MandNr]]&amp;"x"&amp;LEFT(tabDaten[[#This Row],[Gld]],4)),tabGliederung[],2,FALSE)</f>
        <v>7500    Friedhofsverwaltung,  Friedhof Bad Rappenau</v>
      </c>
      <c r="I1903" s="14" t="str">
        <f>IF(OR(LEFT(tabDaten[[#This Row],[Grp]],1)*1=3,LEFT(tabDaten[[#This Row],[Grp]],1)*1=9),LEFT(tabDaten[[#This Row],[Grp]],2),LEFT(tabDaten[[#This Row],[Grp]],1))</f>
        <v>5</v>
      </c>
      <c r="J1903" s="14" t="str">
        <f>VLOOKUP(tabDaten[[#This Row],[GrpKurz]],tabGruppierung[],2,FALSE)</f>
        <v>A   Sächlicher Verwaltungs- und Betriebsaufwand</v>
      </c>
      <c r="K19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7500-521000    Geräte, Ausstattungs- und  Einrichtungsgegenstände  </v>
      </c>
      <c r="L1903" s="17">
        <f>IF(OR(tabDaten[[#This Row],[art]]="00",tabDaten[[#This Row],[art]]="10"),tabDaten[[#This Row],[Plan]],tabDaten[[#This Row],[Plan]]*-1)</f>
        <v>-5000</v>
      </c>
      <c r="M1903" s="18">
        <f>IF(OR(tabDaten[[#This Row],[art]]="00",tabDaten[[#This Row],[art]]="10",tabDaten[[#This Row],[art]]="60",tabDaten[[#This Row],[art]]="70"),tabDaten[[#This Row],[Rechnung]],tabDaten[[#This Row],[Rechnung]]*-1)</f>
        <v>-21844.19</v>
      </c>
      <c r="N1903" s="44">
        <v>1</v>
      </c>
      <c r="O1903" s="45" t="s">
        <v>997</v>
      </c>
      <c r="P1903" s="45" t="s">
        <v>1379</v>
      </c>
      <c r="Q1903" s="45" t="s">
        <v>1750</v>
      </c>
      <c r="R1903" s="45" t="s">
        <v>995</v>
      </c>
      <c r="S1903" s="45" t="s">
        <v>1546</v>
      </c>
      <c r="T1903" s="44" t="s">
        <v>198</v>
      </c>
      <c r="U1903" s="46">
        <v>5000</v>
      </c>
      <c r="V1903" s="46">
        <v>21844.19</v>
      </c>
    </row>
    <row r="1904" spans="2:22" x14ac:dyDescent="0.2">
      <c r="B1904" s="14" t="str">
        <f>IF(tabDaten[[#This Row],[MandNr]]="","Fehler",IF(tabDaten[[#This Row],[MandNr]]=1,"1 Stadt Bad Rappenau","2 Eigenbetrieb Stadtenwässerung"))</f>
        <v>1 Stadt Bad Rappenau</v>
      </c>
      <c r="C1904" s="14" t="str">
        <f>IF(OR(tabDaten[[#This Row],[art]]="00",tabDaten[[#This Row],[art]]="01",tabDaten[[#This Row],[art]]="60",tabDaten[[#This Row],[art]]="61"),"0 Verwaltungshaushalt","1 Vermögenshaushalt")</f>
        <v>0 Verwaltungshaushalt</v>
      </c>
      <c r="D1904" s="14" t="str">
        <f>VLOOKUP(tabDaten[[#This Row],[art]],tabKontenart[],2,FALSE)</f>
        <v>01 Ausgaben VerwaltungsHH</v>
      </c>
      <c r="E1904" s="14" t="str">
        <f>LEFT(tabDaten[[#This Row],[Gld]],1) &amp; "    " &amp;VLOOKUP((tabDaten[[#This Row],[MandNr]]&amp;"x"&amp;LEFT(tabDaten[[#This Row],[Gld]],1)),tabGliederung[],2,FALSE)</f>
        <v>7    öffentliche Einrichtungen,  Wirtschaftsförderung</v>
      </c>
      <c r="F1904" s="14" t="str">
        <f>LEFT(tabDaten[[#This Row],[Gld]],2) &amp; "    " &amp;VLOOKUP((tabDaten[[#This Row],[MandNr]]&amp;"x"&amp;LEFT(tabDaten[[#This Row],[Gld]],2)),tabGliederung[],2,FALSE)</f>
        <v xml:space="preserve">75    Bestattungswesen </v>
      </c>
      <c r="G19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04" s="14" t="str">
        <f>LEFT(tabDaten[[#This Row],[Gld]],4) &amp; "    " &amp;VLOOKUP((tabDaten[[#This Row],[MandNr]]&amp;"x"&amp;LEFT(tabDaten[[#This Row],[Gld]],4)),tabGliederung[],2,FALSE)</f>
        <v>7500    Friedhofsverwaltung,  Friedhof Bad Rappenau</v>
      </c>
      <c r="I1904" s="14" t="str">
        <f>IF(OR(LEFT(tabDaten[[#This Row],[Grp]],1)*1=3,LEFT(tabDaten[[#This Row],[Grp]],1)*1=9),LEFT(tabDaten[[#This Row],[Grp]],2),LEFT(tabDaten[[#This Row],[Grp]],1))</f>
        <v>5</v>
      </c>
      <c r="J1904" s="14" t="str">
        <f>VLOOKUP(tabDaten[[#This Row],[GrpKurz]],tabGruppierung[],2,FALSE)</f>
        <v>A   Sächlicher Verwaltungs- und Betriebsaufwand</v>
      </c>
      <c r="K19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7500-541000    Strom   </v>
      </c>
      <c r="L1904" s="17">
        <f>IF(OR(tabDaten[[#This Row],[art]]="00",tabDaten[[#This Row],[art]]="10"),tabDaten[[#This Row],[Plan]],tabDaten[[#This Row],[Plan]]*-1)</f>
        <v>-1600</v>
      </c>
      <c r="M1904" s="18">
        <f>IF(OR(tabDaten[[#This Row],[art]]="00",tabDaten[[#This Row],[art]]="10",tabDaten[[#This Row],[art]]="60",tabDaten[[#This Row],[art]]="70"),tabDaten[[#This Row],[Rechnung]],tabDaten[[#This Row],[Rechnung]]*-1)</f>
        <v>-2166.4</v>
      </c>
      <c r="N1904" s="44">
        <v>1</v>
      </c>
      <c r="O1904" s="45" t="s">
        <v>997</v>
      </c>
      <c r="P1904" s="45" t="s">
        <v>1379</v>
      </c>
      <c r="Q1904" s="45" t="s">
        <v>1732</v>
      </c>
      <c r="R1904" s="45" t="s">
        <v>995</v>
      </c>
      <c r="S1904" s="45" t="s">
        <v>1546</v>
      </c>
      <c r="T1904" s="44" t="s">
        <v>135</v>
      </c>
      <c r="U1904" s="46">
        <v>1600</v>
      </c>
      <c r="V1904" s="46">
        <v>2166.4</v>
      </c>
    </row>
    <row r="1905" spans="2:22" x14ac:dyDescent="0.2">
      <c r="B1905" s="14" t="str">
        <f>IF(tabDaten[[#This Row],[MandNr]]="","Fehler",IF(tabDaten[[#This Row],[MandNr]]=1,"1 Stadt Bad Rappenau","2 Eigenbetrieb Stadtenwässerung"))</f>
        <v>1 Stadt Bad Rappenau</v>
      </c>
      <c r="C1905" s="14" t="str">
        <f>IF(OR(tabDaten[[#This Row],[art]]="00",tabDaten[[#This Row],[art]]="01",tabDaten[[#This Row],[art]]="60",tabDaten[[#This Row],[art]]="61"),"0 Verwaltungshaushalt","1 Vermögenshaushalt")</f>
        <v>0 Verwaltungshaushalt</v>
      </c>
      <c r="D1905" s="14" t="str">
        <f>VLOOKUP(tabDaten[[#This Row],[art]],tabKontenart[],2,FALSE)</f>
        <v>01 Ausgaben VerwaltungsHH</v>
      </c>
      <c r="E1905" s="14" t="str">
        <f>LEFT(tabDaten[[#This Row],[Gld]],1) &amp; "    " &amp;VLOOKUP((tabDaten[[#This Row],[MandNr]]&amp;"x"&amp;LEFT(tabDaten[[#This Row],[Gld]],1)),tabGliederung[],2,FALSE)</f>
        <v>7    öffentliche Einrichtungen,  Wirtschaftsförderung</v>
      </c>
      <c r="F1905" s="14" t="str">
        <f>LEFT(tabDaten[[#This Row],[Gld]],2) &amp; "    " &amp;VLOOKUP((tabDaten[[#This Row],[MandNr]]&amp;"x"&amp;LEFT(tabDaten[[#This Row],[Gld]],2)),tabGliederung[],2,FALSE)</f>
        <v xml:space="preserve">75    Bestattungswesen </v>
      </c>
      <c r="G19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05" s="14" t="str">
        <f>LEFT(tabDaten[[#This Row],[Gld]],4) &amp; "    " &amp;VLOOKUP((tabDaten[[#This Row],[MandNr]]&amp;"x"&amp;LEFT(tabDaten[[#This Row],[Gld]],4)),tabGliederung[],2,FALSE)</f>
        <v>7500    Friedhofsverwaltung,  Friedhof Bad Rappenau</v>
      </c>
      <c r="I1905" s="14" t="str">
        <f>IF(OR(LEFT(tabDaten[[#This Row],[Grp]],1)*1=3,LEFT(tabDaten[[#This Row],[Grp]],1)*1=9),LEFT(tabDaten[[#This Row],[Grp]],2),LEFT(tabDaten[[#This Row],[Grp]],1))</f>
        <v>5</v>
      </c>
      <c r="J1905" s="14" t="str">
        <f>VLOOKUP(tabDaten[[#This Row],[GrpKurz]],tabGruppierung[],2,FALSE)</f>
        <v>A   Sächlicher Verwaltungs- und Betriebsaufwand</v>
      </c>
      <c r="K19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7500-542000    Wasser / Abwasser   </v>
      </c>
      <c r="L1905" s="17">
        <f>IF(OR(tabDaten[[#This Row],[art]]="00",tabDaten[[#This Row],[art]]="10"),tabDaten[[#This Row],[Plan]],tabDaten[[#This Row],[Plan]]*-1)</f>
        <v>-3500</v>
      </c>
      <c r="M1905" s="18">
        <f>IF(OR(tabDaten[[#This Row],[art]]="00",tabDaten[[#This Row],[art]]="10",tabDaten[[#This Row],[art]]="60",tabDaten[[#This Row],[art]]="70"),tabDaten[[#This Row],[Rechnung]],tabDaten[[#This Row],[Rechnung]]*-1)</f>
        <v>-2606.16</v>
      </c>
      <c r="N1905" s="44">
        <v>1</v>
      </c>
      <c r="O1905" s="45" t="s">
        <v>997</v>
      </c>
      <c r="P1905" s="45" t="s">
        <v>1379</v>
      </c>
      <c r="Q1905" s="45" t="s">
        <v>1733</v>
      </c>
      <c r="R1905" s="45" t="s">
        <v>995</v>
      </c>
      <c r="S1905" s="45" t="s">
        <v>1546</v>
      </c>
      <c r="T1905" s="44" t="s">
        <v>136</v>
      </c>
      <c r="U1905" s="46">
        <v>3500</v>
      </c>
      <c r="V1905" s="46">
        <v>2606.16</v>
      </c>
    </row>
    <row r="1906" spans="2:22" x14ac:dyDescent="0.2">
      <c r="B1906" s="14" t="str">
        <f>IF(tabDaten[[#This Row],[MandNr]]="","Fehler",IF(tabDaten[[#This Row],[MandNr]]=1,"1 Stadt Bad Rappenau","2 Eigenbetrieb Stadtenwässerung"))</f>
        <v>1 Stadt Bad Rappenau</v>
      </c>
      <c r="C1906" s="14" t="str">
        <f>IF(OR(tabDaten[[#This Row],[art]]="00",tabDaten[[#This Row],[art]]="01",tabDaten[[#This Row],[art]]="60",tabDaten[[#This Row],[art]]="61"),"0 Verwaltungshaushalt","1 Vermögenshaushalt")</f>
        <v>0 Verwaltungshaushalt</v>
      </c>
      <c r="D1906" s="14" t="str">
        <f>VLOOKUP(tabDaten[[#This Row],[art]],tabKontenart[],2,FALSE)</f>
        <v>01 Ausgaben VerwaltungsHH</v>
      </c>
      <c r="E1906" s="14" t="str">
        <f>LEFT(tabDaten[[#This Row],[Gld]],1) &amp; "    " &amp;VLOOKUP((tabDaten[[#This Row],[MandNr]]&amp;"x"&amp;LEFT(tabDaten[[#This Row],[Gld]],1)),tabGliederung[],2,FALSE)</f>
        <v>7    öffentliche Einrichtungen,  Wirtschaftsförderung</v>
      </c>
      <c r="F1906" s="14" t="str">
        <f>LEFT(tabDaten[[#This Row],[Gld]],2) &amp; "    " &amp;VLOOKUP((tabDaten[[#This Row],[MandNr]]&amp;"x"&amp;LEFT(tabDaten[[#This Row],[Gld]],2)),tabGliederung[],2,FALSE)</f>
        <v xml:space="preserve">75    Bestattungswesen </v>
      </c>
      <c r="G19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06" s="14" t="str">
        <f>LEFT(tabDaten[[#This Row],[Gld]],4) &amp; "    " &amp;VLOOKUP((tabDaten[[#This Row],[MandNr]]&amp;"x"&amp;LEFT(tabDaten[[#This Row],[Gld]],4)),tabGliederung[],2,FALSE)</f>
        <v>7500    Friedhofsverwaltung,  Friedhof Bad Rappenau</v>
      </c>
      <c r="I1906" s="14" t="str">
        <f>IF(OR(LEFT(tabDaten[[#This Row],[Grp]],1)*1=3,LEFT(tabDaten[[#This Row],[Grp]],1)*1=9),LEFT(tabDaten[[#This Row],[Grp]],2),LEFT(tabDaten[[#This Row],[Grp]],1))</f>
        <v>5</v>
      </c>
      <c r="J1906" s="14" t="str">
        <f>VLOOKUP(tabDaten[[#This Row],[GrpKurz]],tabGruppierung[],2,FALSE)</f>
        <v>A   Sächlicher Verwaltungs- und Betriebsaufwand</v>
      </c>
      <c r="K19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7500-544000    Abfallgebühren   </v>
      </c>
      <c r="L1906" s="17">
        <f>IF(OR(tabDaten[[#This Row],[art]]="00",tabDaten[[#This Row],[art]]="10"),tabDaten[[#This Row],[Plan]],tabDaten[[#This Row],[Plan]]*-1)</f>
        <v>-7500</v>
      </c>
      <c r="M1906" s="18">
        <f>IF(OR(tabDaten[[#This Row],[art]]="00",tabDaten[[#This Row],[art]]="10",tabDaten[[#This Row],[art]]="60",tabDaten[[#This Row],[art]]="70"),tabDaten[[#This Row],[Rechnung]],tabDaten[[#This Row],[Rechnung]]*-1)</f>
        <v>-7200</v>
      </c>
      <c r="N1906" s="44">
        <v>1</v>
      </c>
      <c r="O1906" s="45" t="s">
        <v>997</v>
      </c>
      <c r="P1906" s="45" t="s">
        <v>1379</v>
      </c>
      <c r="Q1906" s="45" t="s">
        <v>1735</v>
      </c>
      <c r="R1906" s="45" t="s">
        <v>995</v>
      </c>
      <c r="S1906" s="45" t="s">
        <v>1546</v>
      </c>
      <c r="T1906" s="44" t="s">
        <v>138</v>
      </c>
      <c r="U1906" s="46">
        <v>7500</v>
      </c>
      <c r="V1906" s="46">
        <v>7200</v>
      </c>
    </row>
    <row r="1907" spans="2:22" x14ac:dyDescent="0.2">
      <c r="B1907" s="14" t="str">
        <f>IF(tabDaten[[#This Row],[MandNr]]="","Fehler",IF(tabDaten[[#This Row],[MandNr]]=1,"1 Stadt Bad Rappenau","2 Eigenbetrieb Stadtenwässerung"))</f>
        <v>1 Stadt Bad Rappenau</v>
      </c>
      <c r="C1907" s="14" t="str">
        <f>IF(OR(tabDaten[[#This Row],[art]]="00",tabDaten[[#This Row],[art]]="01",tabDaten[[#This Row],[art]]="60",tabDaten[[#This Row],[art]]="61"),"0 Verwaltungshaushalt","1 Vermögenshaushalt")</f>
        <v>0 Verwaltungshaushalt</v>
      </c>
      <c r="D1907" s="14" t="str">
        <f>VLOOKUP(tabDaten[[#This Row],[art]],tabKontenart[],2,FALSE)</f>
        <v>01 Ausgaben VerwaltungsHH</v>
      </c>
      <c r="E1907" s="14" t="str">
        <f>LEFT(tabDaten[[#This Row],[Gld]],1) &amp; "    " &amp;VLOOKUP((tabDaten[[#This Row],[MandNr]]&amp;"x"&amp;LEFT(tabDaten[[#This Row],[Gld]],1)),tabGliederung[],2,FALSE)</f>
        <v>7    öffentliche Einrichtungen,  Wirtschaftsförderung</v>
      </c>
      <c r="F1907" s="14" t="str">
        <f>LEFT(tabDaten[[#This Row],[Gld]],2) &amp; "    " &amp;VLOOKUP((tabDaten[[#This Row],[MandNr]]&amp;"x"&amp;LEFT(tabDaten[[#This Row],[Gld]],2)),tabGliederung[],2,FALSE)</f>
        <v xml:space="preserve">75    Bestattungswesen </v>
      </c>
      <c r="G19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07" s="14" t="str">
        <f>LEFT(tabDaten[[#This Row],[Gld]],4) &amp; "    " &amp;VLOOKUP((tabDaten[[#This Row],[MandNr]]&amp;"x"&amp;LEFT(tabDaten[[#This Row],[Gld]],4)),tabGliederung[],2,FALSE)</f>
        <v>7500    Friedhofsverwaltung,  Friedhof Bad Rappenau</v>
      </c>
      <c r="I1907" s="14" t="str">
        <f>IF(OR(LEFT(tabDaten[[#This Row],[Grp]],1)*1=3,LEFT(tabDaten[[#This Row],[Grp]],1)*1=9),LEFT(tabDaten[[#This Row],[Grp]],2),LEFT(tabDaten[[#This Row],[Grp]],1))</f>
        <v>5</v>
      </c>
      <c r="J1907" s="14" t="str">
        <f>VLOOKUP(tabDaten[[#This Row],[GrpKurz]],tabGruppierung[],2,FALSE)</f>
        <v>A   Sächlicher Verwaltungs- und Betriebsaufwand</v>
      </c>
      <c r="K19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7500-545000    Reinigungskosten   </v>
      </c>
      <c r="L1907" s="17">
        <f>IF(OR(tabDaten[[#This Row],[art]]="00",tabDaten[[#This Row],[art]]="10"),tabDaten[[#This Row],[Plan]],tabDaten[[#This Row],[Plan]]*-1)</f>
        <v>-2700</v>
      </c>
      <c r="M1907" s="18">
        <f>IF(OR(tabDaten[[#This Row],[art]]="00",tabDaten[[#This Row],[art]]="10",tabDaten[[#This Row],[art]]="60",tabDaten[[#This Row],[art]]="70"),tabDaten[[#This Row],[Rechnung]],tabDaten[[#This Row],[Rechnung]]*-1)</f>
        <v>-1142.06</v>
      </c>
      <c r="N1907" s="44">
        <v>1</v>
      </c>
      <c r="O1907" s="45" t="s">
        <v>997</v>
      </c>
      <c r="P1907" s="45" t="s">
        <v>1379</v>
      </c>
      <c r="Q1907" s="45" t="s">
        <v>1736</v>
      </c>
      <c r="R1907" s="45" t="s">
        <v>995</v>
      </c>
      <c r="S1907" s="45" t="s">
        <v>1546</v>
      </c>
      <c r="T1907" s="44" t="s">
        <v>139</v>
      </c>
      <c r="U1907" s="46">
        <v>2700</v>
      </c>
      <c r="V1907" s="46">
        <v>1142.06</v>
      </c>
    </row>
    <row r="1908" spans="2:22" x14ac:dyDescent="0.2">
      <c r="B1908" s="14" t="str">
        <f>IF(tabDaten[[#This Row],[MandNr]]="","Fehler",IF(tabDaten[[#This Row],[MandNr]]=1,"1 Stadt Bad Rappenau","2 Eigenbetrieb Stadtenwässerung"))</f>
        <v>1 Stadt Bad Rappenau</v>
      </c>
      <c r="C1908" s="14" t="str">
        <f>IF(OR(tabDaten[[#This Row],[art]]="00",tabDaten[[#This Row],[art]]="01",tabDaten[[#This Row],[art]]="60",tabDaten[[#This Row],[art]]="61"),"0 Verwaltungshaushalt","1 Vermögenshaushalt")</f>
        <v>0 Verwaltungshaushalt</v>
      </c>
      <c r="D1908" s="14" t="str">
        <f>VLOOKUP(tabDaten[[#This Row],[art]],tabKontenart[],2,FALSE)</f>
        <v>01 Ausgaben VerwaltungsHH</v>
      </c>
      <c r="E1908" s="14" t="str">
        <f>LEFT(tabDaten[[#This Row],[Gld]],1) &amp; "    " &amp;VLOOKUP((tabDaten[[#This Row],[MandNr]]&amp;"x"&amp;LEFT(tabDaten[[#This Row],[Gld]],1)),tabGliederung[],2,FALSE)</f>
        <v>7    öffentliche Einrichtungen,  Wirtschaftsförderung</v>
      </c>
      <c r="F1908" s="14" t="str">
        <f>LEFT(tabDaten[[#This Row],[Gld]],2) &amp; "    " &amp;VLOOKUP((tabDaten[[#This Row],[MandNr]]&amp;"x"&amp;LEFT(tabDaten[[#This Row],[Gld]],2)),tabGliederung[],2,FALSE)</f>
        <v xml:space="preserve">75    Bestattungswesen </v>
      </c>
      <c r="G19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08" s="14" t="str">
        <f>LEFT(tabDaten[[#This Row],[Gld]],4) &amp; "    " &amp;VLOOKUP((tabDaten[[#This Row],[MandNr]]&amp;"x"&amp;LEFT(tabDaten[[#This Row],[Gld]],4)),tabGliederung[],2,FALSE)</f>
        <v>7500    Friedhofsverwaltung,  Friedhof Bad Rappenau</v>
      </c>
      <c r="I1908" s="14" t="str">
        <f>IF(OR(LEFT(tabDaten[[#This Row],[Grp]],1)*1=3,LEFT(tabDaten[[#This Row],[Grp]],1)*1=9),LEFT(tabDaten[[#This Row],[Grp]],2),LEFT(tabDaten[[#This Row],[Grp]],1))</f>
        <v>5</v>
      </c>
      <c r="J1908" s="14" t="str">
        <f>VLOOKUP(tabDaten[[#This Row],[GrpKurz]],tabGruppierung[],2,FALSE)</f>
        <v>A   Sächlicher Verwaltungs- und Betriebsaufwand</v>
      </c>
      <c r="K19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7500-546000    Steuern und Gebäudeversicherungen   </v>
      </c>
      <c r="L1908" s="17">
        <f>IF(OR(tabDaten[[#This Row],[art]]="00",tabDaten[[#This Row],[art]]="10"),tabDaten[[#This Row],[Plan]],tabDaten[[#This Row],[Plan]]*-1)</f>
        <v>-600</v>
      </c>
      <c r="M1908" s="18">
        <f>IF(OR(tabDaten[[#This Row],[art]]="00",tabDaten[[#This Row],[art]]="10",tabDaten[[#This Row],[art]]="60",tabDaten[[#This Row],[art]]="70"),tabDaten[[#This Row],[Rechnung]],tabDaten[[#This Row],[Rechnung]]*-1)</f>
        <v>-642.34</v>
      </c>
      <c r="N1908" s="44">
        <v>1</v>
      </c>
      <c r="O1908" s="45" t="s">
        <v>997</v>
      </c>
      <c r="P1908" s="45" t="s">
        <v>1379</v>
      </c>
      <c r="Q1908" s="45" t="s">
        <v>1737</v>
      </c>
      <c r="R1908" s="45" t="s">
        <v>995</v>
      </c>
      <c r="S1908" s="45" t="s">
        <v>1546</v>
      </c>
      <c r="T1908" s="44" t="s">
        <v>140</v>
      </c>
      <c r="U1908" s="46">
        <v>600</v>
      </c>
      <c r="V1908" s="46">
        <v>642.34</v>
      </c>
    </row>
    <row r="1909" spans="2:22" x14ac:dyDescent="0.2">
      <c r="B1909" s="14" t="str">
        <f>IF(tabDaten[[#This Row],[MandNr]]="","Fehler",IF(tabDaten[[#This Row],[MandNr]]=1,"1 Stadt Bad Rappenau","2 Eigenbetrieb Stadtenwässerung"))</f>
        <v>1 Stadt Bad Rappenau</v>
      </c>
      <c r="C1909" s="14" t="str">
        <f>IF(OR(tabDaten[[#This Row],[art]]="00",tabDaten[[#This Row],[art]]="01",tabDaten[[#This Row],[art]]="60",tabDaten[[#This Row],[art]]="61"),"0 Verwaltungshaushalt","1 Vermögenshaushalt")</f>
        <v>0 Verwaltungshaushalt</v>
      </c>
      <c r="D1909" s="14" t="str">
        <f>VLOOKUP(tabDaten[[#This Row],[art]],tabKontenart[],2,FALSE)</f>
        <v>01 Ausgaben VerwaltungsHH</v>
      </c>
      <c r="E1909" s="14" t="str">
        <f>LEFT(tabDaten[[#This Row],[Gld]],1) &amp; "    " &amp;VLOOKUP((tabDaten[[#This Row],[MandNr]]&amp;"x"&amp;LEFT(tabDaten[[#This Row],[Gld]],1)),tabGliederung[],2,FALSE)</f>
        <v>7    öffentliche Einrichtungen,  Wirtschaftsförderung</v>
      </c>
      <c r="F1909" s="14" t="str">
        <f>LEFT(tabDaten[[#This Row],[Gld]],2) &amp; "    " &amp;VLOOKUP((tabDaten[[#This Row],[MandNr]]&amp;"x"&amp;LEFT(tabDaten[[#This Row],[Gld]],2)),tabGliederung[],2,FALSE)</f>
        <v xml:space="preserve">75    Bestattungswesen </v>
      </c>
      <c r="G19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09" s="14" t="str">
        <f>LEFT(tabDaten[[#This Row],[Gld]],4) &amp; "    " &amp;VLOOKUP((tabDaten[[#This Row],[MandNr]]&amp;"x"&amp;LEFT(tabDaten[[#This Row],[Gld]],4)),tabGliederung[],2,FALSE)</f>
        <v>7500    Friedhofsverwaltung,  Friedhof Bad Rappenau</v>
      </c>
      <c r="I1909" s="14" t="str">
        <f>IF(OR(LEFT(tabDaten[[#This Row],[Grp]],1)*1=3,LEFT(tabDaten[[#This Row],[Grp]],1)*1=9),LEFT(tabDaten[[#This Row],[Grp]],2),LEFT(tabDaten[[#This Row],[Grp]],1))</f>
        <v>5</v>
      </c>
      <c r="J1909" s="14" t="str">
        <f>VLOOKUP(tabDaten[[#This Row],[GrpKurz]],tabGruppierung[],2,FALSE)</f>
        <v>A   Sächlicher Verwaltungs- und Betriebsaufwand</v>
      </c>
      <c r="K19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7500-549000    sonstige Bewirtschaftungskosten (z.B. Schornsteinfeger, Feuerlöschgeräte) </v>
      </c>
      <c r="L1909" s="17">
        <f>IF(OR(tabDaten[[#This Row],[art]]="00",tabDaten[[#This Row],[art]]="10"),tabDaten[[#This Row],[Plan]],tabDaten[[#This Row],[Plan]]*-1)</f>
        <v>-100</v>
      </c>
      <c r="M1909" s="18">
        <f>IF(OR(tabDaten[[#This Row],[art]]="00",tabDaten[[#This Row],[art]]="10",tabDaten[[#This Row],[art]]="60",tabDaten[[#This Row],[art]]="70"),tabDaten[[#This Row],[Rechnung]],tabDaten[[#This Row],[Rechnung]]*-1)</f>
        <v>-34.24</v>
      </c>
      <c r="N1909" s="44">
        <v>1</v>
      </c>
      <c r="O1909" s="45" t="s">
        <v>997</v>
      </c>
      <c r="P1909" s="45" t="s">
        <v>1379</v>
      </c>
      <c r="Q1909" s="45" t="s">
        <v>1738</v>
      </c>
      <c r="R1909" s="45" t="s">
        <v>995</v>
      </c>
      <c r="S1909" s="45" t="s">
        <v>1546</v>
      </c>
      <c r="T1909" s="44" t="s">
        <v>141</v>
      </c>
      <c r="U1909" s="46">
        <v>100</v>
      </c>
      <c r="V1909" s="46">
        <v>34.24</v>
      </c>
    </row>
    <row r="1910" spans="2:22" x14ac:dyDescent="0.2">
      <c r="B1910" s="14" t="str">
        <f>IF(tabDaten[[#This Row],[MandNr]]="","Fehler",IF(tabDaten[[#This Row],[MandNr]]=1,"1 Stadt Bad Rappenau","2 Eigenbetrieb Stadtenwässerung"))</f>
        <v>1 Stadt Bad Rappenau</v>
      </c>
      <c r="C1910" s="14" t="str">
        <f>IF(OR(tabDaten[[#This Row],[art]]="00",tabDaten[[#This Row],[art]]="01",tabDaten[[#This Row],[art]]="60",tabDaten[[#This Row],[art]]="61"),"0 Verwaltungshaushalt","1 Vermögenshaushalt")</f>
        <v>0 Verwaltungshaushalt</v>
      </c>
      <c r="D1910" s="14" t="str">
        <f>VLOOKUP(tabDaten[[#This Row],[art]],tabKontenart[],2,FALSE)</f>
        <v>01 Ausgaben VerwaltungsHH</v>
      </c>
      <c r="E1910" s="14" t="str">
        <f>LEFT(tabDaten[[#This Row],[Gld]],1) &amp; "    " &amp;VLOOKUP((tabDaten[[#This Row],[MandNr]]&amp;"x"&amp;LEFT(tabDaten[[#This Row],[Gld]],1)),tabGliederung[],2,FALSE)</f>
        <v>7    öffentliche Einrichtungen,  Wirtschaftsförderung</v>
      </c>
      <c r="F1910" s="14" t="str">
        <f>LEFT(tabDaten[[#This Row],[Gld]],2) &amp; "    " &amp;VLOOKUP((tabDaten[[#This Row],[MandNr]]&amp;"x"&amp;LEFT(tabDaten[[#This Row],[Gld]],2)),tabGliederung[],2,FALSE)</f>
        <v xml:space="preserve">75    Bestattungswesen </v>
      </c>
      <c r="G19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0" s="14" t="str">
        <f>LEFT(tabDaten[[#This Row],[Gld]],4) &amp; "    " &amp;VLOOKUP((tabDaten[[#This Row],[MandNr]]&amp;"x"&amp;LEFT(tabDaten[[#This Row],[Gld]],4)),tabGliederung[],2,FALSE)</f>
        <v>7500    Friedhofsverwaltung,  Friedhof Bad Rappenau</v>
      </c>
      <c r="I1910" s="14" t="str">
        <f>IF(OR(LEFT(tabDaten[[#This Row],[Grp]],1)*1=3,LEFT(tabDaten[[#This Row],[Grp]],1)*1=9),LEFT(tabDaten[[#This Row],[Grp]],2),LEFT(tabDaten[[#This Row],[Grp]],1))</f>
        <v>5</v>
      </c>
      <c r="J1910" s="14" t="str">
        <f>VLOOKUP(tabDaten[[#This Row],[GrpKurz]],tabGruppierung[],2,FALSE)</f>
        <v>A   Sächlicher Verwaltungs- und Betriebsaufwand</v>
      </c>
      <c r="K19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7500-560000    Dienst- und Schutzkleidung  </v>
      </c>
      <c r="L1910" s="17">
        <f>IF(OR(tabDaten[[#This Row],[art]]="00",tabDaten[[#This Row],[art]]="10"),tabDaten[[#This Row],[Plan]],tabDaten[[#This Row],[Plan]]*-1)</f>
        <v>-200</v>
      </c>
      <c r="M1910" s="18">
        <f>IF(OR(tabDaten[[#This Row],[art]]="00",tabDaten[[#This Row],[art]]="10",tabDaten[[#This Row],[art]]="60",tabDaten[[#This Row],[art]]="70"),tabDaten[[#This Row],[Rechnung]],tabDaten[[#This Row],[Rechnung]]*-1)</f>
        <v>-530.35</v>
      </c>
      <c r="N1910" s="44">
        <v>1</v>
      </c>
      <c r="O1910" s="45" t="s">
        <v>997</v>
      </c>
      <c r="P1910" s="45" t="s">
        <v>1379</v>
      </c>
      <c r="Q1910" s="45" t="s">
        <v>1742</v>
      </c>
      <c r="R1910" s="45" t="s">
        <v>995</v>
      </c>
      <c r="S1910" s="45" t="s">
        <v>1546</v>
      </c>
      <c r="T1910" s="44" t="s">
        <v>146</v>
      </c>
      <c r="U1910" s="46">
        <v>200</v>
      </c>
      <c r="V1910" s="46">
        <v>530.35</v>
      </c>
    </row>
    <row r="1911" spans="2:22" x14ac:dyDescent="0.2">
      <c r="B1911" s="14" t="str">
        <f>IF(tabDaten[[#This Row],[MandNr]]="","Fehler",IF(tabDaten[[#This Row],[MandNr]]=1,"1 Stadt Bad Rappenau","2 Eigenbetrieb Stadtenwässerung"))</f>
        <v>1 Stadt Bad Rappenau</v>
      </c>
      <c r="C1911" s="14" t="str">
        <f>IF(OR(tabDaten[[#This Row],[art]]="00",tabDaten[[#This Row],[art]]="01",tabDaten[[#This Row],[art]]="60",tabDaten[[#This Row],[art]]="61"),"0 Verwaltungshaushalt","1 Vermögenshaushalt")</f>
        <v>0 Verwaltungshaushalt</v>
      </c>
      <c r="D1911" s="14" t="str">
        <f>VLOOKUP(tabDaten[[#This Row],[art]],tabKontenart[],2,FALSE)</f>
        <v>01 Ausgaben VerwaltungsHH</v>
      </c>
      <c r="E1911" s="14" t="str">
        <f>LEFT(tabDaten[[#This Row],[Gld]],1) &amp; "    " &amp;VLOOKUP((tabDaten[[#This Row],[MandNr]]&amp;"x"&amp;LEFT(tabDaten[[#This Row],[Gld]],1)),tabGliederung[],2,FALSE)</f>
        <v>7    öffentliche Einrichtungen,  Wirtschaftsförderung</v>
      </c>
      <c r="F1911" s="14" t="str">
        <f>LEFT(tabDaten[[#This Row],[Gld]],2) &amp; "    " &amp;VLOOKUP((tabDaten[[#This Row],[MandNr]]&amp;"x"&amp;LEFT(tabDaten[[#This Row],[Gld]],2)),tabGliederung[],2,FALSE)</f>
        <v xml:space="preserve">75    Bestattungswesen </v>
      </c>
      <c r="G19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1" s="14" t="str">
        <f>LEFT(tabDaten[[#This Row],[Gld]],4) &amp; "    " &amp;VLOOKUP((tabDaten[[#This Row],[MandNr]]&amp;"x"&amp;LEFT(tabDaten[[#This Row],[Gld]],4)),tabGliederung[],2,FALSE)</f>
        <v>7500    Friedhofsverwaltung,  Friedhof Bad Rappenau</v>
      </c>
      <c r="I1911" s="14" t="str">
        <f>IF(OR(LEFT(tabDaten[[#This Row],[Grp]],1)*1=3,LEFT(tabDaten[[#This Row],[Grp]],1)*1=9),LEFT(tabDaten[[#This Row],[Grp]],2),LEFT(tabDaten[[#This Row],[Grp]],1))</f>
        <v>6</v>
      </c>
      <c r="J1911" s="14" t="str">
        <f>VLOOKUP(tabDaten[[#This Row],[GrpKurz]],tabGruppierung[],2,FALSE)</f>
        <v>A   Sächlicher Verwaltungs- und Betriebsaufwand</v>
      </c>
      <c r="K19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7500-634000    Leistungsvergütung an Unternehmen  </v>
      </c>
      <c r="L1911" s="17">
        <f>IF(OR(tabDaten[[#This Row],[art]]="00",tabDaten[[#This Row],[art]]="10"),tabDaten[[#This Row],[Plan]],tabDaten[[#This Row],[Plan]]*-1)</f>
        <v>-8000</v>
      </c>
      <c r="M1911" s="18">
        <f>IF(OR(tabDaten[[#This Row],[art]]="00",tabDaten[[#This Row],[art]]="10",tabDaten[[#This Row],[art]]="60",tabDaten[[#This Row],[art]]="70"),tabDaten[[#This Row],[Rechnung]],tabDaten[[#This Row],[Rechnung]]*-1)</f>
        <v>-4859.8100000000004</v>
      </c>
      <c r="N1911" s="44">
        <v>1</v>
      </c>
      <c r="O1911" s="45" t="s">
        <v>997</v>
      </c>
      <c r="P1911" s="45" t="s">
        <v>1379</v>
      </c>
      <c r="Q1911" s="45" t="s">
        <v>1744</v>
      </c>
      <c r="R1911" s="45" t="s">
        <v>995</v>
      </c>
      <c r="S1911" s="45" t="s">
        <v>1546</v>
      </c>
      <c r="T1911" s="44" t="s">
        <v>148</v>
      </c>
      <c r="U1911" s="46">
        <v>8000</v>
      </c>
      <c r="V1911" s="46">
        <v>4859.8100000000004</v>
      </c>
    </row>
    <row r="1912" spans="2:22" x14ac:dyDescent="0.2">
      <c r="B1912" s="14" t="str">
        <f>IF(tabDaten[[#This Row],[MandNr]]="","Fehler",IF(tabDaten[[#This Row],[MandNr]]=1,"1 Stadt Bad Rappenau","2 Eigenbetrieb Stadtenwässerung"))</f>
        <v>1 Stadt Bad Rappenau</v>
      </c>
      <c r="C1912" s="14" t="str">
        <f>IF(OR(tabDaten[[#This Row],[art]]="00",tabDaten[[#This Row],[art]]="01",tabDaten[[#This Row],[art]]="60",tabDaten[[#This Row],[art]]="61"),"0 Verwaltungshaushalt","1 Vermögenshaushalt")</f>
        <v>0 Verwaltungshaushalt</v>
      </c>
      <c r="D1912" s="14" t="str">
        <f>VLOOKUP(tabDaten[[#This Row],[art]],tabKontenart[],2,FALSE)</f>
        <v>01 Ausgaben VerwaltungsHH</v>
      </c>
      <c r="E1912" s="14" t="str">
        <f>LEFT(tabDaten[[#This Row],[Gld]],1) &amp; "    " &amp;VLOOKUP((tabDaten[[#This Row],[MandNr]]&amp;"x"&amp;LEFT(tabDaten[[#This Row],[Gld]],1)),tabGliederung[],2,FALSE)</f>
        <v>7    öffentliche Einrichtungen,  Wirtschaftsförderung</v>
      </c>
      <c r="F1912" s="14" t="str">
        <f>LEFT(tabDaten[[#This Row],[Gld]],2) &amp; "    " &amp;VLOOKUP((tabDaten[[#This Row],[MandNr]]&amp;"x"&amp;LEFT(tabDaten[[#This Row],[Gld]],2)),tabGliederung[],2,FALSE)</f>
        <v xml:space="preserve">75    Bestattungswesen </v>
      </c>
      <c r="G19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2" s="14" t="str">
        <f>LEFT(tabDaten[[#This Row],[Gld]],4) &amp; "    " &amp;VLOOKUP((tabDaten[[#This Row],[MandNr]]&amp;"x"&amp;LEFT(tabDaten[[#This Row],[Gld]],4)),tabGliederung[],2,FALSE)</f>
        <v>7500    Friedhofsverwaltung,  Friedhof Bad Rappenau</v>
      </c>
      <c r="I1912" s="14" t="str">
        <f>IF(OR(LEFT(tabDaten[[#This Row],[Grp]],1)*1=3,LEFT(tabDaten[[#This Row],[Grp]],1)*1=9),LEFT(tabDaten[[#This Row],[Grp]],2),LEFT(tabDaten[[#This Row],[Grp]],1))</f>
        <v>6</v>
      </c>
      <c r="J1912" s="14" t="str">
        <f>VLOOKUP(tabDaten[[#This Row],[GrpKurz]],tabGruppierung[],2,FALSE)</f>
        <v>A   Sächlicher Verwaltungs- und Betriebsaufwand</v>
      </c>
      <c r="K19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7500-637000    Unterhaltung Judenfriedhöfe   </v>
      </c>
      <c r="L1912" s="17">
        <f>IF(OR(tabDaten[[#This Row],[art]]="00",tabDaten[[#This Row],[art]]="10"),tabDaten[[#This Row],[Plan]],tabDaten[[#This Row],[Plan]]*-1)</f>
        <v>-30000</v>
      </c>
      <c r="M1912" s="18">
        <f>IF(OR(tabDaten[[#This Row],[art]]="00",tabDaten[[#This Row],[art]]="10",tabDaten[[#This Row],[art]]="60",tabDaten[[#This Row],[art]]="70"),tabDaten[[#This Row],[Rechnung]],tabDaten[[#This Row],[Rechnung]]*-1)</f>
        <v>-28940.51</v>
      </c>
      <c r="N1912" s="44">
        <v>1</v>
      </c>
      <c r="O1912" s="45" t="s">
        <v>997</v>
      </c>
      <c r="P1912" s="45" t="s">
        <v>1379</v>
      </c>
      <c r="Q1912" s="45" t="s">
        <v>1746</v>
      </c>
      <c r="R1912" s="45" t="s">
        <v>995</v>
      </c>
      <c r="S1912" s="45" t="s">
        <v>1546</v>
      </c>
      <c r="T1912" s="44" t="s">
        <v>258</v>
      </c>
      <c r="U1912" s="46">
        <v>30000</v>
      </c>
      <c r="V1912" s="46">
        <v>28940.51</v>
      </c>
    </row>
    <row r="1913" spans="2:22" x14ac:dyDescent="0.2">
      <c r="B1913" s="14" t="str">
        <f>IF(tabDaten[[#This Row],[MandNr]]="","Fehler",IF(tabDaten[[#This Row],[MandNr]]=1,"1 Stadt Bad Rappenau","2 Eigenbetrieb Stadtenwässerung"))</f>
        <v>1 Stadt Bad Rappenau</v>
      </c>
      <c r="C1913" s="14" t="str">
        <f>IF(OR(tabDaten[[#This Row],[art]]="00",tabDaten[[#This Row],[art]]="01",tabDaten[[#This Row],[art]]="60",tabDaten[[#This Row],[art]]="61"),"0 Verwaltungshaushalt","1 Vermögenshaushalt")</f>
        <v>0 Verwaltungshaushalt</v>
      </c>
      <c r="D1913" s="14" t="str">
        <f>VLOOKUP(tabDaten[[#This Row],[art]],tabKontenart[],2,FALSE)</f>
        <v>01 Ausgaben VerwaltungsHH</v>
      </c>
      <c r="E1913" s="14" t="str">
        <f>LEFT(tabDaten[[#This Row],[Gld]],1) &amp; "    " &amp;VLOOKUP((tabDaten[[#This Row],[MandNr]]&amp;"x"&amp;LEFT(tabDaten[[#This Row],[Gld]],1)),tabGliederung[],2,FALSE)</f>
        <v>7    öffentliche Einrichtungen,  Wirtschaftsförderung</v>
      </c>
      <c r="F1913" s="14" t="str">
        <f>LEFT(tabDaten[[#This Row],[Gld]],2) &amp; "    " &amp;VLOOKUP((tabDaten[[#This Row],[MandNr]]&amp;"x"&amp;LEFT(tabDaten[[#This Row],[Gld]],2)),tabGliederung[],2,FALSE)</f>
        <v xml:space="preserve">75    Bestattungswesen </v>
      </c>
      <c r="G19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3" s="14" t="str">
        <f>LEFT(tabDaten[[#This Row],[Gld]],4) &amp; "    " &amp;VLOOKUP((tabDaten[[#This Row],[MandNr]]&amp;"x"&amp;LEFT(tabDaten[[#This Row],[Gld]],4)),tabGliederung[],2,FALSE)</f>
        <v>7500    Friedhofsverwaltung,  Friedhof Bad Rappenau</v>
      </c>
      <c r="I1913" s="14" t="str">
        <f>IF(OR(LEFT(tabDaten[[#This Row],[Grp]],1)*1=3,LEFT(tabDaten[[#This Row],[Grp]],1)*1=9),LEFT(tabDaten[[#This Row],[Grp]],2),LEFT(tabDaten[[#This Row],[Grp]],1))</f>
        <v>6</v>
      </c>
      <c r="J1913" s="14" t="str">
        <f>VLOOKUP(tabDaten[[#This Row],[GrpKurz]],tabGruppierung[],2,FALSE)</f>
        <v>A   Sächlicher Verwaltungs- und Betriebsaufwand</v>
      </c>
      <c r="K19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7500-638000    EDV-Kosten   </v>
      </c>
      <c r="L1913" s="17">
        <f>IF(OR(tabDaten[[#This Row],[art]]="00",tabDaten[[#This Row],[art]]="10"),tabDaten[[#This Row],[Plan]],tabDaten[[#This Row],[Plan]]*-1)</f>
        <v>-4000</v>
      </c>
      <c r="M1913" s="18">
        <f>IF(OR(tabDaten[[#This Row],[art]]="00",tabDaten[[#This Row],[art]]="10",tabDaten[[#This Row],[art]]="60",tabDaten[[#This Row],[art]]="70"),tabDaten[[#This Row],[Rechnung]],tabDaten[[#This Row],[Rechnung]]*-1)</f>
        <v>-2591.23</v>
      </c>
      <c r="N1913" s="44">
        <v>1</v>
      </c>
      <c r="O1913" s="45" t="s">
        <v>997</v>
      </c>
      <c r="P1913" s="45" t="s">
        <v>1379</v>
      </c>
      <c r="Q1913" s="45" t="s">
        <v>1722</v>
      </c>
      <c r="R1913" s="45" t="s">
        <v>995</v>
      </c>
      <c r="S1913" s="45" t="s">
        <v>1546</v>
      </c>
      <c r="T1913" s="44" t="s">
        <v>117</v>
      </c>
      <c r="U1913" s="46">
        <v>4000</v>
      </c>
      <c r="V1913" s="46">
        <v>2591.23</v>
      </c>
    </row>
    <row r="1914" spans="2:22" x14ac:dyDescent="0.2">
      <c r="B1914" s="14" t="str">
        <f>IF(tabDaten[[#This Row],[MandNr]]="","Fehler",IF(tabDaten[[#This Row],[MandNr]]=1,"1 Stadt Bad Rappenau","2 Eigenbetrieb Stadtenwässerung"))</f>
        <v>1 Stadt Bad Rappenau</v>
      </c>
      <c r="C1914" s="14" t="str">
        <f>IF(OR(tabDaten[[#This Row],[art]]="00",tabDaten[[#This Row],[art]]="01",tabDaten[[#This Row],[art]]="60",tabDaten[[#This Row],[art]]="61"),"0 Verwaltungshaushalt","1 Vermögenshaushalt")</f>
        <v>0 Verwaltungshaushalt</v>
      </c>
      <c r="D1914" s="14" t="str">
        <f>VLOOKUP(tabDaten[[#This Row],[art]],tabKontenart[],2,FALSE)</f>
        <v>01 Ausgaben VerwaltungsHH</v>
      </c>
      <c r="E1914" s="14" t="str">
        <f>LEFT(tabDaten[[#This Row],[Gld]],1) &amp; "    " &amp;VLOOKUP((tabDaten[[#This Row],[MandNr]]&amp;"x"&amp;LEFT(tabDaten[[#This Row],[Gld]],1)),tabGliederung[],2,FALSE)</f>
        <v>7    öffentliche Einrichtungen,  Wirtschaftsförderung</v>
      </c>
      <c r="F1914" s="14" t="str">
        <f>LEFT(tabDaten[[#This Row],[Gld]],2) &amp; "    " &amp;VLOOKUP((tabDaten[[#This Row],[MandNr]]&amp;"x"&amp;LEFT(tabDaten[[#This Row],[Gld]],2)),tabGliederung[],2,FALSE)</f>
        <v xml:space="preserve">75    Bestattungswesen </v>
      </c>
      <c r="G19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4" s="14" t="str">
        <f>LEFT(tabDaten[[#This Row],[Gld]],4) &amp; "    " &amp;VLOOKUP((tabDaten[[#This Row],[MandNr]]&amp;"x"&amp;LEFT(tabDaten[[#This Row],[Gld]],4)),tabGliederung[],2,FALSE)</f>
        <v>7500    Friedhofsverwaltung,  Friedhof Bad Rappenau</v>
      </c>
      <c r="I1914" s="14" t="str">
        <f>IF(OR(LEFT(tabDaten[[#This Row],[Grp]],1)*1=3,LEFT(tabDaten[[#This Row],[Grp]],1)*1=9),LEFT(tabDaten[[#This Row],[Grp]],2),LEFT(tabDaten[[#This Row],[Grp]],1))</f>
        <v>6</v>
      </c>
      <c r="J1914" s="14" t="str">
        <f>VLOOKUP(tabDaten[[#This Row],[GrpKurz]],tabGruppierung[],2,FALSE)</f>
        <v>A   Sächlicher Verwaltungs- und Betriebsaufwand</v>
      </c>
      <c r="K19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7500-640000    Steuern, Versicherung. , Schadensfälle, Sonderabgaben  </v>
      </c>
      <c r="L1914" s="17">
        <f>IF(OR(tabDaten[[#This Row],[art]]="00",tabDaten[[#This Row],[art]]="10"),tabDaten[[#This Row],[Plan]],tabDaten[[#This Row],[Plan]]*-1)</f>
        <v>-500</v>
      </c>
      <c r="M1914" s="18">
        <f>IF(OR(tabDaten[[#This Row],[art]]="00",tabDaten[[#This Row],[art]]="10",tabDaten[[#This Row],[art]]="60",tabDaten[[#This Row],[art]]="70"),tabDaten[[#This Row],[Rechnung]],tabDaten[[#This Row],[Rechnung]]*-1)</f>
        <v>-373.32</v>
      </c>
      <c r="N1914" s="44">
        <v>1</v>
      </c>
      <c r="O1914" s="45" t="s">
        <v>997</v>
      </c>
      <c r="P1914" s="45" t="s">
        <v>1379</v>
      </c>
      <c r="Q1914" s="45" t="s">
        <v>1723</v>
      </c>
      <c r="R1914" s="45" t="s">
        <v>995</v>
      </c>
      <c r="S1914" s="45" t="s">
        <v>1546</v>
      </c>
      <c r="T1914" s="44" t="s">
        <v>144</v>
      </c>
      <c r="U1914" s="46">
        <v>500</v>
      </c>
      <c r="V1914" s="46">
        <v>373.32</v>
      </c>
    </row>
    <row r="1915" spans="2:22" x14ac:dyDescent="0.2">
      <c r="B1915" s="14" t="str">
        <f>IF(tabDaten[[#This Row],[MandNr]]="","Fehler",IF(tabDaten[[#This Row],[MandNr]]=1,"1 Stadt Bad Rappenau","2 Eigenbetrieb Stadtenwässerung"))</f>
        <v>1 Stadt Bad Rappenau</v>
      </c>
      <c r="C1915" s="14" t="str">
        <f>IF(OR(tabDaten[[#This Row],[art]]="00",tabDaten[[#This Row],[art]]="01",tabDaten[[#This Row],[art]]="60",tabDaten[[#This Row],[art]]="61"),"0 Verwaltungshaushalt","1 Vermögenshaushalt")</f>
        <v>0 Verwaltungshaushalt</v>
      </c>
      <c r="D1915" s="14" t="str">
        <f>VLOOKUP(tabDaten[[#This Row],[art]],tabKontenart[],2,FALSE)</f>
        <v>01 Ausgaben VerwaltungsHH</v>
      </c>
      <c r="E1915" s="14" t="str">
        <f>LEFT(tabDaten[[#This Row],[Gld]],1) &amp; "    " &amp;VLOOKUP((tabDaten[[#This Row],[MandNr]]&amp;"x"&amp;LEFT(tabDaten[[#This Row],[Gld]],1)),tabGliederung[],2,FALSE)</f>
        <v>7    öffentliche Einrichtungen,  Wirtschaftsförderung</v>
      </c>
      <c r="F1915" s="14" t="str">
        <f>LEFT(tabDaten[[#This Row],[Gld]],2) &amp; "    " &amp;VLOOKUP((tabDaten[[#This Row],[MandNr]]&amp;"x"&amp;LEFT(tabDaten[[#This Row],[Gld]],2)),tabGliederung[],2,FALSE)</f>
        <v xml:space="preserve">75    Bestattungswesen </v>
      </c>
      <c r="G19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5" s="14" t="str">
        <f>LEFT(tabDaten[[#This Row],[Gld]],4) &amp; "    " &amp;VLOOKUP((tabDaten[[#This Row],[MandNr]]&amp;"x"&amp;LEFT(tabDaten[[#This Row],[Gld]],4)),tabGliederung[],2,FALSE)</f>
        <v>7500    Friedhofsverwaltung,  Friedhof Bad Rappenau</v>
      </c>
      <c r="I1915" s="14" t="str">
        <f>IF(OR(LEFT(tabDaten[[#This Row],[Grp]],1)*1=3,LEFT(tabDaten[[#This Row],[Grp]],1)*1=9),LEFT(tabDaten[[#This Row],[Grp]],2),LEFT(tabDaten[[#This Row],[Grp]],1))</f>
        <v>6</v>
      </c>
      <c r="J1915" s="14" t="str">
        <f>VLOOKUP(tabDaten[[#This Row],[GrpKurz]],tabGruppierung[],2,FALSE)</f>
        <v>A   Sächlicher Verwaltungs- und Betriebsaufwand</v>
      </c>
      <c r="K19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7500-650000    Bürobedarf   </v>
      </c>
      <c r="L1915" s="17">
        <f>IF(OR(tabDaten[[#This Row],[art]]="00",tabDaten[[#This Row],[art]]="10"),tabDaten[[#This Row],[Plan]],tabDaten[[#This Row],[Plan]]*-1)</f>
        <v>-600</v>
      </c>
      <c r="M1915" s="18">
        <f>IF(OR(tabDaten[[#This Row],[art]]="00",tabDaten[[#This Row],[art]]="10",tabDaten[[#This Row],[art]]="60",tabDaten[[#This Row],[art]]="70"),tabDaten[[#This Row],[Rechnung]],tabDaten[[#This Row],[Rechnung]]*-1)</f>
        <v>-18.96</v>
      </c>
      <c r="N1915" s="44">
        <v>1</v>
      </c>
      <c r="O1915" s="45" t="s">
        <v>997</v>
      </c>
      <c r="P1915" s="45" t="s">
        <v>1379</v>
      </c>
      <c r="Q1915" s="45" t="s">
        <v>1724</v>
      </c>
      <c r="R1915" s="45" t="s">
        <v>995</v>
      </c>
      <c r="S1915" s="45" t="s">
        <v>1546</v>
      </c>
      <c r="T1915" s="44" t="s">
        <v>119</v>
      </c>
      <c r="U1915" s="46">
        <v>600</v>
      </c>
      <c r="V1915" s="46">
        <v>18.96</v>
      </c>
    </row>
    <row r="1916" spans="2:22" x14ac:dyDescent="0.2">
      <c r="B1916" s="14" t="str">
        <f>IF(tabDaten[[#This Row],[MandNr]]="","Fehler",IF(tabDaten[[#This Row],[MandNr]]=1,"1 Stadt Bad Rappenau","2 Eigenbetrieb Stadtenwässerung"))</f>
        <v>1 Stadt Bad Rappenau</v>
      </c>
      <c r="C1916" s="14" t="str">
        <f>IF(OR(tabDaten[[#This Row],[art]]="00",tabDaten[[#This Row],[art]]="01",tabDaten[[#This Row],[art]]="60",tabDaten[[#This Row],[art]]="61"),"0 Verwaltungshaushalt","1 Vermögenshaushalt")</f>
        <v>0 Verwaltungshaushalt</v>
      </c>
      <c r="D1916" s="14" t="str">
        <f>VLOOKUP(tabDaten[[#This Row],[art]],tabKontenart[],2,FALSE)</f>
        <v>01 Ausgaben VerwaltungsHH</v>
      </c>
      <c r="E1916" s="14" t="str">
        <f>LEFT(tabDaten[[#This Row],[Gld]],1) &amp; "    " &amp;VLOOKUP((tabDaten[[#This Row],[MandNr]]&amp;"x"&amp;LEFT(tabDaten[[#This Row],[Gld]],1)),tabGliederung[],2,FALSE)</f>
        <v>7    öffentliche Einrichtungen,  Wirtschaftsförderung</v>
      </c>
      <c r="F1916" s="14" t="str">
        <f>LEFT(tabDaten[[#This Row],[Gld]],2) &amp; "    " &amp;VLOOKUP((tabDaten[[#This Row],[MandNr]]&amp;"x"&amp;LEFT(tabDaten[[#This Row],[Gld]],2)),tabGliederung[],2,FALSE)</f>
        <v xml:space="preserve">75    Bestattungswesen </v>
      </c>
      <c r="G19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6" s="14" t="str">
        <f>LEFT(tabDaten[[#This Row],[Gld]],4) &amp; "    " &amp;VLOOKUP((tabDaten[[#This Row],[MandNr]]&amp;"x"&amp;LEFT(tabDaten[[#This Row],[Gld]],4)),tabGliederung[],2,FALSE)</f>
        <v>7500    Friedhofsverwaltung,  Friedhof Bad Rappenau</v>
      </c>
      <c r="I1916" s="14" t="str">
        <f>IF(OR(LEFT(tabDaten[[#This Row],[Grp]],1)*1=3,LEFT(tabDaten[[#This Row],[Grp]],1)*1=9),LEFT(tabDaten[[#This Row],[Grp]],2),LEFT(tabDaten[[#This Row],[Grp]],1))</f>
        <v>6</v>
      </c>
      <c r="J1916" s="14" t="str">
        <f>VLOOKUP(tabDaten[[#This Row],[GrpKurz]],tabGruppierung[],2,FALSE)</f>
        <v>A   Sächlicher Verwaltungs- und Betriebsaufwand</v>
      </c>
      <c r="K19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7500-668000    Vermischte Ausgaben   </v>
      </c>
      <c r="L1916" s="17">
        <f>IF(OR(tabDaten[[#This Row],[art]]="00",tabDaten[[#This Row],[art]]="10"),tabDaten[[#This Row],[Plan]],tabDaten[[#This Row],[Plan]]*-1)</f>
        <v>-200</v>
      </c>
      <c r="M1916" s="18">
        <f>IF(OR(tabDaten[[#This Row],[art]]="00",tabDaten[[#This Row],[art]]="10",tabDaten[[#This Row],[art]]="60",tabDaten[[#This Row],[art]]="70"),tabDaten[[#This Row],[Rechnung]],tabDaten[[#This Row],[Rechnung]]*-1)</f>
        <v>-89</v>
      </c>
      <c r="N1916" s="44">
        <v>1</v>
      </c>
      <c r="O1916" s="45" t="s">
        <v>997</v>
      </c>
      <c r="P1916" s="45" t="s">
        <v>1379</v>
      </c>
      <c r="Q1916" s="45" t="s">
        <v>1726</v>
      </c>
      <c r="R1916" s="45" t="s">
        <v>995</v>
      </c>
      <c r="S1916" s="45" t="s">
        <v>1546</v>
      </c>
      <c r="T1916" s="44" t="s">
        <v>121</v>
      </c>
      <c r="U1916" s="46">
        <v>200</v>
      </c>
      <c r="V1916" s="46">
        <v>89</v>
      </c>
    </row>
    <row r="1917" spans="2:22" x14ac:dyDescent="0.2">
      <c r="B1917" s="14" t="str">
        <f>IF(tabDaten[[#This Row],[MandNr]]="","Fehler",IF(tabDaten[[#This Row],[MandNr]]=1,"1 Stadt Bad Rappenau","2 Eigenbetrieb Stadtenwässerung"))</f>
        <v>1 Stadt Bad Rappenau</v>
      </c>
      <c r="C1917" s="14" t="str">
        <f>IF(OR(tabDaten[[#This Row],[art]]="00",tabDaten[[#This Row],[art]]="01",tabDaten[[#This Row],[art]]="60",tabDaten[[#This Row],[art]]="61"),"0 Verwaltungshaushalt","1 Vermögenshaushalt")</f>
        <v>0 Verwaltungshaushalt</v>
      </c>
      <c r="D1917" s="14" t="str">
        <f>VLOOKUP(tabDaten[[#This Row],[art]],tabKontenart[],2,FALSE)</f>
        <v>01 Ausgaben VerwaltungsHH</v>
      </c>
      <c r="E1917" s="14" t="str">
        <f>LEFT(tabDaten[[#This Row],[Gld]],1) &amp; "    " &amp;VLOOKUP((tabDaten[[#This Row],[MandNr]]&amp;"x"&amp;LEFT(tabDaten[[#This Row],[Gld]],1)),tabGliederung[],2,FALSE)</f>
        <v>7    öffentliche Einrichtungen,  Wirtschaftsförderung</v>
      </c>
      <c r="F1917" s="14" t="str">
        <f>LEFT(tabDaten[[#This Row],[Gld]],2) &amp; "    " &amp;VLOOKUP((tabDaten[[#This Row],[MandNr]]&amp;"x"&amp;LEFT(tabDaten[[#This Row],[Gld]],2)),tabGliederung[],2,FALSE)</f>
        <v xml:space="preserve">75    Bestattungswesen </v>
      </c>
      <c r="G19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7" s="14" t="str">
        <f>LEFT(tabDaten[[#This Row],[Gld]],4) &amp; "    " &amp;VLOOKUP((tabDaten[[#This Row],[MandNr]]&amp;"x"&amp;LEFT(tabDaten[[#This Row],[Gld]],4)),tabGliederung[],2,FALSE)</f>
        <v>7500    Friedhofsverwaltung,  Friedhof Bad Rappenau</v>
      </c>
      <c r="I1917" s="14" t="str">
        <f>IF(OR(LEFT(tabDaten[[#This Row],[Grp]],1)*1=3,LEFT(tabDaten[[#This Row],[Grp]],1)*1=9),LEFT(tabDaten[[#This Row],[Grp]],2),LEFT(tabDaten[[#This Row],[Grp]],1))</f>
        <v>6</v>
      </c>
      <c r="J1917" s="14" t="str">
        <f>VLOOKUP(tabDaten[[#This Row],[GrpKurz]],tabGruppierung[],2,FALSE)</f>
        <v>A   Sächlicher Verwaltungs- und Betriebsaufwand</v>
      </c>
      <c r="K19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7500-679000    Innere Verrechnungen   </v>
      </c>
      <c r="L1917" s="17">
        <f>IF(OR(tabDaten[[#This Row],[art]]="00",tabDaten[[#This Row],[art]]="10"),tabDaten[[#This Row],[Plan]],tabDaten[[#This Row],[Plan]]*-1)</f>
        <v>-157700</v>
      </c>
      <c r="M1917" s="18">
        <f>IF(OR(tabDaten[[#This Row],[art]]="00",tabDaten[[#This Row],[art]]="10",tabDaten[[#This Row],[art]]="60",tabDaten[[#This Row],[art]]="70"),tabDaten[[#This Row],[Rechnung]],tabDaten[[#This Row],[Rechnung]]*-1)</f>
        <v>0</v>
      </c>
      <c r="N1917" s="44">
        <v>1</v>
      </c>
      <c r="O1917" s="45" t="s">
        <v>997</v>
      </c>
      <c r="P1917" s="45" t="s">
        <v>1379</v>
      </c>
      <c r="Q1917" s="45" t="s">
        <v>1728</v>
      </c>
      <c r="R1917" s="45" t="s">
        <v>995</v>
      </c>
      <c r="S1917" s="45" t="s">
        <v>1546</v>
      </c>
      <c r="T1917" s="44" t="s">
        <v>11</v>
      </c>
      <c r="U1917" s="46">
        <v>157700</v>
      </c>
      <c r="V1917" s="46">
        <v>0</v>
      </c>
    </row>
    <row r="1918" spans="2:22" x14ac:dyDescent="0.2">
      <c r="B1918" s="14" t="str">
        <f>IF(tabDaten[[#This Row],[MandNr]]="","Fehler",IF(tabDaten[[#This Row],[MandNr]]=1,"1 Stadt Bad Rappenau","2 Eigenbetrieb Stadtenwässerung"))</f>
        <v>1 Stadt Bad Rappenau</v>
      </c>
      <c r="C1918" s="14" t="str">
        <f>IF(OR(tabDaten[[#This Row],[art]]="00",tabDaten[[#This Row],[art]]="01",tabDaten[[#This Row],[art]]="60",tabDaten[[#This Row],[art]]="61"),"0 Verwaltungshaushalt","1 Vermögenshaushalt")</f>
        <v>0 Verwaltungshaushalt</v>
      </c>
      <c r="D1918" s="14" t="str">
        <f>VLOOKUP(tabDaten[[#This Row],[art]],tabKontenart[],2,FALSE)</f>
        <v>01 Ausgaben VerwaltungsHH</v>
      </c>
      <c r="E1918" s="14" t="str">
        <f>LEFT(tabDaten[[#This Row],[Gld]],1) &amp; "    " &amp;VLOOKUP((tabDaten[[#This Row],[MandNr]]&amp;"x"&amp;LEFT(tabDaten[[#This Row],[Gld]],1)),tabGliederung[],2,FALSE)</f>
        <v>7    öffentliche Einrichtungen,  Wirtschaftsförderung</v>
      </c>
      <c r="F1918" s="14" t="str">
        <f>LEFT(tabDaten[[#This Row],[Gld]],2) &amp; "    " &amp;VLOOKUP((tabDaten[[#This Row],[MandNr]]&amp;"x"&amp;LEFT(tabDaten[[#This Row],[Gld]],2)),tabGliederung[],2,FALSE)</f>
        <v xml:space="preserve">75    Bestattungswesen </v>
      </c>
      <c r="G19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8" s="14" t="str">
        <f>LEFT(tabDaten[[#This Row],[Gld]],4) &amp; "    " &amp;VLOOKUP((tabDaten[[#This Row],[MandNr]]&amp;"x"&amp;LEFT(tabDaten[[#This Row],[Gld]],4)),tabGliederung[],2,FALSE)</f>
        <v>7500    Friedhofsverwaltung,  Friedhof Bad Rappenau</v>
      </c>
      <c r="I1918" s="14" t="str">
        <f>IF(OR(LEFT(tabDaten[[#This Row],[Grp]],1)*1=3,LEFT(tabDaten[[#This Row],[Grp]],1)*1=9),LEFT(tabDaten[[#This Row],[Grp]],2),LEFT(tabDaten[[#This Row],[Grp]],1))</f>
        <v>6</v>
      </c>
      <c r="J1918" s="14" t="str">
        <f>VLOOKUP(tabDaten[[#This Row],[GrpKurz]],tabGruppierung[],2,FALSE)</f>
        <v>A   Sächlicher Verwaltungs- und Betriebsaufwand</v>
      </c>
      <c r="K19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7500-680000    Abschreibungen   </v>
      </c>
      <c r="L1918" s="17">
        <f>IF(OR(tabDaten[[#This Row],[art]]="00",tabDaten[[#This Row],[art]]="10"),tabDaten[[#This Row],[Plan]],tabDaten[[#This Row],[Plan]]*-1)</f>
        <v>-27200</v>
      </c>
      <c r="M1918" s="18">
        <f>IF(OR(tabDaten[[#This Row],[art]]="00",tabDaten[[#This Row],[art]]="10",tabDaten[[#This Row],[art]]="60",tabDaten[[#This Row],[art]]="70"),tabDaten[[#This Row],[Rechnung]],tabDaten[[#This Row],[Rechnung]]*-1)</f>
        <v>-18417.68</v>
      </c>
      <c r="N1918" s="44">
        <v>1</v>
      </c>
      <c r="O1918" s="45" t="s">
        <v>997</v>
      </c>
      <c r="P1918" s="45" t="s">
        <v>1379</v>
      </c>
      <c r="Q1918" s="45" t="s">
        <v>1752</v>
      </c>
      <c r="R1918" s="45" t="s">
        <v>995</v>
      </c>
      <c r="S1918" s="45" t="s">
        <v>1546</v>
      </c>
      <c r="T1918" s="44" t="s">
        <v>98</v>
      </c>
      <c r="U1918" s="46">
        <v>27200</v>
      </c>
      <c r="V1918" s="46">
        <v>18417.68</v>
      </c>
    </row>
    <row r="1919" spans="2:22" x14ac:dyDescent="0.2">
      <c r="B1919" s="14" t="str">
        <f>IF(tabDaten[[#This Row],[MandNr]]="","Fehler",IF(tabDaten[[#This Row],[MandNr]]=1,"1 Stadt Bad Rappenau","2 Eigenbetrieb Stadtenwässerung"))</f>
        <v>1 Stadt Bad Rappenau</v>
      </c>
      <c r="C1919" s="14" t="str">
        <f>IF(OR(tabDaten[[#This Row],[art]]="00",tabDaten[[#This Row],[art]]="01",tabDaten[[#This Row],[art]]="60",tabDaten[[#This Row],[art]]="61"),"0 Verwaltungshaushalt","1 Vermögenshaushalt")</f>
        <v>0 Verwaltungshaushalt</v>
      </c>
      <c r="D1919" s="14" t="str">
        <f>VLOOKUP(tabDaten[[#This Row],[art]],tabKontenart[],2,FALSE)</f>
        <v>01 Ausgaben VerwaltungsHH</v>
      </c>
      <c r="E1919" s="14" t="str">
        <f>LEFT(tabDaten[[#This Row],[Gld]],1) &amp; "    " &amp;VLOOKUP((tabDaten[[#This Row],[MandNr]]&amp;"x"&amp;LEFT(tabDaten[[#This Row],[Gld]],1)),tabGliederung[],2,FALSE)</f>
        <v>7    öffentliche Einrichtungen,  Wirtschaftsförderung</v>
      </c>
      <c r="F1919" s="14" t="str">
        <f>LEFT(tabDaten[[#This Row],[Gld]],2) &amp; "    " &amp;VLOOKUP((tabDaten[[#This Row],[MandNr]]&amp;"x"&amp;LEFT(tabDaten[[#This Row],[Gld]],2)),tabGliederung[],2,FALSE)</f>
        <v xml:space="preserve">75    Bestattungswesen </v>
      </c>
      <c r="G19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19" s="14" t="str">
        <f>LEFT(tabDaten[[#This Row],[Gld]],4) &amp; "    " &amp;VLOOKUP((tabDaten[[#This Row],[MandNr]]&amp;"x"&amp;LEFT(tabDaten[[#This Row],[Gld]],4)),tabGliederung[],2,FALSE)</f>
        <v>7500    Friedhofsverwaltung,  Friedhof Bad Rappenau</v>
      </c>
      <c r="I1919" s="14" t="str">
        <f>IF(OR(LEFT(tabDaten[[#This Row],[Grp]],1)*1=3,LEFT(tabDaten[[#This Row],[Grp]],1)*1=9),LEFT(tabDaten[[#This Row],[Grp]],2),LEFT(tabDaten[[#This Row],[Grp]],1))</f>
        <v>6</v>
      </c>
      <c r="J1919" s="14" t="str">
        <f>VLOOKUP(tabDaten[[#This Row],[GrpKurz]],tabGruppierung[],2,FALSE)</f>
        <v>A   Sächlicher Verwaltungs- und Betriebsaufwand</v>
      </c>
      <c r="K19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7500-685000    Verzinsung des Anlagekapitals  </v>
      </c>
      <c r="L1919" s="17">
        <f>IF(OR(tabDaten[[#This Row],[art]]="00",tabDaten[[#This Row],[art]]="10"),tabDaten[[#This Row],[Plan]],tabDaten[[#This Row],[Plan]]*-1)</f>
        <v>-35800</v>
      </c>
      <c r="M1919" s="18">
        <f>IF(OR(tabDaten[[#This Row],[art]]="00",tabDaten[[#This Row],[art]]="10",tabDaten[[#This Row],[art]]="60",tabDaten[[#This Row],[art]]="70"),tabDaten[[#This Row],[Rechnung]],tabDaten[[#This Row],[Rechnung]]*-1)</f>
        <v>-26649.73</v>
      </c>
      <c r="N1919" s="44">
        <v>1</v>
      </c>
      <c r="O1919" s="45" t="s">
        <v>997</v>
      </c>
      <c r="P1919" s="45" t="s">
        <v>1379</v>
      </c>
      <c r="Q1919" s="45" t="s">
        <v>1753</v>
      </c>
      <c r="R1919" s="45" t="s">
        <v>995</v>
      </c>
      <c r="S1919" s="45" t="s">
        <v>1546</v>
      </c>
      <c r="T1919" s="44" t="s">
        <v>99</v>
      </c>
      <c r="U1919" s="46">
        <v>35800</v>
      </c>
      <c r="V1919" s="46">
        <v>26649.73</v>
      </c>
    </row>
    <row r="1920" spans="2:22" x14ac:dyDescent="0.2">
      <c r="B1920" s="14" t="str">
        <f>IF(tabDaten[[#This Row],[MandNr]]="","Fehler",IF(tabDaten[[#This Row],[MandNr]]=1,"1 Stadt Bad Rappenau","2 Eigenbetrieb Stadtenwässerung"))</f>
        <v>1 Stadt Bad Rappenau</v>
      </c>
      <c r="C1920" s="14" t="str">
        <f>IF(OR(tabDaten[[#This Row],[art]]="00",tabDaten[[#This Row],[art]]="01",tabDaten[[#This Row],[art]]="60",tabDaten[[#This Row],[art]]="61"),"0 Verwaltungshaushalt","1 Vermögenshaushalt")</f>
        <v>0 Verwaltungshaushalt</v>
      </c>
      <c r="D1920" s="14" t="str">
        <f>VLOOKUP(tabDaten[[#This Row],[art]],tabKontenart[],2,FALSE)</f>
        <v>01 Ausgaben VerwaltungsHH</v>
      </c>
      <c r="E1920" s="14" t="str">
        <f>LEFT(tabDaten[[#This Row],[Gld]],1) &amp; "    " &amp;VLOOKUP((tabDaten[[#This Row],[MandNr]]&amp;"x"&amp;LEFT(tabDaten[[#This Row],[Gld]],1)),tabGliederung[],2,FALSE)</f>
        <v>7    öffentliche Einrichtungen,  Wirtschaftsförderung</v>
      </c>
      <c r="F1920" s="14" t="str">
        <f>LEFT(tabDaten[[#This Row],[Gld]],2) &amp; "    " &amp;VLOOKUP((tabDaten[[#This Row],[MandNr]]&amp;"x"&amp;LEFT(tabDaten[[#This Row],[Gld]],2)),tabGliederung[],2,FALSE)</f>
        <v xml:space="preserve">75    Bestattungswesen </v>
      </c>
      <c r="G19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0" s="14" t="str">
        <f>LEFT(tabDaten[[#This Row],[Gld]],4) &amp; "    " &amp;VLOOKUP((tabDaten[[#This Row],[MandNr]]&amp;"x"&amp;LEFT(tabDaten[[#This Row],[Gld]],4)),tabGliederung[],2,FALSE)</f>
        <v xml:space="preserve">7501    Friedhof Babstadt </v>
      </c>
      <c r="I1920" s="14" t="str">
        <f>IF(OR(LEFT(tabDaten[[#This Row],[Grp]],1)*1=3,LEFT(tabDaten[[#This Row],[Grp]],1)*1=9),LEFT(tabDaten[[#This Row],[Grp]],2),LEFT(tabDaten[[#This Row],[Grp]],1))</f>
        <v>5</v>
      </c>
      <c r="J1920" s="14" t="str">
        <f>VLOOKUP(tabDaten[[#This Row],[GrpKurz]],tabGruppierung[],2,FALSE)</f>
        <v>A   Sächlicher Verwaltungs- und Betriebsaufwand</v>
      </c>
      <c r="K19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7501-501000    Gebäudeunterhaltung   </v>
      </c>
      <c r="L1920" s="17">
        <f>IF(OR(tabDaten[[#This Row],[art]]="00",tabDaten[[#This Row],[art]]="10"),tabDaten[[#This Row],[Plan]],tabDaten[[#This Row],[Plan]]*-1)</f>
        <v>-2500</v>
      </c>
      <c r="M1920" s="18">
        <f>IF(OR(tabDaten[[#This Row],[art]]="00",tabDaten[[#This Row],[art]]="10",tabDaten[[#This Row],[art]]="60",tabDaten[[#This Row],[art]]="70"),tabDaten[[#This Row],[Rechnung]],tabDaten[[#This Row],[Rechnung]]*-1)</f>
        <v>0</v>
      </c>
      <c r="N1920" s="44">
        <v>1</v>
      </c>
      <c r="O1920" s="45" t="s">
        <v>997</v>
      </c>
      <c r="P1920" s="45" t="s">
        <v>1380</v>
      </c>
      <c r="Q1920" s="45" t="s">
        <v>1730</v>
      </c>
      <c r="R1920" s="45" t="s">
        <v>995</v>
      </c>
      <c r="S1920" s="45" t="s">
        <v>1546</v>
      </c>
      <c r="T1920" s="44" t="s">
        <v>133</v>
      </c>
      <c r="U1920" s="46">
        <v>2500</v>
      </c>
      <c r="V1920" s="46">
        <v>0</v>
      </c>
    </row>
    <row r="1921" spans="2:22" x14ac:dyDescent="0.2">
      <c r="B1921" s="14" t="str">
        <f>IF(tabDaten[[#This Row],[MandNr]]="","Fehler",IF(tabDaten[[#This Row],[MandNr]]=1,"1 Stadt Bad Rappenau","2 Eigenbetrieb Stadtenwässerung"))</f>
        <v>1 Stadt Bad Rappenau</v>
      </c>
      <c r="C1921" s="14" t="str">
        <f>IF(OR(tabDaten[[#This Row],[art]]="00",tabDaten[[#This Row],[art]]="01",tabDaten[[#This Row],[art]]="60",tabDaten[[#This Row],[art]]="61"),"0 Verwaltungshaushalt","1 Vermögenshaushalt")</f>
        <v>0 Verwaltungshaushalt</v>
      </c>
      <c r="D1921" s="14" t="str">
        <f>VLOOKUP(tabDaten[[#This Row],[art]],tabKontenart[],2,FALSE)</f>
        <v>01 Ausgaben VerwaltungsHH</v>
      </c>
      <c r="E1921" s="14" t="str">
        <f>LEFT(tabDaten[[#This Row],[Gld]],1) &amp; "    " &amp;VLOOKUP((tabDaten[[#This Row],[MandNr]]&amp;"x"&amp;LEFT(tabDaten[[#This Row],[Gld]],1)),tabGliederung[],2,FALSE)</f>
        <v>7    öffentliche Einrichtungen,  Wirtschaftsförderung</v>
      </c>
      <c r="F1921" s="14" t="str">
        <f>LEFT(tabDaten[[#This Row],[Gld]],2) &amp; "    " &amp;VLOOKUP((tabDaten[[#This Row],[MandNr]]&amp;"x"&amp;LEFT(tabDaten[[#This Row],[Gld]],2)),tabGliederung[],2,FALSE)</f>
        <v xml:space="preserve">75    Bestattungswesen </v>
      </c>
      <c r="G19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1" s="14" t="str">
        <f>LEFT(tabDaten[[#This Row],[Gld]],4) &amp; "    " &amp;VLOOKUP((tabDaten[[#This Row],[MandNr]]&amp;"x"&amp;LEFT(tabDaten[[#This Row],[Gld]],4)),tabGliederung[],2,FALSE)</f>
        <v xml:space="preserve">7501    Friedhof Babstadt </v>
      </c>
      <c r="I1921" s="14" t="str">
        <f>IF(OR(LEFT(tabDaten[[#This Row],[Grp]],1)*1=3,LEFT(tabDaten[[#This Row],[Grp]],1)*1=9),LEFT(tabDaten[[#This Row],[Grp]],2),LEFT(tabDaten[[#This Row],[Grp]],1))</f>
        <v>5</v>
      </c>
      <c r="J1921" s="14" t="str">
        <f>VLOOKUP(tabDaten[[#This Row],[GrpKurz]],tabGruppierung[],2,FALSE)</f>
        <v>A   Sächlicher Verwaltungs- und Betriebsaufwand</v>
      </c>
      <c r="K19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7501-510000    Unterhaltung des sonstigen unbeweglichen Vermögens  </v>
      </c>
      <c r="L1921" s="17">
        <f>IF(OR(tabDaten[[#This Row],[art]]="00",tabDaten[[#This Row],[art]]="10"),tabDaten[[#This Row],[Plan]],tabDaten[[#This Row],[Plan]]*-1)</f>
        <v>-3000</v>
      </c>
      <c r="M1921" s="18">
        <f>IF(OR(tabDaten[[#This Row],[art]]="00",tabDaten[[#This Row],[art]]="10",tabDaten[[#This Row],[art]]="60",tabDaten[[#This Row],[art]]="70"),tabDaten[[#This Row],[Rechnung]],tabDaten[[#This Row],[Rechnung]]*-1)</f>
        <v>-5125.91</v>
      </c>
      <c r="N1921" s="44">
        <v>1</v>
      </c>
      <c r="O1921" s="45" t="s">
        <v>997</v>
      </c>
      <c r="P1921" s="45" t="s">
        <v>1380</v>
      </c>
      <c r="Q1921" s="45" t="s">
        <v>1731</v>
      </c>
      <c r="R1921" s="45" t="s">
        <v>995</v>
      </c>
      <c r="S1921" s="45" t="s">
        <v>1546</v>
      </c>
      <c r="T1921" s="44" t="s">
        <v>134</v>
      </c>
      <c r="U1921" s="46">
        <v>3000</v>
      </c>
      <c r="V1921" s="46">
        <v>5125.91</v>
      </c>
    </row>
    <row r="1922" spans="2:22" x14ac:dyDescent="0.2">
      <c r="B1922" s="14" t="str">
        <f>IF(tabDaten[[#This Row],[MandNr]]="","Fehler",IF(tabDaten[[#This Row],[MandNr]]=1,"1 Stadt Bad Rappenau","2 Eigenbetrieb Stadtenwässerung"))</f>
        <v>1 Stadt Bad Rappenau</v>
      </c>
      <c r="C1922" s="14" t="str">
        <f>IF(OR(tabDaten[[#This Row],[art]]="00",tabDaten[[#This Row],[art]]="01",tabDaten[[#This Row],[art]]="60",tabDaten[[#This Row],[art]]="61"),"0 Verwaltungshaushalt","1 Vermögenshaushalt")</f>
        <v>0 Verwaltungshaushalt</v>
      </c>
      <c r="D1922" s="14" t="str">
        <f>VLOOKUP(tabDaten[[#This Row],[art]],tabKontenart[],2,FALSE)</f>
        <v>01 Ausgaben VerwaltungsHH</v>
      </c>
      <c r="E1922" s="14" t="str">
        <f>LEFT(tabDaten[[#This Row],[Gld]],1) &amp; "    " &amp;VLOOKUP((tabDaten[[#This Row],[MandNr]]&amp;"x"&amp;LEFT(tabDaten[[#This Row],[Gld]],1)),tabGliederung[],2,FALSE)</f>
        <v>7    öffentliche Einrichtungen,  Wirtschaftsförderung</v>
      </c>
      <c r="F1922" s="14" t="str">
        <f>LEFT(tabDaten[[#This Row],[Gld]],2) &amp; "    " &amp;VLOOKUP((tabDaten[[#This Row],[MandNr]]&amp;"x"&amp;LEFT(tabDaten[[#This Row],[Gld]],2)),tabGliederung[],2,FALSE)</f>
        <v xml:space="preserve">75    Bestattungswesen </v>
      </c>
      <c r="G19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2" s="14" t="str">
        <f>LEFT(tabDaten[[#This Row],[Gld]],4) &amp; "    " &amp;VLOOKUP((tabDaten[[#This Row],[MandNr]]&amp;"x"&amp;LEFT(tabDaten[[#This Row],[Gld]],4)),tabGliederung[],2,FALSE)</f>
        <v xml:space="preserve">7501    Friedhof Babstadt </v>
      </c>
      <c r="I1922" s="14" t="str">
        <f>IF(OR(LEFT(tabDaten[[#This Row],[Grp]],1)*1=3,LEFT(tabDaten[[#This Row],[Grp]],1)*1=9),LEFT(tabDaten[[#This Row],[Grp]],2),LEFT(tabDaten[[#This Row],[Grp]],1))</f>
        <v>5</v>
      </c>
      <c r="J1922" s="14" t="str">
        <f>VLOOKUP(tabDaten[[#This Row],[GrpKurz]],tabGruppierung[],2,FALSE)</f>
        <v>A   Sächlicher Verwaltungs- und Betriebsaufwand</v>
      </c>
      <c r="K19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7501-521000    Geräte, Ausstattungs- und Einrichtungsgegenstände  </v>
      </c>
      <c r="L1922" s="17">
        <f>IF(OR(tabDaten[[#This Row],[art]]="00",tabDaten[[#This Row],[art]]="10"),tabDaten[[#This Row],[Plan]],tabDaten[[#This Row],[Plan]]*-1)</f>
        <v>-500</v>
      </c>
      <c r="M1922" s="18">
        <f>IF(OR(tabDaten[[#This Row],[art]]="00",tabDaten[[#This Row],[art]]="10",tabDaten[[#This Row],[art]]="60",tabDaten[[#This Row],[art]]="70"),tabDaten[[#This Row],[Rechnung]],tabDaten[[#This Row],[Rechnung]]*-1)</f>
        <v>0</v>
      </c>
      <c r="N1922" s="44">
        <v>1</v>
      </c>
      <c r="O1922" s="45" t="s">
        <v>997</v>
      </c>
      <c r="P1922" s="45" t="s">
        <v>1380</v>
      </c>
      <c r="Q1922" s="45" t="s">
        <v>1750</v>
      </c>
      <c r="R1922" s="45" t="s">
        <v>995</v>
      </c>
      <c r="S1922" s="45" t="s">
        <v>1546</v>
      </c>
      <c r="T1922" s="44" t="s">
        <v>125</v>
      </c>
      <c r="U1922" s="46">
        <v>500</v>
      </c>
      <c r="V1922" s="46">
        <v>0</v>
      </c>
    </row>
    <row r="1923" spans="2:22" x14ac:dyDescent="0.2">
      <c r="B1923" s="14" t="str">
        <f>IF(tabDaten[[#This Row],[MandNr]]="","Fehler",IF(tabDaten[[#This Row],[MandNr]]=1,"1 Stadt Bad Rappenau","2 Eigenbetrieb Stadtenwässerung"))</f>
        <v>1 Stadt Bad Rappenau</v>
      </c>
      <c r="C1923" s="14" t="str">
        <f>IF(OR(tabDaten[[#This Row],[art]]="00",tabDaten[[#This Row],[art]]="01",tabDaten[[#This Row],[art]]="60",tabDaten[[#This Row],[art]]="61"),"0 Verwaltungshaushalt","1 Vermögenshaushalt")</f>
        <v>0 Verwaltungshaushalt</v>
      </c>
      <c r="D1923" s="14" t="str">
        <f>VLOOKUP(tabDaten[[#This Row],[art]],tabKontenart[],2,FALSE)</f>
        <v>01 Ausgaben VerwaltungsHH</v>
      </c>
      <c r="E1923" s="14" t="str">
        <f>LEFT(tabDaten[[#This Row],[Gld]],1) &amp; "    " &amp;VLOOKUP((tabDaten[[#This Row],[MandNr]]&amp;"x"&amp;LEFT(tabDaten[[#This Row],[Gld]],1)),tabGliederung[],2,FALSE)</f>
        <v>7    öffentliche Einrichtungen,  Wirtschaftsförderung</v>
      </c>
      <c r="F1923" s="14" t="str">
        <f>LEFT(tabDaten[[#This Row],[Gld]],2) &amp; "    " &amp;VLOOKUP((tabDaten[[#This Row],[MandNr]]&amp;"x"&amp;LEFT(tabDaten[[#This Row],[Gld]],2)),tabGliederung[],2,FALSE)</f>
        <v xml:space="preserve">75    Bestattungswesen </v>
      </c>
      <c r="G19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3" s="14" t="str">
        <f>LEFT(tabDaten[[#This Row],[Gld]],4) &amp; "    " &amp;VLOOKUP((tabDaten[[#This Row],[MandNr]]&amp;"x"&amp;LEFT(tabDaten[[#This Row],[Gld]],4)),tabGliederung[],2,FALSE)</f>
        <v xml:space="preserve">7501    Friedhof Babstadt </v>
      </c>
      <c r="I1923" s="14" t="str">
        <f>IF(OR(LEFT(tabDaten[[#This Row],[Grp]],1)*1=3,LEFT(tabDaten[[#This Row],[Grp]],1)*1=9),LEFT(tabDaten[[#This Row],[Grp]],2),LEFT(tabDaten[[#This Row],[Grp]],1))</f>
        <v>5</v>
      </c>
      <c r="J1923" s="14" t="str">
        <f>VLOOKUP(tabDaten[[#This Row],[GrpKurz]],tabGruppierung[],2,FALSE)</f>
        <v>A   Sächlicher Verwaltungs- und Betriebsaufwand</v>
      </c>
      <c r="K19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7501-541000    Strom   </v>
      </c>
      <c r="L1923" s="17">
        <f>IF(OR(tabDaten[[#This Row],[art]]="00",tabDaten[[#This Row],[art]]="10"),tabDaten[[#This Row],[Plan]],tabDaten[[#This Row],[Plan]]*-1)</f>
        <v>-100</v>
      </c>
      <c r="M1923" s="18">
        <f>IF(OR(tabDaten[[#This Row],[art]]="00",tabDaten[[#This Row],[art]]="10",tabDaten[[#This Row],[art]]="60",tabDaten[[#This Row],[art]]="70"),tabDaten[[#This Row],[Rechnung]],tabDaten[[#This Row],[Rechnung]]*-1)</f>
        <v>-112.51</v>
      </c>
      <c r="N1923" s="44">
        <v>1</v>
      </c>
      <c r="O1923" s="45" t="s">
        <v>997</v>
      </c>
      <c r="P1923" s="45" t="s">
        <v>1380</v>
      </c>
      <c r="Q1923" s="45" t="s">
        <v>1732</v>
      </c>
      <c r="R1923" s="45" t="s">
        <v>995</v>
      </c>
      <c r="S1923" s="45" t="s">
        <v>1546</v>
      </c>
      <c r="T1923" s="44" t="s">
        <v>135</v>
      </c>
      <c r="U1923" s="46">
        <v>100</v>
      </c>
      <c r="V1923" s="46">
        <v>112.51</v>
      </c>
    </row>
    <row r="1924" spans="2:22" x14ac:dyDescent="0.2">
      <c r="B1924" s="14" t="str">
        <f>IF(tabDaten[[#This Row],[MandNr]]="","Fehler",IF(tabDaten[[#This Row],[MandNr]]=1,"1 Stadt Bad Rappenau","2 Eigenbetrieb Stadtenwässerung"))</f>
        <v>1 Stadt Bad Rappenau</v>
      </c>
      <c r="C1924" s="14" t="str">
        <f>IF(OR(tabDaten[[#This Row],[art]]="00",tabDaten[[#This Row],[art]]="01",tabDaten[[#This Row],[art]]="60",tabDaten[[#This Row],[art]]="61"),"0 Verwaltungshaushalt","1 Vermögenshaushalt")</f>
        <v>0 Verwaltungshaushalt</v>
      </c>
      <c r="D1924" s="14" t="str">
        <f>VLOOKUP(tabDaten[[#This Row],[art]],tabKontenart[],2,FALSE)</f>
        <v>01 Ausgaben VerwaltungsHH</v>
      </c>
      <c r="E1924" s="14" t="str">
        <f>LEFT(tabDaten[[#This Row],[Gld]],1) &amp; "    " &amp;VLOOKUP((tabDaten[[#This Row],[MandNr]]&amp;"x"&amp;LEFT(tabDaten[[#This Row],[Gld]],1)),tabGliederung[],2,FALSE)</f>
        <v>7    öffentliche Einrichtungen,  Wirtschaftsförderung</v>
      </c>
      <c r="F1924" s="14" t="str">
        <f>LEFT(tabDaten[[#This Row],[Gld]],2) &amp; "    " &amp;VLOOKUP((tabDaten[[#This Row],[MandNr]]&amp;"x"&amp;LEFT(tabDaten[[#This Row],[Gld]],2)),tabGliederung[],2,FALSE)</f>
        <v xml:space="preserve">75    Bestattungswesen </v>
      </c>
      <c r="G19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4" s="14" t="str">
        <f>LEFT(tabDaten[[#This Row],[Gld]],4) &amp; "    " &amp;VLOOKUP((tabDaten[[#This Row],[MandNr]]&amp;"x"&amp;LEFT(tabDaten[[#This Row],[Gld]],4)),tabGliederung[],2,FALSE)</f>
        <v xml:space="preserve">7501    Friedhof Babstadt </v>
      </c>
      <c r="I1924" s="14" t="str">
        <f>IF(OR(LEFT(tabDaten[[#This Row],[Grp]],1)*1=3,LEFT(tabDaten[[#This Row],[Grp]],1)*1=9),LEFT(tabDaten[[#This Row],[Grp]],2),LEFT(tabDaten[[#This Row],[Grp]],1))</f>
        <v>5</v>
      </c>
      <c r="J1924" s="14" t="str">
        <f>VLOOKUP(tabDaten[[#This Row],[GrpKurz]],tabGruppierung[],2,FALSE)</f>
        <v>A   Sächlicher Verwaltungs- und Betriebsaufwand</v>
      </c>
      <c r="K19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7501-542000    Wasser / Abwasser   </v>
      </c>
      <c r="L1924" s="17">
        <f>IF(OR(tabDaten[[#This Row],[art]]="00",tabDaten[[#This Row],[art]]="10"),tabDaten[[#This Row],[Plan]],tabDaten[[#This Row],[Plan]]*-1)</f>
        <v>-300</v>
      </c>
      <c r="M1924" s="18">
        <f>IF(OR(tabDaten[[#This Row],[art]]="00",tabDaten[[#This Row],[art]]="10",tabDaten[[#This Row],[art]]="60",tabDaten[[#This Row],[art]]="70"),tabDaten[[#This Row],[Rechnung]],tabDaten[[#This Row],[Rechnung]]*-1)</f>
        <v>-282.32</v>
      </c>
      <c r="N1924" s="44">
        <v>1</v>
      </c>
      <c r="O1924" s="45" t="s">
        <v>997</v>
      </c>
      <c r="P1924" s="45" t="s">
        <v>1380</v>
      </c>
      <c r="Q1924" s="45" t="s">
        <v>1733</v>
      </c>
      <c r="R1924" s="45" t="s">
        <v>995</v>
      </c>
      <c r="S1924" s="45" t="s">
        <v>1546</v>
      </c>
      <c r="T1924" s="44" t="s">
        <v>136</v>
      </c>
      <c r="U1924" s="46">
        <v>300</v>
      </c>
      <c r="V1924" s="46">
        <v>282.32</v>
      </c>
    </row>
    <row r="1925" spans="2:22" x14ac:dyDescent="0.2">
      <c r="B1925" s="14" t="str">
        <f>IF(tabDaten[[#This Row],[MandNr]]="","Fehler",IF(tabDaten[[#This Row],[MandNr]]=1,"1 Stadt Bad Rappenau","2 Eigenbetrieb Stadtenwässerung"))</f>
        <v>1 Stadt Bad Rappenau</v>
      </c>
      <c r="C1925" s="14" t="str">
        <f>IF(OR(tabDaten[[#This Row],[art]]="00",tabDaten[[#This Row],[art]]="01",tabDaten[[#This Row],[art]]="60",tabDaten[[#This Row],[art]]="61"),"0 Verwaltungshaushalt","1 Vermögenshaushalt")</f>
        <v>0 Verwaltungshaushalt</v>
      </c>
      <c r="D1925" s="14" t="str">
        <f>VLOOKUP(tabDaten[[#This Row],[art]],tabKontenart[],2,FALSE)</f>
        <v>01 Ausgaben VerwaltungsHH</v>
      </c>
      <c r="E1925" s="14" t="str">
        <f>LEFT(tabDaten[[#This Row],[Gld]],1) &amp; "    " &amp;VLOOKUP((tabDaten[[#This Row],[MandNr]]&amp;"x"&amp;LEFT(tabDaten[[#This Row],[Gld]],1)),tabGliederung[],2,FALSE)</f>
        <v>7    öffentliche Einrichtungen,  Wirtschaftsförderung</v>
      </c>
      <c r="F1925" s="14" t="str">
        <f>LEFT(tabDaten[[#This Row],[Gld]],2) &amp; "    " &amp;VLOOKUP((tabDaten[[#This Row],[MandNr]]&amp;"x"&amp;LEFT(tabDaten[[#This Row],[Gld]],2)),tabGliederung[],2,FALSE)</f>
        <v xml:space="preserve">75    Bestattungswesen </v>
      </c>
      <c r="G19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5" s="14" t="str">
        <f>LEFT(tabDaten[[#This Row],[Gld]],4) &amp; "    " &amp;VLOOKUP((tabDaten[[#This Row],[MandNr]]&amp;"x"&amp;LEFT(tabDaten[[#This Row],[Gld]],4)),tabGliederung[],2,FALSE)</f>
        <v xml:space="preserve">7501    Friedhof Babstadt </v>
      </c>
      <c r="I1925" s="14" t="str">
        <f>IF(OR(LEFT(tabDaten[[#This Row],[Grp]],1)*1=3,LEFT(tabDaten[[#This Row],[Grp]],1)*1=9),LEFT(tabDaten[[#This Row],[Grp]],2),LEFT(tabDaten[[#This Row],[Grp]],1))</f>
        <v>5</v>
      </c>
      <c r="J1925" s="14" t="str">
        <f>VLOOKUP(tabDaten[[#This Row],[GrpKurz]],tabGruppierung[],2,FALSE)</f>
        <v>A   Sächlicher Verwaltungs- und Betriebsaufwand</v>
      </c>
      <c r="K19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7501-544000    Abfallgebühren   </v>
      </c>
      <c r="L1925" s="17">
        <f>IF(OR(tabDaten[[#This Row],[art]]="00",tabDaten[[#This Row],[art]]="10"),tabDaten[[#This Row],[Plan]],tabDaten[[#This Row],[Plan]]*-1)</f>
        <v>-1900</v>
      </c>
      <c r="M1925" s="18">
        <f>IF(OR(tabDaten[[#This Row],[art]]="00",tabDaten[[#This Row],[art]]="10",tabDaten[[#This Row],[art]]="60",tabDaten[[#This Row],[art]]="70"),tabDaten[[#This Row],[Rechnung]],tabDaten[[#This Row],[Rechnung]]*-1)</f>
        <v>-1800</v>
      </c>
      <c r="N1925" s="44">
        <v>1</v>
      </c>
      <c r="O1925" s="45" t="s">
        <v>997</v>
      </c>
      <c r="P1925" s="45" t="s">
        <v>1380</v>
      </c>
      <c r="Q1925" s="45" t="s">
        <v>1735</v>
      </c>
      <c r="R1925" s="45" t="s">
        <v>995</v>
      </c>
      <c r="S1925" s="45" t="s">
        <v>1546</v>
      </c>
      <c r="T1925" s="44" t="s">
        <v>138</v>
      </c>
      <c r="U1925" s="46">
        <v>1900</v>
      </c>
      <c r="V1925" s="46">
        <v>1800</v>
      </c>
    </row>
    <row r="1926" spans="2:22" x14ac:dyDescent="0.2">
      <c r="B1926" s="14" t="str">
        <f>IF(tabDaten[[#This Row],[MandNr]]="","Fehler",IF(tabDaten[[#This Row],[MandNr]]=1,"1 Stadt Bad Rappenau","2 Eigenbetrieb Stadtenwässerung"))</f>
        <v>1 Stadt Bad Rappenau</v>
      </c>
      <c r="C1926" s="14" t="str">
        <f>IF(OR(tabDaten[[#This Row],[art]]="00",tabDaten[[#This Row],[art]]="01",tabDaten[[#This Row],[art]]="60",tabDaten[[#This Row],[art]]="61"),"0 Verwaltungshaushalt","1 Vermögenshaushalt")</f>
        <v>0 Verwaltungshaushalt</v>
      </c>
      <c r="D1926" s="14" t="str">
        <f>VLOOKUP(tabDaten[[#This Row],[art]],tabKontenart[],2,FALSE)</f>
        <v>01 Ausgaben VerwaltungsHH</v>
      </c>
      <c r="E1926" s="14" t="str">
        <f>LEFT(tabDaten[[#This Row],[Gld]],1) &amp; "    " &amp;VLOOKUP((tabDaten[[#This Row],[MandNr]]&amp;"x"&amp;LEFT(tabDaten[[#This Row],[Gld]],1)),tabGliederung[],2,FALSE)</f>
        <v>7    öffentliche Einrichtungen,  Wirtschaftsförderung</v>
      </c>
      <c r="F1926" s="14" t="str">
        <f>LEFT(tabDaten[[#This Row],[Gld]],2) &amp; "    " &amp;VLOOKUP((tabDaten[[#This Row],[MandNr]]&amp;"x"&amp;LEFT(tabDaten[[#This Row],[Gld]],2)),tabGliederung[],2,FALSE)</f>
        <v xml:space="preserve">75    Bestattungswesen </v>
      </c>
      <c r="G19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6" s="14" t="str">
        <f>LEFT(tabDaten[[#This Row],[Gld]],4) &amp; "    " &amp;VLOOKUP((tabDaten[[#This Row],[MandNr]]&amp;"x"&amp;LEFT(tabDaten[[#This Row],[Gld]],4)),tabGliederung[],2,FALSE)</f>
        <v xml:space="preserve">7501    Friedhof Babstadt </v>
      </c>
      <c r="I1926" s="14" t="str">
        <f>IF(OR(LEFT(tabDaten[[#This Row],[Grp]],1)*1=3,LEFT(tabDaten[[#This Row],[Grp]],1)*1=9),LEFT(tabDaten[[#This Row],[Grp]],2),LEFT(tabDaten[[#This Row],[Grp]],1))</f>
        <v>5</v>
      </c>
      <c r="J1926" s="14" t="str">
        <f>VLOOKUP(tabDaten[[#This Row],[GrpKurz]],tabGruppierung[],2,FALSE)</f>
        <v>A   Sächlicher Verwaltungs- und Betriebsaufwand</v>
      </c>
      <c r="K19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7501-545000    Reinigungskosten   </v>
      </c>
      <c r="L1926" s="17">
        <f>IF(OR(tabDaten[[#This Row],[art]]="00",tabDaten[[#This Row],[art]]="10"),tabDaten[[#This Row],[Plan]],tabDaten[[#This Row],[Plan]]*-1)</f>
        <v>0</v>
      </c>
      <c r="M1926" s="18">
        <f>IF(OR(tabDaten[[#This Row],[art]]="00",tabDaten[[#This Row],[art]]="10",tabDaten[[#This Row],[art]]="60",tabDaten[[#This Row],[art]]="70"),tabDaten[[#This Row],[Rechnung]],tabDaten[[#This Row],[Rechnung]]*-1)</f>
        <v>-415.14</v>
      </c>
      <c r="N1926" s="44">
        <v>1</v>
      </c>
      <c r="O1926" s="45" t="s">
        <v>997</v>
      </c>
      <c r="P1926" s="45" t="s">
        <v>1380</v>
      </c>
      <c r="Q1926" s="45" t="s">
        <v>1736</v>
      </c>
      <c r="R1926" s="45" t="s">
        <v>995</v>
      </c>
      <c r="S1926" s="45" t="s">
        <v>1546</v>
      </c>
      <c r="T1926" s="44" t="s">
        <v>139</v>
      </c>
      <c r="U1926" s="46">
        <v>0</v>
      </c>
      <c r="V1926" s="46">
        <v>415.14</v>
      </c>
    </row>
    <row r="1927" spans="2:22" x14ac:dyDescent="0.2">
      <c r="B1927" s="14" t="str">
        <f>IF(tabDaten[[#This Row],[MandNr]]="","Fehler",IF(tabDaten[[#This Row],[MandNr]]=1,"1 Stadt Bad Rappenau","2 Eigenbetrieb Stadtenwässerung"))</f>
        <v>1 Stadt Bad Rappenau</v>
      </c>
      <c r="C1927" s="14" t="str">
        <f>IF(OR(tabDaten[[#This Row],[art]]="00",tabDaten[[#This Row],[art]]="01",tabDaten[[#This Row],[art]]="60",tabDaten[[#This Row],[art]]="61"),"0 Verwaltungshaushalt","1 Vermögenshaushalt")</f>
        <v>0 Verwaltungshaushalt</v>
      </c>
      <c r="D1927" s="14" t="str">
        <f>VLOOKUP(tabDaten[[#This Row],[art]],tabKontenart[],2,FALSE)</f>
        <v>01 Ausgaben VerwaltungsHH</v>
      </c>
      <c r="E1927" s="14" t="str">
        <f>LEFT(tabDaten[[#This Row],[Gld]],1) &amp; "    " &amp;VLOOKUP((tabDaten[[#This Row],[MandNr]]&amp;"x"&amp;LEFT(tabDaten[[#This Row],[Gld]],1)),tabGliederung[],2,FALSE)</f>
        <v>7    öffentliche Einrichtungen,  Wirtschaftsförderung</v>
      </c>
      <c r="F1927" s="14" t="str">
        <f>LEFT(tabDaten[[#This Row],[Gld]],2) &amp; "    " &amp;VLOOKUP((tabDaten[[#This Row],[MandNr]]&amp;"x"&amp;LEFT(tabDaten[[#This Row],[Gld]],2)),tabGliederung[],2,FALSE)</f>
        <v xml:space="preserve">75    Bestattungswesen </v>
      </c>
      <c r="G19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7" s="14" t="str">
        <f>LEFT(tabDaten[[#This Row],[Gld]],4) &amp; "    " &amp;VLOOKUP((tabDaten[[#This Row],[MandNr]]&amp;"x"&amp;LEFT(tabDaten[[#This Row],[Gld]],4)),tabGliederung[],2,FALSE)</f>
        <v xml:space="preserve">7501    Friedhof Babstadt </v>
      </c>
      <c r="I1927" s="14" t="str">
        <f>IF(OR(LEFT(tabDaten[[#This Row],[Grp]],1)*1=3,LEFT(tabDaten[[#This Row],[Grp]],1)*1=9),LEFT(tabDaten[[#This Row],[Grp]],2),LEFT(tabDaten[[#This Row],[Grp]],1))</f>
        <v>5</v>
      </c>
      <c r="J1927" s="14" t="str">
        <f>VLOOKUP(tabDaten[[#This Row],[GrpKurz]],tabGruppierung[],2,FALSE)</f>
        <v>A   Sächlicher Verwaltungs- und Betriebsaufwand</v>
      </c>
      <c r="K19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7501-546000    Steuern und Gebäudeversicherungen   </v>
      </c>
      <c r="L1927" s="17">
        <f>IF(OR(tabDaten[[#This Row],[art]]="00",tabDaten[[#This Row],[art]]="10"),tabDaten[[#This Row],[Plan]],tabDaten[[#This Row],[Plan]]*-1)</f>
        <v>-300</v>
      </c>
      <c r="M1927" s="18">
        <f>IF(OR(tabDaten[[#This Row],[art]]="00",tabDaten[[#This Row],[art]]="10",tabDaten[[#This Row],[art]]="60",tabDaten[[#This Row],[art]]="70"),tabDaten[[#This Row],[Rechnung]],tabDaten[[#This Row],[Rechnung]]*-1)</f>
        <v>-338.89</v>
      </c>
      <c r="N1927" s="44">
        <v>1</v>
      </c>
      <c r="O1927" s="45" t="s">
        <v>997</v>
      </c>
      <c r="P1927" s="45" t="s">
        <v>1380</v>
      </c>
      <c r="Q1927" s="45" t="s">
        <v>1737</v>
      </c>
      <c r="R1927" s="45" t="s">
        <v>995</v>
      </c>
      <c r="S1927" s="45" t="s">
        <v>1546</v>
      </c>
      <c r="T1927" s="44" t="s">
        <v>140</v>
      </c>
      <c r="U1927" s="46">
        <v>300</v>
      </c>
      <c r="V1927" s="46">
        <v>338.89</v>
      </c>
    </row>
    <row r="1928" spans="2:22" x14ac:dyDescent="0.2">
      <c r="B1928" s="14" t="str">
        <f>IF(tabDaten[[#This Row],[MandNr]]="","Fehler",IF(tabDaten[[#This Row],[MandNr]]=1,"1 Stadt Bad Rappenau","2 Eigenbetrieb Stadtenwässerung"))</f>
        <v>1 Stadt Bad Rappenau</v>
      </c>
      <c r="C1928" s="14" t="str">
        <f>IF(OR(tabDaten[[#This Row],[art]]="00",tabDaten[[#This Row],[art]]="01",tabDaten[[#This Row],[art]]="60",tabDaten[[#This Row],[art]]="61"),"0 Verwaltungshaushalt","1 Vermögenshaushalt")</f>
        <v>0 Verwaltungshaushalt</v>
      </c>
      <c r="D1928" s="14" t="str">
        <f>VLOOKUP(tabDaten[[#This Row],[art]],tabKontenart[],2,FALSE)</f>
        <v>01 Ausgaben VerwaltungsHH</v>
      </c>
      <c r="E1928" s="14" t="str">
        <f>LEFT(tabDaten[[#This Row],[Gld]],1) &amp; "    " &amp;VLOOKUP((tabDaten[[#This Row],[MandNr]]&amp;"x"&amp;LEFT(tabDaten[[#This Row],[Gld]],1)),tabGliederung[],2,FALSE)</f>
        <v>7    öffentliche Einrichtungen,  Wirtschaftsförderung</v>
      </c>
      <c r="F1928" s="14" t="str">
        <f>LEFT(tabDaten[[#This Row],[Gld]],2) &amp; "    " &amp;VLOOKUP((tabDaten[[#This Row],[MandNr]]&amp;"x"&amp;LEFT(tabDaten[[#This Row],[Gld]],2)),tabGliederung[],2,FALSE)</f>
        <v xml:space="preserve">75    Bestattungswesen </v>
      </c>
      <c r="G19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8" s="14" t="str">
        <f>LEFT(tabDaten[[#This Row],[Gld]],4) &amp; "    " &amp;VLOOKUP((tabDaten[[#This Row],[MandNr]]&amp;"x"&amp;LEFT(tabDaten[[#This Row],[Gld]],4)),tabGliederung[],2,FALSE)</f>
        <v xml:space="preserve">7501    Friedhof Babstadt </v>
      </c>
      <c r="I1928" s="14" t="str">
        <f>IF(OR(LEFT(tabDaten[[#This Row],[Grp]],1)*1=3,LEFT(tabDaten[[#This Row],[Grp]],1)*1=9),LEFT(tabDaten[[#This Row],[Grp]],2),LEFT(tabDaten[[#This Row],[Grp]],1))</f>
        <v>5</v>
      </c>
      <c r="J1928" s="14" t="str">
        <f>VLOOKUP(tabDaten[[#This Row],[GrpKurz]],tabGruppierung[],2,FALSE)</f>
        <v>A   Sächlicher Verwaltungs- und Betriebsaufwand</v>
      </c>
      <c r="K19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7501-549000    sonstige Bewirtschaftungskosten (z.B. Schornsteinfeger, Feuerlöschgeräte) </v>
      </c>
      <c r="L1928" s="17">
        <f>IF(OR(tabDaten[[#This Row],[art]]="00",tabDaten[[#This Row],[art]]="10"),tabDaten[[#This Row],[Plan]],tabDaten[[#This Row],[Plan]]*-1)</f>
        <v>-100</v>
      </c>
      <c r="M1928" s="18">
        <f>IF(OR(tabDaten[[#This Row],[art]]="00",tabDaten[[#This Row],[art]]="10",tabDaten[[#This Row],[art]]="60",tabDaten[[#This Row],[art]]="70"),tabDaten[[#This Row],[Rechnung]],tabDaten[[#This Row],[Rechnung]]*-1)</f>
        <v>-33.17</v>
      </c>
      <c r="N1928" s="44">
        <v>1</v>
      </c>
      <c r="O1928" s="45" t="s">
        <v>997</v>
      </c>
      <c r="P1928" s="45" t="s">
        <v>1380</v>
      </c>
      <c r="Q1928" s="45" t="s">
        <v>1738</v>
      </c>
      <c r="R1928" s="45" t="s">
        <v>995</v>
      </c>
      <c r="S1928" s="45" t="s">
        <v>1546</v>
      </c>
      <c r="T1928" s="44" t="s">
        <v>141</v>
      </c>
      <c r="U1928" s="46">
        <v>100</v>
      </c>
      <c r="V1928" s="46">
        <v>33.17</v>
      </c>
    </row>
    <row r="1929" spans="2:22" x14ac:dyDescent="0.2">
      <c r="B1929" s="14" t="str">
        <f>IF(tabDaten[[#This Row],[MandNr]]="","Fehler",IF(tabDaten[[#This Row],[MandNr]]=1,"1 Stadt Bad Rappenau","2 Eigenbetrieb Stadtenwässerung"))</f>
        <v>1 Stadt Bad Rappenau</v>
      </c>
      <c r="C1929" s="14" t="str">
        <f>IF(OR(tabDaten[[#This Row],[art]]="00",tabDaten[[#This Row],[art]]="01",tabDaten[[#This Row],[art]]="60",tabDaten[[#This Row],[art]]="61"),"0 Verwaltungshaushalt","1 Vermögenshaushalt")</f>
        <v>0 Verwaltungshaushalt</v>
      </c>
      <c r="D1929" s="14" t="str">
        <f>VLOOKUP(tabDaten[[#This Row],[art]],tabKontenart[],2,FALSE)</f>
        <v>01 Ausgaben VerwaltungsHH</v>
      </c>
      <c r="E1929" s="14" t="str">
        <f>LEFT(tabDaten[[#This Row],[Gld]],1) &amp; "    " &amp;VLOOKUP((tabDaten[[#This Row],[MandNr]]&amp;"x"&amp;LEFT(tabDaten[[#This Row],[Gld]],1)),tabGliederung[],2,FALSE)</f>
        <v>7    öffentliche Einrichtungen,  Wirtschaftsförderung</v>
      </c>
      <c r="F1929" s="14" t="str">
        <f>LEFT(tabDaten[[#This Row],[Gld]],2) &amp; "    " &amp;VLOOKUP((tabDaten[[#This Row],[MandNr]]&amp;"x"&amp;LEFT(tabDaten[[#This Row],[Gld]],2)),tabGliederung[],2,FALSE)</f>
        <v xml:space="preserve">75    Bestattungswesen </v>
      </c>
      <c r="G19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29" s="14" t="str">
        <f>LEFT(tabDaten[[#This Row],[Gld]],4) &amp; "    " &amp;VLOOKUP((tabDaten[[#This Row],[MandNr]]&amp;"x"&amp;LEFT(tabDaten[[#This Row],[Gld]],4)),tabGliederung[],2,FALSE)</f>
        <v xml:space="preserve">7501    Friedhof Babstadt </v>
      </c>
      <c r="I1929" s="14" t="str">
        <f>IF(OR(LEFT(tabDaten[[#This Row],[Grp]],1)*1=3,LEFT(tabDaten[[#This Row],[Grp]],1)*1=9),LEFT(tabDaten[[#This Row],[Grp]],2),LEFT(tabDaten[[#This Row],[Grp]],1))</f>
        <v>6</v>
      </c>
      <c r="J1929" s="14" t="str">
        <f>VLOOKUP(tabDaten[[#This Row],[GrpKurz]],tabGruppierung[],2,FALSE)</f>
        <v>A   Sächlicher Verwaltungs- und Betriebsaufwand</v>
      </c>
      <c r="K19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7501-634000    Leistungsvergütung an Unternehmen  </v>
      </c>
      <c r="L1929" s="17">
        <f>IF(OR(tabDaten[[#This Row],[art]]="00",tabDaten[[#This Row],[art]]="10"),tabDaten[[#This Row],[Plan]],tabDaten[[#This Row],[Plan]]*-1)</f>
        <v>-800</v>
      </c>
      <c r="M1929" s="18">
        <f>IF(OR(tabDaten[[#This Row],[art]]="00",tabDaten[[#This Row],[art]]="10",tabDaten[[#This Row],[art]]="60",tabDaten[[#This Row],[art]]="70"),tabDaten[[#This Row],[Rechnung]],tabDaten[[#This Row],[Rechnung]]*-1)</f>
        <v>-873.17</v>
      </c>
      <c r="N1929" s="44">
        <v>1</v>
      </c>
      <c r="O1929" s="45" t="s">
        <v>997</v>
      </c>
      <c r="P1929" s="45" t="s">
        <v>1380</v>
      </c>
      <c r="Q1929" s="45" t="s">
        <v>1744</v>
      </c>
      <c r="R1929" s="45" t="s">
        <v>995</v>
      </c>
      <c r="S1929" s="45" t="s">
        <v>1546</v>
      </c>
      <c r="T1929" s="44" t="s">
        <v>148</v>
      </c>
      <c r="U1929" s="46">
        <v>800</v>
      </c>
      <c r="V1929" s="46">
        <v>873.17</v>
      </c>
    </row>
    <row r="1930" spans="2:22" x14ac:dyDescent="0.2">
      <c r="B1930" s="14" t="str">
        <f>IF(tabDaten[[#This Row],[MandNr]]="","Fehler",IF(tabDaten[[#This Row],[MandNr]]=1,"1 Stadt Bad Rappenau","2 Eigenbetrieb Stadtenwässerung"))</f>
        <v>1 Stadt Bad Rappenau</v>
      </c>
      <c r="C1930" s="14" t="str">
        <f>IF(OR(tabDaten[[#This Row],[art]]="00",tabDaten[[#This Row],[art]]="01",tabDaten[[#This Row],[art]]="60",tabDaten[[#This Row],[art]]="61"),"0 Verwaltungshaushalt","1 Vermögenshaushalt")</f>
        <v>0 Verwaltungshaushalt</v>
      </c>
      <c r="D1930" s="14" t="str">
        <f>VLOOKUP(tabDaten[[#This Row],[art]],tabKontenart[],2,FALSE)</f>
        <v>01 Ausgaben VerwaltungsHH</v>
      </c>
      <c r="E1930" s="14" t="str">
        <f>LEFT(tabDaten[[#This Row],[Gld]],1) &amp; "    " &amp;VLOOKUP((tabDaten[[#This Row],[MandNr]]&amp;"x"&amp;LEFT(tabDaten[[#This Row],[Gld]],1)),tabGliederung[],2,FALSE)</f>
        <v>7    öffentliche Einrichtungen,  Wirtschaftsförderung</v>
      </c>
      <c r="F1930" s="14" t="str">
        <f>LEFT(tabDaten[[#This Row],[Gld]],2) &amp; "    " &amp;VLOOKUP((tabDaten[[#This Row],[MandNr]]&amp;"x"&amp;LEFT(tabDaten[[#This Row],[Gld]],2)),tabGliederung[],2,FALSE)</f>
        <v xml:space="preserve">75    Bestattungswesen </v>
      </c>
      <c r="G19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0" s="14" t="str">
        <f>LEFT(tabDaten[[#This Row],[Gld]],4) &amp; "    " &amp;VLOOKUP((tabDaten[[#This Row],[MandNr]]&amp;"x"&amp;LEFT(tabDaten[[#This Row],[Gld]],4)),tabGliederung[],2,FALSE)</f>
        <v xml:space="preserve">7501    Friedhof Babstadt </v>
      </c>
      <c r="I1930" s="14" t="str">
        <f>IF(OR(LEFT(tabDaten[[#This Row],[Grp]],1)*1=3,LEFT(tabDaten[[#This Row],[Grp]],1)*1=9),LEFT(tabDaten[[#This Row],[Grp]],2),LEFT(tabDaten[[#This Row],[Grp]],1))</f>
        <v>6</v>
      </c>
      <c r="J1930" s="14" t="str">
        <f>VLOOKUP(tabDaten[[#This Row],[GrpKurz]],tabGruppierung[],2,FALSE)</f>
        <v>A   Sächlicher Verwaltungs- und Betriebsaufwand</v>
      </c>
      <c r="K19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7501-679000    Innere Verrechnung   </v>
      </c>
      <c r="L1930" s="17">
        <f>IF(OR(tabDaten[[#This Row],[art]]="00",tabDaten[[#This Row],[art]]="10"),tabDaten[[#This Row],[Plan]],tabDaten[[#This Row],[Plan]]*-1)</f>
        <v>-13400</v>
      </c>
      <c r="M1930" s="18">
        <f>IF(OR(tabDaten[[#This Row],[art]]="00",tabDaten[[#This Row],[art]]="10",tabDaten[[#This Row],[art]]="60",tabDaten[[#This Row],[art]]="70"),tabDaten[[#This Row],[Rechnung]],tabDaten[[#This Row],[Rechnung]]*-1)</f>
        <v>0</v>
      </c>
      <c r="N1930" s="44">
        <v>1</v>
      </c>
      <c r="O1930" s="45" t="s">
        <v>997</v>
      </c>
      <c r="P1930" s="45" t="s">
        <v>1380</v>
      </c>
      <c r="Q1930" s="45" t="s">
        <v>1728</v>
      </c>
      <c r="R1930" s="45" t="s">
        <v>995</v>
      </c>
      <c r="S1930" s="45" t="s">
        <v>1546</v>
      </c>
      <c r="T1930" s="44" t="s">
        <v>55</v>
      </c>
      <c r="U1930" s="46">
        <v>13400</v>
      </c>
      <c r="V1930" s="46">
        <v>0</v>
      </c>
    </row>
    <row r="1931" spans="2:22" x14ac:dyDescent="0.2">
      <c r="B1931" s="14" t="str">
        <f>IF(tabDaten[[#This Row],[MandNr]]="","Fehler",IF(tabDaten[[#This Row],[MandNr]]=1,"1 Stadt Bad Rappenau","2 Eigenbetrieb Stadtenwässerung"))</f>
        <v>1 Stadt Bad Rappenau</v>
      </c>
      <c r="C1931" s="14" t="str">
        <f>IF(OR(tabDaten[[#This Row],[art]]="00",tabDaten[[#This Row],[art]]="01",tabDaten[[#This Row],[art]]="60",tabDaten[[#This Row],[art]]="61"),"0 Verwaltungshaushalt","1 Vermögenshaushalt")</f>
        <v>0 Verwaltungshaushalt</v>
      </c>
      <c r="D1931" s="14" t="str">
        <f>VLOOKUP(tabDaten[[#This Row],[art]],tabKontenart[],2,FALSE)</f>
        <v>01 Ausgaben VerwaltungsHH</v>
      </c>
      <c r="E1931" s="14" t="str">
        <f>LEFT(tabDaten[[#This Row],[Gld]],1) &amp; "    " &amp;VLOOKUP((tabDaten[[#This Row],[MandNr]]&amp;"x"&amp;LEFT(tabDaten[[#This Row],[Gld]],1)),tabGliederung[],2,FALSE)</f>
        <v>7    öffentliche Einrichtungen,  Wirtschaftsförderung</v>
      </c>
      <c r="F1931" s="14" t="str">
        <f>LEFT(tabDaten[[#This Row],[Gld]],2) &amp; "    " &amp;VLOOKUP((tabDaten[[#This Row],[MandNr]]&amp;"x"&amp;LEFT(tabDaten[[#This Row],[Gld]],2)),tabGliederung[],2,FALSE)</f>
        <v xml:space="preserve">75    Bestattungswesen </v>
      </c>
      <c r="G19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1" s="14" t="str">
        <f>LEFT(tabDaten[[#This Row],[Gld]],4) &amp; "    " &amp;VLOOKUP((tabDaten[[#This Row],[MandNr]]&amp;"x"&amp;LEFT(tabDaten[[#This Row],[Gld]],4)),tabGliederung[],2,FALSE)</f>
        <v xml:space="preserve">7501    Friedhof Babstadt </v>
      </c>
      <c r="I1931" s="14" t="str">
        <f>IF(OR(LEFT(tabDaten[[#This Row],[Grp]],1)*1=3,LEFT(tabDaten[[#This Row],[Grp]],1)*1=9),LEFT(tabDaten[[#This Row],[Grp]],2),LEFT(tabDaten[[#This Row],[Grp]],1))</f>
        <v>6</v>
      </c>
      <c r="J1931" s="14" t="str">
        <f>VLOOKUP(tabDaten[[#This Row],[GrpKurz]],tabGruppierung[],2,FALSE)</f>
        <v>A   Sächlicher Verwaltungs- und Betriebsaufwand</v>
      </c>
      <c r="K19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7501-680000    Abschreibungen   </v>
      </c>
      <c r="L1931" s="17">
        <f>IF(OR(tabDaten[[#This Row],[art]]="00",tabDaten[[#This Row],[art]]="10"),tabDaten[[#This Row],[Plan]],tabDaten[[#This Row],[Plan]]*-1)</f>
        <v>-4300</v>
      </c>
      <c r="M1931" s="18">
        <f>IF(OR(tabDaten[[#This Row],[art]]="00",tabDaten[[#This Row],[art]]="10",tabDaten[[#This Row],[art]]="60",tabDaten[[#This Row],[art]]="70"),tabDaten[[#This Row],[Rechnung]],tabDaten[[#This Row],[Rechnung]]*-1)</f>
        <v>-7012.26</v>
      </c>
      <c r="N1931" s="44">
        <v>1</v>
      </c>
      <c r="O1931" s="45" t="s">
        <v>997</v>
      </c>
      <c r="P1931" s="45" t="s">
        <v>1380</v>
      </c>
      <c r="Q1931" s="45" t="s">
        <v>1752</v>
      </c>
      <c r="R1931" s="45" t="s">
        <v>995</v>
      </c>
      <c r="S1931" s="45" t="s">
        <v>1546</v>
      </c>
      <c r="T1931" s="44" t="s">
        <v>98</v>
      </c>
      <c r="U1931" s="46">
        <v>4300</v>
      </c>
      <c r="V1931" s="46">
        <v>7012.26</v>
      </c>
    </row>
    <row r="1932" spans="2:22" x14ac:dyDescent="0.2">
      <c r="B1932" s="14" t="str">
        <f>IF(tabDaten[[#This Row],[MandNr]]="","Fehler",IF(tabDaten[[#This Row],[MandNr]]=1,"1 Stadt Bad Rappenau","2 Eigenbetrieb Stadtenwässerung"))</f>
        <v>1 Stadt Bad Rappenau</v>
      </c>
      <c r="C1932" s="14" t="str">
        <f>IF(OR(tabDaten[[#This Row],[art]]="00",tabDaten[[#This Row],[art]]="01",tabDaten[[#This Row],[art]]="60",tabDaten[[#This Row],[art]]="61"),"0 Verwaltungshaushalt","1 Vermögenshaushalt")</f>
        <v>0 Verwaltungshaushalt</v>
      </c>
      <c r="D1932" s="14" t="str">
        <f>VLOOKUP(tabDaten[[#This Row],[art]],tabKontenart[],2,FALSE)</f>
        <v>01 Ausgaben VerwaltungsHH</v>
      </c>
      <c r="E1932" s="14" t="str">
        <f>LEFT(tabDaten[[#This Row],[Gld]],1) &amp; "    " &amp;VLOOKUP((tabDaten[[#This Row],[MandNr]]&amp;"x"&amp;LEFT(tabDaten[[#This Row],[Gld]],1)),tabGliederung[],2,FALSE)</f>
        <v>7    öffentliche Einrichtungen,  Wirtschaftsförderung</v>
      </c>
      <c r="F1932" s="14" t="str">
        <f>LEFT(tabDaten[[#This Row],[Gld]],2) &amp; "    " &amp;VLOOKUP((tabDaten[[#This Row],[MandNr]]&amp;"x"&amp;LEFT(tabDaten[[#This Row],[Gld]],2)),tabGliederung[],2,FALSE)</f>
        <v xml:space="preserve">75    Bestattungswesen </v>
      </c>
      <c r="G19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2" s="14" t="str">
        <f>LEFT(tabDaten[[#This Row],[Gld]],4) &amp; "    " &amp;VLOOKUP((tabDaten[[#This Row],[MandNr]]&amp;"x"&amp;LEFT(tabDaten[[#This Row],[Gld]],4)),tabGliederung[],2,FALSE)</f>
        <v xml:space="preserve">7501    Friedhof Babstadt </v>
      </c>
      <c r="I1932" s="14" t="str">
        <f>IF(OR(LEFT(tabDaten[[#This Row],[Grp]],1)*1=3,LEFT(tabDaten[[#This Row],[Grp]],1)*1=9),LEFT(tabDaten[[#This Row],[Grp]],2),LEFT(tabDaten[[#This Row],[Grp]],1))</f>
        <v>6</v>
      </c>
      <c r="J1932" s="14" t="str">
        <f>VLOOKUP(tabDaten[[#This Row],[GrpKurz]],tabGruppierung[],2,FALSE)</f>
        <v>A   Sächlicher Verwaltungs- und Betriebsaufwand</v>
      </c>
      <c r="K19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7501-685000    Verzinsung des Anlagekapitals   </v>
      </c>
      <c r="L1932" s="17">
        <f>IF(OR(tabDaten[[#This Row],[art]]="00",tabDaten[[#This Row],[art]]="10"),tabDaten[[#This Row],[Plan]],tabDaten[[#This Row],[Plan]]*-1)</f>
        <v>-5200</v>
      </c>
      <c r="M1932" s="18">
        <f>IF(OR(tabDaten[[#This Row],[art]]="00",tabDaten[[#This Row],[art]]="10",tabDaten[[#This Row],[art]]="60",tabDaten[[#This Row],[art]]="70"),tabDaten[[#This Row],[Rechnung]],tabDaten[[#This Row],[Rechnung]]*-1)</f>
        <v>-5223.96</v>
      </c>
      <c r="N1932" s="44">
        <v>1</v>
      </c>
      <c r="O1932" s="45" t="s">
        <v>997</v>
      </c>
      <c r="P1932" s="45" t="s">
        <v>1380</v>
      </c>
      <c r="Q1932" s="45" t="s">
        <v>1753</v>
      </c>
      <c r="R1932" s="45" t="s">
        <v>995</v>
      </c>
      <c r="S1932" s="45" t="s">
        <v>1546</v>
      </c>
      <c r="T1932" s="44" t="s">
        <v>165</v>
      </c>
      <c r="U1932" s="46">
        <v>5200</v>
      </c>
      <c r="V1932" s="46">
        <v>5223.96</v>
      </c>
    </row>
    <row r="1933" spans="2:22" x14ac:dyDescent="0.2">
      <c r="B1933" s="14" t="str">
        <f>IF(tabDaten[[#This Row],[MandNr]]="","Fehler",IF(tabDaten[[#This Row],[MandNr]]=1,"1 Stadt Bad Rappenau","2 Eigenbetrieb Stadtenwässerung"))</f>
        <v>1 Stadt Bad Rappenau</v>
      </c>
      <c r="C1933" s="14" t="str">
        <f>IF(OR(tabDaten[[#This Row],[art]]="00",tabDaten[[#This Row],[art]]="01",tabDaten[[#This Row],[art]]="60",tabDaten[[#This Row],[art]]="61"),"0 Verwaltungshaushalt","1 Vermögenshaushalt")</f>
        <v>0 Verwaltungshaushalt</v>
      </c>
      <c r="D1933" s="14" t="str">
        <f>VLOOKUP(tabDaten[[#This Row],[art]],tabKontenart[],2,FALSE)</f>
        <v>01 Ausgaben VerwaltungsHH</v>
      </c>
      <c r="E1933" s="14" t="str">
        <f>LEFT(tabDaten[[#This Row],[Gld]],1) &amp; "    " &amp;VLOOKUP((tabDaten[[#This Row],[MandNr]]&amp;"x"&amp;LEFT(tabDaten[[#This Row],[Gld]],1)),tabGliederung[],2,FALSE)</f>
        <v>7    öffentliche Einrichtungen,  Wirtschaftsförderung</v>
      </c>
      <c r="F1933" s="14" t="str">
        <f>LEFT(tabDaten[[#This Row],[Gld]],2) &amp; "    " &amp;VLOOKUP((tabDaten[[#This Row],[MandNr]]&amp;"x"&amp;LEFT(tabDaten[[#This Row],[Gld]],2)),tabGliederung[],2,FALSE)</f>
        <v xml:space="preserve">75    Bestattungswesen </v>
      </c>
      <c r="G19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3" s="14" t="str">
        <f>LEFT(tabDaten[[#This Row],[Gld]],4) &amp; "    " &amp;VLOOKUP((tabDaten[[#This Row],[MandNr]]&amp;"x"&amp;LEFT(tabDaten[[#This Row],[Gld]],4)),tabGliederung[],2,FALSE)</f>
        <v xml:space="preserve">7502    Friedhof Bonfeld </v>
      </c>
      <c r="I1933" s="14" t="str">
        <f>IF(OR(LEFT(tabDaten[[#This Row],[Grp]],1)*1=3,LEFT(tabDaten[[#This Row],[Grp]],1)*1=9),LEFT(tabDaten[[#This Row],[Grp]],2),LEFT(tabDaten[[#This Row],[Grp]],1))</f>
        <v>4</v>
      </c>
      <c r="J1933" s="14" t="str">
        <f>VLOOKUP(tabDaten[[#This Row],[GrpKurz]],tabGruppierung[],2,FALSE)</f>
        <v>A   Personalausgaben</v>
      </c>
      <c r="K19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7502-414000    Vergütungen der Beschäftigten bis 2005 nur Angestellte </v>
      </c>
      <c r="L1933" s="17">
        <f>IF(OR(tabDaten[[#This Row],[art]]="00",tabDaten[[#This Row],[art]]="10"),tabDaten[[#This Row],[Plan]],tabDaten[[#This Row],[Plan]]*-1)</f>
        <v>0</v>
      </c>
      <c r="M1933" s="18">
        <f>IF(OR(tabDaten[[#This Row],[art]]="00",tabDaten[[#This Row],[art]]="10",tabDaten[[#This Row],[art]]="60",tabDaten[[#This Row],[art]]="70"),tabDaten[[#This Row],[Rechnung]],tabDaten[[#This Row],[Rechnung]]*-1)</f>
        <v>-182.57</v>
      </c>
      <c r="N1933" s="44">
        <v>1</v>
      </c>
      <c r="O1933" s="45" t="s">
        <v>997</v>
      </c>
      <c r="P1933" s="45" t="s">
        <v>1381</v>
      </c>
      <c r="Q1933" s="45" t="s">
        <v>1707</v>
      </c>
      <c r="R1933" s="45" t="s">
        <v>995</v>
      </c>
      <c r="S1933" s="45" t="s">
        <v>1546</v>
      </c>
      <c r="T1933" s="44" t="s">
        <v>127</v>
      </c>
      <c r="U1933" s="46">
        <v>0</v>
      </c>
      <c r="V1933" s="46">
        <v>182.57</v>
      </c>
    </row>
    <row r="1934" spans="2:22" x14ac:dyDescent="0.2">
      <c r="B1934" s="14" t="str">
        <f>IF(tabDaten[[#This Row],[MandNr]]="","Fehler",IF(tabDaten[[#This Row],[MandNr]]=1,"1 Stadt Bad Rappenau","2 Eigenbetrieb Stadtenwässerung"))</f>
        <v>1 Stadt Bad Rappenau</v>
      </c>
      <c r="C1934" s="14" t="str">
        <f>IF(OR(tabDaten[[#This Row],[art]]="00",tabDaten[[#This Row],[art]]="01",tabDaten[[#This Row],[art]]="60",tabDaten[[#This Row],[art]]="61"),"0 Verwaltungshaushalt","1 Vermögenshaushalt")</f>
        <v>0 Verwaltungshaushalt</v>
      </c>
      <c r="D1934" s="14" t="str">
        <f>VLOOKUP(tabDaten[[#This Row],[art]],tabKontenart[],2,FALSE)</f>
        <v>01 Ausgaben VerwaltungsHH</v>
      </c>
      <c r="E1934" s="14" t="str">
        <f>LEFT(tabDaten[[#This Row],[Gld]],1) &amp; "    " &amp;VLOOKUP((tabDaten[[#This Row],[MandNr]]&amp;"x"&amp;LEFT(tabDaten[[#This Row],[Gld]],1)),tabGliederung[],2,FALSE)</f>
        <v>7    öffentliche Einrichtungen,  Wirtschaftsförderung</v>
      </c>
      <c r="F1934" s="14" t="str">
        <f>LEFT(tabDaten[[#This Row],[Gld]],2) &amp; "    " &amp;VLOOKUP((tabDaten[[#This Row],[MandNr]]&amp;"x"&amp;LEFT(tabDaten[[#This Row],[Gld]],2)),tabGliederung[],2,FALSE)</f>
        <v xml:space="preserve">75    Bestattungswesen </v>
      </c>
      <c r="G19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4" s="14" t="str">
        <f>LEFT(tabDaten[[#This Row],[Gld]],4) &amp; "    " &amp;VLOOKUP((tabDaten[[#This Row],[MandNr]]&amp;"x"&amp;LEFT(tabDaten[[#This Row],[Gld]],4)),tabGliederung[],2,FALSE)</f>
        <v xml:space="preserve">7502    Friedhof Bonfeld </v>
      </c>
      <c r="I1934" s="14" t="str">
        <f>IF(OR(LEFT(tabDaten[[#This Row],[Grp]],1)*1=3,LEFT(tabDaten[[#This Row],[Grp]],1)*1=9),LEFT(tabDaten[[#This Row],[Grp]],2),LEFT(tabDaten[[#This Row],[Grp]],1))</f>
        <v>4</v>
      </c>
      <c r="J1934" s="14" t="str">
        <f>VLOOKUP(tabDaten[[#This Row],[GrpKurz]],tabGruppierung[],2,FALSE)</f>
        <v>A   Personalausgaben</v>
      </c>
      <c r="K19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7502-434000    Beiträge Versorgungskasse  bis 2005 nur Angestellte </v>
      </c>
      <c r="L1934" s="17">
        <f>IF(OR(tabDaten[[#This Row],[art]]="00",tabDaten[[#This Row],[art]]="10"),tabDaten[[#This Row],[Plan]],tabDaten[[#This Row],[Plan]]*-1)</f>
        <v>0</v>
      </c>
      <c r="M1934" s="18">
        <f>IF(OR(tabDaten[[#This Row],[art]]="00",tabDaten[[#This Row],[art]]="10",tabDaten[[#This Row],[art]]="60",tabDaten[[#This Row],[art]]="70"),tabDaten[[#This Row],[Rechnung]],tabDaten[[#This Row],[Rechnung]]*-1)</f>
        <v>-15.43</v>
      </c>
      <c r="N1934" s="44">
        <v>1</v>
      </c>
      <c r="O1934" s="45" t="s">
        <v>997</v>
      </c>
      <c r="P1934" s="45" t="s">
        <v>1381</v>
      </c>
      <c r="Q1934" s="45" t="s">
        <v>1709</v>
      </c>
      <c r="R1934" s="45" t="s">
        <v>995</v>
      </c>
      <c r="S1934" s="45" t="s">
        <v>1546</v>
      </c>
      <c r="T1934" s="44" t="s">
        <v>104</v>
      </c>
      <c r="U1934" s="46">
        <v>0</v>
      </c>
      <c r="V1934" s="46">
        <v>15.43</v>
      </c>
    </row>
    <row r="1935" spans="2:22" x14ac:dyDescent="0.2">
      <c r="B1935" s="14" t="str">
        <f>IF(tabDaten[[#This Row],[MandNr]]="","Fehler",IF(tabDaten[[#This Row],[MandNr]]=1,"1 Stadt Bad Rappenau","2 Eigenbetrieb Stadtenwässerung"))</f>
        <v>1 Stadt Bad Rappenau</v>
      </c>
      <c r="C1935" s="14" t="str">
        <f>IF(OR(tabDaten[[#This Row],[art]]="00",tabDaten[[#This Row],[art]]="01",tabDaten[[#This Row],[art]]="60",tabDaten[[#This Row],[art]]="61"),"0 Verwaltungshaushalt","1 Vermögenshaushalt")</f>
        <v>0 Verwaltungshaushalt</v>
      </c>
      <c r="D1935" s="14" t="str">
        <f>VLOOKUP(tabDaten[[#This Row],[art]],tabKontenart[],2,FALSE)</f>
        <v>01 Ausgaben VerwaltungsHH</v>
      </c>
      <c r="E1935" s="14" t="str">
        <f>LEFT(tabDaten[[#This Row],[Gld]],1) &amp; "    " &amp;VLOOKUP((tabDaten[[#This Row],[MandNr]]&amp;"x"&amp;LEFT(tabDaten[[#This Row],[Gld]],1)),tabGliederung[],2,FALSE)</f>
        <v>7    öffentliche Einrichtungen,  Wirtschaftsförderung</v>
      </c>
      <c r="F1935" s="14" t="str">
        <f>LEFT(tabDaten[[#This Row],[Gld]],2) &amp; "    " &amp;VLOOKUP((tabDaten[[#This Row],[MandNr]]&amp;"x"&amp;LEFT(tabDaten[[#This Row],[Gld]],2)),tabGliederung[],2,FALSE)</f>
        <v xml:space="preserve">75    Bestattungswesen </v>
      </c>
      <c r="G19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5" s="14" t="str">
        <f>LEFT(tabDaten[[#This Row],[Gld]],4) &amp; "    " &amp;VLOOKUP((tabDaten[[#This Row],[MandNr]]&amp;"x"&amp;LEFT(tabDaten[[#This Row],[Gld]],4)),tabGliederung[],2,FALSE)</f>
        <v xml:space="preserve">7502    Friedhof Bonfeld </v>
      </c>
      <c r="I1935" s="14" t="str">
        <f>IF(OR(LEFT(tabDaten[[#This Row],[Grp]],1)*1=3,LEFT(tabDaten[[#This Row],[Grp]],1)*1=9),LEFT(tabDaten[[#This Row],[Grp]],2),LEFT(tabDaten[[#This Row],[Grp]],1))</f>
        <v>4</v>
      </c>
      <c r="J1935" s="14" t="str">
        <f>VLOOKUP(tabDaten[[#This Row],[GrpKurz]],tabGruppierung[],2,FALSE)</f>
        <v>A   Personalausgaben</v>
      </c>
      <c r="K19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7502-444000    Beiträge zur gesetzlichen Sozialversicherung für Angest. bis 2005 nur Angestellte </v>
      </c>
      <c r="L1935" s="17">
        <f>IF(OR(tabDaten[[#This Row],[art]]="00",tabDaten[[#This Row],[art]]="10"),tabDaten[[#This Row],[Plan]],tabDaten[[#This Row],[Plan]]*-1)</f>
        <v>0</v>
      </c>
      <c r="M1935" s="18">
        <f>IF(OR(tabDaten[[#This Row],[art]]="00",tabDaten[[#This Row],[art]]="10",tabDaten[[#This Row],[art]]="60",tabDaten[[#This Row],[art]]="70"),tabDaten[[#This Row],[Rechnung]],tabDaten[[#This Row],[Rechnung]]*-1)</f>
        <v>-55.18</v>
      </c>
      <c r="N1935" s="44">
        <v>1</v>
      </c>
      <c r="O1935" s="45" t="s">
        <v>997</v>
      </c>
      <c r="P1935" s="45" t="s">
        <v>1381</v>
      </c>
      <c r="Q1935" s="45" t="s">
        <v>1710</v>
      </c>
      <c r="R1935" s="45" t="s">
        <v>995</v>
      </c>
      <c r="S1935" s="45" t="s">
        <v>1546</v>
      </c>
      <c r="T1935" s="44" t="s">
        <v>128</v>
      </c>
      <c r="U1935" s="46">
        <v>0</v>
      </c>
      <c r="V1935" s="46">
        <v>55.18</v>
      </c>
    </row>
    <row r="1936" spans="2:22" x14ac:dyDescent="0.2">
      <c r="B1936" s="14" t="str">
        <f>IF(tabDaten[[#This Row],[MandNr]]="","Fehler",IF(tabDaten[[#This Row],[MandNr]]=1,"1 Stadt Bad Rappenau","2 Eigenbetrieb Stadtenwässerung"))</f>
        <v>1 Stadt Bad Rappenau</v>
      </c>
      <c r="C1936" s="14" t="str">
        <f>IF(OR(tabDaten[[#This Row],[art]]="00",tabDaten[[#This Row],[art]]="01",tabDaten[[#This Row],[art]]="60",tabDaten[[#This Row],[art]]="61"),"0 Verwaltungshaushalt","1 Vermögenshaushalt")</f>
        <v>0 Verwaltungshaushalt</v>
      </c>
      <c r="D1936" s="14" t="str">
        <f>VLOOKUP(tabDaten[[#This Row],[art]],tabKontenart[],2,FALSE)</f>
        <v>01 Ausgaben VerwaltungsHH</v>
      </c>
      <c r="E1936" s="14" t="str">
        <f>LEFT(tabDaten[[#This Row],[Gld]],1) &amp; "    " &amp;VLOOKUP((tabDaten[[#This Row],[MandNr]]&amp;"x"&amp;LEFT(tabDaten[[#This Row],[Gld]],1)),tabGliederung[],2,FALSE)</f>
        <v>7    öffentliche Einrichtungen,  Wirtschaftsförderung</v>
      </c>
      <c r="F1936" s="14" t="str">
        <f>LEFT(tabDaten[[#This Row],[Gld]],2) &amp; "    " &amp;VLOOKUP((tabDaten[[#This Row],[MandNr]]&amp;"x"&amp;LEFT(tabDaten[[#This Row],[Gld]],2)),tabGliederung[],2,FALSE)</f>
        <v xml:space="preserve">75    Bestattungswesen </v>
      </c>
      <c r="G19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6" s="14" t="str">
        <f>LEFT(tabDaten[[#This Row],[Gld]],4) &amp; "    " &amp;VLOOKUP((tabDaten[[#This Row],[MandNr]]&amp;"x"&amp;LEFT(tabDaten[[#This Row],[Gld]],4)),tabGliederung[],2,FALSE)</f>
        <v xml:space="preserve">7502    Friedhof Bonfeld </v>
      </c>
      <c r="I1936" s="14" t="str">
        <f>IF(OR(LEFT(tabDaten[[#This Row],[Grp]],1)*1=3,LEFT(tabDaten[[#This Row],[Grp]],1)*1=9),LEFT(tabDaten[[#This Row],[Grp]],2),LEFT(tabDaten[[#This Row],[Grp]],1))</f>
        <v>4</v>
      </c>
      <c r="J1936" s="14" t="str">
        <f>VLOOKUP(tabDaten[[#This Row],[GrpKurz]],tabGruppierung[],2,FALSE)</f>
        <v>A   Personalausgaben</v>
      </c>
      <c r="K19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7502-450000    Beihilfen, Unterstützung und dgl.  </v>
      </c>
      <c r="L1936" s="17">
        <f>IF(OR(tabDaten[[#This Row],[art]]="00",tabDaten[[#This Row],[art]]="10"),tabDaten[[#This Row],[Plan]],tabDaten[[#This Row],[Plan]]*-1)</f>
        <v>0</v>
      </c>
      <c r="M1936" s="18">
        <f>IF(OR(tabDaten[[#This Row],[art]]="00",tabDaten[[#This Row],[art]]="10",tabDaten[[#This Row],[art]]="60",tabDaten[[#This Row],[art]]="70"),tabDaten[[#This Row],[Rechnung]],tabDaten[[#This Row],[Rechnung]]*-1)</f>
        <v>-0.8</v>
      </c>
      <c r="N1936" s="44">
        <v>1</v>
      </c>
      <c r="O1936" s="45" t="s">
        <v>997</v>
      </c>
      <c r="P1936" s="45" t="s">
        <v>1381</v>
      </c>
      <c r="Q1936" s="45" t="s">
        <v>1711</v>
      </c>
      <c r="R1936" s="45" t="s">
        <v>995</v>
      </c>
      <c r="S1936" s="45" t="s">
        <v>1546</v>
      </c>
      <c r="T1936" s="44" t="s">
        <v>106</v>
      </c>
      <c r="U1936" s="46">
        <v>0</v>
      </c>
      <c r="V1936" s="46">
        <v>0.8</v>
      </c>
    </row>
    <row r="1937" spans="2:22" x14ac:dyDescent="0.2">
      <c r="B1937" s="14" t="str">
        <f>IF(tabDaten[[#This Row],[MandNr]]="","Fehler",IF(tabDaten[[#This Row],[MandNr]]=1,"1 Stadt Bad Rappenau","2 Eigenbetrieb Stadtenwässerung"))</f>
        <v>1 Stadt Bad Rappenau</v>
      </c>
      <c r="C1937" s="14" t="str">
        <f>IF(OR(tabDaten[[#This Row],[art]]="00",tabDaten[[#This Row],[art]]="01",tabDaten[[#This Row],[art]]="60",tabDaten[[#This Row],[art]]="61"),"0 Verwaltungshaushalt","1 Vermögenshaushalt")</f>
        <v>0 Verwaltungshaushalt</v>
      </c>
      <c r="D1937" s="14" t="str">
        <f>VLOOKUP(tabDaten[[#This Row],[art]],tabKontenart[],2,FALSE)</f>
        <v>01 Ausgaben VerwaltungsHH</v>
      </c>
      <c r="E1937" s="14" t="str">
        <f>LEFT(tabDaten[[#This Row],[Gld]],1) &amp; "    " &amp;VLOOKUP((tabDaten[[#This Row],[MandNr]]&amp;"x"&amp;LEFT(tabDaten[[#This Row],[Gld]],1)),tabGliederung[],2,FALSE)</f>
        <v>7    öffentliche Einrichtungen,  Wirtschaftsförderung</v>
      </c>
      <c r="F1937" s="14" t="str">
        <f>LEFT(tabDaten[[#This Row],[Gld]],2) &amp; "    " &amp;VLOOKUP((tabDaten[[#This Row],[MandNr]]&amp;"x"&amp;LEFT(tabDaten[[#This Row],[Gld]],2)),tabGliederung[],2,FALSE)</f>
        <v xml:space="preserve">75    Bestattungswesen </v>
      </c>
      <c r="G19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7" s="14" t="str">
        <f>LEFT(tabDaten[[#This Row],[Gld]],4) &amp; "    " &amp;VLOOKUP((tabDaten[[#This Row],[MandNr]]&amp;"x"&amp;LEFT(tabDaten[[#This Row],[Gld]],4)),tabGliederung[],2,FALSE)</f>
        <v xml:space="preserve">7502    Friedhof Bonfeld </v>
      </c>
      <c r="I1937" s="14" t="str">
        <f>IF(OR(LEFT(tabDaten[[#This Row],[Grp]],1)*1=3,LEFT(tabDaten[[#This Row],[Grp]],1)*1=9),LEFT(tabDaten[[#This Row],[Grp]],2),LEFT(tabDaten[[#This Row],[Grp]],1))</f>
        <v>5</v>
      </c>
      <c r="J1937" s="14" t="str">
        <f>VLOOKUP(tabDaten[[#This Row],[GrpKurz]],tabGruppierung[],2,FALSE)</f>
        <v>A   Sächlicher Verwaltungs- und Betriebsaufwand</v>
      </c>
      <c r="K19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7502-501000    Gebäudeunterhaltung   </v>
      </c>
      <c r="L1937" s="17">
        <f>IF(OR(tabDaten[[#This Row],[art]]="00",tabDaten[[#This Row],[art]]="10"),tabDaten[[#This Row],[Plan]],tabDaten[[#This Row],[Plan]]*-1)</f>
        <v>-3500</v>
      </c>
      <c r="M1937" s="18">
        <f>IF(OR(tabDaten[[#This Row],[art]]="00",tabDaten[[#This Row],[art]]="10",tabDaten[[#This Row],[art]]="60",tabDaten[[#This Row],[art]]="70"),tabDaten[[#This Row],[Rechnung]],tabDaten[[#This Row],[Rechnung]]*-1)</f>
        <v>-873.29</v>
      </c>
      <c r="N1937" s="44">
        <v>1</v>
      </c>
      <c r="O1937" s="45" t="s">
        <v>997</v>
      </c>
      <c r="P1937" s="45" t="s">
        <v>1381</v>
      </c>
      <c r="Q1937" s="45" t="s">
        <v>1730</v>
      </c>
      <c r="R1937" s="45" t="s">
        <v>995</v>
      </c>
      <c r="S1937" s="45" t="s">
        <v>1546</v>
      </c>
      <c r="T1937" s="44" t="s">
        <v>133</v>
      </c>
      <c r="U1937" s="46">
        <v>3500</v>
      </c>
      <c r="V1937" s="46">
        <v>873.29</v>
      </c>
    </row>
    <row r="1938" spans="2:22" x14ac:dyDescent="0.2">
      <c r="B1938" s="14" t="str">
        <f>IF(tabDaten[[#This Row],[MandNr]]="","Fehler",IF(tabDaten[[#This Row],[MandNr]]=1,"1 Stadt Bad Rappenau","2 Eigenbetrieb Stadtenwässerung"))</f>
        <v>1 Stadt Bad Rappenau</v>
      </c>
      <c r="C1938" s="14" t="str">
        <f>IF(OR(tabDaten[[#This Row],[art]]="00",tabDaten[[#This Row],[art]]="01",tabDaten[[#This Row],[art]]="60",tabDaten[[#This Row],[art]]="61"),"0 Verwaltungshaushalt","1 Vermögenshaushalt")</f>
        <v>0 Verwaltungshaushalt</v>
      </c>
      <c r="D1938" s="14" t="str">
        <f>VLOOKUP(tabDaten[[#This Row],[art]],tabKontenart[],2,FALSE)</f>
        <v>01 Ausgaben VerwaltungsHH</v>
      </c>
      <c r="E1938" s="14" t="str">
        <f>LEFT(tabDaten[[#This Row],[Gld]],1) &amp; "    " &amp;VLOOKUP((tabDaten[[#This Row],[MandNr]]&amp;"x"&amp;LEFT(tabDaten[[#This Row],[Gld]],1)),tabGliederung[],2,FALSE)</f>
        <v>7    öffentliche Einrichtungen,  Wirtschaftsförderung</v>
      </c>
      <c r="F1938" s="14" t="str">
        <f>LEFT(tabDaten[[#This Row],[Gld]],2) &amp; "    " &amp;VLOOKUP((tabDaten[[#This Row],[MandNr]]&amp;"x"&amp;LEFT(tabDaten[[#This Row],[Gld]],2)),tabGliederung[],2,FALSE)</f>
        <v xml:space="preserve">75    Bestattungswesen </v>
      </c>
      <c r="G19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8" s="14" t="str">
        <f>LEFT(tabDaten[[#This Row],[Gld]],4) &amp; "    " &amp;VLOOKUP((tabDaten[[#This Row],[MandNr]]&amp;"x"&amp;LEFT(tabDaten[[#This Row],[Gld]],4)),tabGliederung[],2,FALSE)</f>
        <v xml:space="preserve">7502    Friedhof Bonfeld </v>
      </c>
      <c r="I1938" s="14" t="str">
        <f>IF(OR(LEFT(tabDaten[[#This Row],[Grp]],1)*1=3,LEFT(tabDaten[[#This Row],[Grp]],1)*1=9),LEFT(tabDaten[[#This Row],[Grp]],2),LEFT(tabDaten[[#This Row],[Grp]],1))</f>
        <v>5</v>
      </c>
      <c r="J1938" s="14" t="str">
        <f>VLOOKUP(tabDaten[[#This Row],[GrpKurz]],tabGruppierung[],2,FALSE)</f>
        <v>A   Sächlicher Verwaltungs- und Betriebsaufwand</v>
      </c>
      <c r="K19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7502-510000    Unterhaltung des sonstigen unbeweglichen Vermögens  </v>
      </c>
      <c r="L1938" s="17">
        <f>IF(OR(tabDaten[[#This Row],[art]]="00",tabDaten[[#This Row],[art]]="10"),tabDaten[[#This Row],[Plan]],tabDaten[[#This Row],[Plan]]*-1)</f>
        <v>-3000</v>
      </c>
      <c r="M1938" s="18">
        <f>IF(OR(tabDaten[[#This Row],[art]]="00",tabDaten[[#This Row],[art]]="10",tabDaten[[#This Row],[art]]="60",tabDaten[[#This Row],[art]]="70"),tabDaten[[#This Row],[Rechnung]],tabDaten[[#This Row],[Rechnung]]*-1)</f>
        <v>-6849.54</v>
      </c>
      <c r="N1938" s="44">
        <v>1</v>
      </c>
      <c r="O1938" s="45" t="s">
        <v>997</v>
      </c>
      <c r="P1938" s="45" t="s">
        <v>1381</v>
      </c>
      <c r="Q1938" s="45" t="s">
        <v>1731</v>
      </c>
      <c r="R1938" s="45" t="s">
        <v>995</v>
      </c>
      <c r="S1938" s="45" t="s">
        <v>1546</v>
      </c>
      <c r="T1938" s="44" t="s">
        <v>134</v>
      </c>
      <c r="U1938" s="46">
        <v>3000</v>
      </c>
      <c r="V1938" s="46">
        <v>6849.54</v>
      </c>
    </row>
    <row r="1939" spans="2:22" x14ac:dyDescent="0.2">
      <c r="B1939" s="14" t="str">
        <f>IF(tabDaten[[#This Row],[MandNr]]="","Fehler",IF(tabDaten[[#This Row],[MandNr]]=1,"1 Stadt Bad Rappenau","2 Eigenbetrieb Stadtenwässerung"))</f>
        <v>1 Stadt Bad Rappenau</v>
      </c>
      <c r="C1939" s="14" t="str">
        <f>IF(OR(tabDaten[[#This Row],[art]]="00",tabDaten[[#This Row],[art]]="01",tabDaten[[#This Row],[art]]="60",tabDaten[[#This Row],[art]]="61"),"0 Verwaltungshaushalt","1 Vermögenshaushalt")</f>
        <v>0 Verwaltungshaushalt</v>
      </c>
      <c r="D1939" s="14" t="str">
        <f>VLOOKUP(tabDaten[[#This Row],[art]],tabKontenart[],2,FALSE)</f>
        <v>01 Ausgaben VerwaltungsHH</v>
      </c>
      <c r="E1939" s="14" t="str">
        <f>LEFT(tabDaten[[#This Row],[Gld]],1) &amp; "    " &amp;VLOOKUP((tabDaten[[#This Row],[MandNr]]&amp;"x"&amp;LEFT(tabDaten[[#This Row],[Gld]],1)),tabGliederung[],2,FALSE)</f>
        <v>7    öffentliche Einrichtungen,  Wirtschaftsförderung</v>
      </c>
      <c r="F1939" s="14" t="str">
        <f>LEFT(tabDaten[[#This Row],[Gld]],2) &amp; "    " &amp;VLOOKUP((tabDaten[[#This Row],[MandNr]]&amp;"x"&amp;LEFT(tabDaten[[#This Row],[Gld]],2)),tabGliederung[],2,FALSE)</f>
        <v xml:space="preserve">75    Bestattungswesen </v>
      </c>
      <c r="G19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39" s="14" t="str">
        <f>LEFT(tabDaten[[#This Row],[Gld]],4) &amp; "    " &amp;VLOOKUP((tabDaten[[#This Row],[MandNr]]&amp;"x"&amp;LEFT(tabDaten[[#This Row],[Gld]],4)),tabGliederung[],2,FALSE)</f>
        <v xml:space="preserve">7502    Friedhof Bonfeld </v>
      </c>
      <c r="I1939" s="14" t="str">
        <f>IF(OR(LEFT(tabDaten[[#This Row],[Grp]],1)*1=3,LEFT(tabDaten[[#This Row],[Grp]],1)*1=9),LEFT(tabDaten[[#This Row],[Grp]],2),LEFT(tabDaten[[#This Row],[Grp]],1))</f>
        <v>5</v>
      </c>
      <c r="J1939" s="14" t="str">
        <f>VLOOKUP(tabDaten[[#This Row],[GrpKurz]],tabGruppierung[],2,FALSE)</f>
        <v>A   Sächlicher Verwaltungs- und Betriebsaufwand</v>
      </c>
      <c r="K19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7502-521000    Geräte, Ausstattungs- und Einrichtungsgegenstände  </v>
      </c>
      <c r="L1939" s="17">
        <f>IF(OR(tabDaten[[#This Row],[art]]="00",tabDaten[[#This Row],[art]]="10"),tabDaten[[#This Row],[Plan]],tabDaten[[#This Row],[Plan]]*-1)</f>
        <v>-500</v>
      </c>
      <c r="M1939" s="18">
        <f>IF(OR(tabDaten[[#This Row],[art]]="00",tabDaten[[#This Row],[art]]="10",tabDaten[[#This Row],[art]]="60",tabDaten[[#This Row],[art]]="70"),tabDaten[[#This Row],[Rechnung]],tabDaten[[#This Row],[Rechnung]]*-1)</f>
        <v>-193.98</v>
      </c>
      <c r="N1939" s="44">
        <v>1</v>
      </c>
      <c r="O1939" s="45" t="s">
        <v>997</v>
      </c>
      <c r="P1939" s="45" t="s">
        <v>1381</v>
      </c>
      <c r="Q1939" s="45" t="s">
        <v>1750</v>
      </c>
      <c r="R1939" s="45" t="s">
        <v>995</v>
      </c>
      <c r="S1939" s="45" t="s">
        <v>1546</v>
      </c>
      <c r="T1939" s="44" t="s">
        <v>125</v>
      </c>
      <c r="U1939" s="46">
        <v>500</v>
      </c>
      <c r="V1939" s="46">
        <v>193.98</v>
      </c>
    </row>
    <row r="1940" spans="2:22" x14ac:dyDescent="0.2">
      <c r="B1940" s="14" t="str">
        <f>IF(tabDaten[[#This Row],[MandNr]]="","Fehler",IF(tabDaten[[#This Row],[MandNr]]=1,"1 Stadt Bad Rappenau","2 Eigenbetrieb Stadtenwässerung"))</f>
        <v>1 Stadt Bad Rappenau</v>
      </c>
      <c r="C1940" s="14" t="str">
        <f>IF(OR(tabDaten[[#This Row],[art]]="00",tabDaten[[#This Row],[art]]="01",tabDaten[[#This Row],[art]]="60",tabDaten[[#This Row],[art]]="61"),"0 Verwaltungshaushalt","1 Vermögenshaushalt")</f>
        <v>0 Verwaltungshaushalt</v>
      </c>
      <c r="D1940" s="14" t="str">
        <f>VLOOKUP(tabDaten[[#This Row],[art]],tabKontenart[],2,FALSE)</f>
        <v>01 Ausgaben VerwaltungsHH</v>
      </c>
      <c r="E1940" s="14" t="str">
        <f>LEFT(tabDaten[[#This Row],[Gld]],1) &amp; "    " &amp;VLOOKUP((tabDaten[[#This Row],[MandNr]]&amp;"x"&amp;LEFT(tabDaten[[#This Row],[Gld]],1)),tabGliederung[],2,FALSE)</f>
        <v>7    öffentliche Einrichtungen,  Wirtschaftsförderung</v>
      </c>
      <c r="F1940" s="14" t="str">
        <f>LEFT(tabDaten[[#This Row],[Gld]],2) &amp; "    " &amp;VLOOKUP((tabDaten[[#This Row],[MandNr]]&amp;"x"&amp;LEFT(tabDaten[[#This Row],[Gld]],2)),tabGliederung[],2,FALSE)</f>
        <v xml:space="preserve">75    Bestattungswesen </v>
      </c>
      <c r="G19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0" s="14" t="str">
        <f>LEFT(tabDaten[[#This Row],[Gld]],4) &amp; "    " &amp;VLOOKUP((tabDaten[[#This Row],[MandNr]]&amp;"x"&amp;LEFT(tabDaten[[#This Row],[Gld]],4)),tabGliederung[],2,FALSE)</f>
        <v xml:space="preserve">7502    Friedhof Bonfeld </v>
      </c>
      <c r="I1940" s="14" t="str">
        <f>IF(OR(LEFT(tabDaten[[#This Row],[Grp]],1)*1=3,LEFT(tabDaten[[#This Row],[Grp]],1)*1=9),LEFT(tabDaten[[#This Row],[Grp]],2),LEFT(tabDaten[[#This Row],[Grp]],1))</f>
        <v>5</v>
      </c>
      <c r="J1940" s="14" t="str">
        <f>VLOOKUP(tabDaten[[#This Row],[GrpKurz]],tabGruppierung[],2,FALSE)</f>
        <v>A   Sächlicher Verwaltungs- und Betriebsaufwand</v>
      </c>
      <c r="K19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7502-541000    Strom   </v>
      </c>
      <c r="L1940" s="17">
        <f>IF(OR(tabDaten[[#This Row],[art]]="00",tabDaten[[#This Row],[art]]="10"),tabDaten[[#This Row],[Plan]],tabDaten[[#This Row],[Plan]]*-1)</f>
        <v>-100</v>
      </c>
      <c r="M1940" s="18">
        <f>IF(OR(tabDaten[[#This Row],[art]]="00",tabDaten[[#This Row],[art]]="10",tabDaten[[#This Row],[art]]="60",tabDaten[[#This Row],[art]]="70"),tabDaten[[#This Row],[Rechnung]],tabDaten[[#This Row],[Rechnung]]*-1)</f>
        <v>-604</v>
      </c>
      <c r="N1940" s="44">
        <v>1</v>
      </c>
      <c r="O1940" s="45" t="s">
        <v>997</v>
      </c>
      <c r="P1940" s="45" t="s">
        <v>1381</v>
      </c>
      <c r="Q1940" s="45" t="s">
        <v>1732</v>
      </c>
      <c r="R1940" s="45" t="s">
        <v>995</v>
      </c>
      <c r="S1940" s="45" t="s">
        <v>1546</v>
      </c>
      <c r="T1940" s="44" t="s">
        <v>135</v>
      </c>
      <c r="U1940" s="46">
        <v>100</v>
      </c>
      <c r="V1940" s="46">
        <v>604</v>
      </c>
    </row>
    <row r="1941" spans="2:22" x14ac:dyDescent="0.2">
      <c r="B1941" s="14" t="str">
        <f>IF(tabDaten[[#This Row],[MandNr]]="","Fehler",IF(tabDaten[[#This Row],[MandNr]]=1,"1 Stadt Bad Rappenau","2 Eigenbetrieb Stadtenwässerung"))</f>
        <v>1 Stadt Bad Rappenau</v>
      </c>
      <c r="C1941" s="14" t="str">
        <f>IF(OR(tabDaten[[#This Row],[art]]="00",tabDaten[[#This Row],[art]]="01",tabDaten[[#This Row],[art]]="60",tabDaten[[#This Row],[art]]="61"),"0 Verwaltungshaushalt","1 Vermögenshaushalt")</f>
        <v>0 Verwaltungshaushalt</v>
      </c>
      <c r="D1941" s="14" t="str">
        <f>VLOOKUP(tabDaten[[#This Row],[art]],tabKontenart[],2,FALSE)</f>
        <v>01 Ausgaben VerwaltungsHH</v>
      </c>
      <c r="E1941" s="14" t="str">
        <f>LEFT(tabDaten[[#This Row],[Gld]],1) &amp; "    " &amp;VLOOKUP((tabDaten[[#This Row],[MandNr]]&amp;"x"&amp;LEFT(tabDaten[[#This Row],[Gld]],1)),tabGliederung[],2,FALSE)</f>
        <v>7    öffentliche Einrichtungen,  Wirtschaftsförderung</v>
      </c>
      <c r="F1941" s="14" t="str">
        <f>LEFT(tabDaten[[#This Row],[Gld]],2) &amp; "    " &amp;VLOOKUP((tabDaten[[#This Row],[MandNr]]&amp;"x"&amp;LEFT(tabDaten[[#This Row],[Gld]],2)),tabGliederung[],2,FALSE)</f>
        <v xml:space="preserve">75    Bestattungswesen </v>
      </c>
      <c r="G19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1" s="14" t="str">
        <f>LEFT(tabDaten[[#This Row],[Gld]],4) &amp; "    " &amp;VLOOKUP((tabDaten[[#This Row],[MandNr]]&amp;"x"&amp;LEFT(tabDaten[[#This Row],[Gld]],4)),tabGliederung[],2,FALSE)</f>
        <v xml:space="preserve">7502    Friedhof Bonfeld </v>
      </c>
      <c r="I1941" s="14" t="str">
        <f>IF(OR(LEFT(tabDaten[[#This Row],[Grp]],1)*1=3,LEFT(tabDaten[[#This Row],[Grp]],1)*1=9),LEFT(tabDaten[[#This Row],[Grp]],2),LEFT(tabDaten[[#This Row],[Grp]],1))</f>
        <v>5</v>
      </c>
      <c r="J1941" s="14" t="str">
        <f>VLOOKUP(tabDaten[[#This Row],[GrpKurz]],tabGruppierung[],2,FALSE)</f>
        <v>A   Sächlicher Verwaltungs- und Betriebsaufwand</v>
      </c>
      <c r="K19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7502-542000    Wasser / Abwasser   </v>
      </c>
      <c r="L1941" s="17">
        <f>IF(OR(tabDaten[[#This Row],[art]]="00",tabDaten[[#This Row],[art]]="10"),tabDaten[[#This Row],[Plan]],tabDaten[[#This Row],[Plan]]*-1)</f>
        <v>-1100</v>
      </c>
      <c r="M1941" s="18">
        <f>IF(OR(tabDaten[[#This Row],[art]]="00",tabDaten[[#This Row],[art]]="10",tabDaten[[#This Row],[art]]="60",tabDaten[[#This Row],[art]]="70"),tabDaten[[#This Row],[Rechnung]],tabDaten[[#This Row],[Rechnung]]*-1)</f>
        <v>-814.1</v>
      </c>
      <c r="N1941" s="44">
        <v>1</v>
      </c>
      <c r="O1941" s="45" t="s">
        <v>997</v>
      </c>
      <c r="P1941" s="45" t="s">
        <v>1381</v>
      </c>
      <c r="Q1941" s="45" t="s">
        <v>1733</v>
      </c>
      <c r="R1941" s="45" t="s">
        <v>995</v>
      </c>
      <c r="S1941" s="45" t="s">
        <v>1546</v>
      </c>
      <c r="T1941" s="44" t="s">
        <v>136</v>
      </c>
      <c r="U1941" s="46">
        <v>1100</v>
      </c>
      <c r="V1941" s="46">
        <v>814.1</v>
      </c>
    </row>
    <row r="1942" spans="2:22" x14ac:dyDescent="0.2">
      <c r="B1942" s="14" t="str">
        <f>IF(tabDaten[[#This Row],[MandNr]]="","Fehler",IF(tabDaten[[#This Row],[MandNr]]=1,"1 Stadt Bad Rappenau","2 Eigenbetrieb Stadtenwässerung"))</f>
        <v>1 Stadt Bad Rappenau</v>
      </c>
      <c r="C1942" s="14" t="str">
        <f>IF(OR(tabDaten[[#This Row],[art]]="00",tabDaten[[#This Row],[art]]="01",tabDaten[[#This Row],[art]]="60",tabDaten[[#This Row],[art]]="61"),"0 Verwaltungshaushalt","1 Vermögenshaushalt")</f>
        <v>0 Verwaltungshaushalt</v>
      </c>
      <c r="D1942" s="14" t="str">
        <f>VLOOKUP(tabDaten[[#This Row],[art]],tabKontenart[],2,FALSE)</f>
        <v>01 Ausgaben VerwaltungsHH</v>
      </c>
      <c r="E1942" s="14" t="str">
        <f>LEFT(tabDaten[[#This Row],[Gld]],1) &amp; "    " &amp;VLOOKUP((tabDaten[[#This Row],[MandNr]]&amp;"x"&amp;LEFT(tabDaten[[#This Row],[Gld]],1)),tabGliederung[],2,FALSE)</f>
        <v>7    öffentliche Einrichtungen,  Wirtschaftsförderung</v>
      </c>
      <c r="F1942" s="14" t="str">
        <f>LEFT(tabDaten[[#This Row],[Gld]],2) &amp; "    " &amp;VLOOKUP((tabDaten[[#This Row],[MandNr]]&amp;"x"&amp;LEFT(tabDaten[[#This Row],[Gld]],2)),tabGliederung[],2,FALSE)</f>
        <v xml:space="preserve">75    Bestattungswesen </v>
      </c>
      <c r="G19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2" s="14" t="str">
        <f>LEFT(tabDaten[[#This Row],[Gld]],4) &amp; "    " &amp;VLOOKUP((tabDaten[[#This Row],[MandNr]]&amp;"x"&amp;LEFT(tabDaten[[#This Row],[Gld]],4)),tabGliederung[],2,FALSE)</f>
        <v xml:space="preserve">7502    Friedhof Bonfeld </v>
      </c>
      <c r="I1942" s="14" t="str">
        <f>IF(OR(LEFT(tabDaten[[#This Row],[Grp]],1)*1=3,LEFT(tabDaten[[#This Row],[Grp]],1)*1=9),LEFT(tabDaten[[#This Row],[Grp]],2),LEFT(tabDaten[[#This Row],[Grp]],1))</f>
        <v>5</v>
      </c>
      <c r="J1942" s="14" t="str">
        <f>VLOOKUP(tabDaten[[#This Row],[GrpKurz]],tabGruppierung[],2,FALSE)</f>
        <v>A   Sächlicher Verwaltungs- und Betriebsaufwand</v>
      </c>
      <c r="K19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7502-544000    Abfallgebühren   </v>
      </c>
      <c r="L1942" s="17">
        <f>IF(OR(tabDaten[[#This Row],[art]]="00",tabDaten[[#This Row],[art]]="10"),tabDaten[[#This Row],[Plan]],tabDaten[[#This Row],[Plan]]*-1)</f>
        <v>-1800</v>
      </c>
      <c r="M1942" s="18">
        <f>IF(OR(tabDaten[[#This Row],[art]]="00",tabDaten[[#This Row],[art]]="10",tabDaten[[#This Row],[art]]="60",tabDaten[[#This Row],[art]]="70"),tabDaten[[#This Row],[Rechnung]],tabDaten[[#This Row],[Rechnung]]*-1)</f>
        <v>-1800</v>
      </c>
      <c r="N1942" s="44">
        <v>1</v>
      </c>
      <c r="O1942" s="45" t="s">
        <v>997</v>
      </c>
      <c r="P1942" s="45" t="s">
        <v>1381</v>
      </c>
      <c r="Q1942" s="45" t="s">
        <v>1735</v>
      </c>
      <c r="R1942" s="45" t="s">
        <v>995</v>
      </c>
      <c r="S1942" s="45" t="s">
        <v>1546</v>
      </c>
      <c r="T1942" s="44" t="s">
        <v>138</v>
      </c>
      <c r="U1942" s="46">
        <v>1800</v>
      </c>
      <c r="V1942" s="46">
        <v>1800</v>
      </c>
    </row>
    <row r="1943" spans="2:22" x14ac:dyDescent="0.2">
      <c r="B1943" s="14" t="str">
        <f>IF(tabDaten[[#This Row],[MandNr]]="","Fehler",IF(tabDaten[[#This Row],[MandNr]]=1,"1 Stadt Bad Rappenau","2 Eigenbetrieb Stadtenwässerung"))</f>
        <v>1 Stadt Bad Rappenau</v>
      </c>
      <c r="C1943" s="14" t="str">
        <f>IF(OR(tabDaten[[#This Row],[art]]="00",tabDaten[[#This Row],[art]]="01",tabDaten[[#This Row],[art]]="60",tabDaten[[#This Row],[art]]="61"),"0 Verwaltungshaushalt","1 Vermögenshaushalt")</f>
        <v>0 Verwaltungshaushalt</v>
      </c>
      <c r="D1943" s="14" t="str">
        <f>VLOOKUP(tabDaten[[#This Row],[art]],tabKontenart[],2,FALSE)</f>
        <v>01 Ausgaben VerwaltungsHH</v>
      </c>
      <c r="E1943" s="14" t="str">
        <f>LEFT(tabDaten[[#This Row],[Gld]],1) &amp; "    " &amp;VLOOKUP((tabDaten[[#This Row],[MandNr]]&amp;"x"&amp;LEFT(tabDaten[[#This Row],[Gld]],1)),tabGliederung[],2,FALSE)</f>
        <v>7    öffentliche Einrichtungen,  Wirtschaftsförderung</v>
      </c>
      <c r="F1943" s="14" t="str">
        <f>LEFT(tabDaten[[#This Row],[Gld]],2) &amp; "    " &amp;VLOOKUP((tabDaten[[#This Row],[MandNr]]&amp;"x"&amp;LEFT(tabDaten[[#This Row],[Gld]],2)),tabGliederung[],2,FALSE)</f>
        <v xml:space="preserve">75    Bestattungswesen </v>
      </c>
      <c r="G19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3" s="14" t="str">
        <f>LEFT(tabDaten[[#This Row],[Gld]],4) &amp; "    " &amp;VLOOKUP((tabDaten[[#This Row],[MandNr]]&amp;"x"&amp;LEFT(tabDaten[[#This Row],[Gld]],4)),tabGliederung[],2,FALSE)</f>
        <v xml:space="preserve">7502    Friedhof Bonfeld </v>
      </c>
      <c r="I1943" s="14" t="str">
        <f>IF(OR(LEFT(tabDaten[[#This Row],[Grp]],1)*1=3,LEFT(tabDaten[[#This Row],[Grp]],1)*1=9),LEFT(tabDaten[[#This Row],[Grp]],2),LEFT(tabDaten[[#This Row],[Grp]],1))</f>
        <v>5</v>
      </c>
      <c r="J1943" s="14" t="str">
        <f>VLOOKUP(tabDaten[[#This Row],[GrpKurz]],tabGruppierung[],2,FALSE)</f>
        <v>A   Sächlicher Verwaltungs- und Betriebsaufwand</v>
      </c>
      <c r="K19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7502-546000    Steuern und Gebäudeversicherungen   </v>
      </c>
      <c r="L1943" s="17">
        <f>IF(OR(tabDaten[[#This Row],[art]]="00",tabDaten[[#This Row],[art]]="10"),tabDaten[[#This Row],[Plan]],tabDaten[[#This Row],[Plan]]*-1)</f>
        <v>-400</v>
      </c>
      <c r="M1943" s="18">
        <f>IF(OR(tabDaten[[#This Row],[art]]="00",tabDaten[[#This Row],[art]]="10",tabDaten[[#This Row],[art]]="60",tabDaten[[#This Row],[art]]="70"),tabDaten[[#This Row],[Rechnung]],tabDaten[[#This Row],[Rechnung]]*-1)</f>
        <v>-360.81</v>
      </c>
      <c r="N1943" s="44">
        <v>1</v>
      </c>
      <c r="O1943" s="45" t="s">
        <v>997</v>
      </c>
      <c r="P1943" s="45" t="s">
        <v>1381</v>
      </c>
      <c r="Q1943" s="45" t="s">
        <v>1737</v>
      </c>
      <c r="R1943" s="45" t="s">
        <v>995</v>
      </c>
      <c r="S1943" s="45" t="s">
        <v>1546</v>
      </c>
      <c r="T1943" s="44" t="s">
        <v>140</v>
      </c>
      <c r="U1943" s="46">
        <v>400</v>
      </c>
      <c r="V1943" s="46">
        <v>360.81</v>
      </c>
    </row>
    <row r="1944" spans="2:22" x14ac:dyDescent="0.2">
      <c r="B1944" s="14" t="str">
        <f>IF(tabDaten[[#This Row],[MandNr]]="","Fehler",IF(tabDaten[[#This Row],[MandNr]]=1,"1 Stadt Bad Rappenau","2 Eigenbetrieb Stadtenwässerung"))</f>
        <v>1 Stadt Bad Rappenau</v>
      </c>
      <c r="C1944" s="14" t="str">
        <f>IF(OR(tabDaten[[#This Row],[art]]="00",tabDaten[[#This Row],[art]]="01",tabDaten[[#This Row],[art]]="60",tabDaten[[#This Row],[art]]="61"),"0 Verwaltungshaushalt","1 Vermögenshaushalt")</f>
        <v>0 Verwaltungshaushalt</v>
      </c>
      <c r="D1944" s="14" t="str">
        <f>VLOOKUP(tabDaten[[#This Row],[art]],tabKontenart[],2,FALSE)</f>
        <v>01 Ausgaben VerwaltungsHH</v>
      </c>
      <c r="E1944" s="14" t="str">
        <f>LEFT(tabDaten[[#This Row],[Gld]],1) &amp; "    " &amp;VLOOKUP((tabDaten[[#This Row],[MandNr]]&amp;"x"&amp;LEFT(tabDaten[[#This Row],[Gld]],1)),tabGliederung[],2,FALSE)</f>
        <v>7    öffentliche Einrichtungen,  Wirtschaftsförderung</v>
      </c>
      <c r="F1944" s="14" t="str">
        <f>LEFT(tabDaten[[#This Row],[Gld]],2) &amp; "    " &amp;VLOOKUP((tabDaten[[#This Row],[MandNr]]&amp;"x"&amp;LEFT(tabDaten[[#This Row],[Gld]],2)),tabGliederung[],2,FALSE)</f>
        <v xml:space="preserve">75    Bestattungswesen </v>
      </c>
      <c r="G19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4" s="14" t="str">
        <f>LEFT(tabDaten[[#This Row],[Gld]],4) &amp; "    " &amp;VLOOKUP((tabDaten[[#This Row],[MandNr]]&amp;"x"&amp;LEFT(tabDaten[[#This Row],[Gld]],4)),tabGliederung[],2,FALSE)</f>
        <v xml:space="preserve">7502    Friedhof Bonfeld </v>
      </c>
      <c r="I1944" s="14" t="str">
        <f>IF(OR(LEFT(tabDaten[[#This Row],[Grp]],1)*1=3,LEFT(tabDaten[[#This Row],[Grp]],1)*1=9),LEFT(tabDaten[[#This Row],[Grp]],2),LEFT(tabDaten[[#This Row],[Grp]],1))</f>
        <v>5</v>
      </c>
      <c r="J1944" s="14" t="str">
        <f>VLOOKUP(tabDaten[[#This Row],[GrpKurz]],tabGruppierung[],2,FALSE)</f>
        <v>A   Sächlicher Verwaltungs- und Betriebsaufwand</v>
      </c>
      <c r="K19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7502-549000    sonstige Bewirtschaftungskosten (z.B. Schornsteinfeger, Feuerlöschgeräte) </v>
      </c>
      <c r="L1944" s="17">
        <f>IF(OR(tabDaten[[#This Row],[art]]="00",tabDaten[[#This Row],[art]]="10"),tabDaten[[#This Row],[Plan]],tabDaten[[#This Row],[Plan]]*-1)</f>
        <v>-100</v>
      </c>
      <c r="M1944" s="18">
        <f>IF(OR(tabDaten[[#This Row],[art]]="00",tabDaten[[#This Row],[art]]="10",tabDaten[[#This Row],[art]]="60",tabDaten[[#This Row],[art]]="70"),tabDaten[[#This Row],[Rechnung]],tabDaten[[#This Row],[Rechnung]]*-1)</f>
        <v>-33.4</v>
      </c>
      <c r="N1944" s="44">
        <v>1</v>
      </c>
      <c r="O1944" s="45" t="s">
        <v>997</v>
      </c>
      <c r="P1944" s="45" t="s">
        <v>1381</v>
      </c>
      <c r="Q1944" s="45" t="s">
        <v>1738</v>
      </c>
      <c r="R1944" s="45" t="s">
        <v>995</v>
      </c>
      <c r="S1944" s="45" t="s">
        <v>1546</v>
      </c>
      <c r="T1944" s="44" t="s">
        <v>141</v>
      </c>
      <c r="U1944" s="46">
        <v>100</v>
      </c>
      <c r="V1944" s="46">
        <v>33.4</v>
      </c>
    </row>
    <row r="1945" spans="2:22" x14ac:dyDescent="0.2">
      <c r="B1945" s="14" t="str">
        <f>IF(tabDaten[[#This Row],[MandNr]]="","Fehler",IF(tabDaten[[#This Row],[MandNr]]=1,"1 Stadt Bad Rappenau","2 Eigenbetrieb Stadtenwässerung"))</f>
        <v>1 Stadt Bad Rappenau</v>
      </c>
      <c r="C1945" s="14" t="str">
        <f>IF(OR(tabDaten[[#This Row],[art]]="00",tabDaten[[#This Row],[art]]="01",tabDaten[[#This Row],[art]]="60",tabDaten[[#This Row],[art]]="61"),"0 Verwaltungshaushalt","1 Vermögenshaushalt")</f>
        <v>0 Verwaltungshaushalt</v>
      </c>
      <c r="D1945" s="14" t="str">
        <f>VLOOKUP(tabDaten[[#This Row],[art]],tabKontenart[],2,FALSE)</f>
        <v>01 Ausgaben VerwaltungsHH</v>
      </c>
      <c r="E1945" s="14" t="str">
        <f>LEFT(tabDaten[[#This Row],[Gld]],1) &amp; "    " &amp;VLOOKUP((tabDaten[[#This Row],[MandNr]]&amp;"x"&amp;LEFT(tabDaten[[#This Row],[Gld]],1)),tabGliederung[],2,FALSE)</f>
        <v>7    öffentliche Einrichtungen,  Wirtschaftsförderung</v>
      </c>
      <c r="F1945" s="14" t="str">
        <f>LEFT(tabDaten[[#This Row],[Gld]],2) &amp; "    " &amp;VLOOKUP((tabDaten[[#This Row],[MandNr]]&amp;"x"&amp;LEFT(tabDaten[[#This Row],[Gld]],2)),tabGliederung[],2,FALSE)</f>
        <v xml:space="preserve">75    Bestattungswesen </v>
      </c>
      <c r="G19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5" s="14" t="str">
        <f>LEFT(tabDaten[[#This Row],[Gld]],4) &amp; "    " &amp;VLOOKUP((tabDaten[[#This Row],[MandNr]]&amp;"x"&amp;LEFT(tabDaten[[#This Row],[Gld]],4)),tabGliederung[],2,FALSE)</f>
        <v xml:space="preserve">7502    Friedhof Bonfeld </v>
      </c>
      <c r="I1945" s="14" t="str">
        <f>IF(OR(LEFT(tabDaten[[#This Row],[Grp]],1)*1=3,LEFT(tabDaten[[#This Row],[Grp]],1)*1=9),LEFT(tabDaten[[#This Row],[Grp]],2),LEFT(tabDaten[[#This Row],[Grp]],1))</f>
        <v>6</v>
      </c>
      <c r="J1945" s="14" t="str">
        <f>VLOOKUP(tabDaten[[#This Row],[GrpKurz]],tabGruppierung[],2,FALSE)</f>
        <v>A   Sächlicher Verwaltungs- und Betriebsaufwand</v>
      </c>
      <c r="K19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7502-634000    Leistungsvergütung an Unternehmen  </v>
      </c>
      <c r="L1945" s="17">
        <f>IF(OR(tabDaten[[#This Row],[art]]="00",tabDaten[[#This Row],[art]]="10"),tabDaten[[#This Row],[Plan]],tabDaten[[#This Row],[Plan]]*-1)</f>
        <v>-2100</v>
      </c>
      <c r="M1945" s="18">
        <f>IF(OR(tabDaten[[#This Row],[art]]="00",tabDaten[[#This Row],[art]]="10",tabDaten[[#This Row],[art]]="60",tabDaten[[#This Row],[art]]="70"),tabDaten[[#This Row],[Rechnung]],tabDaten[[#This Row],[Rechnung]]*-1)</f>
        <v>-1774.71</v>
      </c>
      <c r="N1945" s="44">
        <v>1</v>
      </c>
      <c r="O1945" s="45" t="s">
        <v>997</v>
      </c>
      <c r="P1945" s="45" t="s">
        <v>1381</v>
      </c>
      <c r="Q1945" s="45" t="s">
        <v>1744</v>
      </c>
      <c r="R1945" s="45" t="s">
        <v>995</v>
      </c>
      <c r="S1945" s="45" t="s">
        <v>1546</v>
      </c>
      <c r="T1945" s="44" t="s">
        <v>148</v>
      </c>
      <c r="U1945" s="46">
        <v>2100</v>
      </c>
      <c r="V1945" s="46">
        <v>1774.71</v>
      </c>
    </row>
    <row r="1946" spans="2:22" x14ac:dyDescent="0.2">
      <c r="B1946" s="14" t="str">
        <f>IF(tabDaten[[#This Row],[MandNr]]="","Fehler",IF(tabDaten[[#This Row],[MandNr]]=1,"1 Stadt Bad Rappenau","2 Eigenbetrieb Stadtenwässerung"))</f>
        <v>1 Stadt Bad Rappenau</v>
      </c>
      <c r="C1946" s="14" t="str">
        <f>IF(OR(tabDaten[[#This Row],[art]]="00",tabDaten[[#This Row],[art]]="01",tabDaten[[#This Row],[art]]="60",tabDaten[[#This Row],[art]]="61"),"0 Verwaltungshaushalt","1 Vermögenshaushalt")</f>
        <v>0 Verwaltungshaushalt</v>
      </c>
      <c r="D1946" s="14" t="str">
        <f>VLOOKUP(tabDaten[[#This Row],[art]],tabKontenart[],2,FALSE)</f>
        <v>01 Ausgaben VerwaltungsHH</v>
      </c>
      <c r="E1946" s="14" t="str">
        <f>LEFT(tabDaten[[#This Row],[Gld]],1) &amp; "    " &amp;VLOOKUP((tabDaten[[#This Row],[MandNr]]&amp;"x"&amp;LEFT(tabDaten[[#This Row],[Gld]],1)),tabGliederung[],2,FALSE)</f>
        <v>7    öffentliche Einrichtungen,  Wirtschaftsförderung</v>
      </c>
      <c r="F1946" s="14" t="str">
        <f>LEFT(tabDaten[[#This Row],[Gld]],2) &amp; "    " &amp;VLOOKUP((tabDaten[[#This Row],[MandNr]]&amp;"x"&amp;LEFT(tabDaten[[#This Row],[Gld]],2)),tabGliederung[],2,FALSE)</f>
        <v xml:space="preserve">75    Bestattungswesen </v>
      </c>
      <c r="G19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6" s="14" t="str">
        <f>LEFT(tabDaten[[#This Row],[Gld]],4) &amp; "    " &amp;VLOOKUP((tabDaten[[#This Row],[MandNr]]&amp;"x"&amp;LEFT(tabDaten[[#This Row],[Gld]],4)),tabGliederung[],2,FALSE)</f>
        <v xml:space="preserve">7502    Friedhof Bonfeld </v>
      </c>
      <c r="I1946" s="14" t="str">
        <f>IF(OR(LEFT(tabDaten[[#This Row],[Grp]],1)*1=3,LEFT(tabDaten[[#This Row],[Grp]],1)*1=9),LEFT(tabDaten[[#This Row],[Grp]],2),LEFT(tabDaten[[#This Row],[Grp]],1))</f>
        <v>6</v>
      </c>
      <c r="J1946" s="14" t="str">
        <f>VLOOKUP(tabDaten[[#This Row],[GrpKurz]],tabGruppierung[],2,FALSE)</f>
        <v>A   Sächlicher Verwaltungs- und Betriebsaufwand</v>
      </c>
      <c r="K19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7502-679000    Innere Verrechnung   </v>
      </c>
      <c r="L1946" s="17">
        <f>IF(OR(tabDaten[[#This Row],[art]]="00",tabDaten[[#This Row],[art]]="10"),tabDaten[[#This Row],[Plan]],tabDaten[[#This Row],[Plan]]*-1)</f>
        <v>-41900</v>
      </c>
      <c r="M1946" s="18">
        <f>IF(OR(tabDaten[[#This Row],[art]]="00",tabDaten[[#This Row],[art]]="10",tabDaten[[#This Row],[art]]="60",tabDaten[[#This Row],[art]]="70"),tabDaten[[#This Row],[Rechnung]],tabDaten[[#This Row],[Rechnung]]*-1)</f>
        <v>0</v>
      </c>
      <c r="N1946" s="44">
        <v>1</v>
      </c>
      <c r="O1946" s="45" t="s">
        <v>997</v>
      </c>
      <c r="P1946" s="45" t="s">
        <v>1381</v>
      </c>
      <c r="Q1946" s="45" t="s">
        <v>1728</v>
      </c>
      <c r="R1946" s="45" t="s">
        <v>995</v>
      </c>
      <c r="S1946" s="45" t="s">
        <v>1546</v>
      </c>
      <c r="T1946" s="44" t="s">
        <v>55</v>
      </c>
      <c r="U1946" s="46">
        <v>41900</v>
      </c>
      <c r="V1946" s="46">
        <v>0</v>
      </c>
    </row>
    <row r="1947" spans="2:22" x14ac:dyDescent="0.2">
      <c r="B1947" s="14" t="str">
        <f>IF(tabDaten[[#This Row],[MandNr]]="","Fehler",IF(tabDaten[[#This Row],[MandNr]]=1,"1 Stadt Bad Rappenau","2 Eigenbetrieb Stadtenwässerung"))</f>
        <v>1 Stadt Bad Rappenau</v>
      </c>
      <c r="C1947" s="14" t="str">
        <f>IF(OR(tabDaten[[#This Row],[art]]="00",tabDaten[[#This Row],[art]]="01",tabDaten[[#This Row],[art]]="60",tabDaten[[#This Row],[art]]="61"),"0 Verwaltungshaushalt","1 Vermögenshaushalt")</f>
        <v>0 Verwaltungshaushalt</v>
      </c>
      <c r="D1947" s="14" t="str">
        <f>VLOOKUP(tabDaten[[#This Row],[art]],tabKontenart[],2,FALSE)</f>
        <v>01 Ausgaben VerwaltungsHH</v>
      </c>
      <c r="E1947" s="14" t="str">
        <f>LEFT(tabDaten[[#This Row],[Gld]],1) &amp; "    " &amp;VLOOKUP((tabDaten[[#This Row],[MandNr]]&amp;"x"&amp;LEFT(tabDaten[[#This Row],[Gld]],1)),tabGliederung[],2,FALSE)</f>
        <v>7    öffentliche Einrichtungen,  Wirtschaftsförderung</v>
      </c>
      <c r="F1947" s="14" t="str">
        <f>LEFT(tabDaten[[#This Row],[Gld]],2) &amp; "    " &amp;VLOOKUP((tabDaten[[#This Row],[MandNr]]&amp;"x"&amp;LEFT(tabDaten[[#This Row],[Gld]],2)),tabGliederung[],2,FALSE)</f>
        <v xml:space="preserve">75    Bestattungswesen </v>
      </c>
      <c r="G19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7" s="14" t="str">
        <f>LEFT(tabDaten[[#This Row],[Gld]],4) &amp; "    " &amp;VLOOKUP((tabDaten[[#This Row],[MandNr]]&amp;"x"&amp;LEFT(tabDaten[[#This Row],[Gld]],4)),tabGliederung[],2,FALSE)</f>
        <v xml:space="preserve">7502    Friedhof Bonfeld </v>
      </c>
      <c r="I1947" s="14" t="str">
        <f>IF(OR(LEFT(tabDaten[[#This Row],[Grp]],1)*1=3,LEFT(tabDaten[[#This Row],[Grp]],1)*1=9),LEFT(tabDaten[[#This Row],[Grp]],2),LEFT(tabDaten[[#This Row],[Grp]],1))</f>
        <v>6</v>
      </c>
      <c r="J1947" s="14" t="str">
        <f>VLOOKUP(tabDaten[[#This Row],[GrpKurz]],tabGruppierung[],2,FALSE)</f>
        <v>A   Sächlicher Verwaltungs- und Betriebsaufwand</v>
      </c>
      <c r="K19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7502-680000    Abschreibungen   </v>
      </c>
      <c r="L1947" s="17">
        <f>IF(OR(tabDaten[[#This Row],[art]]="00",tabDaten[[#This Row],[art]]="10"),tabDaten[[#This Row],[Plan]],tabDaten[[#This Row],[Plan]]*-1)</f>
        <v>-3900</v>
      </c>
      <c r="M1947" s="18">
        <f>IF(OR(tabDaten[[#This Row],[art]]="00",tabDaten[[#This Row],[art]]="10",tabDaten[[#This Row],[art]]="60",tabDaten[[#This Row],[art]]="70"),tabDaten[[#This Row],[Rechnung]],tabDaten[[#This Row],[Rechnung]]*-1)</f>
        <v>-3856.98</v>
      </c>
      <c r="N1947" s="44">
        <v>1</v>
      </c>
      <c r="O1947" s="45" t="s">
        <v>997</v>
      </c>
      <c r="P1947" s="45" t="s">
        <v>1381</v>
      </c>
      <c r="Q1947" s="45" t="s">
        <v>1752</v>
      </c>
      <c r="R1947" s="45" t="s">
        <v>995</v>
      </c>
      <c r="S1947" s="45" t="s">
        <v>1546</v>
      </c>
      <c r="T1947" s="44" t="s">
        <v>98</v>
      </c>
      <c r="U1947" s="46">
        <v>3900</v>
      </c>
      <c r="V1947" s="46">
        <v>3856.98</v>
      </c>
    </row>
    <row r="1948" spans="2:22" x14ac:dyDescent="0.2">
      <c r="B1948" s="14" t="str">
        <f>IF(tabDaten[[#This Row],[MandNr]]="","Fehler",IF(tabDaten[[#This Row],[MandNr]]=1,"1 Stadt Bad Rappenau","2 Eigenbetrieb Stadtenwässerung"))</f>
        <v>1 Stadt Bad Rappenau</v>
      </c>
      <c r="C1948" s="14" t="str">
        <f>IF(OR(tabDaten[[#This Row],[art]]="00",tabDaten[[#This Row],[art]]="01",tabDaten[[#This Row],[art]]="60",tabDaten[[#This Row],[art]]="61"),"0 Verwaltungshaushalt","1 Vermögenshaushalt")</f>
        <v>0 Verwaltungshaushalt</v>
      </c>
      <c r="D1948" s="14" t="str">
        <f>VLOOKUP(tabDaten[[#This Row],[art]],tabKontenart[],2,FALSE)</f>
        <v>01 Ausgaben VerwaltungsHH</v>
      </c>
      <c r="E1948" s="14" t="str">
        <f>LEFT(tabDaten[[#This Row],[Gld]],1) &amp; "    " &amp;VLOOKUP((tabDaten[[#This Row],[MandNr]]&amp;"x"&amp;LEFT(tabDaten[[#This Row],[Gld]],1)),tabGliederung[],2,FALSE)</f>
        <v>7    öffentliche Einrichtungen,  Wirtschaftsförderung</v>
      </c>
      <c r="F1948" s="14" t="str">
        <f>LEFT(tabDaten[[#This Row],[Gld]],2) &amp; "    " &amp;VLOOKUP((tabDaten[[#This Row],[MandNr]]&amp;"x"&amp;LEFT(tabDaten[[#This Row],[Gld]],2)),tabGliederung[],2,FALSE)</f>
        <v xml:space="preserve">75    Bestattungswesen </v>
      </c>
      <c r="G19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8" s="14" t="str">
        <f>LEFT(tabDaten[[#This Row],[Gld]],4) &amp; "    " &amp;VLOOKUP((tabDaten[[#This Row],[MandNr]]&amp;"x"&amp;LEFT(tabDaten[[#This Row],[Gld]],4)),tabGliederung[],2,FALSE)</f>
        <v xml:space="preserve">7502    Friedhof Bonfeld </v>
      </c>
      <c r="I1948" s="14" t="str">
        <f>IF(OR(LEFT(tabDaten[[#This Row],[Grp]],1)*1=3,LEFT(tabDaten[[#This Row],[Grp]],1)*1=9),LEFT(tabDaten[[#This Row],[Grp]],2),LEFT(tabDaten[[#This Row],[Grp]],1))</f>
        <v>6</v>
      </c>
      <c r="J1948" s="14" t="str">
        <f>VLOOKUP(tabDaten[[#This Row],[GrpKurz]],tabGruppierung[],2,FALSE)</f>
        <v>A   Sächlicher Verwaltungs- und Betriebsaufwand</v>
      </c>
      <c r="K19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7502-685000    Verzinsung des Anlagekapitals   </v>
      </c>
      <c r="L1948" s="17">
        <f>IF(OR(tabDaten[[#This Row],[art]]="00",tabDaten[[#This Row],[art]]="10"),tabDaten[[#This Row],[Plan]],tabDaten[[#This Row],[Plan]]*-1)</f>
        <v>-6700</v>
      </c>
      <c r="M1948" s="18">
        <f>IF(OR(tabDaten[[#This Row],[art]]="00",tabDaten[[#This Row],[art]]="10",tabDaten[[#This Row],[art]]="60",tabDaten[[#This Row],[art]]="70"),tabDaten[[#This Row],[Rechnung]],tabDaten[[#This Row],[Rechnung]]*-1)</f>
        <v>-7510.74</v>
      </c>
      <c r="N1948" s="44">
        <v>1</v>
      </c>
      <c r="O1948" s="45" t="s">
        <v>997</v>
      </c>
      <c r="P1948" s="45" t="s">
        <v>1381</v>
      </c>
      <c r="Q1948" s="45" t="s">
        <v>1753</v>
      </c>
      <c r="R1948" s="45" t="s">
        <v>995</v>
      </c>
      <c r="S1948" s="45" t="s">
        <v>1546</v>
      </c>
      <c r="T1948" s="44" t="s">
        <v>165</v>
      </c>
      <c r="U1948" s="46">
        <v>6700</v>
      </c>
      <c r="V1948" s="46">
        <v>7510.74</v>
      </c>
    </row>
    <row r="1949" spans="2:22" x14ac:dyDescent="0.2">
      <c r="B1949" s="14" t="str">
        <f>IF(tabDaten[[#This Row],[MandNr]]="","Fehler",IF(tabDaten[[#This Row],[MandNr]]=1,"1 Stadt Bad Rappenau","2 Eigenbetrieb Stadtenwässerung"))</f>
        <v>1 Stadt Bad Rappenau</v>
      </c>
      <c r="C1949" s="14" t="str">
        <f>IF(OR(tabDaten[[#This Row],[art]]="00",tabDaten[[#This Row],[art]]="01",tabDaten[[#This Row],[art]]="60",tabDaten[[#This Row],[art]]="61"),"0 Verwaltungshaushalt","1 Vermögenshaushalt")</f>
        <v>0 Verwaltungshaushalt</v>
      </c>
      <c r="D1949" s="14" t="str">
        <f>VLOOKUP(tabDaten[[#This Row],[art]],tabKontenart[],2,FALSE)</f>
        <v>01 Ausgaben VerwaltungsHH</v>
      </c>
      <c r="E1949" s="14" t="str">
        <f>LEFT(tabDaten[[#This Row],[Gld]],1) &amp; "    " &amp;VLOOKUP((tabDaten[[#This Row],[MandNr]]&amp;"x"&amp;LEFT(tabDaten[[#This Row],[Gld]],1)),tabGliederung[],2,FALSE)</f>
        <v>7    öffentliche Einrichtungen,  Wirtschaftsförderung</v>
      </c>
      <c r="F1949" s="14" t="str">
        <f>LEFT(tabDaten[[#This Row],[Gld]],2) &amp; "    " &amp;VLOOKUP((tabDaten[[#This Row],[MandNr]]&amp;"x"&amp;LEFT(tabDaten[[#This Row],[Gld]],2)),tabGliederung[],2,FALSE)</f>
        <v xml:space="preserve">75    Bestattungswesen </v>
      </c>
      <c r="G19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49" s="14" t="str">
        <f>LEFT(tabDaten[[#This Row],[Gld]],4) &amp; "    " &amp;VLOOKUP((tabDaten[[#This Row],[MandNr]]&amp;"x"&amp;LEFT(tabDaten[[#This Row],[Gld]],4)),tabGliederung[],2,FALSE)</f>
        <v xml:space="preserve">7503    Friedhof Fürfeld </v>
      </c>
      <c r="I1949" s="14" t="str">
        <f>IF(OR(LEFT(tabDaten[[#This Row],[Grp]],1)*1=3,LEFT(tabDaten[[#This Row],[Grp]],1)*1=9),LEFT(tabDaten[[#This Row],[Grp]],2),LEFT(tabDaten[[#This Row],[Grp]],1))</f>
        <v>5</v>
      </c>
      <c r="J1949" s="14" t="str">
        <f>VLOOKUP(tabDaten[[#This Row],[GrpKurz]],tabGruppierung[],2,FALSE)</f>
        <v>A   Sächlicher Verwaltungs- und Betriebsaufwand</v>
      </c>
      <c r="K19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7503-501000    Gebäudeunterhaltung   </v>
      </c>
      <c r="L1949" s="17">
        <f>IF(OR(tabDaten[[#This Row],[art]]="00",tabDaten[[#This Row],[art]]="10"),tabDaten[[#This Row],[Plan]],tabDaten[[#This Row],[Plan]]*-1)</f>
        <v>-3500</v>
      </c>
      <c r="M1949" s="18">
        <f>IF(OR(tabDaten[[#This Row],[art]]="00",tabDaten[[#This Row],[art]]="10",tabDaten[[#This Row],[art]]="60",tabDaten[[#This Row],[art]]="70"),tabDaten[[#This Row],[Rechnung]],tabDaten[[#This Row],[Rechnung]]*-1)</f>
        <v>-117.05</v>
      </c>
      <c r="N1949" s="44">
        <v>1</v>
      </c>
      <c r="O1949" s="45" t="s">
        <v>997</v>
      </c>
      <c r="P1949" s="45" t="s">
        <v>1382</v>
      </c>
      <c r="Q1949" s="45" t="s">
        <v>1730</v>
      </c>
      <c r="R1949" s="45" t="s">
        <v>995</v>
      </c>
      <c r="S1949" s="45" t="s">
        <v>1546</v>
      </c>
      <c r="T1949" s="44" t="s">
        <v>133</v>
      </c>
      <c r="U1949" s="46">
        <v>3500</v>
      </c>
      <c r="V1949" s="46">
        <v>117.05</v>
      </c>
    </row>
    <row r="1950" spans="2:22" x14ac:dyDescent="0.2">
      <c r="B1950" s="14" t="str">
        <f>IF(tabDaten[[#This Row],[MandNr]]="","Fehler",IF(tabDaten[[#This Row],[MandNr]]=1,"1 Stadt Bad Rappenau","2 Eigenbetrieb Stadtenwässerung"))</f>
        <v>1 Stadt Bad Rappenau</v>
      </c>
      <c r="C1950" s="14" t="str">
        <f>IF(OR(tabDaten[[#This Row],[art]]="00",tabDaten[[#This Row],[art]]="01",tabDaten[[#This Row],[art]]="60",tabDaten[[#This Row],[art]]="61"),"0 Verwaltungshaushalt","1 Vermögenshaushalt")</f>
        <v>0 Verwaltungshaushalt</v>
      </c>
      <c r="D1950" s="14" t="str">
        <f>VLOOKUP(tabDaten[[#This Row],[art]],tabKontenart[],2,FALSE)</f>
        <v>01 Ausgaben VerwaltungsHH</v>
      </c>
      <c r="E1950" s="14" t="str">
        <f>LEFT(tabDaten[[#This Row],[Gld]],1) &amp; "    " &amp;VLOOKUP((tabDaten[[#This Row],[MandNr]]&amp;"x"&amp;LEFT(tabDaten[[#This Row],[Gld]],1)),tabGliederung[],2,FALSE)</f>
        <v>7    öffentliche Einrichtungen,  Wirtschaftsförderung</v>
      </c>
      <c r="F1950" s="14" t="str">
        <f>LEFT(tabDaten[[#This Row],[Gld]],2) &amp; "    " &amp;VLOOKUP((tabDaten[[#This Row],[MandNr]]&amp;"x"&amp;LEFT(tabDaten[[#This Row],[Gld]],2)),tabGliederung[],2,FALSE)</f>
        <v xml:space="preserve">75    Bestattungswesen </v>
      </c>
      <c r="G19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0" s="14" t="str">
        <f>LEFT(tabDaten[[#This Row],[Gld]],4) &amp; "    " &amp;VLOOKUP((tabDaten[[#This Row],[MandNr]]&amp;"x"&amp;LEFT(tabDaten[[#This Row],[Gld]],4)),tabGliederung[],2,FALSE)</f>
        <v xml:space="preserve">7503    Friedhof Fürfeld </v>
      </c>
      <c r="I1950" s="14" t="str">
        <f>IF(OR(LEFT(tabDaten[[#This Row],[Grp]],1)*1=3,LEFT(tabDaten[[#This Row],[Grp]],1)*1=9),LEFT(tabDaten[[#This Row],[Grp]],2),LEFT(tabDaten[[#This Row],[Grp]],1))</f>
        <v>5</v>
      </c>
      <c r="J1950" s="14" t="str">
        <f>VLOOKUP(tabDaten[[#This Row],[GrpKurz]],tabGruppierung[],2,FALSE)</f>
        <v>A   Sächlicher Verwaltungs- und Betriebsaufwand</v>
      </c>
      <c r="K19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7503-510000    Unterhaltung des sonstigen unbeweglichen Vermögens  </v>
      </c>
      <c r="L1950" s="17">
        <f>IF(OR(tabDaten[[#This Row],[art]]="00",tabDaten[[#This Row],[art]]="10"),tabDaten[[#This Row],[Plan]],tabDaten[[#This Row],[Plan]]*-1)</f>
        <v>-3000</v>
      </c>
      <c r="M1950" s="18">
        <f>IF(OR(tabDaten[[#This Row],[art]]="00",tabDaten[[#This Row],[art]]="10",tabDaten[[#This Row],[art]]="60",tabDaten[[#This Row],[art]]="70"),tabDaten[[#This Row],[Rechnung]],tabDaten[[#This Row],[Rechnung]]*-1)</f>
        <v>-2117.4899999999998</v>
      </c>
      <c r="N1950" s="44">
        <v>1</v>
      </c>
      <c r="O1950" s="45" t="s">
        <v>997</v>
      </c>
      <c r="P1950" s="45" t="s">
        <v>1382</v>
      </c>
      <c r="Q1950" s="45" t="s">
        <v>1731</v>
      </c>
      <c r="R1950" s="45" t="s">
        <v>995</v>
      </c>
      <c r="S1950" s="45" t="s">
        <v>1546</v>
      </c>
      <c r="T1950" s="44" t="s">
        <v>134</v>
      </c>
      <c r="U1950" s="46">
        <v>3000</v>
      </c>
      <c r="V1950" s="46">
        <v>2117.4899999999998</v>
      </c>
    </row>
    <row r="1951" spans="2:22" x14ac:dyDescent="0.2">
      <c r="B1951" s="14" t="str">
        <f>IF(tabDaten[[#This Row],[MandNr]]="","Fehler",IF(tabDaten[[#This Row],[MandNr]]=1,"1 Stadt Bad Rappenau","2 Eigenbetrieb Stadtenwässerung"))</f>
        <v>1 Stadt Bad Rappenau</v>
      </c>
      <c r="C1951" s="14" t="str">
        <f>IF(OR(tabDaten[[#This Row],[art]]="00",tabDaten[[#This Row],[art]]="01",tabDaten[[#This Row],[art]]="60",tabDaten[[#This Row],[art]]="61"),"0 Verwaltungshaushalt","1 Vermögenshaushalt")</f>
        <v>0 Verwaltungshaushalt</v>
      </c>
      <c r="D1951" s="14" t="str">
        <f>VLOOKUP(tabDaten[[#This Row],[art]],tabKontenart[],2,FALSE)</f>
        <v>01 Ausgaben VerwaltungsHH</v>
      </c>
      <c r="E1951" s="14" t="str">
        <f>LEFT(tabDaten[[#This Row],[Gld]],1) &amp; "    " &amp;VLOOKUP((tabDaten[[#This Row],[MandNr]]&amp;"x"&amp;LEFT(tabDaten[[#This Row],[Gld]],1)),tabGliederung[],2,FALSE)</f>
        <v>7    öffentliche Einrichtungen,  Wirtschaftsförderung</v>
      </c>
      <c r="F1951" s="14" t="str">
        <f>LEFT(tabDaten[[#This Row],[Gld]],2) &amp; "    " &amp;VLOOKUP((tabDaten[[#This Row],[MandNr]]&amp;"x"&amp;LEFT(tabDaten[[#This Row],[Gld]],2)),tabGliederung[],2,FALSE)</f>
        <v xml:space="preserve">75    Bestattungswesen </v>
      </c>
      <c r="G19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1" s="14" t="str">
        <f>LEFT(tabDaten[[#This Row],[Gld]],4) &amp; "    " &amp;VLOOKUP((tabDaten[[#This Row],[MandNr]]&amp;"x"&amp;LEFT(tabDaten[[#This Row],[Gld]],4)),tabGliederung[],2,FALSE)</f>
        <v xml:space="preserve">7503    Friedhof Fürfeld </v>
      </c>
      <c r="I1951" s="14" t="str">
        <f>IF(OR(LEFT(tabDaten[[#This Row],[Grp]],1)*1=3,LEFT(tabDaten[[#This Row],[Grp]],1)*1=9),LEFT(tabDaten[[#This Row],[Grp]],2),LEFT(tabDaten[[#This Row],[Grp]],1))</f>
        <v>5</v>
      </c>
      <c r="J1951" s="14" t="str">
        <f>VLOOKUP(tabDaten[[#This Row],[GrpKurz]],tabGruppierung[],2,FALSE)</f>
        <v>A   Sächlicher Verwaltungs- und Betriebsaufwand</v>
      </c>
      <c r="K19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7503-521000    Geräte, Ausstattungs- und Einrichtungsgegenstände  </v>
      </c>
      <c r="L1951" s="17">
        <f>IF(OR(tabDaten[[#This Row],[art]]="00",tabDaten[[#This Row],[art]]="10"),tabDaten[[#This Row],[Plan]],tabDaten[[#This Row],[Plan]]*-1)</f>
        <v>-500</v>
      </c>
      <c r="M1951" s="18">
        <f>IF(OR(tabDaten[[#This Row],[art]]="00",tabDaten[[#This Row],[art]]="10",tabDaten[[#This Row],[art]]="60",tabDaten[[#This Row],[art]]="70"),tabDaten[[#This Row],[Rechnung]],tabDaten[[#This Row],[Rechnung]]*-1)</f>
        <v>-555.25</v>
      </c>
      <c r="N1951" s="44">
        <v>1</v>
      </c>
      <c r="O1951" s="45" t="s">
        <v>997</v>
      </c>
      <c r="P1951" s="45" t="s">
        <v>1382</v>
      </c>
      <c r="Q1951" s="45" t="s">
        <v>1750</v>
      </c>
      <c r="R1951" s="45" t="s">
        <v>995</v>
      </c>
      <c r="S1951" s="45" t="s">
        <v>1546</v>
      </c>
      <c r="T1951" s="44" t="s">
        <v>125</v>
      </c>
      <c r="U1951" s="46">
        <v>500</v>
      </c>
      <c r="V1951" s="46">
        <v>555.25</v>
      </c>
    </row>
    <row r="1952" spans="2:22" x14ac:dyDescent="0.2">
      <c r="B1952" s="14" t="str">
        <f>IF(tabDaten[[#This Row],[MandNr]]="","Fehler",IF(tabDaten[[#This Row],[MandNr]]=1,"1 Stadt Bad Rappenau","2 Eigenbetrieb Stadtenwässerung"))</f>
        <v>1 Stadt Bad Rappenau</v>
      </c>
      <c r="C1952" s="14" t="str">
        <f>IF(OR(tabDaten[[#This Row],[art]]="00",tabDaten[[#This Row],[art]]="01",tabDaten[[#This Row],[art]]="60",tabDaten[[#This Row],[art]]="61"),"0 Verwaltungshaushalt","1 Vermögenshaushalt")</f>
        <v>0 Verwaltungshaushalt</v>
      </c>
      <c r="D1952" s="14" t="str">
        <f>VLOOKUP(tabDaten[[#This Row],[art]],tabKontenart[],2,FALSE)</f>
        <v>01 Ausgaben VerwaltungsHH</v>
      </c>
      <c r="E1952" s="14" t="str">
        <f>LEFT(tabDaten[[#This Row],[Gld]],1) &amp; "    " &amp;VLOOKUP((tabDaten[[#This Row],[MandNr]]&amp;"x"&amp;LEFT(tabDaten[[#This Row],[Gld]],1)),tabGliederung[],2,FALSE)</f>
        <v>7    öffentliche Einrichtungen,  Wirtschaftsförderung</v>
      </c>
      <c r="F1952" s="14" t="str">
        <f>LEFT(tabDaten[[#This Row],[Gld]],2) &amp; "    " &amp;VLOOKUP((tabDaten[[#This Row],[MandNr]]&amp;"x"&amp;LEFT(tabDaten[[#This Row],[Gld]],2)),tabGliederung[],2,FALSE)</f>
        <v xml:space="preserve">75    Bestattungswesen </v>
      </c>
      <c r="G19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2" s="14" t="str">
        <f>LEFT(tabDaten[[#This Row],[Gld]],4) &amp; "    " &amp;VLOOKUP((tabDaten[[#This Row],[MandNr]]&amp;"x"&amp;LEFT(tabDaten[[#This Row],[Gld]],4)),tabGliederung[],2,FALSE)</f>
        <v xml:space="preserve">7503    Friedhof Fürfeld </v>
      </c>
      <c r="I1952" s="14" t="str">
        <f>IF(OR(LEFT(tabDaten[[#This Row],[Grp]],1)*1=3,LEFT(tabDaten[[#This Row],[Grp]],1)*1=9),LEFT(tabDaten[[#This Row],[Grp]],2),LEFT(tabDaten[[#This Row],[Grp]],1))</f>
        <v>5</v>
      </c>
      <c r="J1952" s="14" t="str">
        <f>VLOOKUP(tabDaten[[#This Row],[GrpKurz]],tabGruppierung[],2,FALSE)</f>
        <v>A   Sächlicher Verwaltungs- und Betriebsaufwand</v>
      </c>
      <c r="K19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7503-541000    Strom   </v>
      </c>
      <c r="L1952" s="17">
        <f>IF(OR(tabDaten[[#This Row],[art]]="00",tabDaten[[#This Row],[art]]="10"),tabDaten[[#This Row],[Plan]],tabDaten[[#This Row],[Plan]]*-1)</f>
        <v>-300</v>
      </c>
      <c r="M1952" s="18">
        <f>IF(OR(tabDaten[[#This Row],[art]]="00",tabDaten[[#This Row],[art]]="10",tabDaten[[#This Row],[art]]="60",tabDaten[[#This Row],[art]]="70"),tabDaten[[#This Row],[Rechnung]],tabDaten[[#This Row],[Rechnung]]*-1)</f>
        <v>-948.14</v>
      </c>
      <c r="N1952" s="44">
        <v>1</v>
      </c>
      <c r="O1952" s="45" t="s">
        <v>997</v>
      </c>
      <c r="P1952" s="45" t="s">
        <v>1382</v>
      </c>
      <c r="Q1952" s="45" t="s">
        <v>1732</v>
      </c>
      <c r="R1952" s="45" t="s">
        <v>995</v>
      </c>
      <c r="S1952" s="45" t="s">
        <v>1546</v>
      </c>
      <c r="T1952" s="44" t="s">
        <v>135</v>
      </c>
      <c r="U1952" s="46">
        <v>300</v>
      </c>
      <c r="V1952" s="46">
        <v>948.14</v>
      </c>
    </row>
    <row r="1953" spans="2:22" x14ac:dyDescent="0.2">
      <c r="B1953" s="14" t="str">
        <f>IF(tabDaten[[#This Row],[MandNr]]="","Fehler",IF(tabDaten[[#This Row],[MandNr]]=1,"1 Stadt Bad Rappenau","2 Eigenbetrieb Stadtenwässerung"))</f>
        <v>1 Stadt Bad Rappenau</v>
      </c>
      <c r="C1953" s="14" t="str">
        <f>IF(OR(tabDaten[[#This Row],[art]]="00",tabDaten[[#This Row],[art]]="01",tabDaten[[#This Row],[art]]="60",tabDaten[[#This Row],[art]]="61"),"0 Verwaltungshaushalt","1 Vermögenshaushalt")</f>
        <v>0 Verwaltungshaushalt</v>
      </c>
      <c r="D1953" s="14" t="str">
        <f>VLOOKUP(tabDaten[[#This Row],[art]],tabKontenart[],2,FALSE)</f>
        <v>01 Ausgaben VerwaltungsHH</v>
      </c>
      <c r="E1953" s="14" t="str">
        <f>LEFT(tabDaten[[#This Row],[Gld]],1) &amp; "    " &amp;VLOOKUP((tabDaten[[#This Row],[MandNr]]&amp;"x"&amp;LEFT(tabDaten[[#This Row],[Gld]],1)),tabGliederung[],2,FALSE)</f>
        <v>7    öffentliche Einrichtungen,  Wirtschaftsförderung</v>
      </c>
      <c r="F1953" s="14" t="str">
        <f>LEFT(tabDaten[[#This Row],[Gld]],2) &amp; "    " &amp;VLOOKUP((tabDaten[[#This Row],[MandNr]]&amp;"x"&amp;LEFT(tabDaten[[#This Row],[Gld]],2)),tabGliederung[],2,FALSE)</f>
        <v xml:space="preserve">75    Bestattungswesen </v>
      </c>
      <c r="G19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3" s="14" t="str">
        <f>LEFT(tabDaten[[#This Row],[Gld]],4) &amp; "    " &amp;VLOOKUP((tabDaten[[#This Row],[MandNr]]&amp;"x"&amp;LEFT(tabDaten[[#This Row],[Gld]],4)),tabGliederung[],2,FALSE)</f>
        <v xml:space="preserve">7503    Friedhof Fürfeld </v>
      </c>
      <c r="I1953" s="14" t="str">
        <f>IF(OR(LEFT(tabDaten[[#This Row],[Grp]],1)*1=3,LEFT(tabDaten[[#This Row],[Grp]],1)*1=9),LEFT(tabDaten[[#This Row],[Grp]],2),LEFT(tabDaten[[#This Row],[Grp]],1))</f>
        <v>5</v>
      </c>
      <c r="J1953" s="14" t="str">
        <f>VLOOKUP(tabDaten[[#This Row],[GrpKurz]],tabGruppierung[],2,FALSE)</f>
        <v>A   Sächlicher Verwaltungs- und Betriebsaufwand</v>
      </c>
      <c r="K19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7503-542000    Wasser / Abwasser   </v>
      </c>
      <c r="L1953" s="17">
        <f>IF(OR(tabDaten[[#This Row],[art]]="00",tabDaten[[#This Row],[art]]="10"),tabDaten[[#This Row],[Plan]],tabDaten[[#This Row],[Plan]]*-1)</f>
        <v>-500</v>
      </c>
      <c r="M1953" s="18">
        <f>IF(OR(tabDaten[[#This Row],[art]]="00",tabDaten[[#This Row],[art]]="10",tabDaten[[#This Row],[art]]="60",tabDaten[[#This Row],[art]]="70"),tabDaten[[#This Row],[Rechnung]],tabDaten[[#This Row],[Rechnung]]*-1)</f>
        <v>-489.05</v>
      </c>
      <c r="N1953" s="44">
        <v>1</v>
      </c>
      <c r="O1953" s="45" t="s">
        <v>997</v>
      </c>
      <c r="P1953" s="45" t="s">
        <v>1382</v>
      </c>
      <c r="Q1953" s="45" t="s">
        <v>1733</v>
      </c>
      <c r="R1953" s="45" t="s">
        <v>995</v>
      </c>
      <c r="S1953" s="45" t="s">
        <v>1546</v>
      </c>
      <c r="T1953" s="44" t="s">
        <v>136</v>
      </c>
      <c r="U1953" s="46">
        <v>500</v>
      </c>
      <c r="V1953" s="46">
        <v>489.05</v>
      </c>
    </row>
    <row r="1954" spans="2:22" x14ac:dyDescent="0.2">
      <c r="B1954" s="14" t="str">
        <f>IF(tabDaten[[#This Row],[MandNr]]="","Fehler",IF(tabDaten[[#This Row],[MandNr]]=1,"1 Stadt Bad Rappenau","2 Eigenbetrieb Stadtenwässerung"))</f>
        <v>1 Stadt Bad Rappenau</v>
      </c>
      <c r="C1954" s="14" t="str">
        <f>IF(OR(tabDaten[[#This Row],[art]]="00",tabDaten[[#This Row],[art]]="01",tabDaten[[#This Row],[art]]="60",tabDaten[[#This Row],[art]]="61"),"0 Verwaltungshaushalt","1 Vermögenshaushalt")</f>
        <v>0 Verwaltungshaushalt</v>
      </c>
      <c r="D1954" s="14" t="str">
        <f>VLOOKUP(tabDaten[[#This Row],[art]],tabKontenart[],2,FALSE)</f>
        <v>01 Ausgaben VerwaltungsHH</v>
      </c>
      <c r="E1954" s="14" t="str">
        <f>LEFT(tabDaten[[#This Row],[Gld]],1) &amp; "    " &amp;VLOOKUP((tabDaten[[#This Row],[MandNr]]&amp;"x"&amp;LEFT(tabDaten[[#This Row],[Gld]],1)),tabGliederung[],2,FALSE)</f>
        <v>7    öffentliche Einrichtungen,  Wirtschaftsförderung</v>
      </c>
      <c r="F1954" s="14" t="str">
        <f>LEFT(tabDaten[[#This Row],[Gld]],2) &amp; "    " &amp;VLOOKUP((tabDaten[[#This Row],[MandNr]]&amp;"x"&amp;LEFT(tabDaten[[#This Row],[Gld]],2)),tabGliederung[],2,FALSE)</f>
        <v xml:space="preserve">75    Bestattungswesen </v>
      </c>
      <c r="G19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4" s="14" t="str">
        <f>LEFT(tabDaten[[#This Row],[Gld]],4) &amp; "    " &amp;VLOOKUP((tabDaten[[#This Row],[MandNr]]&amp;"x"&amp;LEFT(tabDaten[[#This Row],[Gld]],4)),tabGliederung[],2,FALSE)</f>
        <v xml:space="preserve">7503    Friedhof Fürfeld </v>
      </c>
      <c r="I1954" s="14" t="str">
        <f>IF(OR(LEFT(tabDaten[[#This Row],[Grp]],1)*1=3,LEFT(tabDaten[[#This Row],[Grp]],1)*1=9),LEFT(tabDaten[[#This Row],[Grp]],2),LEFT(tabDaten[[#This Row],[Grp]],1))</f>
        <v>5</v>
      </c>
      <c r="J1954" s="14" t="str">
        <f>VLOOKUP(tabDaten[[#This Row],[GrpKurz]],tabGruppierung[],2,FALSE)</f>
        <v>A   Sächlicher Verwaltungs- und Betriebsaufwand</v>
      </c>
      <c r="K19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7503-544000    Abfallgebühren   </v>
      </c>
      <c r="L1954" s="17">
        <f>IF(OR(tabDaten[[#This Row],[art]]="00",tabDaten[[#This Row],[art]]="10"),tabDaten[[#This Row],[Plan]],tabDaten[[#This Row],[Plan]]*-1)</f>
        <v>-1900</v>
      </c>
      <c r="M1954" s="18">
        <f>IF(OR(tabDaten[[#This Row],[art]]="00",tabDaten[[#This Row],[art]]="10",tabDaten[[#This Row],[art]]="60",tabDaten[[#This Row],[art]]="70"),tabDaten[[#This Row],[Rechnung]],tabDaten[[#This Row],[Rechnung]]*-1)</f>
        <v>-1800</v>
      </c>
      <c r="N1954" s="44">
        <v>1</v>
      </c>
      <c r="O1954" s="45" t="s">
        <v>997</v>
      </c>
      <c r="P1954" s="45" t="s">
        <v>1382</v>
      </c>
      <c r="Q1954" s="45" t="s">
        <v>1735</v>
      </c>
      <c r="R1954" s="45" t="s">
        <v>995</v>
      </c>
      <c r="S1954" s="45" t="s">
        <v>1546</v>
      </c>
      <c r="T1954" s="44" t="s">
        <v>138</v>
      </c>
      <c r="U1954" s="46">
        <v>1900</v>
      </c>
      <c r="V1954" s="46">
        <v>1800</v>
      </c>
    </row>
    <row r="1955" spans="2:22" x14ac:dyDescent="0.2">
      <c r="B1955" s="14" t="str">
        <f>IF(tabDaten[[#This Row],[MandNr]]="","Fehler",IF(tabDaten[[#This Row],[MandNr]]=1,"1 Stadt Bad Rappenau","2 Eigenbetrieb Stadtenwässerung"))</f>
        <v>1 Stadt Bad Rappenau</v>
      </c>
      <c r="C1955" s="14" t="str">
        <f>IF(OR(tabDaten[[#This Row],[art]]="00",tabDaten[[#This Row],[art]]="01",tabDaten[[#This Row],[art]]="60",tabDaten[[#This Row],[art]]="61"),"0 Verwaltungshaushalt","1 Vermögenshaushalt")</f>
        <v>0 Verwaltungshaushalt</v>
      </c>
      <c r="D1955" s="14" t="str">
        <f>VLOOKUP(tabDaten[[#This Row],[art]],tabKontenart[],2,FALSE)</f>
        <v>01 Ausgaben VerwaltungsHH</v>
      </c>
      <c r="E1955" s="14" t="str">
        <f>LEFT(tabDaten[[#This Row],[Gld]],1) &amp; "    " &amp;VLOOKUP((tabDaten[[#This Row],[MandNr]]&amp;"x"&amp;LEFT(tabDaten[[#This Row],[Gld]],1)),tabGliederung[],2,FALSE)</f>
        <v>7    öffentliche Einrichtungen,  Wirtschaftsförderung</v>
      </c>
      <c r="F1955" s="14" t="str">
        <f>LEFT(tabDaten[[#This Row],[Gld]],2) &amp; "    " &amp;VLOOKUP((tabDaten[[#This Row],[MandNr]]&amp;"x"&amp;LEFT(tabDaten[[#This Row],[Gld]],2)),tabGliederung[],2,FALSE)</f>
        <v xml:space="preserve">75    Bestattungswesen </v>
      </c>
      <c r="G19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5" s="14" t="str">
        <f>LEFT(tabDaten[[#This Row],[Gld]],4) &amp; "    " &amp;VLOOKUP((tabDaten[[#This Row],[MandNr]]&amp;"x"&amp;LEFT(tabDaten[[#This Row],[Gld]],4)),tabGliederung[],2,FALSE)</f>
        <v xml:space="preserve">7503    Friedhof Fürfeld </v>
      </c>
      <c r="I1955" s="14" t="str">
        <f>IF(OR(LEFT(tabDaten[[#This Row],[Grp]],1)*1=3,LEFT(tabDaten[[#This Row],[Grp]],1)*1=9),LEFT(tabDaten[[#This Row],[Grp]],2),LEFT(tabDaten[[#This Row],[Grp]],1))</f>
        <v>5</v>
      </c>
      <c r="J1955" s="14" t="str">
        <f>VLOOKUP(tabDaten[[#This Row],[GrpKurz]],tabGruppierung[],2,FALSE)</f>
        <v>A   Sächlicher Verwaltungs- und Betriebsaufwand</v>
      </c>
      <c r="K19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7503-545000    Reinigungskosten   </v>
      </c>
      <c r="L1955" s="17">
        <f>IF(OR(tabDaten[[#This Row],[art]]="00",tabDaten[[#This Row],[art]]="10"),tabDaten[[#This Row],[Plan]],tabDaten[[#This Row],[Plan]]*-1)</f>
        <v>0</v>
      </c>
      <c r="M1955" s="18">
        <f>IF(OR(tabDaten[[#This Row],[art]]="00",tabDaten[[#This Row],[art]]="10",tabDaten[[#This Row],[art]]="60",tabDaten[[#This Row],[art]]="70"),tabDaten[[#This Row],[Rechnung]],tabDaten[[#This Row],[Rechnung]]*-1)</f>
        <v>-373.48</v>
      </c>
      <c r="N1955" s="44">
        <v>1</v>
      </c>
      <c r="O1955" s="45" t="s">
        <v>997</v>
      </c>
      <c r="P1955" s="45" t="s">
        <v>1382</v>
      </c>
      <c r="Q1955" s="45" t="s">
        <v>1736</v>
      </c>
      <c r="R1955" s="45" t="s">
        <v>995</v>
      </c>
      <c r="S1955" s="45" t="s">
        <v>1546</v>
      </c>
      <c r="T1955" s="44" t="s">
        <v>139</v>
      </c>
      <c r="U1955" s="46">
        <v>0</v>
      </c>
      <c r="V1955" s="46">
        <v>373.48</v>
      </c>
    </row>
    <row r="1956" spans="2:22" x14ac:dyDescent="0.2">
      <c r="B1956" s="14" t="str">
        <f>IF(tabDaten[[#This Row],[MandNr]]="","Fehler",IF(tabDaten[[#This Row],[MandNr]]=1,"1 Stadt Bad Rappenau","2 Eigenbetrieb Stadtenwässerung"))</f>
        <v>1 Stadt Bad Rappenau</v>
      </c>
      <c r="C1956" s="14" t="str">
        <f>IF(OR(tabDaten[[#This Row],[art]]="00",tabDaten[[#This Row],[art]]="01",tabDaten[[#This Row],[art]]="60",tabDaten[[#This Row],[art]]="61"),"0 Verwaltungshaushalt","1 Vermögenshaushalt")</f>
        <v>0 Verwaltungshaushalt</v>
      </c>
      <c r="D1956" s="14" t="str">
        <f>VLOOKUP(tabDaten[[#This Row],[art]],tabKontenart[],2,FALSE)</f>
        <v>01 Ausgaben VerwaltungsHH</v>
      </c>
      <c r="E1956" s="14" t="str">
        <f>LEFT(tabDaten[[#This Row],[Gld]],1) &amp; "    " &amp;VLOOKUP((tabDaten[[#This Row],[MandNr]]&amp;"x"&amp;LEFT(tabDaten[[#This Row],[Gld]],1)),tabGliederung[],2,FALSE)</f>
        <v>7    öffentliche Einrichtungen,  Wirtschaftsförderung</v>
      </c>
      <c r="F1956" s="14" t="str">
        <f>LEFT(tabDaten[[#This Row],[Gld]],2) &amp; "    " &amp;VLOOKUP((tabDaten[[#This Row],[MandNr]]&amp;"x"&amp;LEFT(tabDaten[[#This Row],[Gld]],2)),tabGliederung[],2,FALSE)</f>
        <v xml:space="preserve">75    Bestattungswesen </v>
      </c>
      <c r="G19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6" s="14" t="str">
        <f>LEFT(tabDaten[[#This Row],[Gld]],4) &amp; "    " &amp;VLOOKUP((tabDaten[[#This Row],[MandNr]]&amp;"x"&amp;LEFT(tabDaten[[#This Row],[Gld]],4)),tabGliederung[],2,FALSE)</f>
        <v xml:space="preserve">7503    Friedhof Fürfeld </v>
      </c>
      <c r="I1956" s="14" t="str">
        <f>IF(OR(LEFT(tabDaten[[#This Row],[Grp]],1)*1=3,LEFT(tabDaten[[#This Row],[Grp]],1)*1=9),LEFT(tabDaten[[#This Row],[Grp]],2),LEFT(tabDaten[[#This Row],[Grp]],1))</f>
        <v>5</v>
      </c>
      <c r="J1956" s="14" t="str">
        <f>VLOOKUP(tabDaten[[#This Row],[GrpKurz]],tabGruppierung[],2,FALSE)</f>
        <v>A   Sächlicher Verwaltungs- und Betriebsaufwand</v>
      </c>
      <c r="K19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7503-546000    Steuern und Gebäudeversicherungen   </v>
      </c>
      <c r="L1956" s="17">
        <f>IF(OR(tabDaten[[#This Row],[art]]="00",tabDaten[[#This Row],[art]]="10"),tabDaten[[#This Row],[Plan]],tabDaten[[#This Row],[Plan]]*-1)</f>
        <v>-400</v>
      </c>
      <c r="M1956" s="18">
        <f>IF(OR(tabDaten[[#This Row],[art]]="00",tabDaten[[#This Row],[art]]="10",tabDaten[[#This Row],[art]]="60",tabDaten[[#This Row],[art]]="70"),tabDaten[[#This Row],[Rechnung]],tabDaten[[#This Row],[Rechnung]]*-1)</f>
        <v>-367.87</v>
      </c>
      <c r="N1956" s="44">
        <v>1</v>
      </c>
      <c r="O1956" s="45" t="s">
        <v>997</v>
      </c>
      <c r="P1956" s="45" t="s">
        <v>1382</v>
      </c>
      <c r="Q1956" s="45" t="s">
        <v>1737</v>
      </c>
      <c r="R1956" s="45" t="s">
        <v>995</v>
      </c>
      <c r="S1956" s="45" t="s">
        <v>1546</v>
      </c>
      <c r="T1956" s="44" t="s">
        <v>140</v>
      </c>
      <c r="U1956" s="46">
        <v>400</v>
      </c>
      <c r="V1956" s="46">
        <v>367.87</v>
      </c>
    </row>
    <row r="1957" spans="2:22" x14ac:dyDescent="0.2">
      <c r="B1957" s="14" t="str">
        <f>IF(tabDaten[[#This Row],[MandNr]]="","Fehler",IF(tabDaten[[#This Row],[MandNr]]=1,"1 Stadt Bad Rappenau","2 Eigenbetrieb Stadtenwässerung"))</f>
        <v>1 Stadt Bad Rappenau</v>
      </c>
      <c r="C1957" s="14" t="str">
        <f>IF(OR(tabDaten[[#This Row],[art]]="00",tabDaten[[#This Row],[art]]="01",tabDaten[[#This Row],[art]]="60",tabDaten[[#This Row],[art]]="61"),"0 Verwaltungshaushalt","1 Vermögenshaushalt")</f>
        <v>0 Verwaltungshaushalt</v>
      </c>
      <c r="D1957" s="14" t="str">
        <f>VLOOKUP(tabDaten[[#This Row],[art]],tabKontenart[],2,FALSE)</f>
        <v>01 Ausgaben VerwaltungsHH</v>
      </c>
      <c r="E1957" s="14" t="str">
        <f>LEFT(tabDaten[[#This Row],[Gld]],1) &amp; "    " &amp;VLOOKUP((tabDaten[[#This Row],[MandNr]]&amp;"x"&amp;LEFT(tabDaten[[#This Row],[Gld]],1)),tabGliederung[],2,FALSE)</f>
        <v>7    öffentliche Einrichtungen,  Wirtschaftsförderung</v>
      </c>
      <c r="F1957" s="14" t="str">
        <f>LEFT(tabDaten[[#This Row],[Gld]],2) &amp; "    " &amp;VLOOKUP((tabDaten[[#This Row],[MandNr]]&amp;"x"&amp;LEFT(tabDaten[[#This Row],[Gld]],2)),tabGliederung[],2,FALSE)</f>
        <v xml:space="preserve">75    Bestattungswesen </v>
      </c>
      <c r="G19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7" s="14" t="str">
        <f>LEFT(tabDaten[[#This Row],[Gld]],4) &amp; "    " &amp;VLOOKUP((tabDaten[[#This Row],[MandNr]]&amp;"x"&amp;LEFT(tabDaten[[#This Row],[Gld]],4)),tabGliederung[],2,FALSE)</f>
        <v xml:space="preserve">7503    Friedhof Fürfeld </v>
      </c>
      <c r="I1957" s="14" t="str">
        <f>IF(OR(LEFT(tabDaten[[#This Row],[Grp]],1)*1=3,LEFT(tabDaten[[#This Row],[Grp]],1)*1=9),LEFT(tabDaten[[#This Row],[Grp]],2),LEFT(tabDaten[[#This Row],[Grp]],1))</f>
        <v>5</v>
      </c>
      <c r="J1957" s="14" t="str">
        <f>VLOOKUP(tabDaten[[#This Row],[GrpKurz]],tabGruppierung[],2,FALSE)</f>
        <v>A   Sächlicher Verwaltungs- und Betriebsaufwand</v>
      </c>
      <c r="K19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7503-549000    sonstige Bewirtschaftungskosten (z.B. Schornsteinfeger, Feuerlöschgeräte) </v>
      </c>
      <c r="L1957" s="17">
        <f>IF(OR(tabDaten[[#This Row],[art]]="00",tabDaten[[#This Row],[art]]="10"),tabDaten[[#This Row],[Plan]],tabDaten[[#This Row],[Plan]]*-1)</f>
        <v>-100</v>
      </c>
      <c r="M1957" s="18">
        <f>IF(OR(tabDaten[[#This Row],[art]]="00",tabDaten[[#This Row],[art]]="10",tabDaten[[#This Row],[art]]="60",tabDaten[[#This Row],[art]]="70"),tabDaten[[#This Row],[Rechnung]],tabDaten[[#This Row],[Rechnung]]*-1)</f>
        <v>-33.17</v>
      </c>
      <c r="N1957" s="44">
        <v>1</v>
      </c>
      <c r="O1957" s="45" t="s">
        <v>997</v>
      </c>
      <c r="P1957" s="45" t="s">
        <v>1382</v>
      </c>
      <c r="Q1957" s="45" t="s">
        <v>1738</v>
      </c>
      <c r="R1957" s="45" t="s">
        <v>995</v>
      </c>
      <c r="S1957" s="45" t="s">
        <v>1546</v>
      </c>
      <c r="T1957" s="44" t="s">
        <v>141</v>
      </c>
      <c r="U1957" s="46">
        <v>100</v>
      </c>
      <c r="V1957" s="46">
        <v>33.17</v>
      </c>
    </row>
    <row r="1958" spans="2:22" x14ac:dyDescent="0.2">
      <c r="B1958" s="14" t="str">
        <f>IF(tabDaten[[#This Row],[MandNr]]="","Fehler",IF(tabDaten[[#This Row],[MandNr]]=1,"1 Stadt Bad Rappenau","2 Eigenbetrieb Stadtenwässerung"))</f>
        <v>1 Stadt Bad Rappenau</v>
      </c>
      <c r="C1958" s="14" t="str">
        <f>IF(OR(tabDaten[[#This Row],[art]]="00",tabDaten[[#This Row],[art]]="01",tabDaten[[#This Row],[art]]="60",tabDaten[[#This Row],[art]]="61"),"0 Verwaltungshaushalt","1 Vermögenshaushalt")</f>
        <v>0 Verwaltungshaushalt</v>
      </c>
      <c r="D1958" s="14" t="str">
        <f>VLOOKUP(tabDaten[[#This Row],[art]],tabKontenart[],2,FALSE)</f>
        <v>01 Ausgaben VerwaltungsHH</v>
      </c>
      <c r="E1958" s="14" t="str">
        <f>LEFT(tabDaten[[#This Row],[Gld]],1) &amp; "    " &amp;VLOOKUP((tabDaten[[#This Row],[MandNr]]&amp;"x"&amp;LEFT(tabDaten[[#This Row],[Gld]],1)),tabGliederung[],2,FALSE)</f>
        <v>7    öffentliche Einrichtungen,  Wirtschaftsförderung</v>
      </c>
      <c r="F1958" s="14" t="str">
        <f>LEFT(tabDaten[[#This Row],[Gld]],2) &amp; "    " &amp;VLOOKUP((tabDaten[[#This Row],[MandNr]]&amp;"x"&amp;LEFT(tabDaten[[#This Row],[Gld]],2)),tabGliederung[],2,FALSE)</f>
        <v xml:space="preserve">75    Bestattungswesen </v>
      </c>
      <c r="G19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8" s="14" t="str">
        <f>LEFT(tabDaten[[#This Row],[Gld]],4) &amp; "    " &amp;VLOOKUP((tabDaten[[#This Row],[MandNr]]&amp;"x"&amp;LEFT(tabDaten[[#This Row],[Gld]],4)),tabGliederung[],2,FALSE)</f>
        <v xml:space="preserve">7503    Friedhof Fürfeld </v>
      </c>
      <c r="I1958" s="14" t="str">
        <f>IF(OR(LEFT(tabDaten[[#This Row],[Grp]],1)*1=3,LEFT(tabDaten[[#This Row],[Grp]],1)*1=9),LEFT(tabDaten[[#This Row],[Grp]],2),LEFT(tabDaten[[#This Row],[Grp]],1))</f>
        <v>6</v>
      </c>
      <c r="J1958" s="14" t="str">
        <f>VLOOKUP(tabDaten[[#This Row],[GrpKurz]],tabGruppierung[],2,FALSE)</f>
        <v>A   Sächlicher Verwaltungs- und Betriebsaufwand</v>
      </c>
      <c r="K19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7503-634000    Leistungsvergütung an Unternehmen  </v>
      </c>
      <c r="L1958" s="17">
        <f>IF(OR(tabDaten[[#This Row],[art]]="00",tabDaten[[#This Row],[art]]="10"),tabDaten[[#This Row],[Plan]],tabDaten[[#This Row],[Plan]]*-1)</f>
        <v>-1000</v>
      </c>
      <c r="M1958" s="18">
        <f>IF(OR(tabDaten[[#This Row],[art]]="00",tabDaten[[#This Row],[art]]="10",tabDaten[[#This Row],[art]]="60",tabDaten[[#This Row],[art]]="70"),tabDaten[[#This Row],[Rechnung]],tabDaten[[#This Row],[Rechnung]]*-1)</f>
        <v>-1012.06</v>
      </c>
      <c r="N1958" s="44">
        <v>1</v>
      </c>
      <c r="O1958" s="45" t="s">
        <v>997</v>
      </c>
      <c r="P1958" s="45" t="s">
        <v>1382</v>
      </c>
      <c r="Q1958" s="45" t="s">
        <v>1744</v>
      </c>
      <c r="R1958" s="45" t="s">
        <v>995</v>
      </c>
      <c r="S1958" s="45" t="s">
        <v>1546</v>
      </c>
      <c r="T1958" s="44" t="s">
        <v>148</v>
      </c>
      <c r="U1958" s="46">
        <v>1000</v>
      </c>
      <c r="V1958" s="46">
        <v>1012.06</v>
      </c>
    </row>
    <row r="1959" spans="2:22" x14ac:dyDescent="0.2">
      <c r="B1959" s="14" t="str">
        <f>IF(tabDaten[[#This Row],[MandNr]]="","Fehler",IF(tabDaten[[#This Row],[MandNr]]=1,"1 Stadt Bad Rappenau","2 Eigenbetrieb Stadtenwässerung"))</f>
        <v>1 Stadt Bad Rappenau</v>
      </c>
      <c r="C1959" s="14" t="str">
        <f>IF(OR(tabDaten[[#This Row],[art]]="00",tabDaten[[#This Row],[art]]="01",tabDaten[[#This Row],[art]]="60",tabDaten[[#This Row],[art]]="61"),"0 Verwaltungshaushalt","1 Vermögenshaushalt")</f>
        <v>0 Verwaltungshaushalt</v>
      </c>
      <c r="D1959" s="14" t="str">
        <f>VLOOKUP(tabDaten[[#This Row],[art]],tabKontenart[],2,FALSE)</f>
        <v>01 Ausgaben VerwaltungsHH</v>
      </c>
      <c r="E1959" s="14" t="str">
        <f>LEFT(tabDaten[[#This Row],[Gld]],1) &amp; "    " &amp;VLOOKUP((tabDaten[[#This Row],[MandNr]]&amp;"x"&amp;LEFT(tabDaten[[#This Row],[Gld]],1)),tabGliederung[],2,FALSE)</f>
        <v>7    öffentliche Einrichtungen,  Wirtschaftsförderung</v>
      </c>
      <c r="F1959" s="14" t="str">
        <f>LEFT(tabDaten[[#This Row],[Gld]],2) &amp; "    " &amp;VLOOKUP((tabDaten[[#This Row],[MandNr]]&amp;"x"&amp;LEFT(tabDaten[[#This Row],[Gld]],2)),tabGliederung[],2,FALSE)</f>
        <v xml:space="preserve">75    Bestattungswesen </v>
      </c>
      <c r="G19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59" s="14" t="str">
        <f>LEFT(tabDaten[[#This Row],[Gld]],4) &amp; "    " &amp;VLOOKUP((tabDaten[[#This Row],[MandNr]]&amp;"x"&amp;LEFT(tabDaten[[#This Row],[Gld]],4)),tabGliederung[],2,FALSE)</f>
        <v xml:space="preserve">7503    Friedhof Fürfeld </v>
      </c>
      <c r="I1959" s="14" t="str">
        <f>IF(OR(LEFT(tabDaten[[#This Row],[Grp]],1)*1=3,LEFT(tabDaten[[#This Row],[Grp]],1)*1=9),LEFT(tabDaten[[#This Row],[Grp]],2),LEFT(tabDaten[[#This Row],[Grp]],1))</f>
        <v>6</v>
      </c>
      <c r="J1959" s="14" t="str">
        <f>VLOOKUP(tabDaten[[#This Row],[GrpKurz]],tabGruppierung[],2,FALSE)</f>
        <v>A   Sächlicher Verwaltungs- und Betriebsaufwand</v>
      </c>
      <c r="K19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7503-679000    Innere Verrechnung   </v>
      </c>
      <c r="L1959" s="17">
        <f>IF(OR(tabDaten[[#This Row],[art]]="00",tabDaten[[#This Row],[art]]="10"),tabDaten[[#This Row],[Plan]],tabDaten[[#This Row],[Plan]]*-1)</f>
        <v>-26300</v>
      </c>
      <c r="M1959" s="18">
        <f>IF(OR(tabDaten[[#This Row],[art]]="00",tabDaten[[#This Row],[art]]="10",tabDaten[[#This Row],[art]]="60",tabDaten[[#This Row],[art]]="70"),tabDaten[[#This Row],[Rechnung]],tabDaten[[#This Row],[Rechnung]]*-1)</f>
        <v>0</v>
      </c>
      <c r="N1959" s="44">
        <v>1</v>
      </c>
      <c r="O1959" s="45" t="s">
        <v>997</v>
      </c>
      <c r="P1959" s="45" t="s">
        <v>1382</v>
      </c>
      <c r="Q1959" s="45" t="s">
        <v>1728</v>
      </c>
      <c r="R1959" s="45" t="s">
        <v>995</v>
      </c>
      <c r="S1959" s="45" t="s">
        <v>1546</v>
      </c>
      <c r="T1959" s="44" t="s">
        <v>55</v>
      </c>
      <c r="U1959" s="46">
        <v>26300</v>
      </c>
      <c r="V1959" s="46">
        <v>0</v>
      </c>
    </row>
    <row r="1960" spans="2:22" x14ac:dyDescent="0.2">
      <c r="B1960" s="14" t="str">
        <f>IF(tabDaten[[#This Row],[MandNr]]="","Fehler",IF(tabDaten[[#This Row],[MandNr]]=1,"1 Stadt Bad Rappenau","2 Eigenbetrieb Stadtenwässerung"))</f>
        <v>1 Stadt Bad Rappenau</v>
      </c>
      <c r="C1960" s="14" t="str">
        <f>IF(OR(tabDaten[[#This Row],[art]]="00",tabDaten[[#This Row],[art]]="01",tabDaten[[#This Row],[art]]="60",tabDaten[[#This Row],[art]]="61"),"0 Verwaltungshaushalt","1 Vermögenshaushalt")</f>
        <v>0 Verwaltungshaushalt</v>
      </c>
      <c r="D1960" s="14" t="str">
        <f>VLOOKUP(tabDaten[[#This Row],[art]],tabKontenart[],2,FALSE)</f>
        <v>01 Ausgaben VerwaltungsHH</v>
      </c>
      <c r="E1960" s="14" t="str">
        <f>LEFT(tabDaten[[#This Row],[Gld]],1) &amp; "    " &amp;VLOOKUP((tabDaten[[#This Row],[MandNr]]&amp;"x"&amp;LEFT(tabDaten[[#This Row],[Gld]],1)),tabGliederung[],2,FALSE)</f>
        <v>7    öffentliche Einrichtungen,  Wirtschaftsförderung</v>
      </c>
      <c r="F1960" s="14" t="str">
        <f>LEFT(tabDaten[[#This Row],[Gld]],2) &amp; "    " &amp;VLOOKUP((tabDaten[[#This Row],[MandNr]]&amp;"x"&amp;LEFT(tabDaten[[#This Row],[Gld]],2)),tabGliederung[],2,FALSE)</f>
        <v xml:space="preserve">75    Bestattungswesen </v>
      </c>
      <c r="G19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0" s="14" t="str">
        <f>LEFT(tabDaten[[#This Row],[Gld]],4) &amp; "    " &amp;VLOOKUP((tabDaten[[#This Row],[MandNr]]&amp;"x"&amp;LEFT(tabDaten[[#This Row],[Gld]],4)),tabGliederung[],2,FALSE)</f>
        <v xml:space="preserve">7503    Friedhof Fürfeld </v>
      </c>
      <c r="I1960" s="14" t="str">
        <f>IF(OR(LEFT(tabDaten[[#This Row],[Grp]],1)*1=3,LEFT(tabDaten[[#This Row],[Grp]],1)*1=9),LEFT(tabDaten[[#This Row],[Grp]],2),LEFT(tabDaten[[#This Row],[Grp]],1))</f>
        <v>6</v>
      </c>
      <c r="J1960" s="14" t="str">
        <f>VLOOKUP(tabDaten[[#This Row],[GrpKurz]],tabGruppierung[],2,FALSE)</f>
        <v>A   Sächlicher Verwaltungs- und Betriebsaufwand</v>
      </c>
      <c r="K19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7503-680000    Abschreibungen   </v>
      </c>
      <c r="L1960" s="17">
        <f>IF(OR(tabDaten[[#This Row],[art]]="00",tabDaten[[#This Row],[art]]="10"),tabDaten[[#This Row],[Plan]],tabDaten[[#This Row],[Plan]]*-1)</f>
        <v>-3800</v>
      </c>
      <c r="M1960" s="18">
        <f>IF(OR(tabDaten[[#This Row],[art]]="00",tabDaten[[#This Row],[art]]="10",tabDaten[[#This Row],[art]]="60",tabDaten[[#This Row],[art]]="70"),tabDaten[[#This Row],[Rechnung]],tabDaten[[#This Row],[Rechnung]]*-1)</f>
        <v>-4016.92</v>
      </c>
      <c r="N1960" s="44">
        <v>1</v>
      </c>
      <c r="O1960" s="45" t="s">
        <v>997</v>
      </c>
      <c r="P1960" s="45" t="s">
        <v>1382</v>
      </c>
      <c r="Q1960" s="45" t="s">
        <v>1752</v>
      </c>
      <c r="R1960" s="45" t="s">
        <v>995</v>
      </c>
      <c r="S1960" s="45" t="s">
        <v>1546</v>
      </c>
      <c r="T1960" s="44" t="s">
        <v>98</v>
      </c>
      <c r="U1960" s="46">
        <v>3800</v>
      </c>
      <c r="V1960" s="46">
        <v>4016.92</v>
      </c>
    </row>
    <row r="1961" spans="2:22" x14ac:dyDescent="0.2">
      <c r="B1961" s="14" t="str">
        <f>IF(tabDaten[[#This Row],[MandNr]]="","Fehler",IF(tabDaten[[#This Row],[MandNr]]=1,"1 Stadt Bad Rappenau","2 Eigenbetrieb Stadtenwässerung"))</f>
        <v>1 Stadt Bad Rappenau</v>
      </c>
      <c r="C1961" s="14" t="str">
        <f>IF(OR(tabDaten[[#This Row],[art]]="00",tabDaten[[#This Row],[art]]="01",tabDaten[[#This Row],[art]]="60",tabDaten[[#This Row],[art]]="61"),"0 Verwaltungshaushalt","1 Vermögenshaushalt")</f>
        <v>0 Verwaltungshaushalt</v>
      </c>
      <c r="D1961" s="14" t="str">
        <f>VLOOKUP(tabDaten[[#This Row],[art]],tabKontenart[],2,FALSE)</f>
        <v>01 Ausgaben VerwaltungsHH</v>
      </c>
      <c r="E1961" s="14" t="str">
        <f>LEFT(tabDaten[[#This Row],[Gld]],1) &amp; "    " &amp;VLOOKUP((tabDaten[[#This Row],[MandNr]]&amp;"x"&amp;LEFT(tabDaten[[#This Row],[Gld]],1)),tabGliederung[],2,FALSE)</f>
        <v>7    öffentliche Einrichtungen,  Wirtschaftsförderung</v>
      </c>
      <c r="F1961" s="14" t="str">
        <f>LEFT(tabDaten[[#This Row],[Gld]],2) &amp; "    " &amp;VLOOKUP((tabDaten[[#This Row],[MandNr]]&amp;"x"&amp;LEFT(tabDaten[[#This Row],[Gld]],2)),tabGliederung[],2,FALSE)</f>
        <v xml:space="preserve">75    Bestattungswesen </v>
      </c>
      <c r="G19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1" s="14" t="str">
        <f>LEFT(tabDaten[[#This Row],[Gld]],4) &amp; "    " &amp;VLOOKUP((tabDaten[[#This Row],[MandNr]]&amp;"x"&amp;LEFT(tabDaten[[#This Row],[Gld]],4)),tabGliederung[],2,FALSE)</f>
        <v xml:space="preserve">7503    Friedhof Fürfeld </v>
      </c>
      <c r="I1961" s="14" t="str">
        <f>IF(OR(LEFT(tabDaten[[#This Row],[Grp]],1)*1=3,LEFT(tabDaten[[#This Row],[Grp]],1)*1=9),LEFT(tabDaten[[#This Row],[Grp]],2),LEFT(tabDaten[[#This Row],[Grp]],1))</f>
        <v>6</v>
      </c>
      <c r="J1961" s="14" t="str">
        <f>VLOOKUP(tabDaten[[#This Row],[GrpKurz]],tabGruppierung[],2,FALSE)</f>
        <v>A   Sächlicher Verwaltungs- und Betriebsaufwand</v>
      </c>
      <c r="K19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7503-685000    Verzinsung des Anlagekapitals   </v>
      </c>
      <c r="L1961" s="17">
        <f>IF(OR(tabDaten[[#This Row],[art]]="00",tabDaten[[#This Row],[art]]="10"),tabDaten[[#This Row],[Plan]],tabDaten[[#This Row],[Plan]]*-1)</f>
        <v>-5900</v>
      </c>
      <c r="M1961" s="18">
        <f>IF(OR(tabDaten[[#This Row],[art]]="00",tabDaten[[#This Row],[art]]="10",tabDaten[[#This Row],[art]]="60",tabDaten[[#This Row],[art]]="70"),tabDaten[[#This Row],[Rechnung]],tabDaten[[#This Row],[Rechnung]]*-1)</f>
        <v>-6305.94</v>
      </c>
      <c r="N1961" s="44">
        <v>1</v>
      </c>
      <c r="O1961" s="45" t="s">
        <v>997</v>
      </c>
      <c r="P1961" s="45" t="s">
        <v>1382</v>
      </c>
      <c r="Q1961" s="45" t="s">
        <v>1753</v>
      </c>
      <c r="R1961" s="45" t="s">
        <v>995</v>
      </c>
      <c r="S1961" s="45" t="s">
        <v>1546</v>
      </c>
      <c r="T1961" s="44" t="s">
        <v>165</v>
      </c>
      <c r="U1961" s="46">
        <v>5900</v>
      </c>
      <c r="V1961" s="46">
        <v>6305.94</v>
      </c>
    </row>
    <row r="1962" spans="2:22" x14ac:dyDescent="0.2">
      <c r="B1962" s="14" t="str">
        <f>IF(tabDaten[[#This Row],[MandNr]]="","Fehler",IF(tabDaten[[#This Row],[MandNr]]=1,"1 Stadt Bad Rappenau","2 Eigenbetrieb Stadtenwässerung"))</f>
        <v>1 Stadt Bad Rappenau</v>
      </c>
      <c r="C1962" s="14" t="str">
        <f>IF(OR(tabDaten[[#This Row],[art]]="00",tabDaten[[#This Row],[art]]="01",tabDaten[[#This Row],[art]]="60",tabDaten[[#This Row],[art]]="61"),"0 Verwaltungshaushalt","1 Vermögenshaushalt")</f>
        <v>0 Verwaltungshaushalt</v>
      </c>
      <c r="D1962" s="14" t="str">
        <f>VLOOKUP(tabDaten[[#This Row],[art]],tabKontenart[],2,FALSE)</f>
        <v>01 Ausgaben VerwaltungsHH</v>
      </c>
      <c r="E1962" s="14" t="str">
        <f>LEFT(tabDaten[[#This Row],[Gld]],1) &amp; "    " &amp;VLOOKUP((tabDaten[[#This Row],[MandNr]]&amp;"x"&amp;LEFT(tabDaten[[#This Row],[Gld]],1)),tabGliederung[],2,FALSE)</f>
        <v>7    öffentliche Einrichtungen,  Wirtschaftsförderung</v>
      </c>
      <c r="F1962" s="14" t="str">
        <f>LEFT(tabDaten[[#This Row],[Gld]],2) &amp; "    " &amp;VLOOKUP((tabDaten[[#This Row],[MandNr]]&amp;"x"&amp;LEFT(tabDaten[[#This Row],[Gld]],2)),tabGliederung[],2,FALSE)</f>
        <v xml:space="preserve">75    Bestattungswesen </v>
      </c>
      <c r="G19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2" s="14" t="str">
        <f>LEFT(tabDaten[[#This Row],[Gld]],4) &amp; "    " &amp;VLOOKUP((tabDaten[[#This Row],[MandNr]]&amp;"x"&amp;LEFT(tabDaten[[#This Row],[Gld]],4)),tabGliederung[],2,FALSE)</f>
        <v xml:space="preserve">7504    Friedhof Grombach </v>
      </c>
      <c r="I1962" s="14" t="str">
        <f>IF(OR(LEFT(tabDaten[[#This Row],[Grp]],1)*1=3,LEFT(tabDaten[[#This Row],[Grp]],1)*1=9),LEFT(tabDaten[[#This Row],[Grp]],2),LEFT(tabDaten[[#This Row],[Grp]],1))</f>
        <v>5</v>
      </c>
      <c r="J1962" s="14" t="str">
        <f>VLOOKUP(tabDaten[[#This Row],[GrpKurz]],tabGruppierung[],2,FALSE)</f>
        <v>A   Sächlicher Verwaltungs- und Betriebsaufwand</v>
      </c>
      <c r="K19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7504-501000    Gebäudeunterhaltung   </v>
      </c>
      <c r="L1962" s="17">
        <f>IF(OR(tabDaten[[#This Row],[art]]="00",tabDaten[[#This Row],[art]]="10"),tabDaten[[#This Row],[Plan]],tabDaten[[#This Row],[Plan]]*-1)</f>
        <v>-1000</v>
      </c>
      <c r="M1962" s="18">
        <f>IF(OR(tabDaten[[#This Row],[art]]="00",tabDaten[[#This Row],[art]]="10",tabDaten[[#This Row],[art]]="60",tabDaten[[#This Row],[art]]="70"),tabDaten[[#This Row],[Rechnung]],tabDaten[[#This Row],[Rechnung]]*-1)</f>
        <v>-32.72</v>
      </c>
      <c r="N1962" s="44">
        <v>1</v>
      </c>
      <c r="O1962" s="45" t="s">
        <v>997</v>
      </c>
      <c r="P1962" s="45" t="s">
        <v>1383</v>
      </c>
      <c r="Q1962" s="45" t="s">
        <v>1730</v>
      </c>
      <c r="R1962" s="45" t="s">
        <v>995</v>
      </c>
      <c r="S1962" s="45" t="s">
        <v>1546</v>
      </c>
      <c r="T1962" s="44" t="s">
        <v>133</v>
      </c>
      <c r="U1962" s="46">
        <v>1000</v>
      </c>
      <c r="V1962" s="46">
        <v>32.72</v>
      </c>
    </row>
    <row r="1963" spans="2:22" x14ac:dyDescent="0.2">
      <c r="B1963" s="14" t="str">
        <f>IF(tabDaten[[#This Row],[MandNr]]="","Fehler",IF(tabDaten[[#This Row],[MandNr]]=1,"1 Stadt Bad Rappenau","2 Eigenbetrieb Stadtenwässerung"))</f>
        <v>1 Stadt Bad Rappenau</v>
      </c>
      <c r="C1963" s="14" t="str">
        <f>IF(OR(tabDaten[[#This Row],[art]]="00",tabDaten[[#This Row],[art]]="01",tabDaten[[#This Row],[art]]="60",tabDaten[[#This Row],[art]]="61"),"0 Verwaltungshaushalt","1 Vermögenshaushalt")</f>
        <v>0 Verwaltungshaushalt</v>
      </c>
      <c r="D1963" s="14" t="str">
        <f>VLOOKUP(tabDaten[[#This Row],[art]],tabKontenart[],2,FALSE)</f>
        <v>01 Ausgaben VerwaltungsHH</v>
      </c>
      <c r="E1963" s="14" t="str">
        <f>LEFT(tabDaten[[#This Row],[Gld]],1) &amp; "    " &amp;VLOOKUP((tabDaten[[#This Row],[MandNr]]&amp;"x"&amp;LEFT(tabDaten[[#This Row],[Gld]],1)),tabGliederung[],2,FALSE)</f>
        <v>7    öffentliche Einrichtungen,  Wirtschaftsförderung</v>
      </c>
      <c r="F1963" s="14" t="str">
        <f>LEFT(tabDaten[[#This Row],[Gld]],2) &amp; "    " &amp;VLOOKUP((tabDaten[[#This Row],[MandNr]]&amp;"x"&amp;LEFT(tabDaten[[#This Row],[Gld]],2)),tabGliederung[],2,FALSE)</f>
        <v xml:space="preserve">75    Bestattungswesen </v>
      </c>
      <c r="G19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3" s="14" t="str">
        <f>LEFT(tabDaten[[#This Row],[Gld]],4) &amp; "    " &amp;VLOOKUP((tabDaten[[#This Row],[MandNr]]&amp;"x"&amp;LEFT(tabDaten[[#This Row],[Gld]],4)),tabGliederung[],2,FALSE)</f>
        <v xml:space="preserve">7504    Friedhof Grombach </v>
      </c>
      <c r="I1963" s="14" t="str">
        <f>IF(OR(LEFT(tabDaten[[#This Row],[Grp]],1)*1=3,LEFT(tabDaten[[#This Row],[Grp]],1)*1=9),LEFT(tabDaten[[#This Row],[Grp]],2),LEFT(tabDaten[[#This Row],[Grp]],1))</f>
        <v>5</v>
      </c>
      <c r="J1963" s="14" t="str">
        <f>VLOOKUP(tabDaten[[#This Row],[GrpKurz]],tabGruppierung[],2,FALSE)</f>
        <v>A   Sächlicher Verwaltungs- und Betriebsaufwand</v>
      </c>
      <c r="K19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7504-510000    Unterhaltung des sonstigen unbeweglichen Vermögens  </v>
      </c>
      <c r="L1963" s="17">
        <f>IF(OR(tabDaten[[#This Row],[art]]="00",tabDaten[[#This Row],[art]]="10"),tabDaten[[#This Row],[Plan]],tabDaten[[#This Row],[Plan]]*-1)</f>
        <v>-3000</v>
      </c>
      <c r="M1963" s="18">
        <f>IF(OR(tabDaten[[#This Row],[art]]="00",tabDaten[[#This Row],[art]]="10",tabDaten[[#This Row],[art]]="60",tabDaten[[#This Row],[art]]="70"),tabDaten[[#This Row],[Rechnung]],tabDaten[[#This Row],[Rechnung]]*-1)</f>
        <v>-2862.92</v>
      </c>
      <c r="N1963" s="44">
        <v>1</v>
      </c>
      <c r="O1963" s="45" t="s">
        <v>997</v>
      </c>
      <c r="P1963" s="45" t="s">
        <v>1383</v>
      </c>
      <c r="Q1963" s="45" t="s">
        <v>1731</v>
      </c>
      <c r="R1963" s="45" t="s">
        <v>995</v>
      </c>
      <c r="S1963" s="45" t="s">
        <v>1546</v>
      </c>
      <c r="T1963" s="44" t="s">
        <v>134</v>
      </c>
      <c r="U1963" s="46">
        <v>3000</v>
      </c>
      <c r="V1963" s="46">
        <v>2862.92</v>
      </c>
    </row>
    <row r="1964" spans="2:22" x14ac:dyDescent="0.2">
      <c r="B1964" s="14" t="str">
        <f>IF(tabDaten[[#This Row],[MandNr]]="","Fehler",IF(tabDaten[[#This Row],[MandNr]]=1,"1 Stadt Bad Rappenau","2 Eigenbetrieb Stadtenwässerung"))</f>
        <v>1 Stadt Bad Rappenau</v>
      </c>
      <c r="C1964" s="14" t="str">
        <f>IF(OR(tabDaten[[#This Row],[art]]="00",tabDaten[[#This Row],[art]]="01",tabDaten[[#This Row],[art]]="60",tabDaten[[#This Row],[art]]="61"),"0 Verwaltungshaushalt","1 Vermögenshaushalt")</f>
        <v>0 Verwaltungshaushalt</v>
      </c>
      <c r="D1964" s="14" t="str">
        <f>VLOOKUP(tabDaten[[#This Row],[art]],tabKontenart[],2,FALSE)</f>
        <v>01 Ausgaben VerwaltungsHH</v>
      </c>
      <c r="E1964" s="14" t="str">
        <f>LEFT(tabDaten[[#This Row],[Gld]],1) &amp; "    " &amp;VLOOKUP((tabDaten[[#This Row],[MandNr]]&amp;"x"&amp;LEFT(tabDaten[[#This Row],[Gld]],1)),tabGliederung[],2,FALSE)</f>
        <v>7    öffentliche Einrichtungen,  Wirtschaftsförderung</v>
      </c>
      <c r="F1964" s="14" t="str">
        <f>LEFT(tabDaten[[#This Row],[Gld]],2) &amp; "    " &amp;VLOOKUP((tabDaten[[#This Row],[MandNr]]&amp;"x"&amp;LEFT(tabDaten[[#This Row],[Gld]],2)),tabGliederung[],2,FALSE)</f>
        <v xml:space="preserve">75    Bestattungswesen </v>
      </c>
      <c r="G19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4" s="14" t="str">
        <f>LEFT(tabDaten[[#This Row],[Gld]],4) &amp; "    " &amp;VLOOKUP((tabDaten[[#This Row],[MandNr]]&amp;"x"&amp;LEFT(tabDaten[[#This Row],[Gld]],4)),tabGliederung[],2,FALSE)</f>
        <v xml:space="preserve">7504    Friedhof Grombach </v>
      </c>
      <c r="I1964" s="14" t="str">
        <f>IF(OR(LEFT(tabDaten[[#This Row],[Grp]],1)*1=3,LEFT(tabDaten[[#This Row],[Grp]],1)*1=9),LEFT(tabDaten[[#This Row],[Grp]],2),LEFT(tabDaten[[#This Row],[Grp]],1))</f>
        <v>5</v>
      </c>
      <c r="J1964" s="14" t="str">
        <f>VLOOKUP(tabDaten[[#This Row],[GrpKurz]],tabGruppierung[],2,FALSE)</f>
        <v>A   Sächlicher Verwaltungs- und Betriebsaufwand</v>
      </c>
      <c r="K19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7504-521000    Geräte, Ausstattungs- und Einrichtungsgegenstände  </v>
      </c>
      <c r="L1964" s="17">
        <f>IF(OR(tabDaten[[#This Row],[art]]="00",tabDaten[[#This Row],[art]]="10"),tabDaten[[#This Row],[Plan]],tabDaten[[#This Row],[Plan]]*-1)</f>
        <v>-500</v>
      </c>
      <c r="M1964" s="18">
        <f>IF(OR(tabDaten[[#This Row],[art]]="00",tabDaten[[#This Row],[art]]="10",tabDaten[[#This Row],[art]]="60",tabDaten[[#This Row],[art]]="70"),tabDaten[[#This Row],[Rechnung]],tabDaten[[#This Row],[Rechnung]]*-1)</f>
        <v>-408.62</v>
      </c>
      <c r="N1964" s="44">
        <v>1</v>
      </c>
      <c r="O1964" s="45" t="s">
        <v>997</v>
      </c>
      <c r="P1964" s="45" t="s">
        <v>1383</v>
      </c>
      <c r="Q1964" s="45" t="s">
        <v>1750</v>
      </c>
      <c r="R1964" s="45" t="s">
        <v>995</v>
      </c>
      <c r="S1964" s="45" t="s">
        <v>1546</v>
      </c>
      <c r="T1964" s="44" t="s">
        <v>125</v>
      </c>
      <c r="U1964" s="46">
        <v>500</v>
      </c>
      <c r="V1964" s="46">
        <v>408.62</v>
      </c>
    </row>
    <row r="1965" spans="2:22" x14ac:dyDescent="0.2">
      <c r="B1965" s="14" t="str">
        <f>IF(tabDaten[[#This Row],[MandNr]]="","Fehler",IF(tabDaten[[#This Row],[MandNr]]=1,"1 Stadt Bad Rappenau","2 Eigenbetrieb Stadtenwässerung"))</f>
        <v>1 Stadt Bad Rappenau</v>
      </c>
      <c r="C1965" s="14" t="str">
        <f>IF(OR(tabDaten[[#This Row],[art]]="00",tabDaten[[#This Row],[art]]="01",tabDaten[[#This Row],[art]]="60",tabDaten[[#This Row],[art]]="61"),"0 Verwaltungshaushalt","1 Vermögenshaushalt")</f>
        <v>0 Verwaltungshaushalt</v>
      </c>
      <c r="D1965" s="14" t="str">
        <f>VLOOKUP(tabDaten[[#This Row],[art]],tabKontenart[],2,FALSE)</f>
        <v>01 Ausgaben VerwaltungsHH</v>
      </c>
      <c r="E1965" s="14" t="str">
        <f>LEFT(tabDaten[[#This Row],[Gld]],1) &amp; "    " &amp;VLOOKUP((tabDaten[[#This Row],[MandNr]]&amp;"x"&amp;LEFT(tabDaten[[#This Row],[Gld]],1)),tabGliederung[],2,FALSE)</f>
        <v>7    öffentliche Einrichtungen,  Wirtschaftsförderung</v>
      </c>
      <c r="F1965" s="14" t="str">
        <f>LEFT(tabDaten[[#This Row],[Gld]],2) &amp; "    " &amp;VLOOKUP((tabDaten[[#This Row],[MandNr]]&amp;"x"&amp;LEFT(tabDaten[[#This Row],[Gld]],2)),tabGliederung[],2,FALSE)</f>
        <v xml:space="preserve">75    Bestattungswesen </v>
      </c>
      <c r="G19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5" s="14" t="str">
        <f>LEFT(tabDaten[[#This Row],[Gld]],4) &amp; "    " &amp;VLOOKUP((tabDaten[[#This Row],[MandNr]]&amp;"x"&amp;LEFT(tabDaten[[#This Row],[Gld]],4)),tabGliederung[],2,FALSE)</f>
        <v xml:space="preserve">7504    Friedhof Grombach </v>
      </c>
      <c r="I1965" s="14" t="str">
        <f>IF(OR(LEFT(tabDaten[[#This Row],[Grp]],1)*1=3,LEFT(tabDaten[[#This Row],[Grp]],1)*1=9),LEFT(tabDaten[[#This Row],[Grp]],2),LEFT(tabDaten[[#This Row],[Grp]],1))</f>
        <v>5</v>
      </c>
      <c r="J1965" s="14" t="str">
        <f>VLOOKUP(tabDaten[[#This Row],[GrpKurz]],tabGruppierung[],2,FALSE)</f>
        <v>A   Sächlicher Verwaltungs- und Betriebsaufwand</v>
      </c>
      <c r="K19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7504-541000    Strom   </v>
      </c>
      <c r="L1965" s="17">
        <f>IF(OR(tabDaten[[#This Row],[art]]="00",tabDaten[[#This Row],[art]]="10"),tabDaten[[#This Row],[Plan]],tabDaten[[#This Row],[Plan]]*-1)</f>
        <v>-100</v>
      </c>
      <c r="M1965" s="18">
        <f>IF(OR(tabDaten[[#This Row],[art]]="00",tabDaten[[#This Row],[art]]="10",tabDaten[[#This Row],[art]]="60",tabDaten[[#This Row],[art]]="70"),tabDaten[[#This Row],[Rechnung]],tabDaten[[#This Row],[Rechnung]]*-1)</f>
        <v>-400.5</v>
      </c>
      <c r="N1965" s="44">
        <v>1</v>
      </c>
      <c r="O1965" s="45" t="s">
        <v>997</v>
      </c>
      <c r="P1965" s="45" t="s">
        <v>1383</v>
      </c>
      <c r="Q1965" s="45" t="s">
        <v>1732</v>
      </c>
      <c r="R1965" s="45" t="s">
        <v>995</v>
      </c>
      <c r="S1965" s="45" t="s">
        <v>1546</v>
      </c>
      <c r="T1965" s="44" t="s">
        <v>135</v>
      </c>
      <c r="U1965" s="46">
        <v>100</v>
      </c>
      <c r="V1965" s="46">
        <v>400.5</v>
      </c>
    </row>
    <row r="1966" spans="2:22" x14ac:dyDescent="0.2">
      <c r="B1966" s="14" t="str">
        <f>IF(tabDaten[[#This Row],[MandNr]]="","Fehler",IF(tabDaten[[#This Row],[MandNr]]=1,"1 Stadt Bad Rappenau","2 Eigenbetrieb Stadtenwässerung"))</f>
        <v>1 Stadt Bad Rappenau</v>
      </c>
      <c r="C1966" s="14" t="str">
        <f>IF(OR(tabDaten[[#This Row],[art]]="00",tabDaten[[#This Row],[art]]="01",tabDaten[[#This Row],[art]]="60",tabDaten[[#This Row],[art]]="61"),"0 Verwaltungshaushalt","1 Vermögenshaushalt")</f>
        <v>0 Verwaltungshaushalt</v>
      </c>
      <c r="D1966" s="14" t="str">
        <f>VLOOKUP(tabDaten[[#This Row],[art]],tabKontenart[],2,FALSE)</f>
        <v>01 Ausgaben VerwaltungsHH</v>
      </c>
      <c r="E1966" s="14" t="str">
        <f>LEFT(tabDaten[[#This Row],[Gld]],1) &amp; "    " &amp;VLOOKUP((tabDaten[[#This Row],[MandNr]]&amp;"x"&amp;LEFT(tabDaten[[#This Row],[Gld]],1)),tabGliederung[],2,FALSE)</f>
        <v>7    öffentliche Einrichtungen,  Wirtschaftsförderung</v>
      </c>
      <c r="F1966" s="14" t="str">
        <f>LEFT(tabDaten[[#This Row],[Gld]],2) &amp; "    " &amp;VLOOKUP((tabDaten[[#This Row],[MandNr]]&amp;"x"&amp;LEFT(tabDaten[[#This Row],[Gld]],2)),tabGliederung[],2,FALSE)</f>
        <v xml:space="preserve">75    Bestattungswesen </v>
      </c>
      <c r="G19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6" s="14" t="str">
        <f>LEFT(tabDaten[[#This Row],[Gld]],4) &amp; "    " &amp;VLOOKUP((tabDaten[[#This Row],[MandNr]]&amp;"x"&amp;LEFT(tabDaten[[#This Row],[Gld]],4)),tabGliederung[],2,FALSE)</f>
        <v xml:space="preserve">7504    Friedhof Grombach </v>
      </c>
      <c r="I1966" s="14" t="str">
        <f>IF(OR(LEFT(tabDaten[[#This Row],[Grp]],1)*1=3,LEFT(tabDaten[[#This Row],[Grp]],1)*1=9),LEFT(tabDaten[[#This Row],[Grp]],2),LEFT(tabDaten[[#This Row],[Grp]],1))</f>
        <v>5</v>
      </c>
      <c r="J1966" s="14" t="str">
        <f>VLOOKUP(tabDaten[[#This Row],[GrpKurz]],tabGruppierung[],2,FALSE)</f>
        <v>A   Sächlicher Verwaltungs- und Betriebsaufwand</v>
      </c>
      <c r="K19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7504-542000    Wasser / Abwasser   </v>
      </c>
      <c r="L1966" s="17">
        <f>IF(OR(tabDaten[[#This Row],[art]]="00",tabDaten[[#This Row],[art]]="10"),tabDaten[[#This Row],[Plan]],tabDaten[[#This Row],[Plan]]*-1)</f>
        <v>-600</v>
      </c>
      <c r="M1966" s="18">
        <f>IF(OR(tabDaten[[#This Row],[art]]="00",tabDaten[[#This Row],[art]]="10",tabDaten[[#This Row],[art]]="60",tabDaten[[#This Row],[art]]="70"),tabDaten[[#This Row],[Rechnung]],tabDaten[[#This Row],[Rechnung]]*-1)</f>
        <v>-535.46</v>
      </c>
      <c r="N1966" s="44">
        <v>1</v>
      </c>
      <c r="O1966" s="45" t="s">
        <v>997</v>
      </c>
      <c r="P1966" s="45" t="s">
        <v>1383</v>
      </c>
      <c r="Q1966" s="45" t="s">
        <v>1733</v>
      </c>
      <c r="R1966" s="45" t="s">
        <v>995</v>
      </c>
      <c r="S1966" s="45" t="s">
        <v>1546</v>
      </c>
      <c r="T1966" s="44" t="s">
        <v>136</v>
      </c>
      <c r="U1966" s="46">
        <v>600</v>
      </c>
      <c r="V1966" s="46">
        <v>535.46</v>
      </c>
    </row>
    <row r="1967" spans="2:22" x14ac:dyDescent="0.2">
      <c r="B1967" s="14" t="str">
        <f>IF(tabDaten[[#This Row],[MandNr]]="","Fehler",IF(tabDaten[[#This Row],[MandNr]]=1,"1 Stadt Bad Rappenau","2 Eigenbetrieb Stadtenwässerung"))</f>
        <v>1 Stadt Bad Rappenau</v>
      </c>
      <c r="C1967" s="14" t="str">
        <f>IF(OR(tabDaten[[#This Row],[art]]="00",tabDaten[[#This Row],[art]]="01",tabDaten[[#This Row],[art]]="60",tabDaten[[#This Row],[art]]="61"),"0 Verwaltungshaushalt","1 Vermögenshaushalt")</f>
        <v>0 Verwaltungshaushalt</v>
      </c>
      <c r="D1967" s="14" t="str">
        <f>VLOOKUP(tabDaten[[#This Row],[art]],tabKontenart[],2,FALSE)</f>
        <v>01 Ausgaben VerwaltungsHH</v>
      </c>
      <c r="E1967" s="14" t="str">
        <f>LEFT(tabDaten[[#This Row],[Gld]],1) &amp; "    " &amp;VLOOKUP((tabDaten[[#This Row],[MandNr]]&amp;"x"&amp;LEFT(tabDaten[[#This Row],[Gld]],1)),tabGliederung[],2,FALSE)</f>
        <v>7    öffentliche Einrichtungen,  Wirtschaftsförderung</v>
      </c>
      <c r="F1967" s="14" t="str">
        <f>LEFT(tabDaten[[#This Row],[Gld]],2) &amp; "    " &amp;VLOOKUP((tabDaten[[#This Row],[MandNr]]&amp;"x"&amp;LEFT(tabDaten[[#This Row],[Gld]],2)),tabGliederung[],2,FALSE)</f>
        <v xml:space="preserve">75    Bestattungswesen </v>
      </c>
      <c r="G19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7" s="14" t="str">
        <f>LEFT(tabDaten[[#This Row],[Gld]],4) &amp; "    " &amp;VLOOKUP((tabDaten[[#This Row],[MandNr]]&amp;"x"&amp;LEFT(tabDaten[[#This Row],[Gld]],4)),tabGliederung[],2,FALSE)</f>
        <v xml:space="preserve">7504    Friedhof Grombach </v>
      </c>
      <c r="I1967" s="14" t="str">
        <f>IF(OR(LEFT(tabDaten[[#This Row],[Grp]],1)*1=3,LEFT(tabDaten[[#This Row],[Grp]],1)*1=9),LEFT(tabDaten[[#This Row],[Grp]],2),LEFT(tabDaten[[#This Row],[Grp]],1))</f>
        <v>5</v>
      </c>
      <c r="J1967" s="14" t="str">
        <f>VLOOKUP(tabDaten[[#This Row],[GrpKurz]],tabGruppierung[],2,FALSE)</f>
        <v>A   Sächlicher Verwaltungs- und Betriebsaufwand</v>
      </c>
      <c r="K19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7504-544000    Abfallgebühren   </v>
      </c>
      <c r="L1967" s="17">
        <f>IF(OR(tabDaten[[#This Row],[art]]="00",tabDaten[[#This Row],[art]]="10"),tabDaten[[#This Row],[Plan]],tabDaten[[#This Row],[Plan]]*-1)</f>
        <v>-2800</v>
      </c>
      <c r="M1967" s="18">
        <f>IF(OR(tabDaten[[#This Row],[art]]="00",tabDaten[[#This Row],[art]]="10",tabDaten[[#This Row],[art]]="60",tabDaten[[#This Row],[art]]="70"),tabDaten[[#This Row],[Rechnung]],tabDaten[[#This Row],[Rechnung]]*-1)</f>
        <v>-1800</v>
      </c>
      <c r="N1967" s="44">
        <v>1</v>
      </c>
      <c r="O1967" s="45" t="s">
        <v>997</v>
      </c>
      <c r="P1967" s="45" t="s">
        <v>1383</v>
      </c>
      <c r="Q1967" s="45" t="s">
        <v>1735</v>
      </c>
      <c r="R1967" s="45" t="s">
        <v>995</v>
      </c>
      <c r="S1967" s="45" t="s">
        <v>1546</v>
      </c>
      <c r="T1967" s="44" t="s">
        <v>138</v>
      </c>
      <c r="U1967" s="46">
        <v>2800</v>
      </c>
      <c r="V1967" s="46">
        <v>1800</v>
      </c>
    </row>
    <row r="1968" spans="2:22" x14ac:dyDescent="0.2">
      <c r="B1968" s="14" t="str">
        <f>IF(tabDaten[[#This Row],[MandNr]]="","Fehler",IF(tabDaten[[#This Row],[MandNr]]=1,"1 Stadt Bad Rappenau","2 Eigenbetrieb Stadtenwässerung"))</f>
        <v>1 Stadt Bad Rappenau</v>
      </c>
      <c r="C1968" s="14" t="str">
        <f>IF(OR(tabDaten[[#This Row],[art]]="00",tabDaten[[#This Row],[art]]="01",tabDaten[[#This Row],[art]]="60",tabDaten[[#This Row],[art]]="61"),"0 Verwaltungshaushalt","1 Vermögenshaushalt")</f>
        <v>0 Verwaltungshaushalt</v>
      </c>
      <c r="D1968" s="14" t="str">
        <f>VLOOKUP(tabDaten[[#This Row],[art]],tabKontenart[],2,FALSE)</f>
        <v>01 Ausgaben VerwaltungsHH</v>
      </c>
      <c r="E1968" s="14" t="str">
        <f>LEFT(tabDaten[[#This Row],[Gld]],1) &amp; "    " &amp;VLOOKUP((tabDaten[[#This Row],[MandNr]]&amp;"x"&amp;LEFT(tabDaten[[#This Row],[Gld]],1)),tabGliederung[],2,FALSE)</f>
        <v>7    öffentliche Einrichtungen,  Wirtschaftsförderung</v>
      </c>
      <c r="F1968" s="14" t="str">
        <f>LEFT(tabDaten[[#This Row],[Gld]],2) &amp; "    " &amp;VLOOKUP((tabDaten[[#This Row],[MandNr]]&amp;"x"&amp;LEFT(tabDaten[[#This Row],[Gld]],2)),tabGliederung[],2,FALSE)</f>
        <v xml:space="preserve">75    Bestattungswesen </v>
      </c>
      <c r="G19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8" s="14" t="str">
        <f>LEFT(tabDaten[[#This Row],[Gld]],4) &amp; "    " &amp;VLOOKUP((tabDaten[[#This Row],[MandNr]]&amp;"x"&amp;LEFT(tabDaten[[#This Row],[Gld]],4)),tabGliederung[],2,FALSE)</f>
        <v xml:space="preserve">7504    Friedhof Grombach </v>
      </c>
      <c r="I1968" s="14" t="str">
        <f>IF(OR(LEFT(tabDaten[[#This Row],[Grp]],1)*1=3,LEFT(tabDaten[[#This Row],[Grp]],1)*1=9),LEFT(tabDaten[[#This Row],[Grp]],2),LEFT(tabDaten[[#This Row],[Grp]],1))</f>
        <v>5</v>
      </c>
      <c r="J1968" s="14" t="str">
        <f>VLOOKUP(tabDaten[[#This Row],[GrpKurz]],tabGruppierung[],2,FALSE)</f>
        <v>A   Sächlicher Verwaltungs- und Betriebsaufwand</v>
      </c>
      <c r="K19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7504-545000    Reinigungskosten   </v>
      </c>
      <c r="L1968" s="17">
        <f>IF(OR(tabDaten[[#This Row],[art]]="00",tabDaten[[#This Row],[art]]="10"),tabDaten[[#This Row],[Plan]],tabDaten[[#This Row],[Plan]]*-1)</f>
        <v>-1400</v>
      </c>
      <c r="M1968" s="18">
        <f>IF(OR(tabDaten[[#This Row],[art]]="00",tabDaten[[#This Row],[art]]="10",tabDaten[[#This Row],[art]]="60",tabDaten[[#This Row],[art]]="70"),tabDaten[[#This Row],[Rechnung]],tabDaten[[#This Row],[Rechnung]]*-1)</f>
        <v>-169.46</v>
      </c>
      <c r="N1968" s="44">
        <v>1</v>
      </c>
      <c r="O1968" s="45" t="s">
        <v>997</v>
      </c>
      <c r="P1968" s="45" t="s">
        <v>1383</v>
      </c>
      <c r="Q1968" s="45" t="s">
        <v>1736</v>
      </c>
      <c r="R1968" s="45" t="s">
        <v>995</v>
      </c>
      <c r="S1968" s="45" t="s">
        <v>1546</v>
      </c>
      <c r="T1968" s="44" t="s">
        <v>139</v>
      </c>
      <c r="U1968" s="46">
        <v>1400</v>
      </c>
      <c r="V1968" s="46">
        <v>169.46</v>
      </c>
    </row>
    <row r="1969" spans="2:22" x14ac:dyDescent="0.2">
      <c r="B1969" s="14" t="str">
        <f>IF(tabDaten[[#This Row],[MandNr]]="","Fehler",IF(tabDaten[[#This Row],[MandNr]]=1,"1 Stadt Bad Rappenau","2 Eigenbetrieb Stadtenwässerung"))</f>
        <v>1 Stadt Bad Rappenau</v>
      </c>
      <c r="C1969" s="14" t="str">
        <f>IF(OR(tabDaten[[#This Row],[art]]="00",tabDaten[[#This Row],[art]]="01",tabDaten[[#This Row],[art]]="60",tabDaten[[#This Row],[art]]="61"),"0 Verwaltungshaushalt","1 Vermögenshaushalt")</f>
        <v>0 Verwaltungshaushalt</v>
      </c>
      <c r="D1969" s="14" t="str">
        <f>VLOOKUP(tabDaten[[#This Row],[art]],tabKontenart[],2,FALSE)</f>
        <v>01 Ausgaben VerwaltungsHH</v>
      </c>
      <c r="E1969" s="14" t="str">
        <f>LEFT(tabDaten[[#This Row],[Gld]],1) &amp; "    " &amp;VLOOKUP((tabDaten[[#This Row],[MandNr]]&amp;"x"&amp;LEFT(tabDaten[[#This Row],[Gld]],1)),tabGliederung[],2,FALSE)</f>
        <v>7    öffentliche Einrichtungen,  Wirtschaftsförderung</v>
      </c>
      <c r="F1969" s="14" t="str">
        <f>LEFT(tabDaten[[#This Row],[Gld]],2) &amp; "    " &amp;VLOOKUP((tabDaten[[#This Row],[MandNr]]&amp;"x"&amp;LEFT(tabDaten[[#This Row],[Gld]],2)),tabGliederung[],2,FALSE)</f>
        <v xml:space="preserve">75    Bestattungswesen </v>
      </c>
      <c r="G19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69" s="14" t="str">
        <f>LEFT(tabDaten[[#This Row],[Gld]],4) &amp; "    " &amp;VLOOKUP((tabDaten[[#This Row],[MandNr]]&amp;"x"&amp;LEFT(tabDaten[[#This Row],[Gld]],4)),tabGliederung[],2,FALSE)</f>
        <v xml:space="preserve">7504    Friedhof Grombach </v>
      </c>
      <c r="I1969" s="14" t="str">
        <f>IF(OR(LEFT(tabDaten[[#This Row],[Grp]],1)*1=3,LEFT(tabDaten[[#This Row],[Grp]],1)*1=9),LEFT(tabDaten[[#This Row],[Grp]],2),LEFT(tabDaten[[#This Row],[Grp]],1))</f>
        <v>5</v>
      </c>
      <c r="J1969" s="14" t="str">
        <f>VLOOKUP(tabDaten[[#This Row],[GrpKurz]],tabGruppierung[],2,FALSE)</f>
        <v>A   Sächlicher Verwaltungs- und Betriebsaufwand</v>
      </c>
      <c r="K19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7504-546000    Steuern und Gebäudeversicherungen   </v>
      </c>
      <c r="L1969" s="17">
        <f>IF(OR(tabDaten[[#This Row],[art]]="00",tabDaten[[#This Row],[art]]="10"),tabDaten[[#This Row],[Plan]],tabDaten[[#This Row],[Plan]]*-1)</f>
        <v>-400</v>
      </c>
      <c r="M1969" s="18">
        <f>IF(OR(tabDaten[[#This Row],[art]]="00",tabDaten[[#This Row],[art]]="10",tabDaten[[#This Row],[art]]="60",tabDaten[[#This Row],[art]]="70"),tabDaten[[#This Row],[Rechnung]],tabDaten[[#This Row],[Rechnung]]*-1)</f>
        <v>-351.18</v>
      </c>
      <c r="N1969" s="44">
        <v>1</v>
      </c>
      <c r="O1969" s="45" t="s">
        <v>997</v>
      </c>
      <c r="P1969" s="45" t="s">
        <v>1383</v>
      </c>
      <c r="Q1969" s="45" t="s">
        <v>1737</v>
      </c>
      <c r="R1969" s="45" t="s">
        <v>995</v>
      </c>
      <c r="S1969" s="45" t="s">
        <v>1546</v>
      </c>
      <c r="T1969" s="44" t="s">
        <v>140</v>
      </c>
      <c r="U1969" s="46">
        <v>400</v>
      </c>
      <c r="V1969" s="46">
        <v>351.18</v>
      </c>
    </row>
    <row r="1970" spans="2:22" x14ac:dyDescent="0.2">
      <c r="B1970" s="14" t="str">
        <f>IF(tabDaten[[#This Row],[MandNr]]="","Fehler",IF(tabDaten[[#This Row],[MandNr]]=1,"1 Stadt Bad Rappenau","2 Eigenbetrieb Stadtenwässerung"))</f>
        <v>1 Stadt Bad Rappenau</v>
      </c>
      <c r="C1970" s="14" t="str">
        <f>IF(OR(tabDaten[[#This Row],[art]]="00",tabDaten[[#This Row],[art]]="01",tabDaten[[#This Row],[art]]="60",tabDaten[[#This Row],[art]]="61"),"0 Verwaltungshaushalt","1 Vermögenshaushalt")</f>
        <v>0 Verwaltungshaushalt</v>
      </c>
      <c r="D1970" s="14" t="str">
        <f>VLOOKUP(tabDaten[[#This Row],[art]],tabKontenart[],2,FALSE)</f>
        <v>01 Ausgaben VerwaltungsHH</v>
      </c>
      <c r="E1970" s="14" t="str">
        <f>LEFT(tabDaten[[#This Row],[Gld]],1) &amp; "    " &amp;VLOOKUP((tabDaten[[#This Row],[MandNr]]&amp;"x"&amp;LEFT(tabDaten[[#This Row],[Gld]],1)),tabGliederung[],2,FALSE)</f>
        <v>7    öffentliche Einrichtungen,  Wirtschaftsförderung</v>
      </c>
      <c r="F1970" s="14" t="str">
        <f>LEFT(tabDaten[[#This Row],[Gld]],2) &amp; "    " &amp;VLOOKUP((tabDaten[[#This Row],[MandNr]]&amp;"x"&amp;LEFT(tabDaten[[#This Row],[Gld]],2)),tabGliederung[],2,FALSE)</f>
        <v xml:space="preserve">75    Bestattungswesen </v>
      </c>
      <c r="G19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0" s="14" t="str">
        <f>LEFT(tabDaten[[#This Row],[Gld]],4) &amp; "    " &amp;VLOOKUP((tabDaten[[#This Row],[MandNr]]&amp;"x"&amp;LEFT(tabDaten[[#This Row],[Gld]],4)),tabGliederung[],2,FALSE)</f>
        <v xml:space="preserve">7504    Friedhof Grombach </v>
      </c>
      <c r="I1970" s="14" t="str">
        <f>IF(OR(LEFT(tabDaten[[#This Row],[Grp]],1)*1=3,LEFT(tabDaten[[#This Row],[Grp]],1)*1=9),LEFT(tabDaten[[#This Row],[Grp]],2),LEFT(tabDaten[[#This Row],[Grp]],1))</f>
        <v>5</v>
      </c>
      <c r="J1970" s="14" t="str">
        <f>VLOOKUP(tabDaten[[#This Row],[GrpKurz]],tabGruppierung[],2,FALSE)</f>
        <v>A   Sächlicher Verwaltungs- und Betriebsaufwand</v>
      </c>
      <c r="K19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7504-549000    sonstige Bewirtschaftungskosten (z.B. Schornsteinfeger, Feuerlöschgeräte) </v>
      </c>
      <c r="L1970" s="17">
        <f>IF(OR(tabDaten[[#This Row],[art]]="00",tabDaten[[#This Row],[art]]="10"),tabDaten[[#This Row],[Plan]],tabDaten[[#This Row],[Plan]]*-1)</f>
        <v>-100</v>
      </c>
      <c r="M1970" s="18">
        <f>IF(OR(tabDaten[[#This Row],[art]]="00",tabDaten[[#This Row],[art]]="10",tabDaten[[#This Row],[art]]="60",tabDaten[[#This Row],[art]]="70"),tabDaten[[#This Row],[Rechnung]],tabDaten[[#This Row],[Rechnung]]*-1)</f>
        <v>-31.98</v>
      </c>
      <c r="N1970" s="44">
        <v>1</v>
      </c>
      <c r="O1970" s="45" t="s">
        <v>997</v>
      </c>
      <c r="P1970" s="45" t="s">
        <v>1383</v>
      </c>
      <c r="Q1970" s="45" t="s">
        <v>1738</v>
      </c>
      <c r="R1970" s="45" t="s">
        <v>995</v>
      </c>
      <c r="S1970" s="45" t="s">
        <v>1546</v>
      </c>
      <c r="T1970" s="44" t="s">
        <v>141</v>
      </c>
      <c r="U1970" s="46">
        <v>100</v>
      </c>
      <c r="V1970" s="46">
        <v>31.98</v>
      </c>
    </row>
    <row r="1971" spans="2:22" x14ac:dyDescent="0.2">
      <c r="B1971" s="14" t="str">
        <f>IF(tabDaten[[#This Row],[MandNr]]="","Fehler",IF(tabDaten[[#This Row],[MandNr]]=1,"1 Stadt Bad Rappenau","2 Eigenbetrieb Stadtenwässerung"))</f>
        <v>1 Stadt Bad Rappenau</v>
      </c>
      <c r="C1971" s="14" t="str">
        <f>IF(OR(tabDaten[[#This Row],[art]]="00",tabDaten[[#This Row],[art]]="01",tabDaten[[#This Row],[art]]="60",tabDaten[[#This Row],[art]]="61"),"0 Verwaltungshaushalt","1 Vermögenshaushalt")</f>
        <v>0 Verwaltungshaushalt</v>
      </c>
      <c r="D1971" s="14" t="str">
        <f>VLOOKUP(tabDaten[[#This Row],[art]],tabKontenart[],2,FALSE)</f>
        <v>01 Ausgaben VerwaltungsHH</v>
      </c>
      <c r="E1971" s="14" t="str">
        <f>LEFT(tabDaten[[#This Row],[Gld]],1) &amp; "    " &amp;VLOOKUP((tabDaten[[#This Row],[MandNr]]&amp;"x"&amp;LEFT(tabDaten[[#This Row],[Gld]],1)),tabGliederung[],2,FALSE)</f>
        <v>7    öffentliche Einrichtungen,  Wirtschaftsförderung</v>
      </c>
      <c r="F1971" s="14" t="str">
        <f>LEFT(tabDaten[[#This Row],[Gld]],2) &amp; "    " &amp;VLOOKUP((tabDaten[[#This Row],[MandNr]]&amp;"x"&amp;LEFT(tabDaten[[#This Row],[Gld]],2)),tabGliederung[],2,FALSE)</f>
        <v xml:space="preserve">75    Bestattungswesen </v>
      </c>
      <c r="G19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1" s="14" t="str">
        <f>LEFT(tabDaten[[#This Row],[Gld]],4) &amp; "    " &amp;VLOOKUP((tabDaten[[#This Row],[MandNr]]&amp;"x"&amp;LEFT(tabDaten[[#This Row],[Gld]],4)),tabGliederung[],2,FALSE)</f>
        <v xml:space="preserve">7504    Friedhof Grombach </v>
      </c>
      <c r="I1971" s="14" t="str">
        <f>IF(OR(LEFT(tabDaten[[#This Row],[Grp]],1)*1=3,LEFT(tabDaten[[#This Row],[Grp]],1)*1=9),LEFT(tabDaten[[#This Row],[Grp]],2),LEFT(tabDaten[[#This Row],[Grp]],1))</f>
        <v>6</v>
      </c>
      <c r="J1971" s="14" t="str">
        <f>VLOOKUP(tabDaten[[#This Row],[GrpKurz]],tabGruppierung[],2,FALSE)</f>
        <v>A   Sächlicher Verwaltungs- und Betriebsaufwand</v>
      </c>
      <c r="K19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7504-634000    Leistungsvergütung an Unternehmen  </v>
      </c>
      <c r="L1971" s="17">
        <f>IF(OR(tabDaten[[#This Row],[art]]="00",tabDaten[[#This Row],[art]]="10"),tabDaten[[#This Row],[Plan]],tabDaten[[#This Row],[Plan]]*-1)</f>
        <v>-1000</v>
      </c>
      <c r="M1971" s="18">
        <f>IF(OR(tabDaten[[#This Row],[art]]="00",tabDaten[[#This Row],[art]]="10",tabDaten[[#This Row],[art]]="60",tabDaten[[#This Row],[art]]="70"),tabDaten[[#This Row],[Rechnung]],tabDaten[[#This Row],[Rechnung]]*-1)</f>
        <v>-1355.66</v>
      </c>
      <c r="N1971" s="44">
        <v>1</v>
      </c>
      <c r="O1971" s="45" t="s">
        <v>997</v>
      </c>
      <c r="P1971" s="45" t="s">
        <v>1383</v>
      </c>
      <c r="Q1971" s="45" t="s">
        <v>1744</v>
      </c>
      <c r="R1971" s="45" t="s">
        <v>995</v>
      </c>
      <c r="S1971" s="45" t="s">
        <v>1546</v>
      </c>
      <c r="T1971" s="44" t="s">
        <v>148</v>
      </c>
      <c r="U1971" s="46">
        <v>1000</v>
      </c>
      <c r="V1971" s="46">
        <v>1355.66</v>
      </c>
    </row>
    <row r="1972" spans="2:22" x14ac:dyDescent="0.2">
      <c r="B1972" s="14" t="str">
        <f>IF(tabDaten[[#This Row],[MandNr]]="","Fehler",IF(tabDaten[[#This Row],[MandNr]]=1,"1 Stadt Bad Rappenau","2 Eigenbetrieb Stadtenwässerung"))</f>
        <v>1 Stadt Bad Rappenau</v>
      </c>
      <c r="C1972" s="14" t="str">
        <f>IF(OR(tabDaten[[#This Row],[art]]="00",tabDaten[[#This Row],[art]]="01",tabDaten[[#This Row],[art]]="60",tabDaten[[#This Row],[art]]="61"),"0 Verwaltungshaushalt","1 Vermögenshaushalt")</f>
        <v>0 Verwaltungshaushalt</v>
      </c>
      <c r="D1972" s="14" t="str">
        <f>VLOOKUP(tabDaten[[#This Row],[art]],tabKontenart[],2,FALSE)</f>
        <v>01 Ausgaben VerwaltungsHH</v>
      </c>
      <c r="E1972" s="14" t="str">
        <f>LEFT(tabDaten[[#This Row],[Gld]],1) &amp; "    " &amp;VLOOKUP((tabDaten[[#This Row],[MandNr]]&amp;"x"&amp;LEFT(tabDaten[[#This Row],[Gld]],1)),tabGliederung[],2,FALSE)</f>
        <v>7    öffentliche Einrichtungen,  Wirtschaftsförderung</v>
      </c>
      <c r="F1972" s="14" t="str">
        <f>LEFT(tabDaten[[#This Row],[Gld]],2) &amp; "    " &amp;VLOOKUP((tabDaten[[#This Row],[MandNr]]&amp;"x"&amp;LEFT(tabDaten[[#This Row],[Gld]],2)),tabGliederung[],2,FALSE)</f>
        <v xml:space="preserve">75    Bestattungswesen </v>
      </c>
      <c r="G19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2" s="14" t="str">
        <f>LEFT(tabDaten[[#This Row],[Gld]],4) &amp; "    " &amp;VLOOKUP((tabDaten[[#This Row],[MandNr]]&amp;"x"&amp;LEFT(tabDaten[[#This Row],[Gld]],4)),tabGliederung[],2,FALSE)</f>
        <v xml:space="preserve">7504    Friedhof Grombach </v>
      </c>
      <c r="I1972" s="14" t="str">
        <f>IF(OR(LEFT(tabDaten[[#This Row],[Grp]],1)*1=3,LEFT(tabDaten[[#This Row],[Grp]],1)*1=9),LEFT(tabDaten[[#This Row],[Grp]],2),LEFT(tabDaten[[#This Row],[Grp]],1))</f>
        <v>6</v>
      </c>
      <c r="J1972" s="14" t="str">
        <f>VLOOKUP(tabDaten[[#This Row],[GrpKurz]],tabGruppierung[],2,FALSE)</f>
        <v>A   Sächlicher Verwaltungs- und Betriebsaufwand</v>
      </c>
      <c r="K19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7504-640000    Steuern, Versicherung , Schadensfälle, Sonderabgaben  </v>
      </c>
      <c r="L1972" s="17">
        <f>IF(OR(tabDaten[[#This Row],[art]]="00",tabDaten[[#This Row],[art]]="10"),tabDaten[[#This Row],[Plan]],tabDaten[[#This Row],[Plan]]*-1)</f>
        <v>-100</v>
      </c>
      <c r="M1972" s="18">
        <f>IF(OR(tabDaten[[#This Row],[art]]="00",tabDaten[[#This Row],[art]]="10",tabDaten[[#This Row],[art]]="60",tabDaten[[#This Row],[art]]="70"),tabDaten[[#This Row],[Rechnung]],tabDaten[[#This Row],[Rechnung]]*-1)</f>
        <v>0</v>
      </c>
      <c r="N1972" s="44">
        <v>1</v>
      </c>
      <c r="O1972" s="45" t="s">
        <v>997</v>
      </c>
      <c r="P1972" s="45" t="s">
        <v>1383</v>
      </c>
      <c r="Q1972" s="45" t="s">
        <v>1723</v>
      </c>
      <c r="R1972" s="45" t="s">
        <v>995</v>
      </c>
      <c r="S1972" s="45" t="s">
        <v>1546</v>
      </c>
      <c r="T1972" s="44" t="s">
        <v>243</v>
      </c>
      <c r="U1972" s="46">
        <v>100</v>
      </c>
      <c r="V1972" s="46">
        <v>0</v>
      </c>
    </row>
    <row r="1973" spans="2:22" x14ac:dyDescent="0.2">
      <c r="B1973" s="14" t="str">
        <f>IF(tabDaten[[#This Row],[MandNr]]="","Fehler",IF(tabDaten[[#This Row],[MandNr]]=1,"1 Stadt Bad Rappenau","2 Eigenbetrieb Stadtenwässerung"))</f>
        <v>1 Stadt Bad Rappenau</v>
      </c>
      <c r="C1973" s="14" t="str">
        <f>IF(OR(tabDaten[[#This Row],[art]]="00",tabDaten[[#This Row],[art]]="01",tabDaten[[#This Row],[art]]="60",tabDaten[[#This Row],[art]]="61"),"0 Verwaltungshaushalt","1 Vermögenshaushalt")</f>
        <v>0 Verwaltungshaushalt</v>
      </c>
      <c r="D1973" s="14" t="str">
        <f>VLOOKUP(tabDaten[[#This Row],[art]],tabKontenart[],2,FALSE)</f>
        <v>01 Ausgaben VerwaltungsHH</v>
      </c>
      <c r="E1973" s="14" t="str">
        <f>LEFT(tabDaten[[#This Row],[Gld]],1) &amp; "    " &amp;VLOOKUP((tabDaten[[#This Row],[MandNr]]&amp;"x"&amp;LEFT(tabDaten[[#This Row],[Gld]],1)),tabGliederung[],2,FALSE)</f>
        <v>7    öffentliche Einrichtungen,  Wirtschaftsförderung</v>
      </c>
      <c r="F1973" s="14" t="str">
        <f>LEFT(tabDaten[[#This Row],[Gld]],2) &amp; "    " &amp;VLOOKUP((tabDaten[[#This Row],[MandNr]]&amp;"x"&amp;LEFT(tabDaten[[#This Row],[Gld]],2)),tabGliederung[],2,FALSE)</f>
        <v xml:space="preserve">75    Bestattungswesen </v>
      </c>
      <c r="G19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3" s="14" t="str">
        <f>LEFT(tabDaten[[#This Row],[Gld]],4) &amp; "    " &amp;VLOOKUP((tabDaten[[#This Row],[MandNr]]&amp;"x"&amp;LEFT(tabDaten[[#This Row],[Gld]],4)),tabGliederung[],2,FALSE)</f>
        <v xml:space="preserve">7504    Friedhof Grombach </v>
      </c>
      <c r="I1973" s="14" t="str">
        <f>IF(OR(LEFT(tabDaten[[#This Row],[Grp]],1)*1=3,LEFT(tabDaten[[#This Row],[Grp]],1)*1=9),LEFT(tabDaten[[#This Row],[Grp]],2),LEFT(tabDaten[[#This Row],[Grp]],1))</f>
        <v>6</v>
      </c>
      <c r="J1973" s="14" t="str">
        <f>VLOOKUP(tabDaten[[#This Row],[GrpKurz]],tabGruppierung[],2,FALSE)</f>
        <v>A   Sächlicher Verwaltungs- und Betriebsaufwand</v>
      </c>
      <c r="K19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7504-679000    Innere Verrechnung   </v>
      </c>
      <c r="L1973" s="17">
        <f>IF(OR(tabDaten[[#This Row],[art]]="00",tabDaten[[#This Row],[art]]="10"),tabDaten[[#This Row],[Plan]],tabDaten[[#This Row],[Plan]]*-1)</f>
        <v>-21000</v>
      </c>
      <c r="M1973" s="18">
        <f>IF(OR(tabDaten[[#This Row],[art]]="00",tabDaten[[#This Row],[art]]="10",tabDaten[[#This Row],[art]]="60",tabDaten[[#This Row],[art]]="70"),tabDaten[[#This Row],[Rechnung]],tabDaten[[#This Row],[Rechnung]]*-1)</f>
        <v>0</v>
      </c>
      <c r="N1973" s="44">
        <v>1</v>
      </c>
      <c r="O1973" s="45" t="s">
        <v>997</v>
      </c>
      <c r="P1973" s="45" t="s">
        <v>1383</v>
      </c>
      <c r="Q1973" s="45" t="s">
        <v>1728</v>
      </c>
      <c r="R1973" s="45" t="s">
        <v>995</v>
      </c>
      <c r="S1973" s="45" t="s">
        <v>1546</v>
      </c>
      <c r="T1973" s="44" t="s">
        <v>55</v>
      </c>
      <c r="U1973" s="46">
        <v>21000</v>
      </c>
      <c r="V1973" s="46">
        <v>0</v>
      </c>
    </row>
    <row r="1974" spans="2:22" x14ac:dyDescent="0.2">
      <c r="B1974" s="14" t="str">
        <f>IF(tabDaten[[#This Row],[MandNr]]="","Fehler",IF(tabDaten[[#This Row],[MandNr]]=1,"1 Stadt Bad Rappenau","2 Eigenbetrieb Stadtenwässerung"))</f>
        <v>1 Stadt Bad Rappenau</v>
      </c>
      <c r="C1974" s="14" t="str">
        <f>IF(OR(tabDaten[[#This Row],[art]]="00",tabDaten[[#This Row],[art]]="01",tabDaten[[#This Row],[art]]="60",tabDaten[[#This Row],[art]]="61"),"0 Verwaltungshaushalt","1 Vermögenshaushalt")</f>
        <v>0 Verwaltungshaushalt</v>
      </c>
      <c r="D1974" s="14" t="str">
        <f>VLOOKUP(tabDaten[[#This Row],[art]],tabKontenart[],2,FALSE)</f>
        <v>01 Ausgaben VerwaltungsHH</v>
      </c>
      <c r="E1974" s="14" t="str">
        <f>LEFT(tabDaten[[#This Row],[Gld]],1) &amp; "    " &amp;VLOOKUP((tabDaten[[#This Row],[MandNr]]&amp;"x"&amp;LEFT(tabDaten[[#This Row],[Gld]],1)),tabGliederung[],2,FALSE)</f>
        <v>7    öffentliche Einrichtungen,  Wirtschaftsförderung</v>
      </c>
      <c r="F1974" s="14" t="str">
        <f>LEFT(tabDaten[[#This Row],[Gld]],2) &amp; "    " &amp;VLOOKUP((tabDaten[[#This Row],[MandNr]]&amp;"x"&amp;LEFT(tabDaten[[#This Row],[Gld]],2)),tabGliederung[],2,FALSE)</f>
        <v xml:space="preserve">75    Bestattungswesen </v>
      </c>
      <c r="G19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4" s="14" t="str">
        <f>LEFT(tabDaten[[#This Row],[Gld]],4) &amp; "    " &amp;VLOOKUP((tabDaten[[#This Row],[MandNr]]&amp;"x"&amp;LEFT(tabDaten[[#This Row],[Gld]],4)),tabGliederung[],2,FALSE)</f>
        <v xml:space="preserve">7504    Friedhof Grombach </v>
      </c>
      <c r="I1974" s="14" t="str">
        <f>IF(OR(LEFT(tabDaten[[#This Row],[Grp]],1)*1=3,LEFT(tabDaten[[#This Row],[Grp]],1)*1=9),LEFT(tabDaten[[#This Row],[Grp]],2),LEFT(tabDaten[[#This Row],[Grp]],1))</f>
        <v>6</v>
      </c>
      <c r="J1974" s="14" t="str">
        <f>VLOOKUP(tabDaten[[#This Row],[GrpKurz]],tabGruppierung[],2,FALSE)</f>
        <v>A   Sächlicher Verwaltungs- und Betriebsaufwand</v>
      </c>
      <c r="K19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7504-680000    Abschreibungen   </v>
      </c>
      <c r="L1974" s="17">
        <f>IF(OR(tabDaten[[#This Row],[art]]="00",tabDaten[[#This Row],[art]]="10"),tabDaten[[#This Row],[Plan]],tabDaten[[#This Row],[Plan]]*-1)</f>
        <v>-4200</v>
      </c>
      <c r="M1974" s="18">
        <f>IF(OR(tabDaten[[#This Row],[art]]="00",tabDaten[[#This Row],[art]]="10",tabDaten[[#This Row],[art]]="60",tabDaten[[#This Row],[art]]="70"),tabDaten[[#This Row],[Rechnung]],tabDaten[[#This Row],[Rechnung]]*-1)</f>
        <v>-4133.88</v>
      </c>
      <c r="N1974" s="44">
        <v>1</v>
      </c>
      <c r="O1974" s="45" t="s">
        <v>997</v>
      </c>
      <c r="P1974" s="45" t="s">
        <v>1383</v>
      </c>
      <c r="Q1974" s="45" t="s">
        <v>1752</v>
      </c>
      <c r="R1974" s="45" t="s">
        <v>995</v>
      </c>
      <c r="S1974" s="45" t="s">
        <v>1546</v>
      </c>
      <c r="T1974" s="44" t="s">
        <v>98</v>
      </c>
      <c r="U1974" s="46">
        <v>4200</v>
      </c>
      <c r="V1974" s="46">
        <v>4133.88</v>
      </c>
    </row>
    <row r="1975" spans="2:22" x14ac:dyDescent="0.2">
      <c r="B1975" s="14" t="str">
        <f>IF(tabDaten[[#This Row],[MandNr]]="","Fehler",IF(tabDaten[[#This Row],[MandNr]]=1,"1 Stadt Bad Rappenau","2 Eigenbetrieb Stadtenwässerung"))</f>
        <v>1 Stadt Bad Rappenau</v>
      </c>
      <c r="C1975" s="14" t="str">
        <f>IF(OR(tabDaten[[#This Row],[art]]="00",tabDaten[[#This Row],[art]]="01",tabDaten[[#This Row],[art]]="60",tabDaten[[#This Row],[art]]="61"),"0 Verwaltungshaushalt","1 Vermögenshaushalt")</f>
        <v>0 Verwaltungshaushalt</v>
      </c>
      <c r="D1975" s="14" t="str">
        <f>VLOOKUP(tabDaten[[#This Row],[art]],tabKontenart[],2,FALSE)</f>
        <v>01 Ausgaben VerwaltungsHH</v>
      </c>
      <c r="E1975" s="14" t="str">
        <f>LEFT(tabDaten[[#This Row],[Gld]],1) &amp; "    " &amp;VLOOKUP((tabDaten[[#This Row],[MandNr]]&amp;"x"&amp;LEFT(tabDaten[[#This Row],[Gld]],1)),tabGliederung[],2,FALSE)</f>
        <v>7    öffentliche Einrichtungen,  Wirtschaftsförderung</v>
      </c>
      <c r="F1975" s="14" t="str">
        <f>LEFT(tabDaten[[#This Row],[Gld]],2) &amp; "    " &amp;VLOOKUP((tabDaten[[#This Row],[MandNr]]&amp;"x"&amp;LEFT(tabDaten[[#This Row],[Gld]],2)),tabGliederung[],2,FALSE)</f>
        <v xml:space="preserve">75    Bestattungswesen </v>
      </c>
      <c r="G19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5" s="14" t="str">
        <f>LEFT(tabDaten[[#This Row],[Gld]],4) &amp; "    " &amp;VLOOKUP((tabDaten[[#This Row],[MandNr]]&amp;"x"&amp;LEFT(tabDaten[[#This Row],[Gld]],4)),tabGliederung[],2,FALSE)</f>
        <v xml:space="preserve">7504    Friedhof Grombach </v>
      </c>
      <c r="I1975" s="14" t="str">
        <f>IF(OR(LEFT(tabDaten[[#This Row],[Grp]],1)*1=3,LEFT(tabDaten[[#This Row],[Grp]],1)*1=9),LEFT(tabDaten[[#This Row],[Grp]],2),LEFT(tabDaten[[#This Row],[Grp]],1))</f>
        <v>6</v>
      </c>
      <c r="J1975" s="14" t="str">
        <f>VLOOKUP(tabDaten[[#This Row],[GrpKurz]],tabGruppierung[],2,FALSE)</f>
        <v>A   Sächlicher Verwaltungs- und Betriebsaufwand</v>
      </c>
      <c r="K19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7504-685000    Verzinsung des Anlagekapitals   </v>
      </c>
      <c r="L1975" s="17">
        <f>IF(OR(tabDaten[[#This Row],[art]]="00",tabDaten[[#This Row],[art]]="10"),tabDaten[[#This Row],[Plan]],tabDaten[[#This Row],[Plan]]*-1)</f>
        <v>-2900</v>
      </c>
      <c r="M1975" s="18">
        <f>IF(OR(tabDaten[[#This Row],[art]]="00",tabDaten[[#This Row],[art]]="10",tabDaten[[#This Row],[art]]="60",tabDaten[[#This Row],[art]]="70"),tabDaten[[#This Row],[Rechnung]],tabDaten[[#This Row],[Rechnung]]*-1)</f>
        <v>-3443.27</v>
      </c>
      <c r="N1975" s="44">
        <v>1</v>
      </c>
      <c r="O1975" s="45" t="s">
        <v>997</v>
      </c>
      <c r="P1975" s="45" t="s">
        <v>1383</v>
      </c>
      <c r="Q1975" s="45" t="s">
        <v>1753</v>
      </c>
      <c r="R1975" s="45" t="s">
        <v>995</v>
      </c>
      <c r="S1975" s="45" t="s">
        <v>1546</v>
      </c>
      <c r="T1975" s="44" t="s">
        <v>165</v>
      </c>
      <c r="U1975" s="46">
        <v>2900</v>
      </c>
      <c r="V1975" s="46">
        <v>3443.27</v>
      </c>
    </row>
    <row r="1976" spans="2:22" x14ac:dyDescent="0.2">
      <c r="B1976" s="14" t="str">
        <f>IF(tabDaten[[#This Row],[MandNr]]="","Fehler",IF(tabDaten[[#This Row],[MandNr]]=1,"1 Stadt Bad Rappenau","2 Eigenbetrieb Stadtenwässerung"))</f>
        <v>1 Stadt Bad Rappenau</v>
      </c>
      <c r="C1976" s="14" t="str">
        <f>IF(OR(tabDaten[[#This Row],[art]]="00",tabDaten[[#This Row],[art]]="01",tabDaten[[#This Row],[art]]="60",tabDaten[[#This Row],[art]]="61"),"0 Verwaltungshaushalt","1 Vermögenshaushalt")</f>
        <v>0 Verwaltungshaushalt</v>
      </c>
      <c r="D1976" s="14" t="str">
        <f>VLOOKUP(tabDaten[[#This Row],[art]],tabKontenart[],2,FALSE)</f>
        <v>01 Ausgaben VerwaltungsHH</v>
      </c>
      <c r="E1976" s="14" t="str">
        <f>LEFT(tabDaten[[#This Row],[Gld]],1) &amp; "    " &amp;VLOOKUP((tabDaten[[#This Row],[MandNr]]&amp;"x"&amp;LEFT(tabDaten[[#This Row],[Gld]],1)),tabGliederung[],2,FALSE)</f>
        <v>7    öffentliche Einrichtungen,  Wirtschaftsförderung</v>
      </c>
      <c r="F1976" s="14" t="str">
        <f>LEFT(tabDaten[[#This Row],[Gld]],2) &amp; "    " &amp;VLOOKUP((tabDaten[[#This Row],[MandNr]]&amp;"x"&amp;LEFT(tabDaten[[#This Row],[Gld]],2)),tabGliederung[],2,FALSE)</f>
        <v xml:space="preserve">75    Bestattungswesen </v>
      </c>
      <c r="G19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6" s="14" t="str">
        <f>LEFT(tabDaten[[#This Row],[Gld]],4) &amp; "    " &amp;VLOOKUP((tabDaten[[#This Row],[MandNr]]&amp;"x"&amp;LEFT(tabDaten[[#This Row],[Gld]],4)),tabGliederung[],2,FALSE)</f>
        <v xml:space="preserve">7505    Friedhof Heinsheim </v>
      </c>
      <c r="I1976" s="14" t="str">
        <f>IF(OR(LEFT(tabDaten[[#This Row],[Grp]],1)*1=3,LEFT(tabDaten[[#This Row],[Grp]],1)*1=9),LEFT(tabDaten[[#This Row],[Grp]],2),LEFT(tabDaten[[#This Row],[Grp]],1))</f>
        <v>4</v>
      </c>
      <c r="J1976" s="14" t="str">
        <f>VLOOKUP(tabDaten[[#This Row],[GrpKurz]],tabGruppierung[],2,FALSE)</f>
        <v>A   Personalausgaben</v>
      </c>
      <c r="K19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7505-414000    Vergütungen der Beschäftigten bis 2005 nur Angestellte </v>
      </c>
      <c r="L1976" s="17">
        <f>IF(OR(tabDaten[[#This Row],[art]]="00",tabDaten[[#This Row],[art]]="10"),tabDaten[[#This Row],[Plan]],tabDaten[[#This Row],[Plan]]*-1)</f>
        <v>-400</v>
      </c>
      <c r="M1976" s="18">
        <f>IF(OR(tabDaten[[#This Row],[art]]="00",tabDaten[[#This Row],[art]]="10",tabDaten[[#This Row],[art]]="60",tabDaten[[#This Row],[art]]="70"),tabDaten[[#This Row],[Rechnung]],tabDaten[[#This Row],[Rechnung]]*-1)</f>
        <v>-462.19</v>
      </c>
      <c r="N1976" s="44">
        <v>1</v>
      </c>
      <c r="O1976" s="45" t="s">
        <v>997</v>
      </c>
      <c r="P1976" s="45" t="s">
        <v>1384</v>
      </c>
      <c r="Q1976" s="45" t="s">
        <v>1707</v>
      </c>
      <c r="R1976" s="45" t="s">
        <v>995</v>
      </c>
      <c r="S1976" s="45" t="s">
        <v>1546</v>
      </c>
      <c r="T1976" s="44" t="s">
        <v>127</v>
      </c>
      <c r="U1976" s="46">
        <v>400</v>
      </c>
      <c r="V1976" s="46">
        <v>462.19</v>
      </c>
    </row>
    <row r="1977" spans="2:22" x14ac:dyDescent="0.2">
      <c r="B1977" s="14" t="str">
        <f>IF(tabDaten[[#This Row],[MandNr]]="","Fehler",IF(tabDaten[[#This Row],[MandNr]]=1,"1 Stadt Bad Rappenau","2 Eigenbetrieb Stadtenwässerung"))</f>
        <v>1 Stadt Bad Rappenau</v>
      </c>
      <c r="C1977" s="14" t="str">
        <f>IF(OR(tabDaten[[#This Row],[art]]="00",tabDaten[[#This Row],[art]]="01",tabDaten[[#This Row],[art]]="60",tabDaten[[#This Row],[art]]="61"),"0 Verwaltungshaushalt","1 Vermögenshaushalt")</f>
        <v>0 Verwaltungshaushalt</v>
      </c>
      <c r="D1977" s="14" t="str">
        <f>VLOOKUP(tabDaten[[#This Row],[art]],tabKontenart[],2,FALSE)</f>
        <v>01 Ausgaben VerwaltungsHH</v>
      </c>
      <c r="E1977" s="14" t="str">
        <f>LEFT(tabDaten[[#This Row],[Gld]],1) &amp; "    " &amp;VLOOKUP((tabDaten[[#This Row],[MandNr]]&amp;"x"&amp;LEFT(tabDaten[[#This Row],[Gld]],1)),tabGliederung[],2,FALSE)</f>
        <v>7    öffentliche Einrichtungen,  Wirtschaftsförderung</v>
      </c>
      <c r="F1977" s="14" t="str">
        <f>LEFT(tabDaten[[#This Row],[Gld]],2) &amp; "    " &amp;VLOOKUP((tabDaten[[#This Row],[MandNr]]&amp;"x"&amp;LEFT(tabDaten[[#This Row],[Gld]],2)),tabGliederung[],2,FALSE)</f>
        <v xml:space="preserve">75    Bestattungswesen </v>
      </c>
      <c r="G19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7" s="14" t="str">
        <f>LEFT(tabDaten[[#This Row],[Gld]],4) &amp; "    " &amp;VLOOKUP((tabDaten[[#This Row],[MandNr]]&amp;"x"&amp;LEFT(tabDaten[[#This Row],[Gld]],4)),tabGliederung[],2,FALSE)</f>
        <v xml:space="preserve">7505    Friedhof Heinsheim </v>
      </c>
      <c r="I1977" s="14" t="str">
        <f>IF(OR(LEFT(tabDaten[[#This Row],[Grp]],1)*1=3,LEFT(tabDaten[[#This Row],[Grp]],1)*1=9),LEFT(tabDaten[[#This Row],[Grp]],2),LEFT(tabDaten[[#This Row],[Grp]],1))</f>
        <v>4</v>
      </c>
      <c r="J1977" s="14" t="str">
        <f>VLOOKUP(tabDaten[[#This Row],[GrpKurz]],tabGruppierung[],2,FALSE)</f>
        <v>A   Personalausgaben</v>
      </c>
      <c r="K19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7505-434000    Beiträge Versorgungskasse  bis 2005 nur Angestellte </v>
      </c>
      <c r="L1977" s="17">
        <f>IF(OR(tabDaten[[#This Row],[art]]="00",tabDaten[[#This Row],[art]]="10"),tabDaten[[#This Row],[Plan]],tabDaten[[#This Row],[Plan]]*-1)</f>
        <v>0</v>
      </c>
      <c r="M1977" s="18">
        <f>IF(OR(tabDaten[[#This Row],[art]]="00",tabDaten[[#This Row],[art]]="10",tabDaten[[#This Row],[art]]="60",tabDaten[[#This Row],[art]]="70"),tabDaten[[#This Row],[Rechnung]],tabDaten[[#This Row],[Rechnung]]*-1)</f>
        <v>-34.590000000000003</v>
      </c>
      <c r="N1977" s="44">
        <v>1</v>
      </c>
      <c r="O1977" s="45" t="s">
        <v>997</v>
      </c>
      <c r="P1977" s="45" t="s">
        <v>1384</v>
      </c>
      <c r="Q1977" s="45" t="s">
        <v>1709</v>
      </c>
      <c r="R1977" s="45" t="s">
        <v>995</v>
      </c>
      <c r="S1977" s="45" t="s">
        <v>1546</v>
      </c>
      <c r="T1977" s="44" t="s">
        <v>104</v>
      </c>
      <c r="U1977" s="46">
        <v>0</v>
      </c>
      <c r="V1977" s="46">
        <v>34.590000000000003</v>
      </c>
    </row>
    <row r="1978" spans="2:22" x14ac:dyDescent="0.2">
      <c r="B1978" s="14" t="str">
        <f>IF(tabDaten[[#This Row],[MandNr]]="","Fehler",IF(tabDaten[[#This Row],[MandNr]]=1,"1 Stadt Bad Rappenau","2 Eigenbetrieb Stadtenwässerung"))</f>
        <v>1 Stadt Bad Rappenau</v>
      </c>
      <c r="C1978" s="14" t="str">
        <f>IF(OR(tabDaten[[#This Row],[art]]="00",tabDaten[[#This Row],[art]]="01",tabDaten[[#This Row],[art]]="60",tabDaten[[#This Row],[art]]="61"),"0 Verwaltungshaushalt","1 Vermögenshaushalt")</f>
        <v>0 Verwaltungshaushalt</v>
      </c>
      <c r="D1978" s="14" t="str">
        <f>VLOOKUP(tabDaten[[#This Row],[art]],tabKontenart[],2,FALSE)</f>
        <v>01 Ausgaben VerwaltungsHH</v>
      </c>
      <c r="E1978" s="14" t="str">
        <f>LEFT(tabDaten[[#This Row],[Gld]],1) &amp; "    " &amp;VLOOKUP((tabDaten[[#This Row],[MandNr]]&amp;"x"&amp;LEFT(tabDaten[[#This Row],[Gld]],1)),tabGliederung[],2,FALSE)</f>
        <v>7    öffentliche Einrichtungen,  Wirtschaftsförderung</v>
      </c>
      <c r="F1978" s="14" t="str">
        <f>LEFT(tabDaten[[#This Row],[Gld]],2) &amp; "    " &amp;VLOOKUP((tabDaten[[#This Row],[MandNr]]&amp;"x"&amp;LEFT(tabDaten[[#This Row],[Gld]],2)),tabGliederung[],2,FALSE)</f>
        <v xml:space="preserve">75    Bestattungswesen </v>
      </c>
      <c r="G19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8" s="14" t="str">
        <f>LEFT(tabDaten[[#This Row],[Gld]],4) &amp; "    " &amp;VLOOKUP((tabDaten[[#This Row],[MandNr]]&amp;"x"&amp;LEFT(tabDaten[[#This Row],[Gld]],4)),tabGliederung[],2,FALSE)</f>
        <v xml:space="preserve">7505    Friedhof Heinsheim </v>
      </c>
      <c r="I1978" s="14" t="str">
        <f>IF(OR(LEFT(tabDaten[[#This Row],[Grp]],1)*1=3,LEFT(tabDaten[[#This Row],[Grp]],1)*1=9),LEFT(tabDaten[[#This Row],[Grp]],2),LEFT(tabDaten[[#This Row],[Grp]],1))</f>
        <v>4</v>
      </c>
      <c r="J1978" s="14" t="str">
        <f>VLOOKUP(tabDaten[[#This Row],[GrpKurz]],tabGruppierung[],2,FALSE)</f>
        <v>A   Personalausgaben</v>
      </c>
      <c r="K19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7505-444000    Beiträge zur gesetzlichen Sozialversicherung für Angest. bis 2005 nur Angestellte </v>
      </c>
      <c r="L1978" s="17">
        <f>IF(OR(tabDaten[[#This Row],[art]]="00",tabDaten[[#This Row],[art]]="10"),tabDaten[[#This Row],[Plan]],tabDaten[[#This Row],[Plan]]*-1)</f>
        <v>-100</v>
      </c>
      <c r="M1978" s="18">
        <f>IF(OR(tabDaten[[#This Row],[art]]="00",tabDaten[[#This Row],[art]]="10",tabDaten[[#This Row],[art]]="60",tabDaten[[#This Row],[art]]="70"),tabDaten[[#This Row],[Rechnung]],tabDaten[[#This Row],[Rechnung]]*-1)</f>
        <v>-98.75</v>
      </c>
      <c r="N1978" s="44">
        <v>1</v>
      </c>
      <c r="O1978" s="45" t="s">
        <v>997</v>
      </c>
      <c r="P1978" s="45" t="s">
        <v>1384</v>
      </c>
      <c r="Q1978" s="45" t="s">
        <v>1710</v>
      </c>
      <c r="R1978" s="45" t="s">
        <v>995</v>
      </c>
      <c r="S1978" s="45" t="s">
        <v>1546</v>
      </c>
      <c r="T1978" s="44" t="s">
        <v>128</v>
      </c>
      <c r="U1978" s="46">
        <v>100</v>
      </c>
      <c r="V1978" s="46">
        <v>98.75</v>
      </c>
    </row>
    <row r="1979" spans="2:22" x14ac:dyDescent="0.2">
      <c r="B1979" s="14" t="str">
        <f>IF(tabDaten[[#This Row],[MandNr]]="","Fehler",IF(tabDaten[[#This Row],[MandNr]]=1,"1 Stadt Bad Rappenau","2 Eigenbetrieb Stadtenwässerung"))</f>
        <v>1 Stadt Bad Rappenau</v>
      </c>
      <c r="C1979" s="14" t="str">
        <f>IF(OR(tabDaten[[#This Row],[art]]="00",tabDaten[[#This Row],[art]]="01",tabDaten[[#This Row],[art]]="60",tabDaten[[#This Row],[art]]="61"),"0 Verwaltungshaushalt","1 Vermögenshaushalt")</f>
        <v>0 Verwaltungshaushalt</v>
      </c>
      <c r="D1979" s="14" t="str">
        <f>VLOOKUP(tabDaten[[#This Row],[art]],tabKontenart[],2,FALSE)</f>
        <v>01 Ausgaben VerwaltungsHH</v>
      </c>
      <c r="E1979" s="14" t="str">
        <f>LEFT(tabDaten[[#This Row],[Gld]],1) &amp; "    " &amp;VLOOKUP((tabDaten[[#This Row],[MandNr]]&amp;"x"&amp;LEFT(tabDaten[[#This Row],[Gld]],1)),tabGliederung[],2,FALSE)</f>
        <v>7    öffentliche Einrichtungen,  Wirtschaftsförderung</v>
      </c>
      <c r="F1979" s="14" t="str">
        <f>LEFT(tabDaten[[#This Row],[Gld]],2) &amp; "    " &amp;VLOOKUP((tabDaten[[#This Row],[MandNr]]&amp;"x"&amp;LEFT(tabDaten[[#This Row],[Gld]],2)),tabGliederung[],2,FALSE)</f>
        <v xml:space="preserve">75    Bestattungswesen </v>
      </c>
      <c r="G19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79" s="14" t="str">
        <f>LEFT(tabDaten[[#This Row],[Gld]],4) &amp; "    " &amp;VLOOKUP((tabDaten[[#This Row],[MandNr]]&amp;"x"&amp;LEFT(tabDaten[[#This Row],[Gld]],4)),tabGliederung[],2,FALSE)</f>
        <v xml:space="preserve">7505    Friedhof Heinsheim </v>
      </c>
      <c r="I1979" s="14" t="str">
        <f>IF(OR(LEFT(tabDaten[[#This Row],[Grp]],1)*1=3,LEFT(tabDaten[[#This Row],[Grp]],1)*1=9),LEFT(tabDaten[[#This Row],[Grp]],2),LEFT(tabDaten[[#This Row],[Grp]],1))</f>
        <v>4</v>
      </c>
      <c r="J1979" s="14" t="str">
        <f>VLOOKUP(tabDaten[[#This Row],[GrpKurz]],tabGruppierung[],2,FALSE)</f>
        <v>A   Personalausgaben</v>
      </c>
      <c r="K19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7505-450000    Beihilfen, Unterstützung und dgl.  </v>
      </c>
      <c r="L1979" s="17">
        <f>IF(OR(tabDaten[[#This Row],[art]]="00",tabDaten[[#This Row],[art]]="10"),tabDaten[[#This Row],[Plan]],tabDaten[[#This Row],[Plan]]*-1)</f>
        <v>-100</v>
      </c>
      <c r="M1979" s="18">
        <f>IF(OR(tabDaten[[#This Row],[art]]="00",tabDaten[[#This Row],[art]]="10",tabDaten[[#This Row],[art]]="60",tabDaten[[#This Row],[art]]="70"),tabDaten[[#This Row],[Rechnung]],tabDaten[[#This Row],[Rechnung]]*-1)</f>
        <v>-0.24</v>
      </c>
      <c r="N1979" s="44">
        <v>1</v>
      </c>
      <c r="O1979" s="45" t="s">
        <v>997</v>
      </c>
      <c r="P1979" s="45" t="s">
        <v>1384</v>
      </c>
      <c r="Q1979" s="45" t="s">
        <v>1711</v>
      </c>
      <c r="R1979" s="45" t="s">
        <v>995</v>
      </c>
      <c r="S1979" s="45" t="s">
        <v>1546</v>
      </c>
      <c r="T1979" s="44" t="s">
        <v>106</v>
      </c>
      <c r="U1979" s="46">
        <v>100</v>
      </c>
      <c r="V1979" s="46">
        <v>0.24</v>
      </c>
    </row>
    <row r="1980" spans="2:22" x14ac:dyDescent="0.2">
      <c r="B1980" s="14" t="str">
        <f>IF(tabDaten[[#This Row],[MandNr]]="","Fehler",IF(tabDaten[[#This Row],[MandNr]]=1,"1 Stadt Bad Rappenau","2 Eigenbetrieb Stadtenwässerung"))</f>
        <v>1 Stadt Bad Rappenau</v>
      </c>
      <c r="C1980" s="14" t="str">
        <f>IF(OR(tabDaten[[#This Row],[art]]="00",tabDaten[[#This Row],[art]]="01",tabDaten[[#This Row],[art]]="60",tabDaten[[#This Row],[art]]="61"),"0 Verwaltungshaushalt","1 Vermögenshaushalt")</f>
        <v>0 Verwaltungshaushalt</v>
      </c>
      <c r="D1980" s="14" t="str">
        <f>VLOOKUP(tabDaten[[#This Row],[art]],tabKontenart[],2,FALSE)</f>
        <v>01 Ausgaben VerwaltungsHH</v>
      </c>
      <c r="E1980" s="14" t="str">
        <f>LEFT(tabDaten[[#This Row],[Gld]],1) &amp; "    " &amp;VLOOKUP((tabDaten[[#This Row],[MandNr]]&amp;"x"&amp;LEFT(tabDaten[[#This Row],[Gld]],1)),tabGliederung[],2,FALSE)</f>
        <v>7    öffentliche Einrichtungen,  Wirtschaftsförderung</v>
      </c>
      <c r="F1980" s="14" t="str">
        <f>LEFT(tabDaten[[#This Row],[Gld]],2) &amp; "    " &amp;VLOOKUP((tabDaten[[#This Row],[MandNr]]&amp;"x"&amp;LEFT(tabDaten[[#This Row],[Gld]],2)),tabGliederung[],2,FALSE)</f>
        <v xml:space="preserve">75    Bestattungswesen </v>
      </c>
      <c r="G19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0" s="14" t="str">
        <f>LEFT(tabDaten[[#This Row],[Gld]],4) &amp; "    " &amp;VLOOKUP((tabDaten[[#This Row],[MandNr]]&amp;"x"&amp;LEFT(tabDaten[[#This Row],[Gld]],4)),tabGliederung[],2,FALSE)</f>
        <v xml:space="preserve">7505    Friedhof Heinsheim </v>
      </c>
      <c r="I1980" s="14" t="str">
        <f>IF(OR(LEFT(tabDaten[[#This Row],[Grp]],1)*1=3,LEFT(tabDaten[[#This Row],[Grp]],1)*1=9),LEFT(tabDaten[[#This Row],[Grp]],2),LEFT(tabDaten[[#This Row],[Grp]],1))</f>
        <v>5</v>
      </c>
      <c r="J1980" s="14" t="str">
        <f>VLOOKUP(tabDaten[[#This Row],[GrpKurz]],tabGruppierung[],2,FALSE)</f>
        <v>A   Sächlicher Verwaltungs- und Betriebsaufwand</v>
      </c>
      <c r="K19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7505-501000    Gebäudeunterhaltung   </v>
      </c>
      <c r="L1980" s="17">
        <f>IF(OR(tabDaten[[#This Row],[art]]="00",tabDaten[[#This Row],[art]]="10"),tabDaten[[#This Row],[Plan]],tabDaten[[#This Row],[Plan]]*-1)</f>
        <v>-1500</v>
      </c>
      <c r="M1980" s="18">
        <f>IF(OR(tabDaten[[#This Row],[art]]="00",tabDaten[[#This Row],[art]]="10",tabDaten[[#This Row],[art]]="60",tabDaten[[#This Row],[art]]="70"),tabDaten[[#This Row],[Rechnung]],tabDaten[[#This Row],[Rechnung]]*-1)</f>
        <v>-269.18</v>
      </c>
      <c r="N1980" s="44">
        <v>1</v>
      </c>
      <c r="O1980" s="45" t="s">
        <v>997</v>
      </c>
      <c r="P1980" s="45" t="s">
        <v>1384</v>
      </c>
      <c r="Q1980" s="45" t="s">
        <v>1730</v>
      </c>
      <c r="R1980" s="45" t="s">
        <v>995</v>
      </c>
      <c r="S1980" s="45" t="s">
        <v>1546</v>
      </c>
      <c r="T1980" s="44" t="s">
        <v>133</v>
      </c>
      <c r="U1980" s="46">
        <v>1500</v>
      </c>
      <c r="V1980" s="46">
        <v>269.18</v>
      </c>
    </row>
    <row r="1981" spans="2:22" x14ac:dyDescent="0.2">
      <c r="B1981" s="14" t="str">
        <f>IF(tabDaten[[#This Row],[MandNr]]="","Fehler",IF(tabDaten[[#This Row],[MandNr]]=1,"1 Stadt Bad Rappenau","2 Eigenbetrieb Stadtenwässerung"))</f>
        <v>1 Stadt Bad Rappenau</v>
      </c>
      <c r="C1981" s="14" t="str">
        <f>IF(OR(tabDaten[[#This Row],[art]]="00",tabDaten[[#This Row],[art]]="01",tabDaten[[#This Row],[art]]="60",tabDaten[[#This Row],[art]]="61"),"0 Verwaltungshaushalt","1 Vermögenshaushalt")</f>
        <v>0 Verwaltungshaushalt</v>
      </c>
      <c r="D1981" s="14" t="str">
        <f>VLOOKUP(tabDaten[[#This Row],[art]],tabKontenart[],2,FALSE)</f>
        <v>01 Ausgaben VerwaltungsHH</v>
      </c>
      <c r="E1981" s="14" t="str">
        <f>LEFT(tabDaten[[#This Row],[Gld]],1) &amp; "    " &amp;VLOOKUP((tabDaten[[#This Row],[MandNr]]&amp;"x"&amp;LEFT(tabDaten[[#This Row],[Gld]],1)),tabGliederung[],2,FALSE)</f>
        <v>7    öffentliche Einrichtungen,  Wirtschaftsförderung</v>
      </c>
      <c r="F1981" s="14" t="str">
        <f>LEFT(tabDaten[[#This Row],[Gld]],2) &amp; "    " &amp;VLOOKUP((tabDaten[[#This Row],[MandNr]]&amp;"x"&amp;LEFT(tabDaten[[#This Row],[Gld]],2)),tabGliederung[],2,FALSE)</f>
        <v xml:space="preserve">75    Bestattungswesen </v>
      </c>
      <c r="G19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1" s="14" t="str">
        <f>LEFT(tabDaten[[#This Row],[Gld]],4) &amp; "    " &amp;VLOOKUP((tabDaten[[#This Row],[MandNr]]&amp;"x"&amp;LEFT(tabDaten[[#This Row],[Gld]],4)),tabGliederung[],2,FALSE)</f>
        <v xml:space="preserve">7505    Friedhof Heinsheim </v>
      </c>
      <c r="I1981" s="14" t="str">
        <f>IF(OR(LEFT(tabDaten[[#This Row],[Grp]],1)*1=3,LEFT(tabDaten[[#This Row],[Grp]],1)*1=9),LEFT(tabDaten[[#This Row],[Grp]],2),LEFT(tabDaten[[#This Row],[Grp]],1))</f>
        <v>5</v>
      </c>
      <c r="J1981" s="14" t="str">
        <f>VLOOKUP(tabDaten[[#This Row],[GrpKurz]],tabGruppierung[],2,FALSE)</f>
        <v>A   Sächlicher Verwaltungs- und Betriebsaufwand</v>
      </c>
      <c r="K19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7505-510000    Unterhaltung des sonstigen unbeweglichen Vermögens  </v>
      </c>
      <c r="L1981" s="17">
        <f>IF(OR(tabDaten[[#This Row],[art]]="00",tabDaten[[#This Row],[art]]="10"),tabDaten[[#This Row],[Plan]],tabDaten[[#This Row],[Plan]]*-1)</f>
        <v>-3000</v>
      </c>
      <c r="M1981" s="18">
        <f>IF(OR(tabDaten[[#This Row],[art]]="00",tabDaten[[#This Row],[art]]="10",tabDaten[[#This Row],[art]]="60",tabDaten[[#This Row],[art]]="70"),tabDaten[[#This Row],[Rechnung]],tabDaten[[#This Row],[Rechnung]]*-1)</f>
        <v>-6295.07</v>
      </c>
      <c r="N1981" s="44">
        <v>1</v>
      </c>
      <c r="O1981" s="45" t="s">
        <v>997</v>
      </c>
      <c r="P1981" s="45" t="s">
        <v>1384</v>
      </c>
      <c r="Q1981" s="45" t="s">
        <v>1731</v>
      </c>
      <c r="R1981" s="45" t="s">
        <v>995</v>
      </c>
      <c r="S1981" s="45" t="s">
        <v>1546</v>
      </c>
      <c r="T1981" s="44" t="s">
        <v>134</v>
      </c>
      <c r="U1981" s="46">
        <v>3000</v>
      </c>
      <c r="V1981" s="46">
        <v>6295.07</v>
      </c>
    </row>
    <row r="1982" spans="2:22" x14ac:dyDescent="0.2">
      <c r="B1982" s="14" t="str">
        <f>IF(tabDaten[[#This Row],[MandNr]]="","Fehler",IF(tabDaten[[#This Row],[MandNr]]=1,"1 Stadt Bad Rappenau","2 Eigenbetrieb Stadtenwässerung"))</f>
        <v>1 Stadt Bad Rappenau</v>
      </c>
      <c r="C1982" s="14" t="str">
        <f>IF(OR(tabDaten[[#This Row],[art]]="00",tabDaten[[#This Row],[art]]="01",tabDaten[[#This Row],[art]]="60",tabDaten[[#This Row],[art]]="61"),"0 Verwaltungshaushalt","1 Vermögenshaushalt")</f>
        <v>0 Verwaltungshaushalt</v>
      </c>
      <c r="D1982" s="14" t="str">
        <f>VLOOKUP(tabDaten[[#This Row],[art]],tabKontenart[],2,FALSE)</f>
        <v>01 Ausgaben VerwaltungsHH</v>
      </c>
      <c r="E1982" s="14" t="str">
        <f>LEFT(tabDaten[[#This Row],[Gld]],1) &amp; "    " &amp;VLOOKUP((tabDaten[[#This Row],[MandNr]]&amp;"x"&amp;LEFT(tabDaten[[#This Row],[Gld]],1)),tabGliederung[],2,FALSE)</f>
        <v>7    öffentliche Einrichtungen,  Wirtschaftsförderung</v>
      </c>
      <c r="F1982" s="14" t="str">
        <f>LEFT(tabDaten[[#This Row],[Gld]],2) &amp; "    " &amp;VLOOKUP((tabDaten[[#This Row],[MandNr]]&amp;"x"&amp;LEFT(tabDaten[[#This Row],[Gld]],2)),tabGliederung[],2,FALSE)</f>
        <v xml:space="preserve">75    Bestattungswesen </v>
      </c>
      <c r="G19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2" s="14" t="str">
        <f>LEFT(tabDaten[[#This Row],[Gld]],4) &amp; "    " &amp;VLOOKUP((tabDaten[[#This Row],[MandNr]]&amp;"x"&amp;LEFT(tabDaten[[#This Row],[Gld]],4)),tabGliederung[],2,FALSE)</f>
        <v xml:space="preserve">7505    Friedhof Heinsheim </v>
      </c>
      <c r="I1982" s="14" t="str">
        <f>IF(OR(LEFT(tabDaten[[#This Row],[Grp]],1)*1=3,LEFT(tabDaten[[#This Row],[Grp]],1)*1=9),LEFT(tabDaten[[#This Row],[Grp]],2),LEFT(tabDaten[[#This Row],[Grp]],1))</f>
        <v>5</v>
      </c>
      <c r="J1982" s="14" t="str">
        <f>VLOOKUP(tabDaten[[#This Row],[GrpKurz]],tabGruppierung[],2,FALSE)</f>
        <v>A   Sächlicher Verwaltungs- und Betriebsaufwand</v>
      </c>
      <c r="K19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7505-521000    Geräte, Ausstattungs- und Einrichtungsgegenstände  </v>
      </c>
      <c r="L1982" s="17">
        <f>IF(OR(tabDaten[[#This Row],[art]]="00",tabDaten[[#This Row],[art]]="10"),tabDaten[[#This Row],[Plan]],tabDaten[[#This Row],[Plan]]*-1)</f>
        <v>-500</v>
      </c>
      <c r="M1982" s="18">
        <f>IF(OR(tabDaten[[#This Row],[art]]="00",tabDaten[[#This Row],[art]]="10",tabDaten[[#This Row],[art]]="60",tabDaten[[#This Row],[art]]="70"),tabDaten[[#This Row],[Rechnung]],tabDaten[[#This Row],[Rechnung]]*-1)</f>
        <v>-181.52</v>
      </c>
      <c r="N1982" s="44">
        <v>1</v>
      </c>
      <c r="O1982" s="45" t="s">
        <v>997</v>
      </c>
      <c r="P1982" s="45" t="s">
        <v>1384</v>
      </c>
      <c r="Q1982" s="45" t="s">
        <v>1750</v>
      </c>
      <c r="R1982" s="45" t="s">
        <v>995</v>
      </c>
      <c r="S1982" s="45" t="s">
        <v>1546</v>
      </c>
      <c r="T1982" s="44" t="s">
        <v>125</v>
      </c>
      <c r="U1982" s="46">
        <v>500</v>
      </c>
      <c r="V1982" s="46">
        <v>181.52</v>
      </c>
    </row>
    <row r="1983" spans="2:22" x14ac:dyDescent="0.2">
      <c r="B1983" s="14" t="str">
        <f>IF(tabDaten[[#This Row],[MandNr]]="","Fehler",IF(tabDaten[[#This Row],[MandNr]]=1,"1 Stadt Bad Rappenau","2 Eigenbetrieb Stadtenwässerung"))</f>
        <v>1 Stadt Bad Rappenau</v>
      </c>
      <c r="C1983" s="14" t="str">
        <f>IF(OR(tabDaten[[#This Row],[art]]="00",tabDaten[[#This Row],[art]]="01",tabDaten[[#This Row],[art]]="60",tabDaten[[#This Row],[art]]="61"),"0 Verwaltungshaushalt","1 Vermögenshaushalt")</f>
        <v>0 Verwaltungshaushalt</v>
      </c>
      <c r="D1983" s="14" t="str">
        <f>VLOOKUP(tabDaten[[#This Row],[art]],tabKontenart[],2,FALSE)</f>
        <v>01 Ausgaben VerwaltungsHH</v>
      </c>
      <c r="E1983" s="14" t="str">
        <f>LEFT(tabDaten[[#This Row],[Gld]],1) &amp; "    " &amp;VLOOKUP((tabDaten[[#This Row],[MandNr]]&amp;"x"&amp;LEFT(tabDaten[[#This Row],[Gld]],1)),tabGliederung[],2,FALSE)</f>
        <v>7    öffentliche Einrichtungen,  Wirtschaftsförderung</v>
      </c>
      <c r="F1983" s="14" t="str">
        <f>LEFT(tabDaten[[#This Row],[Gld]],2) &amp; "    " &amp;VLOOKUP((tabDaten[[#This Row],[MandNr]]&amp;"x"&amp;LEFT(tabDaten[[#This Row],[Gld]],2)),tabGliederung[],2,FALSE)</f>
        <v xml:space="preserve">75    Bestattungswesen </v>
      </c>
      <c r="G19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3" s="14" t="str">
        <f>LEFT(tabDaten[[#This Row],[Gld]],4) &amp; "    " &amp;VLOOKUP((tabDaten[[#This Row],[MandNr]]&amp;"x"&amp;LEFT(tabDaten[[#This Row],[Gld]],4)),tabGliederung[],2,FALSE)</f>
        <v xml:space="preserve">7505    Friedhof Heinsheim </v>
      </c>
      <c r="I1983" s="14" t="str">
        <f>IF(OR(LEFT(tabDaten[[#This Row],[Grp]],1)*1=3,LEFT(tabDaten[[#This Row],[Grp]],1)*1=9),LEFT(tabDaten[[#This Row],[Grp]],2),LEFT(tabDaten[[#This Row],[Grp]],1))</f>
        <v>5</v>
      </c>
      <c r="J1983" s="14" t="str">
        <f>VLOOKUP(tabDaten[[#This Row],[GrpKurz]],tabGruppierung[],2,FALSE)</f>
        <v>A   Sächlicher Verwaltungs- und Betriebsaufwand</v>
      </c>
      <c r="K19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7505-541000    Strom   </v>
      </c>
      <c r="L1983" s="17">
        <f>IF(OR(tabDaten[[#This Row],[art]]="00",tabDaten[[#This Row],[art]]="10"),tabDaten[[#This Row],[Plan]],tabDaten[[#This Row],[Plan]]*-1)</f>
        <v>-100</v>
      </c>
      <c r="M1983" s="18">
        <f>IF(OR(tabDaten[[#This Row],[art]]="00",tabDaten[[#This Row],[art]]="10",tabDaten[[#This Row],[art]]="60",tabDaten[[#This Row],[art]]="70"),tabDaten[[#This Row],[Rechnung]],tabDaten[[#This Row],[Rechnung]]*-1)</f>
        <v>-48.8</v>
      </c>
      <c r="N1983" s="44">
        <v>1</v>
      </c>
      <c r="O1983" s="45" t="s">
        <v>997</v>
      </c>
      <c r="P1983" s="45" t="s">
        <v>1384</v>
      </c>
      <c r="Q1983" s="45" t="s">
        <v>1732</v>
      </c>
      <c r="R1983" s="45" t="s">
        <v>995</v>
      </c>
      <c r="S1983" s="45" t="s">
        <v>1546</v>
      </c>
      <c r="T1983" s="44" t="s">
        <v>135</v>
      </c>
      <c r="U1983" s="46">
        <v>100</v>
      </c>
      <c r="V1983" s="46">
        <v>48.8</v>
      </c>
    </row>
    <row r="1984" spans="2:22" x14ac:dyDescent="0.2">
      <c r="B1984" s="14" t="str">
        <f>IF(tabDaten[[#This Row],[MandNr]]="","Fehler",IF(tabDaten[[#This Row],[MandNr]]=1,"1 Stadt Bad Rappenau","2 Eigenbetrieb Stadtenwässerung"))</f>
        <v>1 Stadt Bad Rappenau</v>
      </c>
      <c r="C1984" s="14" t="str">
        <f>IF(OR(tabDaten[[#This Row],[art]]="00",tabDaten[[#This Row],[art]]="01",tabDaten[[#This Row],[art]]="60",tabDaten[[#This Row],[art]]="61"),"0 Verwaltungshaushalt","1 Vermögenshaushalt")</f>
        <v>0 Verwaltungshaushalt</v>
      </c>
      <c r="D1984" s="14" t="str">
        <f>VLOOKUP(tabDaten[[#This Row],[art]],tabKontenart[],2,FALSE)</f>
        <v>01 Ausgaben VerwaltungsHH</v>
      </c>
      <c r="E1984" s="14" t="str">
        <f>LEFT(tabDaten[[#This Row],[Gld]],1) &amp; "    " &amp;VLOOKUP((tabDaten[[#This Row],[MandNr]]&amp;"x"&amp;LEFT(tabDaten[[#This Row],[Gld]],1)),tabGliederung[],2,FALSE)</f>
        <v>7    öffentliche Einrichtungen,  Wirtschaftsförderung</v>
      </c>
      <c r="F1984" s="14" t="str">
        <f>LEFT(tabDaten[[#This Row],[Gld]],2) &amp; "    " &amp;VLOOKUP((tabDaten[[#This Row],[MandNr]]&amp;"x"&amp;LEFT(tabDaten[[#This Row],[Gld]],2)),tabGliederung[],2,FALSE)</f>
        <v xml:space="preserve">75    Bestattungswesen </v>
      </c>
      <c r="G19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4" s="14" t="str">
        <f>LEFT(tabDaten[[#This Row],[Gld]],4) &amp; "    " &amp;VLOOKUP((tabDaten[[#This Row],[MandNr]]&amp;"x"&amp;LEFT(tabDaten[[#This Row],[Gld]],4)),tabGliederung[],2,FALSE)</f>
        <v xml:space="preserve">7505    Friedhof Heinsheim </v>
      </c>
      <c r="I1984" s="14" t="str">
        <f>IF(OR(LEFT(tabDaten[[#This Row],[Grp]],1)*1=3,LEFT(tabDaten[[#This Row],[Grp]],1)*1=9),LEFT(tabDaten[[#This Row],[Grp]],2),LEFT(tabDaten[[#This Row],[Grp]],1))</f>
        <v>5</v>
      </c>
      <c r="J1984" s="14" t="str">
        <f>VLOOKUP(tabDaten[[#This Row],[GrpKurz]],tabGruppierung[],2,FALSE)</f>
        <v>A   Sächlicher Verwaltungs- und Betriebsaufwand</v>
      </c>
      <c r="K19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7505-542000    Wasser / Abwasser   </v>
      </c>
      <c r="L1984" s="17">
        <f>IF(OR(tabDaten[[#This Row],[art]]="00",tabDaten[[#This Row],[art]]="10"),tabDaten[[#This Row],[Plan]],tabDaten[[#This Row],[Plan]]*-1)</f>
        <v>-300</v>
      </c>
      <c r="M1984" s="18">
        <f>IF(OR(tabDaten[[#This Row],[art]]="00",tabDaten[[#This Row],[art]]="10",tabDaten[[#This Row],[art]]="60",tabDaten[[#This Row],[art]]="70"),tabDaten[[#This Row],[Rechnung]],tabDaten[[#This Row],[Rechnung]]*-1)</f>
        <v>-395.68</v>
      </c>
      <c r="N1984" s="44">
        <v>1</v>
      </c>
      <c r="O1984" s="45" t="s">
        <v>997</v>
      </c>
      <c r="P1984" s="45" t="s">
        <v>1384</v>
      </c>
      <c r="Q1984" s="45" t="s">
        <v>1733</v>
      </c>
      <c r="R1984" s="45" t="s">
        <v>995</v>
      </c>
      <c r="S1984" s="45" t="s">
        <v>1546</v>
      </c>
      <c r="T1984" s="44" t="s">
        <v>136</v>
      </c>
      <c r="U1984" s="46">
        <v>300</v>
      </c>
      <c r="V1984" s="46">
        <v>395.68</v>
      </c>
    </row>
    <row r="1985" spans="2:22" x14ac:dyDescent="0.2">
      <c r="B1985" s="14" t="str">
        <f>IF(tabDaten[[#This Row],[MandNr]]="","Fehler",IF(tabDaten[[#This Row],[MandNr]]=1,"1 Stadt Bad Rappenau","2 Eigenbetrieb Stadtenwässerung"))</f>
        <v>1 Stadt Bad Rappenau</v>
      </c>
      <c r="C1985" s="14" t="str">
        <f>IF(OR(tabDaten[[#This Row],[art]]="00",tabDaten[[#This Row],[art]]="01",tabDaten[[#This Row],[art]]="60",tabDaten[[#This Row],[art]]="61"),"0 Verwaltungshaushalt","1 Vermögenshaushalt")</f>
        <v>0 Verwaltungshaushalt</v>
      </c>
      <c r="D1985" s="14" t="str">
        <f>VLOOKUP(tabDaten[[#This Row],[art]],tabKontenart[],2,FALSE)</f>
        <v>01 Ausgaben VerwaltungsHH</v>
      </c>
      <c r="E1985" s="14" t="str">
        <f>LEFT(tabDaten[[#This Row],[Gld]],1) &amp; "    " &amp;VLOOKUP((tabDaten[[#This Row],[MandNr]]&amp;"x"&amp;LEFT(tabDaten[[#This Row],[Gld]],1)),tabGliederung[],2,FALSE)</f>
        <v>7    öffentliche Einrichtungen,  Wirtschaftsförderung</v>
      </c>
      <c r="F1985" s="14" t="str">
        <f>LEFT(tabDaten[[#This Row],[Gld]],2) &amp; "    " &amp;VLOOKUP((tabDaten[[#This Row],[MandNr]]&amp;"x"&amp;LEFT(tabDaten[[#This Row],[Gld]],2)),tabGliederung[],2,FALSE)</f>
        <v xml:space="preserve">75    Bestattungswesen </v>
      </c>
      <c r="G19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5" s="14" t="str">
        <f>LEFT(tabDaten[[#This Row],[Gld]],4) &amp; "    " &amp;VLOOKUP((tabDaten[[#This Row],[MandNr]]&amp;"x"&amp;LEFT(tabDaten[[#This Row],[Gld]],4)),tabGliederung[],2,FALSE)</f>
        <v xml:space="preserve">7505    Friedhof Heinsheim </v>
      </c>
      <c r="I1985" s="14" t="str">
        <f>IF(OR(LEFT(tabDaten[[#This Row],[Grp]],1)*1=3,LEFT(tabDaten[[#This Row],[Grp]],1)*1=9),LEFT(tabDaten[[#This Row],[Grp]],2),LEFT(tabDaten[[#This Row],[Grp]],1))</f>
        <v>5</v>
      </c>
      <c r="J1985" s="14" t="str">
        <f>VLOOKUP(tabDaten[[#This Row],[GrpKurz]],tabGruppierung[],2,FALSE)</f>
        <v>A   Sächlicher Verwaltungs- und Betriebsaufwand</v>
      </c>
      <c r="K19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7505-544000    Abfallgebühren   </v>
      </c>
      <c r="L1985" s="17">
        <f>IF(OR(tabDaten[[#This Row],[art]]="00",tabDaten[[#This Row],[art]]="10"),tabDaten[[#This Row],[Plan]],tabDaten[[#This Row],[Plan]]*-1)</f>
        <v>-1900</v>
      </c>
      <c r="M1985" s="18">
        <f>IF(OR(tabDaten[[#This Row],[art]]="00",tabDaten[[#This Row],[art]]="10",tabDaten[[#This Row],[art]]="60",tabDaten[[#This Row],[art]]="70"),tabDaten[[#This Row],[Rechnung]],tabDaten[[#This Row],[Rechnung]]*-1)</f>
        <v>-1800</v>
      </c>
      <c r="N1985" s="44">
        <v>1</v>
      </c>
      <c r="O1985" s="45" t="s">
        <v>997</v>
      </c>
      <c r="P1985" s="45" t="s">
        <v>1384</v>
      </c>
      <c r="Q1985" s="45" t="s">
        <v>1735</v>
      </c>
      <c r="R1985" s="45" t="s">
        <v>995</v>
      </c>
      <c r="S1985" s="45" t="s">
        <v>1546</v>
      </c>
      <c r="T1985" s="44" t="s">
        <v>138</v>
      </c>
      <c r="U1985" s="46">
        <v>1900</v>
      </c>
      <c r="V1985" s="46">
        <v>1800</v>
      </c>
    </row>
    <row r="1986" spans="2:22" x14ac:dyDescent="0.2">
      <c r="B1986" s="14" t="str">
        <f>IF(tabDaten[[#This Row],[MandNr]]="","Fehler",IF(tabDaten[[#This Row],[MandNr]]=1,"1 Stadt Bad Rappenau","2 Eigenbetrieb Stadtenwässerung"))</f>
        <v>1 Stadt Bad Rappenau</v>
      </c>
      <c r="C1986" s="14" t="str">
        <f>IF(OR(tabDaten[[#This Row],[art]]="00",tabDaten[[#This Row],[art]]="01",tabDaten[[#This Row],[art]]="60",tabDaten[[#This Row],[art]]="61"),"0 Verwaltungshaushalt","1 Vermögenshaushalt")</f>
        <v>0 Verwaltungshaushalt</v>
      </c>
      <c r="D1986" s="14" t="str">
        <f>VLOOKUP(tabDaten[[#This Row],[art]],tabKontenart[],2,FALSE)</f>
        <v>01 Ausgaben VerwaltungsHH</v>
      </c>
      <c r="E1986" s="14" t="str">
        <f>LEFT(tabDaten[[#This Row],[Gld]],1) &amp; "    " &amp;VLOOKUP((tabDaten[[#This Row],[MandNr]]&amp;"x"&amp;LEFT(tabDaten[[#This Row],[Gld]],1)),tabGliederung[],2,FALSE)</f>
        <v>7    öffentliche Einrichtungen,  Wirtschaftsförderung</v>
      </c>
      <c r="F1986" s="14" t="str">
        <f>LEFT(tabDaten[[#This Row],[Gld]],2) &amp; "    " &amp;VLOOKUP((tabDaten[[#This Row],[MandNr]]&amp;"x"&amp;LEFT(tabDaten[[#This Row],[Gld]],2)),tabGliederung[],2,FALSE)</f>
        <v xml:space="preserve">75    Bestattungswesen </v>
      </c>
      <c r="G19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6" s="14" t="str">
        <f>LEFT(tabDaten[[#This Row],[Gld]],4) &amp; "    " &amp;VLOOKUP((tabDaten[[#This Row],[MandNr]]&amp;"x"&amp;LEFT(tabDaten[[#This Row],[Gld]],4)),tabGliederung[],2,FALSE)</f>
        <v xml:space="preserve">7505    Friedhof Heinsheim </v>
      </c>
      <c r="I1986" s="14" t="str">
        <f>IF(OR(LEFT(tabDaten[[#This Row],[Grp]],1)*1=3,LEFT(tabDaten[[#This Row],[Grp]],1)*1=9),LEFT(tabDaten[[#This Row],[Grp]],2),LEFT(tabDaten[[#This Row],[Grp]],1))</f>
        <v>5</v>
      </c>
      <c r="J1986" s="14" t="str">
        <f>VLOOKUP(tabDaten[[#This Row],[GrpKurz]],tabGruppierung[],2,FALSE)</f>
        <v>A   Sächlicher Verwaltungs- und Betriebsaufwand</v>
      </c>
      <c r="K19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7505-545000    Reinigungskosten   </v>
      </c>
      <c r="L1986" s="17">
        <f>IF(OR(tabDaten[[#This Row],[art]]="00",tabDaten[[#This Row],[art]]="10"),tabDaten[[#This Row],[Plan]],tabDaten[[#This Row],[Plan]]*-1)</f>
        <v>-200</v>
      </c>
      <c r="M1986" s="18">
        <f>IF(OR(tabDaten[[#This Row],[art]]="00",tabDaten[[#This Row],[art]]="10",tabDaten[[#This Row],[art]]="60",tabDaten[[#This Row],[art]]="70"),tabDaten[[#This Row],[Rechnung]],tabDaten[[#This Row],[Rechnung]]*-1)</f>
        <v>-402.87</v>
      </c>
      <c r="N1986" s="44">
        <v>1</v>
      </c>
      <c r="O1986" s="45" t="s">
        <v>997</v>
      </c>
      <c r="P1986" s="45" t="s">
        <v>1384</v>
      </c>
      <c r="Q1986" s="45" t="s">
        <v>1736</v>
      </c>
      <c r="R1986" s="45" t="s">
        <v>995</v>
      </c>
      <c r="S1986" s="45" t="s">
        <v>1546</v>
      </c>
      <c r="T1986" s="44" t="s">
        <v>139</v>
      </c>
      <c r="U1986" s="46">
        <v>200</v>
      </c>
      <c r="V1986" s="46">
        <v>402.87</v>
      </c>
    </row>
    <row r="1987" spans="2:22" x14ac:dyDescent="0.2">
      <c r="B1987" s="14" t="str">
        <f>IF(tabDaten[[#This Row],[MandNr]]="","Fehler",IF(tabDaten[[#This Row],[MandNr]]=1,"1 Stadt Bad Rappenau","2 Eigenbetrieb Stadtenwässerung"))</f>
        <v>1 Stadt Bad Rappenau</v>
      </c>
      <c r="C1987" s="14" t="str">
        <f>IF(OR(tabDaten[[#This Row],[art]]="00",tabDaten[[#This Row],[art]]="01",tabDaten[[#This Row],[art]]="60",tabDaten[[#This Row],[art]]="61"),"0 Verwaltungshaushalt","1 Vermögenshaushalt")</f>
        <v>0 Verwaltungshaushalt</v>
      </c>
      <c r="D1987" s="14" t="str">
        <f>VLOOKUP(tabDaten[[#This Row],[art]],tabKontenart[],2,FALSE)</f>
        <v>01 Ausgaben VerwaltungsHH</v>
      </c>
      <c r="E1987" s="14" t="str">
        <f>LEFT(tabDaten[[#This Row],[Gld]],1) &amp; "    " &amp;VLOOKUP((tabDaten[[#This Row],[MandNr]]&amp;"x"&amp;LEFT(tabDaten[[#This Row],[Gld]],1)),tabGliederung[],2,FALSE)</f>
        <v>7    öffentliche Einrichtungen,  Wirtschaftsförderung</v>
      </c>
      <c r="F1987" s="14" t="str">
        <f>LEFT(tabDaten[[#This Row],[Gld]],2) &amp; "    " &amp;VLOOKUP((tabDaten[[#This Row],[MandNr]]&amp;"x"&amp;LEFT(tabDaten[[#This Row],[Gld]],2)),tabGliederung[],2,FALSE)</f>
        <v xml:space="preserve">75    Bestattungswesen </v>
      </c>
      <c r="G19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7" s="14" t="str">
        <f>LEFT(tabDaten[[#This Row],[Gld]],4) &amp; "    " &amp;VLOOKUP((tabDaten[[#This Row],[MandNr]]&amp;"x"&amp;LEFT(tabDaten[[#This Row],[Gld]],4)),tabGliederung[],2,FALSE)</f>
        <v xml:space="preserve">7505    Friedhof Heinsheim </v>
      </c>
      <c r="I1987" s="14" t="str">
        <f>IF(OR(LEFT(tabDaten[[#This Row],[Grp]],1)*1=3,LEFT(tabDaten[[#This Row],[Grp]],1)*1=9),LEFT(tabDaten[[#This Row],[Grp]],2),LEFT(tabDaten[[#This Row],[Grp]],1))</f>
        <v>5</v>
      </c>
      <c r="J1987" s="14" t="str">
        <f>VLOOKUP(tabDaten[[#This Row],[GrpKurz]],tabGruppierung[],2,FALSE)</f>
        <v>A   Sächlicher Verwaltungs- und Betriebsaufwand</v>
      </c>
      <c r="K19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7505-546000    Steuern und Gebäudeversicherungen   </v>
      </c>
      <c r="L1987" s="17">
        <f>IF(OR(tabDaten[[#This Row],[art]]="00",tabDaten[[#This Row],[art]]="10"),tabDaten[[#This Row],[Plan]],tabDaten[[#This Row],[Plan]]*-1)</f>
        <v>-300</v>
      </c>
      <c r="M1987" s="18">
        <f>IF(OR(tabDaten[[#This Row],[art]]="00",tabDaten[[#This Row],[art]]="10",tabDaten[[#This Row],[art]]="60",tabDaten[[#This Row],[art]]="70"),tabDaten[[#This Row],[Rechnung]],tabDaten[[#This Row],[Rechnung]]*-1)</f>
        <v>-304.3</v>
      </c>
      <c r="N1987" s="44">
        <v>1</v>
      </c>
      <c r="O1987" s="45" t="s">
        <v>997</v>
      </c>
      <c r="P1987" s="45" t="s">
        <v>1384</v>
      </c>
      <c r="Q1987" s="45" t="s">
        <v>1737</v>
      </c>
      <c r="R1987" s="45" t="s">
        <v>995</v>
      </c>
      <c r="S1987" s="45" t="s">
        <v>1546</v>
      </c>
      <c r="T1987" s="44" t="s">
        <v>140</v>
      </c>
      <c r="U1987" s="46">
        <v>300</v>
      </c>
      <c r="V1987" s="46">
        <v>304.3</v>
      </c>
    </row>
    <row r="1988" spans="2:22" x14ac:dyDescent="0.2">
      <c r="B1988" s="14" t="str">
        <f>IF(tabDaten[[#This Row],[MandNr]]="","Fehler",IF(tabDaten[[#This Row],[MandNr]]=1,"1 Stadt Bad Rappenau","2 Eigenbetrieb Stadtenwässerung"))</f>
        <v>1 Stadt Bad Rappenau</v>
      </c>
      <c r="C1988" s="14" t="str">
        <f>IF(OR(tabDaten[[#This Row],[art]]="00",tabDaten[[#This Row],[art]]="01",tabDaten[[#This Row],[art]]="60",tabDaten[[#This Row],[art]]="61"),"0 Verwaltungshaushalt","1 Vermögenshaushalt")</f>
        <v>0 Verwaltungshaushalt</v>
      </c>
      <c r="D1988" s="14" t="str">
        <f>VLOOKUP(tabDaten[[#This Row],[art]],tabKontenart[],2,FALSE)</f>
        <v>01 Ausgaben VerwaltungsHH</v>
      </c>
      <c r="E1988" s="14" t="str">
        <f>LEFT(tabDaten[[#This Row],[Gld]],1) &amp; "    " &amp;VLOOKUP((tabDaten[[#This Row],[MandNr]]&amp;"x"&amp;LEFT(tabDaten[[#This Row],[Gld]],1)),tabGliederung[],2,FALSE)</f>
        <v>7    öffentliche Einrichtungen,  Wirtschaftsförderung</v>
      </c>
      <c r="F1988" s="14" t="str">
        <f>LEFT(tabDaten[[#This Row],[Gld]],2) &amp; "    " &amp;VLOOKUP((tabDaten[[#This Row],[MandNr]]&amp;"x"&amp;LEFT(tabDaten[[#This Row],[Gld]],2)),tabGliederung[],2,FALSE)</f>
        <v xml:space="preserve">75    Bestattungswesen </v>
      </c>
      <c r="G19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8" s="14" t="str">
        <f>LEFT(tabDaten[[#This Row],[Gld]],4) &amp; "    " &amp;VLOOKUP((tabDaten[[#This Row],[MandNr]]&amp;"x"&amp;LEFT(tabDaten[[#This Row],[Gld]],4)),tabGliederung[],2,FALSE)</f>
        <v xml:space="preserve">7505    Friedhof Heinsheim </v>
      </c>
      <c r="I1988" s="14" t="str">
        <f>IF(OR(LEFT(tabDaten[[#This Row],[Grp]],1)*1=3,LEFT(tabDaten[[#This Row],[Grp]],1)*1=9),LEFT(tabDaten[[#This Row],[Grp]],2),LEFT(tabDaten[[#This Row],[Grp]],1))</f>
        <v>5</v>
      </c>
      <c r="J1988" s="14" t="str">
        <f>VLOOKUP(tabDaten[[#This Row],[GrpKurz]],tabGruppierung[],2,FALSE)</f>
        <v>A   Sächlicher Verwaltungs- und Betriebsaufwand</v>
      </c>
      <c r="K19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7505-549000    sonstige Bewirtschaftungskosten (z.B. Schornsteinfeger, Feuerlöschgeräte) </v>
      </c>
      <c r="L1988" s="17">
        <f>IF(OR(tabDaten[[#This Row],[art]]="00",tabDaten[[#This Row],[art]]="10"),tabDaten[[#This Row],[Plan]],tabDaten[[#This Row],[Plan]]*-1)</f>
        <v>-200</v>
      </c>
      <c r="M1988" s="18">
        <f>IF(OR(tabDaten[[#This Row],[art]]="00",tabDaten[[#This Row],[art]]="10",tabDaten[[#This Row],[art]]="60",tabDaten[[#This Row],[art]]="70"),tabDaten[[#This Row],[Rechnung]],tabDaten[[#This Row],[Rechnung]]*-1)</f>
        <v>-105.57</v>
      </c>
      <c r="N1988" s="44">
        <v>1</v>
      </c>
      <c r="O1988" s="45" t="s">
        <v>997</v>
      </c>
      <c r="P1988" s="45" t="s">
        <v>1384</v>
      </c>
      <c r="Q1988" s="45" t="s">
        <v>1738</v>
      </c>
      <c r="R1988" s="45" t="s">
        <v>995</v>
      </c>
      <c r="S1988" s="45" t="s">
        <v>1546</v>
      </c>
      <c r="T1988" s="44" t="s">
        <v>141</v>
      </c>
      <c r="U1988" s="46">
        <v>200</v>
      </c>
      <c r="V1988" s="46">
        <v>105.57</v>
      </c>
    </row>
    <row r="1989" spans="2:22" x14ac:dyDescent="0.2">
      <c r="B1989" s="14" t="str">
        <f>IF(tabDaten[[#This Row],[MandNr]]="","Fehler",IF(tabDaten[[#This Row],[MandNr]]=1,"1 Stadt Bad Rappenau","2 Eigenbetrieb Stadtenwässerung"))</f>
        <v>1 Stadt Bad Rappenau</v>
      </c>
      <c r="C1989" s="14" t="str">
        <f>IF(OR(tabDaten[[#This Row],[art]]="00",tabDaten[[#This Row],[art]]="01",tabDaten[[#This Row],[art]]="60",tabDaten[[#This Row],[art]]="61"),"0 Verwaltungshaushalt","1 Vermögenshaushalt")</f>
        <v>0 Verwaltungshaushalt</v>
      </c>
      <c r="D1989" s="14" t="str">
        <f>VLOOKUP(tabDaten[[#This Row],[art]],tabKontenart[],2,FALSE)</f>
        <v>01 Ausgaben VerwaltungsHH</v>
      </c>
      <c r="E1989" s="14" t="str">
        <f>LEFT(tabDaten[[#This Row],[Gld]],1) &amp; "    " &amp;VLOOKUP((tabDaten[[#This Row],[MandNr]]&amp;"x"&amp;LEFT(tabDaten[[#This Row],[Gld]],1)),tabGliederung[],2,FALSE)</f>
        <v>7    öffentliche Einrichtungen,  Wirtschaftsförderung</v>
      </c>
      <c r="F1989" s="14" t="str">
        <f>LEFT(tabDaten[[#This Row],[Gld]],2) &amp; "    " &amp;VLOOKUP((tabDaten[[#This Row],[MandNr]]&amp;"x"&amp;LEFT(tabDaten[[#This Row],[Gld]],2)),tabGliederung[],2,FALSE)</f>
        <v xml:space="preserve">75    Bestattungswesen </v>
      </c>
      <c r="G19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89" s="14" t="str">
        <f>LEFT(tabDaten[[#This Row],[Gld]],4) &amp; "    " &amp;VLOOKUP((tabDaten[[#This Row],[MandNr]]&amp;"x"&amp;LEFT(tabDaten[[#This Row],[Gld]],4)),tabGliederung[],2,FALSE)</f>
        <v xml:space="preserve">7505    Friedhof Heinsheim </v>
      </c>
      <c r="I1989" s="14" t="str">
        <f>IF(OR(LEFT(tabDaten[[#This Row],[Grp]],1)*1=3,LEFT(tabDaten[[#This Row],[Grp]],1)*1=9),LEFT(tabDaten[[#This Row],[Grp]],2),LEFT(tabDaten[[#This Row],[Grp]],1))</f>
        <v>6</v>
      </c>
      <c r="J1989" s="14" t="str">
        <f>VLOOKUP(tabDaten[[#This Row],[GrpKurz]],tabGruppierung[],2,FALSE)</f>
        <v>A   Sächlicher Verwaltungs- und Betriebsaufwand</v>
      </c>
      <c r="K19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7505-634000    Leistungsvergütung an Unternehmen  </v>
      </c>
      <c r="L1989" s="17">
        <f>IF(OR(tabDaten[[#This Row],[art]]="00",tabDaten[[#This Row],[art]]="10"),tabDaten[[#This Row],[Plan]],tabDaten[[#This Row],[Plan]]*-1)</f>
        <v>-1200</v>
      </c>
      <c r="M1989" s="18">
        <f>IF(OR(tabDaten[[#This Row],[art]]="00",tabDaten[[#This Row],[art]]="10",tabDaten[[#This Row],[art]]="60",tabDaten[[#This Row],[art]]="70"),tabDaten[[#This Row],[Rechnung]],tabDaten[[#This Row],[Rechnung]]*-1)</f>
        <v>-747.41</v>
      </c>
      <c r="N1989" s="44">
        <v>1</v>
      </c>
      <c r="O1989" s="45" t="s">
        <v>997</v>
      </c>
      <c r="P1989" s="45" t="s">
        <v>1384</v>
      </c>
      <c r="Q1989" s="45" t="s">
        <v>1744</v>
      </c>
      <c r="R1989" s="45" t="s">
        <v>995</v>
      </c>
      <c r="S1989" s="45" t="s">
        <v>1546</v>
      </c>
      <c r="T1989" s="44" t="s">
        <v>148</v>
      </c>
      <c r="U1989" s="46">
        <v>1200</v>
      </c>
      <c r="V1989" s="46">
        <v>747.41</v>
      </c>
    </row>
    <row r="1990" spans="2:22" x14ac:dyDescent="0.2">
      <c r="B1990" s="14" t="str">
        <f>IF(tabDaten[[#This Row],[MandNr]]="","Fehler",IF(tabDaten[[#This Row],[MandNr]]=1,"1 Stadt Bad Rappenau","2 Eigenbetrieb Stadtenwässerung"))</f>
        <v>1 Stadt Bad Rappenau</v>
      </c>
      <c r="C1990" s="14" t="str">
        <f>IF(OR(tabDaten[[#This Row],[art]]="00",tabDaten[[#This Row],[art]]="01",tabDaten[[#This Row],[art]]="60",tabDaten[[#This Row],[art]]="61"),"0 Verwaltungshaushalt","1 Vermögenshaushalt")</f>
        <v>0 Verwaltungshaushalt</v>
      </c>
      <c r="D1990" s="14" t="str">
        <f>VLOOKUP(tabDaten[[#This Row],[art]],tabKontenart[],2,FALSE)</f>
        <v>01 Ausgaben VerwaltungsHH</v>
      </c>
      <c r="E1990" s="14" t="str">
        <f>LEFT(tabDaten[[#This Row],[Gld]],1) &amp; "    " &amp;VLOOKUP((tabDaten[[#This Row],[MandNr]]&amp;"x"&amp;LEFT(tabDaten[[#This Row],[Gld]],1)),tabGliederung[],2,FALSE)</f>
        <v>7    öffentliche Einrichtungen,  Wirtschaftsförderung</v>
      </c>
      <c r="F1990" s="14" t="str">
        <f>LEFT(tabDaten[[#This Row],[Gld]],2) &amp; "    " &amp;VLOOKUP((tabDaten[[#This Row],[MandNr]]&amp;"x"&amp;LEFT(tabDaten[[#This Row],[Gld]],2)),tabGliederung[],2,FALSE)</f>
        <v xml:space="preserve">75    Bestattungswesen </v>
      </c>
      <c r="G19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0" s="14" t="str">
        <f>LEFT(tabDaten[[#This Row],[Gld]],4) &amp; "    " &amp;VLOOKUP((tabDaten[[#This Row],[MandNr]]&amp;"x"&amp;LEFT(tabDaten[[#This Row],[Gld]],4)),tabGliederung[],2,FALSE)</f>
        <v xml:space="preserve">7505    Friedhof Heinsheim </v>
      </c>
      <c r="I1990" s="14" t="str">
        <f>IF(OR(LEFT(tabDaten[[#This Row],[Grp]],1)*1=3,LEFT(tabDaten[[#This Row],[Grp]],1)*1=9),LEFT(tabDaten[[#This Row],[Grp]],2),LEFT(tabDaten[[#This Row],[Grp]],1))</f>
        <v>6</v>
      </c>
      <c r="J1990" s="14" t="str">
        <f>VLOOKUP(tabDaten[[#This Row],[GrpKurz]],tabGruppierung[],2,FALSE)</f>
        <v>A   Sächlicher Verwaltungs- und Betriebsaufwand</v>
      </c>
      <c r="K19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7505-668000    Vermischte Ausgaben   </v>
      </c>
      <c r="L1990" s="17">
        <f>IF(OR(tabDaten[[#This Row],[art]]="00",tabDaten[[#This Row],[art]]="10"),tabDaten[[#This Row],[Plan]],tabDaten[[#This Row],[Plan]]*-1)</f>
        <v>0</v>
      </c>
      <c r="M1990" s="18">
        <f>IF(OR(tabDaten[[#This Row],[art]]="00",tabDaten[[#This Row],[art]]="10",tabDaten[[#This Row],[art]]="60",tabDaten[[#This Row],[art]]="70"),tabDaten[[#This Row],[Rechnung]],tabDaten[[#This Row],[Rechnung]]*-1)</f>
        <v>-13.98</v>
      </c>
      <c r="N1990" s="44">
        <v>1</v>
      </c>
      <c r="O1990" s="45" t="s">
        <v>997</v>
      </c>
      <c r="P1990" s="45" t="s">
        <v>1384</v>
      </c>
      <c r="Q1990" s="45" t="s">
        <v>1726</v>
      </c>
      <c r="R1990" s="45" t="s">
        <v>995</v>
      </c>
      <c r="S1990" s="45" t="s">
        <v>1546</v>
      </c>
      <c r="T1990" s="44" t="s">
        <v>121</v>
      </c>
      <c r="U1990" s="46">
        <v>0</v>
      </c>
      <c r="V1990" s="46">
        <v>13.98</v>
      </c>
    </row>
    <row r="1991" spans="2:22" x14ac:dyDescent="0.2">
      <c r="B1991" s="14" t="str">
        <f>IF(tabDaten[[#This Row],[MandNr]]="","Fehler",IF(tabDaten[[#This Row],[MandNr]]=1,"1 Stadt Bad Rappenau","2 Eigenbetrieb Stadtenwässerung"))</f>
        <v>1 Stadt Bad Rappenau</v>
      </c>
      <c r="C1991" s="14" t="str">
        <f>IF(OR(tabDaten[[#This Row],[art]]="00",tabDaten[[#This Row],[art]]="01",tabDaten[[#This Row],[art]]="60",tabDaten[[#This Row],[art]]="61"),"0 Verwaltungshaushalt","1 Vermögenshaushalt")</f>
        <v>0 Verwaltungshaushalt</v>
      </c>
      <c r="D1991" s="14" t="str">
        <f>VLOOKUP(tabDaten[[#This Row],[art]],tabKontenart[],2,FALSE)</f>
        <v>01 Ausgaben VerwaltungsHH</v>
      </c>
      <c r="E1991" s="14" t="str">
        <f>LEFT(tabDaten[[#This Row],[Gld]],1) &amp; "    " &amp;VLOOKUP((tabDaten[[#This Row],[MandNr]]&amp;"x"&amp;LEFT(tabDaten[[#This Row],[Gld]],1)),tabGliederung[],2,FALSE)</f>
        <v>7    öffentliche Einrichtungen,  Wirtschaftsförderung</v>
      </c>
      <c r="F1991" s="14" t="str">
        <f>LEFT(tabDaten[[#This Row],[Gld]],2) &amp; "    " &amp;VLOOKUP((tabDaten[[#This Row],[MandNr]]&amp;"x"&amp;LEFT(tabDaten[[#This Row],[Gld]],2)),tabGliederung[],2,FALSE)</f>
        <v xml:space="preserve">75    Bestattungswesen </v>
      </c>
      <c r="G19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1" s="14" t="str">
        <f>LEFT(tabDaten[[#This Row],[Gld]],4) &amp; "    " &amp;VLOOKUP((tabDaten[[#This Row],[MandNr]]&amp;"x"&amp;LEFT(tabDaten[[#This Row],[Gld]],4)),tabGliederung[],2,FALSE)</f>
        <v xml:space="preserve">7505    Friedhof Heinsheim </v>
      </c>
      <c r="I1991" s="14" t="str">
        <f>IF(OR(LEFT(tabDaten[[#This Row],[Grp]],1)*1=3,LEFT(tabDaten[[#This Row],[Grp]],1)*1=9),LEFT(tabDaten[[#This Row],[Grp]],2),LEFT(tabDaten[[#This Row],[Grp]],1))</f>
        <v>6</v>
      </c>
      <c r="J1991" s="14" t="str">
        <f>VLOOKUP(tabDaten[[#This Row],[GrpKurz]],tabGruppierung[],2,FALSE)</f>
        <v>A   Sächlicher Verwaltungs- und Betriebsaufwand</v>
      </c>
      <c r="K19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7505-679000    Innere Verrechnung   </v>
      </c>
      <c r="L1991" s="17">
        <f>IF(OR(tabDaten[[#This Row],[art]]="00",tabDaten[[#This Row],[art]]="10"),tabDaten[[#This Row],[Plan]],tabDaten[[#This Row],[Plan]]*-1)</f>
        <v>-19800</v>
      </c>
      <c r="M1991" s="18">
        <f>IF(OR(tabDaten[[#This Row],[art]]="00",tabDaten[[#This Row],[art]]="10",tabDaten[[#This Row],[art]]="60",tabDaten[[#This Row],[art]]="70"),tabDaten[[#This Row],[Rechnung]],tabDaten[[#This Row],[Rechnung]]*-1)</f>
        <v>0</v>
      </c>
      <c r="N1991" s="44">
        <v>1</v>
      </c>
      <c r="O1991" s="45" t="s">
        <v>997</v>
      </c>
      <c r="P1991" s="45" t="s">
        <v>1384</v>
      </c>
      <c r="Q1991" s="45" t="s">
        <v>1728</v>
      </c>
      <c r="R1991" s="45" t="s">
        <v>995</v>
      </c>
      <c r="S1991" s="45" t="s">
        <v>1546</v>
      </c>
      <c r="T1991" s="44" t="s">
        <v>55</v>
      </c>
      <c r="U1991" s="46">
        <v>19800</v>
      </c>
      <c r="V1991" s="46">
        <v>0</v>
      </c>
    </row>
    <row r="1992" spans="2:22" x14ac:dyDescent="0.2">
      <c r="B1992" s="14" t="str">
        <f>IF(tabDaten[[#This Row],[MandNr]]="","Fehler",IF(tabDaten[[#This Row],[MandNr]]=1,"1 Stadt Bad Rappenau","2 Eigenbetrieb Stadtenwässerung"))</f>
        <v>1 Stadt Bad Rappenau</v>
      </c>
      <c r="C1992" s="14" t="str">
        <f>IF(OR(tabDaten[[#This Row],[art]]="00",tabDaten[[#This Row],[art]]="01",tabDaten[[#This Row],[art]]="60",tabDaten[[#This Row],[art]]="61"),"0 Verwaltungshaushalt","1 Vermögenshaushalt")</f>
        <v>0 Verwaltungshaushalt</v>
      </c>
      <c r="D1992" s="14" t="str">
        <f>VLOOKUP(tabDaten[[#This Row],[art]],tabKontenart[],2,FALSE)</f>
        <v>01 Ausgaben VerwaltungsHH</v>
      </c>
      <c r="E1992" s="14" t="str">
        <f>LEFT(tabDaten[[#This Row],[Gld]],1) &amp; "    " &amp;VLOOKUP((tabDaten[[#This Row],[MandNr]]&amp;"x"&amp;LEFT(tabDaten[[#This Row],[Gld]],1)),tabGliederung[],2,FALSE)</f>
        <v>7    öffentliche Einrichtungen,  Wirtschaftsförderung</v>
      </c>
      <c r="F1992" s="14" t="str">
        <f>LEFT(tabDaten[[#This Row],[Gld]],2) &amp; "    " &amp;VLOOKUP((tabDaten[[#This Row],[MandNr]]&amp;"x"&amp;LEFT(tabDaten[[#This Row],[Gld]],2)),tabGliederung[],2,FALSE)</f>
        <v xml:space="preserve">75    Bestattungswesen </v>
      </c>
      <c r="G19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2" s="14" t="str">
        <f>LEFT(tabDaten[[#This Row],[Gld]],4) &amp; "    " &amp;VLOOKUP((tabDaten[[#This Row],[MandNr]]&amp;"x"&amp;LEFT(tabDaten[[#This Row],[Gld]],4)),tabGliederung[],2,FALSE)</f>
        <v xml:space="preserve">7505    Friedhof Heinsheim </v>
      </c>
      <c r="I1992" s="14" t="str">
        <f>IF(OR(LEFT(tabDaten[[#This Row],[Grp]],1)*1=3,LEFT(tabDaten[[#This Row],[Grp]],1)*1=9),LEFT(tabDaten[[#This Row],[Grp]],2),LEFT(tabDaten[[#This Row],[Grp]],1))</f>
        <v>6</v>
      </c>
      <c r="J1992" s="14" t="str">
        <f>VLOOKUP(tabDaten[[#This Row],[GrpKurz]],tabGruppierung[],2,FALSE)</f>
        <v>A   Sächlicher Verwaltungs- und Betriebsaufwand</v>
      </c>
      <c r="K19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7505-680000    Abschreibungen   </v>
      </c>
      <c r="L1992" s="17">
        <f>IF(OR(tabDaten[[#This Row],[art]]="00",tabDaten[[#This Row],[art]]="10"),tabDaten[[#This Row],[Plan]],tabDaten[[#This Row],[Plan]]*-1)</f>
        <v>-6000</v>
      </c>
      <c r="M1992" s="18">
        <f>IF(OR(tabDaten[[#This Row],[art]]="00",tabDaten[[#This Row],[art]]="10",tabDaten[[#This Row],[art]]="60",tabDaten[[#This Row],[art]]="70"),tabDaten[[#This Row],[Rechnung]],tabDaten[[#This Row],[Rechnung]]*-1)</f>
        <v>-6152.89</v>
      </c>
      <c r="N1992" s="44">
        <v>1</v>
      </c>
      <c r="O1992" s="45" t="s">
        <v>997</v>
      </c>
      <c r="P1992" s="45" t="s">
        <v>1384</v>
      </c>
      <c r="Q1992" s="45" t="s">
        <v>1752</v>
      </c>
      <c r="R1992" s="45" t="s">
        <v>995</v>
      </c>
      <c r="S1992" s="45" t="s">
        <v>1546</v>
      </c>
      <c r="T1992" s="44" t="s">
        <v>98</v>
      </c>
      <c r="U1992" s="46">
        <v>6000</v>
      </c>
      <c r="V1992" s="46">
        <v>6152.89</v>
      </c>
    </row>
    <row r="1993" spans="2:22" x14ac:dyDescent="0.2">
      <c r="B1993" s="14" t="str">
        <f>IF(tabDaten[[#This Row],[MandNr]]="","Fehler",IF(tabDaten[[#This Row],[MandNr]]=1,"1 Stadt Bad Rappenau","2 Eigenbetrieb Stadtenwässerung"))</f>
        <v>1 Stadt Bad Rappenau</v>
      </c>
      <c r="C1993" s="14" t="str">
        <f>IF(OR(tabDaten[[#This Row],[art]]="00",tabDaten[[#This Row],[art]]="01",tabDaten[[#This Row],[art]]="60",tabDaten[[#This Row],[art]]="61"),"0 Verwaltungshaushalt","1 Vermögenshaushalt")</f>
        <v>0 Verwaltungshaushalt</v>
      </c>
      <c r="D1993" s="14" t="str">
        <f>VLOOKUP(tabDaten[[#This Row],[art]],tabKontenart[],2,FALSE)</f>
        <v>01 Ausgaben VerwaltungsHH</v>
      </c>
      <c r="E1993" s="14" t="str">
        <f>LEFT(tabDaten[[#This Row],[Gld]],1) &amp; "    " &amp;VLOOKUP((tabDaten[[#This Row],[MandNr]]&amp;"x"&amp;LEFT(tabDaten[[#This Row],[Gld]],1)),tabGliederung[],2,FALSE)</f>
        <v>7    öffentliche Einrichtungen,  Wirtschaftsförderung</v>
      </c>
      <c r="F1993" s="14" t="str">
        <f>LEFT(tabDaten[[#This Row],[Gld]],2) &amp; "    " &amp;VLOOKUP((tabDaten[[#This Row],[MandNr]]&amp;"x"&amp;LEFT(tabDaten[[#This Row],[Gld]],2)),tabGliederung[],2,FALSE)</f>
        <v xml:space="preserve">75    Bestattungswesen </v>
      </c>
      <c r="G19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3" s="14" t="str">
        <f>LEFT(tabDaten[[#This Row],[Gld]],4) &amp; "    " &amp;VLOOKUP((tabDaten[[#This Row],[MandNr]]&amp;"x"&amp;LEFT(tabDaten[[#This Row],[Gld]],4)),tabGliederung[],2,FALSE)</f>
        <v xml:space="preserve">7505    Friedhof Heinsheim </v>
      </c>
      <c r="I1993" s="14" t="str">
        <f>IF(OR(LEFT(tabDaten[[#This Row],[Grp]],1)*1=3,LEFT(tabDaten[[#This Row],[Grp]],1)*1=9),LEFT(tabDaten[[#This Row],[Grp]],2),LEFT(tabDaten[[#This Row],[Grp]],1))</f>
        <v>6</v>
      </c>
      <c r="J1993" s="14" t="str">
        <f>VLOOKUP(tabDaten[[#This Row],[GrpKurz]],tabGruppierung[],2,FALSE)</f>
        <v>A   Sächlicher Verwaltungs- und Betriebsaufwand</v>
      </c>
      <c r="K19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7505-685000    Verzinsung des Anlagekapitals   </v>
      </c>
      <c r="L1993" s="17">
        <f>IF(OR(tabDaten[[#This Row],[art]]="00",tabDaten[[#This Row],[art]]="10"),tabDaten[[#This Row],[Plan]],tabDaten[[#This Row],[Plan]]*-1)</f>
        <v>-7400</v>
      </c>
      <c r="M1993" s="18">
        <f>IF(OR(tabDaten[[#This Row],[art]]="00",tabDaten[[#This Row],[art]]="10",tabDaten[[#This Row],[art]]="60",tabDaten[[#This Row],[art]]="70"),tabDaten[[#This Row],[Rechnung]],tabDaten[[#This Row],[Rechnung]]*-1)</f>
        <v>-7968.14</v>
      </c>
      <c r="N1993" s="44">
        <v>1</v>
      </c>
      <c r="O1993" s="45" t="s">
        <v>997</v>
      </c>
      <c r="P1993" s="45" t="s">
        <v>1384</v>
      </c>
      <c r="Q1993" s="45" t="s">
        <v>1753</v>
      </c>
      <c r="R1993" s="45" t="s">
        <v>995</v>
      </c>
      <c r="S1993" s="45" t="s">
        <v>1546</v>
      </c>
      <c r="T1993" s="44" t="s">
        <v>165</v>
      </c>
      <c r="U1993" s="46">
        <v>7400</v>
      </c>
      <c r="V1993" s="46">
        <v>7968.14</v>
      </c>
    </row>
    <row r="1994" spans="2:22" x14ac:dyDescent="0.2">
      <c r="B1994" s="14" t="str">
        <f>IF(tabDaten[[#This Row],[MandNr]]="","Fehler",IF(tabDaten[[#This Row],[MandNr]]=1,"1 Stadt Bad Rappenau","2 Eigenbetrieb Stadtenwässerung"))</f>
        <v>1 Stadt Bad Rappenau</v>
      </c>
      <c r="C1994" s="14" t="str">
        <f>IF(OR(tabDaten[[#This Row],[art]]="00",tabDaten[[#This Row],[art]]="01",tabDaten[[#This Row],[art]]="60",tabDaten[[#This Row],[art]]="61"),"0 Verwaltungshaushalt","1 Vermögenshaushalt")</f>
        <v>0 Verwaltungshaushalt</v>
      </c>
      <c r="D1994" s="14" t="str">
        <f>VLOOKUP(tabDaten[[#This Row],[art]],tabKontenart[],2,FALSE)</f>
        <v>01 Ausgaben VerwaltungsHH</v>
      </c>
      <c r="E1994" s="14" t="str">
        <f>LEFT(tabDaten[[#This Row],[Gld]],1) &amp; "    " &amp;VLOOKUP((tabDaten[[#This Row],[MandNr]]&amp;"x"&amp;LEFT(tabDaten[[#This Row],[Gld]],1)),tabGliederung[],2,FALSE)</f>
        <v>7    öffentliche Einrichtungen,  Wirtschaftsförderung</v>
      </c>
      <c r="F1994" s="14" t="str">
        <f>LEFT(tabDaten[[#This Row],[Gld]],2) &amp; "    " &amp;VLOOKUP((tabDaten[[#This Row],[MandNr]]&amp;"x"&amp;LEFT(tabDaten[[#This Row],[Gld]],2)),tabGliederung[],2,FALSE)</f>
        <v xml:space="preserve">75    Bestattungswesen </v>
      </c>
      <c r="G19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4" s="14" t="str">
        <f>LEFT(tabDaten[[#This Row],[Gld]],4) &amp; "    " &amp;VLOOKUP((tabDaten[[#This Row],[MandNr]]&amp;"x"&amp;LEFT(tabDaten[[#This Row],[Gld]],4)),tabGliederung[],2,FALSE)</f>
        <v xml:space="preserve">7506    Friedhof Obergimpern </v>
      </c>
      <c r="I1994" s="14" t="str">
        <f>IF(OR(LEFT(tabDaten[[#This Row],[Grp]],1)*1=3,LEFT(tabDaten[[#This Row],[Grp]],1)*1=9),LEFT(tabDaten[[#This Row],[Grp]],2),LEFT(tabDaten[[#This Row],[Grp]],1))</f>
        <v>5</v>
      </c>
      <c r="J1994" s="14" t="str">
        <f>VLOOKUP(tabDaten[[#This Row],[GrpKurz]],tabGruppierung[],2,FALSE)</f>
        <v>A   Sächlicher Verwaltungs- und Betriebsaufwand</v>
      </c>
      <c r="K19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7506-501000    Gebäudeunterhaltung   </v>
      </c>
      <c r="L1994" s="17">
        <f>IF(OR(tabDaten[[#This Row],[art]]="00",tabDaten[[#This Row],[art]]="10"),tabDaten[[#This Row],[Plan]],tabDaten[[#This Row],[Plan]]*-1)</f>
        <v>-1000</v>
      </c>
      <c r="M1994" s="18">
        <f>IF(OR(tabDaten[[#This Row],[art]]="00",tabDaten[[#This Row],[art]]="10",tabDaten[[#This Row],[art]]="60",tabDaten[[#This Row],[art]]="70"),tabDaten[[#This Row],[Rechnung]],tabDaten[[#This Row],[Rechnung]]*-1)</f>
        <v>-2898.84</v>
      </c>
      <c r="N1994" s="44">
        <v>1</v>
      </c>
      <c r="O1994" s="45" t="s">
        <v>997</v>
      </c>
      <c r="P1994" s="45" t="s">
        <v>1385</v>
      </c>
      <c r="Q1994" s="45" t="s">
        <v>1730</v>
      </c>
      <c r="R1994" s="45" t="s">
        <v>995</v>
      </c>
      <c r="S1994" s="45" t="s">
        <v>1546</v>
      </c>
      <c r="T1994" s="44" t="s">
        <v>133</v>
      </c>
      <c r="U1994" s="46">
        <v>1000</v>
      </c>
      <c r="V1994" s="46">
        <v>2898.84</v>
      </c>
    </row>
    <row r="1995" spans="2:22" x14ac:dyDescent="0.2">
      <c r="B1995" s="14" t="str">
        <f>IF(tabDaten[[#This Row],[MandNr]]="","Fehler",IF(tabDaten[[#This Row],[MandNr]]=1,"1 Stadt Bad Rappenau","2 Eigenbetrieb Stadtenwässerung"))</f>
        <v>1 Stadt Bad Rappenau</v>
      </c>
      <c r="C1995" s="14" t="str">
        <f>IF(OR(tabDaten[[#This Row],[art]]="00",tabDaten[[#This Row],[art]]="01",tabDaten[[#This Row],[art]]="60",tabDaten[[#This Row],[art]]="61"),"0 Verwaltungshaushalt","1 Vermögenshaushalt")</f>
        <v>0 Verwaltungshaushalt</v>
      </c>
      <c r="D1995" s="14" t="str">
        <f>VLOOKUP(tabDaten[[#This Row],[art]],tabKontenart[],2,FALSE)</f>
        <v>01 Ausgaben VerwaltungsHH</v>
      </c>
      <c r="E1995" s="14" t="str">
        <f>LEFT(tabDaten[[#This Row],[Gld]],1) &amp; "    " &amp;VLOOKUP((tabDaten[[#This Row],[MandNr]]&amp;"x"&amp;LEFT(tabDaten[[#This Row],[Gld]],1)),tabGliederung[],2,FALSE)</f>
        <v>7    öffentliche Einrichtungen,  Wirtschaftsförderung</v>
      </c>
      <c r="F1995" s="14" t="str">
        <f>LEFT(tabDaten[[#This Row],[Gld]],2) &amp; "    " &amp;VLOOKUP((tabDaten[[#This Row],[MandNr]]&amp;"x"&amp;LEFT(tabDaten[[#This Row],[Gld]],2)),tabGliederung[],2,FALSE)</f>
        <v xml:space="preserve">75    Bestattungswesen </v>
      </c>
      <c r="G19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5" s="14" t="str">
        <f>LEFT(tabDaten[[#This Row],[Gld]],4) &amp; "    " &amp;VLOOKUP((tabDaten[[#This Row],[MandNr]]&amp;"x"&amp;LEFT(tabDaten[[#This Row],[Gld]],4)),tabGliederung[],2,FALSE)</f>
        <v xml:space="preserve">7506    Friedhof Obergimpern </v>
      </c>
      <c r="I1995" s="14" t="str">
        <f>IF(OR(LEFT(tabDaten[[#This Row],[Grp]],1)*1=3,LEFT(tabDaten[[#This Row],[Grp]],1)*1=9),LEFT(tabDaten[[#This Row],[Grp]],2),LEFT(tabDaten[[#This Row],[Grp]],1))</f>
        <v>5</v>
      </c>
      <c r="J1995" s="14" t="str">
        <f>VLOOKUP(tabDaten[[#This Row],[GrpKurz]],tabGruppierung[],2,FALSE)</f>
        <v>A   Sächlicher Verwaltungs- und Betriebsaufwand</v>
      </c>
      <c r="K19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7506-510000    Unterhaltung des sonstigen unbeweglichen Vermögens  </v>
      </c>
      <c r="L1995" s="17">
        <f>IF(OR(tabDaten[[#This Row],[art]]="00",tabDaten[[#This Row],[art]]="10"),tabDaten[[#This Row],[Plan]],tabDaten[[#This Row],[Plan]]*-1)</f>
        <v>-3000</v>
      </c>
      <c r="M1995" s="18">
        <f>IF(OR(tabDaten[[#This Row],[art]]="00",tabDaten[[#This Row],[art]]="10",tabDaten[[#This Row],[art]]="60",tabDaten[[#This Row],[art]]="70"),tabDaten[[#This Row],[Rechnung]],tabDaten[[#This Row],[Rechnung]]*-1)</f>
        <v>-5281.27</v>
      </c>
      <c r="N1995" s="44">
        <v>1</v>
      </c>
      <c r="O1995" s="45" t="s">
        <v>997</v>
      </c>
      <c r="P1995" s="45" t="s">
        <v>1385</v>
      </c>
      <c r="Q1995" s="45" t="s">
        <v>1731</v>
      </c>
      <c r="R1995" s="45" t="s">
        <v>995</v>
      </c>
      <c r="S1995" s="45" t="s">
        <v>1546</v>
      </c>
      <c r="T1995" s="44" t="s">
        <v>134</v>
      </c>
      <c r="U1995" s="46">
        <v>3000</v>
      </c>
      <c r="V1995" s="46">
        <v>5281.27</v>
      </c>
    </row>
    <row r="1996" spans="2:22" x14ac:dyDescent="0.2">
      <c r="B1996" s="14" t="str">
        <f>IF(tabDaten[[#This Row],[MandNr]]="","Fehler",IF(tabDaten[[#This Row],[MandNr]]=1,"1 Stadt Bad Rappenau","2 Eigenbetrieb Stadtenwässerung"))</f>
        <v>1 Stadt Bad Rappenau</v>
      </c>
      <c r="C1996" s="14" t="str">
        <f>IF(OR(tabDaten[[#This Row],[art]]="00",tabDaten[[#This Row],[art]]="01",tabDaten[[#This Row],[art]]="60",tabDaten[[#This Row],[art]]="61"),"0 Verwaltungshaushalt","1 Vermögenshaushalt")</f>
        <v>0 Verwaltungshaushalt</v>
      </c>
      <c r="D1996" s="14" t="str">
        <f>VLOOKUP(tabDaten[[#This Row],[art]],tabKontenart[],2,FALSE)</f>
        <v>01 Ausgaben VerwaltungsHH</v>
      </c>
      <c r="E1996" s="14" t="str">
        <f>LEFT(tabDaten[[#This Row],[Gld]],1) &amp; "    " &amp;VLOOKUP((tabDaten[[#This Row],[MandNr]]&amp;"x"&amp;LEFT(tabDaten[[#This Row],[Gld]],1)),tabGliederung[],2,FALSE)</f>
        <v>7    öffentliche Einrichtungen,  Wirtschaftsförderung</v>
      </c>
      <c r="F1996" s="14" t="str">
        <f>LEFT(tabDaten[[#This Row],[Gld]],2) &amp; "    " &amp;VLOOKUP((tabDaten[[#This Row],[MandNr]]&amp;"x"&amp;LEFT(tabDaten[[#This Row],[Gld]],2)),tabGliederung[],2,FALSE)</f>
        <v xml:space="preserve">75    Bestattungswesen </v>
      </c>
      <c r="G19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6" s="14" t="str">
        <f>LEFT(tabDaten[[#This Row],[Gld]],4) &amp; "    " &amp;VLOOKUP((tabDaten[[#This Row],[MandNr]]&amp;"x"&amp;LEFT(tabDaten[[#This Row],[Gld]],4)),tabGliederung[],2,FALSE)</f>
        <v xml:space="preserve">7506    Friedhof Obergimpern </v>
      </c>
      <c r="I1996" s="14" t="str">
        <f>IF(OR(LEFT(tabDaten[[#This Row],[Grp]],1)*1=3,LEFT(tabDaten[[#This Row],[Grp]],1)*1=9),LEFT(tabDaten[[#This Row],[Grp]],2),LEFT(tabDaten[[#This Row],[Grp]],1))</f>
        <v>5</v>
      </c>
      <c r="J1996" s="14" t="str">
        <f>VLOOKUP(tabDaten[[#This Row],[GrpKurz]],tabGruppierung[],2,FALSE)</f>
        <v>A   Sächlicher Verwaltungs- und Betriebsaufwand</v>
      </c>
      <c r="K19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7506-521000    Geräte, Ausstattungs- und Einrichtungsgegenstände  </v>
      </c>
      <c r="L1996" s="17">
        <f>IF(OR(tabDaten[[#This Row],[art]]="00",tabDaten[[#This Row],[art]]="10"),tabDaten[[#This Row],[Plan]],tabDaten[[#This Row],[Plan]]*-1)</f>
        <v>-500</v>
      </c>
      <c r="M1996" s="18">
        <f>IF(OR(tabDaten[[#This Row],[art]]="00",tabDaten[[#This Row],[art]]="10",tabDaten[[#This Row],[art]]="60",tabDaten[[#This Row],[art]]="70"),tabDaten[[#This Row],[Rechnung]],tabDaten[[#This Row],[Rechnung]]*-1)</f>
        <v>-237.48</v>
      </c>
      <c r="N1996" s="44">
        <v>1</v>
      </c>
      <c r="O1996" s="45" t="s">
        <v>997</v>
      </c>
      <c r="P1996" s="45" t="s">
        <v>1385</v>
      </c>
      <c r="Q1996" s="45" t="s">
        <v>1750</v>
      </c>
      <c r="R1996" s="45" t="s">
        <v>995</v>
      </c>
      <c r="S1996" s="45" t="s">
        <v>1546</v>
      </c>
      <c r="T1996" s="44" t="s">
        <v>125</v>
      </c>
      <c r="U1996" s="46">
        <v>500</v>
      </c>
      <c r="V1996" s="46">
        <v>237.48</v>
      </c>
    </row>
    <row r="1997" spans="2:22" x14ac:dyDescent="0.2">
      <c r="B1997" s="14" t="str">
        <f>IF(tabDaten[[#This Row],[MandNr]]="","Fehler",IF(tabDaten[[#This Row],[MandNr]]=1,"1 Stadt Bad Rappenau","2 Eigenbetrieb Stadtenwässerung"))</f>
        <v>1 Stadt Bad Rappenau</v>
      </c>
      <c r="C1997" s="14" t="str">
        <f>IF(OR(tabDaten[[#This Row],[art]]="00",tabDaten[[#This Row],[art]]="01",tabDaten[[#This Row],[art]]="60",tabDaten[[#This Row],[art]]="61"),"0 Verwaltungshaushalt","1 Vermögenshaushalt")</f>
        <v>0 Verwaltungshaushalt</v>
      </c>
      <c r="D1997" s="14" t="str">
        <f>VLOOKUP(tabDaten[[#This Row],[art]],tabKontenart[],2,FALSE)</f>
        <v>01 Ausgaben VerwaltungsHH</v>
      </c>
      <c r="E1997" s="14" t="str">
        <f>LEFT(tabDaten[[#This Row],[Gld]],1) &amp; "    " &amp;VLOOKUP((tabDaten[[#This Row],[MandNr]]&amp;"x"&amp;LEFT(tabDaten[[#This Row],[Gld]],1)),tabGliederung[],2,FALSE)</f>
        <v>7    öffentliche Einrichtungen,  Wirtschaftsförderung</v>
      </c>
      <c r="F1997" s="14" t="str">
        <f>LEFT(tabDaten[[#This Row],[Gld]],2) &amp; "    " &amp;VLOOKUP((tabDaten[[#This Row],[MandNr]]&amp;"x"&amp;LEFT(tabDaten[[#This Row],[Gld]],2)),tabGliederung[],2,FALSE)</f>
        <v xml:space="preserve">75    Bestattungswesen </v>
      </c>
      <c r="G19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7" s="14" t="str">
        <f>LEFT(tabDaten[[#This Row],[Gld]],4) &amp; "    " &amp;VLOOKUP((tabDaten[[#This Row],[MandNr]]&amp;"x"&amp;LEFT(tabDaten[[#This Row],[Gld]],4)),tabGliederung[],2,FALSE)</f>
        <v xml:space="preserve">7506    Friedhof Obergimpern </v>
      </c>
      <c r="I1997" s="14" t="str">
        <f>IF(OR(LEFT(tabDaten[[#This Row],[Grp]],1)*1=3,LEFT(tabDaten[[#This Row],[Grp]],1)*1=9),LEFT(tabDaten[[#This Row],[Grp]],2),LEFT(tabDaten[[#This Row],[Grp]],1))</f>
        <v>5</v>
      </c>
      <c r="J1997" s="14" t="str">
        <f>VLOOKUP(tabDaten[[#This Row],[GrpKurz]],tabGruppierung[],2,FALSE)</f>
        <v>A   Sächlicher Verwaltungs- und Betriebsaufwand</v>
      </c>
      <c r="K19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7506-541000    Strom   </v>
      </c>
      <c r="L1997" s="17">
        <f>IF(OR(tabDaten[[#This Row],[art]]="00",tabDaten[[#This Row],[art]]="10"),tabDaten[[#This Row],[Plan]],tabDaten[[#This Row],[Plan]]*-1)</f>
        <v>-300</v>
      </c>
      <c r="M1997" s="18">
        <f>IF(OR(tabDaten[[#This Row],[art]]="00",tabDaten[[#This Row],[art]]="10",tabDaten[[#This Row],[art]]="60",tabDaten[[#This Row],[art]]="70"),tabDaten[[#This Row],[Rechnung]],tabDaten[[#This Row],[Rechnung]]*-1)</f>
        <v>-219.65</v>
      </c>
      <c r="N1997" s="44">
        <v>1</v>
      </c>
      <c r="O1997" s="45" t="s">
        <v>997</v>
      </c>
      <c r="P1997" s="45" t="s">
        <v>1385</v>
      </c>
      <c r="Q1997" s="45" t="s">
        <v>1732</v>
      </c>
      <c r="R1997" s="45" t="s">
        <v>995</v>
      </c>
      <c r="S1997" s="45" t="s">
        <v>1546</v>
      </c>
      <c r="T1997" s="44" t="s">
        <v>135</v>
      </c>
      <c r="U1997" s="46">
        <v>300</v>
      </c>
      <c r="V1997" s="46">
        <v>219.65</v>
      </c>
    </row>
    <row r="1998" spans="2:22" x14ac:dyDescent="0.2">
      <c r="B1998" s="14" t="str">
        <f>IF(tabDaten[[#This Row],[MandNr]]="","Fehler",IF(tabDaten[[#This Row],[MandNr]]=1,"1 Stadt Bad Rappenau","2 Eigenbetrieb Stadtenwässerung"))</f>
        <v>1 Stadt Bad Rappenau</v>
      </c>
      <c r="C1998" s="14" t="str">
        <f>IF(OR(tabDaten[[#This Row],[art]]="00",tabDaten[[#This Row],[art]]="01",tabDaten[[#This Row],[art]]="60",tabDaten[[#This Row],[art]]="61"),"0 Verwaltungshaushalt","1 Vermögenshaushalt")</f>
        <v>0 Verwaltungshaushalt</v>
      </c>
      <c r="D1998" s="14" t="str">
        <f>VLOOKUP(tabDaten[[#This Row],[art]],tabKontenart[],2,FALSE)</f>
        <v>01 Ausgaben VerwaltungsHH</v>
      </c>
      <c r="E1998" s="14" t="str">
        <f>LEFT(tabDaten[[#This Row],[Gld]],1) &amp; "    " &amp;VLOOKUP((tabDaten[[#This Row],[MandNr]]&amp;"x"&amp;LEFT(tabDaten[[#This Row],[Gld]],1)),tabGliederung[],2,FALSE)</f>
        <v>7    öffentliche Einrichtungen,  Wirtschaftsförderung</v>
      </c>
      <c r="F1998" s="14" t="str">
        <f>LEFT(tabDaten[[#This Row],[Gld]],2) &amp; "    " &amp;VLOOKUP((tabDaten[[#This Row],[MandNr]]&amp;"x"&amp;LEFT(tabDaten[[#This Row],[Gld]],2)),tabGliederung[],2,FALSE)</f>
        <v xml:space="preserve">75    Bestattungswesen </v>
      </c>
      <c r="G19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8" s="14" t="str">
        <f>LEFT(tabDaten[[#This Row],[Gld]],4) &amp; "    " &amp;VLOOKUP((tabDaten[[#This Row],[MandNr]]&amp;"x"&amp;LEFT(tabDaten[[#This Row],[Gld]],4)),tabGliederung[],2,FALSE)</f>
        <v xml:space="preserve">7506    Friedhof Obergimpern </v>
      </c>
      <c r="I1998" s="14" t="str">
        <f>IF(OR(LEFT(tabDaten[[#This Row],[Grp]],1)*1=3,LEFT(tabDaten[[#This Row],[Grp]],1)*1=9),LEFT(tabDaten[[#This Row],[Grp]],2),LEFT(tabDaten[[#This Row],[Grp]],1))</f>
        <v>5</v>
      </c>
      <c r="J1998" s="14" t="str">
        <f>VLOOKUP(tabDaten[[#This Row],[GrpKurz]],tabGruppierung[],2,FALSE)</f>
        <v>A   Sächlicher Verwaltungs- und Betriebsaufwand</v>
      </c>
      <c r="K19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7506-542000    Wasser / Abwasser   </v>
      </c>
      <c r="L1998" s="17">
        <f>IF(OR(tabDaten[[#This Row],[art]]="00",tabDaten[[#This Row],[art]]="10"),tabDaten[[#This Row],[Plan]],tabDaten[[#This Row],[Plan]]*-1)</f>
        <v>-600</v>
      </c>
      <c r="M1998" s="18">
        <f>IF(OR(tabDaten[[#This Row],[art]]="00",tabDaten[[#This Row],[art]]="10",tabDaten[[#This Row],[art]]="60",tabDaten[[#This Row],[art]]="70"),tabDaten[[#This Row],[Rechnung]],tabDaten[[#This Row],[Rechnung]]*-1)</f>
        <v>-530.88</v>
      </c>
      <c r="N1998" s="44">
        <v>1</v>
      </c>
      <c r="O1998" s="45" t="s">
        <v>997</v>
      </c>
      <c r="P1998" s="45" t="s">
        <v>1385</v>
      </c>
      <c r="Q1998" s="45" t="s">
        <v>1733</v>
      </c>
      <c r="R1998" s="45" t="s">
        <v>995</v>
      </c>
      <c r="S1998" s="45" t="s">
        <v>1546</v>
      </c>
      <c r="T1998" s="44" t="s">
        <v>136</v>
      </c>
      <c r="U1998" s="46">
        <v>600</v>
      </c>
      <c r="V1998" s="46">
        <v>530.88</v>
      </c>
    </row>
    <row r="1999" spans="2:22" x14ac:dyDescent="0.2">
      <c r="B1999" s="14" t="str">
        <f>IF(tabDaten[[#This Row],[MandNr]]="","Fehler",IF(tabDaten[[#This Row],[MandNr]]=1,"1 Stadt Bad Rappenau","2 Eigenbetrieb Stadtenwässerung"))</f>
        <v>1 Stadt Bad Rappenau</v>
      </c>
      <c r="C1999" s="14" t="str">
        <f>IF(OR(tabDaten[[#This Row],[art]]="00",tabDaten[[#This Row],[art]]="01",tabDaten[[#This Row],[art]]="60",tabDaten[[#This Row],[art]]="61"),"0 Verwaltungshaushalt","1 Vermögenshaushalt")</f>
        <v>0 Verwaltungshaushalt</v>
      </c>
      <c r="D1999" s="14" t="str">
        <f>VLOOKUP(tabDaten[[#This Row],[art]],tabKontenart[],2,FALSE)</f>
        <v>01 Ausgaben VerwaltungsHH</v>
      </c>
      <c r="E1999" s="14" t="str">
        <f>LEFT(tabDaten[[#This Row],[Gld]],1) &amp; "    " &amp;VLOOKUP((tabDaten[[#This Row],[MandNr]]&amp;"x"&amp;LEFT(tabDaten[[#This Row],[Gld]],1)),tabGliederung[],2,FALSE)</f>
        <v>7    öffentliche Einrichtungen,  Wirtschaftsförderung</v>
      </c>
      <c r="F1999" s="14" t="str">
        <f>LEFT(tabDaten[[#This Row],[Gld]],2) &amp; "    " &amp;VLOOKUP((tabDaten[[#This Row],[MandNr]]&amp;"x"&amp;LEFT(tabDaten[[#This Row],[Gld]],2)),tabGliederung[],2,FALSE)</f>
        <v xml:space="preserve">75    Bestattungswesen </v>
      </c>
      <c r="G19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1999" s="14" t="str">
        <f>LEFT(tabDaten[[#This Row],[Gld]],4) &amp; "    " &amp;VLOOKUP((tabDaten[[#This Row],[MandNr]]&amp;"x"&amp;LEFT(tabDaten[[#This Row],[Gld]],4)),tabGliederung[],2,FALSE)</f>
        <v xml:space="preserve">7506    Friedhof Obergimpern </v>
      </c>
      <c r="I1999" s="14" t="str">
        <f>IF(OR(LEFT(tabDaten[[#This Row],[Grp]],1)*1=3,LEFT(tabDaten[[#This Row],[Grp]],1)*1=9),LEFT(tabDaten[[#This Row],[Grp]],2),LEFT(tabDaten[[#This Row],[Grp]],1))</f>
        <v>5</v>
      </c>
      <c r="J1999" s="14" t="str">
        <f>VLOOKUP(tabDaten[[#This Row],[GrpKurz]],tabGruppierung[],2,FALSE)</f>
        <v>A   Sächlicher Verwaltungs- und Betriebsaufwand</v>
      </c>
      <c r="K19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7506-544000    Abfallgebühren   </v>
      </c>
      <c r="L1999" s="17">
        <f>IF(OR(tabDaten[[#This Row],[art]]="00",tabDaten[[#This Row],[art]]="10"),tabDaten[[#This Row],[Plan]],tabDaten[[#This Row],[Plan]]*-1)</f>
        <v>-1900</v>
      </c>
      <c r="M1999" s="18">
        <f>IF(OR(tabDaten[[#This Row],[art]]="00",tabDaten[[#This Row],[art]]="10",tabDaten[[#This Row],[art]]="60",tabDaten[[#This Row],[art]]="70"),tabDaten[[#This Row],[Rechnung]],tabDaten[[#This Row],[Rechnung]]*-1)</f>
        <v>-1800</v>
      </c>
      <c r="N1999" s="44">
        <v>1</v>
      </c>
      <c r="O1999" s="45" t="s">
        <v>997</v>
      </c>
      <c r="P1999" s="45" t="s">
        <v>1385</v>
      </c>
      <c r="Q1999" s="45" t="s">
        <v>1735</v>
      </c>
      <c r="R1999" s="45" t="s">
        <v>995</v>
      </c>
      <c r="S1999" s="45" t="s">
        <v>1546</v>
      </c>
      <c r="T1999" s="44" t="s">
        <v>138</v>
      </c>
      <c r="U1999" s="46">
        <v>1900</v>
      </c>
      <c r="V1999" s="46">
        <v>1800</v>
      </c>
    </row>
    <row r="2000" spans="2:22" x14ac:dyDescent="0.2">
      <c r="B2000" s="14" t="str">
        <f>IF(tabDaten[[#This Row],[MandNr]]="","Fehler",IF(tabDaten[[#This Row],[MandNr]]=1,"1 Stadt Bad Rappenau","2 Eigenbetrieb Stadtenwässerung"))</f>
        <v>1 Stadt Bad Rappenau</v>
      </c>
      <c r="C2000" s="14" t="str">
        <f>IF(OR(tabDaten[[#This Row],[art]]="00",tabDaten[[#This Row],[art]]="01",tabDaten[[#This Row],[art]]="60",tabDaten[[#This Row],[art]]="61"),"0 Verwaltungshaushalt","1 Vermögenshaushalt")</f>
        <v>0 Verwaltungshaushalt</v>
      </c>
      <c r="D2000" s="14" t="str">
        <f>VLOOKUP(tabDaten[[#This Row],[art]],tabKontenart[],2,FALSE)</f>
        <v>01 Ausgaben VerwaltungsHH</v>
      </c>
      <c r="E2000" s="14" t="str">
        <f>LEFT(tabDaten[[#This Row],[Gld]],1) &amp; "    " &amp;VLOOKUP((tabDaten[[#This Row],[MandNr]]&amp;"x"&amp;LEFT(tabDaten[[#This Row],[Gld]],1)),tabGliederung[],2,FALSE)</f>
        <v>7    öffentliche Einrichtungen,  Wirtschaftsförderung</v>
      </c>
      <c r="F2000" s="14" t="str">
        <f>LEFT(tabDaten[[#This Row],[Gld]],2) &amp; "    " &amp;VLOOKUP((tabDaten[[#This Row],[MandNr]]&amp;"x"&amp;LEFT(tabDaten[[#This Row],[Gld]],2)),tabGliederung[],2,FALSE)</f>
        <v xml:space="preserve">75    Bestattungswesen </v>
      </c>
      <c r="G20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0" s="14" t="str">
        <f>LEFT(tabDaten[[#This Row],[Gld]],4) &amp; "    " &amp;VLOOKUP((tabDaten[[#This Row],[MandNr]]&amp;"x"&amp;LEFT(tabDaten[[#This Row],[Gld]],4)),tabGliederung[],2,FALSE)</f>
        <v xml:space="preserve">7506    Friedhof Obergimpern </v>
      </c>
      <c r="I2000" s="14" t="str">
        <f>IF(OR(LEFT(tabDaten[[#This Row],[Grp]],1)*1=3,LEFT(tabDaten[[#This Row],[Grp]],1)*1=9),LEFT(tabDaten[[#This Row],[Grp]],2),LEFT(tabDaten[[#This Row],[Grp]],1))</f>
        <v>5</v>
      </c>
      <c r="J2000" s="14" t="str">
        <f>VLOOKUP(tabDaten[[#This Row],[GrpKurz]],tabGruppierung[],2,FALSE)</f>
        <v>A   Sächlicher Verwaltungs- und Betriebsaufwand</v>
      </c>
      <c r="K20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7506-545000    Reinigungskosten   </v>
      </c>
      <c r="L2000" s="17">
        <f>IF(OR(tabDaten[[#This Row],[art]]="00",tabDaten[[#This Row],[art]]="10"),tabDaten[[#This Row],[Plan]],tabDaten[[#This Row],[Plan]]*-1)</f>
        <v>-700</v>
      </c>
      <c r="M2000" s="18">
        <f>IF(OR(tabDaten[[#This Row],[art]]="00",tabDaten[[#This Row],[art]]="10",tabDaten[[#This Row],[art]]="60",tabDaten[[#This Row],[art]]="70"),tabDaten[[#This Row],[Rechnung]],tabDaten[[#This Row],[Rechnung]]*-1)</f>
        <v>-196.16</v>
      </c>
      <c r="N2000" s="44">
        <v>1</v>
      </c>
      <c r="O2000" s="45" t="s">
        <v>997</v>
      </c>
      <c r="P2000" s="45" t="s">
        <v>1385</v>
      </c>
      <c r="Q2000" s="45" t="s">
        <v>1736</v>
      </c>
      <c r="R2000" s="45" t="s">
        <v>995</v>
      </c>
      <c r="S2000" s="45" t="s">
        <v>1546</v>
      </c>
      <c r="T2000" s="44" t="s">
        <v>139</v>
      </c>
      <c r="U2000" s="46">
        <v>700</v>
      </c>
      <c r="V2000" s="46">
        <v>196.16</v>
      </c>
    </row>
    <row r="2001" spans="2:22" x14ac:dyDescent="0.2">
      <c r="B2001" s="14" t="str">
        <f>IF(tabDaten[[#This Row],[MandNr]]="","Fehler",IF(tabDaten[[#This Row],[MandNr]]=1,"1 Stadt Bad Rappenau","2 Eigenbetrieb Stadtenwässerung"))</f>
        <v>1 Stadt Bad Rappenau</v>
      </c>
      <c r="C2001" s="14" t="str">
        <f>IF(OR(tabDaten[[#This Row],[art]]="00",tabDaten[[#This Row],[art]]="01",tabDaten[[#This Row],[art]]="60",tabDaten[[#This Row],[art]]="61"),"0 Verwaltungshaushalt","1 Vermögenshaushalt")</f>
        <v>0 Verwaltungshaushalt</v>
      </c>
      <c r="D2001" s="14" t="str">
        <f>VLOOKUP(tabDaten[[#This Row],[art]],tabKontenart[],2,FALSE)</f>
        <v>01 Ausgaben VerwaltungsHH</v>
      </c>
      <c r="E2001" s="14" t="str">
        <f>LEFT(tabDaten[[#This Row],[Gld]],1) &amp; "    " &amp;VLOOKUP((tabDaten[[#This Row],[MandNr]]&amp;"x"&amp;LEFT(tabDaten[[#This Row],[Gld]],1)),tabGliederung[],2,FALSE)</f>
        <v>7    öffentliche Einrichtungen,  Wirtschaftsförderung</v>
      </c>
      <c r="F2001" s="14" t="str">
        <f>LEFT(tabDaten[[#This Row],[Gld]],2) &amp; "    " &amp;VLOOKUP((tabDaten[[#This Row],[MandNr]]&amp;"x"&amp;LEFT(tabDaten[[#This Row],[Gld]],2)),tabGliederung[],2,FALSE)</f>
        <v xml:space="preserve">75    Bestattungswesen </v>
      </c>
      <c r="G20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1" s="14" t="str">
        <f>LEFT(tabDaten[[#This Row],[Gld]],4) &amp; "    " &amp;VLOOKUP((tabDaten[[#This Row],[MandNr]]&amp;"x"&amp;LEFT(tabDaten[[#This Row],[Gld]],4)),tabGliederung[],2,FALSE)</f>
        <v xml:space="preserve">7506    Friedhof Obergimpern </v>
      </c>
      <c r="I2001" s="14" t="str">
        <f>IF(OR(LEFT(tabDaten[[#This Row],[Grp]],1)*1=3,LEFT(tabDaten[[#This Row],[Grp]],1)*1=9),LEFT(tabDaten[[#This Row],[Grp]],2),LEFT(tabDaten[[#This Row],[Grp]],1))</f>
        <v>5</v>
      </c>
      <c r="J2001" s="14" t="str">
        <f>VLOOKUP(tabDaten[[#This Row],[GrpKurz]],tabGruppierung[],2,FALSE)</f>
        <v>A   Sächlicher Verwaltungs- und Betriebsaufwand</v>
      </c>
      <c r="K20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7506-546000    Steuern und Gebäudeversicherungen   </v>
      </c>
      <c r="L2001" s="17">
        <f>IF(OR(tabDaten[[#This Row],[art]]="00",tabDaten[[#This Row],[art]]="10"),tabDaten[[#This Row],[Plan]],tabDaten[[#This Row],[Plan]]*-1)</f>
        <v>-300</v>
      </c>
      <c r="M2001" s="18">
        <f>IF(OR(tabDaten[[#This Row],[art]]="00",tabDaten[[#This Row],[art]]="10",tabDaten[[#This Row],[art]]="60",tabDaten[[#This Row],[art]]="70"),tabDaten[[#This Row],[Rechnung]],tabDaten[[#This Row],[Rechnung]]*-1)</f>
        <v>-312.08999999999997</v>
      </c>
      <c r="N2001" s="44">
        <v>1</v>
      </c>
      <c r="O2001" s="45" t="s">
        <v>997</v>
      </c>
      <c r="P2001" s="45" t="s">
        <v>1385</v>
      </c>
      <c r="Q2001" s="45" t="s">
        <v>1737</v>
      </c>
      <c r="R2001" s="45" t="s">
        <v>995</v>
      </c>
      <c r="S2001" s="45" t="s">
        <v>1546</v>
      </c>
      <c r="T2001" s="44" t="s">
        <v>140</v>
      </c>
      <c r="U2001" s="46">
        <v>300</v>
      </c>
      <c r="V2001" s="46">
        <v>312.08999999999997</v>
      </c>
    </row>
    <row r="2002" spans="2:22" x14ac:dyDescent="0.2">
      <c r="B2002" s="14" t="str">
        <f>IF(tabDaten[[#This Row],[MandNr]]="","Fehler",IF(tabDaten[[#This Row],[MandNr]]=1,"1 Stadt Bad Rappenau","2 Eigenbetrieb Stadtenwässerung"))</f>
        <v>1 Stadt Bad Rappenau</v>
      </c>
      <c r="C2002" s="14" t="str">
        <f>IF(OR(tabDaten[[#This Row],[art]]="00",tabDaten[[#This Row],[art]]="01",tabDaten[[#This Row],[art]]="60",tabDaten[[#This Row],[art]]="61"),"0 Verwaltungshaushalt","1 Vermögenshaushalt")</f>
        <v>0 Verwaltungshaushalt</v>
      </c>
      <c r="D2002" s="14" t="str">
        <f>VLOOKUP(tabDaten[[#This Row],[art]],tabKontenart[],2,FALSE)</f>
        <v>01 Ausgaben VerwaltungsHH</v>
      </c>
      <c r="E2002" s="14" t="str">
        <f>LEFT(tabDaten[[#This Row],[Gld]],1) &amp; "    " &amp;VLOOKUP((tabDaten[[#This Row],[MandNr]]&amp;"x"&amp;LEFT(tabDaten[[#This Row],[Gld]],1)),tabGliederung[],2,FALSE)</f>
        <v>7    öffentliche Einrichtungen,  Wirtschaftsförderung</v>
      </c>
      <c r="F2002" s="14" t="str">
        <f>LEFT(tabDaten[[#This Row],[Gld]],2) &amp; "    " &amp;VLOOKUP((tabDaten[[#This Row],[MandNr]]&amp;"x"&amp;LEFT(tabDaten[[#This Row],[Gld]],2)),tabGliederung[],2,FALSE)</f>
        <v xml:space="preserve">75    Bestattungswesen </v>
      </c>
      <c r="G20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2" s="14" t="str">
        <f>LEFT(tabDaten[[#This Row],[Gld]],4) &amp; "    " &amp;VLOOKUP((tabDaten[[#This Row],[MandNr]]&amp;"x"&amp;LEFT(tabDaten[[#This Row],[Gld]],4)),tabGliederung[],2,FALSE)</f>
        <v xml:space="preserve">7506    Friedhof Obergimpern </v>
      </c>
      <c r="I2002" s="14" t="str">
        <f>IF(OR(LEFT(tabDaten[[#This Row],[Grp]],1)*1=3,LEFT(tabDaten[[#This Row],[Grp]],1)*1=9),LEFT(tabDaten[[#This Row],[Grp]],2),LEFT(tabDaten[[#This Row],[Grp]],1))</f>
        <v>5</v>
      </c>
      <c r="J2002" s="14" t="str">
        <f>VLOOKUP(tabDaten[[#This Row],[GrpKurz]],tabGruppierung[],2,FALSE)</f>
        <v>A   Sächlicher Verwaltungs- und Betriebsaufwand</v>
      </c>
      <c r="K20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7506-549000    sonstige Bewirtschaftungskosten (z.B. Schornsteinfeger, Feuerlöschgeräte) </v>
      </c>
      <c r="L2002" s="17">
        <f>IF(OR(tabDaten[[#This Row],[art]]="00",tabDaten[[#This Row],[art]]="10"),tabDaten[[#This Row],[Plan]],tabDaten[[#This Row],[Plan]]*-1)</f>
        <v>-100</v>
      </c>
      <c r="M2002" s="18">
        <f>IF(OR(tabDaten[[#This Row],[art]]="00",tabDaten[[#This Row],[art]]="10",tabDaten[[#This Row],[art]]="60",tabDaten[[#This Row],[art]]="70"),tabDaten[[#This Row],[Rechnung]],tabDaten[[#This Row],[Rechnung]]*-1)</f>
        <v>-72.91</v>
      </c>
      <c r="N2002" s="44">
        <v>1</v>
      </c>
      <c r="O2002" s="45" t="s">
        <v>997</v>
      </c>
      <c r="P2002" s="45" t="s">
        <v>1385</v>
      </c>
      <c r="Q2002" s="45" t="s">
        <v>1738</v>
      </c>
      <c r="R2002" s="45" t="s">
        <v>995</v>
      </c>
      <c r="S2002" s="45" t="s">
        <v>1546</v>
      </c>
      <c r="T2002" s="44" t="s">
        <v>141</v>
      </c>
      <c r="U2002" s="46">
        <v>100</v>
      </c>
      <c r="V2002" s="46">
        <v>72.91</v>
      </c>
    </row>
    <row r="2003" spans="2:22" x14ac:dyDescent="0.2">
      <c r="B2003" s="14" t="str">
        <f>IF(tabDaten[[#This Row],[MandNr]]="","Fehler",IF(tabDaten[[#This Row],[MandNr]]=1,"1 Stadt Bad Rappenau","2 Eigenbetrieb Stadtenwässerung"))</f>
        <v>1 Stadt Bad Rappenau</v>
      </c>
      <c r="C2003" s="14" t="str">
        <f>IF(OR(tabDaten[[#This Row],[art]]="00",tabDaten[[#This Row],[art]]="01",tabDaten[[#This Row],[art]]="60",tabDaten[[#This Row],[art]]="61"),"0 Verwaltungshaushalt","1 Vermögenshaushalt")</f>
        <v>0 Verwaltungshaushalt</v>
      </c>
      <c r="D2003" s="14" t="str">
        <f>VLOOKUP(tabDaten[[#This Row],[art]],tabKontenart[],2,FALSE)</f>
        <v>01 Ausgaben VerwaltungsHH</v>
      </c>
      <c r="E2003" s="14" t="str">
        <f>LEFT(tabDaten[[#This Row],[Gld]],1) &amp; "    " &amp;VLOOKUP((tabDaten[[#This Row],[MandNr]]&amp;"x"&amp;LEFT(tabDaten[[#This Row],[Gld]],1)),tabGliederung[],2,FALSE)</f>
        <v>7    öffentliche Einrichtungen,  Wirtschaftsförderung</v>
      </c>
      <c r="F2003" s="14" t="str">
        <f>LEFT(tabDaten[[#This Row],[Gld]],2) &amp; "    " &amp;VLOOKUP((tabDaten[[#This Row],[MandNr]]&amp;"x"&amp;LEFT(tabDaten[[#This Row],[Gld]],2)),tabGliederung[],2,FALSE)</f>
        <v xml:space="preserve">75    Bestattungswesen </v>
      </c>
      <c r="G20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3" s="14" t="str">
        <f>LEFT(tabDaten[[#This Row],[Gld]],4) &amp; "    " &amp;VLOOKUP((tabDaten[[#This Row],[MandNr]]&amp;"x"&amp;LEFT(tabDaten[[#This Row],[Gld]],4)),tabGliederung[],2,FALSE)</f>
        <v xml:space="preserve">7506    Friedhof Obergimpern </v>
      </c>
      <c r="I2003" s="14" t="str">
        <f>IF(OR(LEFT(tabDaten[[#This Row],[Grp]],1)*1=3,LEFT(tabDaten[[#This Row],[Grp]],1)*1=9),LEFT(tabDaten[[#This Row],[Grp]],2),LEFT(tabDaten[[#This Row],[Grp]],1))</f>
        <v>6</v>
      </c>
      <c r="J2003" s="14" t="str">
        <f>VLOOKUP(tabDaten[[#This Row],[GrpKurz]],tabGruppierung[],2,FALSE)</f>
        <v>A   Sächlicher Verwaltungs- und Betriebsaufwand</v>
      </c>
      <c r="K20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7506-634000    Leistungsvergütung an Unternehmen  </v>
      </c>
      <c r="L2003" s="17">
        <f>IF(OR(tabDaten[[#This Row],[art]]="00",tabDaten[[#This Row],[art]]="10"),tabDaten[[#This Row],[Plan]],tabDaten[[#This Row],[Plan]]*-1)</f>
        <v>-700</v>
      </c>
      <c r="M2003" s="18">
        <f>IF(OR(tabDaten[[#This Row],[art]]="00",tabDaten[[#This Row],[art]]="10",tabDaten[[#This Row],[art]]="60",tabDaten[[#This Row],[art]]="70"),tabDaten[[#This Row],[Rechnung]],tabDaten[[#This Row],[Rechnung]]*-1)</f>
        <v>-302.26</v>
      </c>
      <c r="N2003" s="44">
        <v>1</v>
      </c>
      <c r="O2003" s="45" t="s">
        <v>997</v>
      </c>
      <c r="P2003" s="45" t="s">
        <v>1385</v>
      </c>
      <c r="Q2003" s="45" t="s">
        <v>1744</v>
      </c>
      <c r="R2003" s="45" t="s">
        <v>995</v>
      </c>
      <c r="S2003" s="45" t="s">
        <v>1546</v>
      </c>
      <c r="T2003" s="44" t="s">
        <v>148</v>
      </c>
      <c r="U2003" s="46">
        <v>700</v>
      </c>
      <c r="V2003" s="46">
        <v>302.26</v>
      </c>
    </row>
    <row r="2004" spans="2:22" x14ac:dyDescent="0.2">
      <c r="B2004" s="14" t="str">
        <f>IF(tabDaten[[#This Row],[MandNr]]="","Fehler",IF(tabDaten[[#This Row],[MandNr]]=1,"1 Stadt Bad Rappenau","2 Eigenbetrieb Stadtenwässerung"))</f>
        <v>1 Stadt Bad Rappenau</v>
      </c>
      <c r="C2004" s="14" t="str">
        <f>IF(OR(tabDaten[[#This Row],[art]]="00",tabDaten[[#This Row],[art]]="01",tabDaten[[#This Row],[art]]="60",tabDaten[[#This Row],[art]]="61"),"0 Verwaltungshaushalt","1 Vermögenshaushalt")</f>
        <v>0 Verwaltungshaushalt</v>
      </c>
      <c r="D2004" s="14" t="str">
        <f>VLOOKUP(tabDaten[[#This Row],[art]],tabKontenart[],2,FALSE)</f>
        <v>01 Ausgaben VerwaltungsHH</v>
      </c>
      <c r="E2004" s="14" t="str">
        <f>LEFT(tabDaten[[#This Row],[Gld]],1) &amp; "    " &amp;VLOOKUP((tabDaten[[#This Row],[MandNr]]&amp;"x"&amp;LEFT(tabDaten[[#This Row],[Gld]],1)),tabGliederung[],2,FALSE)</f>
        <v>7    öffentliche Einrichtungen,  Wirtschaftsförderung</v>
      </c>
      <c r="F2004" s="14" t="str">
        <f>LEFT(tabDaten[[#This Row],[Gld]],2) &amp; "    " &amp;VLOOKUP((tabDaten[[#This Row],[MandNr]]&amp;"x"&amp;LEFT(tabDaten[[#This Row],[Gld]],2)),tabGliederung[],2,FALSE)</f>
        <v xml:space="preserve">75    Bestattungswesen </v>
      </c>
      <c r="G20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4" s="14" t="str">
        <f>LEFT(tabDaten[[#This Row],[Gld]],4) &amp; "    " &amp;VLOOKUP((tabDaten[[#This Row],[MandNr]]&amp;"x"&amp;LEFT(tabDaten[[#This Row],[Gld]],4)),tabGliederung[],2,FALSE)</f>
        <v xml:space="preserve">7506    Friedhof Obergimpern </v>
      </c>
      <c r="I2004" s="14" t="str">
        <f>IF(OR(LEFT(tabDaten[[#This Row],[Grp]],1)*1=3,LEFT(tabDaten[[#This Row],[Grp]],1)*1=9),LEFT(tabDaten[[#This Row],[Grp]],2),LEFT(tabDaten[[#This Row],[Grp]],1))</f>
        <v>6</v>
      </c>
      <c r="J2004" s="14" t="str">
        <f>VLOOKUP(tabDaten[[#This Row],[GrpKurz]],tabGruppierung[],2,FALSE)</f>
        <v>A   Sächlicher Verwaltungs- und Betriebsaufwand</v>
      </c>
      <c r="K20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7506-679000    Innere Verrechnung   </v>
      </c>
      <c r="L2004" s="17">
        <f>IF(OR(tabDaten[[#This Row],[art]]="00",tabDaten[[#This Row],[art]]="10"),tabDaten[[#This Row],[Plan]],tabDaten[[#This Row],[Plan]]*-1)</f>
        <v>-32100</v>
      </c>
      <c r="M2004" s="18">
        <f>IF(OR(tabDaten[[#This Row],[art]]="00",tabDaten[[#This Row],[art]]="10",tabDaten[[#This Row],[art]]="60",tabDaten[[#This Row],[art]]="70"),tabDaten[[#This Row],[Rechnung]],tabDaten[[#This Row],[Rechnung]]*-1)</f>
        <v>0</v>
      </c>
      <c r="N2004" s="44">
        <v>1</v>
      </c>
      <c r="O2004" s="45" t="s">
        <v>997</v>
      </c>
      <c r="P2004" s="45" t="s">
        <v>1385</v>
      </c>
      <c r="Q2004" s="45" t="s">
        <v>1728</v>
      </c>
      <c r="R2004" s="45" t="s">
        <v>995</v>
      </c>
      <c r="S2004" s="45" t="s">
        <v>1546</v>
      </c>
      <c r="T2004" s="44" t="s">
        <v>55</v>
      </c>
      <c r="U2004" s="46">
        <v>32100</v>
      </c>
      <c r="V2004" s="46">
        <v>0</v>
      </c>
    </row>
    <row r="2005" spans="2:22" x14ac:dyDescent="0.2">
      <c r="B2005" s="14" t="str">
        <f>IF(tabDaten[[#This Row],[MandNr]]="","Fehler",IF(tabDaten[[#This Row],[MandNr]]=1,"1 Stadt Bad Rappenau","2 Eigenbetrieb Stadtenwässerung"))</f>
        <v>1 Stadt Bad Rappenau</v>
      </c>
      <c r="C2005" s="14" t="str">
        <f>IF(OR(tabDaten[[#This Row],[art]]="00",tabDaten[[#This Row],[art]]="01",tabDaten[[#This Row],[art]]="60",tabDaten[[#This Row],[art]]="61"),"0 Verwaltungshaushalt","1 Vermögenshaushalt")</f>
        <v>0 Verwaltungshaushalt</v>
      </c>
      <c r="D2005" s="14" t="str">
        <f>VLOOKUP(tabDaten[[#This Row],[art]],tabKontenart[],2,FALSE)</f>
        <v>01 Ausgaben VerwaltungsHH</v>
      </c>
      <c r="E2005" s="14" t="str">
        <f>LEFT(tabDaten[[#This Row],[Gld]],1) &amp; "    " &amp;VLOOKUP((tabDaten[[#This Row],[MandNr]]&amp;"x"&amp;LEFT(tabDaten[[#This Row],[Gld]],1)),tabGliederung[],2,FALSE)</f>
        <v>7    öffentliche Einrichtungen,  Wirtschaftsförderung</v>
      </c>
      <c r="F2005" s="14" t="str">
        <f>LEFT(tabDaten[[#This Row],[Gld]],2) &amp; "    " &amp;VLOOKUP((tabDaten[[#This Row],[MandNr]]&amp;"x"&amp;LEFT(tabDaten[[#This Row],[Gld]],2)),tabGliederung[],2,FALSE)</f>
        <v xml:space="preserve">75    Bestattungswesen </v>
      </c>
      <c r="G20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5" s="14" t="str">
        <f>LEFT(tabDaten[[#This Row],[Gld]],4) &amp; "    " &amp;VLOOKUP((tabDaten[[#This Row],[MandNr]]&amp;"x"&amp;LEFT(tabDaten[[#This Row],[Gld]],4)),tabGliederung[],2,FALSE)</f>
        <v xml:space="preserve">7506    Friedhof Obergimpern </v>
      </c>
      <c r="I2005" s="14" t="str">
        <f>IF(OR(LEFT(tabDaten[[#This Row],[Grp]],1)*1=3,LEFT(tabDaten[[#This Row],[Grp]],1)*1=9),LEFT(tabDaten[[#This Row],[Grp]],2),LEFT(tabDaten[[#This Row],[Grp]],1))</f>
        <v>6</v>
      </c>
      <c r="J2005" s="14" t="str">
        <f>VLOOKUP(tabDaten[[#This Row],[GrpKurz]],tabGruppierung[],2,FALSE)</f>
        <v>A   Sächlicher Verwaltungs- und Betriebsaufwand</v>
      </c>
      <c r="K20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7506-680000    Abschreibungen   </v>
      </c>
      <c r="L2005" s="17">
        <f>IF(OR(tabDaten[[#This Row],[art]]="00",tabDaten[[#This Row],[art]]="10"),tabDaten[[#This Row],[Plan]],tabDaten[[#This Row],[Plan]]*-1)</f>
        <v>-4600</v>
      </c>
      <c r="M2005" s="18">
        <f>IF(OR(tabDaten[[#This Row],[art]]="00",tabDaten[[#This Row],[art]]="10",tabDaten[[#This Row],[art]]="60",tabDaten[[#This Row],[art]]="70"),tabDaten[[#This Row],[Rechnung]],tabDaten[[#This Row],[Rechnung]]*-1)</f>
        <v>-4560.41</v>
      </c>
      <c r="N2005" s="44">
        <v>1</v>
      </c>
      <c r="O2005" s="45" t="s">
        <v>997</v>
      </c>
      <c r="P2005" s="45" t="s">
        <v>1385</v>
      </c>
      <c r="Q2005" s="45" t="s">
        <v>1752</v>
      </c>
      <c r="R2005" s="45" t="s">
        <v>995</v>
      </c>
      <c r="S2005" s="45" t="s">
        <v>1546</v>
      </c>
      <c r="T2005" s="44" t="s">
        <v>98</v>
      </c>
      <c r="U2005" s="46">
        <v>4600</v>
      </c>
      <c r="V2005" s="46">
        <v>4560.41</v>
      </c>
    </row>
    <row r="2006" spans="2:22" x14ac:dyDescent="0.2">
      <c r="B2006" s="14" t="str">
        <f>IF(tabDaten[[#This Row],[MandNr]]="","Fehler",IF(tabDaten[[#This Row],[MandNr]]=1,"1 Stadt Bad Rappenau","2 Eigenbetrieb Stadtenwässerung"))</f>
        <v>1 Stadt Bad Rappenau</v>
      </c>
      <c r="C2006" s="14" t="str">
        <f>IF(OR(tabDaten[[#This Row],[art]]="00",tabDaten[[#This Row],[art]]="01",tabDaten[[#This Row],[art]]="60",tabDaten[[#This Row],[art]]="61"),"0 Verwaltungshaushalt","1 Vermögenshaushalt")</f>
        <v>0 Verwaltungshaushalt</v>
      </c>
      <c r="D2006" s="14" t="str">
        <f>VLOOKUP(tabDaten[[#This Row],[art]],tabKontenart[],2,FALSE)</f>
        <v>01 Ausgaben VerwaltungsHH</v>
      </c>
      <c r="E2006" s="14" t="str">
        <f>LEFT(tabDaten[[#This Row],[Gld]],1) &amp; "    " &amp;VLOOKUP((tabDaten[[#This Row],[MandNr]]&amp;"x"&amp;LEFT(tabDaten[[#This Row],[Gld]],1)),tabGliederung[],2,FALSE)</f>
        <v>7    öffentliche Einrichtungen,  Wirtschaftsförderung</v>
      </c>
      <c r="F2006" s="14" t="str">
        <f>LEFT(tabDaten[[#This Row],[Gld]],2) &amp; "    " &amp;VLOOKUP((tabDaten[[#This Row],[MandNr]]&amp;"x"&amp;LEFT(tabDaten[[#This Row],[Gld]],2)),tabGliederung[],2,FALSE)</f>
        <v xml:space="preserve">75    Bestattungswesen </v>
      </c>
      <c r="G20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6" s="14" t="str">
        <f>LEFT(tabDaten[[#This Row],[Gld]],4) &amp; "    " &amp;VLOOKUP((tabDaten[[#This Row],[MandNr]]&amp;"x"&amp;LEFT(tabDaten[[#This Row],[Gld]],4)),tabGliederung[],2,FALSE)</f>
        <v xml:space="preserve">7506    Friedhof Obergimpern </v>
      </c>
      <c r="I2006" s="14" t="str">
        <f>IF(OR(LEFT(tabDaten[[#This Row],[Grp]],1)*1=3,LEFT(tabDaten[[#This Row],[Grp]],1)*1=9),LEFT(tabDaten[[#This Row],[Grp]],2),LEFT(tabDaten[[#This Row],[Grp]],1))</f>
        <v>6</v>
      </c>
      <c r="J2006" s="14" t="str">
        <f>VLOOKUP(tabDaten[[#This Row],[GrpKurz]],tabGruppierung[],2,FALSE)</f>
        <v>A   Sächlicher Verwaltungs- und Betriebsaufwand</v>
      </c>
      <c r="K20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7506-685000    Verzinsung des Anlagekapitals   </v>
      </c>
      <c r="L2006" s="17">
        <f>IF(OR(tabDaten[[#This Row],[art]]="00",tabDaten[[#This Row],[art]]="10"),tabDaten[[#This Row],[Plan]],tabDaten[[#This Row],[Plan]]*-1)</f>
        <v>-7100</v>
      </c>
      <c r="M2006" s="18">
        <f>IF(OR(tabDaten[[#This Row],[art]]="00",tabDaten[[#This Row],[art]]="10",tabDaten[[#This Row],[art]]="60",tabDaten[[#This Row],[art]]="70"),tabDaten[[#This Row],[Rechnung]],tabDaten[[#This Row],[Rechnung]]*-1)</f>
        <v>-7078.4</v>
      </c>
      <c r="N2006" s="44">
        <v>1</v>
      </c>
      <c r="O2006" s="45" t="s">
        <v>997</v>
      </c>
      <c r="P2006" s="45" t="s">
        <v>1385</v>
      </c>
      <c r="Q2006" s="45" t="s">
        <v>1753</v>
      </c>
      <c r="R2006" s="45" t="s">
        <v>995</v>
      </c>
      <c r="S2006" s="45" t="s">
        <v>1546</v>
      </c>
      <c r="T2006" s="44" t="s">
        <v>165</v>
      </c>
      <c r="U2006" s="46">
        <v>7100</v>
      </c>
      <c r="V2006" s="46">
        <v>7078.4</v>
      </c>
    </row>
    <row r="2007" spans="2:22" x14ac:dyDescent="0.2">
      <c r="B2007" s="14" t="str">
        <f>IF(tabDaten[[#This Row],[MandNr]]="","Fehler",IF(tabDaten[[#This Row],[MandNr]]=1,"1 Stadt Bad Rappenau","2 Eigenbetrieb Stadtenwässerung"))</f>
        <v>1 Stadt Bad Rappenau</v>
      </c>
      <c r="C2007" s="14" t="str">
        <f>IF(OR(tabDaten[[#This Row],[art]]="00",tabDaten[[#This Row],[art]]="01",tabDaten[[#This Row],[art]]="60",tabDaten[[#This Row],[art]]="61"),"0 Verwaltungshaushalt","1 Vermögenshaushalt")</f>
        <v>0 Verwaltungshaushalt</v>
      </c>
      <c r="D2007" s="14" t="str">
        <f>VLOOKUP(tabDaten[[#This Row],[art]],tabKontenart[],2,FALSE)</f>
        <v>01 Ausgaben VerwaltungsHH</v>
      </c>
      <c r="E2007" s="14" t="str">
        <f>LEFT(tabDaten[[#This Row],[Gld]],1) &amp; "    " &amp;VLOOKUP((tabDaten[[#This Row],[MandNr]]&amp;"x"&amp;LEFT(tabDaten[[#This Row],[Gld]],1)),tabGliederung[],2,FALSE)</f>
        <v>7    öffentliche Einrichtungen,  Wirtschaftsförderung</v>
      </c>
      <c r="F2007" s="14" t="str">
        <f>LEFT(tabDaten[[#This Row],[Gld]],2) &amp; "    " &amp;VLOOKUP((tabDaten[[#This Row],[MandNr]]&amp;"x"&amp;LEFT(tabDaten[[#This Row],[Gld]],2)),tabGliederung[],2,FALSE)</f>
        <v xml:space="preserve">75    Bestattungswesen </v>
      </c>
      <c r="G20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7" s="14" t="str">
        <f>LEFT(tabDaten[[#This Row],[Gld]],4) &amp; "    " &amp;VLOOKUP((tabDaten[[#This Row],[MandNr]]&amp;"x"&amp;LEFT(tabDaten[[#This Row],[Gld]],4)),tabGliederung[],2,FALSE)</f>
        <v xml:space="preserve">7507    Friedhof Treschklingen </v>
      </c>
      <c r="I2007" s="14" t="str">
        <f>IF(OR(LEFT(tabDaten[[#This Row],[Grp]],1)*1=3,LEFT(tabDaten[[#This Row],[Grp]],1)*1=9),LEFT(tabDaten[[#This Row],[Grp]],2),LEFT(tabDaten[[#This Row],[Grp]],1))</f>
        <v>5</v>
      </c>
      <c r="J2007" s="14" t="str">
        <f>VLOOKUP(tabDaten[[#This Row],[GrpKurz]],tabGruppierung[],2,FALSE)</f>
        <v>A   Sächlicher Verwaltungs- und Betriebsaufwand</v>
      </c>
      <c r="K20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7507-501000    Gebäudeunterhaltung   </v>
      </c>
      <c r="L2007" s="17">
        <f>IF(OR(tabDaten[[#This Row],[art]]="00",tabDaten[[#This Row],[art]]="10"),tabDaten[[#This Row],[Plan]],tabDaten[[#This Row],[Plan]]*-1)</f>
        <v>-1500</v>
      </c>
      <c r="M2007" s="18">
        <f>IF(OR(tabDaten[[#This Row],[art]]="00",tabDaten[[#This Row],[art]]="10",tabDaten[[#This Row],[art]]="60",tabDaten[[#This Row],[art]]="70"),tabDaten[[#This Row],[Rechnung]],tabDaten[[#This Row],[Rechnung]]*-1)</f>
        <v>-3461.35</v>
      </c>
      <c r="N2007" s="44">
        <v>1</v>
      </c>
      <c r="O2007" s="45" t="s">
        <v>997</v>
      </c>
      <c r="P2007" s="45" t="s">
        <v>1386</v>
      </c>
      <c r="Q2007" s="45" t="s">
        <v>1730</v>
      </c>
      <c r="R2007" s="45" t="s">
        <v>995</v>
      </c>
      <c r="S2007" s="45" t="s">
        <v>1546</v>
      </c>
      <c r="T2007" s="44" t="s">
        <v>133</v>
      </c>
      <c r="U2007" s="46">
        <v>1500</v>
      </c>
      <c r="V2007" s="46">
        <v>3461.35</v>
      </c>
    </row>
    <row r="2008" spans="2:22" x14ac:dyDescent="0.2">
      <c r="B2008" s="14" t="str">
        <f>IF(tabDaten[[#This Row],[MandNr]]="","Fehler",IF(tabDaten[[#This Row],[MandNr]]=1,"1 Stadt Bad Rappenau","2 Eigenbetrieb Stadtenwässerung"))</f>
        <v>1 Stadt Bad Rappenau</v>
      </c>
      <c r="C2008" s="14" t="str">
        <f>IF(OR(tabDaten[[#This Row],[art]]="00",tabDaten[[#This Row],[art]]="01",tabDaten[[#This Row],[art]]="60",tabDaten[[#This Row],[art]]="61"),"0 Verwaltungshaushalt","1 Vermögenshaushalt")</f>
        <v>0 Verwaltungshaushalt</v>
      </c>
      <c r="D2008" s="14" t="str">
        <f>VLOOKUP(tabDaten[[#This Row],[art]],tabKontenart[],2,FALSE)</f>
        <v>01 Ausgaben VerwaltungsHH</v>
      </c>
      <c r="E2008" s="14" t="str">
        <f>LEFT(tabDaten[[#This Row],[Gld]],1) &amp; "    " &amp;VLOOKUP((tabDaten[[#This Row],[MandNr]]&amp;"x"&amp;LEFT(tabDaten[[#This Row],[Gld]],1)),tabGliederung[],2,FALSE)</f>
        <v>7    öffentliche Einrichtungen,  Wirtschaftsförderung</v>
      </c>
      <c r="F2008" s="14" t="str">
        <f>LEFT(tabDaten[[#This Row],[Gld]],2) &amp; "    " &amp;VLOOKUP((tabDaten[[#This Row],[MandNr]]&amp;"x"&amp;LEFT(tabDaten[[#This Row],[Gld]],2)),tabGliederung[],2,FALSE)</f>
        <v xml:space="preserve">75    Bestattungswesen </v>
      </c>
      <c r="G20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8" s="14" t="str">
        <f>LEFT(tabDaten[[#This Row],[Gld]],4) &amp; "    " &amp;VLOOKUP((tabDaten[[#This Row],[MandNr]]&amp;"x"&amp;LEFT(tabDaten[[#This Row],[Gld]],4)),tabGliederung[],2,FALSE)</f>
        <v xml:space="preserve">7507    Friedhof Treschklingen </v>
      </c>
      <c r="I2008" s="14" t="str">
        <f>IF(OR(LEFT(tabDaten[[#This Row],[Grp]],1)*1=3,LEFT(tabDaten[[#This Row],[Grp]],1)*1=9),LEFT(tabDaten[[#This Row],[Grp]],2),LEFT(tabDaten[[#This Row],[Grp]],1))</f>
        <v>5</v>
      </c>
      <c r="J2008" s="14" t="str">
        <f>VLOOKUP(tabDaten[[#This Row],[GrpKurz]],tabGruppierung[],2,FALSE)</f>
        <v>A   Sächlicher Verwaltungs- und Betriebsaufwand</v>
      </c>
      <c r="K20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7507-510000    Unterhaltung des sonstigen unbeweglichen Vermögens  </v>
      </c>
      <c r="L2008" s="17">
        <f>IF(OR(tabDaten[[#This Row],[art]]="00",tabDaten[[#This Row],[art]]="10"),tabDaten[[#This Row],[Plan]],tabDaten[[#This Row],[Plan]]*-1)</f>
        <v>-3000</v>
      </c>
      <c r="M2008" s="18">
        <f>IF(OR(tabDaten[[#This Row],[art]]="00",tabDaten[[#This Row],[art]]="10",tabDaten[[#This Row],[art]]="60",tabDaten[[#This Row],[art]]="70"),tabDaten[[#This Row],[Rechnung]],tabDaten[[#This Row],[Rechnung]]*-1)</f>
        <v>-17141.66</v>
      </c>
      <c r="N2008" s="44">
        <v>1</v>
      </c>
      <c r="O2008" s="45" t="s">
        <v>997</v>
      </c>
      <c r="P2008" s="45" t="s">
        <v>1386</v>
      </c>
      <c r="Q2008" s="45" t="s">
        <v>1731</v>
      </c>
      <c r="R2008" s="45" t="s">
        <v>995</v>
      </c>
      <c r="S2008" s="45" t="s">
        <v>1546</v>
      </c>
      <c r="T2008" s="44" t="s">
        <v>134</v>
      </c>
      <c r="U2008" s="46">
        <v>3000</v>
      </c>
      <c r="V2008" s="46">
        <v>17141.66</v>
      </c>
    </row>
    <row r="2009" spans="2:22" x14ac:dyDescent="0.2">
      <c r="B2009" s="14" t="str">
        <f>IF(tabDaten[[#This Row],[MandNr]]="","Fehler",IF(tabDaten[[#This Row],[MandNr]]=1,"1 Stadt Bad Rappenau","2 Eigenbetrieb Stadtenwässerung"))</f>
        <v>1 Stadt Bad Rappenau</v>
      </c>
      <c r="C2009" s="14" t="str">
        <f>IF(OR(tabDaten[[#This Row],[art]]="00",tabDaten[[#This Row],[art]]="01",tabDaten[[#This Row],[art]]="60",tabDaten[[#This Row],[art]]="61"),"0 Verwaltungshaushalt","1 Vermögenshaushalt")</f>
        <v>0 Verwaltungshaushalt</v>
      </c>
      <c r="D2009" s="14" t="str">
        <f>VLOOKUP(tabDaten[[#This Row],[art]],tabKontenart[],2,FALSE)</f>
        <v>01 Ausgaben VerwaltungsHH</v>
      </c>
      <c r="E2009" s="14" t="str">
        <f>LEFT(tabDaten[[#This Row],[Gld]],1) &amp; "    " &amp;VLOOKUP((tabDaten[[#This Row],[MandNr]]&amp;"x"&amp;LEFT(tabDaten[[#This Row],[Gld]],1)),tabGliederung[],2,FALSE)</f>
        <v>7    öffentliche Einrichtungen,  Wirtschaftsförderung</v>
      </c>
      <c r="F2009" s="14" t="str">
        <f>LEFT(tabDaten[[#This Row],[Gld]],2) &amp; "    " &amp;VLOOKUP((tabDaten[[#This Row],[MandNr]]&amp;"x"&amp;LEFT(tabDaten[[#This Row],[Gld]],2)),tabGliederung[],2,FALSE)</f>
        <v xml:space="preserve">75    Bestattungswesen </v>
      </c>
      <c r="G20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09" s="14" t="str">
        <f>LEFT(tabDaten[[#This Row],[Gld]],4) &amp; "    " &amp;VLOOKUP((tabDaten[[#This Row],[MandNr]]&amp;"x"&amp;LEFT(tabDaten[[#This Row],[Gld]],4)),tabGliederung[],2,FALSE)</f>
        <v xml:space="preserve">7507    Friedhof Treschklingen </v>
      </c>
      <c r="I2009" s="14" t="str">
        <f>IF(OR(LEFT(tabDaten[[#This Row],[Grp]],1)*1=3,LEFT(tabDaten[[#This Row],[Grp]],1)*1=9),LEFT(tabDaten[[#This Row],[Grp]],2),LEFT(tabDaten[[#This Row],[Grp]],1))</f>
        <v>5</v>
      </c>
      <c r="J2009" s="14" t="str">
        <f>VLOOKUP(tabDaten[[#This Row],[GrpKurz]],tabGruppierung[],2,FALSE)</f>
        <v>A   Sächlicher Verwaltungs- und Betriebsaufwand</v>
      </c>
      <c r="K20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7507-521000    Geräte, Ausstattungs- und Einrichtungsgegenstände  </v>
      </c>
      <c r="L2009" s="17">
        <f>IF(OR(tabDaten[[#This Row],[art]]="00",tabDaten[[#This Row],[art]]="10"),tabDaten[[#This Row],[Plan]],tabDaten[[#This Row],[Plan]]*-1)</f>
        <v>-500</v>
      </c>
      <c r="M2009" s="18">
        <f>IF(OR(tabDaten[[#This Row],[art]]="00",tabDaten[[#This Row],[art]]="10",tabDaten[[#This Row],[art]]="60",tabDaten[[#This Row],[art]]="70"),tabDaten[[#This Row],[Rechnung]],tabDaten[[#This Row],[Rechnung]]*-1)</f>
        <v>-824.06</v>
      </c>
      <c r="N2009" s="44">
        <v>1</v>
      </c>
      <c r="O2009" s="45" t="s">
        <v>997</v>
      </c>
      <c r="P2009" s="45" t="s">
        <v>1386</v>
      </c>
      <c r="Q2009" s="45" t="s">
        <v>1750</v>
      </c>
      <c r="R2009" s="45" t="s">
        <v>995</v>
      </c>
      <c r="S2009" s="45" t="s">
        <v>1546</v>
      </c>
      <c r="T2009" s="44" t="s">
        <v>125</v>
      </c>
      <c r="U2009" s="46">
        <v>500</v>
      </c>
      <c r="V2009" s="46">
        <v>824.06</v>
      </c>
    </row>
    <row r="2010" spans="2:22" x14ac:dyDescent="0.2">
      <c r="B2010" s="14" t="str">
        <f>IF(tabDaten[[#This Row],[MandNr]]="","Fehler",IF(tabDaten[[#This Row],[MandNr]]=1,"1 Stadt Bad Rappenau","2 Eigenbetrieb Stadtenwässerung"))</f>
        <v>1 Stadt Bad Rappenau</v>
      </c>
      <c r="C2010" s="14" t="str">
        <f>IF(OR(tabDaten[[#This Row],[art]]="00",tabDaten[[#This Row],[art]]="01",tabDaten[[#This Row],[art]]="60",tabDaten[[#This Row],[art]]="61"),"0 Verwaltungshaushalt","1 Vermögenshaushalt")</f>
        <v>0 Verwaltungshaushalt</v>
      </c>
      <c r="D2010" s="14" t="str">
        <f>VLOOKUP(tabDaten[[#This Row],[art]],tabKontenart[],2,FALSE)</f>
        <v>01 Ausgaben VerwaltungsHH</v>
      </c>
      <c r="E2010" s="14" t="str">
        <f>LEFT(tabDaten[[#This Row],[Gld]],1) &amp; "    " &amp;VLOOKUP((tabDaten[[#This Row],[MandNr]]&amp;"x"&amp;LEFT(tabDaten[[#This Row],[Gld]],1)),tabGliederung[],2,FALSE)</f>
        <v>7    öffentliche Einrichtungen,  Wirtschaftsförderung</v>
      </c>
      <c r="F2010" s="14" t="str">
        <f>LEFT(tabDaten[[#This Row],[Gld]],2) &amp; "    " &amp;VLOOKUP((tabDaten[[#This Row],[MandNr]]&amp;"x"&amp;LEFT(tabDaten[[#This Row],[Gld]],2)),tabGliederung[],2,FALSE)</f>
        <v xml:space="preserve">75    Bestattungswesen </v>
      </c>
      <c r="G20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0" s="14" t="str">
        <f>LEFT(tabDaten[[#This Row],[Gld]],4) &amp; "    " &amp;VLOOKUP((tabDaten[[#This Row],[MandNr]]&amp;"x"&amp;LEFT(tabDaten[[#This Row],[Gld]],4)),tabGliederung[],2,FALSE)</f>
        <v xml:space="preserve">7507    Friedhof Treschklingen </v>
      </c>
      <c r="I2010" s="14" t="str">
        <f>IF(OR(LEFT(tabDaten[[#This Row],[Grp]],1)*1=3,LEFT(tabDaten[[#This Row],[Grp]],1)*1=9),LEFT(tabDaten[[#This Row],[Grp]],2),LEFT(tabDaten[[#This Row],[Grp]],1))</f>
        <v>5</v>
      </c>
      <c r="J2010" s="14" t="str">
        <f>VLOOKUP(tabDaten[[#This Row],[GrpKurz]],tabGruppierung[],2,FALSE)</f>
        <v>A   Sächlicher Verwaltungs- und Betriebsaufwand</v>
      </c>
      <c r="K20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7507-541000    Strom   </v>
      </c>
      <c r="L2010" s="17">
        <f>IF(OR(tabDaten[[#This Row],[art]]="00",tabDaten[[#This Row],[art]]="10"),tabDaten[[#This Row],[Plan]],tabDaten[[#This Row],[Plan]]*-1)</f>
        <v>-100</v>
      </c>
      <c r="M2010" s="18">
        <f>IF(OR(tabDaten[[#This Row],[art]]="00",tabDaten[[#This Row],[art]]="10",tabDaten[[#This Row],[art]]="60",tabDaten[[#This Row],[art]]="70"),tabDaten[[#This Row],[Rechnung]],tabDaten[[#This Row],[Rechnung]]*-1)</f>
        <v>-87.06</v>
      </c>
      <c r="N2010" s="44">
        <v>1</v>
      </c>
      <c r="O2010" s="45" t="s">
        <v>997</v>
      </c>
      <c r="P2010" s="45" t="s">
        <v>1386</v>
      </c>
      <c r="Q2010" s="45" t="s">
        <v>1732</v>
      </c>
      <c r="R2010" s="45" t="s">
        <v>995</v>
      </c>
      <c r="S2010" s="45" t="s">
        <v>1546</v>
      </c>
      <c r="T2010" s="44" t="s">
        <v>135</v>
      </c>
      <c r="U2010" s="46">
        <v>100</v>
      </c>
      <c r="V2010" s="46">
        <v>87.06</v>
      </c>
    </row>
    <row r="2011" spans="2:22" x14ac:dyDescent="0.2">
      <c r="B2011" s="14" t="str">
        <f>IF(tabDaten[[#This Row],[MandNr]]="","Fehler",IF(tabDaten[[#This Row],[MandNr]]=1,"1 Stadt Bad Rappenau","2 Eigenbetrieb Stadtenwässerung"))</f>
        <v>1 Stadt Bad Rappenau</v>
      </c>
      <c r="C2011" s="14" t="str">
        <f>IF(OR(tabDaten[[#This Row],[art]]="00",tabDaten[[#This Row],[art]]="01",tabDaten[[#This Row],[art]]="60",tabDaten[[#This Row],[art]]="61"),"0 Verwaltungshaushalt","1 Vermögenshaushalt")</f>
        <v>0 Verwaltungshaushalt</v>
      </c>
      <c r="D2011" s="14" t="str">
        <f>VLOOKUP(tabDaten[[#This Row],[art]],tabKontenart[],2,FALSE)</f>
        <v>01 Ausgaben VerwaltungsHH</v>
      </c>
      <c r="E2011" s="14" t="str">
        <f>LEFT(tabDaten[[#This Row],[Gld]],1) &amp; "    " &amp;VLOOKUP((tabDaten[[#This Row],[MandNr]]&amp;"x"&amp;LEFT(tabDaten[[#This Row],[Gld]],1)),tabGliederung[],2,FALSE)</f>
        <v>7    öffentliche Einrichtungen,  Wirtschaftsförderung</v>
      </c>
      <c r="F2011" s="14" t="str">
        <f>LEFT(tabDaten[[#This Row],[Gld]],2) &amp; "    " &amp;VLOOKUP((tabDaten[[#This Row],[MandNr]]&amp;"x"&amp;LEFT(tabDaten[[#This Row],[Gld]],2)),tabGliederung[],2,FALSE)</f>
        <v xml:space="preserve">75    Bestattungswesen </v>
      </c>
      <c r="G20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1" s="14" t="str">
        <f>LEFT(tabDaten[[#This Row],[Gld]],4) &amp; "    " &amp;VLOOKUP((tabDaten[[#This Row],[MandNr]]&amp;"x"&amp;LEFT(tabDaten[[#This Row],[Gld]],4)),tabGliederung[],2,FALSE)</f>
        <v xml:space="preserve">7507    Friedhof Treschklingen </v>
      </c>
      <c r="I2011" s="14" t="str">
        <f>IF(OR(LEFT(tabDaten[[#This Row],[Grp]],1)*1=3,LEFT(tabDaten[[#This Row],[Grp]],1)*1=9),LEFT(tabDaten[[#This Row],[Grp]],2),LEFT(tabDaten[[#This Row],[Grp]],1))</f>
        <v>5</v>
      </c>
      <c r="J2011" s="14" t="str">
        <f>VLOOKUP(tabDaten[[#This Row],[GrpKurz]],tabGruppierung[],2,FALSE)</f>
        <v>A   Sächlicher Verwaltungs- und Betriebsaufwand</v>
      </c>
      <c r="K20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7507-542000    Wasser / Abwasser   </v>
      </c>
      <c r="L2011" s="17">
        <f>IF(OR(tabDaten[[#This Row],[art]]="00",tabDaten[[#This Row],[art]]="10"),tabDaten[[#This Row],[Plan]],tabDaten[[#This Row],[Plan]]*-1)</f>
        <v>-300</v>
      </c>
      <c r="M2011" s="18">
        <f>IF(OR(tabDaten[[#This Row],[art]]="00",tabDaten[[#This Row],[art]]="10",tabDaten[[#This Row],[art]]="60",tabDaten[[#This Row],[art]]="70"),tabDaten[[#This Row],[Rechnung]],tabDaten[[#This Row],[Rechnung]]*-1)</f>
        <v>-2236.4499999999998</v>
      </c>
      <c r="N2011" s="44">
        <v>1</v>
      </c>
      <c r="O2011" s="45" t="s">
        <v>997</v>
      </c>
      <c r="P2011" s="45" t="s">
        <v>1386</v>
      </c>
      <c r="Q2011" s="45" t="s">
        <v>1733</v>
      </c>
      <c r="R2011" s="45" t="s">
        <v>995</v>
      </c>
      <c r="S2011" s="45" t="s">
        <v>1546</v>
      </c>
      <c r="T2011" s="44" t="s">
        <v>136</v>
      </c>
      <c r="U2011" s="46">
        <v>300</v>
      </c>
      <c r="V2011" s="46">
        <v>2236.4499999999998</v>
      </c>
    </row>
    <row r="2012" spans="2:22" x14ac:dyDescent="0.2">
      <c r="B2012" s="14" t="str">
        <f>IF(tabDaten[[#This Row],[MandNr]]="","Fehler",IF(tabDaten[[#This Row],[MandNr]]=1,"1 Stadt Bad Rappenau","2 Eigenbetrieb Stadtenwässerung"))</f>
        <v>1 Stadt Bad Rappenau</v>
      </c>
      <c r="C2012" s="14" t="str">
        <f>IF(OR(tabDaten[[#This Row],[art]]="00",tabDaten[[#This Row],[art]]="01",tabDaten[[#This Row],[art]]="60",tabDaten[[#This Row],[art]]="61"),"0 Verwaltungshaushalt","1 Vermögenshaushalt")</f>
        <v>0 Verwaltungshaushalt</v>
      </c>
      <c r="D2012" s="14" t="str">
        <f>VLOOKUP(tabDaten[[#This Row],[art]],tabKontenart[],2,FALSE)</f>
        <v>01 Ausgaben VerwaltungsHH</v>
      </c>
      <c r="E2012" s="14" t="str">
        <f>LEFT(tabDaten[[#This Row],[Gld]],1) &amp; "    " &amp;VLOOKUP((tabDaten[[#This Row],[MandNr]]&amp;"x"&amp;LEFT(tabDaten[[#This Row],[Gld]],1)),tabGliederung[],2,FALSE)</f>
        <v>7    öffentliche Einrichtungen,  Wirtschaftsförderung</v>
      </c>
      <c r="F2012" s="14" t="str">
        <f>LEFT(tabDaten[[#This Row],[Gld]],2) &amp; "    " &amp;VLOOKUP((tabDaten[[#This Row],[MandNr]]&amp;"x"&amp;LEFT(tabDaten[[#This Row],[Gld]],2)),tabGliederung[],2,FALSE)</f>
        <v xml:space="preserve">75    Bestattungswesen </v>
      </c>
      <c r="G20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2" s="14" t="str">
        <f>LEFT(tabDaten[[#This Row],[Gld]],4) &amp; "    " &amp;VLOOKUP((tabDaten[[#This Row],[MandNr]]&amp;"x"&amp;LEFT(tabDaten[[#This Row],[Gld]],4)),tabGliederung[],2,FALSE)</f>
        <v xml:space="preserve">7507    Friedhof Treschklingen </v>
      </c>
      <c r="I2012" s="14" t="str">
        <f>IF(OR(LEFT(tabDaten[[#This Row],[Grp]],1)*1=3,LEFT(tabDaten[[#This Row],[Grp]],1)*1=9),LEFT(tabDaten[[#This Row],[Grp]],2),LEFT(tabDaten[[#This Row],[Grp]],1))</f>
        <v>5</v>
      </c>
      <c r="J2012" s="14" t="str">
        <f>VLOOKUP(tabDaten[[#This Row],[GrpKurz]],tabGruppierung[],2,FALSE)</f>
        <v>A   Sächlicher Verwaltungs- und Betriebsaufwand</v>
      </c>
      <c r="K20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7507-544000    Abfallgebühren   </v>
      </c>
      <c r="L2012" s="17">
        <f>IF(OR(tabDaten[[#This Row],[art]]="00",tabDaten[[#This Row],[art]]="10"),tabDaten[[#This Row],[Plan]],tabDaten[[#This Row],[Plan]]*-1)</f>
        <v>-900</v>
      </c>
      <c r="M2012" s="18">
        <f>IF(OR(tabDaten[[#This Row],[art]]="00",tabDaten[[#This Row],[art]]="10",tabDaten[[#This Row],[art]]="60",tabDaten[[#This Row],[art]]="70"),tabDaten[[#This Row],[Rechnung]],tabDaten[[#This Row],[Rechnung]]*-1)</f>
        <v>-1800</v>
      </c>
      <c r="N2012" s="44">
        <v>1</v>
      </c>
      <c r="O2012" s="45" t="s">
        <v>997</v>
      </c>
      <c r="P2012" s="45" t="s">
        <v>1386</v>
      </c>
      <c r="Q2012" s="45" t="s">
        <v>1735</v>
      </c>
      <c r="R2012" s="45" t="s">
        <v>995</v>
      </c>
      <c r="S2012" s="45" t="s">
        <v>1546</v>
      </c>
      <c r="T2012" s="44" t="s">
        <v>138</v>
      </c>
      <c r="U2012" s="46">
        <v>900</v>
      </c>
      <c r="V2012" s="46">
        <v>1800</v>
      </c>
    </row>
    <row r="2013" spans="2:22" x14ac:dyDescent="0.2">
      <c r="B2013" s="14" t="str">
        <f>IF(tabDaten[[#This Row],[MandNr]]="","Fehler",IF(tabDaten[[#This Row],[MandNr]]=1,"1 Stadt Bad Rappenau","2 Eigenbetrieb Stadtenwässerung"))</f>
        <v>1 Stadt Bad Rappenau</v>
      </c>
      <c r="C2013" s="14" t="str">
        <f>IF(OR(tabDaten[[#This Row],[art]]="00",tabDaten[[#This Row],[art]]="01",tabDaten[[#This Row],[art]]="60",tabDaten[[#This Row],[art]]="61"),"0 Verwaltungshaushalt","1 Vermögenshaushalt")</f>
        <v>0 Verwaltungshaushalt</v>
      </c>
      <c r="D2013" s="14" t="str">
        <f>VLOOKUP(tabDaten[[#This Row],[art]],tabKontenart[],2,FALSE)</f>
        <v>01 Ausgaben VerwaltungsHH</v>
      </c>
      <c r="E2013" s="14" t="str">
        <f>LEFT(tabDaten[[#This Row],[Gld]],1) &amp; "    " &amp;VLOOKUP((tabDaten[[#This Row],[MandNr]]&amp;"x"&amp;LEFT(tabDaten[[#This Row],[Gld]],1)),tabGliederung[],2,FALSE)</f>
        <v>7    öffentliche Einrichtungen,  Wirtschaftsförderung</v>
      </c>
      <c r="F2013" s="14" t="str">
        <f>LEFT(tabDaten[[#This Row],[Gld]],2) &amp; "    " &amp;VLOOKUP((tabDaten[[#This Row],[MandNr]]&amp;"x"&amp;LEFT(tabDaten[[#This Row],[Gld]],2)),tabGliederung[],2,FALSE)</f>
        <v xml:space="preserve">75    Bestattungswesen </v>
      </c>
      <c r="G20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3" s="14" t="str">
        <f>LEFT(tabDaten[[#This Row],[Gld]],4) &amp; "    " &amp;VLOOKUP((tabDaten[[#This Row],[MandNr]]&amp;"x"&amp;LEFT(tabDaten[[#This Row],[Gld]],4)),tabGliederung[],2,FALSE)</f>
        <v xml:space="preserve">7507    Friedhof Treschklingen </v>
      </c>
      <c r="I2013" s="14" t="str">
        <f>IF(OR(LEFT(tabDaten[[#This Row],[Grp]],1)*1=3,LEFT(tabDaten[[#This Row],[Grp]],1)*1=9),LEFT(tabDaten[[#This Row],[Grp]],2),LEFT(tabDaten[[#This Row],[Grp]],1))</f>
        <v>5</v>
      </c>
      <c r="J2013" s="14" t="str">
        <f>VLOOKUP(tabDaten[[#This Row],[GrpKurz]],tabGruppierung[],2,FALSE)</f>
        <v>A   Sächlicher Verwaltungs- und Betriebsaufwand</v>
      </c>
      <c r="K20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7507-545000    Reinigungskosten   </v>
      </c>
      <c r="L2013" s="17">
        <f>IF(OR(tabDaten[[#This Row],[art]]="00",tabDaten[[#This Row],[art]]="10"),tabDaten[[#This Row],[Plan]],tabDaten[[#This Row],[Plan]]*-1)</f>
        <v>-100</v>
      </c>
      <c r="M2013" s="18">
        <f>IF(OR(tabDaten[[#This Row],[art]]="00",tabDaten[[#This Row],[art]]="10",tabDaten[[#This Row],[art]]="60",tabDaten[[#This Row],[art]]="70"),tabDaten[[#This Row],[Rechnung]],tabDaten[[#This Row],[Rechnung]]*-1)</f>
        <v>-496.68</v>
      </c>
      <c r="N2013" s="44">
        <v>1</v>
      </c>
      <c r="O2013" s="45" t="s">
        <v>997</v>
      </c>
      <c r="P2013" s="45" t="s">
        <v>1386</v>
      </c>
      <c r="Q2013" s="45" t="s">
        <v>1736</v>
      </c>
      <c r="R2013" s="45" t="s">
        <v>995</v>
      </c>
      <c r="S2013" s="45" t="s">
        <v>1546</v>
      </c>
      <c r="T2013" s="44" t="s">
        <v>139</v>
      </c>
      <c r="U2013" s="46">
        <v>100</v>
      </c>
      <c r="V2013" s="46">
        <v>496.68</v>
      </c>
    </row>
    <row r="2014" spans="2:22" x14ac:dyDescent="0.2">
      <c r="B2014" s="14" t="str">
        <f>IF(tabDaten[[#This Row],[MandNr]]="","Fehler",IF(tabDaten[[#This Row],[MandNr]]=1,"1 Stadt Bad Rappenau","2 Eigenbetrieb Stadtenwässerung"))</f>
        <v>1 Stadt Bad Rappenau</v>
      </c>
      <c r="C2014" s="14" t="str">
        <f>IF(OR(tabDaten[[#This Row],[art]]="00",tabDaten[[#This Row],[art]]="01",tabDaten[[#This Row],[art]]="60",tabDaten[[#This Row],[art]]="61"),"0 Verwaltungshaushalt","1 Vermögenshaushalt")</f>
        <v>0 Verwaltungshaushalt</v>
      </c>
      <c r="D2014" s="14" t="str">
        <f>VLOOKUP(tabDaten[[#This Row],[art]],tabKontenart[],2,FALSE)</f>
        <v>01 Ausgaben VerwaltungsHH</v>
      </c>
      <c r="E2014" s="14" t="str">
        <f>LEFT(tabDaten[[#This Row],[Gld]],1) &amp; "    " &amp;VLOOKUP((tabDaten[[#This Row],[MandNr]]&amp;"x"&amp;LEFT(tabDaten[[#This Row],[Gld]],1)),tabGliederung[],2,FALSE)</f>
        <v>7    öffentliche Einrichtungen,  Wirtschaftsförderung</v>
      </c>
      <c r="F2014" s="14" t="str">
        <f>LEFT(tabDaten[[#This Row],[Gld]],2) &amp; "    " &amp;VLOOKUP((tabDaten[[#This Row],[MandNr]]&amp;"x"&amp;LEFT(tabDaten[[#This Row],[Gld]],2)),tabGliederung[],2,FALSE)</f>
        <v xml:space="preserve">75    Bestattungswesen </v>
      </c>
      <c r="G20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4" s="14" t="str">
        <f>LEFT(tabDaten[[#This Row],[Gld]],4) &amp; "    " &amp;VLOOKUP((tabDaten[[#This Row],[MandNr]]&amp;"x"&amp;LEFT(tabDaten[[#This Row],[Gld]],4)),tabGliederung[],2,FALSE)</f>
        <v xml:space="preserve">7507    Friedhof Treschklingen </v>
      </c>
      <c r="I2014" s="14" t="str">
        <f>IF(OR(LEFT(tabDaten[[#This Row],[Grp]],1)*1=3,LEFT(tabDaten[[#This Row],[Grp]],1)*1=9),LEFT(tabDaten[[#This Row],[Grp]],2),LEFT(tabDaten[[#This Row],[Grp]],1))</f>
        <v>5</v>
      </c>
      <c r="J2014" s="14" t="str">
        <f>VLOOKUP(tabDaten[[#This Row],[GrpKurz]],tabGruppierung[],2,FALSE)</f>
        <v>A   Sächlicher Verwaltungs- und Betriebsaufwand</v>
      </c>
      <c r="K20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7507-546000    Steuern und Gebäudeversicherungen   </v>
      </c>
      <c r="L2014" s="17">
        <f>IF(OR(tabDaten[[#This Row],[art]]="00",tabDaten[[#This Row],[art]]="10"),tabDaten[[#This Row],[Plan]],tabDaten[[#This Row],[Plan]]*-1)</f>
        <v>-200</v>
      </c>
      <c r="M2014" s="18">
        <f>IF(OR(tabDaten[[#This Row],[art]]="00",tabDaten[[#This Row],[art]]="10",tabDaten[[#This Row],[art]]="60",tabDaten[[#This Row],[art]]="70"),tabDaten[[#This Row],[Rechnung]],tabDaten[[#This Row],[Rechnung]]*-1)</f>
        <v>-186.37</v>
      </c>
      <c r="N2014" s="44">
        <v>1</v>
      </c>
      <c r="O2014" s="45" t="s">
        <v>997</v>
      </c>
      <c r="P2014" s="45" t="s">
        <v>1386</v>
      </c>
      <c r="Q2014" s="45" t="s">
        <v>1737</v>
      </c>
      <c r="R2014" s="45" t="s">
        <v>995</v>
      </c>
      <c r="S2014" s="45" t="s">
        <v>1546</v>
      </c>
      <c r="T2014" s="44" t="s">
        <v>140</v>
      </c>
      <c r="U2014" s="46">
        <v>200</v>
      </c>
      <c r="V2014" s="46">
        <v>186.37</v>
      </c>
    </row>
    <row r="2015" spans="2:22" x14ac:dyDescent="0.2">
      <c r="B2015" s="14" t="str">
        <f>IF(tabDaten[[#This Row],[MandNr]]="","Fehler",IF(tabDaten[[#This Row],[MandNr]]=1,"1 Stadt Bad Rappenau","2 Eigenbetrieb Stadtenwässerung"))</f>
        <v>1 Stadt Bad Rappenau</v>
      </c>
      <c r="C2015" s="14" t="str">
        <f>IF(OR(tabDaten[[#This Row],[art]]="00",tabDaten[[#This Row],[art]]="01",tabDaten[[#This Row],[art]]="60",tabDaten[[#This Row],[art]]="61"),"0 Verwaltungshaushalt","1 Vermögenshaushalt")</f>
        <v>0 Verwaltungshaushalt</v>
      </c>
      <c r="D2015" s="14" t="str">
        <f>VLOOKUP(tabDaten[[#This Row],[art]],tabKontenart[],2,FALSE)</f>
        <v>01 Ausgaben VerwaltungsHH</v>
      </c>
      <c r="E2015" s="14" t="str">
        <f>LEFT(tabDaten[[#This Row],[Gld]],1) &amp; "    " &amp;VLOOKUP((tabDaten[[#This Row],[MandNr]]&amp;"x"&amp;LEFT(tabDaten[[#This Row],[Gld]],1)),tabGliederung[],2,FALSE)</f>
        <v>7    öffentliche Einrichtungen,  Wirtschaftsförderung</v>
      </c>
      <c r="F2015" s="14" t="str">
        <f>LEFT(tabDaten[[#This Row],[Gld]],2) &amp; "    " &amp;VLOOKUP((tabDaten[[#This Row],[MandNr]]&amp;"x"&amp;LEFT(tabDaten[[#This Row],[Gld]],2)),tabGliederung[],2,FALSE)</f>
        <v xml:space="preserve">75    Bestattungswesen </v>
      </c>
      <c r="G20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5" s="14" t="str">
        <f>LEFT(tabDaten[[#This Row],[Gld]],4) &amp; "    " &amp;VLOOKUP((tabDaten[[#This Row],[MandNr]]&amp;"x"&amp;LEFT(tabDaten[[#This Row],[Gld]],4)),tabGliederung[],2,FALSE)</f>
        <v xml:space="preserve">7507    Friedhof Treschklingen </v>
      </c>
      <c r="I2015" s="14" t="str">
        <f>IF(OR(LEFT(tabDaten[[#This Row],[Grp]],1)*1=3,LEFT(tabDaten[[#This Row],[Grp]],1)*1=9),LEFT(tabDaten[[#This Row],[Grp]],2),LEFT(tabDaten[[#This Row],[Grp]],1))</f>
        <v>5</v>
      </c>
      <c r="J2015" s="14" t="str">
        <f>VLOOKUP(tabDaten[[#This Row],[GrpKurz]],tabGruppierung[],2,FALSE)</f>
        <v>A   Sächlicher Verwaltungs- und Betriebsaufwand</v>
      </c>
      <c r="K20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7507-549000    sonstige Bewirtschaftungskosten (z.B. Schornsteinfeger, Feuerlöschgeräte) </v>
      </c>
      <c r="L2015" s="17">
        <f>IF(OR(tabDaten[[#This Row],[art]]="00",tabDaten[[#This Row],[art]]="10"),tabDaten[[#This Row],[Plan]],tabDaten[[#This Row],[Plan]]*-1)</f>
        <v>-100</v>
      </c>
      <c r="M2015" s="18">
        <f>IF(OR(tabDaten[[#This Row],[art]]="00",tabDaten[[#This Row],[art]]="10",tabDaten[[#This Row],[art]]="60",tabDaten[[#This Row],[art]]="70"),tabDaten[[#This Row],[Rechnung]],tabDaten[[#This Row],[Rechnung]]*-1)</f>
        <v>-34.24</v>
      </c>
      <c r="N2015" s="44">
        <v>1</v>
      </c>
      <c r="O2015" s="45" t="s">
        <v>997</v>
      </c>
      <c r="P2015" s="45" t="s">
        <v>1386</v>
      </c>
      <c r="Q2015" s="45" t="s">
        <v>1738</v>
      </c>
      <c r="R2015" s="45" t="s">
        <v>995</v>
      </c>
      <c r="S2015" s="45" t="s">
        <v>1546</v>
      </c>
      <c r="T2015" s="44" t="s">
        <v>141</v>
      </c>
      <c r="U2015" s="46">
        <v>100</v>
      </c>
      <c r="V2015" s="46">
        <v>34.24</v>
      </c>
    </row>
    <row r="2016" spans="2:22" x14ac:dyDescent="0.2">
      <c r="B2016" s="14" t="str">
        <f>IF(tabDaten[[#This Row],[MandNr]]="","Fehler",IF(tabDaten[[#This Row],[MandNr]]=1,"1 Stadt Bad Rappenau","2 Eigenbetrieb Stadtenwässerung"))</f>
        <v>1 Stadt Bad Rappenau</v>
      </c>
      <c r="C2016" s="14" t="str">
        <f>IF(OR(tabDaten[[#This Row],[art]]="00",tabDaten[[#This Row],[art]]="01",tabDaten[[#This Row],[art]]="60",tabDaten[[#This Row],[art]]="61"),"0 Verwaltungshaushalt","1 Vermögenshaushalt")</f>
        <v>0 Verwaltungshaushalt</v>
      </c>
      <c r="D2016" s="14" t="str">
        <f>VLOOKUP(tabDaten[[#This Row],[art]],tabKontenart[],2,FALSE)</f>
        <v>01 Ausgaben VerwaltungsHH</v>
      </c>
      <c r="E2016" s="14" t="str">
        <f>LEFT(tabDaten[[#This Row],[Gld]],1) &amp; "    " &amp;VLOOKUP((tabDaten[[#This Row],[MandNr]]&amp;"x"&amp;LEFT(tabDaten[[#This Row],[Gld]],1)),tabGliederung[],2,FALSE)</f>
        <v>7    öffentliche Einrichtungen,  Wirtschaftsförderung</v>
      </c>
      <c r="F2016" s="14" t="str">
        <f>LEFT(tabDaten[[#This Row],[Gld]],2) &amp; "    " &amp;VLOOKUP((tabDaten[[#This Row],[MandNr]]&amp;"x"&amp;LEFT(tabDaten[[#This Row],[Gld]],2)),tabGliederung[],2,FALSE)</f>
        <v xml:space="preserve">75    Bestattungswesen </v>
      </c>
      <c r="G20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6" s="14" t="str">
        <f>LEFT(tabDaten[[#This Row],[Gld]],4) &amp; "    " &amp;VLOOKUP((tabDaten[[#This Row],[MandNr]]&amp;"x"&amp;LEFT(tabDaten[[#This Row],[Gld]],4)),tabGliederung[],2,FALSE)</f>
        <v xml:space="preserve">7507    Friedhof Treschklingen </v>
      </c>
      <c r="I2016" s="14" t="str">
        <f>IF(OR(LEFT(tabDaten[[#This Row],[Grp]],1)*1=3,LEFT(tabDaten[[#This Row],[Grp]],1)*1=9),LEFT(tabDaten[[#This Row],[Grp]],2),LEFT(tabDaten[[#This Row],[Grp]],1))</f>
        <v>6</v>
      </c>
      <c r="J2016" s="14" t="str">
        <f>VLOOKUP(tabDaten[[#This Row],[GrpKurz]],tabGruppierung[],2,FALSE)</f>
        <v>A   Sächlicher Verwaltungs- und Betriebsaufwand</v>
      </c>
      <c r="K20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7507-634000    Leistungsvergütung an Unternehmen  </v>
      </c>
      <c r="L2016" s="17">
        <f>IF(OR(tabDaten[[#This Row],[art]]="00",tabDaten[[#This Row],[art]]="10"),tabDaten[[#This Row],[Plan]],tabDaten[[#This Row],[Plan]]*-1)</f>
        <v>-700</v>
      </c>
      <c r="M2016" s="18">
        <f>IF(OR(tabDaten[[#This Row],[art]]="00",tabDaten[[#This Row],[art]]="10",tabDaten[[#This Row],[art]]="60",tabDaten[[#This Row],[art]]="70"),tabDaten[[#This Row],[Rechnung]],tabDaten[[#This Row],[Rechnung]]*-1)</f>
        <v>-469.69</v>
      </c>
      <c r="N2016" s="44">
        <v>1</v>
      </c>
      <c r="O2016" s="45" t="s">
        <v>997</v>
      </c>
      <c r="P2016" s="45" t="s">
        <v>1386</v>
      </c>
      <c r="Q2016" s="45" t="s">
        <v>1744</v>
      </c>
      <c r="R2016" s="45" t="s">
        <v>995</v>
      </c>
      <c r="S2016" s="45" t="s">
        <v>1546</v>
      </c>
      <c r="T2016" s="44" t="s">
        <v>148</v>
      </c>
      <c r="U2016" s="46">
        <v>700</v>
      </c>
      <c r="V2016" s="46">
        <v>469.69</v>
      </c>
    </row>
    <row r="2017" spans="2:22" x14ac:dyDescent="0.2">
      <c r="B2017" s="14" t="str">
        <f>IF(tabDaten[[#This Row],[MandNr]]="","Fehler",IF(tabDaten[[#This Row],[MandNr]]=1,"1 Stadt Bad Rappenau","2 Eigenbetrieb Stadtenwässerung"))</f>
        <v>1 Stadt Bad Rappenau</v>
      </c>
      <c r="C2017" s="14" t="str">
        <f>IF(OR(tabDaten[[#This Row],[art]]="00",tabDaten[[#This Row],[art]]="01",tabDaten[[#This Row],[art]]="60",tabDaten[[#This Row],[art]]="61"),"0 Verwaltungshaushalt","1 Vermögenshaushalt")</f>
        <v>0 Verwaltungshaushalt</v>
      </c>
      <c r="D2017" s="14" t="str">
        <f>VLOOKUP(tabDaten[[#This Row],[art]],tabKontenart[],2,FALSE)</f>
        <v>01 Ausgaben VerwaltungsHH</v>
      </c>
      <c r="E2017" s="14" t="str">
        <f>LEFT(tabDaten[[#This Row],[Gld]],1) &amp; "    " &amp;VLOOKUP((tabDaten[[#This Row],[MandNr]]&amp;"x"&amp;LEFT(tabDaten[[#This Row],[Gld]],1)),tabGliederung[],2,FALSE)</f>
        <v>7    öffentliche Einrichtungen,  Wirtschaftsförderung</v>
      </c>
      <c r="F2017" s="14" t="str">
        <f>LEFT(tabDaten[[#This Row],[Gld]],2) &amp; "    " &amp;VLOOKUP((tabDaten[[#This Row],[MandNr]]&amp;"x"&amp;LEFT(tabDaten[[#This Row],[Gld]],2)),tabGliederung[],2,FALSE)</f>
        <v xml:space="preserve">75    Bestattungswesen </v>
      </c>
      <c r="G20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7" s="14" t="str">
        <f>LEFT(tabDaten[[#This Row],[Gld]],4) &amp; "    " &amp;VLOOKUP((tabDaten[[#This Row],[MandNr]]&amp;"x"&amp;LEFT(tabDaten[[#This Row],[Gld]],4)),tabGliederung[],2,FALSE)</f>
        <v xml:space="preserve">7507    Friedhof Treschklingen </v>
      </c>
      <c r="I2017" s="14" t="str">
        <f>IF(OR(LEFT(tabDaten[[#This Row],[Grp]],1)*1=3,LEFT(tabDaten[[#This Row],[Grp]],1)*1=9),LEFT(tabDaten[[#This Row],[Grp]],2),LEFT(tabDaten[[#This Row],[Grp]],1))</f>
        <v>6</v>
      </c>
      <c r="J2017" s="14" t="str">
        <f>VLOOKUP(tabDaten[[#This Row],[GrpKurz]],tabGruppierung[],2,FALSE)</f>
        <v>A   Sächlicher Verwaltungs- und Betriebsaufwand</v>
      </c>
      <c r="K20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7507-668000    Vermischte Ausgaben   </v>
      </c>
      <c r="L2017" s="17">
        <f>IF(OR(tabDaten[[#This Row],[art]]="00",tabDaten[[#This Row],[art]]="10"),tabDaten[[#This Row],[Plan]],tabDaten[[#This Row],[Plan]]*-1)</f>
        <v>0</v>
      </c>
      <c r="M2017" s="18">
        <f>IF(OR(tabDaten[[#This Row],[art]]="00",tabDaten[[#This Row],[art]]="10",tabDaten[[#This Row],[art]]="60",tabDaten[[#This Row],[art]]="70"),tabDaten[[#This Row],[Rechnung]],tabDaten[[#This Row],[Rechnung]]*-1)</f>
        <v>-75</v>
      </c>
      <c r="N2017" s="44">
        <v>1</v>
      </c>
      <c r="O2017" s="45" t="s">
        <v>997</v>
      </c>
      <c r="P2017" s="45" t="s">
        <v>1386</v>
      </c>
      <c r="Q2017" s="45" t="s">
        <v>1726</v>
      </c>
      <c r="R2017" s="45" t="s">
        <v>995</v>
      </c>
      <c r="S2017" s="45" t="s">
        <v>1546</v>
      </c>
      <c r="T2017" s="44" t="s">
        <v>121</v>
      </c>
      <c r="U2017" s="46">
        <v>0</v>
      </c>
      <c r="V2017" s="46">
        <v>75</v>
      </c>
    </row>
    <row r="2018" spans="2:22" x14ac:dyDescent="0.2">
      <c r="B2018" s="14" t="str">
        <f>IF(tabDaten[[#This Row],[MandNr]]="","Fehler",IF(tabDaten[[#This Row],[MandNr]]=1,"1 Stadt Bad Rappenau","2 Eigenbetrieb Stadtenwässerung"))</f>
        <v>1 Stadt Bad Rappenau</v>
      </c>
      <c r="C2018" s="14" t="str">
        <f>IF(OR(tabDaten[[#This Row],[art]]="00",tabDaten[[#This Row],[art]]="01",tabDaten[[#This Row],[art]]="60",tabDaten[[#This Row],[art]]="61"),"0 Verwaltungshaushalt","1 Vermögenshaushalt")</f>
        <v>0 Verwaltungshaushalt</v>
      </c>
      <c r="D2018" s="14" t="str">
        <f>VLOOKUP(tabDaten[[#This Row],[art]],tabKontenart[],2,FALSE)</f>
        <v>01 Ausgaben VerwaltungsHH</v>
      </c>
      <c r="E2018" s="14" t="str">
        <f>LEFT(tabDaten[[#This Row],[Gld]],1) &amp; "    " &amp;VLOOKUP((tabDaten[[#This Row],[MandNr]]&amp;"x"&amp;LEFT(tabDaten[[#This Row],[Gld]],1)),tabGliederung[],2,FALSE)</f>
        <v>7    öffentliche Einrichtungen,  Wirtschaftsförderung</v>
      </c>
      <c r="F2018" s="14" t="str">
        <f>LEFT(tabDaten[[#This Row],[Gld]],2) &amp; "    " &amp;VLOOKUP((tabDaten[[#This Row],[MandNr]]&amp;"x"&amp;LEFT(tabDaten[[#This Row],[Gld]],2)),tabGliederung[],2,FALSE)</f>
        <v xml:space="preserve">75    Bestattungswesen </v>
      </c>
      <c r="G20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8" s="14" t="str">
        <f>LEFT(tabDaten[[#This Row],[Gld]],4) &amp; "    " &amp;VLOOKUP((tabDaten[[#This Row],[MandNr]]&amp;"x"&amp;LEFT(tabDaten[[#This Row],[Gld]],4)),tabGliederung[],2,FALSE)</f>
        <v xml:space="preserve">7507    Friedhof Treschklingen </v>
      </c>
      <c r="I2018" s="14" t="str">
        <f>IF(OR(LEFT(tabDaten[[#This Row],[Grp]],1)*1=3,LEFT(tabDaten[[#This Row],[Grp]],1)*1=9),LEFT(tabDaten[[#This Row],[Grp]],2),LEFT(tabDaten[[#This Row],[Grp]],1))</f>
        <v>6</v>
      </c>
      <c r="J2018" s="14" t="str">
        <f>VLOOKUP(tabDaten[[#This Row],[GrpKurz]],tabGruppierung[],2,FALSE)</f>
        <v>A   Sächlicher Verwaltungs- und Betriebsaufwand</v>
      </c>
      <c r="K20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7507-679000    Innere Verrechnung   </v>
      </c>
      <c r="L2018" s="17">
        <f>IF(OR(tabDaten[[#This Row],[art]]="00",tabDaten[[#This Row],[art]]="10"),tabDaten[[#This Row],[Plan]],tabDaten[[#This Row],[Plan]]*-1)</f>
        <v>-13400</v>
      </c>
      <c r="M2018" s="18">
        <f>IF(OR(tabDaten[[#This Row],[art]]="00",tabDaten[[#This Row],[art]]="10",tabDaten[[#This Row],[art]]="60",tabDaten[[#This Row],[art]]="70"),tabDaten[[#This Row],[Rechnung]],tabDaten[[#This Row],[Rechnung]]*-1)</f>
        <v>0</v>
      </c>
      <c r="N2018" s="44">
        <v>1</v>
      </c>
      <c r="O2018" s="45" t="s">
        <v>997</v>
      </c>
      <c r="P2018" s="45" t="s">
        <v>1386</v>
      </c>
      <c r="Q2018" s="45" t="s">
        <v>1728</v>
      </c>
      <c r="R2018" s="45" t="s">
        <v>995</v>
      </c>
      <c r="S2018" s="45" t="s">
        <v>1546</v>
      </c>
      <c r="T2018" s="44" t="s">
        <v>55</v>
      </c>
      <c r="U2018" s="46">
        <v>13400</v>
      </c>
      <c r="V2018" s="46">
        <v>0</v>
      </c>
    </row>
    <row r="2019" spans="2:22" x14ac:dyDescent="0.2">
      <c r="B2019" s="14" t="str">
        <f>IF(tabDaten[[#This Row],[MandNr]]="","Fehler",IF(tabDaten[[#This Row],[MandNr]]=1,"1 Stadt Bad Rappenau","2 Eigenbetrieb Stadtenwässerung"))</f>
        <v>1 Stadt Bad Rappenau</v>
      </c>
      <c r="C2019" s="14" t="str">
        <f>IF(OR(tabDaten[[#This Row],[art]]="00",tabDaten[[#This Row],[art]]="01",tabDaten[[#This Row],[art]]="60",tabDaten[[#This Row],[art]]="61"),"0 Verwaltungshaushalt","1 Vermögenshaushalt")</f>
        <v>0 Verwaltungshaushalt</v>
      </c>
      <c r="D2019" s="14" t="str">
        <f>VLOOKUP(tabDaten[[#This Row],[art]],tabKontenart[],2,FALSE)</f>
        <v>01 Ausgaben VerwaltungsHH</v>
      </c>
      <c r="E2019" s="14" t="str">
        <f>LEFT(tabDaten[[#This Row],[Gld]],1) &amp; "    " &amp;VLOOKUP((tabDaten[[#This Row],[MandNr]]&amp;"x"&amp;LEFT(tabDaten[[#This Row],[Gld]],1)),tabGliederung[],2,FALSE)</f>
        <v>7    öffentliche Einrichtungen,  Wirtschaftsförderung</v>
      </c>
      <c r="F2019" s="14" t="str">
        <f>LEFT(tabDaten[[#This Row],[Gld]],2) &amp; "    " &amp;VLOOKUP((tabDaten[[#This Row],[MandNr]]&amp;"x"&amp;LEFT(tabDaten[[#This Row],[Gld]],2)),tabGliederung[],2,FALSE)</f>
        <v xml:space="preserve">75    Bestattungswesen </v>
      </c>
      <c r="G20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19" s="14" t="str">
        <f>LEFT(tabDaten[[#This Row],[Gld]],4) &amp; "    " &amp;VLOOKUP((tabDaten[[#This Row],[MandNr]]&amp;"x"&amp;LEFT(tabDaten[[#This Row],[Gld]],4)),tabGliederung[],2,FALSE)</f>
        <v xml:space="preserve">7507    Friedhof Treschklingen </v>
      </c>
      <c r="I2019" s="14" t="str">
        <f>IF(OR(LEFT(tabDaten[[#This Row],[Grp]],1)*1=3,LEFT(tabDaten[[#This Row],[Grp]],1)*1=9),LEFT(tabDaten[[#This Row],[Grp]],2),LEFT(tabDaten[[#This Row],[Grp]],1))</f>
        <v>6</v>
      </c>
      <c r="J2019" s="14" t="str">
        <f>VLOOKUP(tabDaten[[#This Row],[GrpKurz]],tabGruppierung[],2,FALSE)</f>
        <v>A   Sächlicher Verwaltungs- und Betriebsaufwand</v>
      </c>
      <c r="K20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7507-680000    Abschreibungen   </v>
      </c>
      <c r="L2019" s="17">
        <f>IF(OR(tabDaten[[#This Row],[art]]="00",tabDaten[[#This Row],[art]]="10"),tabDaten[[#This Row],[Plan]],tabDaten[[#This Row],[Plan]]*-1)</f>
        <v>-3600</v>
      </c>
      <c r="M2019" s="18">
        <f>IF(OR(tabDaten[[#This Row],[art]]="00",tabDaten[[#This Row],[art]]="10",tabDaten[[#This Row],[art]]="60",tabDaten[[#This Row],[art]]="70"),tabDaten[[#This Row],[Rechnung]],tabDaten[[#This Row],[Rechnung]]*-1)</f>
        <v>-4539.82</v>
      </c>
      <c r="N2019" s="44">
        <v>1</v>
      </c>
      <c r="O2019" s="45" t="s">
        <v>997</v>
      </c>
      <c r="P2019" s="45" t="s">
        <v>1386</v>
      </c>
      <c r="Q2019" s="45" t="s">
        <v>1752</v>
      </c>
      <c r="R2019" s="45" t="s">
        <v>995</v>
      </c>
      <c r="S2019" s="45" t="s">
        <v>1546</v>
      </c>
      <c r="T2019" s="44" t="s">
        <v>98</v>
      </c>
      <c r="U2019" s="46">
        <v>3600</v>
      </c>
      <c r="V2019" s="46">
        <v>4539.82</v>
      </c>
    </row>
    <row r="2020" spans="2:22" x14ac:dyDescent="0.2">
      <c r="B2020" s="14" t="str">
        <f>IF(tabDaten[[#This Row],[MandNr]]="","Fehler",IF(tabDaten[[#This Row],[MandNr]]=1,"1 Stadt Bad Rappenau","2 Eigenbetrieb Stadtenwässerung"))</f>
        <v>1 Stadt Bad Rappenau</v>
      </c>
      <c r="C2020" s="14" t="str">
        <f>IF(OR(tabDaten[[#This Row],[art]]="00",tabDaten[[#This Row],[art]]="01",tabDaten[[#This Row],[art]]="60",tabDaten[[#This Row],[art]]="61"),"0 Verwaltungshaushalt","1 Vermögenshaushalt")</f>
        <v>0 Verwaltungshaushalt</v>
      </c>
      <c r="D2020" s="14" t="str">
        <f>VLOOKUP(tabDaten[[#This Row],[art]],tabKontenart[],2,FALSE)</f>
        <v>01 Ausgaben VerwaltungsHH</v>
      </c>
      <c r="E2020" s="14" t="str">
        <f>LEFT(tabDaten[[#This Row],[Gld]],1) &amp; "    " &amp;VLOOKUP((tabDaten[[#This Row],[MandNr]]&amp;"x"&amp;LEFT(tabDaten[[#This Row],[Gld]],1)),tabGliederung[],2,FALSE)</f>
        <v>7    öffentliche Einrichtungen,  Wirtschaftsförderung</v>
      </c>
      <c r="F2020" s="14" t="str">
        <f>LEFT(tabDaten[[#This Row],[Gld]],2) &amp; "    " &amp;VLOOKUP((tabDaten[[#This Row],[MandNr]]&amp;"x"&amp;LEFT(tabDaten[[#This Row],[Gld]],2)),tabGliederung[],2,FALSE)</f>
        <v xml:space="preserve">75    Bestattungswesen </v>
      </c>
      <c r="G20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0" s="14" t="str">
        <f>LEFT(tabDaten[[#This Row],[Gld]],4) &amp; "    " &amp;VLOOKUP((tabDaten[[#This Row],[MandNr]]&amp;"x"&amp;LEFT(tabDaten[[#This Row],[Gld]],4)),tabGliederung[],2,FALSE)</f>
        <v xml:space="preserve">7507    Friedhof Treschklingen </v>
      </c>
      <c r="I2020" s="14" t="str">
        <f>IF(OR(LEFT(tabDaten[[#This Row],[Grp]],1)*1=3,LEFT(tabDaten[[#This Row],[Grp]],1)*1=9),LEFT(tabDaten[[#This Row],[Grp]],2),LEFT(tabDaten[[#This Row],[Grp]],1))</f>
        <v>6</v>
      </c>
      <c r="J2020" s="14" t="str">
        <f>VLOOKUP(tabDaten[[#This Row],[GrpKurz]],tabGruppierung[],2,FALSE)</f>
        <v>A   Sächlicher Verwaltungs- und Betriebsaufwand</v>
      </c>
      <c r="K20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7507-685000    Verzinsung des Anlagekapitals   </v>
      </c>
      <c r="L2020" s="17">
        <f>IF(OR(tabDaten[[#This Row],[art]]="00",tabDaten[[#This Row],[art]]="10"),tabDaten[[#This Row],[Plan]],tabDaten[[#This Row],[Plan]]*-1)</f>
        <v>-2200</v>
      </c>
      <c r="M2020" s="18">
        <f>IF(OR(tabDaten[[#This Row],[art]]="00",tabDaten[[#This Row],[art]]="10",tabDaten[[#This Row],[art]]="60",tabDaten[[#This Row],[art]]="70"),tabDaten[[#This Row],[Rechnung]],tabDaten[[#This Row],[Rechnung]]*-1)</f>
        <v>-4836.47</v>
      </c>
      <c r="N2020" s="44">
        <v>1</v>
      </c>
      <c r="O2020" s="45" t="s">
        <v>997</v>
      </c>
      <c r="P2020" s="45" t="s">
        <v>1386</v>
      </c>
      <c r="Q2020" s="45" t="s">
        <v>1753</v>
      </c>
      <c r="R2020" s="45" t="s">
        <v>995</v>
      </c>
      <c r="S2020" s="45" t="s">
        <v>1546</v>
      </c>
      <c r="T2020" s="44" t="s">
        <v>165</v>
      </c>
      <c r="U2020" s="46">
        <v>2200</v>
      </c>
      <c r="V2020" s="46">
        <v>4836.47</v>
      </c>
    </row>
    <row r="2021" spans="2:22" x14ac:dyDescent="0.2">
      <c r="B2021" s="14" t="str">
        <f>IF(tabDaten[[#This Row],[MandNr]]="","Fehler",IF(tabDaten[[#This Row],[MandNr]]=1,"1 Stadt Bad Rappenau","2 Eigenbetrieb Stadtenwässerung"))</f>
        <v>1 Stadt Bad Rappenau</v>
      </c>
      <c r="C2021" s="14" t="str">
        <f>IF(OR(tabDaten[[#This Row],[art]]="00",tabDaten[[#This Row],[art]]="01",tabDaten[[#This Row],[art]]="60",tabDaten[[#This Row],[art]]="61"),"0 Verwaltungshaushalt","1 Vermögenshaushalt")</f>
        <v>0 Verwaltungshaushalt</v>
      </c>
      <c r="D2021" s="14" t="str">
        <f>VLOOKUP(tabDaten[[#This Row],[art]],tabKontenart[],2,FALSE)</f>
        <v>01 Ausgaben VerwaltungsHH</v>
      </c>
      <c r="E2021" s="14" t="str">
        <f>LEFT(tabDaten[[#This Row],[Gld]],1) &amp; "    " &amp;VLOOKUP((tabDaten[[#This Row],[MandNr]]&amp;"x"&amp;LEFT(tabDaten[[#This Row],[Gld]],1)),tabGliederung[],2,FALSE)</f>
        <v>7    öffentliche Einrichtungen,  Wirtschaftsförderung</v>
      </c>
      <c r="F2021" s="14" t="str">
        <f>LEFT(tabDaten[[#This Row],[Gld]],2) &amp; "    " &amp;VLOOKUP((tabDaten[[#This Row],[MandNr]]&amp;"x"&amp;LEFT(tabDaten[[#This Row],[Gld]],2)),tabGliederung[],2,FALSE)</f>
        <v xml:space="preserve">75    Bestattungswesen </v>
      </c>
      <c r="G20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1" s="14" t="str">
        <f>LEFT(tabDaten[[#This Row],[Gld]],4) &amp; "    " &amp;VLOOKUP((tabDaten[[#This Row],[MandNr]]&amp;"x"&amp;LEFT(tabDaten[[#This Row],[Gld]],4)),tabGliederung[],2,FALSE)</f>
        <v xml:space="preserve">7508    Friedhof Wollenberg </v>
      </c>
      <c r="I2021" s="14" t="str">
        <f>IF(OR(LEFT(tabDaten[[#This Row],[Grp]],1)*1=3,LEFT(tabDaten[[#This Row],[Grp]],1)*1=9),LEFT(tabDaten[[#This Row],[Grp]],2),LEFT(tabDaten[[#This Row],[Grp]],1))</f>
        <v>5</v>
      </c>
      <c r="J2021" s="14" t="str">
        <f>VLOOKUP(tabDaten[[#This Row],[GrpKurz]],tabGruppierung[],2,FALSE)</f>
        <v>A   Sächlicher Verwaltungs- und Betriebsaufwand</v>
      </c>
      <c r="K20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7508-501000    Gebäudeunterhaltung   </v>
      </c>
      <c r="L2021" s="17">
        <f>IF(OR(tabDaten[[#This Row],[art]]="00",tabDaten[[#This Row],[art]]="10"),tabDaten[[#This Row],[Plan]],tabDaten[[#This Row],[Plan]]*-1)</f>
        <v>-1000</v>
      </c>
      <c r="M2021" s="18">
        <f>IF(OR(tabDaten[[#This Row],[art]]="00",tabDaten[[#This Row],[art]]="10",tabDaten[[#This Row],[art]]="60",tabDaten[[#This Row],[art]]="70"),tabDaten[[#This Row],[Rechnung]],tabDaten[[#This Row],[Rechnung]]*-1)</f>
        <v>-57.49</v>
      </c>
      <c r="N2021" s="44">
        <v>1</v>
      </c>
      <c r="O2021" s="45" t="s">
        <v>997</v>
      </c>
      <c r="P2021" s="45" t="s">
        <v>1387</v>
      </c>
      <c r="Q2021" s="45" t="s">
        <v>1730</v>
      </c>
      <c r="R2021" s="45" t="s">
        <v>995</v>
      </c>
      <c r="S2021" s="45" t="s">
        <v>1546</v>
      </c>
      <c r="T2021" s="44" t="s">
        <v>133</v>
      </c>
      <c r="U2021" s="46">
        <v>1000</v>
      </c>
      <c r="V2021" s="46">
        <v>57.49</v>
      </c>
    </row>
    <row r="2022" spans="2:22" x14ac:dyDescent="0.2">
      <c r="B2022" s="14" t="str">
        <f>IF(tabDaten[[#This Row],[MandNr]]="","Fehler",IF(tabDaten[[#This Row],[MandNr]]=1,"1 Stadt Bad Rappenau","2 Eigenbetrieb Stadtenwässerung"))</f>
        <v>1 Stadt Bad Rappenau</v>
      </c>
      <c r="C2022" s="14" t="str">
        <f>IF(OR(tabDaten[[#This Row],[art]]="00",tabDaten[[#This Row],[art]]="01",tabDaten[[#This Row],[art]]="60",tabDaten[[#This Row],[art]]="61"),"0 Verwaltungshaushalt","1 Vermögenshaushalt")</f>
        <v>0 Verwaltungshaushalt</v>
      </c>
      <c r="D2022" s="14" t="str">
        <f>VLOOKUP(tabDaten[[#This Row],[art]],tabKontenart[],2,FALSE)</f>
        <v>01 Ausgaben VerwaltungsHH</v>
      </c>
      <c r="E2022" s="14" t="str">
        <f>LEFT(tabDaten[[#This Row],[Gld]],1) &amp; "    " &amp;VLOOKUP((tabDaten[[#This Row],[MandNr]]&amp;"x"&amp;LEFT(tabDaten[[#This Row],[Gld]],1)),tabGliederung[],2,FALSE)</f>
        <v>7    öffentliche Einrichtungen,  Wirtschaftsförderung</v>
      </c>
      <c r="F2022" s="14" t="str">
        <f>LEFT(tabDaten[[#This Row],[Gld]],2) &amp; "    " &amp;VLOOKUP((tabDaten[[#This Row],[MandNr]]&amp;"x"&amp;LEFT(tabDaten[[#This Row],[Gld]],2)),tabGliederung[],2,FALSE)</f>
        <v xml:space="preserve">75    Bestattungswesen </v>
      </c>
      <c r="G20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2" s="14" t="str">
        <f>LEFT(tabDaten[[#This Row],[Gld]],4) &amp; "    " &amp;VLOOKUP((tabDaten[[#This Row],[MandNr]]&amp;"x"&amp;LEFT(tabDaten[[#This Row],[Gld]],4)),tabGliederung[],2,FALSE)</f>
        <v xml:space="preserve">7508    Friedhof Wollenberg </v>
      </c>
      <c r="I2022" s="14" t="str">
        <f>IF(OR(LEFT(tabDaten[[#This Row],[Grp]],1)*1=3,LEFT(tabDaten[[#This Row],[Grp]],1)*1=9),LEFT(tabDaten[[#This Row],[Grp]],2),LEFT(tabDaten[[#This Row],[Grp]],1))</f>
        <v>5</v>
      </c>
      <c r="J2022" s="14" t="str">
        <f>VLOOKUP(tabDaten[[#This Row],[GrpKurz]],tabGruppierung[],2,FALSE)</f>
        <v>A   Sächlicher Verwaltungs- und Betriebsaufwand</v>
      </c>
      <c r="K20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7508-510000    Unterhaltung des sonstigen unbeweglichen Vermögens  </v>
      </c>
      <c r="L2022" s="17">
        <f>IF(OR(tabDaten[[#This Row],[art]]="00",tabDaten[[#This Row],[art]]="10"),tabDaten[[#This Row],[Plan]],tabDaten[[#This Row],[Plan]]*-1)</f>
        <v>-7500</v>
      </c>
      <c r="M2022" s="18">
        <f>IF(OR(tabDaten[[#This Row],[art]]="00",tabDaten[[#This Row],[art]]="10",tabDaten[[#This Row],[art]]="60",tabDaten[[#This Row],[art]]="70"),tabDaten[[#This Row],[Rechnung]],tabDaten[[#This Row],[Rechnung]]*-1)</f>
        <v>-9118.7099999999991</v>
      </c>
      <c r="N2022" s="44">
        <v>1</v>
      </c>
      <c r="O2022" s="45" t="s">
        <v>997</v>
      </c>
      <c r="P2022" s="45" t="s">
        <v>1387</v>
      </c>
      <c r="Q2022" s="45" t="s">
        <v>1731</v>
      </c>
      <c r="R2022" s="45" t="s">
        <v>995</v>
      </c>
      <c r="S2022" s="45" t="s">
        <v>1546</v>
      </c>
      <c r="T2022" s="44" t="s">
        <v>134</v>
      </c>
      <c r="U2022" s="46">
        <v>7500</v>
      </c>
      <c r="V2022" s="46">
        <v>9118.7099999999991</v>
      </c>
    </row>
    <row r="2023" spans="2:22" x14ac:dyDescent="0.2">
      <c r="B2023" s="14" t="str">
        <f>IF(tabDaten[[#This Row],[MandNr]]="","Fehler",IF(tabDaten[[#This Row],[MandNr]]=1,"1 Stadt Bad Rappenau","2 Eigenbetrieb Stadtenwässerung"))</f>
        <v>1 Stadt Bad Rappenau</v>
      </c>
      <c r="C2023" s="14" t="str">
        <f>IF(OR(tabDaten[[#This Row],[art]]="00",tabDaten[[#This Row],[art]]="01",tabDaten[[#This Row],[art]]="60",tabDaten[[#This Row],[art]]="61"),"0 Verwaltungshaushalt","1 Vermögenshaushalt")</f>
        <v>0 Verwaltungshaushalt</v>
      </c>
      <c r="D2023" s="14" t="str">
        <f>VLOOKUP(tabDaten[[#This Row],[art]],tabKontenart[],2,FALSE)</f>
        <v>01 Ausgaben VerwaltungsHH</v>
      </c>
      <c r="E2023" s="14" t="str">
        <f>LEFT(tabDaten[[#This Row],[Gld]],1) &amp; "    " &amp;VLOOKUP((tabDaten[[#This Row],[MandNr]]&amp;"x"&amp;LEFT(tabDaten[[#This Row],[Gld]],1)),tabGliederung[],2,FALSE)</f>
        <v>7    öffentliche Einrichtungen,  Wirtschaftsförderung</v>
      </c>
      <c r="F2023" s="14" t="str">
        <f>LEFT(tabDaten[[#This Row],[Gld]],2) &amp; "    " &amp;VLOOKUP((tabDaten[[#This Row],[MandNr]]&amp;"x"&amp;LEFT(tabDaten[[#This Row],[Gld]],2)),tabGliederung[],2,FALSE)</f>
        <v xml:space="preserve">75    Bestattungswesen </v>
      </c>
      <c r="G20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3" s="14" t="str">
        <f>LEFT(tabDaten[[#This Row],[Gld]],4) &amp; "    " &amp;VLOOKUP((tabDaten[[#This Row],[MandNr]]&amp;"x"&amp;LEFT(tabDaten[[#This Row],[Gld]],4)),tabGliederung[],2,FALSE)</f>
        <v xml:space="preserve">7508    Friedhof Wollenberg </v>
      </c>
      <c r="I2023" s="14" t="str">
        <f>IF(OR(LEFT(tabDaten[[#This Row],[Grp]],1)*1=3,LEFT(tabDaten[[#This Row],[Grp]],1)*1=9),LEFT(tabDaten[[#This Row],[Grp]],2),LEFT(tabDaten[[#This Row],[Grp]],1))</f>
        <v>5</v>
      </c>
      <c r="J2023" s="14" t="str">
        <f>VLOOKUP(tabDaten[[#This Row],[GrpKurz]],tabGruppierung[],2,FALSE)</f>
        <v>A   Sächlicher Verwaltungs- und Betriebsaufwand</v>
      </c>
      <c r="K20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7508-521000    Geräte, Ausstattungs- und Einrichtungsgegenstände  </v>
      </c>
      <c r="L2023" s="17">
        <f>IF(OR(tabDaten[[#This Row],[art]]="00",tabDaten[[#This Row],[art]]="10"),tabDaten[[#This Row],[Plan]],tabDaten[[#This Row],[Plan]]*-1)</f>
        <v>-300</v>
      </c>
      <c r="M2023" s="18">
        <f>IF(OR(tabDaten[[#This Row],[art]]="00",tabDaten[[#This Row],[art]]="10",tabDaten[[#This Row],[art]]="60",tabDaten[[#This Row],[art]]="70"),tabDaten[[#This Row],[Rechnung]],tabDaten[[#This Row],[Rechnung]]*-1)</f>
        <v>-18.989999999999998</v>
      </c>
      <c r="N2023" s="44">
        <v>1</v>
      </c>
      <c r="O2023" s="45" t="s">
        <v>997</v>
      </c>
      <c r="P2023" s="45" t="s">
        <v>1387</v>
      </c>
      <c r="Q2023" s="45" t="s">
        <v>1750</v>
      </c>
      <c r="R2023" s="45" t="s">
        <v>995</v>
      </c>
      <c r="S2023" s="45" t="s">
        <v>1546</v>
      </c>
      <c r="T2023" s="44" t="s">
        <v>125</v>
      </c>
      <c r="U2023" s="46">
        <v>300</v>
      </c>
      <c r="V2023" s="46">
        <v>18.989999999999998</v>
      </c>
    </row>
    <row r="2024" spans="2:22" x14ac:dyDescent="0.2">
      <c r="B2024" s="14" t="str">
        <f>IF(tabDaten[[#This Row],[MandNr]]="","Fehler",IF(tabDaten[[#This Row],[MandNr]]=1,"1 Stadt Bad Rappenau","2 Eigenbetrieb Stadtenwässerung"))</f>
        <v>1 Stadt Bad Rappenau</v>
      </c>
      <c r="C2024" s="14" t="str">
        <f>IF(OR(tabDaten[[#This Row],[art]]="00",tabDaten[[#This Row],[art]]="01",tabDaten[[#This Row],[art]]="60",tabDaten[[#This Row],[art]]="61"),"0 Verwaltungshaushalt","1 Vermögenshaushalt")</f>
        <v>0 Verwaltungshaushalt</v>
      </c>
      <c r="D2024" s="14" t="str">
        <f>VLOOKUP(tabDaten[[#This Row],[art]],tabKontenart[],2,FALSE)</f>
        <v>01 Ausgaben VerwaltungsHH</v>
      </c>
      <c r="E2024" s="14" t="str">
        <f>LEFT(tabDaten[[#This Row],[Gld]],1) &amp; "    " &amp;VLOOKUP((tabDaten[[#This Row],[MandNr]]&amp;"x"&amp;LEFT(tabDaten[[#This Row],[Gld]],1)),tabGliederung[],2,FALSE)</f>
        <v>7    öffentliche Einrichtungen,  Wirtschaftsförderung</v>
      </c>
      <c r="F2024" s="14" t="str">
        <f>LEFT(tabDaten[[#This Row],[Gld]],2) &amp; "    " &amp;VLOOKUP((tabDaten[[#This Row],[MandNr]]&amp;"x"&amp;LEFT(tabDaten[[#This Row],[Gld]],2)),tabGliederung[],2,FALSE)</f>
        <v xml:space="preserve">75    Bestattungswesen </v>
      </c>
      <c r="G20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4" s="14" t="str">
        <f>LEFT(tabDaten[[#This Row],[Gld]],4) &amp; "    " &amp;VLOOKUP((tabDaten[[#This Row],[MandNr]]&amp;"x"&amp;LEFT(tabDaten[[#This Row],[Gld]],4)),tabGliederung[],2,FALSE)</f>
        <v xml:space="preserve">7508    Friedhof Wollenberg </v>
      </c>
      <c r="I2024" s="14" t="str">
        <f>IF(OR(LEFT(tabDaten[[#This Row],[Grp]],1)*1=3,LEFT(tabDaten[[#This Row],[Grp]],1)*1=9),LEFT(tabDaten[[#This Row],[Grp]],2),LEFT(tabDaten[[#This Row],[Grp]],1))</f>
        <v>5</v>
      </c>
      <c r="J2024" s="14" t="str">
        <f>VLOOKUP(tabDaten[[#This Row],[GrpKurz]],tabGruppierung[],2,FALSE)</f>
        <v>A   Sächlicher Verwaltungs- und Betriebsaufwand</v>
      </c>
      <c r="K20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7508-541000    Strom   </v>
      </c>
      <c r="L2024" s="17">
        <f>IF(OR(tabDaten[[#This Row],[art]]="00",tabDaten[[#This Row],[art]]="10"),tabDaten[[#This Row],[Plan]],tabDaten[[#This Row],[Plan]]*-1)</f>
        <v>-100</v>
      </c>
      <c r="M2024" s="18">
        <f>IF(OR(tabDaten[[#This Row],[art]]="00",tabDaten[[#This Row],[art]]="10",tabDaten[[#This Row],[art]]="60",tabDaten[[#This Row],[art]]="70"),tabDaten[[#This Row],[Rechnung]],tabDaten[[#This Row],[Rechnung]]*-1)</f>
        <v>-130.59</v>
      </c>
      <c r="N2024" s="44">
        <v>1</v>
      </c>
      <c r="O2024" s="45" t="s">
        <v>997</v>
      </c>
      <c r="P2024" s="45" t="s">
        <v>1387</v>
      </c>
      <c r="Q2024" s="45" t="s">
        <v>1732</v>
      </c>
      <c r="R2024" s="45" t="s">
        <v>995</v>
      </c>
      <c r="S2024" s="45" t="s">
        <v>1546</v>
      </c>
      <c r="T2024" s="44" t="s">
        <v>135</v>
      </c>
      <c r="U2024" s="46">
        <v>100</v>
      </c>
      <c r="V2024" s="46">
        <v>130.59</v>
      </c>
    </row>
    <row r="2025" spans="2:22" x14ac:dyDescent="0.2">
      <c r="B2025" s="14" t="str">
        <f>IF(tabDaten[[#This Row],[MandNr]]="","Fehler",IF(tabDaten[[#This Row],[MandNr]]=1,"1 Stadt Bad Rappenau","2 Eigenbetrieb Stadtenwässerung"))</f>
        <v>1 Stadt Bad Rappenau</v>
      </c>
      <c r="C2025" s="14" t="str">
        <f>IF(OR(tabDaten[[#This Row],[art]]="00",tabDaten[[#This Row],[art]]="01",tabDaten[[#This Row],[art]]="60",tabDaten[[#This Row],[art]]="61"),"0 Verwaltungshaushalt","1 Vermögenshaushalt")</f>
        <v>0 Verwaltungshaushalt</v>
      </c>
      <c r="D2025" s="14" t="str">
        <f>VLOOKUP(tabDaten[[#This Row],[art]],tabKontenart[],2,FALSE)</f>
        <v>01 Ausgaben VerwaltungsHH</v>
      </c>
      <c r="E2025" s="14" t="str">
        <f>LEFT(tabDaten[[#This Row],[Gld]],1) &amp; "    " &amp;VLOOKUP((tabDaten[[#This Row],[MandNr]]&amp;"x"&amp;LEFT(tabDaten[[#This Row],[Gld]],1)),tabGliederung[],2,FALSE)</f>
        <v>7    öffentliche Einrichtungen,  Wirtschaftsförderung</v>
      </c>
      <c r="F2025" s="14" t="str">
        <f>LEFT(tabDaten[[#This Row],[Gld]],2) &amp; "    " &amp;VLOOKUP((tabDaten[[#This Row],[MandNr]]&amp;"x"&amp;LEFT(tabDaten[[#This Row],[Gld]],2)),tabGliederung[],2,FALSE)</f>
        <v xml:space="preserve">75    Bestattungswesen </v>
      </c>
      <c r="G20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5" s="14" t="str">
        <f>LEFT(tabDaten[[#This Row],[Gld]],4) &amp; "    " &amp;VLOOKUP((tabDaten[[#This Row],[MandNr]]&amp;"x"&amp;LEFT(tabDaten[[#This Row],[Gld]],4)),tabGliederung[],2,FALSE)</f>
        <v xml:space="preserve">7508    Friedhof Wollenberg </v>
      </c>
      <c r="I2025" s="14" t="str">
        <f>IF(OR(LEFT(tabDaten[[#This Row],[Grp]],1)*1=3,LEFT(tabDaten[[#This Row],[Grp]],1)*1=9),LEFT(tabDaten[[#This Row],[Grp]],2),LEFT(tabDaten[[#This Row],[Grp]],1))</f>
        <v>5</v>
      </c>
      <c r="J2025" s="14" t="str">
        <f>VLOOKUP(tabDaten[[#This Row],[GrpKurz]],tabGruppierung[],2,FALSE)</f>
        <v>A   Sächlicher Verwaltungs- und Betriebsaufwand</v>
      </c>
      <c r="K20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7508-542000    Wasser / Abwasser   </v>
      </c>
      <c r="L2025" s="17">
        <f>IF(OR(tabDaten[[#This Row],[art]]="00",tabDaten[[#This Row],[art]]="10"),tabDaten[[#This Row],[Plan]],tabDaten[[#This Row],[Plan]]*-1)</f>
        <v>-300</v>
      </c>
      <c r="M2025" s="18">
        <f>IF(OR(tabDaten[[#This Row],[art]]="00",tabDaten[[#This Row],[art]]="10",tabDaten[[#This Row],[art]]="60",tabDaten[[#This Row],[art]]="70"),tabDaten[[#This Row],[Rechnung]],tabDaten[[#This Row],[Rechnung]]*-1)</f>
        <v>-986.12</v>
      </c>
      <c r="N2025" s="44">
        <v>1</v>
      </c>
      <c r="O2025" s="45" t="s">
        <v>997</v>
      </c>
      <c r="P2025" s="45" t="s">
        <v>1387</v>
      </c>
      <c r="Q2025" s="45" t="s">
        <v>1733</v>
      </c>
      <c r="R2025" s="45" t="s">
        <v>995</v>
      </c>
      <c r="S2025" s="45" t="s">
        <v>1546</v>
      </c>
      <c r="T2025" s="44" t="s">
        <v>136</v>
      </c>
      <c r="U2025" s="46">
        <v>300</v>
      </c>
      <c r="V2025" s="46">
        <v>986.12</v>
      </c>
    </row>
    <row r="2026" spans="2:22" x14ac:dyDescent="0.2">
      <c r="B2026" s="14" t="str">
        <f>IF(tabDaten[[#This Row],[MandNr]]="","Fehler",IF(tabDaten[[#This Row],[MandNr]]=1,"1 Stadt Bad Rappenau","2 Eigenbetrieb Stadtenwässerung"))</f>
        <v>1 Stadt Bad Rappenau</v>
      </c>
      <c r="C2026" s="14" t="str">
        <f>IF(OR(tabDaten[[#This Row],[art]]="00",tabDaten[[#This Row],[art]]="01",tabDaten[[#This Row],[art]]="60",tabDaten[[#This Row],[art]]="61"),"0 Verwaltungshaushalt","1 Vermögenshaushalt")</f>
        <v>0 Verwaltungshaushalt</v>
      </c>
      <c r="D2026" s="14" t="str">
        <f>VLOOKUP(tabDaten[[#This Row],[art]],tabKontenart[],2,FALSE)</f>
        <v>01 Ausgaben VerwaltungsHH</v>
      </c>
      <c r="E2026" s="14" t="str">
        <f>LEFT(tabDaten[[#This Row],[Gld]],1) &amp; "    " &amp;VLOOKUP((tabDaten[[#This Row],[MandNr]]&amp;"x"&amp;LEFT(tabDaten[[#This Row],[Gld]],1)),tabGliederung[],2,FALSE)</f>
        <v>7    öffentliche Einrichtungen,  Wirtschaftsförderung</v>
      </c>
      <c r="F2026" s="14" t="str">
        <f>LEFT(tabDaten[[#This Row],[Gld]],2) &amp; "    " &amp;VLOOKUP((tabDaten[[#This Row],[MandNr]]&amp;"x"&amp;LEFT(tabDaten[[#This Row],[Gld]],2)),tabGliederung[],2,FALSE)</f>
        <v xml:space="preserve">75    Bestattungswesen </v>
      </c>
      <c r="G20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6" s="14" t="str">
        <f>LEFT(tabDaten[[#This Row],[Gld]],4) &amp; "    " &amp;VLOOKUP((tabDaten[[#This Row],[MandNr]]&amp;"x"&amp;LEFT(tabDaten[[#This Row],[Gld]],4)),tabGliederung[],2,FALSE)</f>
        <v xml:space="preserve">7508    Friedhof Wollenberg </v>
      </c>
      <c r="I2026" s="14" t="str">
        <f>IF(OR(LEFT(tabDaten[[#This Row],[Grp]],1)*1=3,LEFT(tabDaten[[#This Row],[Grp]],1)*1=9),LEFT(tabDaten[[#This Row],[Grp]],2),LEFT(tabDaten[[#This Row],[Grp]],1))</f>
        <v>5</v>
      </c>
      <c r="J2026" s="14" t="str">
        <f>VLOOKUP(tabDaten[[#This Row],[GrpKurz]],tabGruppierung[],2,FALSE)</f>
        <v>A   Sächlicher Verwaltungs- und Betriebsaufwand</v>
      </c>
      <c r="K20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7508-544000    Abfallgebühren   </v>
      </c>
      <c r="L2026" s="17">
        <f>IF(OR(tabDaten[[#This Row],[art]]="00",tabDaten[[#This Row],[art]]="10"),tabDaten[[#This Row],[Plan]],tabDaten[[#This Row],[Plan]]*-1)</f>
        <v>-900</v>
      </c>
      <c r="M2026" s="18">
        <f>IF(OR(tabDaten[[#This Row],[art]]="00",tabDaten[[#This Row],[art]]="10",tabDaten[[#This Row],[art]]="60",tabDaten[[#This Row],[art]]="70"),tabDaten[[#This Row],[Rechnung]],tabDaten[[#This Row],[Rechnung]]*-1)</f>
        <v>-900</v>
      </c>
      <c r="N2026" s="44">
        <v>1</v>
      </c>
      <c r="O2026" s="45" t="s">
        <v>997</v>
      </c>
      <c r="P2026" s="45" t="s">
        <v>1387</v>
      </c>
      <c r="Q2026" s="45" t="s">
        <v>1735</v>
      </c>
      <c r="R2026" s="45" t="s">
        <v>995</v>
      </c>
      <c r="S2026" s="45" t="s">
        <v>1546</v>
      </c>
      <c r="T2026" s="44" t="s">
        <v>138</v>
      </c>
      <c r="U2026" s="46">
        <v>900</v>
      </c>
      <c r="V2026" s="46">
        <v>900</v>
      </c>
    </row>
    <row r="2027" spans="2:22" x14ac:dyDescent="0.2">
      <c r="B2027" s="14" t="str">
        <f>IF(tabDaten[[#This Row],[MandNr]]="","Fehler",IF(tabDaten[[#This Row],[MandNr]]=1,"1 Stadt Bad Rappenau","2 Eigenbetrieb Stadtenwässerung"))</f>
        <v>1 Stadt Bad Rappenau</v>
      </c>
      <c r="C2027" s="14" t="str">
        <f>IF(OR(tabDaten[[#This Row],[art]]="00",tabDaten[[#This Row],[art]]="01",tabDaten[[#This Row],[art]]="60",tabDaten[[#This Row],[art]]="61"),"0 Verwaltungshaushalt","1 Vermögenshaushalt")</f>
        <v>0 Verwaltungshaushalt</v>
      </c>
      <c r="D2027" s="14" t="str">
        <f>VLOOKUP(tabDaten[[#This Row],[art]],tabKontenart[],2,FALSE)</f>
        <v>01 Ausgaben VerwaltungsHH</v>
      </c>
      <c r="E2027" s="14" t="str">
        <f>LEFT(tabDaten[[#This Row],[Gld]],1) &amp; "    " &amp;VLOOKUP((tabDaten[[#This Row],[MandNr]]&amp;"x"&amp;LEFT(tabDaten[[#This Row],[Gld]],1)),tabGliederung[],2,FALSE)</f>
        <v>7    öffentliche Einrichtungen,  Wirtschaftsförderung</v>
      </c>
      <c r="F2027" s="14" t="str">
        <f>LEFT(tabDaten[[#This Row],[Gld]],2) &amp; "    " &amp;VLOOKUP((tabDaten[[#This Row],[MandNr]]&amp;"x"&amp;LEFT(tabDaten[[#This Row],[Gld]],2)),tabGliederung[],2,FALSE)</f>
        <v xml:space="preserve">75    Bestattungswesen </v>
      </c>
      <c r="G20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7" s="14" t="str">
        <f>LEFT(tabDaten[[#This Row],[Gld]],4) &amp; "    " &amp;VLOOKUP((tabDaten[[#This Row],[MandNr]]&amp;"x"&amp;LEFT(tabDaten[[#This Row],[Gld]],4)),tabGliederung[],2,FALSE)</f>
        <v xml:space="preserve">7508    Friedhof Wollenberg </v>
      </c>
      <c r="I2027" s="14" t="str">
        <f>IF(OR(LEFT(tabDaten[[#This Row],[Grp]],1)*1=3,LEFT(tabDaten[[#This Row],[Grp]],1)*1=9),LEFT(tabDaten[[#This Row],[Grp]],2),LEFT(tabDaten[[#This Row],[Grp]],1))</f>
        <v>5</v>
      </c>
      <c r="J2027" s="14" t="str">
        <f>VLOOKUP(tabDaten[[#This Row],[GrpKurz]],tabGruppierung[],2,FALSE)</f>
        <v>A   Sächlicher Verwaltungs- und Betriebsaufwand</v>
      </c>
      <c r="K20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7508-545000    Reinigungskosten   </v>
      </c>
      <c r="L2027" s="17">
        <f>IF(OR(tabDaten[[#This Row],[art]]="00",tabDaten[[#This Row],[art]]="10"),tabDaten[[#This Row],[Plan]],tabDaten[[#This Row],[Plan]]*-1)</f>
        <v>0</v>
      </c>
      <c r="M2027" s="18">
        <f>IF(OR(tabDaten[[#This Row],[art]]="00",tabDaten[[#This Row],[art]]="10",tabDaten[[#This Row],[art]]="60",tabDaten[[#This Row],[art]]="70"),tabDaten[[#This Row],[Rechnung]],tabDaten[[#This Row],[Rechnung]]*-1)</f>
        <v>-373.47</v>
      </c>
      <c r="N2027" s="44">
        <v>1</v>
      </c>
      <c r="O2027" s="45" t="s">
        <v>997</v>
      </c>
      <c r="P2027" s="45" t="s">
        <v>1387</v>
      </c>
      <c r="Q2027" s="45" t="s">
        <v>1736</v>
      </c>
      <c r="R2027" s="45" t="s">
        <v>995</v>
      </c>
      <c r="S2027" s="45" t="s">
        <v>1546</v>
      </c>
      <c r="T2027" s="44" t="s">
        <v>139</v>
      </c>
      <c r="U2027" s="46">
        <v>0</v>
      </c>
      <c r="V2027" s="46">
        <v>373.47</v>
      </c>
    </row>
    <row r="2028" spans="2:22" x14ac:dyDescent="0.2">
      <c r="B2028" s="14" t="str">
        <f>IF(tabDaten[[#This Row],[MandNr]]="","Fehler",IF(tabDaten[[#This Row],[MandNr]]=1,"1 Stadt Bad Rappenau","2 Eigenbetrieb Stadtenwässerung"))</f>
        <v>1 Stadt Bad Rappenau</v>
      </c>
      <c r="C2028" s="14" t="str">
        <f>IF(OR(tabDaten[[#This Row],[art]]="00",tabDaten[[#This Row],[art]]="01",tabDaten[[#This Row],[art]]="60",tabDaten[[#This Row],[art]]="61"),"0 Verwaltungshaushalt","1 Vermögenshaushalt")</f>
        <v>0 Verwaltungshaushalt</v>
      </c>
      <c r="D2028" s="14" t="str">
        <f>VLOOKUP(tabDaten[[#This Row],[art]],tabKontenart[],2,FALSE)</f>
        <v>01 Ausgaben VerwaltungsHH</v>
      </c>
      <c r="E2028" s="14" t="str">
        <f>LEFT(tabDaten[[#This Row],[Gld]],1) &amp; "    " &amp;VLOOKUP((tabDaten[[#This Row],[MandNr]]&amp;"x"&amp;LEFT(tabDaten[[#This Row],[Gld]],1)),tabGliederung[],2,FALSE)</f>
        <v>7    öffentliche Einrichtungen,  Wirtschaftsförderung</v>
      </c>
      <c r="F2028" s="14" t="str">
        <f>LEFT(tabDaten[[#This Row],[Gld]],2) &amp; "    " &amp;VLOOKUP((tabDaten[[#This Row],[MandNr]]&amp;"x"&amp;LEFT(tabDaten[[#This Row],[Gld]],2)),tabGliederung[],2,FALSE)</f>
        <v xml:space="preserve">75    Bestattungswesen </v>
      </c>
      <c r="G20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8" s="14" t="str">
        <f>LEFT(tabDaten[[#This Row],[Gld]],4) &amp; "    " &amp;VLOOKUP((tabDaten[[#This Row],[MandNr]]&amp;"x"&amp;LEFT(tabDaten[[#This Row],[Gld]],4)),tabGliederung[],2,FALSE)</f>
        <v xml:space="preserve">7508    Friedhof Wollenberg </v>
      </c>
      <c r="I2028" s="14" t="str">
        <f>IF(OR(LEFT(tabDaten[[#This Row],[Grp]],1)*1=3,LEFT(tabDaten[[#This Row],[Grp]],1)*1=9),LEFT(tabDaten[[#This Row],[Grp]],2),LEFT(tabDaten[[#This Row],[Grp]],1))</f>
        <v>5</v>
      </c>
      <c r="J2028" s="14" t="str">
        <f>VLOOKUP(tabDaten[[#This Row],[GrpKurz]],tabGruppierung[],2,FALSE)</f>
        <v>A   Sächlicher Verwaltungs- und Betriebsaufwand</v>
      </c>
      <c r="K20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7508-546000    Steuern und Gebäudeversicherungen   </v>
      </c>
      <c r="L2028" s="17">
        <f>IF(OR(tabDaten[[#This Row],[art]]="00",tabDaten[[#This Row],[art]]="10"),tabDaten[[#This Row],[Plan]],tabDaten[[#This Row],[Plan]]*-1)</f>
        <v>-100</v>
      </c>
      <c r="M2028" s="18">
        <f>IF(OR(tabDaten[[#This Row],[art]]="00",tabDaten[[#This Row],[art]]="10",tabDaten[[#This Row],[art]]="60",tabDaten[[#This Row],[art]]="70"),tabDaten[[#This Row],[Rechnung]],tabDaten[[#This Row],[Rechnung]]*-1)</f>
        <v>-141.53</v>
      </c>
      <c r="N2028" s="44">
        <v>1</v>
      </c>
      <c r="O2028" s="45" t="s">
        <v>997</v>
      </c>
      <c r="P2028" s="45" t="s">
        <v>1387</v>
      </c>
      <c r="Q2028" s="45" t="s">
        <v>1737</v>
      </c>
      <c r="R2028" s="45" t="s">
        <v>995</v>
      </c>
      <c r="S2028" s="45" t="s">
        <v>1546</v>
      </c>
      <c r="T2028" s="44" t="s">
        <v>140</v>
      </c>
      <c r="U2028" s="46">
        <v>100</v>
      </c>
      <c r="V2028" s="46">
        <v>141.53</v>
      </c>
    </row>
    <row r="2029" spans="2:22" x14ac:dyDescent="0.2">
      <c r="B2029" s="14" t="str">
        <f>IF(tabDaten[[#This Row],[MandNr]]="","Fehler",IF(tabDaten[[#This Row],[MandNr]]=1,"1 Stadt Bad Rappenau","2 Eigenbetrieb Stadtenwässerung"))</f>
        <v>1 Stadt Bad Rappenau</v>
      </c>
      <c r="C2029" s="14" t="str">
        <f>IF(OR(tabDaten[[#This Row],[art]]="00",tabDaten[[#This Row],[art]]="01",tabDaten[[#This Row],[art]]="60",tabDaten[[#This Row],[art]]="61"),"0 Verwaltungshaushalt","1 Vermögenshaushalt")</f>
        <v>0 Verwaltungshaushalt</v>
      </c>
      <c r="D2029" s="14" t="str">
        <f>VLOOKUP(tabDaten[[#This Row],[art]],tabKontenart[],2,FALSE)</f>
        <v>01 Ausgaben VerwaltungsHH</v>
      </c>
      <c r="E2029" s="14" t="str">
        <f>LEFT(tabDaten[[#This Row],[Gld]],1) &amp; "    " &amp;VLOOKUP((tabDaten[[#This Row],[MandNr]]&amp;"x"&amp;LEFT(tabDaten[[#This Row],[Gld]],1)),tabGliederung[],2,FALSE)</f>
        <v>7    öffentliche Einrichtungen,  Wirtschaftsförderung</v>
      </c>
      <c r="F2029" s="14" t="str">
        <f>LEFT(tabDaten[[#This Row],[Gld]],2) &amp; "    " &amp;VLOOKUP((tabDaten[[#This Row],[MandNr]]&amp;"x"&amp;LEFT(tabDaten[[#This Row],[Gld]],2)),tabGliederung[],2,FALSE)</f>
        <v xml:space="preserve">75    Bestattungswesen </v>
      </c>
      <c r="G20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29" s="14" t="str">
        <f>LEFT(tabDaten[[#This Row],[Gld]],4) &amp; "    " &amp;VLOOKUP((tabDaten[[#This Row],[MandNr]]&amp;"x"&amp;LEFT(tabDaten[[#This Row],[Gld]],4)),tabGliederung[],2,FALSE)</f>
        <v xml:space="preserve">7508    Friedhof Wollenberg </v>
      </c>
      <c r="I2029" s="14" t="str">
        <f>IF(OR(LEFT(tabDaten[[#This Row],[Grp]],1)*1=3,LEFT(tabDaten[[#This Row],[Grp]],1)*1=9),LEFT(tabDaten[[#This Row],[Grp]],2),LEFT(tabDaten[[#This Row],[Grp]],1))</f>
        <v>5</v>
      </c>
      <c r="J2029" s="14" t="str">
        <f>VLOOKUP(tabDaten[[#This Row],[GrpKurz]],tabGruppierung[],2,FALSE)</f>
        <v>A   Sächlicher Verwaltungs- und Betriebsaufwand</v>
      </c>
      <c r="K20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7508-549000    sonstige Bewirtschaftungskosten (z.B. Schornsteinfeger, Feuerlöschgeräte) </v>
      </c>
      <c r="L2029" s="17">
        <f>IF(OR(tabDaten[[#This Row],[art]]="00",tabDaten[[#This Row],[art]]="10"),tabDaten[[#This Row],[Plan]],tabDaten[[#This Row],[Plan]]*-1)</f>
        <v>-100</v>
      </c>
      <c r="M2029" s="18">
        <f>IF(OR(tabDaten[[#This Row],[art]]="00",tabDaten[[#This Row],[art]]="10",tabDaten[[#This Row],[art]]="60",tabDaten[[#This Row],[art]]="70"),tabDaten[[#This Row],[Rechnung]],tabDaten[[#This Row],[Rechnung]]*-1)</f>
        <v>-33.17</v>
      </c>
      <c r="N2029" s="44">
        <v>1</v>
      </c>
      <c r="O2029" s="45" t="s">
        <v>997</v>
      </c>
      <c r="P2029" s="45" t="s">
        <v>1387</v>
      </c>
      <c r="Q2029" s="45" t="s">
        <v>1738</v>
      </c>
      <c r="R2029" s="45" t="s">
        <v>995</v>
      </c>
      <c r="S2029" s="45" t="s">
        <v>1546</v>
      </c>
      <c r="T2029" s="44" t="s">
        <v>141</v>
      </c>
      <c r="U2029" s="46">
        <v>100</v>
      </c>
      <c r="V2029" s="46">
        <v>33.17</v>
      </c>
    </row>
    <row r="2030" spans="2:22" x14ac:dyDescent="0.2">
      <c r="B2030" s="14" t="str">
        <f>IF(tabDaten[[#This Row],[MandNr]]="","Fehler",IF(tabDaten[[#This Row],[MandNr]]=1,"1 Stadt Bad Rappenau","2 Eigenbetrieb Stadtenwässerung"))</f>
        <v>1 Stadt Bad Rappenau</v>
      </c>
      <c r="C2030" s="14" t="str">
        <f>IF(OR(tabDaten[[#This Row],[art]]="00",tabDaten[[#This Row],[art]]="01",tabDaten[[#This Row],[art]]="60",tabDaten[[#This Row],[art]]="61"),"0 Verwaltungshaushalt","1 Vermögenshaushalt")</f>
        <v>0 Verwaltungshaushalt</v>
      </c>
      <c r="D2030" s="14" t="str">
        <f>VLOOKUP(tabDaten[[#This Row],[art]],tabKontenart[],2,FALSE)</f>
        <v>01 Ausgaben VerwaltungsHH</v>
      </c>
      <c r="E2030" s="14" t="str">
        <f>LEFT(tabDaten[[#This Row],[Gld]],1) &amp; "    " &amp;VLOOKUP((tabDaten[[#This Row],[MandNr]]&amp;"x"&amp;LEFT(tabDaten[[#This Row],[Gld]],1)),tabGliederung[],2,FALSE)</f>
        <v>7    öffentliche Einrichtungen,  Wirtschaftsförderung</v>
      </c>
      <c r="F2030" s="14" t="str">
        <f>LEFT(tabDaten[[#This Row],[Gld]],2) &amp; "    " &amp;VLOOKUP((tabDaten[[#This Row],[MandNr]]&amp;"x"&amp;LEFT(tabDaten[[#This Row],[Gld]],2)),tabGliederung[],2,FALSE)</f>
        <v xml:space="preserve">75    Bestattungswesen </v>
      </c>
      <c r="G20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0" s="14" t="str">
        <f>LEFT(tabDaten[[#This Row],[Gld]],4) &amp; "    " &amp;VLOOKUP((tabDaten[[#This Row],[MandNr]]&amp;"x"&amp;LEFT(tabDaten[[#This Row],[Gld]],4)),tabGliederung[],2,FALSE)</f>
        <v xml:space="preserve">7508    Friedhof Wollenberg </v>
      </c>
      <c r="I2030" s="14" t="str">
        <f>IF(OR(LEFT(tabDaten[[#This Row],[Grp]],1)*1=3,LEFT(tabDaten[[#This Row],[Grp]],1)*1=9),LEFT(tabDaten[[#This Row],[Grp]],2),LEFT(tabDaten[[#This Row],[Grp]],1))</f>
        <v>6</v>
      </c>
      <c r="J2030" s="14" t="str">
        <f>VLOOKUP(tabDaten[[#This Row],[GrpKurz]],tabGruppierung[],2,FALSE)</f>
        <v>A   Sächlicher Verwaltungs- und Betriebsaufwand</v>
      </c>
      <c r="K20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7508-634000    Leistungsvergütung an Unternehmen  </v>
      </c>
      <c r="L2030" s="17">
        <f>IF(OR(tabDaten[[#This Row],[art]]="00",tabDaten[[#This Row],[art]]="10"),tabDaten[[#This Row],[Plan]],tabDaten[[#This Row],[Plan]]*-1)</f>
        <v>-500</v>
      </c>
      <c r="M2030" s="18">
        <f>IF(OR(tabDaten[[#This Row],[art]]="00",tabDaten[[#This Row],[art]]="10",tabDaten[[#This Row],[art]]="60",tabDaten[[#This Row],[art]]="70"),tabDaten[[#This Row],[Rechnung]],tabDaten[[#This Row],[Rechnung]]*-1)</f>
        <v>-580.88</v>
      </c>
      <c r="N2030" s="44">
        <v>1</v>
      </c>
      <c r="O2030" s="45" t="s">
        <v>997</v>
      </c>
      <c r="P2030" s="45" t="s">
        <v>1387</v>
      </c>
      <c r="Q2030" s="45" t="s">
        <v>1744</v>
      </c>
      <c r="R2030" s="45" t="s">
        <v>995</v>
      </c>
      <c r="S2030" s="45" t="s">
        <v>1546</v>
      </c>
      <c r="T2030" s="44" t="s">
        <v>148</v>
      </c>
      <c r="U2030" s="46">
        <v>500</v>
      </c>
      <c r="V2030" s="46">
        <v>580.88</v>
      </c>
    </row>
    <row r="2031" spans="2:22" x14ac:dyDescent="0.2">
      <c r="B2031" s="14" t="str">
        <f>IF(tabDaten[[#This Row],[MandNr]]="","Fehler",IF(tabDaten[[#This Row],[MandNr]]=1,"1 Stadt Bad Rappenau","2 Eigenbetrieb Stadtenwässerung"))</f>
        <v>1 Stadt Bad Rappenau</v>
      </c>
      <c r="C2031" s="14" t="str">
        <f>IF(OR(tabDaten[[#This Row],[art]]="00",tabDaten[[#This Row],[art]]="01",tabDaten[[#This Row],[art]]="60",tabDaten[[#This Row],[art]]="61"),"0 Verwaltungshaushalt","1 Vermögenshaushalt")</f>
        <v>0 Verwaltungshaushalt</v>
      </c>
      <c r="D2031" s="14" t="str">
        <f>VLOOKUP(tabDaten[[#This Row],[art]],tabKontenart[],2,FALSE)</f>
        <v>01 Ausgaben VerwaltungsHH</v>
      </c>
      <c r="E2031" s="14" t="str">
        <f>LEFT(tabDaten[[#This Row],[Gld]],1) &amp; "    " &amp;VLOOKUP((tabDaten[[#This Row],[MandNr]]&amp;"x"&amp;LEFT(tabDaten[[#This Row],[Gld]],1)),tabGliederung[],2,FALSE)</f>
        <v>7    öffentliche Einrichtungen,  Wirtschaftsförderung</v>
      </c>
      <c r="F2031" s="14" t="str">
        <f>LEFT(tabDaten[[#This Row],[Gld]],2) &amp; "    " &amp;VLOOKUP((tabDaten[[#This Row],[MandNr]]&amp;"x"&amp;LEFT(tabDaten[[#This Row],[Gld]],2)),tabGliederung[],2,FALSE)</f>
        <v xml:space="preserve">75    Bestattungswesen </v>
      </c>
      <c r="G20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1" s="14" t="str">
        <f>LEFT(tabDaten[[#This Row],[Gld]],4) &amp; "    " &amp;VLOOKUP((tabDaten[[#This Row],[MandNr]]&amp;"x"&amp;LEFT(tabDaten[[#This Row],[Gld]],4)),tabGliederung[],2,FALSE)</f>
        <v xml:space="preserve">7508    Friedhof Wollenberg </v>
      </c>
      <c r="I2031" s="14" t="str">
        <f>IF(OR(LEFT(tabDaten[[#This Row],[Grp]],1)*1=3,LEFT(tabDaten[[#This Row],[Grp]],1)*1=9),LEFT(tabDaten[[#This Row],[Grp]],2),LEFT(tabDaten[[#This Row],[Grp]],1))</f>
        <v>6</v>
      </c>
      <c r="J2031" s="14" t="str">
        <f>VLOOKUP(tabDaten[[#This Row],[GrpKurz]],tabGruppierung[],2,FALSE)</f>
        <v>A   Sächlicher Verwaltungs- und Betriebsaufwand</v>
      </c>
      <c r="K20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7508-679000    Innere Verrechnung   </v>
      </c>
      <c r="L2031" s="17">
        <f>IF(OR(tabDaten[[#This Row],[art]]="00",tabDaten[[#This Row],[art]]="10"),tabDaten[[#This Row],[Plan]],tabDaten[[#This Row],[Plan]]*-1)</f>
        <v>-2300</v>
      </c>
      <c r="M2031" s="18">
        <f>IF(OR(tabDaten[[#This Row],[art]]="00",tabDaten[[#This Row],[art]]="10",tabDaten[[#This Row],[art]]="60",tabDaten[[#This Row],[art]]="70"),tabDaten[[#This Row],[Rechnung]],tabDaten[[#This Row],[Rechnung]]*-1)</f>
        <v>0</v>
      </c>
      <c r="N2031" s="44">
        <v>1</v>
      </c>
      <c r="O2031" s="45" t="s">
        <v>997</v>
      </c>
      <c r="P2031" s="45" t="s">
        <v>1387</v>
      </c>
      <c r="Q2031" s="45" t="s">
        <v>1728</v>
      </c>
      <c r="R2031" s="45" t="s">
        <v>995</v>
      </c>
      <c r="S2031" s="45" t="s">
        <v>1546</v>
      </c>
      <c r="T2031" s="44" t="s">
        <v>55</v>
      </c>
      <c r="U2031" s="46">
        <v>2300</v>
      </c>
      <c r="V2031" s="46">
        <v>0</v>
      </c>
    </row>
    <row r="2032" spans="2:22" x14ac:dyDescent="0.2">
      <c r="B2032" s="14" t="str">
        <f>IF(tabDaten[[#This Row],[MandNr]]="","Fehler",IF(tabDaten[[#This Row],[MandNr]]=1,"1 Stadt Bad Rappenau","2 Eigenbetrieb Stadtenwässerung"))</f>
        <v>1 Stadt Bad Rappenau</v>
      </c>
      <c r="C2032" s="14" t="str">
        <f>IF(OR(tabDaten[[#This Row],[art]]="00",tabDaten[[#This Row],[art]]="01",tabDaten[[#This Row],[art]]="60",tabDaten[[#This Row],[art]]="61"),"0 Verwaltungshaushalt","1 Vermögenshaushalt")</f>
        <v>0 Verwaltungshaushalt</v>
      </c>
      <c r="D2032" s="14" t="str">
        <f>VLOOKUP(tabDaten[[#This Row],[art]],tabKontenart[],2,FALSE)</f>
        <v>01 Ausgaben VerwaltungsHH</v>
      </c>
      <c r="E2032" s="14" t="str">
        <f>LEFT(tabDaten[[#This Row],[Gld]],1) &amp; "    " &amp;VLOOKUP((tabDaten[[#This Row],[MandNr]]&amp;"x"&amp;LEFT(tabDaten[[#This Row],[Gld]],1)),tabGliederung[],2,FALSE)</f>
        <v>7    öffentliche Einrichtungen,  Wirtschaftsförderung</v>
      </c>
      <c r="F2032" s="14" t="str">
        <f>LEFT(tabDaten[[#This Row],[Gld]],2) &amp; "    " &amp;VLOOKUP((tabDaten[[#This Row],[MandNr]]&amp;"x"&amp;LEFT(tabDaten[[#This Row],[Gld]],2)),tabGliederung[],2,FALSE)</f>
        <v xml:space="preserve">75    Bestattungswesen </v>
      </c>
      <c r="G20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2" s="14" t="str">
        <f>LEFT(tabDaten[[#This Row],[Gld]],4) &amp; "    " &amp;VLOOKUP((tabDaten[[#This Row],[MandNr]]&amp;"x"&amp;LEFT(tabDaten[[#This Row],[Gld]],4)),tabGliederung[],2,FALSE)</f>
        <v xml:space="preserve">7508    Friedhof Wollenberg </v>
      </c>
      <c r="I2032" s="14" t="str">
        <f>IF(OR(LEFT(tabDaten[[#This Row],[Grp]],1)*1=3,LEFT(tabDaten[[#This Row],[Grp]],1)*1=9),LEFT(tabDaten[[#This Row],[Grp]],2),LEFT(tabDaten[[#This Row],[Grp]],1))</f>
        <v>6</v>
      </c>
      <c r="J2032" s="14" t="str">
        <f>VLOOKUP(tabDaten[[#This Row],[GrpKurz]],tabGruppierung[],2,FALSE)</f>
        <v>A   Sächlicher Verwaltungs- und Betriebsaufwand</v>
      </c>
      <c r="K20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7508-680000    Abschreibungen   </v>
      </c>
      <c r="L2032" s="17">
        <f>IF(OR(tabDaten[[#This Row],[art]]="00",tabDaten[[#This Row],[art]]="10"),tabDaten[[#This Row],[Plan]],tabDaten[[#This Row],[Plan]]*-1)</f>
        <v>-2000</v>
      </c>
      <c r="M2032" s="18">
        <f>IF(OR(tabDaten[[#This Row],[art]]="00",tabDaten[[#This Row],[art]]="10",tabDaten[[#This Row],[art]]="60",tabDaten[[#This Row],[art]]="70"),tabDaten[[#This Row],[Rechnung]],tabDaten[[#This Row],[Rechnung]]*-1)</f>
        <v>-2166.12</v>
      </c>
      <c r="N2032" s="44">
        <v>1</v>
      </c>
      <c r="O2032" s="45" t="s">
        <v>997</v>
      </c>
      <c r="P2032" s="45" t="s">
        <v>1387</v>
      </c>
      <c r="Q2032" s="45" t="s">
        <v>1752</v>
      </c>
      <c r="R2032" s="45" t="s">
        <v>995</v>
      </c>
      <c r="S2032" s="45" t="s">
        <v>1546</v>
      </c>
      <c r="T2032" s="44" t="s">
        <v>98</v>
      </c>
      <c r="U2032" s="46">
        <v>2000</v>
      </c>
      <c r="V2032" s="46">
        <v>2166.12</v>
      </c>
    </row>
    <row r="2033" spans="2:22" x14ac:dyDescent="0.2">
      <c r="B2033" s="14" t="str">
        <f>IF(tabDaten[[#This Row],[MandNr]]="","Fehler",IF(tabDaten[[#This Row],[MandNr]]=1,"1 Stadt Bad Rappenau","2 Eigenbetrieb Stadtenwässerung"))</f>
        <v>1 Stadt Bad Rappenau</v>
      </c>
      <c r="C2033" s="14" t="str">
        <f>IF(OR(tabDaten[[#This Row],[art]]="00",tabDaten[[#This Row],[art]]="01",tabDaten[[#This Row],[art]]="60",tabDaten[[#This Row],[art]]="61"),"0 Verwaltungshaushalt","1 Vermögenshaushalt")</f>
        <v>0 Verwaltungshaushalt</v>
      </c>
      <c r="D2033" s="14" t="str">
        <f>VLOOKUP(tabDaten[[#This Row],[art]],tabKontenart[],2,FALSE)</f>
        <v>01 Ausgaben VerwaltungsHH</v>
      </c>
      <c r="E2033" s="14" t="str">
        <f>LEFT(tabDaten[[#This Row],[Gld]],1) &amp; "    " &amp;VLOOKUP((tabDaten[[#This Row],[MandNr]]&amp;"x"&amp;LEFT(tabDaten[[#This Row],[Gld]],1)),tabGliederung[],2,FALSE)</f>
        <v>7    öffentliche Einrichtungen,  Wirtschaftsförderung</v>
      </c>
      <c r="F2033" s="14" t="str">
        <f>LEFT(tabDaten[[#This Row],[Gld]],2) &amp; "    " &amp;VLOOKUP((tabDaten[[#This Row],[MandNr]]&amp;"x"&amp;LEFT(tabDaten[[#This Row],[Gld]],2)),tabGliederung[],2,FALSE)</f>
        <v xml:space="preserve">75    Bestattungswesen </v>
      </c>
      <c r="G20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3" s="14" t="str">
        <f>LEFT(tabDaten[[#This Row],[Gld]],4) &amp; "    " &amp;VLOOKUP((tabDaten[[#This Row],[MandNr]]&amp;"x"&amp;LEFT(tabDaten[[#This Row],[Gld]],4)),tabGliederung[],2,FALSE)</f>
        <v xml:space="preserve">7508    Friedhof Wollenberg </v>
      </c>
      <c r="I2033" s="14" t="str">
        <f>IF(OR(LEFT(tabDaten[[#This Row],[Grp]],1)*1=3,LEFT(tabDaten[[#This Row],[Grp]],1)*1=9),LEFT(tabDaten[[#This Row],[Grp]],2),LEFT(tabDaten[[#This Row],[Grp]],1))</f>
        <v>6</v>
      </c>
      <c r="J2033" s="14" t="str">
        <f>VLOOKUP(tabDaten[[#This Row],[GrpKurz]],tabGruppierung[],2,FALSE)</f>
        <v>A   Sächlicher Verwaltungs- und Betriebsaufwand</v>
      </c>
      <c r="K20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7508-685000    Verzinsung des Anlagekapitals   </v>
      </c>
      <c r="L2033" s="17">
        <f>IF(OR(tabDaten[[#This Row],[art]]="00",tabDaten[[#This Row],[art]]="10"),tabDaten[[#This Row],[Plan]],tabDaten[[#This Row],[Plan]]*-1)</f>
        <v>-2400</v>
      </c>
      <c r="M2033" s="18">
        <f>IF(OR(tabDaten[[#This Row],[art]]="00",tabDaten[[#This Row],[art]]="10",tabDaten[[#This Row],[art]]="60",tabDaten[[#This Row],[art]]="70"),tabDaten[[#This Row],[Rechnung]],tabDaten[[#This Row],[Rechnung]]*-1)</f>
        <v>-4215.34</v>
      </c>
      <c r="N2033" s="44">
        <v>1</v>
      </c>
      <c r="O2033" s="45" t="s">
        <v>997</v>
      </c>
      <c r="P2033" s="45" t="s">
        <v>1387</v>
      </c>
      <c r="Q2033" s="45" t="s">
        <v>1753</v>
      </c>
      <c r="R2033" s="45" t="s">
        <v>995</v>
      </c>
      <c r="S2033" s="45" t="s">
        <v>1546</v>
      </c>
      <c r="T2033" s="44" t="s">
        <v>165</v>
      </c>
      <c r="U2033" s="46">
        <v>2400</v>
      </c>
      <c r="V2033" s="46">
        <v>4215.34</v>
      </c>
    </row>
    <row r="2034" spans="2:22" x14ac:dyDescent="0.2">
      <c r="B2034" s="14" t="str">
        <f>IF(tabDaten[[#This Row],[MandNr]]="","Fehler",IF(tabDaten[[#This Row],[MandNr]]=1,"1 Stadt Bad Rappenau","2 Eigenbetrieb Stadtenwässerung"))</f>
        <v>1 Stadt Bad Rappenau</v>
      </c>
      <c r="C2034" s="14" t="str">
        <f>IF(OR(tabDaten[[#This Row],[art]]="00",tabDaten[[#This Row],[art]]="01",tabDaten[[#This Row],[art]]="60",tabDaten[[#This Row],[art]]="61"),"0 Verwaltungshaushalt","1 Vermögenshaushalt")</f>
        <v>0 Verwaltungshaushalt</v>
      </c>
      <c r="D2034" s="14" t="str">
        <f>VLOOKUP(tabDaten[[#This Row],[art]],tabKontenart[],2,FALSE)</f>
        <v>01 Ausgaben VerwaltungsHH</v>
      </c>
      <c r="E2034" s="14" t="str">
        <f>LEFT(tabDaten[[#This Row],[Gld]],1) &amp; "    " &amp;VLOOKUP((tabDaten[[#This Row],[MandNr]]&amp;"x"&amp;LEFT(tabDaten[[#This Row],[Gld]],1)),tabGliederung[],2,FALSE)</f>
        <v>7    öffentliche Einrichtungen,  Wirtschaftsförderung</v>
      </c>
      <c r="F2034" s="14" t="str">
        <f>LEFT(tabDaten[[#This Row],[Gld]],2) &amp; "    " &amp;VLOOKUP((tabDaten[[#This Row],[MandNr]]&amp;"x"&amp;LEFT(tabDaten[[#This Row],[Gld]],2)),tabGliederung[],2,FALSE)</f>
        <v xml:space="preserve">75    Bestattungswesen </v>
      </c>
      <c r="G20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4" s="14" t="str">
        <f>LEFT(tabDaten[[#This Row],[Gld]],4) &amp; "    " &amp;VLOOKUP((tabDaten[[#This Row],[MandNr]]&amp;"x"&amp;LEFT(tabDaten[[#This Row],[Gld]],4)),tabGliederung[],2,FALSE)</f>
        <v xml:space="preserve">7509    Friedhof Zimmerhof </v>
      </c>
      <c r="I2034" s="14" t="str">
        <f>IF(OR(LEFT(tabDaten[[#This Row],[Grp]],1)*1=3,LEFT(tabDaten[[#This Row],[Grp]],1)*1=9),LEFT(tabDaten[[#This Row],[Grp]],2),LEFT(tabDaten[[#This Row],[Grp]],1))</f>
        <v>5</v>
      </c>
      <c r="J2034" s="14" t="str">
        <f>VLOOKUP(tabDaten[[#This Row],[GrpKurz]],tabGruppierung[],2,FALSE)</f>
        <v>A   Sächlicher Verwaltungs- und Betriebsaufwand</v>
      </c>
      <c r="K20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7509-501000    Gebäudeunterhaltung   </v>
      </c>
      <c r="L2034" s="17">
        <f>IF(OR(tabDaten[[#This Row],[art]]="00",tabDaten[[#This Row],[art]]="10"),tabDaten[[#This Row],[Plan]],tabDaten[[#This Row],[Plan]]*-1)</f>
        <v>-1500</v>
      </c>
      <c r="M2034" s="18">
        <f>IF(OR(tabDaten[[#This Row],[art]]="00",tabDaten[[#This Row],[art]]="10",tabDaten[[#This Row],[art]]="60",tabDaten[[#This Row],[art]]="70"),tabDaten[[#This Row],[Rechnung]],tabDaten[[#This Row],[Rechnung]]*-1)</f>
        <v>0</v>
      </c>
      <c r="N2034" s="44">
        <v>1</v>
      </c>
      <c r="O2034" s="45" t="s">
        <v>997</v>
      </c>
      <c r="P2034" s="45" t="s">
        <v>1388</v>
      </c>
      <c r="Q2034" s="45" t="s">
        <v>1730</v>
      </c>
      <c r="R2034" s="45" t="s">
        <v>995</v>
      </c>
      <c r="S2034" s="45" t="s">
        <v>1546</v>
      </c>
      <c r="T2034" s="44" t="s">
        <v>133</v>
      </c>
      <c r="U2034" s="46">
        <v>1500</v>
      </c>
      <c r="V2034" s="46">
        <v>0</v>
      </c>
    </row>
    <row r="2035" spans="2:22" x14ac:dyDescent="0.2">
      <c r="B2035" s="14" t="str">
        <f>IF(tabDaten[[#This Row],[MandNr]]="","Fehler",IF(tabDaten[[#This Row],[MandNr]]=1,"1 Stadt Bad Rappenau","2 Eigenbetrieb Stadtenwässerung"))</f>
        <v>1 Stadt Bad Rappenau</v>
      </c>
      <c r="C2035" s="14" t="str">
        <f>IF(OR(tabDaten[[#This Row],[art]]="00",tabDaten[[#This Row],[art]]="01",tabDaten[[#This Row],[art]]="60",tabDaten[[#This Row],[art]]="61"),"0 Verwaltungshaushalt","1 Vermögenshaushalt")</f>
        <v>0 Verwaltungshaushalt</v>
      </c>
      <c r="D2035" s="14" t="str">
        <f>VLOOKUP(tabDaten[[#This Row],[art]],tabKontenart[],2,FALSE)</f>
        <v>01 Ausgaben VerwaltungsHH</v>
      </c>
      <c r="E2035" s="14" t="str">
        <f>LEFT(tabDaten[[#This Row],[Gld]],1) &amp; "    " &amp;VLOOKUP((tabDaten[[#This Row],[MandNr]]&amp;"x"&amp;LEFT(tabDaten[[#This Row],[Gld]],1)),tabGliederung[],2,FALSE)</f>
        <v>7    öffentliche Einrichtungen,  Wirtschaftsförderung</v>
      </c>
      <c r="F2035" s="14" t="str">
        <f>LEFT(tabDaten[[#This Row],[Gld]],2) &amp; "    " &amp;VLOOKUP((tabDaten[[#This Row],[MandNr]]&amp;"x"&amp;LEFT(tabDaten[[#This Row],[Gld]],2)),tabGliederung[],2,FALSE)</f>
        <v xml:space="preserve">75    Bestattungswesen </v>
      </c>
      <c r="G20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5" s="14" t="str">
        <f>LEFT(tabDaten[[#This Row],[Gld]],4) &amp; "    " &amp;VLOOKUP((tabDaten[[#This Row],[MandNr]]&amp;"x"&amp;LEFT(tabDaten[[#This Row],[Gld]],4)),tabGliederung[],2,FALSE)</f>
        <v xml:space="preserve">7509    Friedhof Zimmerhof </v>
      </c>
      <c r="I2035" s="14" t="str">
        <f>IF(OR(LEFT(tabDaten[[#This Row],[Grp]],1)*1=3,LEFT(tabDaten[[#This Row],[Grp]],1)*1=9),LEFT(tabDaten[[#This Row],[Grp]],2),LEFT(tabDaten[[#This Row],[Grp]],1))</f>
        <v>5</v>
      </c>
      <c r="J2035" s="14" t="str">
        <f>VLOOKUP(tabDaten[[#This Row],[GrpKurz]],tabGruppierung[],2,FALSE)</f>
        <v>A   Sächlicher Verwaltungs- und Betriebsaufwand</v>
      </c>
      <c r="K20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7509-510000    Unterhaltung des sonstigen unbeweglichen Vermögens  </v>
      </c>
      <c r="L2035" s="17">
        <f>IF(OR(tabDaten[[#This Row],[art]]="00",tabDaten[[#This Row],[art]]="10"),tabDaten[[#This Row],[Plan]],tabDaten[[#This Row],[Plan]]*-1)</f>
        <v>-1000</v>
      </c>
      <c r="M2035" s="18">
        <f>IF(OR(tabDaten[[#This Row],[art]]="00",tabDaten[[#This Row],[art]]="10",tabDaten[[#This Row],[art]]="60",tabDaten[[#This Row],[art]]="70"),tabDaten[[#This Row],[Rechnung]],tabDaten[[#This Row],[Rechnung]]*-1)</f>
        <v>-597.66</v>
      </c>
      <c r="N2035" s="44">
        <v>1</v>
      </c>
      <c r="O2035" s="45" t="s">
        <v>997</v>
      </c>
      <c r="P2035" s="45" t="s">
        <v>1388</v>
      </c>
      <c r="Q2035" s="45" t="s">
        <v>1731</v>
      </c>
      <c r="R2035" s="45" t="s">
        <v>995</v>
      </c>
      <c r="S2035" s="45" t="s">
        <v>1546</v>
      </c>
      <c r="T2035" s="44" t="s">
        <v>134</v>
      </c>
      <c r="U2035" s="46">
        <v>1000</v>
      </c>
      <c r="V2035" s="46">
        <v>597.66</v>
      </c>
    </row>
    <row r="2036" spans="2:22" x14ac:dyDescent="0.2">
      <c r="B2036" s="14" t="str">
        <f>IF(tabDaten[[#This Row],[MandNr]]="","Fehler",IF(tabDaten[[#This Row],[MandNr]]=1,"1 Stadt Bad Rappenau","2 Eigenbetrieb Stadtenwässerung"))</f>
        <v>1 Stadt Bad Rappenau</v>
      </c>
      <c r="C2036" s="14" t="str">
        <f>IF(OR(tabDaten[[#This Row],[art]]="00",tabDaten[[#This Row],[art]]="01",tabDaten[[#This Row],[art]]="60",tabDaten[[#This Row],[art]]="61"),"0 Verwaltungshaushalt","1 Vermögenshaushalt")</f>
        <v>0 Verwaltungshaushalt</v>
      </c>
      <c r="D2036" s="14" t="str">
        <f>VLOOKUP(tabDaten[[#This Row],[art]],tabKontenart[],2,FALSE)</f>
        <v>01 Ausgaben VerwaltungsHH</v>
      </c>
      <c r="E2036" s="14" t="str">
        <f>LEFT(tabDaten[[#This Row],[Gld]],1) &amp; "    " &amp;VLOOKUP((tabDaten[[#This Row],[MandNr]]&amp;"x"&amp;LEFT(tabDaten[[#This Row],[Gld]],1)),tabGliederung[],2,FALSE)</f>
        <v>7    öffentliche Einrichtungen,  Wirtschaftsförderung</v>
      </c>
      <c r="F2036" s="14" t="str">
        <f>LEFT(tabDaten[[#This Row],[Gld]],2) &amp; "    " &amp;VLOOKUP((tabDaten[[#This Row],[MandNr]]&amp;"x"&amp;LEFT(tabDaten[[#This Row],[Gld]],2)),tabGliederung[],2,FALSE)</f>
        <v xml:space="preserve">75    Bestattungswesen </v>
      </c>
      <c r="G20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6" s="14" t="str">
        <f>LEFT(tabDaten[[#This Row],[Gld]],4) &amp; "    " &amp;VLOOKUP((tabDaten[[#This Row],[MandNr]]&amp;"x"&amp;LEFT(tabDaten[[#This Row],[Gld]],4)),tabGliederung[],2,FALSE)</f>
        <v xml:space="preserve">7509    Friedhof Zimmerhof </v>
      </c>
      <c r="I2036" s="14" t="str">
        <f>IF(OR(LEFT(tabDaten[[#This Row],[Grp]],1)*1=3,LEFT(tabDaten[[#This Row],[Grp]],1)*1=9),LEFT(tabDaten[[#This Row],[Grp]],2),LEFT(tabDaten[[#This Row],[Grp]],1))</f>
        <v>5</v>
      </c>
      <c r="J2036" s="14" t="str">
        <f>VLOOKUP(tabDaten[[#This Row],[GrpKurz]],tabGruppierung[],2,FALSE)</f>
        <v>A   Sächlicher Verwaltungs- und Betriebsaufwand</v>
      </c>
      <c r="K20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7509-521000    Geräte, Ausstattungs- und Einrichtungsgegenstände  </v>
      </c>
      <c r="L2036" s="17">
        <f>IF(OR(tabDaten[[#This Row],[art]]="00",tabDaten[[#This Row],[art]]="10"),tabDaten[[#This Row],[Plan]],tabDaten[[#This Row],[Plan]]*-1)</f>
        <v>-100</v>
      </c>
      <c r="M2036" s="18">
        <f>IF(OR(tabDaten[[#This Row],[art]]="00",tabDaten[[#This Row],[art]]="10",tabDaten[[#This Row],[art]]="60",tabDaten[[#This Row],[art]]="70"),tabDaten[[#This Row],[Rechnung]],tabDaten[[#This Row],[Rechnung]]*-1)</f>
        <v>-47.47</v>
      </c>
      <c r="N2036" s="44">
        <v>1</v>
      </c>
      <c r="O2036" s="45" t="s">
        <v>997</v>
      </c>
      <c r="P2036" s="45" t="s">
        <v>1388</v>
      </c>
      <c r="Q2036" s="45" t="s">
        <v>1750</v>
      </c>
      <c r="R2036" s="45" t="s">
        <v>995</v>
      </c>
      <c r="S2036" s="45" t="s">
        <v>1546</v>
      </c>
      <c r="T2036" s="44" t="s">
        <v>125</v>
      </c>
      <c r="U2036" s="46">
        <v>100</v>
      </c>
      <c r="V2036" s="46">
        <v>47.47</v>
      </c>
    </row>
    <row r="2037" spans="2:22" x14ac:dyDescent="0.2">
      <c r="B2037" s="14" t="str">
        <f>IF(tabDaten[[#This Row],[MandNr]]="","Fehler",IF(tabDaten[[#This Row],[MandNr]]=1,"1 Stadt Bad Rappenau","2 Eigenbetrieb Stadtenwässerung"))</f>
        <v>1 Stadt Bad Rappenau</v>
      </c>
      <c r="C2037" s="14" t="str">
        <f>IF(OR(tabDaten[[#This Row],[art]]="00",tabDaten[[#This Row],[art]]="01",tabDaten[[#This Row],[art]]="60",tabDaten[[#This Row],[art]]="61"),"0 Verwaltungshaushalt","1 Vermögenshaushalt")</f>
        <v>0 Verwaltungshaushalt</v>
      </c>
      <c r="D2037" s="14" t="str">
        <f>VLOOKUP(tabDaten[[#This Row],[art]],tabKontenart[],2,FALSE)</f>
        <v>01 Ausgaben VerwaltungsHH</v>
      </c>
      <c r="E2037" s="14" t="str">
        <f>LEFT(tabDaten[[#This Row],[Gld]],1) &amp; "    " &amp;VLOOKUP((tabDaten[[#This Row],[MandNr]]&amp;"x"&amp;LEFT(tabDaten[[#This Row],[Gld]],1)),tabGliederung[],2,FALSE)</f>
        <v>7    öffentliche Einrichtungen,  Wirtschaftsförderung</v>
      </c>
      <c r="F2037" s="14" t="str">
        <f>LEFT(tabDaten[[#This Row],[Gld]],2) &amp; "    " &amp;VLOOKUP((tabDaten[[#This Row],[MandNr]]&amp;"x"&amp;LEFT(tabDaten[[#This Row],[Gld]],2)),tabGliederung[],2,FALSE)</f>
        <v xml:space="preserve">75    Bestattungswesen </v>
      </c>
      <c r="G20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7" s="14" t="str">
        <f>LEFT(tabDaten[[#This Row],[Gld]],4) &amp; "    " &amp;VLOOKUP((tabDaten[[#This Row],[MandNr]]&amp;"x"&amp;LEFT(tabDaten[[#This Row],[Gld]],4)),tabGliederung[],2,FALSE)</f>
        <v xml:space="preserve">7509    Friedhof Zimmerhof </v>
      </c>
      <c r="I2037" s="14" t="str">
        <f>IF(OR(LEFT(tabDaten[[#This Row],[Grp]],1)*1=3,LEFT(tabDaten[[#This Row],[Grp]],1)*1=9),LEFT(tabDaten[[#This Row],[Grp]],2),LEFT(tabDaten[[#This Row],[Grp]],1))</f>
        <v>5</v>
      </c>
      <c r="J2037" s="14" t="str">
        <f>VLOOKUP(tabDaten[[#This Row],[GrpKurz]],tabGruppierung[],2,FALSE)</f>
        <v>A   Sächlicher Verwaltungs- und Betriebsaufwand</v>
      </c>
      <c r="K20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7509-542000    Wasser / Abwasser   </v>
      </c>
      <c r="L2037" s="17">
        <f>IF(OR(tabDaten[[#This Row],[art]]="00",tabDaten[[#This Row],[art]]="10"),tabDaten[[#This Row],[Plan]],tabDaten[[#This Row],[Plan]]*-1)</f>
        <v>-100</v>
      </c>
      <c r="M2037" s="18">
        <f>IF(OR(tabDaten[[#This Row],[art]]="00",tabDaten[[#This Row],[art]]="10",tabDaten[[#This Row],[art]]="60",tabDaten[[#This Row],[art]]="70"),tabDaten[[#This Row],[Rechnung]],tabDaten[[#This Row],[Rechnung]]*-1)</f>
        <v>-149.21</v>
      </c>
      <c r="N2037" s="44">
        <v>1</v>
      </c>
      <c r="O2037" s="45" t="s">
        <v>997</v>
      </c>
      <c r="P2037" s="45" t="s">
        <v>1388</v>
      </c>
      <c r="Q2037" s="45" t="s">
        <v>1733</v>
      </c>
      <c r="R2037" s="45" t="s">
        <v>995</v>
      </c>
      <c r="S2037" s="45" t="s">
        <v>1546</v>
      </c>
      <c r="T2037" s="44" t="s">
        <v>136</v>
      </c>
      <c r="U2037" s="46">
        <v>100</v>
      </c>
      <c r="V2037" s="46">
        <v>149.21</v>
      </c>
    </row>
    <row r="2038" spans="2:22" x14ac:dyDescent="0.2">
      <c r="B2038" s="14" t="str">
        <f>IF(tabDaten[[#This Row],[MandNr]]="","Fehler",IF(tabDaten[[#This Row],[MandNr]]=1,"1 Stadt Bad Rappenau","2 Eigenbetrieb Stadtenwässerung"))</f>
        <v>1 Stadt Bad Rappenau</v>
      </c>
      <c r="C2038" s="14" t="str">
        <f>IF(OR(tabDaten[[#This Row],[art]]="00",tabDaten[[#This Row],[art]]="01",tabDaten[[#This Row],[art]]="60",tabDaten[[#This Row],[art]]="61"),"0 Verwaltungshaushalt","1 Vermögenshaushalt")</f>
        <v>0 Verwaltungshaushalt</v>
      </c>
      <c r="D2038" s="14" t="str">
        <f>VLOOKUP(tabDaten[[#This Row],[art]],tabKontenart[],2,FALSE)</f>
        <v>01 Ausgaben VerwaltungsHH</v>
      </c>
      <c r="E2038" s="14" t="str">
        <f>LEFT(tabDaten[[#This Row],[Gld]],1) &amp; "    " &amp;VLOOKUP((tabDaten[[#This Row],[MandNr]]&amp;"x"&amp;LEFT(tabDaten[[#This Row],[Gld]],1)),tabGliederung[],2,FALSE)</f>
        <v>7    öffentliche Einrichtungen,  Wirtschaftsförderung</v>
      </c>
      <c r="F2038" s="14" t="str">
        <f>LEFT(tabDaten[[#This Row],[Gld]],2) &amp; "    " &amp;VLOOKUP((tabDaten[[#This Row],[MandNr]]&amp;"x"&amp;LEFT(tabDaten[[#This Row],[Gld]],2)),tabGliederung[],2,FALSE)</f>
        <v xml:space="preserve">75    Bestattungswesen </v>
      </c>
      <c r="G20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8" s="14" t="str">
        <f>LEFT(tabDaten[[#This Row],[Gld]],4) &amp; "    " &amp;VLOOKUP((tabDaten[[#This Row],[MandNr]]&amp;"x"&amp;LEFT(tabDaten[[#This Row],[Gld]],4)),tabGliederung[],2,FALSE)</f>
        <v xml:space="preserve">7509    Friedhof Zimmerhof </v>
      </c>
      <c r="I2038" s="14" t="str">
        <f>IF(OR(LEFT(tabDaten[[#This Row],[Grp]],1)*1=3,LEFT(tabDaten[[#This Row],[Grp]],1)*1=9),LEFT(tabDaten[[#This Row],[Grp]],2),LEFT(tabDaten[[#This Row],[Grp]],1))</f>
        <v>5</v>
      </c>
      <c r="J2038" s="14" t="str">
        <f>VLOOKUP(tabDaten[[#This Row],[GrpKurz]],tabGruppierung[],2,FALSE)</f>
        <v>A   Sächlicher Verwaltungs- und Betriebsaufwand</v>
      </c>
      <c r="K20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7509-544000    Abfallgebühren   </v>
      </c>
      <c r="L2038" s="17">
        <f>IF(OR(tabDaten[[#This Row],[art]]="00",tabDaten[[#This Row],[art]]="10"),tabDaten[[#This Row],[Plan]],tabDaten[[#This Row],[Plan]]*-1)</f>
        <v>-900</v>
      </c>
      <c r="M2038" s="18">
        <f>IF(OR(tabDaten[[#This Row],[art]]="00",tabDaten[[#This Row],[art]]="10",tabDaten[[#This Row],[art]]="60",tabDaten[[#This Row],[art]]="70"),tabDaten[[#This Row],[Rechnung]],tabDaten[[#This Row],[Rechnung]]*-1)</f>
        <v>-900</v>
      </c>
      <c r="N2038" s="44">
        <v>1</v>
      </c>
      <c r="O2038" s="45" t="s">
        <v>997</v>
      </c>
      <c r="P2038" s="45" t="s">
        <v>1388</v>
      </c>
      <c r="Q2038" s="45" t="s">
        <v>1735</v>
      </c>
      <c r="R2038" s="45" t="s">
        <v>995</v>
      </c>
      <c r="S2038" s="45" t="s">
        <v>1546</v>
      </c>
      <c r="T2038" s="44" t="s">
        <v>138</v>
      </c>
      <c r="U2038" s="46">
        <v>900</v>
      </c>
      <c r="V2038" s="46">
        <v>900</v>
      </c>
    </row>
    <row r="2039" spans="2:22" x14ac:dyDescent="0.2">
      <c r="B2039" s="14" t="str">
        <f>IF(tabDaten[[#This Row],[MandNr]]="","Fehler",IF(tabDaten[[#This Row],[MandNr]]=1,"1 Stadt Bad Rappenau","2 Eigenbetrieb Stadtenwässerung"))</f>
        <v>1 Stadt Bad Rappenau</v>
      </c>
      <c r="C2039" s="14" t="str">
        <f>IF(OR(tabDaten[[#This Row],[art]]="00",tabDaten[[#This Row],[art]]="01",tabDaten[[#This Row],[art]]="60",tabDaten[[#This Row],[art]]="61"),"0 Verwaltungshaushalt","1 Vermögenshaushalt")</f>
        <v>0 Verwaltungshaushalt</v>
      </c>
      <c r="D2039" s="14" t="str">
        <f>VLOOKUP(tabDaten[[#This Row],[art]],tabKontenart[],2,FALSE)</f>
        <v>01 Ausgaben VerwaltungsHH</v>
      </c>
      <c r="E2039" s="14" t="str">
        <f>LEFT(tabDaten[[#This Row],[Gld]],1) &amp; "    " &amp;VLOOKUP((tabDaten[[#This Row],[MandNr]]&amp;"x"&amp;LEFT(tabDaten[[#This Row],[Gld]],1)),tabGliederung[],2,FALSE)</f>
        <v>7    öffentliche Einrichtungen,  Wirtschaftsförderung</v>
      </c>
      <c r="F2039" s="14" t="str">
        <f>LEFT(tabDaten[[#This Row],[Gld]],2) &amp; "    " &amp;VLOOKUP((tabDaten[[#This Row],[MandNr]]&amp;"x"&amp;LEFT(tabDaten[[#This Row],[Gld]],2)),tabGliederung[],2,FALSE)</f>
        <v xml:space="preserve">75    Bestattungswesen </v>
      </c>
      <c r="G20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39" s="14" t="str">
        <f>LEFT(tabDaten[[#This Row],[Gld]],4) &amp; "    " &amp;VLOOKUP((tabDaten[[#This Row],[MandNr]]&amp;"x"&amp;LEFT(tabDaten[[#This Row],[Gld]],4)),tabGliederung[],2,FALSE)</f>
        <v xml:space="preserve">7509    Friedhof Zimmerhof </v>
      </c>
      <c r="I2039" s="14" t="str">
        <f>IF(OR(LEFT(tabDaten[[#This Row],[Grp]],1)*1=3,LEFT(tabDaten[[#This Row],[Grp]],1)*1=9),LEFT(tabDaten[[#This Row],[Grp]],2),LEFT(tabDaten[[#This Row],[Grp]],1))</f>
        <v>5</v>
      </c>
      <c r="J2039" s="14" t="str">
        <f>VLOOKUP(tabDaten[[#This Row],[GrpKurz]],tabGruppierung[],2,FALSE)</f>
        <v>A   Sächlicher Verwaltungs- und Betriebsaufwand</v>
      </c>
      <c r="K20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7509-546000    Steuern und Gebäudeversicherungen   </v>
      </c>
      <c r="L2039" s="17">
        <f>IF(OR(tabDaten[[#This Row],[art]]="00",tabDaten[[#This Row],[art]]="10"),tabDaten[[#This Row],[Plan]],tabDaten[[#This Row],[Plan]]*-1)</f>
        <v>-100</v>
      </c>
      <c r="M2039" s="18">
        <f>IF(OR(tabDaten[[#This Row],[art]]="00",tabDaten[[#This Row],[art]]="10",tabDaten[[#This Row],[art]]="60",tabDaten[[#This Row],[art]]="70"),tabDaten[[#This Row],[Rechnung]],tabDaten[[#This Row],[Rechnung]]*-1)</f>
        <v>-66.5</v>
      </c>
      <c r="N2039" s="44">
        <v>1</v>
      </c>
      <c r="O2039" s="45" t="s">
        <v>997</v>
      </c>
      <c r="P2039" s="45" t="s">
        <v>1388</v>
      </c>
      <c r="Q2039" s="45" t="s">
        <v>1737</v>
      </c>
      <c r="R2039" s="45" t="s">
        <v>995</v>
      </c>
      <c r="S2039" s="45" t="s">
        <v>1546</v>
      </c>
      <c r="T2039" s="44" t="s">
        <v>140</v>
      </c>
      <c r="U2039" s="46">
        <v>100</v>
      </c>
      <c r="V2039" s="46">
        <v>66.5</v>
      </c>
    </row>
    <row r="2040" spans="2:22" x14ac:dyDescent="0.2">
      <c r="B2040" s="14" t="str">
        <f>IF(tabDaten[[#This Row],[MandNr]]="","Fehler",IF(tabDaten[[#This Row],[MandNr]]=1,"1 Stadt Bad Rappenau","2 Eigenbetrieb Stadtenwässerung"))</f>
        <v>1 Stadt Bad Rappenau</v>
      </c>
      <c r="C2040" s="14" t="str">
        <f>IF(OR(tabDaten[[#This Row],[art]]="00",tabDaten[[#This Row],[art]]="01",tabDaten[[#This Row],[art]]="60",tabDaten[[#This Row],[art]]="61"),"0 Verwaltungshaushalt","1 Vermögenshaushalt")</f>
        <v>0 Verwaltungshaushalt</v>
      </c>
      <c r="D2040" s="14" t="str">
        <f>VLOOKUP(tabDaten[[#This Row],[art]],tabKontenart[],2,FALSE)</f>
        <v>01 Ausgaben VerwaltungsHH</v>
      </c>
      <c r="E2040" s="14" t="str">
        <f>LEFT(tabDaten[[#This Row],[Gld]],1) &amp; "    " &amp;VLOOKUP((tabDaten[[#This Row],[MandNr]]&amp;"x"&amp;LEFT(tabDaten[[#This Row],[Gld]],1)),tabGliederung[],2,FALSE)</f>
        <v>7    öffentliche Einrichtungen,  Wirtschaftsförderung</v>
      </c>
      <c r="F2040" s="14" t="str">
        <f>LEFT(tabDaten[[#This Row],[Gld]],2) &amp; "    " &amp;VLOOKUP((tabDaten[[#This Row],[MandNr]]&amp;"x"&amp;LEFT(tabDaten[[#This Row],[Gld]],2)),tabGliederung[],2,FALSE)</f>
        <v xml:space="preserve">75    Bestattungswesen </v>
      </c>
      <c r="G20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40" s="14" t="str">
        <f>LEFT(tabDaten[[#This Row],[Gld]],4) &amp; "    " &amp;VLOOKUP((tabDaten[[#This Row],[MandNr]]&amp;"x"&amp;LEFT(tabDaten[[#This Row],[Gld]],4)),tabGliederung[],2,FALSE)</f>
        <v xml:space="preserve">7509    Friedhof Zimmerhof </v>
      </c>
      <c r="I2040" s="14" t="str">
        <f>IF(OR(LEFT(tabDaten[[#This Row],[Grp]],1)*1=3,LEFT(tabDaten[[#This Row],[Grp]],1)*1=9),LEFT(tabDaten[[#This Row],[Grp]],2),LEFT(tabDaten[[#This Row],[Grp]],1))</f>
        <v>6</v>
      </c>
      <c r="J2040" s="14" t="str">
        <f>VLOOKUP(tabDaten[[#This Row],[GrpKurz]],tabGruppierung[],2,FALSE)</f>
        <v>A   Sächlicher Verwaltungs- und Betriebsaufwand</v>
      </c>
      <c r="K20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7509-634000    Leistungsvergütung an Unternehmen  </v>
      </c>
      <c r="L2040" s="17">
        <f>IF(OR(tabDaten[[#This Row],[art]]="00",tabDaten[[#This Row],[art]]="10"),tabDaten[[#This Row],[Plan]],tabDaten[[#This Row],[Plan]]*-1)</f>
        <v>-500</v>
      </c>
      <c r="M2040" s="18">
        <f>IF(OR(tabDaten[[#This Row],[art]]="00",tabDaten[[#This Row],[art]]="10",tabDaten[[#This Row],[art]]="60",tabDaten[[#This Row],[art]]="70"),tabDaten[[#This Row],[Rechnung]],tabDaten[[#This Row],[Rechnung]]*-1)</f>
        <v>0</v>
      </c>
      <c r="N2040" s="44">
        <v>1</v>
      </c>
      <c r="O2040" s="45" t="s">
        <v>997</v>
      </c>
      <c r="P2040" s="45" t="s">
        <v>1388</v>
      </c>
      <c r="Q2040" s="45" t="s">
        <v>1744</v>
      </c>
      <c r="R2040" s="45" t="s">
        <v>995</v>
      </c>
      <c r="S2040" s="45" t="s">
        <v>1546</v>
      </c>
      <c r="T2040" s="44" t="s">
        <v>148</v>
      </c>
      <c r="U2040" s="46">
        <v>500</v>
      </c>
      <c r="V2040" s="46">
        <v>0</v>
      </c>
    </row>
    <row r="2041" spans="2:22" x14ac:dyDescent="0.2">
      <c r="B2041" s="14" t="str">
        <f>IF(tabDaten[[#This Row],[MandNr]]="","Fehler",IF(tabDaten[[#This Row],[MandNr]]=1,"1 Stadt Bad Rappenau","2 Eigenbetrieb Stadtenwässerung"))</f>
        <v>1 Stadt Bad Rappenau</v>
      </c>
      <c r="C2041" s="14" t="str">
        <f>IF(OR(tabDaten[[#This Row],[art]]="00",tabDaten[[#This Row],[art]]="01",tabDaten[[#This Row],[art]]="60",tabDaten[[#This Row],[art]]="61"),"0 Verwaltungshaushalt","1 Vermögenshaushalt")</f>
        <v>0 Verwaltungshaushalt</v>
      </c>
      <c r="D2041" s="14" t="str">
        <f>VLOOKUP(tabDaten[[#This Row],[art]],tabKontenart[],2,FALSE)</f>
        <v>01 Ausgaben VerwaltungsHH</v>
      </c>
      <c r="E2041" s="14" t="str">
        <f>LEFT(tabDaten[[#This Row],[Gld]],1) &amp; "    " &amp;VLOOKUP((tabDaten[[#This Row],[MandNr]]&amp;"x"&amp;LEFT(tabDaten[[#This Row],[Gld]],1)),tabGliederung[],2,FALSE)</f>
        <v>7    öffentliche Einrichtungen,  Wirtschaftsförderung</v>
      </c>
      <c r="F2041" s="14" t="str">
        <f>LEFT(tabDaten[[#This Row],[Gld]],2) &amp; "    " &amp;VLOOKUP((tabDaten[[#This Row],[MandNr]]&amp;"x"&amp;LEFT(tabDaten[[#This Row],[Gld]],2)),tabGliederung[],2,FALSE)</f>
        <v xml:space="preserve">75    Bestattungswesen </v>
      </c>
      <c r="G20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41" s="14" t="str">
        <f>LEFT(tabDaten[[#This Row],[Gld]],4) &amp; "    " &amp;VLOOKUP((tabDaten[[#This Row],[MandNr]]&amp;"x"&amp;LEFT(tabDaten[[#This Row],[Gld]],4)),tabGliederung[],2,FALSE)</f>
        <v xml:space="preserve">7509    Friedhof Zimmerhof </v>
      </c>
      <c r="I2041" s="14" t="str">
        <f>IF(OR(LEFT(tabDaten[[#This Row],[Grp]],1)*1=3,LEFT(tabDaten[[#This Row],[Grp]],1)*1=9),LEFT(tabDaten[[#This Row],[Grp]],2),LEFT(tabDaten[[#This Row],[Grp]],1))</f>
        <v>6</v>
      </c>
      <c r="J2041" s="14" t="str">
        <f>VLOOKUP(tabDaten[[#This Row],[GrpKurz]],tabGruppierung[],2,FALSE)</f>
        <v>A   Sächlicher Verwaltungs- und Betriebsaufwand</v>
      </c>
      <c r="K20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7509-679000    Innere Verrechnung   </v>
      </c>
      <c r="L2041" s="17">
        <f>IF(OR(tabDaten[[#This Row],[art]]="00",tabDaten[[#This Row],[art]]="10"),tabDaten[[#This Row],[Plan]],tabDaten[[#This Row],[Plan]]*-1)</f>
        <v>-6900</v>
      </c>
      <c r="M2041" s="18">
        <f>IF(OR(tabDaten[[#This Row],[art]]="00",tabDaten[[#This Row],[art]]="10",tabDaten[[#This Row],[art]]="60",tabDaten[[#This Row],[art]]="70"),tabDaten[[#This Row],[Rechnung]],tabDaten[[#This Row],[Rechnung]]*-1)</f>
        <v>0</v>
      </c>
      <c r="N2041" s="44">
        <v>1</v>
      </c>
      <c r="O2041" s="45" t="s">
        <v>997</v>
      </c>
      <c r="P2041" s="45" t="s">
        <v>1388</v>
      </c>
      <c r="Q2041" s="45" t="s">
        <v>1728</v>
      </c>
      <c r="R2041" s="45" t="s">
        <v>995</v>
      </c>
      <c r="S2041" s="45" t="s">
        <v>1546</v>
      </c>
      <c r="T2041" s="44" t="s">
        <v>55</v>
      </c>
      <c r="U2041" s="46">
        <v>6900</v>
      </c>
      <c r="V2041" s="46">
        <v>0</v>
      </c>
    </row>
    <row r="2042" spans="2:22" x14ac:dyDescent="0.2">
      <c r="B2042" s="14" t="str">
        <f>IF(tabDaten[[#This Row],[MandNr]]="","Fehler",IF(tabDaten[[#This Row],[MandNr]]=1,"1 Stadt Bad Rappenau","2 Eigenbetrieb Stadtenwässerung"))</f>
        <v>1 Stadt Bad Rappenau</v>
      </c>
      <c r="C2042" s="14" t="str">
        <f>IF(OR(tabDaten[[#This Row],[art]]="00",tabDaten[[#This Row],[art]]="01",tabDaten[[#This Row],[art]]="60",tabDaten[[#This Row],[art]]="61"),"0 Verwaltungshaushalt","1 Vermögenshaushalt")</f>
        <v>0 Verwaltungshaushalt</v>
      </c>
      <c r="D2042" s="14" t="str">
        <f>VLOOKUP(tabDaten[[#This Row],[art]],tabKontenart[],2,FALSE)</f>
        <v>01 Ausgaben VerwaltungsHH</v>
      </c>
      <c r="E2042" s="14" t="str">
        <f>LEFT(tabDaten[[#This Row],[Gld]],1) &amp; "    " &amp;VLOOKUP((tabDaten[[#This Row],[MandNr]]&amp;"x"&amp;LEFT(tabDaten[[#This Row],[Gld]],1)),tabGliederung[],2,FALSE)</f>
        <v>7    öffentliche Einrichtungen,  Wirtschaftsförderung</v>
      </c>
      <c r="F2042" s="14" t="str">
        <f>LEFT(tabDaten[[#This Row],[Gld]],2) &amp; "    " &amp;VLOOKUP((tabDaten[[#This Row],[MandNr]]&amp;"x"&amp;LEFT(tabDaten[[#This Row],[Gld]],2)),tabGliederung[],2,FALSE)</f>
        <v xml:space="preserve">75    Bestattungswesen </v>
      </c>
      <c r="G20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42" s="14" t="str">
        <f>LEFT(tabDaten[[#This Row],[Gld]],4) &amp; "    " &amp;VLOOKUP((tabDaten[[#This Row],[MandNr]]&amp;"x"&amp;LEFT(tabDaten[[#This Row],[Gld]],4)),tabGliederung[],2,FALSE)</f>
        <v xml:space="preserve">7509    Friedhof Zimmerhof </v>
      </c>
      <c r="I2042" s="14" t="str">
        <f>IF(OR(LEFT(tabDaten[[#This Row],[Grp]],1)*1=3,LEFT(tabDaten[[#This Row],[Grp]],1)*1=9),LEFT(tabDaten[[#This Row],[Grp]],2),LEFT(tabDaten[[#This Row],[Grp]],1))</f>
        <v>6</v>
      </c>
      <c r="J2042" s="14" t="str">
        <f>VLOOKUP(tabDaten[[#This Row],[GrpKurz]],tabGruppierung[],2,FALSE)</f>
        <v>A   Sächlicher Verwaltungs- und Betriebsaufwand</v>
      </c>
      <c r="K20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7509-680000    Abschreibungen   </v>
      </c>
      <c r="L2042" s="17">
        <f>IF(OR(tabDaten[[#This Row],[art]]="00",tabDaten[[#This Row],[art]]="10"),tabDaten[[#This Row],[Plan]],tabDaten[[#This Row],[Plan]]*-1)</f>
        <v>-1000</v>
      </c>
      <c r="M2042" s="18">
        <f>IF(OR(tabDaten[[#This Row],[art]]="00",tabDaten[[#This Row],[art]]="10",tabDaten[[#This Row],[art]]="60",tabDaten[[#This Row],[art]]="70"),tabDaten[[#This Row],[Rechnung]],tabDaten[[#This Row],[Rechnung]]*-1)</f>
        <v>-939.21</v>
      </c>
      <c r="N2042" s="44">
        <v>1</v>
      </c>
      <c r="O2042" s="45" t="s">
        <v>997</v>
      </c>
      <c r="P2042" s="45" t="s">
        <v>1388</v>
      </c>
      <c r="Q2042" s="45" t="s">
        <v>1752</v>
      </c>
      <c r="R2042" s="45" t="s">
        <v>995</v>
      </c>
      <c r="S2042" s="45" t="s">
        <v>1546</v>
      </c>
      <c r="T2042" s="44" t="s">
        <v>98</v>
      </c>
      <c r="U2042" s="46">
        <v>1000</v>
      </c>
      <c r="V2042" s="46">
        <v>939.21</v>
      </c>
    </row>
    <row r="2043" spans="2:22" x14ac:dyDescent="0.2">
      <c r="B2043" s="14" t="str">
        <f>IF(tabDaten[[#This Row],[MandNr]]="","Fehler",IF(tabDaten[[#This Row],[MandNr]]=1,"1 Stadt Bad Rappenau","2 Eigenbetrieb Stadtenwässerung"))</f>
        <v>1 Stadt Bad Rappenau</v>
      </c>
      <c r="C2043" s="14" t="str">
        <f>IF(OR(tabDaten[[#This Row],[art]]="00",tabDaten[[#This Row],[art]]="01",tabDaten[[#This Row],[art]]="60",tabDaten[[#This Row],[art]]="61"),"0 Verwaltungshaushalt","1 Vermögenshaushalt")</f>
        <v>0 Verwaltungshaushalt</v>
      </c>
      <c r="D2043" s="14" t="str">
        <f>VLOOKUP(tabDaten[[#This Row],[art]],tabKontenart[],2,FALSE)</f>
        <v>01 Ausgaben VerwaltungsHH</v>
      </c>
      <c r="E2043" s="14" t="str">
        <f>LEFT(tabDaten[[#This Row],[Gld]],1) &amp; "    " &amp;VLOOKUP((tabDaten[[#This Row],[MandNr]]&amp;"x"&amp;LEFT(tabDaten[[#This Row],[Gld]],1)),tabGliederung[],2,FALSE)</f>
        <v>7    öffentliche Einrichtungen,  Wirtschaftsförderung</v>
      </c>
      <c r="F2043" s="14" t="str">
        <f>LEFT(tabDaten[[#This Row],[Gld]],2) &amp; "    " &amp;VLOOKUP((tabDaten[[#This Row],[MandNr]]&amp;"x"&amp;LEFT(tabDaten[[#This Row],[Gld]],2)),tabGliederung[],2,FALSE)</f>
        <v xml:space="preserve">75    Bestattungswesen </v>
      </c>
      <c r="G20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043" s="14" t="str">
        <f>LEFT(tabDaten[[#This Row],[Gld]],4) &amp; "    " &amp;VLOOKUP((tabDaten[[#This Row],[MandNr]]&amp;"x"&amp;LEFT(tabDaten[[#This Row],[Gld]],4)),tabGliederung[],2,FALSE)</f>
        <v xml:space="preserve">7509    Friedhof Zimmerhof </v>
      </c>
      <c r="I2043" s="14" t="str">
        <f>IF(OR(LEFT(tabDaten[[#This Row],[Grp]],1)*1=3,LEFT(tabDaten[[#This Row],[Grp]],1)*1=9),LEFT(tabDaten[[#This Row],[Grp]],2),LEFT(tabDaten[[#This Row],[Grp]],1))</f>
        <v>6</v>
      </c>
      <c r="J2043" s="14" t="str">
        <f>VLOOKUP(tabDaten[[#This Row],[GrpKurz]],tabGruppierung[],2,FALSE)</f>
        <v>A   Sächlicher Verwaltungs- und Betriebsaufwand</v>
      </c>
      <c r="K20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7509-685000    Verzinsung des Anlagekapitals   </v>
      </c>
      <c r="L2043" s="17">
        <f>IF(OR(tabDaten[[#This Row],[art]]="00",tabDaten[[#This Row],[art]]="10"),tabDaten[[#This Row],[Plan]],tabDaten[[#This Row],[Plan]]*-1)</f>
        <v>-1000</v>
      </c>
      <c r="M2043" s="18">
        <f>IF(OR(tabDaten[[#This Row],[art]]="00",tabDaten[[#This Row],[art]]="10",tabDaten[[#This Row],[art]]="60",tabDaten[[#This Row],[art]]="70"),tabDaten[[#This Row],[Rechnung]],tabDaten[[#This Row],[Rechnung]]*-1)</f>
        <v>-1000.73</v>
      </c>
      <c r="N2043" s="44">
        <v>1</v>
      </c>
      <c r="O2043" s="45" t="s">
        <v>997</v>
      </c>
      <c r="P2043" s="45" t="s">
        <v>1388</v>
      </c>
      <c r="Q2043" s="45" t="s">
        <v>1753</v>
      </c>
      <c r="R2043" s="45" t="s">
        <v>995</v>
      </c>
      <c r="S2043" s="45" t="s">
        <v>1546</v>
      </c>
      <c r="T2043" s="44" t="s">
        <v>165</v>
      </c>
      <c r="U2043" s="46">
        <v>1000</v>
      </c>
      <c r="V2043" s="46">
        <v>1000.73</v>
      </c>
    </row>
    <row r="2044" spans="2:22" x14ac:dyDescent="0.2">
      <c r="B2044" s="14" t="str">
        <f>IF(tabDaten[[#This Row],[MandNr]]="","Fehler",IF(tabDaten[[#This Row],[MandNr]]=1,"1 Stadt Bad Rappenau","2 Eigenbetrieb Stadtenwässerung"))</f>
        <v>1 Stadt Bad Rappenau</v>
      </c>
      <c r="C2044" s="14" t="str">
        <f>IF(OR(tabDaten[[#This Row],[art]]="00",tabDaten[[#This Row],[art]]="01",tabDaten[[#This Row],[art]]="60",tabDaten[[#This Row],[art]]="61"),"0 Verwaltungshaushalt","1 Vermögenshaushalt")</f>
        <v>0 Verwaltungshaushalt</v>
      </c>
      <c r="D2044" s="14" t="str">
        <f>VLOOKUP(tabDaten[[#This Row],[art]],tabKontenart[],2,FALSE)</f>
        <v>01 Ausgaben VerwaltungsHH</v>
      </c>
      <c r="E2044" s="14" t="str">
        <f>LEFT(tabDaten[[#This Row],[Gld]],1) &amp; "    " &amp;VLOOKUP((tabDaten[[#This Row],[MandNr]]&amp;"x"&amp;LEFT(tabDaten[[#This Row],[Gld]],1)),tabGliederung[],2,FALSE)</f>
        <v>7    öffentliche Einrichtungen,  Wirtschaftsförderung</v>
      </c>
      <c r="F2044" s="14" t="str">
        <f>LEFT(tabDaten[[#This Row],[Gld]],2) &amp; "    " &amp;VLOOKUP((tabDaten[[#This Row],[MandNr]]&amp;"x"&amp;LEFT(tabDaten[[#This Row],[Gld]],2)),tabGliederung[],2,FALSE)</f>
        <v xml:space="preserve">76    sonstige öffentliche Einrichtungen </v>
      </c>
      <c r="G20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762    Glocken, Uhrenanlagen, öffentliche Waagen</v>
      </c>
      <c r="H2044" s="14" t="str">
        <f>LEFT(tabDaten[[#This Row],[Gld]],4) &amp; "    " &amp;VLOOKUP((tabDaten[[#This Row],[MandNr]]&amp;"x"&amp;LEFT(tabDaten[[#This Row],[Gld]],4)),tabGliederung[],2,FALSE)</f>
        <v xml:space="preserve">7620    Glocken, Uhrenanlagen </v>
      </c>
      <c r="I2044" s="14" t="str">
        <f>IF(OR(LEFT(tabDaten[[#This Row],[Grp]],1)*1=3,LEFT(tabDaten[[#This Row],[Grp]],1)*1=9),LEFT(tabDaten[[#This Row],[Grp]],2),LEFT(tabDaten[[#This Row],[Grp]],1))</f>
        <v>5</v>
      </c>
      <c r="J2044" s="14" t="str">
        <f>VLOOKUP(tabDaten[[#This Row],[GrpKurz]],tabGruppierung[],2,FALSE)</f>
        <v>A   Sächlicher Verwaltungs- und Betriebsaufwand</v>
      </c>
      <c r="K20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7620-501000    Gebäudeunterhaltung   </v>
      </c>
      <c r="L2044" s="17">
        <f>IF(OR(tabDaten[[#This Row],[art]]="00",tabDaten[[#This Row],[art]]="10"),tabDaten[[#This Row],[Plan]],tabDaten[[#This Row],[Plan]]*-1)</f>
        <v>-2200</v>
      </c>
      <c r="M2044" s="18">
        <f>IF(OR(tabDaten[[#This Row],[art]]="00",tabDaten[[#This Row],[art]]="10",tabDaten[[#This Row],[art]]="60",tabDaten[[#This Row],[art]]="70"),tabDaten[[#This Row],[Rechnung]],tabDaten[[#This Row],[Rechnung]]*-1)</f>
        <v>-877.51</v>
      </c>
      <c r="N2044" s="44">
        <v>1</v>
      </c>
      <c r="O2044" s="45" t="s">
        <v>997</v>
      </c>
      <c r="P2044" s="45" t="s">
        <v>1395</v>
      </c>
      <c r="Q2044" s="45" t="s">
        <v>1730</v>
      </c>
      <c r="R2044" s="45" t="s">
        <v>995</v>
      </c>
      <c r="S2044" s="45" t="s">
        <v>1546</v>
      </c>
      <c r="T2044" s="44" t="s">
        <v>133</v>
      </c>
      <c r="U2044" s="46">
        <v>2200</v>
      </c>
      <c r="V2044" s="46">
        <v>877.51</v>
      </c>
    </row>
    <row r="2045" spans="2:22" x14ac:dyDescent="0.2">
      <c r="B2045" s="14" t="str">
        <f>IF(tabDaten[[#This Row],[MandNr]]="","Fehler",IF(tabDaten[[#This Row],[MandNr]]=1,"1 Stadt Bad Rappenau","2 Eigenbetrieb Stadtenwässerung"))</f>
        <v>1 Stadt Bad Rappenau</v>
      </c>
      <c r="C2045" s="14" t="str">
        <f>IF(OR(tabDaten[[#This Row],[art]]="00",tabDaten[[#This Row],[art]]="01",tabDaten[[#This Row],[art]]="60",tabDaten[[#This Row],[art]]="61"),"0 Verwaltungshaushalt","1 Vermögenshaushalt")</f>
        <v>0 Verwaltungshaushalt</v>
      </c>
      <c r="D2045" s="14" t="str">
        <f>VLOOKUP(tabDaten[[#This Row],[art]],tabKontenart[],2,FALSE)</f>
        <v>01 Ausgaben VerwaltungsHH</v>
      </c>
      <c r="E2045" s="14" t="str">
        <f>LEFT(tabDaten[[#This Row],[Gld]],1) &amp; "    " &amp;VLOOKUP((tabDaten[[#This Row],[MandNr]]&amp;"x"&amp;LEFT(tabDaten[[#This Row],[Gld]],1)),tabGliederung[],2,FALSE)</f>
        <v>7    öffentliche Einrichtungen,  Wirtschaftsförderung</v>
      </c>
      <c r="F2045" s="14" t="str">
        <f>LEFT(tabDaten[[#This Row],[Gld]],2) &amp; "    " &amp;VLOOKUP((tabDaten[[#This Row],[MandNr]]&amp;"x"&amp;LEFT(tabDaten[[#This Row],[Gld]],2)),tabGliederung[],2,FALSE)</f>
        <v xml:space="preserve">76    sonstige öffentliche Einrichtungen </v>
      </c>
      <c r="G20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762    Glocken, Uhrenanlagen, öffentliche Waagen</v>
      </c>
      <c r="H2045" s="14" t="str">
        <f>LEFT(tabDaten[[#This Row],[Gld]],4) &amp; "    " &amp;VLOOKUP((tabDaten[[#This Row],[MandNr]]&amp;"x"&amp;LEFT(tabDaten[[#This Row],[Gld]],4)),tabGliederung[],2,FALSE)</f>
        <v xml:space="preserve">7620    Glocken, Uhrenanlagen </v>
      </c>
      <c r="I2045" s="14" t="str">
        <f>IF(OR(LEFT(tabDaten[[#This Row],[Grp]],1)*1=3,LEFT(tabDaten[[#This Row],[Grp]],1)*1=9),LEFT(tabDaten[[#This Row],[Grp]],2),LEFT(tabDaten[[#This Row],[Grp]],1))</f>
        <v>5</v>
      </c>
      <c r="J2045" s="14" t="str">
        <f>VLOOKUP(tabDaten[[#This Row],[GrpKurz]],tabGruppierung[],2,FALSE)</f>
        <v>A   Sächlicher Verwaltungs- und Betriebsaufwand</v>
      </c>
      <c r="K20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7620-546000    Steuern und Gebäudeversicherungen   </v>
      </c>
      <c r="L2045" s="17">
        <f>IF(OR(tabDaten[[#This Row],[art]]="00",tabDaten[[#This Row],[art]]="10"),tabDaten[[#This Row],[Plan]],tabDaten[[#This Row],[Plan]]*-1)</f>
        <v>0</v>
      </c>
      <c r="M2045" s="18">
        <f>IF(OR(tabDaten[[#This Row],[art]]="00",tabDaten[[#This Row],[art]]="10",tabDaten[[#This Row],[art]]="60",tabDaten[[#This Row],[art]]="70"),tabDaten[[#This Row],[Rechnung]],tabDaten[[#This Row],[Rechnung]]*-1)</f>
        <v>-37.75</v>
      </c>
      <c r="N2045" s="44">
        <v>1</v>
      </c>
      <c r="O2045" s="45" t="s">
        <v>997</v>
      </c>
      <c r="P2045" s="45" t="s">
        <v>1395</v>
      </c>
      <c r="Q2045" s="45" t="s">
        <v>1737</v>
      </c>
      <c r="R2045" s="45" t="s">
        <v>995</v>
      </c>
      <c r="S2045" s="45" t="s">
        <v>1546</v>
      </c>
      <c r="T2045" s="44" t="s">
        <v>140</v>
      </c>
      <c r="U2045" s="46">
        <v>0</v>
      </c>
      <c r="V2045" s="46">
        <v>37.75</v>
      </c>
    </row>
    <row r="2046" spans="2:22" x14ac:dyDescent="0.2">
      <c r="B2046" s="14" t="str">
        <f>IF(tabDaten[[#This Row],[MandNr]]="","Fehler",IF(tabDaten[[#This Row],[MandNr]]=1,"1 Stadt Bad Rappenau","2 Eigenbetrieb Stadtenwässerung"))</f>
        <v>1 Stadt Bad Rappenau</v>
      </c>
      <c r="C2046" s="14" t="str">
        <f>IF(OR(tabDaten[[#This Row],[art]]="00",tabDaten[[#This Row],[art]]="01",tabDaten[[#This Row],[art]]="60",tabDaten[[#This Row],[art]]="61"),"0 Verwaltungshaushalt","1 Vermögenshaushalt")</f>
        <v>0 Verwaltungshaushalt</v>
      </c>
      <c r="D2046" s="14" t="str">
        <f>VLOOKUP(tabDaten[[#This Row],[art]],tabKontenart[],2,FALSE)</f>
        <v>01 Ausgaben VerwaltungsHH</v>
      </c>
      <c r="E2046" s="14" t="str">
        <f>LEFT(tabDaten[[#This Row],[Gld]],1) &amp; "    " &amp;VLOOKUP((tabDaten[[#This Row],[MandNr]]&amp;"x"&amp;LEFT(tabDaten[[#This Row],[Gld]],1)),tabGliederung[],2,FALSE)</f>
        <v>7    öffentliche Einrichtungen,  Wirtschaftsförderung</v>
      </c>
      <c r="F2046" s="14" t="str">
        <f>LEFT(tabDaten[[#This Row],[Gld]],2) &amp; "    " &amp;VLOOKUP((tabDaten[[#This Row],[MandNr]]&amp;"x"&amp;LEFT(tabDaten[[#This Row],[Gld]],2)),tabGliederung[],2,FALSE)</f>
        <v xml:space="preserve">76    sonstige öffentliche Einrichtungen </v>
      </c>
      <c r="G20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762    Glocken, Uhrenanlagen, öffentliche Waagen</v>
      </c>
      <c r="H2046" s="14" t="str">
        <f>LEFT(tabDaten[[#This Row],[Gld]],4) &amp; "    " &amp;VLOOKUP((tabDaten[[#This Row],[MandNr]]&amp;"x"&amp;LEFT(tabDaten[[#This Row],[Gld]],4)),tabGliederung[],2,FALSE)</f>
        <v xml:space="preserve">7620    Glocken, Uhrenanlagen </v>
      </c>
      <c r="I2046" s="14" t="str">
        <f>IF(OR(LEFT(tabDaten[[#This Row],[Grp]],1)*1=3,LEFT(tabDaten[[#This Row],[Grp]],1)*1=9),LEFT(tabDaten[[#This Row],[Grp]],2),LEFT(tabDaten[[#This Row],[Grp]],1))</f>
        <v>5</v>
      </c>
      <c r="J2046" s="14" t="str">
        <f>VLOOKUP(tabDaten[[#This Row],[GrpKurz]],tabGruppierung[],2,FALSE)</f>
        <v>A   Sächlicher Verwaltungs- und Betriebsaufwand</v>
      </c>
      <c r="K20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7620-549000    sonstige Bewirtschaftungskosten   </v>
      </c>
      <c r="L2046" s="17">
        <f>IF(OR(tabDaten[[#This Row],[art]]="00",tabDaten[[#This Row],[art]]="10"),tabDaten[[#This Row],[Plan]],tabDaten[[#This Row],[Plan]]*-1)</f>
        <v>-1800</v>
      </c>
      <c r="M2046" s="18">
        <f>IF(OR(tabDaten[[#This Row],[art]]="00",tabDaten[[#This Row],[art]]="10",tabDaten[[#This Row],[art]]="60",tabDaten[[#This Row],[art]]="70"),tabDaten[[#This Row],[Rechnung]],tabDaten[[#This Row],[Rechnung]]*-1)</f>
        <v>-993.7</v>
      </c>
      <c r="N2046" s="44">
        <v>1</v>
      </c>
      <c r="O2046" s="45" t="s">
        <v>997</v>
      </c>
      <c r="P2046" s="45" t="s">
        <v>1395</v>
      </c>
      <c r="Q2046" s="45" t="s">
        <v>1738</v>
      </c>
      <c r="R2046" s="45" t="s">
        <v>995</v>
      </c>
      <c r="S2046" s="45" t="s">
        <v>1546</v>
      </c>
      <c r="T2046" s="44" t="s">
        <v>259</v>
      </c>
      <c r="U2046" s="46">
        <v>1800</v>
      </c>
      <c r="V2046" s="46">
        <v>993.7</v>
      </c>
    </row>
    <row r="2047" spans="2:22" x14ac:dyDescent="0.2">
      <c r="B2047" s="14" t="str">
        <f>IF(tabDaten[[#This Row],[MandNr]]="","Fehler",IF(tabDaten[[#This Row],[MandNr]]=1,"1 Stadt Bad Rappenau","2 Eigenbetrieb Stadtenwässerung"))</f>
        <v>1 Stadt Bad Rappenau</v>
      </c>
      <c r="C2047" s="14" t="str">
        <f>IF(OR(tabDaten[[#This Row],[art]]="00",tabDaten[[#This Row],[art]]="01",tabDaten[[#This Row],[art]]="60",tabDaten[[#This Row],[art]]="61"),"0 Verwaltungshaushalt","1 Vermögenshaushalt")</f>
        <v>0 Verwaltungshaushalt</v>
      </c>
      <c r="D2047" s="14" t="str">
        <f>VLOOKUP(tabDaten[[#This Row],[art]],tabKontenart[],2,FALSE)</f>
        <v>01 Ausgaben VerwaltungsHH</v>
      </c>
      <c r="E2047" s="14" t="str">
        <f>LEFT(tabDaten[[#This Row],[Gld]],1) &amp; "    " &amp;VLOOKUP((tabDaten[[#This Row],[MandNr]]&amp;"x"&amp;LEFT(tabDaten[[#This Row],[Gld]],1)),tabGliederung[],2,FALSE)</f>
        <v>7    öffentliche Einrichtungen,  Wirtschaftsförderung</v>
      </c>
      <c r="F2047" s="14" t="str">
        <f>LEFT(tabDaten[[#This Row],[Gld]],2) &amp; "    " &amp;VLOOKUP((tabDaten[[#This Row],[MandNr]]&amp;"x"&amp;LEFT(tabDaten[[#This Row],[Gld]],2)),tabGliederung[],2,FALSE)</f>
        <v xml:space="preserve">76    sonstige öffentliche Einrichtungen </v>
      </c>
      <c r="G20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762    Glocken, Uhrenanlagen, öffentliche Waagen</v>
      </c>
      <c r="H2047" s="14" t="str">
        <f>LEFT(tabDaten[[#This Row],[Gld]],4) &amp; "    " &amp;VLOOKUP((tabDaten[[#This Row],[MandNr]]&amp;"x"&amp;LEFT(tabDaten[[#This Row],[Gld]],4)),tabGliederung[],2,FALSE)</f>
        <v xml:space="preserve">7620    Glocken, Uhrenanlagen </v>
      </c>
      <c r="I2047" s="14" t="str">
        <f>IF(OR(LEFT(tabDaten[[#This Row],[Grp]],1)*1=3,LEFT(tabDaten[[#This Row],[Grp]],1)*1=9),LEFT(tabDaten[[#This Row],[Grp]],2),LEFT(tabDaten[[#This Row],[Grp]],1))</f>
        <v>6</v>
      </c>
      <c r="J2047" s="14" t="str">
        <f>VLOOKUP(tabDaten[[#This Row],[GrpKurz]],tabGruppierung[],2,FALSE)</f>
        <v>A   Sächlicher Verwaltungs- und Betriebsaufwand</v>
      </c>
      <c r="K20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7620-640000    Steuern, Versicherung. , Schadensfälle, Sonderabgaben  </v>
      </c>
      <c r="L2047" s="17">
        <f>IF(OR(tabDaten[[#This Row],[art]]="00",tabDaten[[#This Row],[art]]="10"),tabDaten[[#This Row],[Plan]],tabDaten[[#This Row],[Plan]]*-1)</f>
        <v>-100</v>
      </c>
      <c r="M2047" s="18">
        <f>IF(OR(tabDaten[[#This Row],[art]]="00",tabDaten[[#This Row],[art]]="10",tabDaten[[#This Row],[art]]="60",tabDaten[[#This Row],[art]]="70"),tabDaten[[#This Row],[Rechnung]],tabDaten[[#This Row],[Rechnung]]*-1)</f>
        <v>0</v>
      </c>
      <c r="N2047" s="44">
        <v>1</v>
      </c>
      <c r="O2047" s="45" t="s">
        <v>997</v>
      </c>
      <c r="P2047" s="45" t="s">
        <v>1395</v>
      </c>
      <c r="Q2047" s="45" t="s">
        <v>1723</v>
      </c>
      <c r="R2047" s="45" t="s">
        <v>995</v>
      </c>
      <c r="S2047" s="45" t="s">
        <v>1546</v>
      </c>
      <c r="T2047" s="44" t="s">
        <v>144</v>
      </c>
      <c r="U2047" s="46">
        <v>100</v>
      </c>
      <c r="V2047" s="46">
        <v>0</v>
      </c>
    </row>
    <row r="2048" spans="2:22" x14ac:dyDescent="0.2">
      <c r="B2048" s="14" t="str">
        <f>IF(tabDaten[[#This Row],[MandNr]]="","Fehler",IF(tabDaten[[#This Row],[MandNr]]=1,"1 Stadt Bad Rappenau","2 Eigenbetrieb Stadtenwässerung"))</f>
        <v>1 Stadt Bad Rappenau</v>
      </c>
      <c r="C2048" s="14" t="str">
        <f>IF(OR(tabDaten[[#This Row],[art]]="00",tabDaten[[#This Row],[art]]="01",tabDaten[[#This Row],[art]]="60",tabDaten[[#This Row],[art]]="61"),"0 Verwaltungshaushalt","1 Vermögenshaushalt")</f>
        <v>0 Verwaltungshaushalt</v>
      </c>
      <c r="D2048" s="14" t="str">
        <f>VLOOKUP(tabDaten[[#This Row],[art]],tabKontenart[],2,FALSE)</f>
        <v>01 Ausgaben VerwaltungsHH</v>
      </c>
      <c r="E2048" s="14" t="str">
        <f>LEFT(tabDaten[[#This Row],[Gld]],1) &amp; "    " &amp;VLOOKUP((tabDaten[[#This Row],[MandNr]]&amp;"x"&amp;LEFT(tabDaten[[#This Row],[Gld]],1)),tabGliederung[],2,FALSE)</f>
        <v>7    öffentliche Einrichtungen,  Wirtschaftsförderung</v>
      </c>
      <c r="F2048" s="14" t="str">
        <f>LEFT(tabDaten[[#This Row],[Gld]],2) &amp; "    " &amp;VLOOKUP((tabDaten[[#This Row],[MandNr]]&amp;"x"&amp;LEFT(tabDaten[[#This Row],[Gld]],2)),tabGliederung[],2,FALSE)</f>
        <v xml:space="preserve">76    sonstige öffentliche Einrichtungen </v>
      </c>
      <c r="G20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763    Anschlagsäulen, Plakattafeln u. so. Werbeeinr.</v>
      </c>
      <c r="H2048" s="14" t="str">
        <f>LEFT(tabDaten[[#This Row],[Gld]],4) &amp; "    " &amp;VLOOKUP((tabDaten[[#This Row],[MandNr]]&amp;"x"&amp;LEFT(tabDaten[[#This Row],[Gld]],4)),tabGliederung[],2,FALSE)</f>
        <v>7630    Anschlagsäulen, Plakattafeln,  sonst. Werbeeinrichtungen</v>
      </c>
      <c r="I2048" s="14" t="str">
        <f>IF(OR(LEFT(tabDaten[[#This Row],[Grp]],1)*1=3,LEFT(tabDaten[[#This Row],[Grp]],1)*1=9),LEFT(tabDaten[[#This Row],[Grp]],2),LEFT(tabDaten[[#This Row],[Grp]],1))</f>
        <v>5</v>
      </c>
      <c r="J2048" s="14" t="str">
        <f>VLOOKUP(tabDaten[[#This Row],[GrpKurz]],tabGruppierung[],2,FALSE)</f>
        <v>A   Sächlicher Verwaltungs- und Betriebsaufwand</v>
      </c>
      <c r="K20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7630-546000    Steuern und Versicherungen   </v>
      </c>
      <c r="L2048" s="17">
        <f>IF(OR(tabDaten[[#This Row],[art]]="00",tabDaten[[#This Row],[art]]="10"),tabDaten[[#This Row],[Plan]],tabDaten[[#This Row],[Plan]]*-1)</f>
        <v>-600</v>
      </c>
      <c r="M2048" s="18">
        <f>IF(OR(tabDaten[[#This Row],[art]]="00",tabDaten[[#This Row],[art]]="10",tabDaten[[#This Row],[art]]="60",tabDaten[[#This Row],[art]]="70"),tabDaten[[#This Row],[Rechnung]],tabDaten[[#This Row],[Rechnung]]*-1)</f>
        <v>-541.64</v>
      </c>
      <c r="N2048" s="44">
        <v>1</v>
      </c>
      <c r="O2048" s="45" t="s">
        <v>997</v>
      </c>
      <c r="P2048" s="45" t="s">
        <v>1397</v>
      </c>
      <c r="Q2048" s="45" t="s">
        <v>1737</v>
      </c>
      <c r="R2048" s="45" t="s">
        <v>995</v>
      </c>
      <c r="S2048" s="45" t="s">
        <v>1546</v>
      </c>
      <c r="T2048" s="44" t="s">
        <v>260</v>
      </c>
      <c r="U2048" s="46">
        <v>600</v>
      </c>
      <c r="V2048" s="46">
        <v>541.64</v>
      </c>
    </row>
    <row r="2049" spans="2:22" x14ac:dyDescent="0.2">
      <c r="B2049" s="14" t="str">
        <f>IF(tabDaten[[#This Row],[MandNr]]="","Fehler",IF(tabDaten[[#This Row],[MandNr]]=1,"1 Stadt Bad Rappenau","2 Eigenbetrieb Stadtenwässerung"))</f>
        <v>1 Stadt Bad Rappenau</v>
      </c>
      <c r="C2049" s="14" t="str">
        <f>IF(OR(tabDaten[[#This Row],[art]]="00",tabDaten[[#This Row],[art]]="01",tabDaten[[#This Row],[art]]="60",tabDaten[[#This Row],[art]]="61"),"0 Verwaltungshaushalt","1 Vermögenshaushalt")</f>
        <v>0 Verwaltungshaushalt</v>
      </c>
      <c r="D2049" s="14" t="str">
        <f>VLOOKUP(tabDaten[[#This Row],[art]],tabKontenart[],2,FALSE)</f>
        <v>01 Ausgaben VerwaltungsHH</v>
      </c>
      <c r="E2049" s="14" t="str">
        <f>LEFT(tabDaten[[#This Row],[Gld]],1) &amp; "    " &amp;VLOOKUP((tabDaten[[#This Row],[MandNr]]&amp;"x"&amp;LEFT(tabDaten[[#This Row],[Gld]],1)),tabGliederung[],2,FALSE)</f>
        <v>7    öffentliche Einrichtungen,  Wirtschaftsförderung</v>
      </c>
      <c r="F2049" s="14" t="str">
        <f>LEFT(tabDaten[[#This Row],[Gld]],2) &amp; "    " &amp;VLOOKUP((tabDaten[[#This Row],[MandNr]]&amp;"x"&amp;LEFT(tabDaten[[#This Row],[Gld]],2)),tabGliederung[],2,FALSE)</f>
        <v xml:space="preserve">76    sonstige öffentliche Einrichtungen </v>
      </c>
      <c r="G20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763    Anschlagsäulen, Plakattafeln u. so. Werbeeinr.</v>
      </c>
      <c r="H2049" s="14" t="str">
        <f>LEFT(tabDaten[[#This Row],[Gld]],4) &amp; "    " &amp;VLOOKUP((tabDaten[[#This Row],[MandNr]]&amp;"x"&amp;LEFT(tabDaten[[#This Row],[Gld]],4)),tabGliederung[],2,FALSE)</f>
        <v>7630    Anschlagsäulen, Plakattafeln,  sonst. Werbeeinrichtungen</v>
      </c>
      <c r="I2049" s="14" t="str">
        <f>IF(OR(LEFT(tabDaten[[#This Row],[Grp]],1)*1=3,LEFT(tabDaten[[#This Row],[Grp]],1)*1=9),LEFT(tabDaten[[#This Row],[Grp]],2),LEFT(tabDaten[[#This Row],[Grp]],1))</f>
        <v>6</v>
      </c>
      <c r="J2049" s="14" t="str">
        <f>VLOOKUP(tabDaten[[#This Row],[GrpKurz]],tabGruppierung[],2,FALSE)</f>
        <v>A   Sächlicher Verwaltungs- und Betriebsaufwand</v>
      </c>
      <c r="K20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7630-635000    sächliche Zweckausgaben   </v>
      </c>
      <c r="L2049" s="17">
        <f>IF(OR(tabDaten[[#This Row],[art]]="00",tabDaten[[#This Row],[art]]="10"),tabDaten[[#This Row],[Plan]],tabDaten[[#This Row],[Plan]]*-1)</f>
        <v>-500</v>
      </c>
      <c r="M2049" s="18">
        <f>IF(OR(tabDaten[[#This Row],[art]]="00",tabDaten[[#This Row],[art]]="10",tabDaten[[#This Row],[art]]="60",tabDaten[[#This Row],[art]]="70"),tabDaten[[#This Row],[Rechnung]],tabDaten[[#This Row],[Rechnung]]*-1)</f>
        <v>-108.15</v>
      </c>
      <c r="N2049" s="44">
        <v>1</v>
      </c>
      <c r="O2049" s="45" t="s">
        <v>997</v>
      </c>
      <c r="P2049" s="45" t="s">
        <v>1397</v>
      </c>
      <c r="Q2049" s="45" t="s">
        <v>1745</v>
      </c>
      <c r="R2049" s="45" t="s">
        <v>995</v>
      </c>
      <c r="S2049" s="45" t="s">
        <v>1546</v>
      </c>
      <c r="T2049" s="44" t="s">
        <v>207</v>
      </c>
      <c r="U2049" s="46">
        <v>500</v>
      </c>
      <c r="V2049" s="46">
        <v>108.15</v>
      </c>
    </row>
    <row r="2050" spans="2:22" x14ac:dyDescent="0.2">
      <c r="B2050" s="14" t="str">
        <f>IF(tabDaten[[#This Row],[MandNr]]="","Fehler",IF(tabDaten[[#This Row],[MandNr]]=1,"1 Stadt Bad Rappenau","2 Eigenbetrieb Stadtenwässerung"))</f>
        <v>1 Stadt Bad Rappenau</v>
      </c>
      <c r="C2050" s="14" t="str">
        <f>IF(OR(tabDaten[[#This Row],[art]]="00",tabDaten[[#This Row],[art]]="01",tabDaten[[#This Row],[art]]="60",tabDaten[[#This Row],[art]]="61"),"0 Verwaltungshaushalt","1 Vermögenshaushalt")</f>
        <v>0 Verwaltungshaushalt</v>
      </c>
      <c r="D2050" s="14" t="str">
        <f>VLOOKUP(tabDaten[[#This Row],[art]],tabKontenart[],2,FALSE)</f>
        <v>01 Ausgaben VerwaltungsHH</v>
      </c>
      <c r="E2050" s="14" t="str">
        <f>LEFT(tabDaten[[#This Row],[Gld]],1) &amp; "    " &amp;VLOOKUP((tabDaten[[#This Row],[MandNr]]&amp;"x"&amp;LEFT(tabDaten[[#This Row],[Gld]],1)),tabGliederung[],2,FALSE)</f>
        <v>7    öffentliche Einrichtungen,  Wirtschaftsförderung</v>
      </c>
      <c r="F2050" s="14" t="str">
        <f>LEFT(tabDaten[[#This Row],[Gld]],2) &amp; "    " &amp;VLOOKUP((tabDaten[[#This Row],[MandNr]]&amp;"x"&amp;LEFT(tabDaten[[#This Row],[Gld]],2)),tabGliederung[],2,FALSE)</f>
        <v xml:space="preserve">76    sonstige öffentliche Einrichtungen </v>
      </c>
      <c r="G20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765    öffentliche Bedürfnisanstalten </v>
      </c>
      <c r="H2050" s="14" t="str">
        <f>LEFT(tabDaten[[#This Row],[Gld]],4) &amp; "    " &amp;VLOOKUP((tabDaten[[#This Row],[MandNr]]&amp;"x"&amp;LEFT(tabDaten[[#This Row],[Gld]],4)),tabGliederung[],2,FALSE)</f>
        <v xml:space="preserve">7650    öffentl. Bedürfnisanstalt </v>
      </c>
      <c r="I2050" s="14" t="str">
        <f>IF(OR(LEFT(tabDaten[[#This Row],[Grp]],1)*1=3,LEFT(tabDaten[[#This Row],[Grp]],1)*1=9),LEFT(tabDaten[[#This Row],[Grp]],2),LEFT(tabDaten[[#This Row],[Grp]],1))</f>
        <v>5</v>
      </c>
      <c r="J2050" s="14" t="str">
        <f>VLOOKUP(tabDaten[[#This Row],[GrpKurz]],tabGruppierung[],2,FALSE)</f>
        <v>A   Sächlicher Verwaltungs- und Betriebsaufwand</v>
      </c>
      <c r="K20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7650-501000    Gebäudeunterhaltung   </v>
      </c>
      <c r="L2050" s="17">
        <f>IF(OR(tabDaten[[#This Row],[art]]="00",tabDaten[[#This Row],[art]]="10"),tabDaten[[#This Row],[Plan]],tabDaten[[#This Row],[Plan]]*-1)</f>
        <v>-3000</v>
      </c>
      <c r="M2050" s="18">
        <f>IF(OR(tabDaten[[#This Row],[art]]="00",tabDaten[[#This Row],[art]]="10",tabDaten[[#This Row],[art]]="60",tabDaten[[#This Row],[art]]="70"),tabDaten[[#This Row],[Rechnung]],tabDaten[[#This Row],[Rechnung]]*-1)</f>
        <v>-287.2</v>
      </c>
      <c r="N2050" s="44">
        <v>1</v>
      </c>
      <c r="O2050" s="45" t="s">
        <v>997</v>
      </c>
      <c r="P2050" s="45" t="s">
        <v>1399</v>
      </c>
      <c r="Q2050" s="45" t="s">
        <v>1730</v>
      </c>
      <c r="R2050" s="45" t="s">
        <v>995</v>
      </c>
      <c r="S2050" s="45" t="s">
        <v>1546</v>
      </c>
      <c r="T2050" s="44" t="s">
        <v>133</v>
      </c>
      <c r="U2050" s="46">
        <v>3000</v>
      </c>
      <c r="V2050" s="46">
        <v>287.2</v>
      </c>
    </row>
    <row r="2051" spans="2:22" x14ac:dyDescent="0.2">
      <c r="B2051" s="14" t="str">
        <f>IF(tabDaten[[#This Row],[MandNr]]="","Fehler",IF(tabDaten[[#This Row],[MandNr]]=1,"1 Stadt Bad Rappenau","2 Eigenbetrieb Stadtenwässerung"))</f>
        <v>1 Stadt Bad Rappenau</v>
      </c>
      <c r="C2051" s="14" t="str">
        <f>IF(OR(tabDaten[[#This Row],[art]]="00",tabDaten[[#This Row],[art]]="01",tabDaten[[#This Row],[art]]="60",tabDaten[[#This Row],[art]]="61"),"0 Verwaltungshaushalt","1 Vermögenshaushalt")</f>
        <v>0 Verwaltungshaushalt</v>
      </c>
      <c r="D2051" s="14" t="str">
        <f>VLOOKUP(tabDaten[[#This Row],[art]],tabKontenart[],2,FALSE)</f>
        <v>01 Ausgaben VerwaltungsHH</v>
      </c>
      <c r="E2051" s="14" t="str">
        <f>LEFT(tabDaten[[#This Row],[Gld]],1) &amp; "    " &amp;VLOOKUP((tabDaten[[#This Row],[MandNr]]&amp;"x"&amp;LEFT(tabDaten[[#This Row],[Gld]],1)),tabGliederung[],2,FALSE)</f>
        <v>7    öffentliche Einrichtungen,  Wirtschaftsförderung</v>
      </c>
      <c r="F2051" s="14" t="str">
        <f>LEFT(tabDaten[[#This Row],[Gld]],2) &amp; "    " &amp;VLOOKUP((tabDaten[[#This Row],[MandNr]]&amp;"x"&amp;LEFT(tabDaten[[#This Row],[Gld]],2)),tabGliederung[],2,FALSE)</f>
        <v xml:space="preserve">76    sonstige öffentliche Einrichtungen </v>
      </c>
      <c r="G20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765    öffentliche Bedürfnisanstalten </v>
      </c>
      <c r="H2051" s="14" t="str">
        <f>LEFT(tabDaten[[#This Row],[Gld]],4) &amp; "    " &amp;VLOOKUP((tabDaten[[#This Row],[MandNr]]&amp;"x"&amp;LEFT(tabDaten[[#This Row],[Gld]],4)),tabGliederung[],2,FALSE)</f>
        <v xml:space="preserve">7650    öffentl. Bedürfnisanstalt </v>
      </c>
      <c r="I2051" s="14" t="str">
        <f>IF(OR(LEFT(tabDaten[[#This Row],[Grp]],1)*1=3,LEFT(tabDaten[[#This Row],[Grp]],1)*1=9),LEFT(tabDaten[[#This Row],[Grp]],2),LEFT(tabDaten[[#This Row],[Grp]],1))</f>
        <v>5</v>
      </c>
      <c r="J2051" s="14" t="str">
        <f>VLOOKUP(tabDaten[[#This Row],[GrpKurz]],tabGruppierung[],2,FALSE)</f>
        <v>A   Sächlicher Verwaltungs- und Betriebsaufwand</v>
      </c>
      <c r="K20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7650-531000    Mieten und Pachten   </v>
      </c>
      <c r="L2051" s="17">
        <f>IF(OR(tabDaten[[#This Row],[art]]="00",tabDaten[[#This Row],[art]]="10"),tabDaten[[#This Row],[Plan]],tabDaten[[#This Row],[Plan]]*-1)</f>
        <v>0</v>
      </c>
      <c r="M2051" s="18">
        <f>IF(OR(tabDaten[[#This Row],[art]]="00",tabDaten[[#This Row],[art]]="10",tabDaten[[#This Row],[art]]="60",tabDaten[[#This Row],[art]]="70"),tabDaten[[#This Row],[Rechnung]],tabDaten[[#This Row],[Rechnung]]*-1)</f>
        <v>-2847.15</v>
      </c>
      <c r="N2051" s="44">
        <v>1</v>
      </c>
      <c r="O2051" s="45" t="s">
        <v>997</v>
      </c>
      <c r="P2051" s="45" t="s">
        <v>1399</v>
      </c>
      <c r="Q2051" s="45" t="s">
        <v>1748</v>
      </c>
      <c r="R2051" s="45" t="s">
        <v>995</v>
      </c>
      <c r="S2051" s="45" t="s">
        <v>1546</v>
      </c>
      <c r="T2051" s="44" t="s">
        <v>43</v>
      </c>
      <c r="U2051" s="46">
        <v>0</v>
      </c>
      <c r="V2051" s="46">
        <v>2847.15</v>
      </c>
    </row>
    <row r="2052" spans="2:22" x14ac:dyDescent="0.2">
      <c r="B2052" s="14" t="str">
        <f>IF(tabDaten[[#This Row],[MandNr]]="","Fehler",IF(tabDaten[[#This Row],[MandNr]]=1,"1 Stadt Bad Rappenau","2 Eigenbetrieb Stadtenwässerung"))</f>
        <v>1 Stadt Bad Rappenau</v>
      </c>
      <c r="C2052" s="14" t="str">
        <f>IF(OR(tabDaten[[#This Row],[art]]="00",tabDaten[[#This Row],[art]]="01",tabDaten[[#This Row],[art]]="60",tabDaten[[#This Row],[art]]="61"),"0 Verwaltungshaushalt","1 Vermögenshaushalt")</f>
        <v>0 Verwaltungshaushalt</v>
      </c>
      <c r="D2052" s="14" t="str">
        <f>VLOOKUP(tabDaten[[#This Row],[art]],tabKontenart[],2,FALSE)</f>
        <v>01 Ausgaben VerwaltungsHH</v>
      </c>
      <c r="E2052" s="14" t="str">
        <f>LEFT(tabDaten[[#This Row],[Gld]],1) &amp; "    " &amp;VLOOKUP((tabDaten[[#This Row],[MandNr]]&amp;"x"&amp;LEFT(tabDaten[[#This Row],[Gld]],1)),tabGliederung[],2,FALSE)</f>
        <v>7    öffentliche Einrichtungen,  Wirtschaftsförderung</v>
      </c>
      <c r="F2052" s="14" t="str">
        <f>LEFT(tabDaten[[#This Row],[Gld]],2) &amp; "    " &amp;VLOOKUP((tabDaten[[#This Row],[MandNr]]&amp;"x"&amp;LEFT(tabDaten[[#This Row],[Gld]],2)),tabGliederung[],2,FALSE)</f>
        <v xml:space="preserve">76    sonstige öffentliche Einrichtungen </v>
      </c>
      <c r="G20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765    öffentliche Bedürfnisanstalten </v>
      </c>
      <c r="H2052" s="14" t="str">
        <f>LEFT(tabDaten[[#This Row],[Gld]],4) &amp; "    " &amp;VLOOKUP((tabDaten[[#This Row],[MandNr]]&amp;"x"&amp;LEFT(tabDaten[[#This Row],[Gld]],4)),tabGliederung[],2,FALSE)</f>
        <v xml:space="preserve">7650    öffentl. Bedürfnisanstalt </v>
      </c>
      <c r="I2052" s="14" t="str">
        <f>IF(OR(LEFT(tabDaten[[#This Row],[Grp]],1)*1=3,LEFT(tabDaten[[#This Row],[Grp]],1)*1=9),LEFT(tabDaten[[#This Row],[Grp]],2),LEFT(tabDaten[[#This Row],[Grp]],1))</f>
        <v>5</v>
      </c>
      <c r="J2052" s="14" t="str">
        <f>VLOOKUP(tabDaten[[#This Row],[GrpKurz]],tabGruppierung[],2,FALSE)</f>
        <v>A   Sächlicher Verwaltungs- und Betriebsaufwand</v>
      </c>
      <c r="K20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7650-541000    Strom   </v>
      </c>
      <c r="L2052" s="17">
        <f>IF(OR(tabDaten[[#This Row],[art]]="00",tabDaten[[#This Row],[art]]="10"),tabDaten[[#This Row],[Plan]],tabDaten[[#This Row],[Plan]]*-1)</f>
        <v>-600</v>
      </c>
      <c r="M2052" s="18">
        <f>IF(OR(tabDaten[[#This Row],[art]]="00",tabDaten[[#This Row],[art]]="10",tabDaten[[#This Row],[art]]="60",tabDaten[[#This Row],[art]]="70"),tabDaten[[#This Row],[Rechnung]],tabDaten[[#This Row],[Rechnung]]*-1)</f>
        <v>-155.79</v>
      </c>
      <c r="N2052" s="44">
        <v>1</v>
      </c>
      <c r="O2052" s="45" t="s">
        <v>997</v>
      </c>
      <c r="P2052" s="45" t="s">
        <v>1399</v>
      </c>
      <c r="Q2052" s="45" t="s">
        <v>1732</v>
      </c>
      <c r="R2052" s="45" t="s">
        <v>995</v>
      </c>
      <c r="S2052" s="45" t="s">
        <v>1546</v>
      </c>
      <c r="T2052" s="44" t="s">
        <v>135</v>
      </c>
      <c r="U2052" s="46">
        <v>600</v>
      </c>
      <c r="V2052" s="46">
        <v>155.79</v>
      </c>
    </row>
    <row r="2053" spans="2:22" x14ac:dyDescent="0.2">
      <c r="B2053" s="14" t="str">
        <f>IF(tabDaten[[#This Row],[MandNr]]="","Fehler",IF(tabDaten[[#This Row],[MandNr]]=1,"1 Stadt Bad Rappenau","2 Eigenbetrieb Stadtenwässerung"))</f>
        <v>1 Stadt Bad Rappenau</v>
      </c>
      <c r="C2053" s="14" t="str">
        <f>IF(OR(tabDaten[[#This Row],[art]]="00",tabDaten[[#This Row],[art]]="01",tabDaten[[#This Row],[art]]="60",tabDaten[[#This Row],[art]]="61"),"0 Verwaltungshaushalt","1 Vermögenshaushalt")</f>
        <v>0 Verwaltungshaushalt</v>
      </c>
      <c r="D2053" s="14" t="str">
        <f>VLOOKUP(tabDaten[[#This Row],[art]],tabKontenart[],2,FALSE)</f>
        <v>01 Ausgaben VerwaltungsHH</v>
      </c>
      <c r="E2053" s="14" t="str">
        <f>LEFT(tabDaten[[#This Row],[Gld]],1) &amp; "    " &amp;VLOOKUP((tabDaten[[#This Row],[MandNr]]&amp;"x"&amp;LEFT(tabDaten[[#This Row],[Gld]],1)),tabGliederung[],2,FALSE)</f>
        <v>7    öffentliche Einrichtungen,  Wirtschaftsförderung</v>
      </c>
      <c r="F2053" s="14" t="str">
        <f>LEFT(tabDaten[[#This Row],[Gld]],2) &amp; "    " &amp;VLOOKUP((tabDaten[[#This Row],[MandNr]]&amp;"x"&amp;LEFT(tabDaten[[#This Row],[Gld]],2)),tabGliederung[],2,FALSE)</f>
        <v xml:space="preserve">76    sonstige öffentliche Einrichtungen </v>
      </c>
      <c r="G20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765    öffentliche Bedürfnisanstalten </v>
      </c>
      <c r="H2053" s="14" t="str">
        <f>LEFT(tabDaten[[#This Row],[Gld]],4) &amp; "    " &amp;VLOOKUP((tabDaten[[#This Row],[MandNr]]&amp;"x"&amp;LEFT(tabDaten[[#This Row],[Gld]],4)),tabGliederung[],2,FALSE)</f>
        <v xml:space="preserve">7650    öffentl. Bedürfnisanstalt </v>
      </c>
      <c r="I2053" s="14" t="str">
        <f>IF(OR(LEFT(tabDaten[[#This Row],[Grp]],1)*1=3,LEFT(tabDaten[[#This Row],[Grp]],1)*1=9),LEFT(tabDaten[[#This Row],[Grp]],2),LEFT(tabDaten[[#This Row],[Grp]],1))</f>
        <v>5</v>
      </c>
      <c r="J2053" s="14" t="str">
        <f>VLOOKUP(tabDaten[[#This Row],[GrpKurz]],tabGruppierung[],2,FALSE)</f>
        <v>A   Sächlicher Verwaltungs- und Betriebsaufwand</v>
      </c>
      <c r="K20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7650-542000    Wasser / Abwasser   </v>
      </c>
      <c r="L2053" s="17">
        <f>IF(OR(tabDaten[[#This Row],[art]]="00",tabDaten[[#This Row],[art]]="10"),tabDaten[[#This Row],[Plan]],tabDaten[[#This Row],[Plan]]*-1)</f>
        <v>-600</v>
      </c>
      <c r="M2053" s="18">
        <f>IF(OR(tabDaten[[#This Row],[art]]="00",tabDaten[[#This Row],[art]]="10",tabDaten[[#This Row],[art]]="60",tabDaten[[#This Row],[art]]="70"),tabDaten[[#This Row],[Rechnung]],tabDaten[[#This Row],[Rechnung]]*-1)</f>
        <v>-603.89</v>
      </c>
      <c r="N2053" s="44">
        <v>1</v>
      </c>
      <c r="O2053" s="45" t="s">
        <v>997</v>
      </c>
      <c r="P2053" s="45" t="s">
        <v>1399</v>
      </c>
      <c r="Q2053" s="45" t="s">
        <v>1733</v>
      </c>
      <c r="R2053" s="45" t="s">
        <v>995</v>
      </c>
      <c r="S2053" s="45" t="s">
        <v>1546</v>
      </c>
      <c r="T2053" s="44" t="s">
        <v>136</v>
      </c>
      <c r="U2053" s="46">
        <v>600</v>
      </c>
      <c r="V2053" s="46">
        <v>603.89</v>
      </c>
    </row>
    <row r="2054" spans="2:22" x14ac:dyDescent="0.2">
      <c r="B2054" s="14" t="str">
        <f>IF(tabDaten[[#This Row],[MandNr]]="","Fehler",IF(tabDaten[[#This Row],[MandNr]]=1,"1 Stadt Bad Rappenau","2 Eigenbetrieb Stadtenwässerung"))</f>
        <v>1 Stadt Bad Rappenau</v>
      </c>
      <c r="C2054" s="14" t="str">
        <f>IF(OR(tabDaten[[#This Row],[art]]="00",tabDaten[[#This Row],[art]]="01",tabDaten[[#This Row],[art]]="60",tabDaten[[#This Row],[art]]="61"),"0 Verwaltungshaushalt","1 Vermögenshaushalt")</f>
        <v>0 Verwaltungshaushalt</v>
      </c>
      <c r="D2054" s="14" t="str">
        <f>VLOOKUP(tabDaten[[#This Row],[art]],tabKontenart[],2,FALSE)</f>
        <v>01 Ausgaben VerwaltungsHH</v>
      </c>
      <c r="E2054" s="14" t="str">
        <f>LEFT(tabDaten[[#This Row],[Gld]],1) &amp; "    " &amp;VLOOKUP((tabDaten[[#This Row],[MandNr]]&amp;"x"&amp;LEFT(tabDaten[[#This Row],[Gld]],1)),tabGliederung[],2,FALSE)</f>
        <v>7    öffentliche Einrichtungen,  Wirtschaftsförderung</v>
      </c>
      <c r="F2054" s="14" t="str">
        <f>LEFT(tabDaten[[#This Row],[Gld]],2) &amp; "    " &amp;VLOOKUP((tabDaten[[#This Row],[MandNr]]&amp;"x"&amp;LEFT(tabDaten[[#This Row],[Gld]],2)),tabGliederung[],2,FALSE)</f>
        <v xml:space="preserve">76    sonstige öffentliche Einrichtungen </v>
      </c>
      <c r="G20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765    öffentliche Bedürfnisanstalten </v>
      </c>
      <c r="H2054" s="14" t="str">
        <f>LEFT(tabDaten[[#This Row],[Gld]],4) &amp; "    " &amp;VLOOKUP((tabDaten[[#This Row],[MandNr]]&amp;"x"&amp;LEFT(tabDaten[[#This Row],[Gld]],4)),tabGliederung[],2,FALSE)</f>
        <v xml:space="preserve">7650    öffentl. Bedürfnisanstalt </v>
      </c>
      <c r="I2054" s="14" t="str">
        <f>IF(OR(LEFT(tabDaten[[#This Row],[Grp]],1)*1=3,LEFT(tabDaten[[#This Row],[Grp]],1)*1=9),LEFT(tabDaten[[#This Row],[Grp]],2),LEFT(tabDaten[[#This Row],[Grp]],1))</f>
        <v>5</v>
      </c>
      <c r="J2054" s="14" t="str">
        <f>VLOOKUP(tabDaten[[#This Row],[GrpKurz]],tabGruppierung[],2,FALSE)</f>
        <v>A   Sächlicher Verwaltungs- und Betriebsaufwand</v>
      </c>
      <c r="K20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7650-545000    Reinigungskosten   </v>
      </c>
      <c r="L2054" s="17">
        <f>IF(OR(tabDaten[[#This Row],[art]]="00",tabDaten[[#This Row],[art]]="10"),tabDaten[[#This Row],[Plan]],tabDaten[[#This Row],[Plan]]*-1)</f>
        <v>-9700</v>
      </c>
      <c r="M2054" s="18">
        <f>IF(OR(tabDaten[[#This Row],[art]]="00",tabDaten[[#This Row],[art]]="10",tabDaten[[#This Row],[art]]="60",tabDaten[[#This Row],[art]]="70"),tabDaten[[#This Row],[Rechnung]],tabDaten[[#This Row],[Rechnung]]*-1)</f>
        <v>-8971.7099999999991</v>
      </c>
      <c r="N2054" s="44">
        <v>1</v>
      </c>
      <c r="O2054" s="45" t="s">
        <v>997</v>
      </c>
      <c r="P2054" s="45" t="s">
        <v>1399</v>
      </c>
      <c r="Q2054" s="45" t="s">
        <v>1736</v>
      </c>
      <c r="R2054" s="45" t="s">
        <v>995</v>
      </c>
      <c r="S2054" s="45" t="s">
        <v>1546</v>
      </c>
      <c r="T2054" s="44" t="s">
        <v>139</v>
      </c>
      <c r="U2054" s="46">
        <v>9700</v>
      </c>
      <c r="V2054" s="46">
        <v>8971.7099999999991</v>
      </c>
    </row>
    <row r="2055" spans="2:22" x14ac:dyDescent="0.2">
      <c r="B2055" s="14" t="str">
        <f>IF(tabDaten[[#This Row],[MandNr]]="","Fehler",IF(tabDaten[[#This Row],[MandNr]]=1,"1 Stadt Bad Rappenau","2 Eigenbetrieb Stadtenwässerung"))</f>
        <v>1 Stadt Bad Rappenau</v>
      </c>
      <c r="C2055" s="14" t="str">
        <f>IF(OR(tabDaten[[#This Row],[art]]="00",tabDaten[[#This Row],[art]]="01",tabDaten[[#This Row],[art]]="60",tabDaten[[#This Row],[art]]="61"),"0 Verwaltungshaushalt","1 Vermögenshaushalt")</f>
        <v>0 Verwaltungshaushalt</v>
      </c>
      <c r="D2055" s="14" t="str">
        <f>VLOOKUP(tabDaten[[#This Row],[art]],tabKontenart[],2,FALSE)</f>
        <v>01 Ausgaben VerwaltungsHH</v>
      </c>
      <c r="E2055" s="14" t="str">
        <f>LEFT(tabDaten[[#This Row],[Gld]],1) &amp; "    " &amp;VLOOKUP((tabDaten[[#This Row],[MandNr]]&amp;"x"&amp;LEFT(tabDaten[[#This Row],[Gld]],1)),tabGliederung[],2,FALSE)</f>
        <v>7    öffentliche Einrichtungen,  Wirtschaftsförderung</v>
      </c>
      <c r="F2055" s="14" t="str">
        <f>LEFT(tabDaten[[#This Row],[Gld]],2) &amp; "    " &amp;VLOOKUP((tabDaten[[#This Row],[MandNr]]&amp;"x"&amp;LEFT(tabDaten[[#This Row],[Gld]],2)),tabGliederung[],2,FALSE)</f>
        <v xml:space="preserve">76    sonstige öffentliche Einrichtungen </v>
      </c>
      <c r="G20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765    öffentliche Bedürfnisanstalten </v>
      </c>
      <c r="H2055" s="14" t="str">
        <f>LEFT(tabDaten[[#This Row],[Gld]],4) &amp; "    " &amp;VLOOKUP((tabDaten[[#This Row],[MandNr]]&amp;"x"&amp;LEFT(tabDaten[[#This Row],[Gld]],4)),tabGliederung[],2,FALSE)</f>
        <v xml:space="preserve">7650    öffentl. Bedürfnisanstalt </v>
      </c>
      <c r="I2055" s="14" t="str">
        <f>IF(OR(LEFT(tabDaten[[#This Row],[Grp]],1)*1=3,LEFT(tabDaten[[#This Row],[Grp]],1)*1=9),LEFT(tabDaten[[#This Row],[Grp]],2),LEFT(tabDaten[[#This Row],[Grp]],1))</f>
        <v>5</v>
      </c>
      <c r="J2055" s="14" t="str">
        <f>VLOOKUP(tabDaten[[#This Row],[GrpKurz]],tabGruppierung[],2,FALSE)</f>
        <v>A   Sächlicher Verwaltungs- und Betriebsaufwand</v>
      </c>
      <c r="K20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7650-546000    Steuern und Gebäudeversicherungen   </v>
      </c>
      <c r="L2055" s="17">
        <f>IF(OR(tabDaten[[#This Row],[art]]="00",tabDaten[[#This Row],[art]]="10"),tabDaten[[#This Row],[Plan]],tabDaten[[#This Row],[Plan]]*-1)</f>
        <v>-200</v>
      </c>
      <c r="M2055" s="18">
        <f>IF(OR(tabDaten[[#This Row],[art]]="00",tabDaten[[#This Row],[art]]="10",tabDaten[[#This Row],[art]]="60",tabDaten[[#This Row],[art]]="70"),tabDaten[[#This Row],[Rechnung]],tabDaten[[#This Row],[Rechnung]]*-1)</f>
        <v>-189.23</v>
      </c>
      <c r="N2055" s="44">
        <v>1</v>
      </c>
      <c r="O2055" s="45" t="s">
        <v>997</v>
      </c>
      <c r="P2055" s="45" t="s">
        <v>1399</v>
      </c>
      <c r="Q2055" s="45" t="s">
        <v>1737</v>
      </c>
      <c r="R2055" s="45" t="s">
        <v>995</v>
      </c>
      <c r="S2055" s="45" t="s">
        <v>1546</v>
      </c>
      <c r="T2055" s="44" t="s">
        <v>140</v>
      </c>
      <c r="U2055" s="46">
        <v>200</v>
      </c>
      <c r="V2055" s="46">
        <v>189.23</v>
      </c>
    </row>
    <row r="2056" spans="2:22" x14ac:dyDescent="0.2">
      <c r="B2056" s="14" t="str">
        <f>IF(tabDaten[[#This Row],[MandNr]]="","Fehler",IF(tabDaten[[#This Row],[MandNr]]=1,"1 Stadt Bad Rappenau","2 Eigenbetrieb Stadtenwässerung"))</f>
        <v>1 Stadt Bad Rappenau</v>
      </c>
      <c r="C2056" s="14" t="str">
        <f>IF(OR(tabDaten[[#This Row],[art]]="00",tabDaten[[#This Row],[art]]="01",tabDaten[[#This Row],[art]]="60",tabDaten[[#This Row],[art]]="61"),"0 Verwaltungshaushalt","1 Vermögenshaushalt")</f>
        <v>0 Verwaltungshaushalt</v>
      </c>
      <c r="D2056" s="14" t="str">
        <f>VLOOKUP(tabDaten[[#This Row],[art]],tabKontenart[],2,FALSE)</f>
        <v>01 Ausgaben VerwaltungsHH</v>
      </c>
      <c r="E2056" s="14" t="str">
        <f>LEFT(tabDaten[[#This Row],[Gld]],1) &amp; "    " &amp;VLOOKUP((tabDaten[[#This Row],[MandNr]]&amp;"x"&amp;LEFT(tabDaten[[#This Row],[Gld]],1)),tabGliederung[],2,FALSE)</f>
        <v>7    öffentliche Einrichtungen,  Wirtschaftsförderung</v>
      </c>
      <c r="F2056" s="14" t="str">
        <f>LEFT(tabDaten[[#This Row],[Gld]],2) &amp; "    " &amp;VLOOKUP((tabDaten[[#This Row],[MandNr]]&amp;"x"&amp;LEFT(tabDaten[[#This Row],[Gld]],2)),tabGliederung[],2,FALSE)</f>
        <v xml:space="preserve">76    sonstige öffentliche Einrichtungen </v>
      </c>
      <c r="G20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765    öffentliche Bedürfnisanstalten </v>
      </c>
      <c r="H2056" s="14" t="str">
        <f>LEFT(tabDaten[[#This Row],[Gld]],4) &amp; "    " &amp;VLOOKUP((tabDaten[[#This Row],[MandNr]]&amp;"x"&amp;LEFT(tabDaten[[#This Row],[Gld]],4)),tabGliederung[],2,FALSE)</f>
        <v xml:space="preserve">7650    öffentl. Bedürfnisanstalt </v>
      </c>
      <c r="I2056" s="14" t="str">
        <f>IF(OR(LEFT(tabDaten[[#This Row],[Grp]],1)*1=3,LEFT(tabDaten[[#This Row],[Grp]],1)*1=9),LEFT(tabDaten[[#This Row],[Grp]],2),LEFT(tabDaten[[#This Row],[Grp]],1))</f>
        <v>5</v>
      </c>
      <c r="J2056" s="14" t="str">
        <f>VLOOKUP(tabDaten[[#This Row],[GrpKurz]],tabGruppierung[],2,FALSE)</f>
        <v>A   Sächlicher Verwaltungs- und Betriebsaufwand</v>
      </c>
      <c r="K20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7650-549000    sonstige Bewirtschaftungskosten (z.B. Schornsteinfeger, Feuerlöschgeräte) </v>
      </c>
      <c r="L2056" s="17">
        <f>IF(OR(tabDaten[[#This Row],[art]]="00",tabDaten[[#This Row],[art]]="10"),tabDaten[[#This Row],[Plan]],tabDaten[[#This Row],[Plan]]*-1)</f>
        <v>-5700</v>
      </c>
      <c r="M2056" s="18">
        <f>IF(OR(tabDaten[[#This Row],[art]]="00",tabDaten[[#This Row],[art]]="10",tabDaten[[#This Row],[art]]="60",tabDaten[[#This Row],[art]]="70"),tabDaten[[#This Row],[Rechnung]],tabDaten[[#This Row],[Rechnung]]*-1)</f>
        <v>-5592.11</v>
      </c>
      <c r="N2056" s="44">
        <v>1</v>
      </c>
      <c r="O2056" s="45" t="s">
        <v>997</v>
      </c>
      <c r="P2056" s="45" t="s">
        <v>1399</v>
      </c>
      <c r="Q2056" s="45" t="s">
        <v>1738</v>
      </c>
      <c r="R2056" s="45" t="s">
        <v>995</v>
      </c>
      <c r="S2056" s="45" t="s">
        <v>1546</v>
      </c>
      <c r="T2056" s="44" t="s">
        <v>141</v>
      </c>
      <c r="U2056" s="46">
        <v>5700</v>
      </c>
      <c r="V2056" s="46">
        <v>5592.11</v>
      </c>
    </row>
    <row r="2057" spans="2:22" x14ac:dyDescent="0.2">
      <c r="B2057" s="14" t="str">
        <f>IF(tabDaten[[#This Row],[MandNr]]="","Fehler",IF(tabDaten[[#This Row],[MandNr]]=1,"1 Stadt Bad Rappenau","2 Eigenbetrieb Stadtenwässerung"))</f>
        <v>1 Stadt Bad Rappenau</v>
      </c>
      <c r="C2057" s="14" t="str">
        <f>IF(OR(tabDaten[[#This Row],[art]]="00",tabDaten[[#This Row],[art]]="01",tabDaten[[#This Row],[art]]="60",tabDaten[[#This Row],[art]]="61"),"0 Verwaltungshaushalt","1 Vermögenshaushalt")</f>
        <v>0 Verwaltungshaushalt</v>
      </c>
      <c r="D2057" s="14" t="str">
        <f>VLOOKUP(tabDaten[[#This Row],[art]],tabKontenart[],2,FALSE)</f>
        <v>01 Ausgaben VerwaltungsHH</v>
      </c>
      <c r="E2057" s="14" t="str">
        <f>LEFT(tabDaten[[#This Row],[Gld]],1) &amp; "    " &amp;VLOOKUP((tabDaten[[#This Row],[MandNr]]&amp;"x"&amp;LEFT(tabDaten[[#This Row],[Gld]],1)),tabGliederung[],2,FALSE)</f>
        <v>7    öffentliche Einrichtungen,  Wirtschaftsförderung</v>
      </c>
      <c r="F2057" s="14" t="str">
        <f>LEFT(tabDaten[[#This Row],[Gld]],2) &amp; "    " &amp;VLOOKUP((tabDaten[[#This Row],[MandNr]]&amp;"x"&amp;LEFT(tabDaten[[#This Row],[Gld]],2)),tabGliederung[],2,FALSE)</f>
        <v xml:space="preserve">76    sonstige öffentliche Einrichtungen </v>
      </c>
      <c r="G20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765    öffentliche Bedürfnisanstalten </v>
      </c>
      <c r="H2057" s="14" t="str">
        <f>LEFT(tabDaten[[#This Row],[Gld]],4) &amp; "    " &amp;VLOOKUP((tabDaten[[#This Row],[MandNr]]&amp;"x"&amp;LEFT(tabDaten[[#This Row],[Gld]],4)),tabGliederung[],2,FALSE)</f>
        <v xml:space="preserve">7650    öffentl. Bedürfnisanstalt </v>
      </c>
      <c r="I2057" s="14" t="str">
        <f>IF(OR(LEFT(tabDaten[[#This Row],[Grp]],1)*1=3,LEFT(tabDaten[[#This Row],[Grp]],1)*1=9),LEFT(tabDaten[[#This Row],[Grp]],2),LEFT(tabDaten[[#This Row],[Grp]],1))</f>
        <v>6</v>
      </c>
      <c r="J2057" s="14" t="str">
        <f>VLOOKUP(tabDaten[[#This Row],[GrpKurz]],tabGruppierung[],2,FALSE)</f>
        <v>A   Sächlicher Verwaltungs- und Betriebsaufwand</v>
      </c>
      <c r="K20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7650-637000    Entschädigung "Freundliche Toilette"   </v>
      </c>
      <c r="L2057" s="17">
        <f>IF(OR(tabDaten[[#This Row],[art]]="00",tabDaten[[#This Row],[art]]="10"),tabDaten[[#This Row],[Plan]],tabDaten[[#This Row],[Plan]]*-1)</f>
        <v>-6500</v>
      </c>
      <c r="M2057" s="18">
        <f>IF(OR(tabDaten[[#This Row],[art]]="00",tabDaten[[#This Row],[art]]="10",tabDaten[[#This Row],[art]]="60",tabDaten[[#This Row],[art]]="70"),tabDaten[[#This Row],[Rechnung]],tabDaten[[#This Row],[Rechnung]]*-1)</f>
        <v>-4500</v>
      </c>
      <c r="N2057" s="44">
        <v>1</v>
      </c>
      <c r="O2057" s="45" t="s">
        <v>997</v>
      </c>
      <c r="P2057" s="45" t="s">
        <v>1399</v>
      </c>
      <c r="Q2057" s="45" t="s">
        <v>1746</v>
      </c>
      <c r="R2057" s="45" t="s">
        <v>995</v>
      </c>
      <c r="S2057" s="45" t="s">
        <v>1546</v>
      </c>
      <c r="T2057" s="44" t="s">
        <v>261</v>
      </c>
      <c r="U2057" s="46">
        <v>6500</v>
      </c>
      <c r="V2057" s="46">
        <v>4500</v>
      </c>
    </row>
    <row r="2058" spans="2:22" x14ac:dyDescent="0.2">
      <c r="B2058" s="14" t="str">
        <f>IF(tabDaten[[#This Row],[MandNr]]="","Fehler",IF(tabDaten[[#This Row],[MandNr]]=1,"1 Stadt Bad Rappenau","2 Eigenbetrieb Stadtenwässerung"))</f>
        <v>1 Stadt Bad Rappenau</v>
      </c>
      <c r="C2058" s="14" t="str">
        <f>IF(OR(tabDaten[[#This Row],[art]]="00",tabDaten[[#This Row],[art]]="01",tabDaten[[#This Row],[art]]="60",tabDaten[[#This Row],[art]]="61"),"0 Verwaltungshaushalt","1 Vermögenshaushalt")</f>
        <v>0 Verwaltungshaushalt</v>
      </c>
      <c r="D2058" s="14" t="str">
        <f>VLOOKUP(tabDaten[[#This Row],[art]],tabKontenart[],2,FALSE)</f>
        <v>01 Ausgaben VerwaltungsHH</v>
      </c>
      <c r="E2058" s="14" t="str">
        <f>LEFT(tabDaten[[#This Row],[Gld]],1) &amp; "    " &amp;VLOOKUP((tabDaten[[#This Row],[MandNr]]&amp;"x"&amp;LEFT(tabDaten[[#This Row],[Gld]],1)),tabGliederung[],2,FALSE)</f>
        <v>7    öffentliche Einrichtungen,  Wirtschaftsförderung</v>
      </c>
      <c r="F2058" s="14" t="str">
        <f>LEFT(tabDaten[[#This Row],[Gld]],2) &amp; "    " &amp;VLOOKUP((tabDaten[[#This Row],[MandNr]]&amp;"x"&amp;LEFT(tabDaten[[#This Row],[Gld]],2)),tabGliederung[],2,FALSE)</f>
        <v xml:space="preserve">76    sonstige öffentliche Einrichtungen </v>
      </c>
      <c r="G20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58" s="14" t="str">
        <f>LEFT(tabDaten[[#This Row],[Gld]],4) &amp; "    " &amp;VLOOKUP((tabDaten[[#This Row],[MandNr]]&amp;"x"&amp;LEFT(tabDaten[[#This Row],[Gld]],4)),tabGliederung[],2,FALSE)</f>
        <v xml:space="preserve">7670    Bürgerhaus Bad Rappenau </v>
      </c>
      <c r="I2058" s="14" t="str">
        <f>IF(OR(LEFT(tabDaten[[#This Row],[Grp]],1)*1=3,LEFT(tabDaten[[#This Row],[Grp]],1)*1=9),LEFT(tabDaten[[#This Row],[Grp]],2),LEFT(tabDaten[[#This Row],[Grp]],1))</f>
        <v>4</v>
      </c>
      <c r="J2058" s="14" t="str">
        <f>VLOOKUP(tabDaten[[#This Row],[GrpKurz]],tabGruppierung[],2,FALSE)</f>
        <v>A   Personalausgaben</v>
      </c>
      <c r="K20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7670-414000    Vergütungen der Beschäftigten  bis 2005 Angestellte </v>
      </c>
      <c r="L2058" s="17">
        <f>IF(OR(tabDaten[[#This Row],[art]]="00",tabDaten[[#This Row],[art]]="10"),tabDaten[[#This Row],[Plan]],tabDaten[[#This Row],[Plan]]*-1)</f>
        <v>-31100</v>
      </c>
      <c r="M2058" s="18">
        <f>IF(OR(tabDaten[[#This Row],[art]]="00",tabDaten[[#This Row],[art]]="10",tabDaten[[#This Row],[art]]="60",tabDaten[[#This Row],[art]]="70"),tabDaten[[#This Row],[Rechnung]],tabDaten[[#This Row],[Rechnung]]*-1)</f>
        <v>-31848.92</v>
      </c>
      <c r="N2058" s="44">
        <v>1</v>
      </c>
      <c r="O2058" s="45" t="s">
        <v>997</v>
      </c>
      <c r="P2058" s="45" t="s">
        <v>1402</v>
      </c>
      <c r="Q2058" s="45" t="s">
        <v>1707</v>
      </c>
      <c r="R2058" s="45" t="s">
        <v>995</v>
      </c>
      <c r="S2058" s="45" t="s">
        <v>1546</v>
      </c>
      <c r="T2058" s="44" t="s">
        <v>155</v>
      </c>
      <c r="U2058" s="46">
        <v>31100</v>
      </c>
      <c r="V2058" s="46">
        <v>31848.92</v>
      </c>
    </row>
    <row r="2059" spans="2:22" x14ac:dyDescent="0.2">
      <c r="B2059" s="14" t="str">
        <f>IF(tabDaten[[#This Row],[MandNr]]="","Fehler",IF(tabDaten[[#This Row],[MandNr]]=1,"1 Stadt Bad Rappenau","2 Eigenbetrieb Stadtenwässerung"))</f>
        <v>1 Stadt Bad Rappenau</v>
      </c>
      <c r="C2059" s="14" t="str">
        <f>IF(OR(tabDaten[[#This Row],[art]]="00",tabDaten[[#This Row],[art]]="01",tabDaten[[#This Row],[art]]="60",tabDaten[[#This Row],[art]]="61"),"0 Verwaltungshaushalt","1 Vermögenshaushalt")</f>
        <v>0 Verwaltungshaushalt</v>
      </c>
      <c r="D2059" s="14" t="str">
        <f>VLOOKUP(tabDaten[[#This Row],[art]],tabKontenart[],2,FALSE)</f>
        <v>01 Ausgaben VerwaltungsHH</v>
      </c>
      <c r="E2059" s="14" t="str">
        <f>LEFT(tabDaten[[#This Row],[Gld]],1) &amp; "    " &amp;VLOOKUP((tabDaten[[#This Row],[MandNr]]&amp;"x"&amp;LEFT(tabDaten[[#This Row],[Gld]],1)),tabGliederung[],2,FALSE)</f>
        <v>7    öffentliche Einrichtungen,  Wirtschaftsförderung</v>
      </c>
      <c r="F2059" s="14" t="str">
        <f>LEFT(tabDaten[[#This Row],[Gld]],2) &amp; "    " &amp;VLOOKUP((tabDaten[[#This Row],[MandNr]]&amp;"x"&amp;LEFT(tabDaten[[#This Row],[Gld]],2)),tabGliederung[],2,FALSE)</f>
        <v xml:space="preserve">76    sonstige öffentliche Einrichtungen </v>
      </c>
      <c r="G20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59" s="14" t="str">
        <f>LEFT(tabDaten[[#This Row],[Gld]],4) &amp; "    " &amp;VLOOKUP((tabDaten[[#This Row],[MandNr]]&amp;"x"&amp;LEFT(tabDaten[[#This Row],[Gld]],4)),tabGliederung[],2,FALSE)</f>
        <v xml:space="preserve">7670    Bürgerhaus Bad Rappenau </v>
      </c>
      <c r="I2059" s="14" t="str">
        <f>IF(OR(LEFT(tabDaten[[#This Row],[Grp]],1)*1=3,LEFT(tabDaten[[#This Row],[Grp]],1)*1=9),LEFT(tabDaten[[#This Row],[Grp]],2),LEFT(tabDaten[[#This Row],[Grp]],1))</f>
        <v>4</v>
      </c>
      <c r="J2059" s="14" t="str">
        <f>VLOOKUP(tabDaten[[#This Row],[GrpKurz]],tabGruppierung[],2,FALSE)</f>
        <v>A   Personalausgaben</v>
      </c>
      <c r="K20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7670-434000    Beiträge Versorgungskasse  bis 2005 nur Angestellte </v>
      </c>
      <c r="L2059" s="17">
        <f>IF(OR(tabDaten[[#This Row],[art]]="00",tabDaten[[#This Row],[art]]="10"),tabDaten[[#This Row],[Plan]],tabDaten[[#This Row],[Plan]]*-1)</f>
        <v>-2700</v>
      </c>
      <c r="M2059" s="18">
        <f>IF(OR(tabDaten[[#This Row],[art]]="00",tabDaten[[#This Row],[art]]="10",tabDaten[[#This Row],[art]]="60",tabDaten[[#This Row],[art]]="70"),tabDaten[[#This Row],[Rechnung]],tabDaten[[#This Row],[Rechnung]]*-1)</f>
        <v>-2722.85</v>
      </c>
      <c r="N2059" s="44">
        <v>1</v>
      </c>
      <c r="O2059" s="45" t="s">
        <v>997</v>
      </c>
      <c r="P2059" s="45" t="s">
        <v>1402</v>
      </c>
      <c r="Q2059" s="45" t="s">
        <v>1709</v>
      </c>
      <c r="R2059" s="45" t="s">
        <v>995</v>
      </c>
      <c r="S2059" s="45" t="s">
        <v>1546</v>
      </c>
      <c r="T2059" s="44" t="s">
        <v>104</v>
      </c>
      <c r="U2059" s="46">
        <v>2700</v>
      </c>
      <c r="V2059" s="46">
        <v>2722.85</v>
      </c>
    </row>
    <row r="2060" spans="2:22" x14ac:dyDescent="0.2">
      <c r="B2060" s="14" t="str">
        <f>IF(tabDaten[[#This Row],[MandNr]]="","Fehler",IF(tabDaten[[#This Row],[MandNr]]=1,"1 Stadt Bad Rappenau","2 Eigenbetrieb Stadtenwässerung"))</f>
        <v>1 Stadt Bad Rappenau</v>
      </c>
      <c r="C2060" s="14" t="str">
        <f>IF(OR(tabDaten[[#This Row],[art]]="00",tabDaten[[#This Row],[art]]="01",tabDaten[[#This Row],[art]]="60",tabDaten[[#This Row],[art]]="61"),"0 Verwaltungshaushalt","1 Vermögenshaushalt")</f>
        <v>0 Verwaltungshaushalt</v>
      </c>
      <c r="D2060" s="14" t="str">
        <f>VLOOKUP(tabDaten[[#This Row],[art]],tabKontenart[],2,FALSE)</f>
        <v>01 Ausgaben VerwaltungsHH</v>
      </c>
      <c r="E2060" s="14" t="str">
        <f>LEFT(tabDaten[[#This Row],[Gld]],1) &amp; "    " &amp;VLOOKUP((tabDaten[[#This Row],[MandNr]]&amp;"x"&amp;LEFT(tabDaten[[#This Row],[Gld]],1)),tabGliederung[],2,FALSE)</f>
        <v>7    öffentliche Einrichtungen,  Wirtschaftsförderung</v>
      </c>
      <c r="F2060" s="14" t="str">
        <f>LEFT(tabDaten[[#This Row],[Gld]],2) &amp; "    " &amp;VLOOKUP((tabDaten[[#This Row],[MandNr]]&amp;"x"&amp;LEFT(tabDaten[[#This Row],[Gld]],2)),tabGliederung[],2,FALSE)</f>
        <v xml:space="preserve">76    sonstige öffentliche Einrichtungen </v>
      </c>
      <c r="G20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0" s="14" t="str">
        <f>LEFT(tabDaten[[#This Row],[Gld]],4) &amp; "    " &amp;VLOOKUP((tabDaten[[#This Row],[MandNr]]&amp;"x"&amp;LEFT(tabDaten[[#This Row],[Gld]],4)),tabGliederung[],2,FALSE)</f>
        <v xml:space="preserve">7670    Bürgerhaus Bad Rappenau </v>
      </c>
      <c r="I2060" s="14" t="str">
        <f>IF(OR(LEFT(tabDaten[[#This Row],[Grp]],1)*1=3,LEFT(tabDaten[[#This Row],[Grp]],1)*1=9),LEFT(tabDaten[[#This Row],[Grp]],2),LEFT(tabDaten[[#This Row],[Grp]],1))</f>
        <v>4</v>
      </c>
      <c r="J2060" s="14" t="str">
        <f>VLOOKUP(tabDaten[[#This Row],[GrpKurz]],tabGruppierung[],2,FALSE)</f>
        <v>A   Personalausgaben</v>
      </c>
      <c r="K20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7670-444000    Beiträge zur gesetzlichen Sozialversicherung für bis 2005 nur Angestellte </v>
      </c>
      <c r="L2060" s="17">
        <f>IF(OR(tabDaten[[#This Row],[art]]="00",tabDaten[[#This Row],[art]]="10"),tabDaten[[#This Row],[Plan]],tabDaten[[#This Row],[Plan]]*-1)</f>
        <v>-6300</v>
      </c>
      <c r="M2060" s="18">
        <f>IF(OR(tabDaten[[#This Row],[art]]="00",tabDaten[[#This Row],[art]]="10",tabDaten[[#This Row],[art]]="60",tabDaten[[#This Row],[art]]="70"),tabDaten[[#This Row],[Rechnung]],tabDaten[[#This Row],[Rechnung]]*-1)</f>
        <v>-6462.13</v>
      </c>
      <c r="N2060" s="44">
        <v>1</v>
      </c>
      <c r="O2060" s="45" t="s">
        <v>997</v>
      </c>
      <c r="P2060" s="45" t="s">
        <v>1402</v>
      </c>
      <c r="Q2060" s="45" t="s">
        <v>1710</v>
      </c>
      <c r="R2060" s="45" t="s">
        <v>995</v>
      </c>
      <c r="S2060" s="45" t="s">
        <v>1546</v>
      </c>
      <c r="T2060" s="44" t="s">
        <v>202</v>
      </c>
      <c r="U2060" s="46">
        <v>6300</v>
      </c>
      <c r="V2060" s="46">
        <v>6462.13</v>
      </c>
    </row>
    <row r="2061" spans="2:22" x14ac:dyDescent="0.2">
      <c r="B2061" s="14" t="str">
        <f>IF(tabDaten[[#This Row],[MandNr]]="","Fehler",IF(tabDaten[[#This Row],[MandNr]]=1,"1 Stadt Bad Rappenau","2 Eigenbetrieb Stadtenwässerung"))</f>
        <v>1 Stadt Bad Rappenau</v>
      </c>
      <c r="C2061" s="14" t="str">
        <f>IF(OR(tabDaten[[#This Row],[art]]="00",tabDaten[[#This Row],[art]]="01",tabDaten[[#This Row],[art]]="60",tabDaten[[#This Row],[art]]="61"),"0 Verwaltungshaushalt","1 Vermögenshaushalt")</f>
        <v>0 Verwaltungshaushalt</v>
      </c>
      <c r="D2061" s="14" t="str">
        <f>VLOOKUP(tabDaten[[#This Row],[art]],tabKontenart[],2,FALSE)</f>
        <v>01 Ausgaben VerwaltungsHH</v>
      </c>
      <c r="E2061" s="14" t="str">
        <f>LEFT(tabDaten[[#This Row],[Gld]],1) &amp; "    " &amp;VLOOKUP((tabDaten[[#This Row],[MandNr]]&amp;"x"&amp;LEFT(tabDaten[[#This Row],[Gld]],1)),tabGliederung[],2,FALSE)</f>
        <v>7    öffentliche Einrichtungen,  Wirtschaftsförderung</v>
      </c>
      <c r="F2061" s="14" t="str">
        <f>LEFT(tabDaten[[#This Row],[Gld]],2) &amp; "    " &amp;VLOOKUP((tabDaten[[#This Row],[MandNr]]&amp;"x"&amp;LEFT(tabDaten[[#This Row],[Gld]],2)),tabGliederung[],2,FALSE)</f>
        <v xml:space="preserve">76    sonstige öffentliche Einrichtungen </v>
      </c>
      <c r="G20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1" s="14" t="str">
        <f>LEFT(tabDaten[[#This Row],[Gld]],4) &amp; "    " &amp;VLOOKUP((tabDaten[[#This Row],[MandNr]]&amp;"x"&amp;LEFT(tabDaten[[#This Row],[Gld]],4)),tabGliederung[],2,FALSE)</f>
        <v xml:space="preserve">7670    Bürgerhaus Bad Rappenau </v>
      </c>
      <c r="I2061" s="14" t="str">
        <f>IF(OR(LEFT(tabDaten[[#This Row],[Grp]],1)*1=3,LEFT(tabDaten[[#This Row],[Grp]],1)*1=9),LEFT(tabDaten[[#This Row],[Grp]],2),LEFT(tabDaten[[#This Row],[Grp]],1))</f>
        <v>4</v>
      </c>
      <c r="J2061" s="14" t="str">
        <f>VLOOKUP(tabDaten[[#This Row],[GrpKurz]],tabGruppierung[],2,FALSE)</f>
        <v>A   Personalausgaben</v>
      </c>
      <c r="K20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7670-450000    Beihilfen, Unterstützung und dgl..  </v>
      </c>
      <c r="L2061" s="17">
        <f>IF(OR(tabDaten[[#This Row],[art]]="00",tabDaten[[#This Row],[art]]="10"),tabDaten[[#This Row],[Plan]],tabDaten[[#This Row],[Plan]]*-1)</f>
        <v>-100</v>
      </c>
      <c r="M2061" s="18">
        <f>IF(OR(tabDaten[[#This Row],[art]]="00",tabDaten[[#This Row],[art]]="10",tabDaten[[#This Row],[art]]="60",tabDaten[[#This Row],[art]]="70"),tabDaten[[#This Row],[Rechnung]],tabDaten[[#This Row],[Rechnung]]*-1)</f>
        <v>-3.92</v>
      </c>
      <c r="N2061" s="44">
        <v>1</v>
      </c>
      <c r="O2061" s="45" t="s">
        <v>997</v>
      </c>
      <c r="P2061" s="45" t="s">
        <v>1402</v>
      </c>
      <c r="Q2061" s="45" t="s">
        <v>1711</v>
      </c>
      <c r="R2061" s="45" t="s">
        <v>995</v>
      </c>
      <c r="S2061" s="45" t="s">
        <v>1546</v>
      </c>
      <c r="T2061" s="44" t="s">
        <v>183</v>
      </c>
      <c r="U2061" s="46">
        <v>100</v>
      </c>
      <c r="V2061" s="46">
        <v>3.92</v>
      </c>
    </row>
    <row r="2062" spans="2:22" x14ac:dyDescent="0.2">
      <c r="B2062" s="14" t="str">
        <f>IF(tabDaten[[#This Row],[MandNr]]="","Fehler",IF(tabDaten[[#This Row],[MandNr]]=1,"1 Stadt Bad Rappenau","2 Eigenbetrieb Stadtenwässerung"))</f>
        <v>1 Stadt Bad Rappenau</v>
      </c>
      <c r="C2062" s="14" t="str">
        <f>IF(OR(tabDaten[[#This Row],[art]]="00",tabDaten[[#This Row],[art]]="01",tabDaten[[#This Row],[art]]="60",tabDaten[[#This Row],[art]]="61"),"0 Verwaltungshaushalt","1 Vermögenshaushalt")</f>
        <v>0 Verwaltungshaushalt</v>
      </c>
      <c r="D2062" s="14" t="str">
        <f>VLOOKUP(tabDaten[[#This Row],[art]],tabKontenart[],2,FALSE)</f>
        <v>01 Ausgaben VerwaltungsHH</v>
      </c>
      <c r="E2062" s="14" t="str">
        <f>LEFT(tabDaten[[#This Row],[Gld]],1) &amp; "    " &amp;VLOOKUP((tabDaten[[#This Row],[MandNr]]&amp;"x"&amp;LEFT(tabDaten[[#This Row],[Gld]],1)),tabGliederung[],2,FALSE)</f>
        <v>7    öffentliche Einrichtungen,  Wirtschaftsförderung</v>
      </c>
      <c r="F2062" s="14" t="str">
        <f>LEFT(tabDaten[[#This Row],[Gld]],2) &amp; "    " &amp;VLOOKUP((tabDaten[[#This Row],[MandNr]]&amp;"x"&amp;LEFT(tabDaten[[#This Row],[Gld]],2)),tabGliederung[],2,FALSE)</f>
        <v xml:space="preserve">76    sonstige öffentliche Einrichtungen </v>
      </c>
      <c r="G20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2" s="14" t="str">
        <f>LEFT(tabDaten[[#This Row],[Gld]],4) &amp; "    " &amp;VLOOKUP((tabDaten[[#This Row],[MandNr]]&amp;"x"&amp;LEFT(tabDaten[[#This Row],[Gld]],4)),tabGliederung[],2,FALSE)</f>
        <v xml:space="preserve">7670    Bürgerhaus Bad Rappenau </v>
      </c>
      <c r="I2062" s="14" t="str">
        <f>IF(OR(LEFT(tabDaten[[#This Row],[Grp]],1)*1=3,LEFT(tabDaten[[#This Row],[Grp]],1)*1=9),LEFT(tabDaten[[#This Row],[Grp]],2),LEFT(tabDaten[[#This Row],[Grp]],1))</f>
        <v>5</v>
      </c>
      <c r="J2062" s="14" t="str">
        <f>VLOOKUP(tabDaten[[#This Row],[GrpKurz]],tabGruppierung[],2,FALSE)</f>
        <v>A   Sächlicher Verwaltungs- und Betriebsaufwand</v>
      </c>
      <c r="K20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7670-501000    Gebäudeunterhaltung   </v>
      </c>
      <c r="L2062" s="17">
        <f>IF(OR(tabDaten[[#This Row],[art]]="00",tabDaten[[#This Row],[art]]="10"),tabDaten[[#This Row],[Plan]],tabDaten[[#This Row],[Plan]]*-1)</f>
        <v>-1000</v>
      </c>
      <c r="M2062" s="18">
        <f>IF(OR(tabDaten[[#This Row],[art]]="00",tabDaten[[#This Row],[art]]="10",tabDaten[[#This Row],[art]]="60",tabDaten[[#This Row],[art]]="70"),tabDaten[[#This Row],[Rechnung]],tabDaten[[#This Row],[Rechnung]]*-1)</f>
        <v>-13580.17</v>
      </c>
      <c r="N2062" s="44">
        <v>1</v>
      </c>
      <c r="O2062" s="45" t="s">
        <v>997</v>
      </c>
      <c r="P2062" s="45" t="s">
        <v>1402</v>
      </c>
      <c r="Q2062" s="45" t="s">
        <v>1730</v>
      </c>
      <c r="R2062" s="45" t="s">
        <v>995</v>
      </c>
      <c r="S2062" s="45" t="s">
        <v>1546</v>
      </c>
      <c r="T2062" s="44" t="s">
        <v>133</v>
      </c>
      <c r="U2062" s="46">
        <v>1000</v>
      </c>
      <c r="V2062" s="46">
        <v>13580.17</v>
      </c>
    </row>
    <row r="2063" spans="2:22" x14ac:dyDescent="0.2">
      <c r="B2063" s="14" t="str">
        <f>IF(tabDaten[[#This Row],[MandNr]]="","Fehler",IF(tabDaten[[#This Row],[MandNr]]=1,"1 Stadt Bad Rappenau","2 Eigenbetrieb Stadtenwässerung"))</f>
        <v>1 Stadt Bad Rappenau</v>
      </c>
      <c r="C2063" s="14" t="str">
        <f>IF(OR(tabDaten[[#This Row],[art]]="00",tabDaten[[#This Row],[art]]="01",tabDaten[[#This Row],[art]]="60",tabDaten[[#This Row],[art]]="61"),"0 Verwaltungshaushalt","1 Vermögenshaushalt")</f>
        <v>0 Verwaltungshaushalt</v>
      </c>
      <c r="D2063" s="14" t="str">
        <f>VLOOKUP(tabDaten[[#This Row],[art]],tabKontenart[],2,FALSE)</f>
        <v>01 Ausgaben VerwaltungsHH</v>
      </c>
      <c r="E2063" s="14" t="str">
        <f>LEFT(tabDaten[[#This Row],[Gld]],1) &amp; "    " &amp;VLOOKUP((tabDaten[[#This Row],[MandNr]]&amp;"x"&amp;LEFT(tabDaten[[#This Row],[Gld]],1)),tabGliederung[],2,FALSE)</f>
        <v>7    öffentliche Einrichtungen,  Wirtschaftsförderung</v>
      </c>
      <c r="F2063" s="14" t="str">
        <f>LEFT(tabDaten[[#This Row],[Gld]],2) &amp; "    " &amp;VLOOKUP((tabDaten[[#This Row],[MandNr]]&amp;"x"&amp;LEFT(tabDaten[[#This Row],[Gld]],2)),tabGliederung[],2,FALSE)</f>
        <v xml:space="preserve">76    sonstige öffentliche Einrichtungen </v>
      </c>
      <c r="G20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3" s="14" t="str">
        <f>LEFT(tabDaten[[#This Row],[Gld]],4) &amp; "    " &amp;VLOOKUP((tabDaten[[#This Row],[MandNr]]&amp;"x"&amp;LEFT(tabDaten[[#This Row],[Gld]],4)),tabGliederung[],2,FALSE)</f>
        <v xml:space="preserve">7670    Bürgerhaus Bad Rappenau </v>
      </c>
      <c r="I2063" s="14" t="str">
        <f>IF(OR(LEFT(tabDaten[[#This Row],[Grp]],1)*1=3,LEFT(tabDaten[[#This Row],[Grp]],1)*1=9),LEFT(tabDaten[[#This Row],[Grp]],2),LEFT(tabDaten[[#This Row],[Grp]],1))</f>
        <v>5</v>
      </c>
      <c r="J2063" s="14" t="str">
        <f>VLOOKUP(tabDaten[[#This Row],[GrpKurz]],tabGruppierung[],2,FALSE)</f>
        <v>A   Sächlicher Verwaltungs- und Betriebsaufwand</v>
      </c>
      <c r="K20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7670-521000    Geräte, Ausstattungs- und Einrichtungsgegenstände  </v>
      </c>
      <c r="L2063" s="17">
        <f>IF(OR(tabDaten[[#This Row],[art]]="00",tabDaten[[#This Row],[art]]="10"),tabDaten[[#This Row],[Plan]],tabDaten[[#This Row],[Plan]]*-1)</f>
        <v>-2000</v>
      </c>
      <c r="M2063" s="18">
        <f>IF(OR(tabDaten[[#This Row],[art]]="00",tabDaten[[#This Row],[art]]="10",tabDaten[[#This Row],[art]]="60",tabDaten[[#This Row],[art]]="70"),tabDaten[[#This Row],[Rechnung]],tabDaten[[#This Row],[Rechnung]]*-1)</f>
        <v>-600.02</v>
      </c>
      <c r="N2063" s="44">
        <v>1</v>
      </c>
      <c r="O2063" s="45" t="s">
        <v>997</v>
      </c>
      <c r="P2063" s="45" t="s">
        <v>1402</v>
      </c>
      <c r="Q2063" s="45" t="s">
        <v>1750</v>
      </c>
      <c r="R2063" s="45" t="s">
        <v>995</v>
      </c>
      <c r="S2063" s="45" t="s">
        <v>1546</v>
      </c>
      <c r="T2063" s="44" t="s">
        <v>125</v>
      </c>
      <c r="U2063" s="46">
        <v>2000</v>
      </c>
      <c r="V2063" s="46">
        <v>600.02</v>
      </c>
    </row>
    <row r="2064" spans="2:22" x14ac:dyDescent="0.2">
      <c r="B2064" s="14" t="str">
        <f>IF(tabDaten[[#This Row],[MandNr]]="","Fehler",IF(tabDaten[[#This Row],[MandNr]]=1,"1 Stadt Bad Rappenau","2 Eigenbetrieb Stadtenwässerung"))</f>
        <v>1 Stadt Bad Rappenau</v>
      </c>
      <c r="C2064" s="14" t="str">
        <f>IF(OR(tabDaten[[#This Row],[art]]="00",tabDaten[[#This Row],[art]]="01",tabDaten[[#This Row],[art]]="60",tabDaten[[#This Row],[art]]="61"),"0 Verwaltungshaushalt","1 Vermögenshaushalt")</f>
        <v>0 Verwaltungshaushalt</v>
      </c>
      <c r="D2064" s="14" t="str">
        <f>VLOOKUP(tabDaten[[#This Row],[art]],tabKontenart[],2,FALSE)</f>
        <v>01 Ausgaben VerwaltungsHH</v>
      </c>
      <c r="E2064" s="14" t="str">
        <f>LEFT(tabDaten[[#This Row],[Gld]],1) &amp; "    " &amp;VLOOKUP((tabDaten[[#This Row],[MandNr]]&amp;"x"&amp;LEFT(tabDaten[[#This Row],[Gld]],1)),tabGliederung[],2,FALSE)</f>
        <v>7    öffentliche Einrichtungen,  Wirtschaftsförderung</v>
      </c>
      <c r="F2064" s="14" t="str">
        <f>LEFT(tabDaten[[#This Row],[Gld]],2) &amp; "    " &amp;VLOOKUP((tabDaten[[#This Row],[MandNr]]&amp;"x"&amp;LEFT(tabDaten[[#This Row],[Gld]],2)),tabGliederung[],2,FALSE)</f>
        <v xml:space="preserve">76    sonstige öffentliche Einrichtungen </v>
      </c>
      <c r="G20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4" s="14" t="str">
        <f>LEFT(tabDaten[[#This Row],[Gld]],4) &amp; "    " &amp;VLOOKUP((tabDaten[[#This Row],[MandNr]]&amp;"x"&amp;LEFT(tabDaten[[#This Row],[Gld]],4)),tabGliederung[],2,FALSE)</f>
        <v xml:space="preserve">7670    Bürgerhaus Bad Rappenau </v>
      </c>
      <c r="I2064" s="14" t="str">
        <f>IF(OR(LEFT(tabDaten[[#This Row],[Grp]],1)*1=3,LEFT(tabDaten[[#This Row],[Grp]],1)*1=9),LEFT(tabDaten[[#This Row],[Grp]],2),LEFT(tabDaten[[#This Row],[Grp]],1))</f>
        <v>5</v>
      </c>
      <c r="J2064" s="14" t="str">
        <f>VLOOKUP(tabDaten[[#This Row],[GrpKurz]],tabGruppierung[],2,FALSE)</f>
        <v>A   Sächlicher Verwaltungs- und Betriebsaufwand</v>
      </c>
      <c r="K20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7670-541000    Strom   </v>
      </c>
      <c r="L2064" s="17">
        <f>IF(OR(tabDaten[[#This Row],[art]]="00",tabDaten[[#This Row],[art]]="10"),tabDaten[[#This Row],[Plan]],tabDaten[[#This Row],[Plan]]*-1)</f>
        <v>-1600</v>
      </c>
      <c r="M2064" s="18">
        <f>IF(OR(tabDaten[[#This Row],[art]]="00",tabDaten[[#This Row],[art]]="10",tabDaten[[#This Row],[art]]="60",tabDaten[[#This Row],[art]]="70"),tabDaten[[#This Row],[Rechnung]],tabDaten[[#This Row],[Rechnung]]*-1)</f>
        <v>-2483.81</v>
      </c>
      <c r="N2064" s="44">
        <v>1</v>
      </c>
      <c r="O2064" s="45" t="s">
        <v>997</v>
      </c>
      <c r="P2064" s="45" t="s">
        <v>1402</v>
      </c>
      <c r="Q2064" s="45" t="s">
        <v>1732</v>
      </c>
      <c r="R2064" s="45" t="s">
        <v>995</v>
      </c>
      <c r="S2064" s="45" t="s">
        <v>1546</v>
      </c>
      <c r="T2064" s="44" t="s">
        <v>135</v>
      </c>
      <c r="U2064" s="46">
        <v>1600</v>
      </c>
      <c r="V2064" s="46">
        <v>2483.81</v>
      </c>
    </row>
    <row r="2065" spans="2:22" x14ac:dyDescent="0.2">
      <c r="B2065" s="14" t="str">
        <f>IF(tabDaten[[#This Row],[MandNr]]="","Fehler",IF(tabDaten[[#This Row],[MandNr]]=1,"1 Stadt Bad Rappenau","2 Eigenbetrieb Stadtenwässerung"))</f>
        <v>1 Stadt Bad Rappenau</v>
      </c>
      <c r="C2065" s="14" t="str">
        <f>IF(OR(tabDaten[[#This Row],[art]]="00",tabDaten[[#This Row],[art]]="01",tabDaten[[#This Row],[art]]="60",tabDaten[[#This Row],[art]]="61"),"0 Verwaltungshaushalt","1 Vermögenshaushalt")</f>
        <v>0 Verwaltungshaushalt</v>
      </c>
      <c r="D2065" s="14" t="str">
        <f>VLOOKUP(tabDaten[[#This Row],[art]],tabKontenart[],2,FALSE)</f>
        <v>01 Ausgaben VerwaltungsHH</v>
      </c>
      <c r="E2065" s="14" t="str">
        <f>LEFT(tabDaten[[#This Row],[Gld]],1) &amp; "    " &amp;VLOOKUP((tabDaten[[#This Row],[MandNr]]&amp;"x"&amp;LEFT(tabDaten[[#This Row],[Gld]],1)),tabGliederung[],2,FALSE)</f>
        <v>7    öffentliche Einrichtungen,  Wirtschaftsförderung</v>
      </c>
      <c r="F2065" s="14" t="str">
        <f>LEFT(tabDaten[[#This Row],[Gld]],2) &amp; "    " &amp;VLOOKUP((tabDaten[[#This Row],[MandNr]]&amp;"x"&amp;LEFT(tabDaten[[#This Row],[Gld]],2)),tabGliederung[],2,FALSE)</f>
        <v xml:space="preserve">76    sonstige öffentliche Einrichtungen </v>
      </c>
      <c r="G20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5" s="14" t="str">
        <f>LEFT(tabDaten[[#This Row],[Gld]],4) &amp; "    " &amp;VLOOKUP((tabDaten[[#This Row],[MandNr]]&amp;"x"&amp;LEFT(tabDaten[[#This Row],[Gld]],4)),tabGliederung[],2,FALSE)</f>
        <v xml:space="preserve">7670    Bürgerhaus Bad Rappenau </v>
      </c>
      <c r="I2065" s="14" t="str">
        <f>IF(OR(LEFT(tabDaten[[#This Row],[Grp]],1)*1=3,LEFT(tabDaten[[#This Row],[Grp]],1)*1=9),LEFT(tabDaten[[#This Row],[Grp]],2),LEFT(tabDaten[[#This Row],[Grp]],1))</f>
        <v>5</v>
      </c>
      <c r="J2065" s="14" t="str">
        <f>VLOOKUP(tabDaten[[#This Row],[GrpKurz]],tabGruppierung[],2,FALSE)</f>
        <v>A   Sächlicher Verwaltungs- und Betriebsaufwand</v>
      </c>
      <c r="K20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7670-542000    Wasser / Abwasser   </v>
      </c>
      <c r="L2065" s="17">
        <f>IF(OR(tabDaten[[#This Row],[art]]="00",tabDaten[[#This Row],[art]]="10"),tabDaten[[#This Row],[Plan]],tabDaten[[#This Row],[Plan]]*-1)</f>
        <v>-800</v>
      </c>
      <c r="M2065" s="18">
        <f>IF(OR(tabDaten[[#This Row],[art]]="00",tabDaten[[#This Row],[art]]="10",tabDaten[[#This Row],[art]]="60",tabDaten[[#This Row],[art]]="70"),tabDaten[[#This Row],[Rechnung]],tabDaten[[#This Row],[Rechnung]]*-1)</f>
        <v>-1190.9100000000001</v>
      </c>
      <c r="N2065" s="44">
        <v>1</v>
      </c>
      <c r="O2065" s="45" t="s">
        <v>997</v>
      </c>
      <c r="P2065" s="45" t="s">
        <v>1402</v>
      </c>
      <c r="Q2065" s="45" t="s">
        <v>1733</v>
      </c>
      <c r="R2065" s="45" t="s">
        <v>995</v>
      </c>
      <c r="S2065" s="45" t="s">
        <v>1546</v>
      </c>
      <c r="T2065" s="44" t="s">
        <v>136</v>
      </c>
      <c r="U2065" s="46">
        <v>800</v>
      </c>
      <c r="V2065" s="46">
        <v>1190.9100000000001</v>
      </c>
    </row>
    <row r="2066" spans="2:22" x14ac:dyDescent="0.2">
      <c r="B2066" s="14" t="str">
        <f>IF(tabDaten[[#This Row],[MandNr]]="","Fehler",IF(tabDaten[[#This Row],[MandNr]]=1,"1 Stadt Bad Rappenau","2 Eigenbetrieb Stadtenwässerung"))</f>
        <v>1 Stadt Bad Rappenau</v>
      </c>
      <c r="C2066" s="14" t="str">
        <f>IF(OR(tabDaten[[#This Row],[art]]="00",tabDaten[[#This Row],[art]]="01",tabDaten[[#This Row],[art]]="60",tabDaten[[#This Row],[art]]="61"),"0 Verwaltungshaushalt","1 Vermögenshaushalt")</f>
        <v>0 Verwaltungshaushalt</v>
      </c>
      <c r="D2066" s="14" t="str">
        <f>VLOOKUP(tabDaten[[#This Row],[art]],tabKontenart[],2,FALSE)</f>
        <v>01 Ausgaben VerwaltungsHH</v>
      </c>
      <c r="E2066" s="14" t="str">
        <f>LEFT(tabDaten[[#This Row],[Gld]],1) &amp; "    " &amp;VLOOKUP((tabDaten[[#This Row],[MandNr]]&amp;"x"&amp;LEFT(tabDaten[[#This Row],[Gld]],1)),tabGliederung[],2,FALSE)</f>
        <v>7    öffentliche Einrichtungen,  Wirtschaftsförderung</v>
      </c>
      <c r="F2066" s="14" t="str">
        <f>LEFT(tabDaten[[#This Row],[Gld]],2) &amp; "    " &amp;VLOOKUP((tabDaten[[#This Row],[MandNr]]&amp;"x"&amp;LEFT(tabDaten[[#This Row],[Gld]],2)),tabGliederung[],2,FALSE)</f>
        <v xml:space="preserve">76    sonstige öffentliche Einrichtungen </v>
      </c>
      <c r="G20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6" s="14" t="str">
        <f>LEFT(tabDaten[[#This Row],[Gld]],4) &amp; "    " &amp;VLOOKUP((tabDaten[[#This Row],[MandNr]]&amp;"x"&amp;LEFT(tabDaten[[#This Row],[Gld]],4)),tabGliederung[],2,FALSE)</f>
        <v xml:space="preserve">7670    Bürgerhaus Bad Rappenau </v>
      </c>
      <c r="I2066" s="14" t="str">
        <f>IF(OR(LEFT(tabDaten[[#This Row],[Grp]],1)*1=3,LEFT(tabDaten[[#This Row],[Grp]],1)*1=9),LEFT(tabDaten[[#This Row],[Grp]],2),LEFT(tabDaten[[#This Row],[Grp]],1))</f>
        <v>5</v>
      </c>
      <c r="J2066" s="14" t="str">
        <f>VLOOKUP(tabDaten[[#This Row],[GrpKurz]],tabGruppierung[],2,FALSE)</f>
        <v>A   Sächlicher Verwaltungs- und Betriebsaufwand</v>
      </c>
      <c r="K20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7670-543000    Heizungskosten   </v>
      </c>
      <c r="L2066" s="17">
        <f>IF(OR(tabDaten[[#This Row],[art]]="00",tabDaten[[#This Row],[art]]="10"),tabDaten[[#This Row],[Plan]],tabDaten[[#This Row],[Plan]]*-1)</f>
        <v>-5800</v>
      </c>
      <c r="M2066" s="18">
        <f>IF(OR(tabDaten[[#This Row],[art]]="00",tabDaten[[#This Row],[art]]="10",tabDaten[[#This Row],[art]]="60",tabDaten[[#This Row],[art]]="70"),tabDaten[[#This Row],[Rechnung]],tabDaten[[#This Row],[Rechnung]]*-1)</f>
        <v>-2775.27</v>
      </c>
      <c r="N2066" s="44">
        <v>1</v>
      </c>
      <c r="O2066" s="45" t="s">
        <v>997</v>
      </c>
      <c r="P2066" s="45" t="s">
        <v>1402</v>
      </c>
      <c r="Q2066" s="45" t="s">
        <v>1734</v>
      </c>
      <c r="R2066" s="45" t="s">
        <v>995</v>
      </c>
      <c r="S2066" s="45" t="s">
        <v>1546</v>
      </c>
      <c r="T2066" s="44" t="s">
        <v>137</v>
      </c>
      <c r="U2066" s="46">
        <v>5800</v>
      </c>
      <c r="V2066" s="46">
        <v>2775.27</v>
      </c>
    </row>
    <row r="2067" spans="2:22" x14ac:dyDescent="0.2">
      <c r="B2067" s="14" t="str">
        <f>IF(tabDaten[[#This Row],[MandNr]]="","Fehler",IF(tabDaten[[#This Row],[MandNr]]=1,"1 Stadt Bad Rappenau","2 Eigenbetrieb Stadtenwässerung"))</f>
        <v>1 Stadt Bad Rappenau</v>
      </c>
      <c r="C2067" s="14" t="str">
        <f>IF(OR(tabDaten[[#This Row],[art]]="00",tabDaten[[#This Row],[art]]="01",tabDaten[[#This Row],[art]]="60",tabDaten[[#This Row],[art]]="61"),"0 Verwaltungshaushalt","1 Vermögenshaushalt")</f>
        <v>0 Verwaltungshaushalt</v>
      </c>
      <c r="D2067" s="14" t="str">
        <f>VLOOKUP(tabDaten[[#This Row],[art]],tabKontenart[],2,FALSE)</f>
        <v>01 Ausgaben VerwaltungsHH</v>
      </c>
      <c r="E2067" s="14" t="str">
        <f>LEFT(tabDaten[[#This Row],[Gld]],1) &amp; "    " &amp;VLOOKUP((tabDaten[[#This Row],[MandNr]]&amp;"x"&amp;LEFT(tabDaten[[#This Row],[Gld]],1)),tabGliederung[],2,FALSE)</f>
        <v>7    öffentliche Einrichtungen,  Wirtschaftsförderung</v>
      </c>
      <c r="F2067" s="14" t="str">
        <f>LEFT(tabDaten[[#This Row],[Gld]],2) &amp; "    " &amp;VLOOKUP((tabDaten[[#This Row],[MandNr]]&amp;"x"&amp;LEFT(tabDaten[[#This Row],[Gld]],2)),tabGliederung[],2,FALSE)</f>
        <v xml:space="preserve">76    sonstige öffentliche Einrichtungen </v>
      </c>
      <c r="G20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7" s="14" t="str">
        <f>LEFT(tabDaten[[#This Row],[Gld]],4) &amp; "    " &amp;VLOOKUP((tabDaten[[#This Row],[MandNr]]&amp;"x"&amp;LEFT(tabDaten[[#This Row],[Gld]],4)),tabGliederung[],2,FALSE)</f>
        <v xml:space="preserve">7670    Bürgerhaus Bad Rappenau </v>
      </c>
      <c r="I2067" s="14" t="str">
        <f>IF(OR(LEFT(tabDaten[[#This Row],[Grp]],1)*1=3,LEFT(tabDaten[[#This Row],[Grp]],1)*1=9),LEFT(tabDaten[[#This Row],[Grp]],2),LEFT(tabDaten[[#This Row],[Grp]],1))</f>
        <v>5</v>
      </c>
      <c r="J2067" s="14" t="str">
        <f>VLOOKUP(tabDaten[[#This Row],[GrpKurz]],tabGruppierung[],2,FALSE)</f>
        <v>A   Sächlicher Verwaltungs- und Betriebsaufwand</v>
      </c>
      <c r="K20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7670-544000    Abfallgebühren   </v>
      </c>
      <c r="L2067" s="17">
        <f>IF(OR(tabDaten[[#This Row],[art]]="00",tabDaten[[#This Row],[art]]="10"),tabDaten[[#This Row],[Plan]],tabDaten[[#This Row],[Plan]]*-1)</f>
        <v>-100</v>
      </c>
      <c r="M2067" s="18">
        <f>IF(OR(tabDaten[[#This Row],[art]]="00",tabDaten[[#This Row],[art]]="10",tabDaten[[#This Row],[art]]="60",tabDaten[[#This Row],[art]]="70"),tabDaten[[#This Row],[Rechnung]],tabDaten[[#This Row],[Rechnung]]*-1)</f>
        <v>-49</v>
      </c>
      <c r="N2067" s="44">
        <v>1</v>
      </c>
      <c r="O2067" s="45" t="s">
        <v>997</v>
      </c>
      <c r="P2067" s="45" t="s">
        <v>1402</v>
      </c>
      <c r="Q2067" s="45" t="s">
        <v>1735</v>
      </c>
      <c r="R2067" s="45" t="s">
        <v>995</v>
      </c>
      <c r="S2067" s="45" t="s">
        <v>1546</v>
      </c>
      <c r="T2067" s="44" t="s">
        <v>138</v>
      </c>
      <c r="U2067" s="46">
        <v>100</v>
      </c>
      <c r="V2067" s="46">
        <v>49</v>
      </c>
    </row>
    <row r="2068" spans="2:22" x14ac:dyDescent="0.2">
      <c r="B2068" s="14" t="str">
        <f>IF(tabDaten[[#This Row],[MandNr]]="","Fehler",IF(tabDaten[[#This Row],[MandNr]]=1,"1 Stadt Bad Rappenau","2 Eigenbetrieb Stadtenwässerung"))</f>
        <v>1 Stadt Bad Rappenau</v>
      </c>
      <c r="C2068" s="14" t="str">
        <f>IF(OR(tabDaten[[#This Row],[art]]="00",tabDaten[[#This Row],[art]]="01",tabDaten[[#This Row],[art]]="60",tabDaten[[#This Row],[art]]="61"),"0 Verwaltungshaushalt","1 Vermögenshaushalt")</f>
        <v>0 Verwaltungshaushalt</v>
      </c>
      <c r="D2068" s="14" t="str">
        <f>VLOOKUP(tabDaten[[#This Row],[art]],tabKontenart[],2,FALSE)</f>
        <v>01 Ausgaben VerwaltungsHH</v>
      </c>
      <c r="E2068" s="14" t="str">
        <f>LEFT(tabDaten[[#This Row],[Gld]],1) &amp; "    " &amp;VLOOKUP((tabDaten[[#This Row],[MandNr]]&amp;"x"&amp;LEFT(tabDaten[[#This Row],[Gld]],1)),tabGliederung[],2,FALSE)</f>
        <v>7    öffentliche Einrichtungen,  Wirtschaftsförderung</v>
      </c>
      <c r="F2068" s="14" t="str">
        <f>LEFT(tabDaten[[#This Row],[Gld]],2) &amp; "    " &amp;VLOOKUP((tabDaten[[#This Row],[MandNr]]&amp;"x"&amp;LEFT(tabDaten[[#This Row],[Gld]],2)),tabGliederung[],2,FALSE)</f>
        <v xml:space="preserve">76    sonstige öffentliche Einrichtungen </v>
      </c>
      <c r="G20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8" s="14" t="str">
        <f>LEFT(tabDaten[[#This Row],[Gld]],4) &amp; "    " &amp;VLOOKUP((tabDaten[[#This Row],[MandNr]]&amp;"x"&amp;LEFT(tabDaten[[#This Row],[Gld]],4)),tabGliederung[],2,FALSE)</f>
        <v xml:space="preserve">7670    Bürgerhaus Bad Rappenau </v>
      </c>
      <c r="I2068" s="14" t="str">
        <f>IF(OR(LEFT(tabDaten[[#This Row],[Grp]],1)*1=3,LEFT(tabDaten[[#This Row],[Grp]],1)*1=9),LEFT(tabDaten[[#This Row],[Grp]],2),LEFT(tabDaten[[#This Row],[Grp]],1))</f>
        <v>5</v>
      </c>
      <c r="J2068" s="14" t="str">
        <f>VLOOKUP(tabDaten[[#This Row],[GrpKurz]],tabGruppierung[],2,FALSE)</f>
        <v>A   Sächlicher Verwaltungs- und Betriebsaufwand</v>
      </c>
      <c r="K20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7670-545000    Reinigungskosten   </v>
      </c>
      <c r="L2068" s="17">
        <f>IF(OR(tabDaten[[#This Row],[art]]="00",tabDaten[[#This Row],[art]]="10"),tabDaten[[#This Row],[Plan]],tabDaten[[#This Row],[Plan]]*-1)</f>
        <v>-700</v>
      </c>
      <c r="M2068" s="18">
        <f>IF(OR(tabDaten[[#This Row],[art]]="00",tabDaten[[#This Row],[art]]="10",tabDaten[[#This Row],[art]]="60",tabDaten[[#This Row],[art]]="70"),tabDaten[[#This Row],[Rechnung]],tabDaten[[#This Row],[Rechnung]]*-1)</f>
        <v>-304.72000000000003</v>
      </c>
      <c r="N2068" s="44">
        <v>1</v>
      </c>
      <c r="O2068" s="45" t="s">
        <v>997</v>
      </c>
      <c r="P2068" s="45" t="s">
        <v>1402</v>
      </c>
      <c r="Q2068" s="45" t="s">
        <v>1736</v>
      </c>
      <c r="R2068" s="45" t="s">
        <v>995</v>
      </c>
      <c r="S2068" s="45" t="s">
        <v>1546</v>
      </c>
      <c r="T2068" s="44" t="s">
        <v>139</v>
      </c>
      <c r="U2068" s="46">
        <v>700</v>
      </c>
      <c r="V2068" s="46">
        <v>304.72000000000003</v>
      </c>
    </row>
    <row r="2069" spans="2:22" x14ac:dyDescent="0.2">
      <c r="B2069" s="14" t="str">
        <f>IF(tabDaten[[#This Row],[MandNr]]="","Fehler",IF(tabDaten[[#This Row],[MandNr]]=1,"1 Stadt Bad Rappenau","2 Eigenbetrieb Stadtenwässerung"))</f>
        <v>1 Stadt Bad Rappenau</v>
      </c>
      <c r="C2069" s="14" t="str">
        <f>IF(OR(tabDaten[[#This Row],[art]]="00",tabDaten[[#This Row],[art]]="01",tabDaten[[#This Row],[art]]="60",tabDaten[[#This Row],[art]]="61"),"0 Verwaltungshaushalt","1 Vermögenshaushalt")</f>
        <v>0 Verwaltungshaushalt</v>
      </c>
      <c r="D2069" s="14" t="str">
        <f>VLOOKUP(tabDaten[[#This Row],[art]],tabKontenart[],2,FALSE)</f>
        <v>01 Ausgaben VerwaltungsHH</v>
      </c>
      <c r="E2069" s="14" t="str">
        <f>LEFT(tabDaten[[#This Row],[Gld]],1) &amp; "    " &amp;VLOOKUP((tabDaten[[#This Row],[MandNr]]&amp;"x"&amp;LEFT(tabDaten[[#This Row],[Gld]],1)),tabGliederung[],2,FALSE)</f>
        <v>7    öffentliche Einrichtungen,  Wirtschaftsförderung</v>
      </c>
      <c r="F2069" s="14" t="str">
        <f>LEFT(tabDaten[[#This Row],[Gld]],2) &amp; "    " &amp;VLOOKUP((tabDaten[[#This Row],[MandNr]]&amp;"x"&amp;LEFT(tabDaten[[#This Row],[Gld]],2)),tabGliederung[],2,FALSE)</f>
        <v xml:space="preserve">76    sonstige öffentliche Einrichtungen </v>
      </c>
      <c r="G20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69" s="14" t="str">
        <f>LEFT(tabDaten[[#This Row],[Gld]],4) &amp; "    " &amp;VLOOKUP((tabDaten[[#This Row],[MandNr]]&amp;"x"&amp;LEFT(tabDaten[[#This Row],[Gld]],4)),tabGliederung[],2,FALSE)</f>
        <v xml:space="preserve">7670    Bürgerhaus Bad Rappenau </v>
      </c>
      <c r="I2069" s="14" t="str">
        <f>IF(OR(LEFT(tabDaten[[#This Row],[Grp]],1)*1=3,LEFT(tabDaten[[#This Row],[Grp]],1)*1=9),LEFT(tabDaten[[#This Row],[Grp]],2),LEFT(tabDaten[[#This Row],[Grp]],1))</f>
        <v>5</v>
      </c>
      <c r="J2069" s="14" t="str">
        <f>VLOOKUP(tabDaten[[#This Row],[GrpKurz]],tabGruppierung[],2,FALSE)</f>
        <v>A   Sächlicher Verwaltungs- und Betriebsaufwand</v>
      </c>
      <c r="K20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7670-546000    Steuern und Gebäudeversicherungen   </v>
      </c>
      <c r="L2069" s="17">
        <f>IF(OR(tabDaten[[#This Row],[art]]="00",tabDaten[[#This Row],[art]]="10"),tabDaten[[#This Row],[Plan]],tabDaten[[#This Row],[Plan]]*-1)</f>
        <v>-900</v>
      </c>
      <c r="M2069" s="18">
        <f>IF(OR(tabDaten[[#This Row],[art]]="00",tabDaten[[#This Row],[art]]="10",tabDaten[[#This Row],[art]]="60",tabDaten[[#This Row],[art]]="70"),tabDaten[[#This Row],[Rechnung]],tabDaten[[#This Row],[Rechnung]]*-1)</f>
        <v>-884.33</v>
      </c>
      <c r="N2069" s="44">
        <v>1</v>
      </c>
      <c r="O2069" s="45" t="s">
        <v>997</v>
      </c>
      <c r="P2069" s="45" t="s">
        <v>1402</v>
      </c>
      <c r="Q2069" s="45" t="s">
        <v>1737</v>
      </c>
      <c r="R2069" s="45" t="s">
        <v>995</v>
      </c>
      <c r="S2069" s="45" t="s">
        <v>1546</v>
      </c>
      <c r="T2069" s="44" t="s">
        <v>140</v>
      </c>
      <c r="U2069" s="46">
        <v>900</v>
      </c>
      <c r="V2069" s="46">
        <v>884.33</v>
      </c>
    </row>
    <row r="2070" spans="2:22" x14ac:dyDescent="0.2">
      <c r="B2070" s="14" t="str">
        <f>IF(tabDaten[[#This Row],[MandNr]]="","Fehler",IF(tabDaten[[#This Row],[MandNr]]=1,"1 Stadt Bad Rappenau","2 Eigenbetrieb Stadtenwässerung"))</f>
        <v>1 Stadt Bad Rappenau</v>
      </c>
      <c r="C2070" s="14" t="str">
        <f>IF(OR(tabDaten[[#This Row],[art]]="00",tabDaten[[#This Row],[art]]="01",tabDaten[[#This Row],[art]]="60",tabDaten[[#This Row],[art]]="61"),"0 Verwaltungshaushalt","1 Vermögenshaushalt")</f>
        <v>0 Verwaltungshaushalt</v>
      </c>
      <c r="D2070" s="14" t="str">
        <f>VLOOKUP(tabDaten[[#This Row],[art]],tabKontenart[],2,FALSE)</f>
        <v>01 Ausgaben VerwaltungsHH</v>
      </c>
      <c r="E2070" s="14" t="str">
        <f>LEFT(tabDaten[[#This Row],[Gld]],1) &amp; "    " &amp;VLOOKUP((tabDaten[[#This Row],[MandNr]]&amp;"x"&amp;LEFT(tabDaten[[#This Row],[Gld]],1)),tabGliederung[],2,FALSE)</f>
        <v>7    öffentliche Einrichtungen,  Wirtschaftsförderung</v>
      </c>
      <c r="F2070" s="14" t="str">
        <f>LEFT(tabDaten[[#This Row],[Gld]],2) &amp; "    " &amp;VLOOKUP((tabDaten[[#This Row],[MandNr]]&amp;"x"&amp;LEFT(tabDaten[[#This Row],[Gld]],2)),tabGliederung[],2,FALSE)</f>
        <v xml:space="preserve">76    sonstige öffentliche Einrichtungen </v>
      </c>
      <c r="G20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0" s="14" t="str">
        <f>LEFT(tabDaten[[#This Row],[Gld]],4) &amp; "    " &amp;VLOOKUP((tabDaten[[#This Row],[MandNr]]&amp;"x"&amp;LEFT(tabDaten[[#This Row],[Gld]],4)),tabGliederung[],2,FALSE)</f>
        <v xml:space="preserve">7670    Bürgerhaus Bad Rappenau </v>
      </c>
      <c r="I2070" s="14" t="str">
        <f>IF(OR(LEFT(tabDaten[[#This Row],[Grp]],1)*1=3,LEFT(tabDaten[[#This Row],[Grp]],1)*1=9),LEFT(tabDaten[[#This Row],[Grp]],2),LEFT(tabDaten[[#This Row],[Grp]],1))</f>
        <v>5</v>
      </c>
      <c r="J2070" s="14" t="str">
        <f>VLOOKUP(tabDaten[[#This Row],[GrpKurz]],tabGruppierung[],2,FALSE)</f>
        <v>A   Sächlicher Verwaltungs- und Betriebsaufwand</v>
      </c>
      <c r="K20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7670-549000    sonstige Bewirtschaftungskosten (z.B. Schornsteinfeger, Feuerlöschgeräte) </v>
      </c>
      <c r="L2070" s="17">
        <f>IF(OR(tabDaten[[#This Row],[art]]="00",tabDaten[[#This Row],[art]]="10"),tabDaten[[#This Row],[Plan]],tabDaten[[#This Row],[Plan]]*-1)</f>
        <v>-900</v>
      </c>
      <c r="M2070" s="18">
        <f>IF(OR(tabDaten[[#This Row],[art]]="00",tabDaten[[#This Row],[art]]="10",tabDaten[[#This Row],[art]]="60",tabDaten[[#This Row],[art]]="70"),tabDaten[[#This Row],[Rechnung]],tabDaten[[#This Row],[Rechnung]]*-1)</f>
        <v>-922.96</v>
      </c>
      <c r="N2070" s="44">
        <v>1</v>
      </c>
      <c r="O2070" s="45" t="s">
        <v>997</v>
      </c>
      <c r="P2070" s="45" t="s">
        <v>1402</v>
      </c>
      <c r="Q2070" s="45" t="s">
        <v>1738</v>
      </c>
      <c r="R2070" s="45" t="s">
        <v>995</v>
      </c>
      <c r="S2070" s="45" t="s">
        <v>1546</v>
      </c>
      <c r="T2070" s="44" t="s">
        <v>141</v>
      </c>
      <c r="U2070" s="46">
        <v>900</v>
      </c>
      <c r="V2070" s="46">
        <v>922.96</v>
      </c>
    </row>
    <row r="2071" spans="2:22" x14ac:dyDescent="0.2">
      <c r="B2071" s="14" t="str">
        <f>IF(tabDaten[[#This Row],[MandNr]]="","Fehler",IF(tabDaten[[#This Row],[MandNr]]=1,"1 Stadt Bad Rappenau","2 Eigenbetrieb Stadtenwässerung"))</f>
        <v>1 Stadt Bad Rappenau</v>
      </c>
      <c r="C2071" s="14" t="str">
        <f>IF(OR(tabDaten[[#This Row],[art]]="00",tabDaten[[#This Row],[art]]="01",tabDaten[[#This Row],[art]]="60",tabDaten[[#This Row],[art]]="61"),"0 Verwaltungshaushalt","1 Vermögenshaushalt")</f>
        <v>0 Verwaltungshaushalt</v>
      </c>
      <c r="D2071" s="14" t="str">
        <f>VLOOKUP(tabDaten[[#This Row],[art]],tabKontenart[],2,FALSE)</f>
        <v>01 Ausgaben VerwaltungsHH</v>
      </c>
      <c r="E2071" s="14" t="str">
        <f>LEFT(tabDaten[[#This Row],[Gld]],1) &amp; "    " &amp;VLOOKUP((tabDaten[[#This Row],[MandNr]]&amp;"x"&amp;LEFT(tabDaten[[#This Row],[Gld]],1)),tabGliederung[],2,FALSE)</f>
        <v>7    öffentliche Einrichtungen,  Wirtschaftsförderung</v>
      </c>
      <c r="F2071" s="14" t="str">
        <f>LEFT(tabDaten[[#This Row],[Gld]],2) &amp; "    " &amp;VLOOKUP((tabDaten[[#This Row],[MandNr]]&amp;"x"&amp;LEFT(tabDaten[[#This Row],[Gld]],2)),tabGliederung[],2,FALSE)</f>
        <v xml:space="preserve">76    sonstige öffentliche Einrichtungen </v>
      </c>
      <c r="G20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1" s="14" t="str">
        <f>LEFT(tabDaten[[#This Row],[Gld]],4) &amp; "    " &amp;VLOOKUP((tabDaten[[#This Row],[MandNr]]&amp;"x"&amp;LEFT(tabDaten[[#This Row],[Gld]],4)),tabGliederung[],2,FALSE)</f>
        <v xml:space="preserve">7670    Bürgerhaus Bad Rappenau </v>
      </c>
      <c r="I2071" s="14" t="str">
        <f>IF(OR(LEFT(tabDaten[[#This Row],[Grp]],1)*1=3,LEFT(tabDaten[[#This Row],[Grp]],1)*1=9),LEFT(tabDaten[[#This Row],[Grp]],2),LEFT(tabDaten[[#This Row],[Grp]],1))</f>
        <v>6</v>
      </c>
      <c r="J2071" s="14" t="str">
        <f>VLOOKUP(tabDaten[[#This Row],[GrpKurz]],tabGruppierung[],2,FALSE)</f>
        <v>A   Sächlicher Verwaltungs- und Betriebsaufwand</v>
      </c>
      <c r="K20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7670-650000    Bürobedarf   </v>
      </c>
      <c r="L2071" s="17">
        <f>IF(OR(tabDaten[[#This Row],[art]]="00",tabDaten[[#This Row],[art]]="10"),tabDaten[[#This Row],[Plan]],tabDaten[[#This Row],[Plan]]*-1)</f>
        <v>-300</v>
      </c>
      <c r="M2071" s="18">
        <f>IF(OR(tabDaten[[#This Row],[art]]="00",tabDaten[[#This Row],[art]]="10",tabDaten[[#This Row],[art]]="60",tabDaten[[#This Row],[art]]="70"),tabDaten[[#This Row],[Rechnung]],tabDaten[[#This Row],[Rechnung]]*-1)</f>
        <v>0</v>
      </c>
      <c r="N2071" s="44">
        <v>1</v>
      </c>
      <c r="O2071" s="45" t="s">
        <v>997</v>
      </c>
      <c r="P2071" s="45" t="s">
        <v>1402</v>
      </c>
      <c r="Q2071" s="45" t="s">
        <v>1724</v>
      </c>
      <c r="R2071" s="45" t="s">
        <v>995</v>
      </c>
      <c r="S2071" s="45" t="s">
        <v>1546</v>
      </c>
      <c r="T2071" s="44" t="s">
        <v>119</v>
      </c>
      <c r="U2071" s="46">
        <v>300</v>
      </c>
      <c r="V2071" s="46">
        <v>0</v>
      </c>
    </row>
    <row r="2072" spans="2:22" x14ac:dyDescent="0.2">
      <c r="B2072" s="14" t="str">
        <f>IF(tabDaten[[#This Row],[MandNr]]="","Fehler",IF(tabDaten[[#This Row],[MandNr]]=1,"1 Stadt Bad Rappenau","2 Eigenbetrieb Stadtenwässerung"))</f>
        <v>1 Stadt Bad Rappenau</v>
      </c>
      <c r="C2072" s="14" t="str">
        <f>IF(OR(tabDaten[[#This Row],[art]]="00",tabDaten[[#This Row],[art]]="01",tabDaten[[#This Row],[art]]="60",tabDaten[[#This Row],[art]]="61"),"0 Verwaltungshaushalt","1 Vermögenshaushalt")</f>
        <v>0 Verwaltungshaushalt</v>
      </c>
      <c r="D2072" s="14" t="str">
        <f>VLOOKUP(tabDaten[[#This Row],[art]],tabKontenart[],2,FALSE)</f>
        <v>01 Ausgaben VerwaltungsHH</v>
      </c>
      <c r="E2072" s="14" t="str">
        <f>LEFT(tabDaten[[#This Row],[Gld]],1) &amp; "    " &amp;VLOOKUP((tabDaten[[#This Row],[MandNr]]&amp;"x"&amp;LEFT(tabDaten[[#This Row],[Gld]],1)),tabGliederung[],2,FALSE)</f>
        <v>7    öffentliche Einrichtungen,  Wirtschaftsförderung</v>
      </c>
      <c r="F2072" s="14" t="str">
        <f>LEFT(tabDaten[[#This Row],[Gld]],2) &amp; "    " &amp;VLOOKUP((tabDaten[[#This Row],[MandNr]]&amp;"x"&amp;LEFT(tabDaten[[#This Row],[Gld]],2)),tabGliederung[],2,FALSE)</f>
        <v xml:space="preserve">76    sonstige öffentliche Einrichtungen </v>
      </c>
      <c r="G20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2" s="14" t="str">
        <f>LEFT(tabDaten[[#This Row],[Gld]],4) &amp; "    " &amp;VLOOKUP((tabDaten[[#This Row],[MandNr]]&amp;"x"&amp;LEFT(tabDaten[[#This Row],[Gld]],4)),tabGliederung[],2,FALSE)</f>
        <v xml:space="preserve">7670    Bürgerhaus Bad Rappenau </v>
      </c>
      <c r="I2072" s="14" t="str">
        <f>IF(OR(LEFT(tabDaten[[#This Row],[Grp]],1)*1=3,LEFT(tabDaten[[#This Row],[Grp]],1)*1=9),LEFT(tabDaten[[#This Row],[Grp]],2),LEFT(tabDaten[[#This Row],[Grp]],1))</f>
        <v>6</v>
      </c>
      <c r="J2072" s="14" t="str">
        <f>VLOOKUP(tabDaten[[#This Row],[GrpKurz]],tabGruppierung[],2,FALSE)</f>
        <v>A   Sächlicher Verwaltungs- und Betriebsaufwand</v>
      </c>
      <c r="K20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7670-668000    Vermischte Ausgaben   </v>
      </c>
      <c r="L2072" s="17">
        <f>IF(OR(tabDaten[[#This Row],[art]]="00",tabDaten[[#This Row],[art]]="10"),tabDaten[[#This Row],[Plan]],tabDaten[[#This Row],[Plan]]*-1)</f>
        <v>-200</v>
      </c>
      <c r="M2072" s="18">
        <f>IF(OR(tabDaten[[#This Row],[art]]="00",tabDaten[[#This Row],[art]]="10",tabDaten[[#This Row],[art]]="60",tabDaten[[#This Row],[art]]="70"),tabDaten[[#This Row],[Rechnung]],tabDaten[[#This Row],[Rechnung]]*-1)</f>
        <v>-100</v>
      </c>
      <c r="N2072" s="44">
        <v>1</v>
      </c>
      <c r="O2072" s="45" t="s">
        <v>997</v>
      </c>
      <c r="P2072" s="45" t="s">
        <v>1402</v>
      </c>
      <c r="Q2072" s="45" t="s">
        <v>1726</v>
      </c>
      <c r="R2072" s="45" t="s">
        <v>995</v>
      </c>
      <c r="S2072" s="45" t="s">
        <v>1546</v>
      </c>
      <c r="T2072" s="44" t="s">
        <v>121</v>
      </c>
      <c r="U2072" s="46">
        <v>200</v>
      </c>
      <c r="V2072" s="46">
        <v>100</v>
      </c>
    </row>
    <row r="2073" spans="2:22" x14ac:dyDescent="0.2">
      <c r="B2073" s="14" t="str">
        <f>IF(tabDaten[[#This Row],[MandNr]]="","Fehler",IF(tabDaten[[#This Row],[MandNr]]=1,"1 Stadt Bad Rappenau","2 Eigenbetrieb Stadtenwässerung"))</f>
        <v>1 Stadt Bad Rappenau</v>
      </c>
      <c r="C2073" s="14" t="str">
        <f>IF(OR(tabDaten[[#This Row],[art]]="00",tabDaten[[#This Row],[art]]="01",tabDaten[[#This Row],[art]]="60",tabDaten[[#This Row],[art]]="61"),"0 Verwaltungshaushalt","1 Vermögenshaushalt")</f>
        <v>0 Verwaltungshaushalt</v>
      </c>
      <c r="D2073" s="14" t="str">
        <f>VLOOKUP(tabDaten[[#This Row],[art]],tabKontenart[],2,FALSE)</f>
        <v>01 Ausgaben VerwaltungsHH</v>
      </c>
      <c r="E2073" s="14" t="str">
        <f>LEFT(tabDaten[[#This Row],[Gld]],1) &amp; "    " &amp;VLOOKUP((tabDaten[[#This Row],[MandNr]]&amp;"x"&amp;LEFT(tabDaten[[#This Row],[Gld]],1)),tabGliederung[],2,FALSE)</f>
        <v>7    öffentliche Einrichtungen,  Wirtschaftsförderung</v>
      </c>
      <c r="F2073" s="14" t="str">
        <f>LEFT(tabDaten[[#This Row],[Gld]],2) &amp; "    " &amp;VLOOKUP((tabDaten[[#This Row],[MandNr]]&amp;"x"&amp;LEFT(tabDaten[[#This Row],[Gld]],2)),tabGliederung[],2,FALSE)</f>
        <v xml:space="preserve">76    sonstige öffentliche Einrichtungen </v>
      </c>
      <c r="G20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3" s="14" t="str">
        <f>LEFT(tabDaten[[#This Row],[Gld]],4) &amp; "    " &amp;VLOOKUP((tabDaten[[#This Row],[MandNr]]&amp;"x"&amp;LEFT(tabDaten[[#This Row],[Gld]],4)),tabGliederung[],2,FALSE)</f>
        <v xml:space="preserve">7670    Bürgerhaus Bad Rappenau </v>
      </c>
      <c r="I2073" s="14" t="str">
        <f>IF(OR(LEFT(tabDaten[[#This Row],[Grp]],1)*1=3,LEFT(tabDaten[[#This Row],[Grp]],1)*1=9),LEFT(tabDaten[[#This Row],[Grp]],2),LEFT(tabDaten[[#This Row],[Grp]],1))</f>
        <v>6</v>
      </c>
      <c r="J2073" s="14" t="str">
        <f>VLOOKUP(tabDaten[[#This Row],[GrpKurz]],tabGruppierung[],2,FALSE)</f>
        <v>A   Sächlicher Verwaltungs- und Betriebsaufwand</v>
      </c>
      <c r="K20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7670-679000    Innere Verrechnungen   </v>
      </c>
      <c r="L2073" s="17">
        <f>IF(OR(tabDaten[[#This Row],[art]]="00",tabDaten[[#This Row],[art]]="10"),tabDaten[[#This Row],[Plan]],tabDaten[[#This Row],[Plan]]*-1)</f>
        <v>-1200</v>
      </c>
      <c r="M2073" s="18">
        <f>IF(OR(tabDaten[[#This Row],[art]]="00",tabDaten[[#This Row],[art]]="10",tabDaten[[#This Row],[art]]="60",tabDaten[[#This Row],[art]]="70"),tabDaten[[#This Row],[Rechnung]],tabDaten[[#This Row],[Rechnung]]*-1)</f>
        <v>0</v>
      </c>
      <c r="N2073" s="44">
        <v>1</v>
      </c>
      <c r="O2073" s="45" t="s">
        <v>997</v>
      </c>
      <c r="P2073" s="45" t="s">
        <v>1402</v>
      </c>
      <c r="Q2073" s="45" t="s">
        <v>1728</v>
      </c>
      <c r="R2073" s="45" t="s">
        <v>995</v>
      </c>
      <c r="S2073" s="45" t="s">
        <v>1546</v>
      </c>
      <c r="T2073" s="44" t="s">
        <v>11</v>
      </c>
      <c r="U2073" s="46">
        <v>1200</v>
      </c>
      <c r="V2073" s="46">
        <v>0</v>
      </c>
    </row>
    <row r="2074" spans="2:22" x14ac:dyDescent="0.2">
      <c r="B2074" s="14" t="str">
        <f>IF(tabDaten[[#This Row],[MandNr]]="","Fehler",IF(tabDaten[[#This Row],[MandNr]]=1,"1 Stadt Bad Rappenau","2 Eigenbetrieb Stadtenwässerung"))</f>
        <v>1 Stadt Bad Rappenau</v>
      </c>
      <c r="C2074" s="14" t="str">
        <f>IF(OR(tabDaten[[#This Row],[art]]="00",tabDaten[[#This Row],[art]]="01",tabDaten[[#This Row],[art]]="60",tabDaten[[#This Row],[art]]="61"),"0 Verwaltungshaushalt","1 Vermögenshaushalt")</f>
        <v>0 Verwaltungshaushalt</v>
      </c>
      <c r="D2074" s="14" t="str">
        <f>VLOOKUP(tabDaten[[#This Row],[art]],tabKontenart[],2,FALSE)</f>
        <v>01 Ausgaben VerwaltungsHH</v>
      </c>
      <c r="E2074" s="14" t="str">
        <f>LEFT(tabDaten[[#This Row],[Gld]],1) &amp; "    " &amp;VLOOKUP((tabDaten[[#This Row],[MandNr]]&amp;"x"&amp;LEFT(tabDaten[[#This Row],[Gld]],1)),tabGliederung[],2,FALSE)</f>
        <v>7    öffentliche Einrichtungen,  Wirtschaftsförderung</v>
      </c>
      <c r="F2074" s="14" t="str">
        <f>LEFT(tabDaten[[#This Row],[Gld]],2) &amp; "    " &amp;VLOOKUP((tabDaten[[#This Row],[MandNr]]&amp;"x"&amp;LEFT(tabDaten[[#This Row],[Gld]],2)),tabGliederung[],2,FALSE)</f>
        <v xml:space="preserve">76    sonstige öffentliche Einrichtungen </v>
      </c>
      <c r="G20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4" s="14" t="str">
        <f>LEFT(tabDaten[[#This Row],[Gld]],4) &amp; "    " &amp;VLOOKUP((tabDaten[[#This Row],[MandNr]]&amp;"x"&amp;LEFT(tabDaten[[#This Row],[Gld]],4)),tabGliederung[],2,FALSE)</f>
        <v xml:space="preserve">7673    Bürgerhaus Fürfeld </v>
      </c>
      <c r="I2074" s="14" t="str">
        <f>IF(OR(LEFT(tabDaten[[#This Row],[Grp]],1)*1=3,LEFT(tabDaten[[#This Row],[Grp]],1)*1=9),LEFT(tabDaten[[#This Row],[Grp]],2),LEFT(tabDaten[[#This Row],[Grp]],1))</f>
        <v>5</v>
      </c>
      <c r="J2074" s="14" t="str">
        <f>VLOOKUP(tabDaten[[#This Row],[GrpKurz]],tabGruppierung[],2,FALSE)</f>
        <v>A   Sächlicher Verwaltungs- und Betriebsaufwand</v>
      </c>
      <c r="K20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7673-501000    Gebäudeunterhaltung   </v>
      </c>
      <c r="L2074" s="17">
        <f>IF(OR(tabDaten[[#This Row],[art]]="00",tabDaten[[#This Row],[art]]="10"),tabDaten[[#This Row],[Plan]],tabDaten[[#This Row],[Plan]]*-1)</f>
        <v>-1000</v>
      </c>
      <c r="M2074" s="18">
        <f>IF(OR(tabDaten[[#This Row],[art]]="00",tabDaten[[#This Row],[art]]="10",tabDaten[[#This Row],[art]]="60",tabDaten[[#This Row],[art]]="70"),tabDaten[[#This Row],[Rechnung]],tabDaten[[#This Row],[Rechnung]]*-1)</f>
        <v>-373.16</v>
      </c>
      <c r="N2074" s="44">
        <v>1</v>
      </c>
      <c r="O2074" s="45" t="s">
        <v>997</v>
      </c>
      <c r="P2074" s="45" t="s">
        <v>1403</v>
      </c>
      <c r="Q2074" s="45" t="s">
        <v>1730</v>
      </c>
      <c r="R2074" s="45" t="s">
        <v>995</v>
      </c>
      <c r="S2074" s="45" t="s">
        <v>1546</v>
      </c>
      <c r="T2074" s="44" t="s">
        <v>133</v>
      </c>
      <c r="U2074" s="46">
        <v>1000</v>
      </c>
      <c r="V2074" s="46">
        <v>373.16</v>
      </c>
    </row>
    <row r="2075" spans="2:22" x14ac:dyDescent="0.2">
      <c r="B2075" s="14" t="str">
        <f>IF(tabDaten[[#This Row],[MandNr]]="","Fehler",IF(tabDaten[[#This Row],[MandNr]]=1,"1 Stadt Bad Rappenau","2 Eigenbetrieb Stadtenwässerung"))</f>
        <v>1 Stadt Bad Rappenau</v>
      </c>
      <c r="C2075" s="14" t="str">
        <f>IF(OR(tabDaten[[#This Row],[art]]="00",tabDaten[[#This Row],[art]]="01",tabDaten[[#This Row],[art]]="60",tabDaten[[#This Row],[art]]="61"),"0 Verwaltungshaushalt","1 Vermögenshaushalt")</f>
        <v>0 Verwaltungshaushalt</v>
      </c>
      <c r="D2075" s="14" t="str">
        <f>VLOOKUP(tabDaten[[#This Row],[art]],tabKontenart[],2,FALSE)</f>
        <v>01 Ausgaben VerwaltungsHH</v>
      </c>
      <c r="E2075" s="14" t="str">
        <f>LEFT(tabDaten[[#This Row],[Gld]],1) &amp; "    " &amp;VLOOKUP((tabDaten[[#This Row],[MandNr]]&amp;"x"&amp;LEFT(tabDaten[[#This Row],[Gld]],1)),tabGliederung[],2,FALSE)</f>
        <v>7    öffentliche Einrichtungen,  Wirtschaftsförderung</v>
      </c>
      <c r="F2075" s="14" t="str">
        <f>LEFT(tabDaten[[#This Row],[Gld]],2) &amp; "    " &amp;VLOOKUP((tabDaten[[#This Row],[MandNr]]&amp;"x"&amp;LEFT(tabDaten[[#This Row],[Gld]],2)),tabGliederung[],2,FALSE)</f>
        <v xml:space="preserve">76    sonstige öffentliche Einrichtungen </v>
      </c>
      <c r="G20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5" s="14" t="str">
        <f>LEFT(tabDaten[[#This Row],[Gld]],4) &amp; "    " &amp;VLOOKUP((tabDaten[[#This Row],[MandNr]]&amp;"x"&amp;LEFT(tabDaten[[#This Row],[Gld]],4)),tabGliederung[],2,FALSE)</f>
        <v xml:space="preserve">7673    Bürgerhaus Fürfeld </v>
      </c>
      <c r="I2075" s="14" t="str">
        <f>IF(OR(LEFT(tabDaten[[#This Row],[Grp]],1)*1=3,LEFT(tabDaten[[#This Row],[Grp]],1)*1=9),LEFT(tabDaten[[#This Row],[Grp]],2),LEFT(tabDaten[[#This Row],[Grp]],1))</f>
        <v>5</v>
      </c>
      <c r="J2075" s="14" t="str">
        <f>VLOOKUP(tabDaten[[#This Row],[GrpKurz]],tabGruppierung[],2,FALSE)</f>
        <v>A   Sächlicher Verwaltungs- und Betriebsaufwand</v>
      </c>
      <c r="K20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7673-521000    Geräte, Ausstattungs- und Einrichtungsgegenstände  </v>
      </c>
      <c r="L2075" s="17">
        <f>IF(OR(tabDaten[[#This Row],[art]]="00",tabDaten[[#This Row],[art]]="10"),tabDaten[[#This Row],[Plan]],tabDaten[[#This Row],[Plan]]*-1)</f>
        <v>-1000</v>
      </c>
      <c r="M2075" s="18">
        <f>IF(OR(tabDaten[[#This Row],[art]]="00",tabDaten[[#This Row],[art]]="10",tabDaten[[#This Row],[art]]="60",tabDaten[[#This Row],[art]]="70"),tabDaten[[#This Row],[Rechnung]],tabDaten[[#This Row],[Rechnung]]*-1)</f>
        <v>-29.69</v>
      </c>
      <c r="N2075" s="44">
        <v>1</v>
      </c>
      <c r="O2075" s="45" t="s">
        <v>997</v>
      </c>
      <c r="P2075" s="45" t="s">
        <v>1403</v>
      </c>
      <c r="Q2075" s="45" t="s">
        <v>1750</v>
      </c>
      <c r="R2075" s="45" t="s">
        <v>995</v>
      </c>
      <c r="S2075" s="45" t="s">
        <v>1546</v>
      </c>
      <c r="T2075" s="44" t="s">
        <v>125</v>
      </c>
      <c r="U2075" s="46">
        <v>1000</v>
      </c>
      <c r="V2075" s="46">
        <v>29.69</v>
      </c>
    </row>
    <row r="2076" spans="2:22" x14ac:dyDescent="0.2">
      <c r="B2076" s="14" t="str">
        <f>IF(tabDaten[[#This Row],[MandNr]]="","Fehler",IF(tabDaten[[#This Row],[MandNr]]=1,"1 Stadt Bad Rappenau","2 Eigenbetrieb Stadtenwässerung"))</f>
        <v>1 Stadt Bad Rappenau</v>
      </c>
      <c r="C2076" s="14" t="str">
        <f>IF(OR(tabDaten[[#This Row],[art]]="00",tabDaten[[#This Row],[art]]="01",tabDaten[[#This Row],[art]]="60",tabDaten[[#This Row],[art]]="61"),"0 Verwaltungshaushalt","1 Vermögenshaushalt")</f>
        <v>0 Verwaltungshaushalt</v>
      </c>
      <c r="D2076" s="14" t="str">
        <f>VLOOKUP(tabDaten[[#This Row],[art]],tabKontenart[],2,FALSE)</f>
        <v>01 Ausgaben VerwaltungsHH</v>
      </c>
      <c r="E2076" s="14" t="str">
        <f>LEFT(tabDaten[[#This Row],[Gld]],1) &amp; "    " &amp;VLOOKUP((tabDaten[[#This Row],[MandNr]]&amp;"x"&amp;LEFT(tabDaten[[#This Row],[Gld]],1)),tabGliederung[],2,FALSE)</f>
        <v>7    öffentliche Einrichtungen,  Wirtschaftsförderung</v>
      </c>
      <c r="F2076" s="14" t="str">
        <f>LEFT(tabDaten[[#This Row],[Gld]],2) &amp; "    " &amp;VLOOKUP((tabDaten[[#This Row],[MandNr]]&amp;"x"&amp;LEFT(tabDaten[[#This Row],[Gld]],2)),tabGliederung[],2,FALSE)</f>
        <v xml:space="preserve">76    sonstige öffentliche Einrichtungen </v>
      </c>
      <c r="G20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6" s="14" t="str">
        <f>LEFT(tabDaten[[#This Row],[Gld]],4) &amp; "    " &amp;VLOOKUP((tabDaten[[#This Row],[MandNr]]&amp;"x"&amp;LEFT(tabDaten[[#This Row],[Gld]],4)),tabGliederung[],2,FALSE)</f>
        <v xml:space="preserve">7673    Bürgerhaus Fürfeld </v>
      </c>
      <c r="I2076" s="14" t="str">
        <f>IF(OR(LEFT(tabDaten[[#This Row],[Grp]],1)*1=3,LEFT(tabDaten[[#This Row],[Grp]],1)*1=9),LEFT(tabDaten[[#This Row],[Grp]],2),LEFT(tabDaten[[#This Row],[Grp]],1))</f>
        <v>5</v>
      </c>
      <c r="J2076" s="14" t="str">
        <f>VLOOKUP(tabDaten[[#This Row],[GrpKurz]],tabGruppierung[],2,FALSE)</f>
        <v>A   Sächlicher Verwaltungs- und Betriebsaufwand</v>
      </c>
      <c r="K20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7673-541000    Strom   </v>
      </c>
      <c r="L2076" s="17">
        <f>IF(OR(tabDaten[[#This Row],[art]]="00",tabDaten[[#This Row],[art]]="10"),tabDaten[[#This Row],[Plan]],tabDaten[[#This Row],[Plan]]*-1)</f>
        <v>-800</v>
      </c>
      <c r="M2076" s="18">
        <f>IF(OR(tabDaten[[#This Row],[art]]="00",tabDaten[[#This Row],[art]]="10",tabDaten[[#This Row],[art]]="60",tabDaten[[#This Row],[art]]="70"),tabDaten[[#This Row],[Rechnung]],tabDaten[[#This Row],[Rechnung]]*-1)</f>
        <v>-1080.96</v>
      </c>
      <c r="N2076" s="44">
        <v>1</v>
      </c>
      <c r="O2076" s="45" t="s">
        <v>997</v>
      </c>
      <c r="P2076" s="45" t="s">
        <v>1403</v>
      </c>
      <c r="Q2076" s="45" t="s">
        <v>1732</v>
      </c>
      <c r="R2076" s="45" t="s">
        <v>995</v>
      </c>
      <c r="S2076" s="45" t="s">
        <v>1546</v>
      </c>
      <c r="T2076" s="44" t="s">
        <v>135</v>
      </c>
      <c r="U2076" s="46">
        <v>800</v>
      </c>
      <c r="V2076" s="46">
        <v>1080.96</v>
      </c>
    </row>
    <row r="2077" spans="2:22" x14ac:dyDescent="0.2">
      <c r="B2077" s="14" t="str">
        <f>IF(tabDaten[[#This Row],[MandNr]]="","Fehler",IF(tabDaten[[#This Row],[MandNr]]=1,"1 Stadt Bad Rappenau","2 Eigenbetrieb Stadtenwässerung"))</f>
        <v>1 Stadt Bad Rappenau</v>
      </c>
      <c r="C2077" s="14" t="str">
        <f>IF(OR(tabDaten[[#This Row],[art]]="00",tabDaten[[#This Row],[art]]="01",tabDaten[[#This Row],[art]]="60",tabDaten[[#This Row],[art]]="61"),"0 Verwaltungshaushalt","1 Vermögenshaushalt")</f>
        <v>0 Verwaltungshaushalt</v>
      </c>
      <c r="D2077" s="14" t="str">
        <f>VLOOKUP(tabDaten[[#This Row],[art]],tabKontenart[],2,FALSE)</f>
        <v>01 Ausgaben VerwaltungsHH</v>
      </c>
      <c r="E2077" s="14" t="str">
        <f>LEFT(tabDaten[[#This Row],[Gld]],1) &amp; "    " &amp;VLOOKUP((tabDaten[[#This Row],[MandNr]]&amp;"x"&amp;LEFT(tabDaten[[#This Row],[Gld]],1)),tabGliederung[],2,FALSE)</f>
        <v>7    öffentliche Einrichtungen,  Wirtschaftsförderung</v>
      </c>
      <c r="F2077" s="14" t="str">
        <f>LEFT(tabDaten[[#This Row],[Gld]],2) &amp; "    " &amp;VLOOKUP((tabDaten[[#This Row],[MandNr]]&amp;"x"&amp;LEFT(tabDaten[[#This Row],[Gld]],2)),tabGliederung[],2,FALSE)</f>
        <v xml:space="preserve">76    sonstige öffentliche Einrichtungen </v>
      </c>
      <c r="G20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7" s="14" t="str">
        <f>LEFT(tabDaten[[#This Row],[Gld]],4) &amp; "    " &amp;VLOOKUP((tabDaten[[#This Row],[MandNr]]&amp;"x"&amp;LEFT(tabDaten[[#This Row],[Gld]],4)),tabGliederung[],2,FALSE)</f>
        <v xml:space="preserve">7673    Bürgerhaus Fürfeld </v>
      </c>
      <c r="I2077" s="14" t="str">
        <f>IF(OR(LEFT(tabDaten[[#This Row],[Grp]],1)*1=3,LEFT(tabDaten[[#This Row],[Grp]],1)*1=9),LEFT(tabDaten[[#This Row],[Grp]],2),LEFT(tabDaten[[#This Row],[Grp]],1))</f>
        <v>5</v>
      </c>
      <c r="J2077" s="14" t="str">
        <f>VLOOKUP(tabDaten[[#This Row],[GrpKurz]],tabGruppierung[],2,FALSE)</f>
        <v>A   Sächlicher Verwaltungs- und Betriebsaufwand</v>
      </c>
      <c r="K20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7673-542000    Wasser / Abwasser   </v>
      </c>
      <c r="L2077" s="17">
        <f>IF(OR(tabDaten[[#This Row],[art]]="00",tabDaten[[#This Row],[art]]="10"),tabDaten[[#This Row],[Plan]],tabDaten[[#This Row],[Plan]]*-1)</f>
        <v>-300</v>
      </c>
      <c r="M2077" s="18">
        <f>IF(OR(tabDaten[[#This Row],[art]]="00",tabDaten[[#This Row],[art]]="10",tabDaten[[#This Row],[art]]="60",tabDaten[[#This Row],[art]]="70"),tabDaten[[#This Row],[Rechnung]],tabDaten[[#This Row],[Rechnung]]*-1)</f>
        <v>-417.49</v>
      </c>
      <c r="N2077" s="44">
        <v>1</v>
      </c>
      <c r="O2077" s="45" t="s">
        <v>997</v>
      </c>
      <c r="P2077" s="45" t="s">
        <v>1403</v>
      </c>
      <c r="Q2077" s="45" t="s">
        <v>1733</v>
      </c>
      <c r="R2077" s="45" t="s">
        <v>995</v>
      </c>
      <c r="S2077" s="45" t="s">
        <v>1546</v>
      </c>
      <c r="T2077" s="44" t="s">
        <v>136</v>
      </c>
      <c r="U2077" s="46">
        <v>300</v>
      </c>
      <c r="V2077" s="46">
        <v>417.49</v>
      </c>
    </row>
    <row r="2078" spans="2:22" x14ac:dyDescent="0.2">
      <c r="B2078" s="14" t="str">
        <f>IF(tabDaten[[#This Row],[MandNr]]="","Fehler",IF(tabDaten[[#This Row],[MandNr]]=1,"1 Stadt Bad Rappenau","2 Eigenbetrieb Stadtenwässerung"))</f>
        <v>1 Stadt Bad Rappenau</v>
      </c>
      <c r="C2078" s="14" t="str">
        <f>IF(OR(tabDaten[[#This Row],[art]]="00",tabDaten[[#This Row],[art]]="01",tabDaten[[#This Row],[art]]="60",tabDaten[[#This Row],[art]]="61"),"0 Verwaltungshaushalt","1 Vermögenshaushalt")</f>
        <v>0 Verwaltungshaushalt</v>
      </c>
      <c r="D2078" s="14" t="str">
        <f>VLOOKUP(tabDaten[[#This Row],[art]],tabKontenart[],2,FALSE)</f>
        <v>01 Ausgaben VerwaltungsHH</v>
      </c>
      <c r="E2078" s="14" t="str">
        <f>LEFT(tabDaten[[#This Row],[Gld]],1) &amp; "    " &amp;VLOOKUP((tabDaten[[#This Row],[MandNr]]&amp;"x"&amp;LEFT(tabDaten[[#This Row],[Gld]],1)),tabGliederung[],2,FALSE)</f>
        <v>7    öffentliche Einrichtungen,  Wirtschaftsförderung</v>
      </c>
      <c r="F2078" s="14" t="str">
        <f>LEFT(tabDaten[[#This Row],[Gld]],2) &amp; "    " &amp;VLOOKUP((tabDaten[[#This Row],[MandNr]]&amp;"x"&amp;LEFT(tabDaten[[#This Row],[Gld]],2)),tabGliederung[],2,FALSE)</f>
        <v xml:space="preserve">76    sonstige öffentliche Einrichtungen </v>
      </c>
      <c r="G20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8" s="14" t="str">
        <f>LEFT(tabDaten[[#This Row],[Gld]],4) &amp; "    " &amp;VLOOKUP((tabDaten[[#This Row],[MandNr]]&amp;"x"&amp;LEFT(tabDaten[[#This Row],[Gld]],4)),tabGliederung[],2,FALSE)</f>
        <v xml:space="preserve">7673    Bürgerhaus Fürfeld </v>
      </c>
      <c r="I2078" s="14" t="str">
        <f>IF(OR(LEFT(tabDaten[[#This Row],[Grp]],1)*1=3,LEFT(tabDaten[[#This Row],[Grp]],1)*1=9),LEFT(tabDaten[[#This Row],[Grp]],2),LEFT(tabDaten[[#This Row],[Grp]],1))</f>
        <v>5</v>
      </c>
      <c r="J2078" s="14" t="str">
        <f>VLOOKUP(tabDaten[[#This Row],[GrpKurz]],tabGruppierung[],2,FALSE)</f>
        <v>A   Sächlicher Verwaltungs- und Betriebsaufwand</v>
      </c>
      <c r="K20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7673-543000    Heizungskosten   </v>
      </c>
      <c r="L2078" s="17">
        <f>IF(OR(tabDaten[[#This Row],[art]]="00",tabDaten[[#This Row],[art]]="10"),tabDaten[[#This Row],[Plan]],tabDaten[[#This Row],[Plan]]*-1)</f>
        <v>-1200</v>
      </c>
      <c r="M2078" s="18">
        <f>IF(OR(tabDaten[[#This Row],[art]]="00",tabDaten[[#This Row],[art]]="10",tabDaten[[#This Row],[art]]="60",tabDaten[[#This Row],[art]]="70"),tabDaten[[#This Row],[Rechnung]],tabDaten[[#This Row],[Rechnung]]*-1)</f>
        <v>-2436.2199999999998</v>
      </c>
      <c r="N2078" s="44">
        <v>1</v>
      </c>
      <c r="O2078" s="45" t="s">
        <v>997</v>
      </c>
      <c r="P2078" s="45" t="s">
        <v>1403</v>
      </c>
      <c r="Q2078" s="45" t="s">
        <v>1734</v>
      </c>
      <c r="R2078" s="45" t="s">
        <v>995</v>
      </c>
      <c r="S2078" s="45" t="s">
        <v>1546</v>
      </c>
      <c r="T2078" s="44" t="s">
        <v>137</v>
      </c>
      <c r="U2078" s="46">
        <v>1200</v>
      </c>
      <c r="V2078" s="46">
        <v>2436.2199999999998</v>
      </c>
    </row>
    <row r="2079" spans="2:22" x14ac:dyDescent="0.2">
      <c r="B2079" s="14" t="str">
        <f>IF(tabDaten[[#This Row],[MandNr]]="","Fehler",IF(tabDaten[[#This Row],[MandNr]]=1,"1 Stadt Bad Rappenau","2 Eigenbetrieb Stadtenwässerung"))</f>
        <v>1 Stadt Bad Rappenau</v>
      </c>
      <c r="C2079" s="14" t="str">
        <f>IF(OR(tabDaten[[#This Row],[art]]="00",tabDaten[[#This Row],[art]]="01",tabDaten[[#This Row],[art]]="60",tabDaten[[#This Row],[art]]="61"),"0 Verwaltungshaushalt","1 Vermögenshaushalt")</f>
        <v>0 Verwaltungshaushalt</v>
      </c>
      <c r="D2079" s="14" t="str">
        <f>VLOOKUP(tabDaten[[#This Row],[art]],tabKontenart[],2,FALSE)</f>
        <v>01 Ausgaben VerwaltungsHH</v>
      </c>
      <c r="E2079" s="14" t="str">
        <f>LEFT(tabDaten[[#This Row],[Gld]],1) &amp; "    " &amp;VLOOKUP((tabDaten[[#This Row],[MandNr]]&amp;"x"&amp;LEFT(tabDaten[[#This Row],[Gld]],1)),tabGliederung[],2,FALSE)</f>
        <v>7    öffentliche Einrichtungen,  Wirtschaftsförderung</v>
      </c>
      <c r="F2079" s="14" t="str">
        <f>LEFT(tabDaten[[#This Row],[Gld]],2) &amp; "    " &amp;VLOOKUP((tabDaten[[#This Row],[MandNr]]&amp;"x"&amp;LEFT(tabDaten[[#This Row],[Gld]],2)),tabGliederung[],2,FALSE)</f>
        <v xml:space="preserve">76    sonstige öffentliche Einrichtungen </v>
      </c>
      <c r="G20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79" s="14" t="str">
        <f>LEFT(tabDaten[[#This Row],[Gld]],4) &amp; "    " &amp;VLOOKUP((tabDaten[[#This Row],[MandNr]]&amp;"x"&amp;LEFT(tabDaten[[#This Row],[Gld]],4)),tabGliederung[],2,FALSE)</f>
        <v xml:space="preserve">7673    Bürgerhaus Fürfeld </v>
      </c>
      <c r="I2079" s="14" t="str">
        <f>IF(OR(LEFT(tabDaten[[#This Row],[Grp]],1)*1=3,LEFT(tabDaten[[#This Row],[Grp]],1)*1=9),LEFT(tabDaten[[#This Row],[Grp]],2),LEFT(tabDaten[[#This Row],[Grp]],1))</f>
        <v>5</v>
      </c>
      <c r="J2079" s="14" t="str">
        <f>VLOOKUP(tabDaten[[#This Row],[GrpKurz]],tabGruppierung[],2,FALSE)</f>
        <v>A   Sächlicher Verwaltungs- und Betriebsaufwand</v>
      </c>
      <c r="K20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7673-545000    Reinigungskosten   </v>
      </c>
      <c r="L2079" s="17">
        <f>IF(OR(tabDaten[[#This Row],[art]]="00",tabDaten[[#This Row],[art]]="10"),tabDaten[[#This Row],[Plan]],tabDaten[[#This Row],[Plan]]*-1)</f>
        <v>-1300</v>
      </c>
      <c r="M2079" s="18">
        <f>IF(OR(tabDaten[[#This Row],[art]]="00",tabDaten[[#This Row],[art]]="10",tabDaten[[#This Row],[art]]="60",tabDaten[[#This Row],[art]]="70"),tabDaten[[#This Row],[Rechnung]],tabDaten[[#This Row],[Rechnung]]*-1)</f>
        <v>-1923.63</v>
      </c>
      <c r="N2079" s="44">
        <v>1</v>
      </c>
      <c r="O2079" s="45" t="s">
        <v>997</v>
      </c>
      <c r="P2079" s="45" t="s">
        <v>1403</v>
      </c>
      <c r="Q2079" s="45" t="s">
        <v>1736</v>
      </c>
      <c r="R2079" s="45" t="s">
        <v>995</v>
      </c>
      <c r="S2079" s="45" t="s">
        <v>1546</v>
      </c>
      <c r="T2079" s="44" t="s">
        <v>139</v>
      </c>
      <c r="U2079" s="46">
        <v>1300</v>
      </c>
      <c r="V2079" s="46">
        <v>1923.63</v>
      </c>
    </row>
    <row r="2080" spans="2:22" x14ac:dyDescent="0.2">
      <c r="B2080" s="14" t="str">
        <f>IF(tabDaten[[#This Row],[MandNr]]="","Fehler",IF(tabDaten[[#This Row],[MandNr]]=1,"1 Stadt Bad Rappenau","2 Eigenbetrieb Stadtenwässerung"))</f>
        <v>1 Stadt Bad Rappenau</v>
      </c>
      <c r="C2080" s="14" t="str">
        <f>IF(OR(tabDaten[[#This Row],[art]]="00",tabDaten[[#This Row],[art]]="01",tabDaten[[#This Row],[art]]="60",tabDaten[[#This Row],[art]]="61"),"0 Verwaltungshaushalt","1 Vermögenshaushalt")</f>
        <v>0 Verwaltungshaushalt</v>
      </c>
      <c r="D2080" s="14" t="str">
        <f>VLOOKUP(tabDaten[[#This Row],[art]],tabKontenart[],2,FALSE)</f>
        <v>01 Ausgaben VerwaltungsHH</v>
      </c>
      <c r="E2080" s="14" t="str">
        <f>LEFT(tabDaten[[#This Row],[Gld]],1) &amp; "    " &amp;VLOOKUP((tabDaten[[#This Row],[MandNr]]&amp;"x"&amp;LEFT(tabDaten[[#This Row],[Gld]],1)),tabGliederung[],2,FALSE)</f>
        <v>7    öffentliche Einrichtungen,  Wirtschaftsförderung</v>
      </c>
      <c r="F2080" s="14" t="str">
        <f>LEFT(tabDaten[[#This Row],[Gld]],2) &amp; "    " &amp;VLOOKUP((tabDaten[[#This Row],[MandNr]]&amp;"x"&amp;LEFT(tabDaten[[#This Row],[Gld]],2)),tabGliederung[],2,FALSE)</f>
        <v xml:space="preserve">76    sonstige öffentliche Einrichtungen </v>
      </c>
      <c r="G20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0" s="14" t="str">
        <f>LEFT(tabDaten[[#This Row],[Gld]],4) &amp; "    " &amp;VLOOKUP((tabDaten[[#This Row],[MandNr]]&amp;"x"&amp;LEFT(tabDaten[[#This Row],[Gld]],4)),tabGliederung[],2,FALSE)</f>
        <v xml:space="preserve">7673    Bürgerhaus Fürfeld </v>
      </c>
      <c r="I2080" s="14" t="str">
        <f>IF(OR(LEFT(tabDaten[[#This Row],[Grp]],1)*1=3,LEFT(tabDaten[[#This Row],[Grp]],1)*1=9),LEFT(tabDaten[[#This Row],[Grp]],2),LEFT(tabDaten[[#This Row],[Grp]],1))</f>
        <v>5</v>
      </c>
      <c r="J2080" s="14" t="str">
        <f>VLOOKUP(tabDaten[[#This Row],[GrpKurz]],tabGruppierung[],2,FALSE)</f>
        <v>A   Sächlicher Verwaltungs- und Betriebsaufwand</v>
      </c>
      <c r="K20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7673-546000    Steuern und Gebäudeversicherungen   </v>
      </c>
      <c r="L2080" s="17">
        <f>IF(OR(tabDaten[[#This Row],[art]]="00",tabDaten[[#This Row],[art]]="10"),tabDaten[[#This Row],[Plan]],tabDaten[[#This Row],[Plan]]*-1)</f>
        <v>-600</v>
      </c>
      <c r="M2080" s="18">
        <f>IF(OR(tabDaten[[#This Row],[art]]="00",tabDaten[[#This Row],[art]]="10",tabDaten[[#This Row],[art]]="60",tabDaten[[#This Row],[art]]="70"),tabDaten[[#This Row],[Rechnung]],tabDaten[[#This Row],[Rechnung]]*-1)</f>
        <v>-588.20000000000005</v>
      </c>
      <c r="N2080" s="44">
        <v>1</v>
      </c>
      <c r="O2080" s="45" t="s">
        <v>997</v>
      </c>
      <c r="P2080" s="45" t="s">
        <v>1403</v>
      </c>
      <c r="Q2080" s="45" t="s">
        <v>1737</v>
      </c>
      <c r="R2080" s="45" t="s">
        <v>995</v>
      </c>
      <c r="S2080" s="45" t="s">
        <v>1546</v>
      </c>
      <c r="T2080" s="44" t="s">
        <v>140</v>
      </c>
      <c r="U2080" s="46">
        <v>600</v>
      </c>
      <c r="V2080" s="46">
        <v>588.20000000000005</v>
      </c>
    </row>
    <row r="2081" spans="2:22" x14ac:dyDescent="0.2">
      <c r="B2081" s="14" t="str">
        <f>IF(tabDaten[[#This Row],[MandNr]]="","Fehler",IF(tabDaten[[#This Row],[MandNr]]=1,"1 Stadt Bad Rappenau","2 Eigenbetrieb Stadtenwässerung"))</f>
        <v>1 Stadt Bad Rappenau</v>
      </c>
      <c r="C2081" s="14" t="str">
        <f>IF(OR(tabDaten[[#This Row],[art]]="00",tabDaten[[#This Row],[art]]="01",tabDaten[[#This Row],[art]]="60",tabDaten[[#This Row],[art]]="61"),"0 Verwaltungshaushalt","1 Vermögenshaushalt")</f>
        <v>0 Verwaltungshaushalt</v>
      </c>
      <c r="D2081" s="14" t="str">
        <f>VLOOKUP(tabDaten[[#This Row],[art]],tabKontenart[],2,FALSE)</f>
        <v>01 Ausgaben VerwaltungsHH</v>
      </c>
      <c r="E2081" s="14" t="str">
        <f>LEFT(tabDaten[[#This Row],[Gld]],1) &amp; "    " &amp;VLOOKUP((tabDaten[[#This Row],[MandNr]]&amp;"x"&amp;LEFT(tabDaten[[#This Row],[Gld]],1)),tabGliederung[],2,FALSE)</f>
        <v>7    öffentliche Einrichtungen,  Wirtschaftsförderung</v>
      </c>
      <c r="F2081" s="14" t="str">
        <f>LEFT(tabDaten[[#This Row],[Gld]],2) &amp; "    " &amp;VLOOKUP((tabDaten[[#This Row],[MandNr]]&amp;"x"&amp;LEFT(tabDaten[[#This Row],[Gld]],2)),tabGliederung[],2,FALSE)</f>
        <v xml:space="preserve">76    sonstige öffentliche Einrichtungen </v>
      </c>
      <c r="G20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1" s="14" t="str">
        <f>LEFT(tabDaten[[#This Row],[Gld]],4) &amp; "    " &amp;VLOOKUP((tabDaten[[#This Row],[MandNr]]&amp;"x"&amp;LEFT(tabDaten[[#This Row],[Gld]],4)),tabGliederung[],2,FALSE)</f>
        <v xml:space="preserve">7673    Bürgerhaus Fürfeld </v>
      </c>
      <c r="I2081" s="14" t="str">
        <f>IF(OR(LEFT(tabDaten[[#This Row],[Grp]],1)*1=3,LEFT(tabDaten[[#This Row],[Grp]],1)*1=9),LEFT(tabDaten[[#This Row],[Grp]],2),LEFT(tabDaten[[#This Row],[Grp]],1))</f>
        <v>5</v>
      </c>
      <c r="J2081" s="14" t="str">
        <f>VLOOKUP(tabDaten[[#This Row],[GrpKurz]],tabGruppierung[],2,FALSE)</f>
        <v>A   Sächlicher Verwaltungs- und Betriebsaufwand</v>
      </c>
      <c r="K20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7673-549000    sonstige Bewirtschaftungskosten (z.B. Schornsteinfeger, Feuerlöschgeräte) </v>
      </c>
      <c r="L2081" s="17">
        <f>IF(OR(tabDaten[[#This Row],[art]]="00",tabDaten[[#This Row],[art]]="10"),tabDaten[[#This Row],[Plan]],tabDaten[[#This Row],[Plan]]*-1)</f>
        <v>-1000</v>
      </c>
      <c r="M2081" s="18">
        <f>IF(OR(tabDaten[[#This Row],[art]]="00",tabDaten[[#This Row],[art]]="10",tabDaten[[#This Row],[art]]="60",tabDaten[[#This Row],[art]]="70"),tabDaten[[#This Row],[Rechnung]],tabDaten[[#This Row],[Rechnung]]*-1)</f>
        <v>-1432.04</v>
      </c>
      <c r="N2081" s="44">
        <v>1</v>
      </c>
      <c r="O2081" s="45" t="s">
        <v>997</v>
      </c>
      <c r="P2081" s="45" t="s">
        <v>1403</v>
      </c>
      <c r="Q2081" s="45" t="s">
        <v>1738</v>
      </c>
      <c r="R2081" s="45" t="s">
        <v>995</v>
      </c>
      <c r="S2081" s="45" t="s">
        <v>1546</v>
      </c>
      <c r="T2081" s="44" t="s">
        <v>141</v>
      </c>
      <c r="U2081" s="46">
        <v>1000</v>
      </c>
      <c r="V2081" s="46">
        <v>1432.04</v>
      </c>
    </row>
    <row r="2082" spans="2:22" x14ac:dyDescent="0.2">
      <c r="B2082" s="14" t="str">
        <f>IF(tabDaten[[#This Row],[MandNr]]="","Fehler",IF(tabDaten[[#This Row],[MandNr]]=1,"1 Stadt Bad Rappenau","2 Eigenbetrieb Stadtenwässerung"))</f>
        <v>1 Stadt Bad Rappenau</v>
      </c>
      <c r="C2082" s="14" t="str">
        <f>IF(OR(tabDaten[[#This Row],[art]]="00",tabDaten[[#This Row],[art]]="01",tabDaten[[#This Row],[art]]="60",tabDaten[[#This Row],[art]]="61"),"0 Verwaltungshaushalt","1 Vermögenshaushalt")</f>
        <v>0 Verwaltungshaushalt</v>
      </c>
      <c r="D2082" s="14" t="str">
        <f>VLOOKUP(tabDaten[[#This Row],[art]],tabKontenart[],2,FALSE)</f>
        <v>01 Ausgaben VerwaltungsHH</v>
      </c>
      <c r="E2082" s="14" t="str">
        <f>LEFT(tabDaten[[#This Row],[Gld]],1) &amp; "    " &amp;VLOOKUP((tabDaten[[#This Row],[MandNr]]&amp;"x"&amp;LEFT(tabDaten[[#This Row],[Gld]],1)),tabGliederung[],2,FALSE)</f>
        <v>7    öffentliche Einrichtungen,  Wirtschaftsförderung</v>
      </c>
      <c r="F2082" s="14" t="str">
        <f>LEFT(tabDaten[[#This Row],[Gld]],2) &amp; "    " &amp;VLOOKUP((tabDaten[[#This Row],[MandNr]]&amp;"x"&amp;LEFT(tabDaten[[#This Row],[Gld]],2)),tabGliederung[],2,FALSE)</f>
        <v xml:space="preserve">76    sonstige öffentliche Einrichtungen </v>
      </c>
      <c r="G20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2" s="14" t="str">
        <f>LEFT(tabDaten[[#This Row],[Gld]],4) &amp; "    " &amp;VLOOKUP((tabDaten[[#This Row],[MandNr]]&amp;"x"&amp;LEFT(tabDaten[[#This Row],[Gld]],4)),tabGliederung[],2,FALSE)</f>
        <v xml:space="preserve">7673    Bürgerhaus Fürfeld </v>
      </c>
      <c r="I2082" s="14" t="str">
        <f>IF(OR(LEFT(tabDaten[[#This Row],[Grp]],1)*1=3,LEFT(tabDaten[[#This Row],[Grp]],1)*1=9),LEFT(tabDaten[[#This Row],[Grp]],2),LEFT(tabDaten[[#This Row],[Grp]],1))</f>
        <v>6</v>
      </c>
      <c r="J2082" s="14" t="str">
        <f>VLOOKUP(tabDaten[[#This Row],[GrpKurz]],tabGruppierung[],2,FALSE)</f>
        <v>A   Sächlicher Verwaltungs- und Betriebsaufwand</v>
      </c>
      <c r="K20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7673-668000    Vermischte Ausgaben   </v>
      </c>
      <c r="L2082" s="17">
        <f>IF(OR(tabDaten[[#This Row],[art]]="00",tabDaten[[#This Row],[art]]="10"),tabDaten[[#This Row],[Plan]],tabDaten[[#This Row],[Plan]]*-1)</f>
        <v>-100</v>
      </c>
      <c r="M2082" s="18">
        <f>IF(OR(tabDaten[[#This Row],[art]]="00",tabDaten[[#This Row],[art]]="10",tabDaten[[#This Row],[art]]="60",tabDaten[[#This Row],[art]]="70"),tabDaten[[#This Row],[Rechnung]],tabDaten[[#This Row],[Rechnung]]*-1)</f>
        <v>0</v>
      </c>
      <c r="N2082" s="44">
        <v>1</v>
      </c>
      <c r="O2082" s="45" t="s">
        <v>997</v>
      </c>
      <c r="P2082" s="45" t="s">
        <v>1403</v>
      </c>
      <c r="Q2082" s="45" t="s">
        <v>1726</v>
      </c>
      <c r="R2082" s="45" t="s">
        <v>995</v>
      </c>
      <c r="S2082" s="45" t="s">
        <v>1546</v>
      </c>
      <c r="T2082" s="44" t="s">
        <v>121</v>
      </c>
      <c r="U2082" s="46">
        <v>100</v>
      </c>
      <c r="V2082" s="46">
        <v>0</v>
      </c>
    </row>
    <row r="2083" spans="2:22" x14ac:dyDescent="0.2">
      <c r="B2083" s="14" t="str">
        <f>IF(tabDaten[[#This Row],[MandNr]]="","Fehler",IF(tabDaten[[#This Row],[MandNr]]=1,"1 Stadt Bad Rappenau","2 Eigenbetrieb Stadtenwässerung"))</f>
        <v>1 Stadt Bad Rappenau</v>
      </c>
      <c r="C2083" s="14" t="str">
        <f>IF(OR(tabDaten[[#This Row],[art]]="00",tabDaten[[#This Row],[art]]="01",tabDaten[[#This Row],[art]]="60",tabDaten[[#This Row],[art]]="61"),"0 Verwaltungshaushalt","1 Vermögenshaushalt")</f>
        <v>0 Verwaltungshaushalt</v>
      </c>
      <c r="D2083" s="14" t="str">
        <f>VLOOKUP(tabDaten[[#This Row],[art]],tabKontenart[],2,FALSE)</f>
        <v>01 Ausgaben VerwaltungsHH</v>
      </c>
      <c r="E2083" s="14" t="str">
        <f>LEFT(tabDaten[[#This Row],[Gld]],1) &amp; "    " &amp;VLOOKUP((tabDaten[[#This Row],[MandNr]]&amp;"x"&amp;LEFT(tabDaten[[#This Row],[Gld]],1)),tabGliederung[],2,FALSE)</f>
        <v>7    öffentliche Einrichtungen,  Wirtschaftsförderung</v>
      </c>
      <c r="F2083" s="14" t="str">
        <f>LEFT(tabDaten[[#This Row],[Gld]],2) &amp; "    " &amp;VLOOKUP((tabDaten[[#This Row],[MandNr]]&amp;"x"&amp;LEFT(tabDaten[[#This Row],[Gld]],2)),tabGliederung[],2,FALSE)</f>
        <v xml:space="preserve">76    sonstige öffentliche Einrichtungen </v>
      </c>
      <c r="G20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3" s="14" t="str">
        <f>LEFT(tabDaten[[#This Row],[Gld]],4) &amp; "    " &amp;VLOOKUP((tabDaten[[#This Row],[MandNr]]&amp;"x"&amp;LEFT(tabDaten[[#This Row],[Gld]],4)),tabGliederung[],2,FALSE)</f>
        <v xml:space="preserve">7673    Bürgerhaus Fürfeld </v>
      </c>
      <c r="I2083" s="14" t="str">
        <f>IF(OR(LEFT(tabDaten[[#This Row],[Grp]],1)*1=3,LEFT(tabDaten[[#This Row],[Grp]],1)*1=9),LEFT(tabDaten[[#This Row],[Grp]],2),LEFT(tabDaten[[#This Row],[Grp]],1))</f>
        <v>6</v>
      </c>
      <c r="J2083" s="14" t="str">
        <f>VLOOKUP(tabDaten[[#This Row],[GrpKurz]],tabGruppierung[],2,FALSE)</f>
        <v>A   Sächlicher Verwaltungs- und Betriebsaufwand</v>
      </c>
      <c r="K20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7673-679000    Innere Verrechnungen   </v>
      </c>
      <c r="L2083" s="17">
        <f>IF(OR(tabDaten[[#This Row],[art]]="00",tabDaten[[#This Row],[art]]="10"),tabDaten[[#This Row],[Plan]],tabDaten[[#This Row],[Plan]]*-1)</f>
        <v>-3500</v>
      </c>
      <c r="M2083" s="18">
        <f>IF(OR(tabDaten[[#This Row],[art]]="00",tabDaten[[#This Row],[art]]="10",tabDaten[[#This Row],[art]]="60",tabDaten[[#This Row],[art]]="70"),tabDaten[[#This Row],[Rechnung]],tabDaten[[#This Row],[Rechnung]]*-1)</f>
        <v>0</v>
      </c>
      <c r="N2083" s="44">
        <v>1</v>
      </c>
      <c r="O2083" s="45" t="s">
        <v>997</v>
      </c>
      <c r="P2083" s="45" t="s">
        <v>1403</v>
      </c>
      <c r="Q2083" s="45" t="s">
        <v>1728</v>
      </c>
      <c r="R2083" s="45" t="s">
        <v>995</v>
      </c>
      <c r="S2083" s="45" t="s">
        <v>1546</v>
      </c>
      <c r="T2083" s="44" t="s">
        <v>11</v>
      </c>
      <c r="U2083" s="46">
        <v>3500</v>
      </c>
      <c r="V2083" s="46">
        <v>0</v>
      </c>
    </row>
    <row r="2084" spans="2:22" x14ac:dyDescent="0.2">
      <c r="B2084" s="14" t="str">
        <f>IF(tabDaten[[#This Row],[MandNr]]="","Fehler",IF(tabDaten[[#This Row],[MandNr]]=1,"1 Stadt Bad Rappenau","2 Eigenbetrieb Stadtenwässerung"))</f>
        <v>1 Stadt Bad Rappenau</v>
      </c>
      <c r="C2084" s="14" t="str">
        <f>IF(OR(tabDaten[[#This Row],[art]]="00",tabDaten[[#This Row],[art]]="01",tabDaten[[#This Row],[art]]="60",tabDaten[[#This Row],[art]]="61"),"0 Verwaltungshaushalt","1 Vermögenshaushalt")</f>
        <v>0 Verwaltungshaushalt</v>
      </c>
      <c r="D2084" s="14" t="str">
        <f>VLOOKUP(tabDaten[[#This Row],[art]],tabKontenart[],2,FALSE)</f>
        <v>01 Ausgaben VerwaltungsHH</v>
      </c>
      <c r="E2084" s="14" t="str">
        <f>LEFT(tabDaten[[#This Row],[Gld]],1) &amp; "    " &amp;VLOOKUP((tabDaten[[#This Row],[MandNr]]&amp;"x"&amp;LEFT(tabDaten[[#This Row],[Gld]],1)),tabGliederung[],2,FALSE)</f>
        <v>7    öffentliche Einrichtungen,  Wirtschaftsförderung</v>
      </c>
      <c r="F2084" s="14" t="str">
        <f>LEFT(tabDaten[[#This Row],[Gld]],2) &amp; "    " &amp;VLOOKUP((tabDaten[[#This Row],[MandNr]]&amp;"x"&amp;LEFT(tabDaten[[#This Row],[Gld]],2)),tabGliederung[],2,FALSE)</f>
        <v xml:space="preserve">76    sonstige öffentliche Einrichtungen </v>
      </c>
      <c r="G20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4" s="14" t="str">
        <f>LEFT(tabDaten[[#This Row],[Gld]],4) &amp; "    " &amp;VLOOKUP((tabDaten[[#This Row],[MandNr]]&amp;"x"&amp;LEFT(tabDaten[[#This Row],[Gld]],4)),tabGliederung[],2,FALSE)</f>
        <v xml:space="preserve">7674    Bürgerhaus Grombach </v>
      </c>
      <c r="I2084" s="14" t="str">
        <f>IF(OR(LEFT(tabDaten[[#This Row],[Grp]],1)*1=3,LEFT(tabDaten[[#This Row],[Grp]],1)*1=9),LEFT(tabDaten[[#This Row],[Grp]],2),LEFT(tabDaten[[#This Row],[Grp]],1))</f>
        <v>5</v>
      </c>
      <c r="J2084" s="14" t="str">
        <f>VLOOKUP(tabDaten[[#This Row],[GrpKurz]],tabGruppierung[],2,FALSE)</f>
        <v>A   Sächlicher Verwaltungs- und Betriebsaufwand</v>
      </c>
      <c r="K20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7674-501000    Gebäudeunterhaltung   </v>
      </c>
      <c r="L2084" s="17">
        <f>IF(OR(tabDaten[[#This Row],[art]]="00",tabDaten[[#This Row],[art]]="10"),tabDaten[[#This Row],[Plan]],tabDaten[[#This Row],[Plan]]*-1)</f>
        <v>-1500</v>
      </c>
      <c r="M2084" s="18">
        <f>IF(OR(tabDaten[[#This Row],[art]]="00",tabDaten[[#This Row],[art]]="10",tabDaten[[#This Row],[art]]="60",tabDaten[[#This Row],[art]]="70"),tabDaten[[#This Row],[Rechnung]],tabDaten[[#This Row],[Rechnung]]*-1)</f>
        <v>-1607.78</v>
      </c>
      <c r="N2084" s="44">
        <v>1</v>
      </c>
      <c r="O2084" s="45" t="s">
        <v>997</v>
      </c>
      <c r="P2084" s="45" t="s">
        <v>1404</v>
      </c>
      <c r="Q2084" s="45" t="s">
        <v>1730</v>
      </c>
      <c r="R2084" s="45" t="s">
        <v>995</v>
      </c>
      <c r="S2084" s="45" t="s">
        <v>1546</v>
      </c>
      <c r="T2084" s="44" t="s">
        <v>133</v>
      </c>
      <c r="U2084" s="46">
        <v>1500</v>
      </c>
      <c r="V2084" s="46">
        <v>1607.78</v>
      </c>
    </row>
    <row r="2085" spans="2:22" x14ac:dyDescent="0.2">
      <c r="B2085" s="14" t="str">
        <f>IF(tabDaten[[#This Row],[MandNr]]="","Fehler",IF(tabDaten[[#This Row],[MandNr]]=1,"1 Stadt Bad Rappenau","2 Eigenbetrieb Stadtenwässerung"))</f>
        <v>1 Stadt Bad Rappenau</v>
      </c>
      <c r="C2085" s="14" t="str">
        <f>IF(OR(tabDaten[[#This Row],[art]]="00",tabDaten[[#This Row],[art]]="01",tabDaten[[#This Row],[art]]="60",tabDaten[[#This Row],[art]]="61"),"0 Verwaltungshaushalt","1 Vermögenshaushalt")</f>
        <v>0 Verwaltungshaushalt</v>
      </c>
      <c r="D2085" s="14" t="str">
        <f>VLOOKUP(tabDaten[[#This Row],[art]],tabKontenart[],2,FALSE)</f>
        <v>01 Ausgaben VerwaltungsHH</v>
      </c>
      <c r="E2085" s="14" t="str">
        <f>LEFT(tabDaten[[#This Row],[Gld]],1) &amp; "    " &amp;VLOOKUP((tabDaten[[#This Row],[MandNr]]&amp;"x"&amp;LEFT(tabDaten[[#This Row],[Gld]],1)),tabGliederung[],2,FALSE)</f>
        <v>7    öffentliche Einrichtungen,  Wirtschaftsförderung</v>
      </c>
      <c r="F2085" s="14" t="str">
        <f>LEFT(tabDaten[[#This Row],[Gld]],2) &amp; "    " &amp;VLOOKUP((tabDaten[[#This Row],[MandNr]]&amp;"x"&amp;LEFT(tabDaten[[#This Row],[Gld]],2)),tabGliederung[],2,FALSE)</f>
        <v xml:space="preserve">76    sonstige öffentliche Einrichtungen </v>
      </c>
      <c r="G20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5" s="14" t="str">
        <f>LEFT(tabDaten[[#This Row],[Gld]],4) &amp; "    " &amp;VLOOKUP((tabDaten[[#This Row],[MandNr]]&amp;"x"&amp;LEFT(tabDaten[[#This Row],[Gld]],4)),tabGliederung[],2,FALSE)</f>
        <v xml:space="preserve">7674    Bürgerhaus Grombach </v>
      </c>
      <c r="I2085" s="14" t="str">
        <f>IF(OR(LEFT(tabDaten[[#This Row],[Grp]],1)*1=3,LEFT(tabDaten[[#This Row],[Grp]],1)*1=9),LEFT(tabDaten[[#This Row],[Grp]],2),LEFT(tabDaten[[#This Row],[Grp]],1))</f>
        <v>5</v>
      </c>
      <c r="J2085" s="14" t="str">
        <f>VLOOKUP(tabDaten[[#This Row],[GrpKurz]],tabGruppierung[],2,FALSE)</f>
        <v>A   Sächlicher Verwaltungs- und Betriebsaufwand</v>
      </c>
      <c r="K20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7674-521000    Geräte, Ausstattungs- und Einrichtungsgegenstände  </v>
      </c>
      <c r="L2085" s="17">
        <f>IF(OR(tabDaten[[#This Row],[art]]="00",tabDaten[[#This Row],[art]]="10"),tabDaten[[#This Row],[Plan]],tabDaten[[#This Row],[Plan]]*-1)</f>
        <v>-500</v>
      </c>
      <c r="M2085" s="18">
        <f>IF(OR(tabDaten[[#This Row],[art]]="00",tabDaten[[#This Row],[art]]="10",tabDaten[[#This Row],[art]]="60",tabDaten[[#This Row],[art]]="70"),tabDaten[[#This Row],[Rechnung]],tabDaten[[#This Row],[Rechnung]]*-1)</f>
        <v>0</v>
      </c>
      <c r="N2085" s="44">
        <v>1</v>
      </c>
      <c r="O2085" s="45" t="s">
        <v>997</v>
      </c>
      <c r="P2085" s="45" t="s">
        <v>1404</v>
      </c>
      <c r="Q2085" s="45" t="s">
        <v>1750</v>
      </c>
      <c r="R2085" s="45" t="s">
        <v>995</v>
      </c>
      <c r="S2085" s="45" t="s">
        <v>1546</v>
      </c>
      <c r="T2085" s="44" t="s">
        <v>125</v>
      </c>
      <c r="U2085" s="46">
        <v>500</v>
      </c>
      <c r="V2085" s="46">
        <v>0</v>
      </c>
    </row>
    <row r="2086" spans="2:22" x14ac:dyDescent="0.2">
      <c r="B2086" s="14" t="str">
        <f>IF(tabDaten[[#This Row],[MandNr]]="","Fehler",IF(tabDaten[[#This Row],[MandNr]]=1,"1 Stadt Bad Rappenau","2 Eigenbetrieb Stadtenwässerung"))</f>
        <v>1 Stadt Bad Rappenau</v>
      </c>
      <c r="C2086" s="14" t="str">
        <f>IF(OR(tabDaten[[#This Row],[art]]="00",tabDaten[[#This Row],[art]]="01",tabDaten[[#This Row],[art]]="60",tabDaten[[#This Row],[art]]="61"),"0 Verwaltungshaushalt","1 Vermögenshaushalt")</f>
        <v>0 Verwaltungshaushalt</v>
      </c>
      <c r="D2086" s="14" t="str">
        <f>VLOOKUP(tabDaten[[#This Row],[art]],tabKontenart[],2,FALSE)</f>
        <v>01 Ausgaben VerwaltungsHH</v>
      </c>
      <c r="E2086" s="14" t="str">
        <f>LEFT(tabDaten[[#This Row],[Gld]],1) &amp; "    " &amp;VLOOKUP((tabDaten[[#This Row],[MandNr]]&amp;"x"&amp;LEFT(tabDaten[[#This Row],[Gld]],1)),tabGliederung[],2,FALSE)</f>
        <v>7    öffentliche Einrichtungen,  Wirtschaftsförderung</v>
      </c>
      <c r="F2086" s="14" t="str">
        <f>LEFT(tabDaten[[#This Row],[Gld]],2) &amp; "    " &amp;VLOOKUP((tabDaten[[#This Row],[MandNr]]&amp;"x"&amp;LEFT(tabDaten[[#This Row],[Gld]],2)),tabGliederung[],2,FALSE)</f>
        <v xml:space="preserve">76    sonstige öffentliche Einrichtungen </v>
      </c>
      <c r="G20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6" s="14" t="str">
        <f>LEFT(tabDaten[[#This Row],[Gld]],4) &amp; "    " &amp;VLOOKUP((tabDaten[[#This Row],[MandNr]]&amp;"x"&amp;LEFT(tabDaten[[#This Row],[Gld]],4)),tabGliederung[],2,FALSE)</f>
        <v xml:space="preserve">7674    Bürgerhaus Grombach </v>
      </c>
      <c r="I2086" s="14" t="str">
        <f>IF(OR(LEFT(tabDaten[[#This Row],[Grp]],1)*1=3,LEFT(tabDaten[[#This Row],[Grp]],1)*1=9),LEFT(tabDaten[[#This Row],[Grp]],2),LEFT(tabDaten[[#This Row],[Grp]],1))</f>
        <v>5</v>
      </c>
      <c r="J2086" s="14" t="str">
        <f>VLOOKUP(tabDaten[[#This Row],[GrpKurz]],tabGruppierung[],2,FALSE)</f>
        <v>A   Sächlicher Verwaltungs- und Betriebsaufwand</v>
      </c>
      <c r="K20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7674-541000    Strom   </v>
      </c>
      <c r="L2086" s="17">
        <f>IF(OR(tabDaten[[#This Row],[art]]="00",tabDaten[[#This Row],[art]]="10"),tabDaten[[#This Row],[Plan]],tabDaten[[#This Row],[Plan]]*-1)</f>
        <v>-1800</v>
      </c>
      <c r="M2086" s="18">
        <f>IF(OR(tabDaten[[#This Row],[art]]="00",tabDaten[[#This Row],[art]]="10",tabDaten[[#This Row],[art]]="60",tabDaten[[#This Row],[art]]="70"),tabDaten[[#This Row],[Rechnung]],tabDaten[[#This Row],[Rechnung]]*-1)</f>
        <v>-696.28</v>
      </c>
      <c r="N2086" s="44">
        <v>1</v>
      </c>
      <c r="O2086" s="45" t="s">
        <v>997</v>
      </c>
      <c r="P2086" s="45" t="s">
        <v>1404</v>
      </c>
      <c r="Q2086" s="45" t="s">
        <v>1732</v>
      </c>
      <c r="R2086" s="45" t="s">
        <v>995</v>
      </c>
      <c r="S2086" s="45" t="s">
        <v>1546</v>
      </c>
      <c r="T2086" s="44" t="s">
        <v>135</v>
      </c>
      <c r="U2086" s="46">
        <v>1800</v>
      </c>
      <c r="V2086" s="46">
        <v>696.28</v>
      </c>
    </row>
    <row r="2087" spans="2:22" x14ac:dyDescent="0.2">
      <c r="B2087" s="14" t="str">
        <f>IF(tabDaten[[#This Row],[MandNr]]="","Fehler",IF(tabDaten[[#This Row],[MandNr]]=1,"1 Stadt Bad Rappenau","2 Eigenbetrieb Stadtenwässerung"))</f>
        <v>1 Stadt Bad Rappenau</v>
      </c>
      <c r="C2087" s="14" t="str">
        <f>IF(OR(tabDaten[[#This Row],[art]]="00",tabDaten[[#This Row],[art]]="01",tabDaten[[#This Row],[art]]="60",tabDaten[[#This Row],[art]]="61"),"0 Verwaltungshaushalt","1 Vermögenshaushalt")</f>
        <v>0 Verwaltungshaushalt</v>
      </c>
      <c r="D2087" s="14" t="str">
        <f>VLOOKUP(tabDaten[[#This Row],[art]],tabKontenart[],2,FALSE)</f>
        <v>01 Ausgaben VerwaltungsHH</v>
      </c>
      <c r="E2087" s="14" t="str">
        <f>LEFT(tabDaten[[#This Row],[Gld]],1) &amp; "    " &amp;VLOOKUP((tabDaten[[#This Row],[MandNr]]&amp;"x"&amp;LEFT(tabDaten[[#This Row],[Gld]],1)),tabGliederung[],2,FALSE)</f>
        <v>7    öffentliche Einrichtungen,  Wirtschaftsförderung</v>
      </c>
      <c r="F2087" s="14" t="str">
        <f>LEFT(tabDaten[[#This Row],[Gld]],2) &amp; "    " &amp;VLOOKUP((tabDaten[[#This Row],[MandNr]]&amp;"x"&amp;LEFT(tabDaten[[#This Row],[Gld]],2)),tabGliederung[],2,FALSE)</f>
        <v xml:space="preserve">76    sonstige öffentliche Einrichtungen </v>
      </c>
      <c r="G20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7" s="14" t="str">
        <f>LEFT(tabDaten[[#This Row],[Gld]],4) &amp; "    " &amp;VLOOKUP((tabDaten[[#This Row],[MandNr]]&amp;"x"&amp;LEFT(tabDaten[[#This Row],[Gld]],4)),tabGliederung[],2,FALSE)</f>
        <v xml:space="preserve">7674    Bürgerhaus Grombach </v>
      </c>
      <c r="I2087" s="14" t="str">
        <f>IF(OR(LEFT(tabDaten[[#This Row],[Grp]],1)*1=3,LEFT(tabDaten[[#This Row],[Grp]],1)*1=9),LEFT(tabDaten[[#This Row],[Grp]],2),LEFT(tabDaten[[#This Row],[Grp]],1))</f>
        <v>5</v>
      </c>
      <c r="J2087" s="14" t="str">
        <f>VLOOKUP(tabDaten[[#This Row],[GrpKurz]],tabGruppierung[],2,FALSE)</f>
        <v>A   Sächlicher Verwaltungs- und Betriebsaufwand</v>
      </c>
      <c r="K20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7674-542000    Wasser / Abwasser   </v>
      </c>
      <c r="L2087" s="17">
        <f>IF(OR(tabDaten[[#This Row],[art]]="00",tabDaten[[#This Row],[art]]="10"),tabDaten[[#This Row],[Plan]],tabDaten[[#This Row],[Plan]]*-1)</f>
        <v>-100</v>
      </c>
      <c r="M2087" s="18">
        <f>IF(OR(tabDaten[[#This Row],[art]]="00",tabDaten[[#This Row],[art]]="10",tabDaten[[#This Row],[art]]="60",tabDaten[[#This Row],[art]]="70"),tabDaten[[#This Row],[Rechnung]],tabDaten[[#This Row],[Rechnung]]*-1)</f>
        <v>-19.100000000000001</v>
      </c>
      <c r="N2087" s="44">
        <v>1</v>
      </c>
      <c r="O2087" s="45" t="s">
        <v>997</v>
      </c>
      <c r="P2087" s="45" t="s">
        <v>1404</v>
      </c>
      <c r="Q2087" s="45" t="s">
        <v>1733</v>
      </c>
      <c r="R2087" s="45" t="s">
        <v>995</v>
      </c>
      <c r="S2087" s="45" t="s">
        <v>1546</v>
      </c>
      <c r="T2087" s="44" t="s">
        <v>136</v>
      </c>
      <c r="U2087" s="46">
        <v>100</v>
      </c>
      <c r="V2087" s="46">
        <v>19.100000000000001</v>
      </c>
    </row>
    <row r="2088" spans="2:22" x14ac:dyDescent="0.2">
      <c r="B2088" s="14" t="str">
        <f>IF(tabDaten[[#This Row],[MandNr]]="","Fehler",IF(tabDaten[[#This Row],[MandNr]]=1,"1 Stadt Bad Rappenau","2 Eigenbetrieb Stadtenwässerung"))</f>
        <v>1 Stadt Bad Rappenau</v>
      </c>
      <c r="C2088" s="14" t="str">
        <f>IF(OR(tabDaten[[#This Row],[art]]="00",tabDaten[[#This Row],[art]]="01",tabDaten[[#This Row],[art]]="60",tabDaten[[#This Row],[art]]="61"),"0 Verwaltungshaushalt","1 Vermögenshaushalt")</f>
        <v>0 Verwaltungshaushalt</v>
      </c>
      <c r="D2088" s="14" t="str">
        <f>VLOOKUP(tabDaten[[#This Row],[art]],tabKontenart[],2,FALSE)</f>
        <v>01 Ausgaben VerwaltungsHH</v>
      </c>
      <c r="E2088" s="14" t="str">
        <f>LEFT(tabDaten[[#This Row],[Gld]],1) &amp; "    " &amp;VLOOKUP((tabDaten[[#This Row],[MandNr]]&amp;"x"&amp;LEFT(tabDaten[[#This Row],[Gld]],1)),tabGliederung[],2,FALSE)</f>
        <v>7    öffentliche Einrichtungen,  Wirtschaftsförderung</v>
      </c>
      <c r="F2088" s="14" t="str">
        <f>LEFT(tabDaten[[#This Row],[Gld]],2) &amp; "    " &amp;VLOOKUP((tabDaten[[#This Row],[MandNr]]&amp;"x"&amp;LEFT(tabDaten[[#This Row],[Gld]],2)),tabGliederung[],2,FALSE)</f>
        <v xml:space="preserve">76    sonstige öffentliche Einrichtungen </v>
      </c>
      <c r="G20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8" s="14" t="str">
        <f>LEFT(tabDaten[[#This Row],[Gld]],4) &amp; "    " &amp;VLOOKUP((tabDaten[[#This Row],[MandNr]]&amp;"x"&amp;LEFT(tabDaten[[#This Row],[Gld]],4)),tabGliederung[],2,FALSE)</f>
        <v xml:space="preserve">7674    Bürgerhaus Grombach </v>
      </c>
      <c r="I2088" s="14" t="str">
        <f>IF(OR(LEFT(tabDaten[[#This Row],[Grp]],1)*1=3,LEFT(tabDaten[[#This Row],[Grp]],1)*1=9),LEFT(tabDaten[[#This Row],[Grp]],2),LEFT(tabDaten[[#This Row],[Grp]],1))</f>
        <v>5</v>
      </c>
      <c r="J2088" s="14" t="str">
        <f>VLOOKUP(tabDaten[[#This Row],[GrpKurz]],tabGruppierung[],2,FALSE)</f>
        <v>A   Sächlicher Verwaltungs- und Betriebsaufwand</v>
      </c>
      <c r="K20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7674-543000    Heizungskosten   </v>
      </c>
      <c r="L2088" s="17">
        <f>IF(OR(tabDaten[[#This Row],[art]]="00",tabDaten[[#This Row],[art]]="10"),tabDaten[[#This Row],[Plan]],tabDaten[[#This Row],[Plan]]*-1)</f>
        <v>-600</v>
      </c>
      <c r="M2088" s="18">
        <f>IF(OR(tabDaten[[#This Row],[art]]="00",tabDaten[[#This Row],[art]]="10",tabDaten[[#This Row],[art]]="60",tabDaten[[#This Row],[art]]="70"),tabDaten[[#This Row],[Rechnung]],tabDaten[[#This Row],[Rechnung]]*-1)</f>
        <v>-2527.62</v>
      </c>
      <c r="N2088" s="44">
        <v>1</v>
      </c>
      <c r="O2088" s="45" t="s">
        <v>997</v>
      </c>
      <c r="P2088" s="45" t="s">
        <v>1404</v>
      </c>
      <c r="Q2088" s="45" t="s">
        <v>1734</v>
      </c>
      <c r="R2088" s="45" t="s">
        <v>995</v>
      </c>
      <c r="S2088" s="45" t="s">
        <v>1546</v>
      </c>
      <c r="T2088" s="44" t="s">
        <v>137</v>
      </c>
      <c r="U2088" s="46">
        <v>600</v>
      </c>
      <c r="V2088" s="46">
        <v>2527.62</v>
      </c>
    </row>
    <row r="2089" spans="2:22" x14ac:dyDescent="0.2">
      <c r="B2089" s="14" t="str">
        <f>IF(tabDaten[[#This Row],[MandNr]]="","Fehler",IF(tabDaten[[#This Row],[MandNr]]=1,"1 Stadt Bad Rappenau","2 Eigenbetrieb Stadtenwässerung"))</f>
        <v>1 Stadt Bad Rappenau</v>
      </c>
      <c r="C2089" s="14" t="str">
        <f>IF(OR(tabDaten[[#This Row],[art]]="00",tabDaten[[#This Row],[art]]="01",tabDaten[[#This Row],[art]]="60",tabDaten[[#This Row],[art]]="61"),"0 Verwaltungshaushalt","1 Vermögenshaushalt")</f>
        <v>0 Verwaltungshaushalt</v>
      </c>
      <c r="D2089" s="14" t="str">
        <f>VLOOKUP(tabDaten[[#This Row],[art]],tabKontenart[],2,FALSE)</f>
        <v>01 Ausgaben VerwaltungsHH</v>
      </c>
      <c r="E2089" s="14" t="str">
        <f>LEFT(tabDaten[[#This Row],[Gld]],1) &amp; "    " &amp;VLOOKUP((tabDaten[[#This Row],[MandNr]]&amp;"x"&amp;LEFT(tabDaten[[#This Row],[Gld]],1)),tabGliederung[],2,FALSE)</f>
        <v>7    öffentliche Einrichtungen,  Wirtschaftsförderung</v>
      </c>
      <c r="F2089" s="14" t="str">
        <f>LEFT(tabDaten[[#This Row],[Gld]],2) &amp; "    " &amp;VLOOKUP((tabDaten[[#This Row],[MandNr]]&amp;"x"&amp;LEFT(tabDaten[[#This Row],[Gld]],2)),tabGliederung[],2,FALSE)</f>
        <v xml:space="preserve">76    sonstige öffentliche Einrichtungen </v>
      </c>
      <c r="G20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89" s="14" t="str">
        <f>LEFT(tabDaten[[#This Row],[Gld]],4) &amp; "    " &amp;VLOOKUP((tabDaten[[#This Row],[MandNr]]&amp;"x"&amp;LEFT(tabDaten[[#This Row],[Gld]],4)),tabGliederung[],2,FALSE)</f>
        <v xml:space="preserve">7674    Bürgerhaus Grombach </v>
      </c>
      <c r="I2089" s="14" t="str">
        <f>IF(OR(LEFT(tabDaten[[#This Row],[Grp]],1)*1=3,LEFT(tabDaten[[#This Row],[Grp]],1)*1=9),LEFT(tabDaten[[#This Row],[Grp]],2),LEFT(tabDaten[[#This Row],[Grp]],1))</f>
        <v>5</v>
      </c>
      <c r="J2089" s="14" t="str">
        <f>VLOOKUP(tabDaten[[#This Row],[GrpKurz]],tabGruppierung[],2,FALSE)</f>
        <v>A   Sächlicher Verwaltungs- und Betriebsaufwand</v>
      </c>
      <c r="K20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7674-545000    Reinigungskosten   </v>
      </c>
      <c r="L2089" s="17">
        <f>IF(OR(tabDaten[[#This Row],[art]]="00",tabDaten[[#This Row],[art]]="10"),tabDaten[[#This Row],[Plan]],tabDaten[[#This Row],[Plan]]*-1)</f>
        <v>-2800</v>
      </c>
      <c r="M2089" s="18">
        <f>IF(OR(tabDaten[[#This Row],[art]]="00",tabDaten[[#This Row],[art]]="10",tabDaten[[#This Row],[art]]="60",tabDaten[[#This Row],[art]]="70"),tabDaten[[#This Row],[Rechnung]],tabDaten[[#This Row],[Rechnung]]*-1)</f>
        <v>-2247.88</v>
      </c>
      <c r="N2089" s="44">
        <v>1</v>
      </c>
      <c r="O2089" s="45" t="s">
        <v>997</v>
      </c>
      <c r="P2089" s="45" t="s">
        <v>1404</v>
      </c>
      <c r="Q2089" s="45" t="s">
        <v>1736</v>
      </c>
      <c r="R2089" s="45" t="s">
        <v>995</v>
      </c>
      <c r="S2089" s="45" t="s">
        <v>1546</v>
      </c>
      <c r="T2089" s="44" t="s">
        <v>139</v>
      </c>
      <c r="U2089" s="46">
        <v>2800</v>
      </c>
      <c r="V2089" s="46">
        <v>2247.88</v>
      </c>
    </row>
    <row r="2090" spans="2:22" x14ac:dyDescent="0.2">
      <c r="B2090" s="14" t="str">
        <f>IF(tabDaten[[#This Row],[MandNr]]="","Fehler",IF(tabDaten[[#This Row],[MandNr]]=1,"1 Stadt Bad Rappenau","2 Eigenbetrieb Stadtenwässerung"))</f>
        <v>1 Stadt Bad Rappenau</v>
      </c>
      <c r="C2090" s="14" t="str">
        <f>IF(OR(tabDaten[[#This Row],[art]]="00",tabDaten[[#This Row],[art]]="01",tabDaten[[#This Row],[art]]="60",tabDaten[[#This Row],[art]]="61"),"0 Verwaltungshaushalt","1 Vermögenshaushalt")</f>
        <v>0 Verwaltungshaushalt</v>
      </c>
      <c r="D2090" s="14" t="str">
        <f>VLOOKUP(tabDaten[[#This Row],[art]],tabKontenart[],2,FALSE)</f>
        <v>01 Ausgaben VerwaltungsHH</v>
      </c>
      <c r="E2090" s="14" t="str">
        <f>LEFT(tabDaten[[#This Row],[Gld]],1) &amp; "    " &amp;VLOOKUP((tabDaten[[#This Row],[MandNr]]&amp;"x"&amp;LEFT(tabDaten[[#This Row],[Gld]],1)),tabGliederung[],2,FALSE)</f>
        <v>7    öffentliche Einrichtungen,  Wirtschaftsförderung</v>
      </c>
      <c r="F2090" s="14" t="str">
        <f>LEFT(tabDaten[[#This Row],[Gld]],2) &amp; "    " &amp;VLOOKUP((tabDaten[[#This Row],[MandNr]]&amp;"x"&amp;LEFT(tabDaten[[#This Row],[Gld]],2)),tabGliederung[],2,FALSE)</f>
        <v xml:space="preserve">76    sonstige öffentliche Einrichtungen </v>
      </c>
      <c r="G20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0" s="14" t="str">
        <f>LEFT(tabDaten[[#This Row],[Gld]],4) &amp; "    " &amp;VLOOKUP((tabDaten[[#This Row],[MandNr]]&amp;"x"&amp;LEFT(tabDaten[[#This Row],[Gld]],4)),tabGliederung[],2,FALSE)</f>
        <v xml:space="preserve">7674    Bürgerhaus Grombach </v>
      </c>
      <c r="I2090" s="14" t="str">
        <f>IF(OR(LEFT(tabDaten[[#This Row],[Grp]],1)*1=3,LEFT(tabDaten[[#This Row],[Grp]],1)*1=9),LEFT(tabDaten[[#This Row],[Grp]],2),LEFT(tabDaten[[#This Row],[Grp]],1))</f>
        <v>5</v>
      </c>
      <c r="J2090" s="14" t="str">
        <f>VLOOKUP(tabDaten[[#This Row],[GrpKurz]],tabGruppierung[],2,FALSE)</f>
        <v>A   Sächlicher Verwaltungs- und Betriebsaufwand</v>
      </c>
      <c r="K20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7674-546000    Steuern und Gebäudeversicherungen   </v>
      </c>
      <c r="L2090" s="17">
        <f>IF(OR(tabDaten[[#This Row],[art]]="00",tabDaten[[#This Row],[art]]="10"),tabDaten[[#This Row],[Plan]],tabDaten[[#This Row],[Plan]]*-1)</f>
        <v>-700</v>
      </c>
      <c r="M2090" s="18">
        <f>IF(OR(tabDaten[[#This Row],[art]]="00",tabDaten[[#This Row],[art]]="10",tabDaten[[#This Row],[art]]="60",tabDaten[[#This Row],[art]]="70"),tabDaten[[#This Row],[Rechnung]],tabDaten[[#This Row],[Rechnung]]*-1)</f>
        <v>-739.83</v>
      </c>
      <c r="N2090" s="44">
        <v>1</v>
      </c>
      <c r="O2090" s="45" t="s">
        <v>997</v>
      </c>
      <c r="P2090" s="45" t="s">
        <v>1404</v>
      </c>
      <c r="Q2090" s="45" t="s">
        <v>1737</v>
      </c>
      <c r="R2090" s="45" t="s">
        <v>995</v>
      </c>
      <c r="S2090" s="45" t="s">
        <v>1546</v>
      </c>
      <c r="T2090" s="44" t="s">
        <v>140</v>
      </c>
      <c r="U2090" s="46">
        <v>700</v>
      </c>
      <c r="V2090" s="46">
        <v>739.83</v>
      </c>
    </row>
    <row r="2091" spans="2:22" x14ac:dyDescent="0.2">
      <c r="B2091" s="14" t="str">
        <f>IF(tabDaten[[#This Row],[MandNr]]="","Fehler",IF(tabDaten[[#This Row],[MandNr]]=1,"1 Stadt Bad Rappenau","2 Eigenbetrieb Stadtenwässerung"))</f>
        <v>1 Stadt Bad Rappenau</v>
      </c>
      <c r="C2091" s="14" t="str">
        <f>IF(OR(tabDaten[[#This Row],[art]]="00",tabDaten[[#This Row],[art]]="01",tabDaten[[#This Row],[art]]="60",tabDaten[[#This Row],[art]]="61"),"0 Verwaltungshaushalt","1 Vermögenshaushalt")</f>
        <v>0 Verwaltungshaushalt</v>
      </c>
      <c r="D2091" s="14" t="str">
        <f>VLOOKUP(tabDaten[[#This Row],[art]],tabKontenart[],2,FALSE)</f>
        <v>01 Ausgaben VerwaltungsHH</v>
      </c>
      <c r="E2091" s="14" t="str">
        <f>LEFT(tabDaten[[#This Row],[Gld]],1) &amp; "    " &amp;VLOOKUP((tabDaten[[#This Row],[MandNr]]&amp;"x"&amp;LEFT(tabDaten[[#This Row],[Gld]],1)),tabGliederung[],2,FALSE)</f>
        <v>7    öffentliche Einrichtungen,  Wirtschaftsförderung</v>
      </c>
      <c r="F2091" s="14" t="str">
        <f>LEFT(tabDaten[[#This Row],[Gld]],2) &amp; "    " &amp;VLOOKUP((tabDaten[[#This Row],[MandNr]]&amp;"x"&amp;LEFT(tabDaten[[#This Row],[Gld]],2)),tabGliederung[],2,FALSE)</f>
        <v xml:space="preserve">76    sonstige öffentliche Einrichtungen </v>
      </c>
      <c r="G20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1" s="14" t="str">
        <f>LEFT(tabDaten[[#This Row],[Gld]],4) &amp; "    " &amp;VLOOKUP((tabDaten[[#This Row],[MandNr]]&amp;"x"&amp;LEFT(tabDaten[[#This Row],[Gld]],4)),tabGliederung[],2,FALSE)</f>
        <v xml:space="preserve">7674    Bürgerhaus Grombach </v>
      </c>
      <c r="I2091" s="14" t="str">
        <f>IF(OR(LEFT(tabDaten[[#This Row],[Grp]],1)*1=3,LEFT(tabDaten[[#This Row],[Grp]],1)*1=9),LEFT(tabDaten[[#This Row],[Grp]],2),LEFT(tabDaten[[#This Row],[Grp]],1))</f>
        <v>5</v>
      </c>
      <c r="J2091" s="14" t="str">
        <f>VLOOKUP(tabDaten[[#This Row],[GrpKurz]],tabGruppierung[],2,FALSE)</f>
        <v>A   Sächlicher Verwaltungs- und Betriebsaufwand</v>
      </c>
      <c r="K20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7674-549000    sonstige Bewirtschaftungskosten (z.B. Schornsteinfeger, Feuerlöschgeräte) </v>
      </c>
      <c r="L2091" s="17">
        <f>IF(OR(tabDaten[[#This Row],[art]]="00",tabDaten[[#This Row],[art]]="10"),tabDaten[[#This Row],[Plan]],tabDaten[[#This Row],[Plan]]*-1)</f>
        <v>-1200</v>
      </c>
      <c r="M2091" s="18">
        <f>IF(OR(tabDaten[[#This Row],[art]]="00",tabDaten[[#This Row],[art]]="10",tabDaten[[#This Row],[art]]="60",tabDaten[[#This Row],[art]]="70"),tabDaten[[#This Row],[Rechnung]],tabDaten[[#This Row],[Rechnung]]*-1)</f>
        <v>-1790.29</v>
      </c>
      <c r="N2091" s="44">
        <v>1</v>
      </c>
      <c r="O2091" s="45" t="s">
        <v>997</v>
      </c>
      <c r="P2091" s="45" t="s">
        <v>1404</v>
      </c>
      <c r="Q2091" s="45" t="s">
        <v>1738</v>
      </c>
      <c r="R2091" s="45" t="s">
        <v>995</v>
      </c>
      <c r="S2091" s="45" t="s">
        <v>1546</v>
      </c>
      <c r="T2091" s="44" t="s">
        <v>141</v>
      </c>
      <c r="U2091" s="46">
        <v>1200</v>
      </c>
      <c r="V2091" s="46">
        <v>1790.29</v>
      </c>
    </row>
    <row r="2092" spans="2:22" x14ac:dyDescent="0.2">
      <c r="B2092" s="14" t="str">
        <f>IF(tabDaten[[#This Row],[MandNr]]="","Fehler",IF(tabDaten[[#This Row],[MandNr]]=1,"1 Stadt Bad Rappenau","2 Eigenbetrieb Stadtenwässerung"))</f>
        <v>1 Stadt Bad Rappenau</v>
      </c>
      <c r="C2092" s="14" t="str">
        <f>IF(OR(tabDaten[[#This Row],[art]]="00",tabDaten[[#This Row],[art]]="01",tabDaten[[#This Row],[art]]="60",tabDaten[[#This Row],[art]]="61"),"0 Verwaltungshaushalt","1 Vermögenshaushalt")</f>
        <v>0 Verwaltungshaushalt</v>
      </c>
      <c r="D2092" s="14" t="str">
        <f>VLOOKUP(tabDaten[[#This Row],[art]],tabKontenart[],2,FALSE)</f>
        <v>01 Ausgaben VerwaltungsHH</v>
      </c>
      <c r="E2092" s="14" t="str">
        <f>LEFT(tabDaten[[#This Row],[Gld]],1) &amp; "    " &amp;VLOOKUP((tabDaten[[#This Row],[MandNr]]&amp;"x"&amp;LEFT(tabDaten[[#This Row],[Gld]],1)),tabGliederung[],2,FALSE)</f>
        <v>7    öffentliche Einrichtungen,  Wirtschaftsförderung</v>
      </c>
      <c r="F2092" s="14" t="str">
        <f>LEFT(tabDaten[[#This Row],[Gld]],2) &amp; "    " &amp;VLOOKUP((tabDaten[[#This Row],[MandNr]]&amp;"x"&amp;LEFT(tabDaten[[#This Row],[Gld]],2)),tabGliederung[],2,FALSE)</f>
        <v xml:space="preserve">76    sonstige öffentliche Einrichtungen </v>
      </c>
      <c r="G20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2" s="14" t="str">
        <f>LEFT(tabDaten[[#This Row],[Gld]],4) &amp; "    " &amp;VLOOKUP((tabDaten[[#This Row],[MandNr]]&amp;"x"&amp;LEFT(tabDaten[[#This Row],[Gld]],4)),tabGliederung[],2,FALSE)</f>
        <v xml:space="preserve">7674    Bürgerhaus Grombach </v>
      </c>
      <c r="I2092" s="14" t="str">
        <f>IF(OR(LEFT(tabDaten[[#This Row],[Grp]],1)*1=3,LEFT(tabDaten[[#This Row],[Grp]],1)*1=9),LEFT(tabDaten[[#This Row],[Grp]],2),LEFT(tabDaten[[#This Row],[Grp]],1))</f>
        <v>6</v>
      </c>
      <c r="J2092" s="14" t="str">
        <f>VLOOKUP(tabDaten[[#This Row],[GrpKurz]],tabGruppierung[],2,FALSE)</f>
        <v>A   Sächlicher Verwaltungs- und Betriebsaufwand</v>
      </c>
      <c r="K20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7674-668000    Vermischte Ausgaben   </v>
      </c>
      <c r="L2092" s="17">
        <f>IF(OR(tabDaten[[#This Row],[art]]="00",tabDaten[[#This Row],[art]]="10"),tabDaten[[#This Row],[Plan]],tabDaten[[#This Row],[Plan]]*-1)</f>
        <v>-100</v>
      </c>
      <c r="M2092" s="18">
        <f>IF(OR(tabDaten[[#This Row],[art]]="00",tabDaten[[#This Row],[art]]="10",tabDaten[[#This Row],[art]]="60",tabDaten[[#This Row],[art]]="70"),tabDaten[[#This Row],[Rechnung]],tabDaten[[#This Row],[Rechnung]]*-1)</f>
        <v>0</v>
      </c>
      <c r="N2092" s="44">
        <v>1</v>
      </c>
      <c r="O2092" s="45" t="s">
        <v>997</v>
      </c>
      <c r="P2092" s="45" t="s">
        <v>1404</v>
      </c>
      <c r="Q2092" s="45" t="s">
        <v>1726</v>
      </c>
      <c r="R2092" s="45" t="s">
        <v>995</v>
      </c>
      <c r="S2092" s="45" t="s">
        <v>1546</v>
      </c>
      <c r="T2092" s="44" t="s">
        <v>121</v>
      </c>
      <c r="U2092" s="46">
        <v>100</v>
      </c>
      <c r="V2092" s="46">
        <v>0</v>
      </c>
    </row>
    <row r="2093" spans="2:22" x14ac:dyDescent="0.2">
      <c r="B2093" s="14" t="str">
        <f>IF(tabDaten[[#This Row],[MandNr]]="","Fehler",IF(tabDaten[[#This Row],[MandNr]]=1,"1 Stadt Bad Rappenau","2 Eigenbetrieb Stadtenwässerung"))</f>
        <v>1 Stadt Bad Rappenau</v>
      </c>
      <c r="C2093" s="14" t="str">
        <f>IF(OR(tabDaten[[#This Row],[art]]="00",tabDaten[[#This Row],[art]]="01",tabDaten[[#This Row],[art]]="60",tabDaten[[#This Row],[art]]="61"),"0 Verwaltungshaushalt","1 Vermögenshaushalt")</f>
        <v>0 Verwaltungshaushalt</v>
      </c>
      <c r="D2093" s="14" t="str">
        <f>VLOOKUP(tabDaten[[#This Row],[art]],tabKontenart[],2,FALSE)</f>
        <v>01 Ausgaben VerwaltungsHH</v>
      </c>
      <c r="E2093" s="14" t="str">
        <f>LEFT(tabDaten[[#This Row],[Gld]],1) &amp; "    " &amp;VLOOKUP((tabDaten[[#This Row],[MandNr]]&amp;"x"&amp;LEFT(tabDaten[[#This Row],[Gld]],1)),tabGliederung[],2,FALSE)</f>
        <v>7    öffentliche Einrichtungen,  Wirtschaftsförderung</v>
      </c>
      <c r="F2093" s="14" t="str">
        <f>LEFT(tabDaten[[#This Row],[Gld]],2) &amp; "    " &amp;VLOOKUP((tabDaten[[#This Row],[MandNr]]&amp;"x"&amp;LEFT(tabDaten[[#This Row],[Gld]],2)),tabGliederung[],2,FALSE)</f>
        <v xml:space="preserve">76    sonstige öffentliche Einrichtungen </v>
      </c>
      <c r="G20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3" s="14" t="str">
        <f>LEFT(tabDaten[[#This Row],[Gld]],4) &amp; "    " &amp;VLOOKUP((tabDaten[[#This Row],[MandNr]]&amp;"x"&amp;LEFT(tabDaten[[#This Row],[Gld]],4)),tabGliederung[],2,FALSE)</f>
        <v xml:space="preserve">7674    Bürgerhaus Grombach </v>
      </c>
      <c r="I2093" s="14" t="str">
        <f>IF(OR(LEFT(tabDaten[[#This Row],[Grp]],1)*1=3,LEFT(tabDaten[[#This Row],[Grp]],1)*1=9),LEFT(tabDaten[[#This Row],[Grp]],2),LEFT(tabDaten[[#This Row],[Grp]],1))</f>
        <v>6</v>
      </c>
      <c r="J2093" s="14" t="str">
        <f>VLOOKUP(tabDaten[[#This Row],[GrpKurz]],tabGruppierung[],2,FALSE)</f>
        <v>A   Sächlicher Verwaltungs- und Betriebsaufwand</v>
      </c>
      <c r="K20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7674-679000    Innere Verrechnungen   </v>
      </c>
      <c r="L2093" s="17">
        <f>IF(OR(tabDaten[[#This Row],[art]]="00",tabDaten[[#This Row],[art]]="10"),tabDaten[[#This Row],[Plan]],tabDaten[[#This Row],[Plan]]*-1)</f>
        <v>-12600</v>
      </c>
      <c r="M2093" s="18">
        <f>IF(OR(tabDaten[[#This Row],[art]]="00",tabDaten[[#This Row],[art]]="10",tabDaten[[#This Row],[art]]="60",tabDaten[[#This Row],[art]]="70"),tabDaten[[#This Row],[Rechnung]],tabDaten[[#This Row],[Rechnung]]*-1)</f>
        <v>0</v>
      </c>
      <c r="N2093" s="44">
        <v>1</v>
      </c>
      <c r="O2093" s="45" t="s">
        <v>997</v>
      </c>
      <c r="P2093" s="45" t="s">
        <v>1404</v>
      </c>
      <c r="Q2093" s="45" t="s">
        <v>1728</v>
      </c>
      <c r="R2093" s="45" t="s">
        <v>995</v>
      </c>
      <c r="S2093" s="45" t="s">
        <v>1546</v>
      </c>
      <c r="T2093" s="44" t="s">
        <v>11</v>
      </c>
      <c r="U2093" s="46">
        <v>12600</v>
      </c>
      <c r="V2093" s="46">
        <v>0</v>
      </c>
    </row>
    <row r="2094" spans="2:22" x14ac:dyDescent="0.2">
      <c r="B2094" s="14" t="str">
        <f>IF(tabDaten[[#This Row],[MandNr]]="","Fehler",IF(tabDaten[[#This Row],[MandNr]]=1,"1 Stadt Bad Rappenau","2 Eigenbetrieb Stadtenwässerung"))</f>
        <v>1 Stadt Bad Rappenau</v>
      </c>
      <c r="C2094" s="14" t="str">
        <f>IF(OR(tabDaten[[#This Row],[art]]="00",tabDaten[[#This Row],[art]]="01",tabDaten[[#This Row],[art]]="60",tabDaten[[#This Row],[art]]="61"),"0 Verwaltungshaushalt","1 Vermögenshaushalt")</f>
        <v>0 Verwaltungshaushalt</v>
      </c>
      <c r="D2094" s="14" t="str">
        <f>VLOOKUP(tabDaten[[#This Row],[art]],tabKontenart[],2,FALSE)</f>
        <v>01 Ausgaben VerwaltungsHH</v>
      </c>
      <c r="E2094" s="14" t="str">
        <f>LEFT(tabDaten[[#This Row],[Gld]],1) &amp; "    " &amp;VLOOKUP((tabDaten[[#This Row],[MandNr]]&amp;"x"&amp;LEFT(tabDaten[[#This Row],[Gld]],1)),tabGliederung[],2,FALSE)</f>
        <v>7    öffentliche Einrichtungen,  Wirtschaftsförderung</v>
      </c>
      <c r="F2094" s="14" t="str">
        <f>LEFT(tabDaten[[#This Row],[Gld]],2) &amp; "    " &amp;VLOOKUP((tabDaten[[#This Row],[MandNr]]&amp;"x"&amp;LEFT(tabDaten[[#This Row],[Gld]],2)),tabGliederung[],2,FALSE)</f>
        <v xml:space="preserve">76    sonstige öffentliche Einrichtungen </v>
      </c>
      <c r="G20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4" s="14" t="str">
        <f>LEFT(tabDaten[[#This Row],[Gld]],4) &amp; "    " &amp;VLOOKUP((tabDaten[[#This Row],[MandNr]]&amp;"x"&amp;LEFT(tabDaten[[#This Row],[Gld]],4)),tabGliederung[],2,FALSE)</f>
        <v xml:space="preserve">7677    Bürgerhaus Treschklingen </v>
      </c>
      <c r="I2094" s="14" t="str">
        <f>IF(OR(LEFT(tabDaten[[#This Row],[Grp]],1)*1=3,LEFT(tabDaten[[#This Row],[Grp]],1)*1=9),LEFT(tabDaten[[#This Row],[Grp]],2),LEFT(tabDaten[[#This Row],[Grp]],1))</f>
        <v>5</v>
      </c>
      <c r="J2094" s="14" t="str">
        <f>VLOOKUP(tabDaten[[#This Row],[GrpKurz]],tabGruppierung[],2,FALSE)</f>
        <v>A   Sächlicher Verwaltungs- und Betriebsaufwand</v>
      </c>
      <c r="K20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7677-501000    Gebäudeunterhaltung   </v>
      </c>
      <c r="L2094" s="17">
        <f>IF(OR(tabDaten[[#This Row],[art]]="00",tabDaten[[#This Row],[art]]="10"),tabDaten[[#This Row],[Plan]],tabDaten[[#This Row],[Plan]]*-1)</f>
        <v>-2500</v>
      </c>
      <c r="M2094" s="18">
        <f>IF(OR(tabDaten[[#This Row],[art]]="00",tabDaten[[#This Row],[art]]="10",tabDaten[[#This Row],[art]]="60",tabDaten[[#This Row],[art]]="70"),tabDaten[[#This Row],[Rechnung]],tabDaten[[#This Row],[Rechnung]]*-1)</f>
        <v>-1976.27</v>
      </c>
      <c r="N2094" s="44">
        <v>1</v>
      </c>
      <c r="O2094" s="45" t="s">
        <v>997</v>
      </c>
      <c r="P2094" s="45" t="s">
        <v>1406</v>
      </c>
      <c r="Q2094" s="45" t="s">
        <v>1730</v>
      </c>
      <c r="R2094" s="45" t="s">
        <v>995</v>
      </c>
      <c r="S2094" s="45" t="s">
        <v>1546</v>
      </c>
      <c r="T2094" s="44" t="s">
        <v>133</v>
      </c>
      <c r="U2094" s="46">
        <v>2500</v>
      </c>
      <c r="V2094" s="46">
        <v>1976.27</v>
      </c>
    </row>
    <row r="2095" spans="2:22" x14ac:dyDescent="0.2">
      <c r="B2095" s="14" t="str">
        <f>IF(tabDaten[[#This Row],[MandNr]]="","Fehler",IF(tabDaten[[#This Row],[MandNr]]=1,"1 Stadt Bad Rappenau","2 Eigenbetrieb Stadtenwässerung"))</f>
        <v>1 Stadt Bad Rappenau</v>
      </c>
      <c r="C2095" s="14" t="str">
        <f>IF(OR(tabDaten[[#This Row],[art]]="00",tabDaten[[#This Row],[art]]="01",tabDaten[[#This Row],[art]]="60",tabDaten[[#This Row],[art]]="61"),"0 Verwaltungshaushalt","1 Vermögenshaushalt")</f>
        <v>0 Verwaltungshaushalt</v>
      </c>
      <c r="D2095" s="14" t="str">
        <f>VLOOKUP(tabDaten[[#This Row],[art]],tabKontenart[],2,FALSE)</f>
        <v>01 Ausgaben VerwaltungsHH</v>
      </c>
      <c r="E2095" s="14" t="str">
        <f>LEFT(tabDaten[[#This Row],[Gld]],1) &amp; "    " &amp;VLOOKUP((tabDaten[[#This Row],[MandNr]]&amp;"x"&amp;LEFT(tabDaten[[#This Row],[Gld]],1)),tabGliederung[],2,FALSE)</f>
        <v>7    öffentliche Einrichtungen,  Wirtschaftsförderung</v>
      </c>
      <c r="F2095" s="14" t="str">
        <f>LEFT(tabDaten[[#This Row],[Gld]],2) &amp; "    " &amp;VLOOKUP((tabDaten[[#This Row],[MandNr]]&amp;"x"&amp;LEFT(tabDaten[[#This Row],[Gld]],2)),tabGliederung[],2,FALSE)</f>
        <v xml:space="preserve">76    sonstige öffentliche Einrichtungen </v>
      </c>
      <c r="G20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5" s="14" t="str">
        <f>LEFT(tabDaten[[#This Row],[Gld]],4) &amp; "    " &amp;VLOOKUP((tabDaten[[#This Row],[MandNr]]&amp;"x"&amp;LEFT(tabDaten[[#This Row],[Gld]],4)),tabGliederung[],2,FALSE)</f>
        <v xml:space="preserve">7677    Bürgerhaus Treschklingen </v>
      </c>
      <c r="I2095" s="14" t="str">
        <f>IF(OR(LEFT(tabDaten[[#This Row],[Grp]],1)*1=3,LEFT(tabDaten[[#This Row],[Grp]],1)*1=9),LEFT(tabDaten[[#This Row],[Grp]],2),LEFT(tabDaten[[#This Row],[Grp]],1))</f>
        <v>5</v>
      </c>
      <c r="J2095" s="14" t="str">
        <f>VLOOKUP(tabDaten[[#This Row],[GrpKurz]],tabGruppierung[],2,FALSE)</f>
        <v>A   Sächlicher Verwaltungs- und Betriebsaufwand</v>
      </c>
      <c r="K20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7677-521000    Geräte, Ausstattungs- und Einrichtungsgegenstände  </v>
      </c>
      <c r="L2095" s="17">
        <f>IF(OR(tabDaten[[#This Row],[art]]="00",tabDaten[[#This Row],[art]]="10"),tabDaten[[#This Row],[Plan]],tabDaten[[#This Row],[Plan]]*-1)</f>
        <v>-500</v>
      </c>
      <c r="M2095" s="18">
        <f>IF(OR(tabDaten[[#This Row],[art]]="00",tabDaten[[#This Row],[art]]="10",tabDaten[[#This Row],[art]]="60",tabDaten[[#This Row],[art]]="70"),tabDaten[[#This Row],[Rechnung]],tabDaten[[#This Row],[Rechnung]]*-1)</f>
        <v>0</v>
      </c>
      <c r="N2095" s="44">
        <v>1</v>
      </c>
      <c r="O2095" s="45" t="s">
        <v>997</v>
      </c>
      <c r="P2095" s="45" t="s">
        <v>1406</v>
      </c>
      <c r="Q2095" s="45" t="s">
        <v>1750</v>
      </c>
      <c r="R2095" s="45" t="s">
        <v>995</v>
      </c>
      <c r="S2095" s="45" t="s">
        <v>1546</v>
      </c>
      <c r="T2095" s="44" t="s">
        <v>125</v>
      </c>
      <c r="U2095" s="46">
        <v>500</v>
      </c>
      <c r="V2095" s="46">
        <v>0</v>
      </c>
    </row>
    <row r="2096" spans="2:22" x14ac:dyDescent="0.2">
      <c r="B2096" s="14" t="str">
        <f>IF(tabDaten[[#This Row],[MandNr]]="","Fehler",IF(tabDaten[[#This Row],[MandNr]]=1,"1 Stadt Bad Rappenau","2 Eigenbetrieb Stadtenwässerung"))</f>
        <v>1 Stadt Bad Rappenau</v>
      </c>
      <c r="C2096" s="14" t="str">
        <f>IF(OR(tabDaten[[#This Row],[art]]="00",tabDaten[[#This Row],[art]]="01",tabDaten[[#This Row],[art]]="60",tabDaten[[#This Row],[art]]="61"),"0 Verwaltungshaushalt","1 Vermögenshaushalt")</f>
        <v>0 Verwaltungshaushalt</v>
      </c>
      <c r="D2096" s="14" t="str">
        <f>VLOOKUP(tabDaten[[#This Row],[art]],tabKontenart[],2,FALSE)</f>
        <v>01 Ausgaben VerwaltungsHH</v>
      </c>
      <c r="E2096" s="14" t="str">
        <f>LEFT(tabDaten[[#This Row],[Gld]],1) &amp; "    " &amp;VLOOKUP((tabDaten[[#This Row],[MandNr]]&amp;"x"&amp;LEFT(tabDaten[[#This Row],[Gld]],1)),tabGliederung[],2,FALSE)</f>
        <v>7    öffentliche Einrichtungen,  Wirtschaftsförderung</v>
      </c>
      <c r="F2096" s="14" t="str">
        <f>LEFT(tabDaten[[#This Row],[Gld]],2) &amp; "    " &amp;VLOOKUP((tabDaten[[#This Row],[MandNr]]&amp;"x"&amp;LEFT(tabDaten[[#This Row],[Gld]],2)),tabGliederung[],2,FALSE)</f>
        <v xml:space="preserve">76    sonstige öffentliche Einrichtungen </v>
      </c>
      <c r="G20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6" s="14" t="str">
        <f>LEFT(tabDaten[[#This Row],[Gld]],4) &amp; "    " &amp;VLOOKUP((tabDaten[[#This Row],[MandNr]]&amp;"x"&amp;LEFT(tabDaten[[#This Row],[Gld]],4)),tabGliederung[],2,FALSE)</f>
        <v xml:space="preserve">7677    Bürgerhaus Treschklingen </v>
      </c>
      <c r="I2096" s="14" t="str">
        <f>IF(OR(LEFT(tabDaten[[#This Row],[Grp]],1)*1=3,LEFT(tabDaten[[#This Row],[Grp]],1)*1=9),LEFT(tabDaten[[#This Row],[Grp]],2),LEFT(tabDaten[[#This Row],[Grp]],1))</f>
        <v>5</v>
      </c>
      <c r="J2096" s="14" t="str">
        <f>VLOOKUP(tabDaten[[#This Row],[GrpKurz]],tabGruppierung[],2,FALSE)</f>
        <v>A   Sächlicher Verwaltungs- und Betriebsaufwand</v>
      </c>
      <c r="K20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7677-541000    Strom   </v>
      </c>
      <c r="L2096" s="17">
        <f>IF(OR(tabDaten[[#This Row],[art]]="00",tabDaten[[#This Row],[art]]="10"),tabDaten[[#This Row],[Plan]],tabDaten[[#This Row],[Plan]]*-1)</f>
        <v>-1400</v>
      </c>
      <c r="M2096" s="18">
        <f>IF(OR(tabDaten[[#This Row],[art]]="00",tabDaten[[#This Row],[art]]="10",tabDaten[[#This Row],[art]]="60",tabDaten[[#This Row],[art]]="70"),tabDaten[[#This Row],[Rechnung]],tabDaten[[#This Row],[Rechnung]]*-1)</f>
        <v>-390.38</v>
      </c>
      <c r="N2096" s="44">
        <v>1</v>
      </c>
      <c r="O2096" s="45" t="s">
        <v>997</v>
      </c>
      <c r="P2096" s="45" t="s">
        <v>1406</v>
      </c>
      <c r="Q2096" s="45" t="s">
        <v>1732</v>
      </c>
      <c r="R2096" s="45" t="s">
        <v>995</v>
      </c>
      <c r="S2096" s="45" t="s">
        <v>1546</v>
      </c>
      <c r="T2096" s="44" t="s">
        <v>135</v>
      </c>
      <c r="U2096" s="46">
        <v>1400</v>
      </c>
      <c r="V2096" s="46">
        <v>390.38</v>
      </c>
    </row>
    <row r="2097" spans="2:22" x14ac:dyDescent="0.2">
      <c r="B2097" s="14" t="str">
        <f>IF(tabDaten[[#This Row],[MandNr]]="","Fehler",IF(tabDaten[[#This Row],[MandNr]]=1,"1 Stadt Bad Rappenau","2 Eigenbetrieb Stadtenwässerung"))</f>
        <v>1 Stadt Bad Rappenau</v>
      </c>
      <c r="C2097" s="14" t="str">
        <f>IF(OR(tabDaten[[#This Row],[art]]="00",tabDaten[[#This Row],[art]]="01",tabDaten[[#This Row],[art]]="60",tabDaten[[#This Row],[art]]="61"),"0 Verwaltungshaushalt","1 Vermögenshaushalt")</f>
        <v>0 Verwaltungshaushalt</v>
      </c>
      <c r="D2097" s="14" t="str">
        <f>VLOOKUP(tabDaten[[#This Row],[art]],tabKontenart[],2,FALSE)</f>
        <v>01 Ausgaben VerwaltungsHH</v>
      </c>
      <c r="E2097" s="14" t="str">
        <f>LEFT(tabDaten[[#This Row],[Gld]],1) &amp; "    " &amp;VLOOKUP((tabDaten[[#This Row],[MandNr]]&amp;"x"&amp;LEFT(tabDaten[[#This Row],[Gld]],1)),tabGliederung[],2,FALSE)</f>
        <v>7    öffentliche Einrichtungen,  Wirtschaftsförderung</v>
      </c>
      <c r="F2097" s="14" t="str">
        <f>LEFT(tabDaten[[#This Row],[Gld]],2) &amp; "    " &amp;VLOOKUP((tabDaten[[#This Row],[MandNr]]&amp;"x"&amp;LEFT(tabDaten[[#This Row],[Gld]],2)),tabGliederung[],2,FALSE)</f>
        <v xml:space="preserve">76    sonstige öffentliche Einrichtungen </v>
      </c>
      <c r="G20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7" s="14" t="str">
        <f>LEFT(tabDaten[[#This Row],[Gld]],4) &amp; "    " &amp;VLOOKUP((tabDaten[[#This Row],[MandNr]]&amp;"x"&amp;LEFT(tabDaten[[#This Row],[Gld]],4)),tabGliederung[],2,FALSE)</f>
        <v xml:space="preserve">7677    Bürgerhaus Treschklingen </v>
      </c>
      <c r="I2097" s="14" t="str">
        <f>IF(OR(LEFT(tabDaten[[#This Row],[Grp]],1)*1=3,LEFT(tabDaten[[#This Row],[Grp]],1)*1=9),LEFT(tabDaten[[#This Row],[Grp]],2),LEFT(tabDaten[[#This Row],[Grp]],1))</f>
        <v>5</v>
      </c>
      <c r="J2097" s="14" t="str">
        <f>VLOOKUP(tabDaten[[#This Row],[GrpKurz]],tabGruppierung[],2,FALSE)</f>
        <v>A   Sächlicher Verwaltungs- und Betriebsaufwand</v>
      </c>
      <c r="K20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7677-542000    Wasser / Abwasser   </v>
      </c>
      <c r="L2097" s="17">
        <f>IF(OR(tabDaten[[#This Row],[art]]="00",tabDaten[[#This Row],[art]]="10"),tabDaten[[#This Row],[Plan]],tabDaten[[#This Row],[Plan]]*-1)</f>
        <v>-200</v>
      </c>
      <c r="M2097" s="18">
        <f>IF(OR(tabDaten[[#This Row],[art]]="00",tabDaten[[#This Row],[art]]="10",tabDaten[[#This Row],[art]]="60",tabDaten[[#This Row],[art]]="70"),tabDaten[[#This Row],[Rechnung]],tabDaten[[#This Row],[Rechnung]]*-1)</f>
        <v>-191.8</v>
      </c>
      <c r="N2097" s="44">
        <v>1</v>
      </c>
      <c r="O2097" s="45" t="s">
        <v>997</v>
      </c>
      <c r="P2097" s="45" t="s">
        <v>1406</v>
      </c>
      <c r="Q2097" s="45" t="s">
        <v>1733</v>
      </c>
      <c r="R2097" s="45" t="s">
        <v>995</v>
      </c>
      <c r="S2097" s="45" t="s">
        <v>1546</v>
      </c>
      <c r="T2097" s="44" t="s">
        <v>136</v>
      </c>
      <c r="U2097" s="46">
        <v>200</v>
      </c>
      <c r="V2097" s="46">
        <v>191.8</v>
      </c>
    </row>
    <row r="2098" spans="2:22" x14ac:dyDescent="0.2">
      <c r="B2098" s="14" t="str">
        <f>IF(tabDaten[[#This Row],[MandNr]]="","Fehler",IF(tabDaten[[#This Row],[MandNr]]=1,"1 Stadt Bad Rappenau","2 Eigenbetrieb Stadtenwässerung"))</f>
        <v>1 Stadt Bad Rappenau</v>
      </c>
      <c r="C2098" s="14" t="str">
        <f>IF(OR(tabDaten[[#This Row],[art]]="00",tabDaten[[#This Row],[art]]="01",tabDaten[[#This Row],[art]]="60",tabDaten[[#This Row],[art]]="61"),"0 Verwaltungshaushalt","1 Vermögenshaushalt")</f>
        <v>0 Verwaltungshaushalt</v>
      </c>
      <c r="D2098" s="14" t="str">
        <f>VLOOKUP(tabDaten[[#This Row],[art]],tabKontenart[],2,FALSE)</f>
        <v>01 Ausgaben VerwaltungsHH</v>
      </c>
      <c r="E2098" s="14" t="str">
        <f>LEFT(tabDaten[[#This Row],[Gld]],1) &amp; "    " &amp;VLOOKUP((tabDaten[[#This Row],[MandNr]]&amp;"x"&amp;LEFT(tabDaten[[#This Row],[Gld]],1)),tabGliederung[],2,FALSE)</f>
        <v>7    öffentliche Einrichtungen,  Wirtschaftsförderung</v>
      </c>
      <c r="F2098" s="14" t="str">
        <f>LEFT(tabDaten[[#This Row],[Gld]],2) &amp; "    " &amp;VLOOKUP((tabDaten[[#This Row],[MandNr]]&amp;"x"&amp;LEFT(tabDaten[[#This Row],[Gld]],2)),tabGliederung[],2,FALSE)</f>
        <v xml:space="preserve">76    sonstige öffentliche Einrichtungen </v>
      </c>
      <c r="G20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8" s="14" t="str">
        <f>LEFT(tabDaten[[#This Row],[Gld]],4) &amp; "    " &amp;VLOOKUP((tabDaten[[#This Row],[MandNr]]&amp;"x"&amp;LEFT(tabDaten[[#This Row],[Gld]],4)),tabGliederung[],2,FALSE)</f>
        <v xml:space="preserve">7677    Bürgerhaus Treschklingen </v>
      </c>
      <c r="I2098" s="14" t="str">
        <f>IF(OR(LEFT(tabDaten[[#This Row],[Grp]],1)*1=3,LEFT(tabDaten[[#This Row],[Grp]],1)*1=9),LEFT(tabDaten[[#This Row],[Grp]],2),LEFT(tabDaten[[#This Row],[Grp]],1))</f>
        <v>5</v>
      </c>
      <c r="J2098" s="14" t="str">
        <f>VLOOKUP(tabDaten[[#This Row],[GrpKurz]],tabGruppierung[],2,FALSE)</f>
        <v>A   Sächlicher Verwaltungs- und Betriebsaufwand</v>
      </c>
      <c r="K20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7677-543000    Heizungskosten   </v>
      </c>
      <c r="L2098" s="17">
        <f>IF(OR(tabDaten[[#This Row],[art]]="00",tabDaten[[#This Row],[art]]="10"),tabDaten[[#This Row],[Plan]],tabDaten[[#This Row],[Plan]]*-1)</f>
        <v>-1400</v>
      </c>
      <c r="M2098" s="18">
        <f>IF(OR(tabDaten[[#This Row],[art]]="00",tabDaten[[#This Row],[art]]="10",tabDaten[[#This Row],[art]]="60",tabDaten[[#This Row],[art]]="70"),tabDaten[[#This Row],[Rechnung]],tabDaten[[#This Row],[Rechnung]]*-1)</f>
        <v>-1137.3499999999999</v>
      </c>
      <c r="N2098" s="44">
        <v>1</v>
      </c>
      <c r="O2098" s="45" t="s">
        <v>997</v>
      </c>
      <c r="P2098" s="45" t="s">
        <v>1406</v>
      </c>
      <c r="Q2098" s="45" t="s">
        <v>1734</v>
      </c>
      <c r="R2098" s="45" t="s">
        <v>995</v>
      </c>
      <c r="S2098" s="45" t="s">
        <v>1546</v>
      </c>
      <c r="T2098" s="44" t="s">
        <v>137</v>
      </c>
      <c r="U2098" s="46">
        <v>1400</v>
      </c>
      <c r="V2098" s="46">
        <v>1137.3499999999999</v>
      </c>
    </row>
    <row r="2099" spans="2:22" x14ac:dyDescent="0.2">
      <c r="B2099" s="14" t="str">
        <f>IF(tabDaten[[#This Row],[MandNr]]="","Fehler",IF(tabDaten[[#This Row],[MandNr]]=1,"1 Stadt Bad Rappenau","2 Eigenbetrieb Stadtenwässerung"))</f>
        <v>1 Stadt Bad Rappenau</v>
      </c>
      <c r="C2099" s="14" t="str">
        <f>IF(OR(tabDaten[[#This Row],[art]]="00",tabDaten[[#This Row],[art]]="01",tabDaten[[#This Row],[art]]="60",tabDaten[[#This Row],[art]]="61"),"0 Verwaltungshaushalt","1 Vermögenshaushalt")</f>
        <v>0 Verwaltungshaushalt</v>
      </c>
      <c r="D2099" s="14" t="str">
        <f>VLOOKUP(tabDaten[[#This Row],[art]],tabKontenart[],2,FALSE)</f>
        <v>01 Ausgaben VerwaltungsHH</v>
      </c>
      <c r="E2099" s="14" t="str">
        <f>LEFT(tabDaten[[#This Row],[Gld]],1) &amp; "    " &amp;VLOOKUP((tabDaten[[#This Row],[MandNr]]&amp;"x"&amp;LEFT(tabDaten[[#This Row],[Gld]],1)),tabGliederung[],2,FALSE)</f>
        <v>7    öffentliche Einrichtungen,  Wirtschaftsförderung</v>
      </c>
      <c r="F2099" s="14" t="str">
        <f>LEFT(tabDaten[[#This Row],[Gld]],2) &amp; "    " &amp;VLOOKUP((tabDaten[[#This Row],[MandNr]]&amp;"x"&amp;LEFT(tabDaten[[#This Row],[Gld]],2)),tabGliederung[],2,FALSE)</f>
        <v xml:space="preserve">76    sonstige öffentliche Einrichtungen </v>
      </c>
      <c r="G20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099" s="14" t="str">
        <f>LEFT(tabDaten[[#This Row],[Gld]],4) &amp; "    " &amp;VLOOKUP((tabDaten[[#This Row],[MandNr]]&amp;"x"&amp;LEFT(tabDaten[[#This Row],[Gld]],4)),tabGliederung[],2,FALSE)</f>
        <v xml:space="preserve">7677    Bürgerhaus Treschklingen </v>
      </c>
      <c r="I2099" s="14" t="str">
        <f>IF(OR(LEFT(tabDaten[[#This Row],[Grp]],1)*1=3,LEFT(tabDaten[[#This Row],[Grp]],1)*1=9),LEFT(tabDaten[[#This Row],[Grp]],2),LEFT(tabDaten[[#This Row],[Grp]],1))</f>
        <v>5</v>
      </c>
      <c r="J2099" s="14" t="str">
        <f>VLOOKUP(tabDaten[[#This Row],[GrpKurz]],tabGruppierung[],2,FALSE)</f>
        <v>A   Sächlicher Verwaltungs- und Betriebsaufwand</v>
      </c>
      <c r="K20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7677-545000    Reinigungskosten   </v>
      </c>
      <c r="L2099" s="17">
        <f>IF(OR(tabDaten[[#This Row],[art]]="00",tabDaten[[#This Row],[art]]="10"),tabDaten[[#This Row],[Plan]],tabDaten[[#This Row],[Plan]]*-1)</f>
        <v>-1000</v>
      </c>
      <c r="M2099" s="18">
        <f>IF(OR(tabDaten[[#This Row],[art]]="00",tabDaten[[#This Row],[art]]="10",tabDaten[[#This Row],[art]]="60",tabDaten[[#This Row],[art]]="70"),tabDaten[[#This Row],[Rechnung]],tabDaten[[#This Row],[Rechnung]]*-1)</f>
        <v>-1127.77</v>
      </c>
      <c r="N2099" s="44">
        <v>1</v>
      </c>
      <c r="O2099" s="45" t="s">
        <v>997</v>
      </c>
      <c r="P2099" s="45" t="s">
        <v>1406</v>
      </c>
      <c r="Q2099" s="45" t="s">
        <v>1736</v>
      </c>
      <c r="R2099" s="45" t="s">
        <v>995</v>
      </c>
      <c r="S2099" s="45" t="s">
        <v>1546</v>
      </c>
      <c r="T2099" s="44" t="s">
        <v>139</v>
      </c>
      <c r="U2099" s="46">
        <v>1000</v>
      </c>
      <c r="V2099" s="46">
        <v>1127.77</v>
      </c>
    </row>
    <row r="2100" spans="2:22" x14ac:dyDescent="0.2">
      <c r="B2100" s="14" t="str">
        <f>IF(tabDaten[[#This Row],[MandNr]]="","Fehler",IF(tabDaten[[#This Row],[MandNr]]=1,"1 Stadt Bad Rappenau","2 Eigenbetrieb Stadtenwässerung"))</f>
        <v>1 Stadt Bad Rappenau</v>
      </c>
      <c r="C2100" s="14" t="str">
        <f>IF(OR(tabDaten[[#This Row],[art]]="00",tabDaten[[#This Row],[art]]="01",tabDaten[[#This Row],[art]]="60",tabDaten[[#This Row],[art]]="61"),"0 Verwaltungshaushalt","1 Vermögenshaushalt")</f>
        <v>0 Verwaltungshaushalt</v>
      </c>
      <c r="D2100" s="14" t="str">
        <f>VLOOKUP(tabDaten[[#This Row],[art]],tabKontenart[],2,FALSE)</f>
        <v>01 Ausgaben VerwaltungsHH</v>
      </c>
      <c r="E2100" s="14" t="str">
        <f>LEFT(tabDaten[[#This Row],[Gld]],1) &amp; "    " &amp;VLOOKUP((tabDaten[[#This Row],[MandNr]]&amp;"x"&amp;LEFT(tabDaten[[#This Row],[Gld]],1)),tabGliederung[],2,FALSE)</f>
        <v>7    öffentliche Einrichtungen,  Wirtschaftsförderung</v>
      </c>
      <c r="F2100" s="14" t="str">
        <f>LEFT(tabDaten[[#This Row],[Gld]],2) &amp; "    " &amp;VLOOKUP((tabDaten[[#This Row],[MandNr]]&amp;"x"&amp;LEFT(tabDaten[[#This Row],[Gld]],2)),tabGliederung[],2,FALSE)</f>
        <v xml:space="preserve">76    sonstige öffentliche Einrichtungen </v>
      </c>
      <c r="G21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0" s="14" t="str">
        <f>LEFT(tabDaten[[#This Row],[Gld]],4) &amp; "    " &amp;VLOOKUP((tabDaten[[#This Row],[MandNr]]&amp;"x"&amp;LEFT(tabDaten[[#This Row],[Gld]],4)),tabGliederung[],2,FALSE)</f>
        <v xml:space="preserve">7677    Bürgerhaus Treschklingen </v>
      </c>
      <c r="I2100" s="14" t="str">
        <f>IF(OR(LEFT(tabDaten[[#This Row],[Grp]],1)*1=3,LEFT(tabDaten[[#This Row],[Grp]],1)*1=9),LEFT(tabDaten[[#This Row],[Grp]],2),LEFT(tabDaten[[#This Row],[Grp]],1))</f>
        <v>5</v>
      </c>
      <c r="J2100" s="14" t="str">
        <f>VLOOKUP(tabDaten[[#This Row],[GrpKurz]],tabGruppierung[],2,FALSE)</f>
        <v>A   Sächlicher Verwaltungs- und Betriebsaufwand</v>
      </c>
      <c r="K21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7677-546000    Steuern und Gebäudeversicherungen   </v>
      </c>
      <c r="L2100" s="17">
        <f>IF(OR(tabDaten[[#This Row],[art]]="00",tabDaten[[#This Row],[art]]="10"),tabDaten[[#This Row],[Plan]],tabDaten[[#This Row],[Plan]]*-1)</f>
        <v>-900</v>
      </c>
      <c r="M2100" s="18">
        <f>IF(OR(tabDaten[[#This Row],[art]]="00",tabDaten[[#This Row],[art]]="10",tabDaten[[#This Row],[art]]="60",tabDaten[[#This Row],[art]]="70"),tabDaten[[#This Row],[Rechnung]],tabDaten[[#This Row],[Rechnung]]*-1)</f>
        <v>-487.12</v>
      </c>
      <c r="N2100" s="44">
        <v>1</v>
      </c>
      <c r="O2100" s="45" t="s">
        <v>997</v>
      </c>
      <c r="P2100" s="45" t="s">
        <v>1406</v>
      </c>
      <c r="Q2100" s="45" t="s">
        <v>1737</v>
      </c>
      <c r="R2100" s="45" t="s">
        <v>995</v>
      </c>
      <c r="S2100" s="45" t="s">
        <v>1546</v>
      </c>
      <c r="T2100" s="44" t="s">
        <v>140</v>
      </c>
      <c r="U2100" s="46">
        <v>900</v>
      </c>
      <c r="V2100" s="46">
        <v>487.12</v>
      </c>
    </row>
    <row r="2101" spans="2:22" x14ac:dyDescent="0.2">
      <c r="B2101" s="14" t="str">
        <f>IF(tabDaten[[#This Row],[MandNr]]="","Fehler",IF(tabDaten[[#This Row],[MandNr]]=1,"1 Stadt Bad Rappenau","2 Eigenbetrieb Stadtenwässerung"))</f>
        <v>1 Stadt Bad Rappenau</v>
      </c>
      <c r="C2101" s="14" t="str">
        <f>IF(OR(tabDaten[[#This Row],[art]]="00",tabDaten[[#This Row],[art]]="01",tabDaten[[#This Row],[art]]="60",tabDaten[[#This Row],[art]]="61"),"0 Verwaltungshaushalt","1 Vermögenshaushalt")</f>
        <v>0 Verwaltungshaushalt</v>
      </c>
      <c r="D2101" s="14" t="str">
        <f>VLOOKUP(tabDaten[[#This Row],[art]],tabKontenart[],2,FALSE)</f>
        <v>01 Ausgaben VerwaltungsHH</v>
      </c>
      <c r="E2101" s="14" t="str">
        <f>LEFT(tabDaten[[#This Row],[Gld]],1) &amp; "    " &amp;VLOOKUP((tabDaten[[#This Row],[MandNr]]&amp;"x"&amp;LEFT(tabDaten[[#This Row],[Gld]],1)),tabGliederung[],2,FALSE)</f>
        <v>7    öffentliche Einrichtungen,  Wirtschaftsförderung</v>
      </c>
      <c r="F2101" s="14" t="str">
        <f>LEFT(tabDaten[[#This Row],[Gld]],2) &amp; "    " &amp;VLOOKUP((tabDaten[[#This Row],[MandNr]]&amp;"x"&amp;LEFT(tabDaten[[#This Row],[Gld]],2)),tabGliederung[],2,FALSE)</f>
        <v xml:space="preserve">76    sonstige öffentliche Einrichtungen </v>
      </c>
      <c r="G21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1" s="14" t="str">
        <f>LEFT(tabDaten[[#This Row],[Gld]],4) &amp; "    " &amp;VLOOKUP((tabDaten[[#This Row],[MandNr]]&amp;"x"&amp;LEFT(tabDaten[[#This Row],[Gld]],4)),tabGliederung[],2,FALSE)</f>
        <v xml:space="preserve">7677    Bürgerhaus Treschklingen </v>
      </c>
      <c r="I2101" s="14" t="str">
        <f>IF(OR(LEFT(tabDaten[[#This Row],[Grp]],1)*1=3,LEFT(tabDaten[[#This Row],[Grp]],1)*1=9),LEFT(tabDaten[[#This Row],[Grp]],2),LEFT(tabDaten[[#This Row],[Grp]],1))</f>
        <v>5</v>
      </c>
      <c r="J2101" s="14" t="str">
        <f>VLOOKUP(tabDaten[[#This Row],[GrpKurz]],tabGruppierung[],2,FALSE)</f>
        <v>A   Sächlicher Verwaltungs- und Betriebsaufwand</v>
      </c>
      <c r="K21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7677-549000    sonstige Bewirtschaftungskosten (z.B. Schornsteinfeger, Feuerlöschgeräte) </v>
      </c>
      <c r="L2101" s="17">
        <f>IF(OR(tabDaten[[#This Row],[art]]="00",tabDaten[[#This Row],[art]]="10"),tabDaten[[#This Row],[Plan]],tabDaten[[#This Row],[Plan]]*-1)</f>
        <v>-1600</v>
      </c>
      <c r="M2101" s="18">
        <f>IF(OR(tabDaten[[#This Row],[art]]="00",tabDaten[[#This Row],[art]]="10",tabDaten[[#This Row],[art]]="60",tabDaten[[#This Row],[art]]="70"),tabDaten[[#This Row],[Rechnung]],tabDaten[[#This Row],[Rechnung]]*-1)</f>
        <v>-966.28</v>
      </c>
      <c r="N2101" s="44">
        <v>1</v>
      </c>
      <c r="O2101" s="45" t="s">
        <v>997</v>
      </c>
      <c r="P2101" s="45" t="s">
        <v>1406</v>
      </c>
      <c r="Q2101" s="45" t="s">
        <v>1738</v>
      </c>
      <c r="R2101" s="45" t="s">
        <v>995</v>
      </c>
      <c r="S2101" s="45" t="s">
        <v>1546</v>
      </c>
      <c r="T2101" s="44" t="s">
        <v>141</v>
      </c>
      <c r="U2101" s="46">
        <v>1600</v>
      </c>
      <c r="V2101" s="46">
        <v>966.28</v>
      </c>
    </row>
    <row r="2102" spans="2:22" x14ac:dyDescent="0.2">
      <c r="B2102" s="14" t="str">
        <f>IF(tabDaten[[#This Row],[MandNr]]="","Fehler",IF(tabDaten[[#This Row],[MandNr]]=1,"1 Stadt Bad Rappenau","2 Eigenbetrieb Stadtenwässerung"))</f>
        <v>1 Stadt Bad Rappenau</v>
      </c>
      <c r="C2102" s="14" t="str">
        <f>IF(OR(tabDaten[[#This Row],[art]]="00",tabDaten[[#This Row],[art]]="01",tabDaten[[#This Row],[art]]="60",tabDaten[[#This Row],[art]]="61"),"0 Verwaltungshaushalt","1 Vermögenshaushalt")</f>
        <v>0 Verwaltungshaushalt</v>
      </c>
      <c r="D2102" s="14" t="str">
        <f>VLOOKUP(tabDaten[[#This Row],[art]],tabKontenart[],2,FALSE)</f>
        <v>01 Ausgaben VerwaltungsHH</v>
      </c>
      <c r="E2102" s="14" t="str">
        <f>LEFT(tabDaten[[#This Row],[Gld]],1) &amp; "    " &amp;VLOOKUP((tabDaten[[#This Row],[MandNr]]&amp;"x"&amp;LEFT(tabDaten[[#This Row],[Gld]],1)),tabGliederung[],2,FALSE)</f>
        <v>7    öffentliche Einrichtungen,  Wirtschaftsförderung</v>
      </c>
      <c r="F2102" s="14" t="str">
        <f>LEFT(tabDaten[[#This Row],[Gld]],2) &amp; "    " &amp;VLOOKUP((tabDaten[[#This Row],[MandNr]]&amp;"x"&amp;LEFT(tabDaten[[#This Row],[Gld]],2)),tabGliederung[],2,FALSE)</f>
        <v xml:space="preserve">76    sonstige öffentliche Einrichtungen </v>
      </c>
      <c r="G21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2" s="14" t="str">
        <f>LEFT(tabDaten[[#This Row],[Gld]],4) &amp; "    " &amp;VLOOKUP((tabDaten[[#This Row],[MandNr]]&amp;"x"&amp;LEFT(tabDaten[[#This Row],[Gld]],4)),tabGliederung[],2,FALSE)</f>
        <v xml:space="preserve">7677    Bürgerhaus Treschklingen </v>
      </c>
      <c r="I2102" s="14" t="str">
        <f>IF(OR(LEFT(tabDaten[[#This Row],[Grp]],1)*1=3,LEFT(tabDaten[[#This Row],[Grp]],1)*1=9),LEFT(tabDaten[[#This Row],[Grp]],2),LEFT(tabDaten[[#This Row],[Grp]],1))</f>
        <v>6</v>
      </c>
      <c r="J2102" s="14" t="str">
        <f>VLOOKUP(tabDaten[[#This Row],[GrpKurz]],tabGruppierung[],2,FALSE)</f>
        <v>A   Sächlicher Verwaltungs- und Betriebsaufwand</v>
      </c>
      <c r="K21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7677-668000    Vermischte Ausgaben   </v>
      </c>
      <c r="L2102" s="17">
        <f>IF(OR(tabDaten[[#This Row],[art]]="00",tabDaten[[#This Row],[art]]="10"),tabDaten[[#This Row],[Plan]],tabDaten[[#This Row],[Plan]]*-1)</f>
        <v>-100</v>
      </c>
      <c r="M2102" s="18">
        <f>IF(OR(tabDaten[[#This Row],[art]]="00",tabDaten[[#This Row],[art]]="10",tabDaten[[#This Row],[art]]="60",tabDaten[[#This Row],[art]]="70"),tabDaten[[#This Row],[Rechnung]],tabDaten[[#This Row],[Rechnung]]*-1)</f>
        <v>0</v>
      </c>
      <c r="N2102" s="44">
        <v>1</v>
      </c>
      <c r="O2102" s="45" t="s">
        <v>997</v>
      </c>
      <c r="P2102" s="45" t="s">
        <v>1406</v>
      </c>
      <c r="Q2102" s="45" t="s">
        <v>1726</v>
      </c>
      <c r="R2102" s="45" t="s">
        <v>995</v>
      </c>
      <c r="S2102" s="45" t="s">
        <v>1546</v>
      </c>
      <c r="T2102" s="44" t="s">
        <v>121</v>
      </c>
      <c r="U2102" s="46">
        <v>100</v>
      </c>
      <c r="V2102" s="46">
        <v>0</v>
      </c>
    </row>
    <row r="2103" spans="2:22" x14ac:dyDescent="0.2">
      <c r="B2103" s="14" t="str">
        <f>IF(tabDaten[[#This Row],[MandNr]]="","Fehler",IF(tabDaten[[#This Row],[MandNr]]=1,"1 Stadt Bad Rappenau","2 Eigenbetrieb Stadtenwässerung"))</f>
        <v>1 Stadt Bad Rappenau</v>
      </c>
      <c r="C2103" s="14" t="str">
        <f>IF(OR(tabDaten[[#This Row],[art]]="00",tabDaten[[#This Row],[art]]="01",tabDaten[[#This Row],[art]]="60",tabDaten[[#This Row],[art]]="61"),"0 Verwaltungshaushalt","1 Vermögenshaushalt")</f>
        <v>0 Verwaltungshaushalt</v>
      </c>
      <c r="D2103" s="14" t="str">
        <f>VLOOKUP(tabDaten[[#This Row],[art]],tabKontenart[],2,FALSE)</f>
        <v>01 Ausgaben VerwaltungsHH</v>
      </c>
      <c r="E2103" s="14" t="str">
        <f>LEFT(tabDaten[[#This Row],[Gld]],1) &amp; "    " &amp;VLOOKUP((tabDaten[[#This Row],[MandNr]]&amp;"x"&amp;LEFT(tabDaten[[#This Row],[Gld]],1)),tabGliederung[],2,FALSE)</f>
        <v>7    öffentliche Einrichtungen,  Wirtschaftsförderung</v>
      </c>
      <c r="F2103" s="14" t="str">
        <f>LEFT(tabDaten[[#This Row],[Gld]],2) &amp; "    " &amp;VLOOKUP((tabDaten[[#This Row],[MandNr]]&amp;"x"&amp;LEFT(tabDaten[[#This Row],[Gld]],2)),tabGliederung[],2,FALSE)</f>
        <v xml:space="preserve">76    sonstige öffentliche Einrichtungen </v>
      </c>
      <c r="G21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3" s="14" t="str">
        <f>LEFT(tabDaten[[#This Row],[Gld]],4) &amp; "    " &amp;VLOOKUP((tabDaten[[#This Row],[MandNr]]&amp;"x"&amp;LEFT(tabDaten[[#This Row],[Gld]],4)),tabGliederung[],2,FALSE)</f>
        <v xml:space="preserve">7677    Bürgerhaus Treschklingen </v>
      </c>
      <c r="I2103" s="14" t="str">
        <f>IF(OR(LEFT(tabDaten[[#This Row],[Grp]],1)*1=3,LEFT(tabDaten[[#This Row],[Grp]],1)*1=9),LEFT(tabDaten[[#This Row],[Grp]],2),LEFT(tabDaten[[#This Row],[Grp]],1))</f>
        <v>6</v>
      </c>
      <c r="J2103" s="14" t="str">
        <f>VLOOKUP(tabDaten[[#This Row],[GrpKurz]],tabGruppierung[],2,FALSE)</f>
        <v>A   Sächlicher Verwaltungs- und Betriebsaufwand</v>
      </c>
      <c r="K21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7677-679000    Innere Verrechnungen   </v>
      </c>
      <c r="L2103" s="17">
        <f>IF(OR(tabDaten[[#This Row],[art]]="00",tabDaten[[#This Row],[art]]="10"),tabDaten[[#This Row],[Plan]],tabDaten[[#This Row],[Plan]]*-1)</f>
        <v>-2300</v>
      </c>
      <c r="M2103" s="18">
        <f>IF(OR(tabDaten[[#This Row],[art]]="00",tabDaten[[#This Row],[art]]="10",tabDaten[[#This Row],[art]]="60",tabDaten[[#This Row],[art]]="70"),tabDaten[[#This Row],[Rechnung]],tabDaten[[#This Row],[Rechnung]]*-1)</f>
        <v>0</v>
      </c>
      <c r="N2103" s="44">
        <v>1</v>
      </c>
      <c r="O2103" s="45" t="s">
        <v>997</v>
      </c>
      <c r="P2103" s="45" t="s">
        <v>1406</v>
      </c>
      <c r="Q2103" s="45" t="s">
        <v>1728</v>
      </c>
      <c r="R2103" s="45" t="s">
        <v>995</v>
      </c>
      <c r="S2103" s="45" t="s">
        <v>1546</v>
      </c>
      <c r="T2103" s="44" t="s">
        <v>11</v>
      </c>
      <c r="U2103" s="46">
        <v>2300</v>
      </c>
      <c r="V2103" s="46">
        <v>0</v>
      </c>
    </row>
    <row r="2104" spans="2:22" x14ac:dyDescent="0.2">
      <c r="B2104" s="14" t="str">
        <f>IF(tabDaten[[#This Row],[MandNr]]="","Fehler",IF(tabDaten[[#This Row],[MandNr]]=1,"1 Stadt Bad Rappenau","2 Eigenbetrieb Stadtenwässerung"))</f>
        <v>1 Stadt Bad Rappenau</v>
      </c>
      <c r="C2104" s="14" t="str">
        <f>IF(OR(tabDaten[[#This Row],[art]]="00",tabDaten[[#This Row],[art]]="01",tabDaten[[#This Row],[art]]="60",tabDaten[[#This Row],[art]]="61"),"0 Verwaltungshaushalt","1 Vermögenshaushalt")</f>
        <v>0 Verwaltungshaushalt</v>
      </c>
      <c r="D2104" s="14" t="str">
        <f>VLOOKUP(tabDaten[[#This Row],[art]],tabKontenart[],2,FALSE)</f>
        <v>01 Ausgaben VerwaltungsHH</v>
      </c>
      <c r="E2104" s="14" t="str">
        <f>LEFT(tabDaten[[#This Row],[Gld]],1) &amp; "    " &amp;VLOOKUP((tabDaten[[#This Row],[MandNr]]&amp;"x"&amp;LEFT(tabDaten[[#This Row],[Gld]],1)),tabGliederung[],2,FALSE)</f>
        <v>7    öffentliche Einrichtungen,  Wirtschaftsförderung</v>
      </c>
      <c r="F2104" s="14" t="str">
        <f>LEFT(tabDaten[[#This Row],[Gld]],2) &amp; "    " &amp;VLOOKUP((tabDaten[[#This Row],[MandNr]]&amp;"x"&amp;LEFT(tabDaten[[#This Row],[Gld]],2)),tabGliederung[],2,FALSE)</f>
        <v xml:space="preserve">76    sonstige öffentliche Einrichtungen </v>
      </c>
      <c r="G21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4" s="14" t="str">
        <f>LEFT(tabDaten[[#This Row],[Gld]],4) &amp; "    " &amp;VLOOKUP((tabDaten[[#This Row],[MandNr]]&amp;"x"&amp;LEFT(tabDaten[[#This Row],[Gld]],4)),tabGliederung[],2,FALSE)</f>
        <v xml:space="preserve">7679    Bürgertreff Zimmerhof </v>
      </c>
      <c r="I2104" s="14" t="str">
        <f>IF(OR(LEFT(tabDaten[[#This Row],[Grp]],1)*1=3,LEFT(tabDaten[[#This Row],[Grp]],1)*1=9),LEFT(tabDaten[[#This Row],[Grp]],2),LEFT(tabDaten[[#This Row],[Grp]],1))</f>
        <v>5</v>
      </c>
      <c r="J2104" s="14" t="str">
        <f>VLOOKUP(tabDaten[[#This Row],[GrpKurz]],tabGruppierung[],2,FALSE)</f>
        <v>A   Sächlicher Verwaltungs- und Betriebsaufwand</v>
      </c>
      <c r="K21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7679-501000    Gebäudeunterhaltung   </v>
      </c>
      <c r="L2104" s="17">
        <f>IF(OR(tabDaten[[#This Row],[art]]="00",tabDaten[[#This Row],[art]]="10"),tabDaten[[#This Row],[Plan]],tabDaten[[#This Row],[Plan]]*-1)</f>
        <v>-1500</v>
      </c>
      <c r="M2104" s="18">
        <f>IF(OR(tabDaten[[#This Row],[art]]="00",tabDaten[[#This Row],[art]]="10",tabDaten[[#This Row],[art]]="60",tabDaten[[#This Row],[art]]="70"),tabDaten[[#This Row],[Rechnung]],tabDaten[[#This Row],[Rechnung]]*-1)</f>
        <v>0</v>
      </c>
      <c r="N2104" s="44">
        <v>1</v>
      </c>
      <c r="O2104" s="45" t="s">
        <v>997</v>
      </c>
      <c r="P2104" s="45" t="s">
        <v>1407</v>
      </c>
      <c r="Q2104" s="45" t="s">
        <v>1730</v>
      </c>
      <c r="R2104" s="45" t="s">
        <v>995</v>
      </c>
      <c r="S2104" s="45" t="s">
        <v>1546</v>
      </c>
      <c r="T2104" s="44" t="s">
        <v>133</v>
      </c>
      <c r="U2104" s="46">
        <v>1500</v>
      </c>
      <c r="V2104" s="46">
        <v>0</v>
      </c>
    </row>
    <row r="2105" spans="2:22" x14ac:dyDescent="0.2">
      <c r="B2105" s="14" t="str">
        <f>IF(tabDaten[[#This Row],[MandNr]]="","Fehler",IF(tabDaten[[#This Row],[MandNr]]=1,"1 Stadt Bad Rappenau","2 Eigenbetrieb Stadtenwässerung"))</f>
        <v>1 Stadt Bad Rappenau</v>
      </c>
      <c r="C2105" s="14" t="str">
        <f>IF(OR(tabDaten[[#This Row],[art]]="00",tabDaten[[#This Row],[art]]="01",tabDaten[[#This Row],[art]]="60",tabDaten[[#This Row],[art]]="61"),"0 Verwaltungshaushalt","1 Vermögenshaushalt")</f>
        <v>0 Verwaltungshaushalt</v>
      </c>
      <c r="D2105" s="14" t="str">
        <f>VLOOKUP(tabDaten[[#This Row],[art]],tabKontenart[],2,FALSE)</f>
        <v>01 Ausgaben VerwaltungsHH</v>
      </c>
      <c r="E2105" s="14" t="str">
        <f>LEFT(tabDaten[[#This Row],[Gld]],1) &amp; "    " &amp;VLOOKUP((tabDaten[[#This Row],[MandNr]]&amp;"x"&amp;LEFT(tabDaten[[#This Row],[Gld]],1)),tabGliederung[],2,FALSE)</f>
        <v>7    öffentliche Einrichtungen,  Wirtschaftsförderung</v>
      </c>
      <c r="F2105" s="14" t="str">
        <f>LEFT(tabDaten[[#This Row],[Gld]],2) &amp; "    " &amp;VLOOKUP((tabDaten[[#This Row],[MandNr]]&amp;"x"&amp;LEFT(tabDaten[[#This Row],[Gld]],2)),tabGliederung[],2,FALSE)</f>
        <v xml:space="preserve">76    sonstige öffentliche Einrichtungen </v>
      </c>
      <c r="G21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5" s="14" t="str">
        <f>LEFT(tabDaten[[#This Row],[Gld]],4) &amp; "    " &amp;VLOOKUP((tabDaten[[#This Row],[MandNr]]&amp;"x"&amp;LEFT(tabDaten[[#This Row],[Gld]],4)),tabGliederung[],2,FALSE)</f>
        <v xml:space="preserve">7679    Bürgertreff Zimmerhof </v>
      </c>
      <c r="I2105" s="14" t="str">
        <f>IF(OR(LEFT(tabDaten[[#This Row],[Grp]],1)*1=3,LEFT(tabDaten[[#This Row],[Grp]],1)*1=9),LEFT(tabDaten[[#This Row],[Grp]],2),LEFT(tabDaten[[#This Row],[Grp]],1))</f>
        <v>5</v>
      </c>
      <c r="J2105" s="14" t="str">
        <f>VLOOKUP(tabDaten[[#This Row],[GrpKurz]],tabGruppierung[],2,FALSE)</f>
        <v>A   Sächlicher Verwaltungs- und Betriebsaufwand</v>
      </c>
      <c r="K21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7679-541000    Strom   </v>
      </c>
      <c r="L2105" s="17">
        <f>IF(OR(tabDaten[[#This Row],[art]]="00",tabDaten[[#This Row],[art]]="10"),tabDaten[[#This Row],[Plan]],tabDaten[[#This Row],[Plan]]*-1)</f>
        <v>-100</v>
      </c>
      <c r="M2105" s="18">
        <f>IF(OR(tabDaten[[#This Row],[art]]="00",tabDaten[[#This Row],[art]]="10",tabDaten[[#This Row],[art]]="60",tabDaten[[#This Row],[art]]="70"),tabDaten[[#This Row],[Rechnung]],tabDaten[[#This Row],[Rechnung]]*-1)</f>
        <v>59.15</v>
      </c>
      <c r="N2105" s="44">
        <v>1</v>
      </c>
      <c r="O2105" s="45" t="s">
        <v>997</v>
      </c>
      <c r="P2105" s="45" t="s">
        <v>1407</v>
      </c>
      <c r="Q2105" s="45" t="s">
        <v>1732</v>
      </c>
      <c r="R2105" s="45" t="s">
        <v>995</v>
      </c>
      <c r="S2105" s="45" t="s">
        <v>1546</v>
      </c>
      <c r="T2105" s="44" t="s">
        <v>135</v>
      </c>
      <c r="U2105" s="46">
        <v>100</v>
      </c>
      <c r="V2105" s="46">
        <v>-59.15</v>
      </c>
    </row>
    <row r="2106" spans="2:22" x14ac:dyDescent="0.2">
      <c r="B2106" s="14" t="str">
        <f>IF(tabDaten[[#This Row],[MandNr]]="","Fehler",IF(tabDaten[[#This Row],[MandNr]]=1,"1 Stadt Bad Rappenau","2 Eigenbetrieb Stadtenwässerung"))</f>
        <v>1 Stadt Bad Rappenau</v>
      </c>
      <c r="C2106" s="14" t="str">
        <f>IF(OR(tabDaten[[#This Row],[art]]="00",tabDaten[[#This Row],[art]]="01",tabDaten[[#This Row],[art]]="60",tabDaten[[#This Row],[art]]="61"),"0 Verwaltungshaushalt","1 Vermögenshaushalt")</f>
        <v>0 Verwaltungshaushalt</v>
      </c>
      <c r="D2106" s="14" t="str">
        <f>VLOOKUP(tabDaten[[#This Row],[art]],tabKontenart[],2,FALSE)</f>
        <v>01 Ausgaben VerwaltungsHH</v>
      </c>
      <c r="E2106" s="14" t="str">
        <f>LEFT(tabDaten[[#This Row],[Gld]],1) &amp; "    " &amp;VLOOKUP((tabDaten[[#This Row],[MandNr]]&amp;"x"&amp;LEFT(tabDaten[[#This Row],[Gld]],1)),tabGliederung[],2,FALSE)</f>
        <v>7    öffentliche Einrichtungen,  Wirtschaftsförderung</v>
      </c>
      <c r="F2106" s="14" t="str">
        <f>LEFT(tabDaten[[#This Row],[Gld]],2) &amp; "    " &amp;VLOOKUP((tabDaten[[#This Row],[MandNr]]&amp;"x"&amp;LEFT(tabDaten[[#This Row],[Gld]],2)),tabGliederung[],2,FALSE)</f>
        <v xml:space="preserve">76    sonstige öffentliche Einrichtungen </v>
      </c>
      <c r="G21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6" s="14" t="str">
        <f>LEFT(tabDaten[[#This Row],[Gld]],4) &amp; "    " &amp;VLOOKUP((tabDaten[[#This Row],[MandNr]]&amp;"x"&amp;LEFT(tabDaten[[#This Row],[Gld]],4)),tabGliederung[],2,FALSE)</f>
        <v xml:space="preserve">7679    Bürgertreff Zimmerhof </v>
      </c>
      <c r="I2106" s="14" t="str">
        <f>IF(OR(LEFT(tabDaten[[#This Row],[Grp]],1)*1=3,LEFT(tabDaten[[#This Row],[Grp]],1)*1=9),LEFT(tabDaten[[#This Row],[Grp]],2),LEFT(tabDaten[[#This Row],[Grp]],1))</f>
        <v>5</v>
      </c>
      <c r="J2106" s="14" t="str">
        <f>VLOOKUP(tabDaten[[#This Row],[GrpKurz]],tabGruppierung[],2,FALSE)</f>
        <v>A   Sächlicher Verwaltungs- und Betriebsaufwand</v>
      </c>
      <c r="K21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7679-542000    Wasser / Abwasser   </v>
      </c>
      <c r="L2106" s="17">
        <f>IF(OR(tabDaten[[#This Row],[art]]="00",tabDaten[[#This Row],[art]]="10"),tabDaten[[#This Row],[Plan]],tabDaten[[#This Row],[Plan]]*-1)</f>
        <v>-100</v>
      </c>
      <c r="M2106" s="18">
        <f>IF(OR(tabDaten[[#This Row],[art]]="00",tabDaten[[#This Row],[art]]="10",tabDaten[[#This Row],[art]]="60",tabDaten[[#This Row],[art]]="70"),tabDaten[[#This Row],[Rechnung]],tabDaten[[#This Row],[Rechnung]]*-1)</f>
        <v>0</v>
      </c>
      <c r="N2106" s="44">
        <v>1</v>
      </c>
      <c r="O2106" s="45" t="s">
        <v>997</v>
      </c>
      <c r="P2106" s="45" t="s">
        <v>1407</v>
      </c>
      <c r="Q2106" s="45" t="s">
        <v>1733</v>
      </c>
      <c r="R2106" s="45" t="s">
        <v>995</v>
      </c>
      <c r="S2106" s="45" t="s">
        <v>1546</v>
      </c>
      <c r="T2106" s="44" t="s">
        <v>136</v>
      </c>
      <c r="U2106" s="46">
        <v>100</v>
      </c>
      <c r="V2106" s="46">
        <v>0</v>
      </c>
    </row>
    <row r="2107" spans="2:22" x14ac:dyDescent="0.2">
      <c r="B2107" s="14" t="str">
        <f>IF(tabDaten[[#This Row],[MandNr]]="","Fehler",IF(tabDaten[[#This Row],[MandNr]]=1,"1 Stadt Bad Rappenau","2 Eigenbetrieb Stadtenwässerung"))</f>
        <v>1 Stadt Bad Rappenau</v>
      </c>
      <c r="C2107" s="14" t="str">
        <f>IF(OR(tabDaten[[#This Row],[art]]="00",tabDaten[[#This Row],[art]]="01",tabDaten[[#This Row],[art]]="60",tabDaten[[#This Row],[art]]="61"),"0 Verwaltungshaushalt","1 Vermögenshaushalt")</f>
        <v>0 Verwaltungshaushalt</v>
      </c>
      <c r="D2107" s="14" t="str">
        <f>VLOOKUP(tabDaten[[#This Row],[art]],tabKontenart[],2,FALSE)</f>
        <v>01 Ausgaben VerwaltungsHH</v>
      </c>
      <c r="E2107" s="14" t="str">
        <f>LEFT(tabDaten[[#This Row],[Gld]],1) &amp; "    " &amp;VLOOKUP((tabDaten[[#This Row],[MandNr]]&amp;"x"&amp;LEFT(tabDaten[[#This Row],[Gld]],1)),tabGliederung[],2,FALSE)</f>
        <v>7    öffentliche Einrichtungen,  Wirtschaftsförderung</v>
      </c>
      <c r="F2107" s="14" t="str">
        <f>LEFT(tabDaten[[#This Row],[Gld]],2) &amp; "    " &amp;VLOOKUP((tabDaten[[#This Row],[MandNr]]&amp;"x"&amp;LEFT(tabDaten[[#This Row],[Gld]],2)),tabGliederung[],2,FALSE)</f>
        <v xml:space="preserve">76    sonstige öffentliche Einrichtungen </v>
      </c>
      <c r="G21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7" s="14" t="str">
        <f>LEFT(tabDaten[[#This Row],[Gld]],4) &amp; "    " &amp;VLOOKUP((tabDaten[[#This Row],[MandNr]]&amp;"x"&amp;LEFT(tabDaten[[#This Row],[Gld]],4)),tabGliederung[],2,FALSE)</f>
        <v xml:space="preserve">7679    Bürgertreff Zimmerhof </v>
      </c>
      <c r="I2107" s="14" t="str">
        <f>IF(OR(LEFT(tabDaten[[#This Row],[Grp]],1)*1=3,LEFT(tabDaten[[#This Row],[Grp]],1)*1=9),LEFT(tabDaten[[#This Row],[Grp]],2),LEFT(tabDaten[[#This Row],[Grp]],1))</f>
        <v>5</v>
      </c>
      <c r="J2107" s="14" t="str">
        <f>VLOOKUP(tabDaten[[#This Row],[GrpKurz]],tabGruppierung[],2,FALSE)</f>
        <v>A   Sächlicher Verwaltungs- und Betriebsaufwand</v>
      </c>
      <c r="K21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7679-543000    Heizungskosten   </v>
      </c>
      <c r="L2107" s="17">
        <f>IF(OR(tabDaten[[#This Row],[art]]="00",tabDaten[[#This Row],[art]]="10"),tabDaten[[#This Row],[Plan]],tabDaten[[#This Row],[Plan]]*-1)</f>
        <v>-100</v>
      </c>
      <c r="M2107" s="18">
        <f>IF(OR(tabDaten[[#This Row],[art]]="00",tabDaten[[#This Row],[art]]="10",tabDaten[[#This Row],[art]]="60",tabDaten[[#This Row],[art]]="70"),tabDaten[[#This Row],[Rechnung]],tabDaten[[#This Row],[Rechnung]]*-1)</f>
        <v>0</v>
      </c>
      <c r="N2107" s="44">
        <v>1</v>
      </c>
      <c r="O2107" s="45" t="s">
        <v>997</v>
      </c>
      <c r="P2107" s="45" t="s">
        <v>1407</v>
      </c>
      <c r="Q2107" s="45" t="s">
        <v>1734</v>
      </c>
      <c r="R2107" s="45" t="s">
        <v>995</v>
      </c>
      <c r="S2107" s="45" t="s">
        <v>1546</v>
      </c>
      <c r="T2107" s="44" t="s">
        <v>137</v>
      </c>
      <c r="U2107" s="46">
        <v>100</v>
      </c>
      <c r="V2107" s="46">
        <v>0</v>
      </c>
    </row>
    <row r="2108" spans="2:22" x14ac:dyDescent="0.2">
      <c r="B2108" s="14" t="str">
        <f>IF(tabDaten[[#This Row],[MandNr]]="","Fehler",IF(tabDaten[[#This Row],[MandNr]]=1,"1 Stadt Bad Rappenau","2 Eigenbetrieb Stadtenwässerung"))</f>
        <v>1 Stadt Bad Rappenau</v>
      </c>
      <c r="C2108" s="14" t="str">
        <f>IF(OR(tabDaten[[#This Row],[art]]="00",tabDaten[[#This Row],[art]]="01",tabDaten[[#This Row],[art]]="60",tabDaten[[#This Row],[art]]="61"),"0 Verwaltungshaushalt","1 Vermögenshaushalt")</f>
        <v>0 Verwaltungshaushalt</v>
      </c>
      <c r="D2108" s="14" t="str">
        <f>VLOOKUP(tabDaten[[#This Row],[art]],tabKontenart[],2,FALSE)</f>
        <v>01 Ausgaben VerwaltungsHH</v>
      </c>
      <c r="E2108" s="14" t="str">
        <f>LEFT(tabDaten[[#This Row],[Gld]],1) &amp; "    " &amp;VLOOKUP((tabDaten[[#This Row],[MandNr]]&amp;"x"&amp;LEFT(tabDaten[[#This Row],[Gld]],1)),tabGliederung[],2,FALSE)</f>
        <v>7    öffentliche Einrichtungen,  Wirtschaftsförderung</v>
      </c>
      <c r="F2108" s="14" t="str">
        <f>LEFT(tabDaten[[#This Row],[Gld]],2) &amp; "    " &amp;VLOOKUP((tabDaten[[#This Row],[MandNr]]&amp;"x"&amp;LEFT(tabDaten[[#This Row],[Gld]],2)),tabGliederung[],2,FALSE)</f>
        <v xml:space="preserve">76    sonstige öffentliche Einrichtungen </v>
      </c>
      <c r="G21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8" s="14" t="str">
        <f>LEFT(tabDaten[[#This Row],[Gld]],4) &amp; "    " &amp;VLOOKUP((tabDaten[[#This Row],[MandNr]]&amp;"x"&amp;LEFT(tabDaten[[#This Row],[Gld]],4)),tabGliederung[],2,FALSE)</f>
        <v xml:space="preserve">7679    Bürgertreff Zimmerhof </v>
      </c>
      <c r="I2108" s="14" t="str">
        <f>IF(OR(LEFT(tabDaten[[#This Row],[Grp]],1)*1=3,LEFT(tabDaten[[#This Row],[Grp]],1)*1=9),LEFT(tabDaten[[#This Row],[Grp]],2),LEFT(tabDaten[[#This Row],[Grp]],1))</f>
        <v>5</v>
      </c>
      <c r="J2108" s="14" t="str">
        <f>VLOOKUP(tabDaten[[#This Row],[GrpKurz]],tabGruppierung[],2,FALSE)</f>
        <v>A   Sächlicher Verwaltungs- und Betriebsaufwand</v>
      </c>
      <c r="K21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7679-544000    Abfallgebühren   </v>
      </c>
      <c r="L2108" s="17">
        <f>IF(OR(tabDaten[[#This Row],[art]]="00",tabDaten[[#This Row],[art]]="10"),tabDaten[[#This Row],[Plan]],tabDaten[[#This Row],[Plan]]*-1)</f>
        <v>-100</v>
      </c>
      <c r="M2108" s="18">
        <f>IF(OR(tabDaten[[#This Row],[art]]="00",tabDaten[[#This Row],[art]]="10",tabDaten[[#This Row],[art]]="60",tabDaten[[#This Row],[art]]="70"),tabDaten[[#This Row],[Rechnung]],tabDaten[[#This Row],[Rechnung]]*-1)</f>
        <v>0</v>
      </c>
      <c r="N2108" s="44">
        <v>1</v>
      </c>
      <c r="O2108" s="45" t="s">
        <v>997</v>
      </c>
      <c r="P2108" s="45" t="s">
        <v>1407</v>
      </c>
      <c r="Q2108" s="45" t="s">
        <v>1735</v>
      </c>
      <c r="R2108" s="45" t="s">
        <v>995</v>
      </c>
      <c r="S2108" s="45" t="s">
        <v>1546</v>
      </c>
      <c r="T2108" s="44" t="s">
        <v>138</v>
      </c>
      <c r="U2108" s="46">
        <v>100</v>
      </c>
      <c r="V2108" s="46">
        <v>0</v>
      </c>
    </row>
    <row r="2109" spans="2:22" x14ac:dyDescent="0.2">
      <c r="B2109" s="14" t="str">
        <f>IF(tabDaten[[#This Row],[MandNr]]="","Fehler",IF(tabDaten[[#This Row],[MandNr]]=1,"1 Stadt Bad Rappenau","2 Eigenbetrieb Stadtenwässerung"))</f>
        <v>1 Stadt Bad Rappenau</v>
      </c>
      <c r="C2109" s="14" t="str">
        <f>IF(OR(tabDaten[[#This Row],[art]]="00",tabDaten[[#This Row],[art]]="01",tabDaten[[#This Row],[art]]="60",tabDaten[[#This Row],[art]]="61"),"0 Verwaltungshaushalt","1 Vermögenshaushalt")</f>
        <v>0 Verwaltungshaushalt</v>
      </c>
      <c r="D2109" s="14" t="str">
        <f>VLOOKUP(tabDaten[[#This Row],[art]],tabKontenart[],2,FALSE)</f>
        <v>01 Ausgaben VerwaltungsHH</v>
      </c>
      <c r="E2109" s="14" t="str">
        <f>LEFT(tabDaten[[#This Row],[Gld]],1) &amp; "    " &amp;VLOOKUP((tabDaten[[#This Row],[MandNr]]&amp;"x"&amp;LEFT(tabDaten[[#This Row],[Gld]],1)),tabGliederung[],2,FALSE)</f>
        <v>7    öffentliche Einrichtungen,  Wirtschaftsförderung</v>
      </c>
      <c r="F2109" s="14" t="str">
        <f>LEFT(tabDaten[[#This Row],[Gld]],2) &amp; "    " &amp;VLOOKUP((tabDaten[[#This Row],[MandNr]]&amp;"x"&amp;LEFT(tabDaten[[#This Row],[Gld]],2)),tabGliederung[],2,FALSE)</f>
        <v xml:space="preserve">76    sonstige öffentliche Einrichtungen </v>
      </c>
      <c r="G21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09" s="14" t="str">
        <f>LEFT(tabDaten[[#This Row],[Gld]],4) &amp; "    " &amp;VLOOKUP((tabDaten[[#This Row],[MandNr]]&amp;"x"&amp;LEFT(tabDaten[[#This Row],[Gld]],4)),tabGliederung[],2,FALSE)</f>
        <v xml:space="preserve">7679    Bürgertreff Zimmerhof </v>
      </c>
      <c r="I2109" s="14" t="str">
        <f>IF(OR(LEFT(tabDaten[[#This Row],[Grp]],1)*1=3,LEFT(tabDaten[[#This Row],[Grp]],1)*1=9),LEFT(tabDaten[[#This Row],[Grp]],2),LEFT(tabDaten[[#This Row],[Grp]],1))</f>
        <v>5</v>
      </c>
      <c r="J2109" s="14" t="str">
        <f>VLOOKUP(tabDaten[[#This Row],[GrpKurz]],tabGruppierung[],2,FALSE)</f>
        <v>A   Sächlicher Verwaltungs- und Betriebsaufwand</v>
      </c>
      <c r="K21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7679-546000    Steuern und Gebäudeversicherungen   </v>
      </c>
      <c r="L2109" s="17">
        <f>IF(OR(tabDaten[[#This Row],[art]]="00",tabDaten[[#This Row],[art]]="10"),tabDaten[[#This Row],[Plan]],tabDaten[[#This Row],[Plan]]*-1)</f>
        <v>-100</v>
      </c>
      <c r="M2109" s="18">
        <f>IF(OR(tabDaten[[#This Row],[art]]="00",tabDaten[[#This Row],[art]]="10",tabDaten[[#This Row],[art]]="60",tabDaten[[#This Row],[art]]="70"),tabDaten[[#This Row],[Rechnung]],tabDaten[[#This Row],[Rechnung]]*-1)</f>
        <v>0</v>
      </c>
      <c r="N2109" s="44">
        <v>1</v>
      </c>
      <c r="O2109" s="45" t="s">
        <v>997</v>
      </c>
      <c r="P2109" s="45" t="s">
        <v>1407</v>
      </c>
      <c r="Q2109" s="45" t="s">
        <v>1737</v>
      </c>
      <c r="R2109" s="45" t="s">
        <v>995</v>
      </c>
      <c r="S2109" s="45" t="s">
        <v>1546</v>
      </c>
      <c r="T2109" s="44" t="s">
        <v>140</v>
      </c>
      <c r="U2109" s="46">
        <v>100</v>
      </c>
      <c r="V2109" s="46">
        <v>0</v>
      </c>
    </row>
    <row r="2110" spans="2:22" x14ac:dyDescent="0.2">
      <c r="B2110" s="14" t="str">
        <f>IF(tabDaten[[#This Row],[MandNr]]="","Fehler",IF(tabDaten[[#This Row],[MandNr]]=1,"1 Stadt Bad Rappenau","2 Eigenbetrieb Stadtenwässerung"))</f>
        <v>1 Stadt Bad Rappenau</v>
      </c>
      <c r="C2110" s="14" t="str">
        <f>IF(OR(tabDaten[[#This Row],[art]]="00",tabDaten[[#This Row],[art]]="01",tabDaten[[#This Row],[art]]="60",tabDaten[[#This Row],[art]]="61"),"0 Verwaltungshaushalt","1 Vermögenshaushalt")</f>
        <v>0 Verwaltungshaushalt</v>
      </c>
      <c r="D2110" s="14" t="str">
        <f>VLOOKUP(tabDaten[[#This Row],[art]],tabKontenart[],2,FALSE)</f>
        <v>01 Ausgaben VerwaltungsHH</v>
      </c>
      <c r="E2110" s="14" t="str">
        <f>LEFT(tabDaten[[#This Row],[Gld]],1) &amp; "    " &amp;VLOOKUP((tabDaten[[#This Row],[MandNr]]&amp;"x"&amp;LEFT(tabDaten[[#This Row],[Gld]],1)),tabGliederung[],2,FALSE)</f>
        <v>7    öffentliche Einrichtungen,  Wirtschaftsförderung</v>
      </c>
      <c r="F2110" s="14" t="str">
        <f>LEFT(tabDaten[[#This Row],[Gld]],2) &amp; "    " &amp;VLOOKUP((tabDaten[[#This Row],[MandNr]]&amp;"x"&amp;LEFT(tabDaten[[#This Row],[Gld]],2)),tabGliederung[],2,FALSE)</f>
        <v xml:space="preserve">76    sonstige öffentliche Einrichtungen </v>
      </c>
      <c r="G21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110" s="14" t="str">
        <f>LEFT(tabDaten[[#This Row],[Gld]],4) &amp; "    " &amp;VLOOKUP((tabDaten[[#This Row],[MandNr]]&amp;"x"&amp;LEFT(tabDaten[[#This Row],[Gld]],4)),tabGliederung[],2,FALSE)</f>
        <v xml:space="preserve">7679    Bürgertreff Zimmerhof </v>
      </c>
      <c r="I2110" s="14" t="str">
        <f>IF(OR(LEFT(tabDaten[[#This Row],[Grp]],1)*1=3,LEFT(tabDaten[[#This Row],[Grp]],1)*1=9),LEFT(tabDaten[[#This Row],[Grp]],2),LEFT(tabDaten[[#This Row],[Grp]],1))</f>
        <v>5</v>
      </c>
      <c r="J2110" s="14" t="str">
        <f>VLOOKUP(tabDaten[[#This Row],[GrpKurz]],tabGruppierung[],2,FALSE)</f>
        <v>A   Sächlicher Verwaltungs- und Betriebsaufwand</v>
      </c>
      <c r="K21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7679-549000    sonstige Bewirtschaftungskosten (z.B. Schornsteinfeger, Feuerlöschgeräte)  </v>
      </c>
      <c r="L2110" s="17">
        <f>IF(OR(tabDaten[[#This Row],[art]]="00",tabDaten[[#This Row],[art]]="10"),tabDaten[[#This Row],[Plan]],tabDaten[[#This Row],[Plan]]*-1)</f>
        <v>-100</v>
      </c>
      <c r="M2110" s="18">
        <f>IF(OR(tabDaten[[#This Row],[art]]="00",tabDaten[[#This Row],[art]]="10",tabDaten[[#This Row],[art]]="60",tabDaten[[#This Row],[art]]="70"),tabDaten[[#This Row],[Rechnung]],tabDaten[[#This Row],[Rechnung]]*-1)</f>
        <v>0</v>
      </c>
      <c r="N2110" s="44">
        <v>1</v>
      </c>
      <c r="O2110" s="45" t="s">
        <v>997</v>
      </c>
      <c r="P2110" s="45" t="s">
        <v>1407</v>
      </c>
      <c r="Q2110" s="45" t="s">
        <v>1738</v>
      </c>
      <c r="R2110" s="45" t="s">
        <v>995</v>
      </c>
      <c r="S2110" s="45" t="s">
        <v>1546</v>
      </c>
      <c r="T2110" s="44" t="s">
        <v>2008</v>
      </c>
      <c r="U2110" s="46">
        <v>100</v>
      </c>
      <c r="V2110" s="46">
        <v>0</v>
      </c>
    </row>
    <row r="2111" spans="2:22" x14ac:dyDescent="0.2">
      <c r="B2111" s="14" t="str">
        <f>IF(tabDaten[[#This Row],[MandNr]]="","Fehler",IF(tabDaten[[#This Row],[MandNr]]=1,"1 Stadt Bad Rappenau","2 Eigenbetrieb Stadtenwässerung"))</f>
        <v>1 Stadt Bad Rappenau</v>
      </c>
      <c r="C2111" s="14" t="str">
        <f>IF(OR(tabDaten[[#This Row],[art]]="00",tabDaten[[#This Row],[art]]="01",tabDaten[[#This Row],[art]]="60",tabDaten[[#This Row],[art]]="61"),"0 Verwaltungshaushalt","1 Vermögenshaushalt")</f>
        <v>0 Verwaltungshaushalt</v>
      </c>
      <c r="D2111" s="14" t="str">
        <f>VLOOKUP(tabDaten[[#This Row],[art]],tabKontenart[],2,FALSE)</f>
        <v>01 Ausgaben VerwaltungsHH</v>
      </c>
      <c r="E2111" s="14" t="str">
        <f>LEFT(tabDaten[[#This Row],[Gld]],1) &amp; "    " &amp;VLOOKUP((tabDaten[[#This Row],[MandNr]]&amp;"x"&amp;LEFT(tabDaten[[#This Row],[Gld]],1)),tabGliederung[],2,FALSE)</f>
        <v>7    öffentliche Einrichtungen,  Wirtschaftsförderung</v>
      </c>
      <c r="F2111" s="14" t="str">
        <f>LEFT(tabDaten[[#This Row],[Gld]],2) &amp; "    " &amp;VLOOKUP((tabDaten[[#This Row],[MandNr]]&amp;"x"&amp;LEFT(tabDaten[[#This Row],[Gld]],2)),tabGliederung[],2,FALSE)</f>
        <v xml:space="preserve">77    Hilfsbetriebe der Verwaltung </v>
      </c>
      <c r="G21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11" s="14" t="str">
        <f>LEFT(tabDaten[[#This Row],[Gld]],4) &amp; "    " &amp;VLOOKUP((tabDaten[[#This Row],[MandNr]]&amp;"x"&amp;LEFT(tabDaten[[#This Row],[Gld]],4)),tabGliederung[],2,FALSE)</f>
        <v xml:space="preserve">7710    Bauhof </v>
      </c>
      <c r="I2111" s="14" t="str">
        <f>IF(OR(LEFT(tabDaten[[#This Row],[Grp]],1)*1=3,LEFT(tabDaten[[#This Row],[Grp]],1)*1=9),LEFT(tabDaten[[#This Row],[Grp]],2),LEFT(tabDaten[[#This Row],[Grp]],1))</f>
        <v>4</v>
      </c>
      <c r="J2111" s="14" t="str">
        <f>VLOOKUP(tabDaten[[#This Row],[GrpKurz]],tabGruppierung[],2,FALSE)</f>
        <v>A   Personalausgaben</v>
      </c>
      <c r="K21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7710-414000    Vergütung der Beschäftigten  bis 2005 nur Angestellte </v>
      </c>
      <c r="L2111" s="17">
        <f>IF(OR(tabDaten[[#This Row],[art]]="00",tabDaten[[#This Row],[art]]="10"),tabDaten[[#This Row],[Plan]],tabDaten[[#This Row],[Plan]]*-1)</f>
        <v>-1690900</v>
      </c>
      <c r="M2111" s="18">
        <f>IF(OR(tabDaten[[#This Row],[art]]="00",tabDaten[[#This Row],[art]]="10",tabDaten[[#This Row],[art]]="60",tabDaten[[#This Row],[art]]="70"),tabDaten[[#This Row],[Rechnung]],tabDaten[[#This Row],[Rechnung]]*-1)</f>
        <v>-1666303.94</v>
      </c>
      <c r="N2111" s="44">
        <v>1</v>
      </c>
      <c r="O2111" s="45" t="s">
        <v>997</v>
      </c>
      <c r="P2111" s="45" t="s">
        <v>1412</v>
      </c>
      <c r="Q2111" s="45" t="s">
        <v>1707</v>
      </c>
      <c r="R2111" s="45" t="s">
        <v>995</v>
      </c>
      <c r="S2111" s="45" t="s">
        <v>1546</v>
      </c>
      <c r="T2111" s="44" t="s">
        <v>262</v>
      </c>
      <c r="U2111" s="46">
        <v>1690900</v>
      </c>
      <c r="V2111" s="46">
        <v>1666303.94</v>
      </c>
    </row>
    <row r="2112" spans="2:22" x14ac:dyDescent="0.2">
      <c r="B2112" s="14" t="str">
        <f>IF(tabDaten[[#This Row],[MandNr]]="","Fehler",IF(tabDaten[[#This Row],[MandNr]]=1,"1 Stadt Bad Rappenau","2 Eigenbetrieb Stadtenwässerung"))</f>
        <v>1 Stadt Bad Rappenau</v>
      </c>
      <c r="C2112" s="14" t="str">
        <f>IF(OR(tabDaten[[#This Row],[art]]="00",tabDaten[[#This Row],[art]]="01",tabDaten[[#This Row],[art]]="60",tabDaten[[#This Row],[art]]="61"),"0 Verwaltungshaushalt","1 Vermögenshaushalt")</f>
        <v>0 Verwaltungshaushalt</v>
      </c>
      <c r="D2112" s="14" t="str">
        <f>VLOOKUP(tabDaten[[#This Row],[art]],tabKontenart[],2,FALSE)</f>
        <v>01 Ausgaben VerwaltungsHH</v>
      </c>
      <c r="E2112" s="14" t="str">
        <f>LEFT(tabDaten[[#This Row],[Gld]],1) &amp; "    " &amp;VLOOKUP((tabDaten[[#This Row],[MandNr]]&amp;"x"&amp;LEFT(tabDaten[[#This Row],[Gld]],1)),tabGliederung[],2,FALSE)</f>
        <v>7    öffentliche Einrichtungen,  Wirtschaftsförderung</v>
      </c>
      <c r="F2112" s="14" t="str">
        <f>LEFT(tabDaten[[#This Row],[Gld]],2) &amp; "    " &amp;VLOOKUP((tabDaten[[#This Row],[MandNr]]&amp;"x"&amp;LEFT(tabDaten[[#This Row],[Gld]],2)),tabGliederung[],2,FALSE)</f>
        <v xml:space="preserve">77    Hilfsbetriebe der Verwaltung </v>
      </c>
      <c r="G21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12" s="14" t="str">
        <f>LEFT(tabDaten[[#This Row],[Gld]],4) &amp; "    " &amp;VLOOKUP((tabDaten[[#This Row],[MandNr]]&amp;"x"&amp;LEFT(tabDaten[[#This Row],[Gld]],4)),tabGliederung[],2,FALSE)</f>
        <v xml:space="preserve">7710    Bauhof </v>
      </c>
      <c r="I2112" s="14" t="str">
        <f>IF(OR(LEFT(tabDaten[[#This Row],[Grp]],1)*1=3,LEFT(tabDaten[[#This Row],[Grp]],1)*1=9),LEFT(tabDaten[[#This Row],[Grp]],2),LEFT(tabDaten[[#This Row],[Grp]],1))</f>
        <v>4</v>
      </c>
      <c r="J2112" s="14" t="str">
        <f>VLOOKUP(tabDaten[[#This Row],[GrpKurz]],tabGruppierung[],2,FALSE)</f>
        <v>A   Personalausgaben</v>
      </c>
      <c r="K21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7710-434000    Beiträge Versorgungskasse  bis 2005 nur Angestellte </v>
      </c>
      <c r="L2112" s="17">
        <f>IF(OR(tabDaten[[#This Row],[art]]="00",tabDaten[[#This Row],[art]]="10"),tabDaten[[#This Row],[Plan]],tabDaten[[#This Row],[Plan]]*-1)</f>
        <v>-142500</v>
      </c>
      <c r="M2112" s="18">
        <f>IF(OR(tabDaten[[#This Row],[art]]="00",tabDaten[[#This Row],[art]]="10",tabDaten[[#This Row],[art]]="60",tabDaten[[#This Row],[art]]="70"),tabDaten[[#This Row],[Rechnung]],tabDaten[[#This Row],[Rechnung]]*-1)</f>
        <v>-146578.68</v>
      </c>
      <c r="N2112" s="44">
        <v>1</v>
      </c>
      <c r="O2112" s="45" t="s">
        <v>997</v>
      </c>
      <c r="P2112" s="45" t="s">
        <v>1412</v>
      </c>
      <c r="Q2112" s="45" t="s">
        <v>1709</v>
      </c>
      <c r="R2112" s="45" t="s">
        <v>995</v>
      </c>
      <c r="S2112" s="45" t="s">
        <v>1546</v>
      </c>
      <c r="T2112" s="44" t="s">
        <v>104</v>
      </c>
      <c r="U2112" s="46">
        <v>142500</v>
      </c>
      <c r="V2112" s="46">
        <v>146578.68</v>
      </c>
    </row>
    <row r="2113" spans="2:22" x14ac:dyDescent="0.2">
      <c r="B2113" s="14" t="str">
        <f>IF(tabDaten[[#This Row],[MandNr]]="","Fehler",IF(tabDaten[[#This Row],[MandNr]]=1,"1 Stadt Bad Rappenau","2 Eigenbetrieb Stadtenwässerung"))</f>
        <v>1 Stadt Bad Rappenau</v>
      </c>
      <c r="C2113" s="14" t="str">
        <f>IF(OR(tabDaten[[#This Row],[art]]="00",tabDaten[[#This Row],[art]]="01",tabDaten[[#This Row],[art]]="60",tabDaten[[#This Row],[art]]="61"),"0 Verwaltungshaushalt","1 Vermögenshaushalt")</f>
        <v>0 Verwaltungshaushalt</v>
      </c>
      <c r="D2113" s="14" t="str">
        <f>VLOOKUP(tabDaten[[#This Row],[art]],tabKontenart[],2,FALSE)</f>
        <v>01 Ausgaben VerwaltungsHH</v>
      </c>
      <c r="E2113" s="14" t="str">
        <f>LEFT(tabDaten[[#This Row],[Gld]],1) &amp; "    " &amp;VLOOKUP((tabDaten[[#This Row],[MandNr]]&amp;"x"&amp;LEFT(tabDaten[[#This Row],[Gld]],1)),tabGliederung[],2,FALSE)</f>
        <v>7    öffentliche Einrichtungen,  Wirtschaftsförderung</v>
      </c>
      <c r="F2113" s="14" t="str">
        <f>LEFT(tabDaten[[#This Row],[Gld]],2) &amp; "    " &amp;VLOOKUP((tabDaten[[#This Row],[MandNr]]&amp;"x"&amp;LEFT(tabDaten[[#This Row],[Gld]],2)),tabGliederung[],2,FALSE)</f>
        <v xml:space="preserve">77    Hilfsbetriebe der Verwaltung </v>
      </c>
      <c r="G21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13" s="14" t="str">
        <f>LEFT(tabDaten[[#This Row],[Gld]],4) &amp; "    " &amp;VLOOKUP((tabDaten[[#This Row],[MandNr]]&amp;"x"&amp;LEFT(tabDaten[[#This Row],[Gld]],4)),tabGliederung[],2,FALSE)</f>
        <v xml:space="preserve">7710    Bauhof </v>
      </c>
      <c r="I2113" s="14" t="str">
        <f>IF(OR(LEFT(tabDaten[[#This Row],[Grp]],1)*1=3,LEFT(tabDaten[[#This Row],[Grp]],1)*1=9),LEFT(tabDaten[[#This Row],[Grp]],2),LEFT(tabDaten[[#This Row],[Grp]],1))</f>
        <v>4</v>
      </c>
      <c r="J2113" s="14" t="str">
        <f>VLOOKUP(tabDaten[[#This Row],[GrpKurz]],tabGruppierung[],2,FALSE)</f>
        <v>A   Personalausgaben</v>
      </c>
      <c r="K21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7710-444000    Beiträge zur gesetzlichen Sozialversicherung für Angest. bis 2005 nur Angestellte </v>
      </c>
      <c r="L2113" s="17">
        <f>IF(OR(tabDaten[[#This Row],[art]]="00",tabDaten[[#This Row],[art]]="10"),tabDaten[[#This Row],[Plan]],tabDaten[[#This Row],[Plan]]*-1)</f>
        <v>-347500</v>
      </c>
      <c r="M2113" s="18">
        <f>IF(OR(tabDaten[[#This Row],[art]]="00",tabDaten[[#This Row],[art]]="10",tabDaten[[#This Row],[art]]="60",tabDaten[[#This Row],[art]]="70"),tabDaten[[#This Row],[Rechnung]],tabDaten[[#This Row],[Rechnung]]*-1)</f>
        <v>-339800.38</v>
      </c>
      <c r="N2113" s="44">
        <v>1</v>
      </c>
      <c r="O2113" s="45" t="s">
        <v>997</v>
      </c>
      <c r="P2113" s="45" t="s">
        <v>1412</v>
      </c>
      <c r="Q2113" s="45" t="s">
        <v>1710</v>
      </c>
      <c r="R2113" s="45" t="s">
        <v>995</v>
      </c>
      <c r="S2113" s="45" t="s">
        <v>1546</v>
      </c>
      <c r="T2113" s="44" t="s">
        <v>128</v>
      </c>
      <c r="U2113" s="46">
        <v>347500</v>
      </c>
      <c r="V2113" s="46">
        <v>339800.38</v>
      </c>
    </row>
    <row r="2114" spans="2:22" x14ac:dyDescent="0.2">
      <c r="B2114" s="14" t="str">
        <f>IF(tabDaten[[#This Row],[MandNr]]="","Fehler",IF(tabDaten[[#This Row],[MandNr]]=1,"1 Stadt Bad Rappenau","2 Eigenbetrieb Stadtenwässerung"))</f>
        <v>1 Stadt Bad Rappenau</v>
      </c>
      <c r="C2114" s="14" t="str">
        <f>IF(OR(tabDaten[[#This Row],[art]]="00",tabDaten[[#This Row],[art]]="01",tabDaten[[#This Row],[art]]="60",tabDaten[[#This Row],[art]]="61"),"0 Verwaltungshaushalt","1 Vermögenshaushalt")</f>
        <v>0 Verwaltungshaushalt</v>
      </c>
      <c r="D2114" s="14" t="str">
        <f>VLOOKUP(tabDaten[[#This Row],[art]],tabKontenart[],2,FALSE)</f>
        <v>01 Ausgaben VerwaltungsHH</v>
      </c>
      <c r="E2114" s="14" t="str">
        <f>LEFT(tabDaten[[#This Row],[Gld]],1) &amp; "    " &amp;VLOOKUP((tabDaten[[#This Row],[MandNr]]&amp;"x"&amp;LEFT(tabDaten[[#This Row],[Gld]],1)),tabGliederung[],2,FALSE)</f>
        <v>7    öffentliche Einrichtungen,  Wirtschaftsförderung</v>
      </c>
      <c r="F2114" s="14" t="str">
        <f>LEFT(tabDaten[[#This Row],[Gld]],2) &amp; "    " &amp;VLOOKUP((tabDaten[[#This Row],[MandNr]]&amp;"x"&amp;LEFT(tabDaten[[#This Row],[Gld]],2)),tabGliederung[],2,FALSE)</f>
        <v xml:space="preserve">77    Hilfsbetriebe der Verwaltung </v>
      </c>
      <c r="G21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14" s="14" t="str">
        <f>LEFT(tabDaten[[#This Row],[Gld]],4) &amp; "    " &amp;VLOOKUP((tabDaten[[#This Row],[MandNr]]&amp;"x"&amp;LEFT(tabDaten[[#This Row],[Gld]],4)),tabGliederung[],2,FALSE)</f>
        <v xml:space="preserve">7710    Bauhof </v>
      </c>
      <c r="I2114" s="14" t="str">
        <f>IF(OR(LEFT(tabDaten[[#This Row],[Grp]],1)*1=3,LEFT(tabDaten[[#This Row],[Grp]],1)*1=9),LEFT(tabDaten[[#This Row],[Grp]],2),LEFT(tabDaten[[#This Row],[Grp]],1))</f>
        <v>4</v>
      </c>
      <c r="J2114" s="14" t="str">
        <f>VLOOKUP(tabDaten[[#This Row],[GrpKurz]],tabGruppierung[],2,FALSE)</f>
        <v>A   Personalausgaben</v>
      </c>
      <c r="K21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7710-450000    Beihilfen, Unterstützung und dgl.  </v>
      </c>
      <c r="L2114" s="17">
        <f>IF(OR(tabDaten[[#This Row],[art]]="00",tabDaten[[#This Row],[art]]="10"),tabDaten[[#This Row],[Plan]],tabDaten[[#This Row],[Plan]]*-1)</f>
        <v>-300</v>
      </c>
      <c r="M2114" s="18">
        <f>IF(OR(tabDaten[[#This Row],[art]]="00",tabDaten[[#This Row],[art]]="10",tabDaten[[#This Row],[art]]="60",tabDaten[[#This Row],[art]]="70"),tabDaten[[#This Row],[Rechnung]],tabDaten[[#This Row],[Rechnung]]*-1)</f>
        <v>-172</v>
      </c>
      <c r="N2114" s="44">
        <v>1</v>
      </c>
      <c r="O2114" s="45" t="s">
        <v>997</v>
      </c>
      <c r="P2114" s="45" t="s">
        <v>1412</v>
      </c>
      <c r="Q2114" s="45" t="s">
        <v>1711</v>
      </c>
      <c r="R2114" s="45" t="s">
        <v>995</v>
      </c>
      <c r="S2114" s="45" t="s">
        <v>1546</v>
      </c>
      <c r="T2114" s="44" t="s">
        <v>106</v>
      </c>
      <c r="U2114" s="46">
        <v>300</v>
      </c>
      <c r="V2114" s="46">
        <v>172</v>
      </c>
    </row>
    <row r="2115" spans="2:22" x14ac:dyDescent="0.2">
      <c r="B2115" s="14" t="str">
        <f>IF(tabDaten[[#This Row],[MandNr]]="","Fehler",IF(tabDaten[[#This Row],[MandNr]]=1,"1 Stadt Bad Rappenau","2 Eigenbetrieb Stadtenwässerung"))</f>
        <v>1 Stadt Bad Rappenau</v>
      </c>
      <c r="C2115" s="14" t="str">
        <f>IF(OR(tabDaten[[#This Row],[art]]="00",tabDaten[[#This Row],[art]]="01",tabDaten[[#This Row],[art]]="60",tabDaten[[#This Row],[art]]="61"),"0 Verwaltungshaushalt","1 Vermögenshaushalt")</f>
        <v>0 Verwaltungshaushalt</v>
      </c>
      <c r="D2115" s="14" t="str">
        <f>VLOOKUP(tabDaten[[#This Row],[art]],tabKontenart[],2,FALSE)</f>
        <v>01 Ausgaben VerwaltungsHH</v>
      </c>
      <c r="E2115" s="14" t="str">
        <f>LEFT(tabDaten[[#This Row],[Gld]],1) &amp; "    " &amp;VLOOKUP((tabDaten[[#This Row],[MandNr]]&amp;"x"&amp;LEFT(tabDaten[[#This Row],[Gld]],1)),tabGliederung[],2,FALSE)</f>
        <v>7    öffentliche Einrichtungen,  Wirtschaftsförderung</v>
      </c>
      <c r="F2115" s="14" t="str">
        <f>LEFT(tabDaten[[#This Row],[Gld]],2) &amp; "    " &amp;VLOOKUP((tabDaten[[#This Row],[MandNr]]&amp;"x"&amp;LEFT(tabDaten[[#This Row],[Gld]],2)),tabGliederung[],2,FALSE)</f>
        <v xml:space="preserve">77    Hilfsbetriebe der Verwaltung </v>
      </c>
      <c r="G21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15" s="14" t="str">
        <f>LEFT(tabDaten[[#This Row],[Gld]],4) &amp; "    " &amp;VLOOKUP((tabDaten[[#This Row],[MandNr]]&amp;"x"&amp;LEFT(tabDaten[[#This Row],[Gld]],4)),tabGliederung[],2,FALSE)</f>
        <v xml:space="preserve">7710    Bauhof </v>
      </c>
      <c r="I2115" s="14" t="str">
        <f>IF(OR(LEFT(tabDaten[[#This Row],[Grp]],1)*1=3,LEFT(tabDaten[[#This Row],[Grp]],1)*1=9),LEFT(tabDaten[[#This Row],[Grp]],2),LEFT(tabDaten[[#This Row],[Grp]],1))</f>
        <v>4</v>
      </c>
      <c r="J2115" s="14" t="str">
        <f>VLOOKUP(tabDaten[[#This Row],[GrpKurz]],tabGruppierung[],2,FALSE)</f>
        <v>A   Personalausgaben</v>
      </c>
      <c r="K21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7710-460000    Personalnebenausgaben   </v>
      </c>
      <c r="L2115" s="17">
        <f>IF(OR(tabDaten[[#This Row],[art]]="00",tabDaten[[#This Row],[art]]="10"),tabDaten[[#This Row],[Plan]],tabDaten[[#This Row],[Plan]]*-1)</f>
        <v>-4700</v>
      </c>
      <c r="M2115" s="18">
        <f>IF(OR(tabDaten[[#This Row],[art]]="00",tabDaten[[#This Row],[art]]="10",tabDaten[[#This Row],[art]]="60",tabDaten[[#This Row],[art]]="70"),tabDaten[[#This Row],[Rechnung]],tabDaten[[#This Row],[Rechnung]]*-1)</f>
        <v>-4243.2700000000004</v>
      </c>
      <c r="N2115" s="44">
        <v>1</v>
      </c>
      <c r="O2115" s="45" t="s">
        <v>997</v>
      </c>
      <c r="P2115" s="45" t="s">
        <v>1412</v>
      </c>
      <c r="Q2115" s="45" t="s">
        <v>1712</v>
      </c>
      <c r="R2115" s="45" t="s">
        <v>995</v>
      </c>
      <c r="S2115" s="45" t="s">
        <v>1546</v>
      </c>
      <c r="T2115" s="44" t="s">
        <v>107</v>
      </c>
      <c r="U2115" s="46">
        <v>4700</v>
      </c>
      <c r="V2115" s="46">
        <v>4243.2700000000004</v>
      </c>
    </row>
    <row r="2116" spans="2:22" x14ac:dyDescent="0.2">
      <c r="B2116" s="14" t="str">
        <f>IF(tabDaten[[#This Row],[MandNr]]="","Fehler",IF(tabDaten[[#This Row],[MandNr]]=1,"1 Stadt Bad Rappenau","2 Eigenbetrieb Stadtenwässerung"))</f>
        <v>1 Stadt Bad Rappenau</v>
      </c>
      <c r="C2116" s="14" t="str">
        <f>IF(OR(tabDaten[[#This Row],[art]]="00",tabDaten[[#This Row],[art]]="01",tabDaten[[#This Row],[art]]="60",tabDaten[[#This Row],[art]]="61"),"0 Verwaltungshaushalt","1 Vermögenshaushalt")</f>
        <v>0 Verwaltungshaushalt</v>
      </c>
      <c r="D2116" s="14" t="str">
        <f>VLOOKUP(tabDaten[[#This Row],[art]],tabKontenart[],2,FALSE)</f>
        <v>01 Ausgaben VerwaltungsHH</v>
      </c>
      <c r="E2116" s="14" t="str">
        <f>LEFT(tabDaten[[#This Row],[Gld]],1) &amp; "    " &amp;VLOOKUP((tabDaten[[#This Row],[MandNr]]&amp;"x"&amp;LEFT(tabDaten[[#This Row],[Gld]],1)),tabGliederung[],2,FALSE)</f>
        <v>7    öffentliche Einrichtungen,  Wirtschaftsförderung</v>
      </c>
      <c r="F2116" s="14" t="str">
        <f>LEFT(tabDaten[[#This Row],[Gld]],2) &amp; "    " &amp;VLOOKUP((tabDaten[[#This Row],[MandNr]]&amp;"x"&amp;LEFT(tabDaten[[#This Row],[Gld]],2)),tabGliederung[],2,FALSE)</f>
        <v xml:space="preserve">77    Hilfsbetriebe der Verwaltung </v>
      </c>
      <c r="G21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16" s="14" t="str">
        <f>LEFT(tabDaten[[#This Row],[Gld]],4) &amp; "    " &amp;VLOOKUP((tabDaten[[#This Row],[MandNr]]&amp;"x"&amp;LEFT(tabDaten[[#This Row],[Gld]],4)),tabGliederung[],2,FALSE)</f>
        <v xml:space="preserve">7710    Bauhof </v>
      </c>
      <c r="I2116" s="14" t="str">
        <f>IF(OR(LEFT(tabDaten[[#This Row],[Grp]],1)*1=3,LEFT(tabDaten[[#This Row],[Grp]],1)*1=9),LEFT(tabDaten[[#This Row],[Grp]],2),LEFT(tabDaten[[#This Row],[Grp]],1))</f>
        <v>4</v>
      </c>
      <c r="J2116" s="14" t="str">
        <f>VLOOKUP(tabDaten[[#This Row],[GrpKurz]],tabGruppierung[],2,FALSE)</f>
        <v>A   Personalausgaben</v>
      </c>
      <c r="K21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7710-462000    Betriebsausflug   </v>
      </c>
      <c r="L2116" s="17">
        <f>IF(OR(tabDaten[[#This Row],[art]]="00",tabDaten[[#This Row],[art]]="10"),tabDaten[[#This Row],[Plan]],tabDaten[[#This Row],[Plan]]*-1)</f>
        <v>-900</v>
      </c>
      <c r="M2116" s="18">
        <f>IF(OR(tabDaten[[#This Row],[art]]="00",tabDaten[[#This Row],[art]]="10",tabDaten[[#This Row],[art]]="60",tabDaten[[#This Row],[art]]="70"),tabDaten[[#This Row],[Rechnung]],tabDaten[[#This Row],[Rechnung]]*-1)</f>
        <v>-467.02</v>
      </c>
      <c r="N2116" s="44">
        <v>1</v>
      </c>
      <c r="O2116" s="45" t="s">
        <v>997</v>
      </c>
      <c r="P2116" s="45" t="s">
        <v>1412</v>
      </c>
      <c r="Q2116" s="45" t="s">
        <v>1713</v>
      </c>
      <c r="R2116" s="45" t="s">
        <v>995</v>
      </c>
      <c r="S2116" s="45" t="s">
        <v>1546</v>
      </c>
      <c r="T2116" s="44" t="s">
        <v>108</v>
      </c>
      <c r="U2116" s="46">
        <v>900</v>
      </c>
      <c r="V2116" s="46">
        <v>467.02</v>
      </c>
    </row>
    <row r="2117" spans="2:22" x14ac:dyDescent="0.2">
      <c r="B2117" s="14" t="str">
        <f>IF(tabDaten[[#This Row],[MandNr]]="","Fehler",IF(tabDaten[[#This Row],[MandNr]]=1,"1 Stadt Bad Rappenau","2 Eigenbetrieb Stadtenwässerung"))</f>
        <v>1 Stadt Bad Rappenau</v>
      </c>
      <c r="C2117" s="14" t="str">
        <f>IF(OR(tabDaten[[#This Row],[art]]="00",tabDaten[[#This Row],[art]]="01",tabDaten[[#This Row],[art]]="60",tabDaten[[#This Row],[art]]="61"),"0 Verwaltungshaushalt","1 Vermögenshaushalt")</f>
        <v>0 Verwaltungshaushalt</v>
      </c>
      <c r="D2117" s="14" t="str">
        <f>VLOOKUP(tabDaten[[#This Row],[art]],tabKontenart[],2,FALSE)</f>
        <v>01 Ausgaben VerwaltungsHH</v>
      </c>
      <c r="E2117" s="14" t="str">
        <f>LEFT(tabDaten[[#This Row],[Gld]],1) &amp; "    " &amp;VLOOKUP((tabDaten[[#This Row],[MandNr]]&amp;"x"&amp;LEFT(tabDaten[[#This Row],[Gld]],1)),tabGliederung[],2,FALSE)</f>
        <v>7    öffentliche Einrichtungen,  Wirtschaftsförderung</v>
      </c>
      <c r="F2117" s="14" t="str">
        <f>LEFT(tabDaten[[#This Row],[Gld]],2) &amp; "    " &amp;VLOOKUP((tabDaten[[#This Row],[MandNr]]&amp;"x"&amp;LEFT(tabDaten[[#This Row],[Gld]],2)),tabGliederung[],2,FALSE)</f>
        <v xml:space="preserve">77    Hilfsbetriebe der Verwaltung </v>
      </c>
      <c r="G21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17" s="14" t="str">
        <f>LEFT(tabDaten[[#This Row],[Gld]],4) &amp; "    " &amp;VLOOKUP((tabDaten[[#This Row],[MandNr]]&amp;"x"&amp;LEFT(tabDaten[[#This Row],[Gld]],4)),tabGliederung[],2,FALSE)</f>
        <v xml:space="preserve">7710    Bauhof </v>
      </c>
      <c r="I2117" s="14" t="str">
        <f>IF(OR(LEFT(tabDaten[[#This Row],[Grp]],1)*1=3,LEFT(tabDaten[[#This Row],[Grp]],1)*1=9),LEFT(tabDaten[[#This Row],[Grp]],2),LEFT(tabDaten[[#This Row],[Grp]],1))</f>
        <v>5</v>
      </c>
      <c r="J2117" s="14" t="str">
        <f>VLOOKUP(tabDaten[[#This Row],[GrpKurz]],tabGruppierung[],2,FALSE)</f>
        <v>A   Sächlicher Verwaltungs- und Betriebsaufwand</v>
      </c>
      <c r="K21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7710-501000    Gebäudeunterhaltung   </v>
      </c>
      <c r="L2117" s="17">
        <f>IF(OR(tabDaten[[#This Row],[art]]="00",tabDaten[[#This Row],[art]]="10"),tabDaten[[#This Row],[Plan]],tabDaten[[#This Row],[Plan]]*-1)</f>
        <v>-4500</v>
      </c>
      <c r="M2117" s="18">
        <f>IF(OR(tabDaten[[#This Row],[art]]="00",tabDaten[[#This Row],[art]]="10",tabDaten[[#This Row],[art]]="60",tabDaten[[#This Row],[art]]="70"),tabDaten[[#This Row],[Rechnung]],tabDaten[[#This Row],[Rechnung]]*-1)</f>
        <v>-13277.25</v>
      </c>
      <c r="N2117" s="44">
        <v>1</v>
      </c>
      <c r="O2117" s="45" t="s">
        <v>997</v>
      </c>
      <c r="P2117" s="45" t="s">
        <v>1412</v>
      </c>
      <c r="Q2117" s="45" t="s">
        <v>1730</v>
      </c>
      <c r="R2117" s="45" t="s">
        <v>995</v>
      </c>
      <c r="S2117" s="45" t="s">
        <v>1546</v>
      </c>
      <c r="T2117" s="44" t="s">
        <v>133</v>
      </c>
      <c r="U2117" s="46">
        <v>4500</v>
      </c>
      <c r="V2117" s="46">
        <v>13277.25</v>
      </c>
    </row>
    <row r="2118" spans="2:22" x14ac:dyDescent="0.2">
      <c r="B2118" s="14" t="str">
        <f>IF(tabDaten[[#This Row],[MandNr]]="","Fehler",IF(tabDaten[[#This Row],[MandNr]]=1,"1 Stadt Bad Rappenau","2 Eigenbetrieb Stadtenwässerung"))</f>
        <v>1 Stadt Bad Rappenau</v>
      </c>
      <c r="C2118" s="14" t="str">
        <f>IF(OR(tabDaten[[#This Row],[art]]="00",tabDaten[[#This Row],[art]]="01",tabDaten[[#This Row],[art]]="60",tabDaten[[#This Row],[art]]="61"),"0 Verwaltungshaushalt","1 Vermögenshaushalt")</f>
        <v>0 Verwaltungshaushalt</v>
      </c>
      <c r="D2118" s="14" t="str">
        <f>VLOOKUP(tabDaten[[#This Row],[art]],tabKontenart[],2,FALSE)</f>
        <v>01 Ausgaben VerwaltungsHH</v>
      </c>
      <c r="E2118" s="14" t="str">
        <f>LEFT(tabDaten[[#This Row],[Gld]],1) &amp; "    " &amp;VLOOKUP((tabDaten[[#This Row],[MandNr]]&amp;"x"&amp;LEFT(tabDaten[[#This Row],[Gld]],1)),tabGliederung[],2,FALSE)</f>
        <v>7    öffentliche Einrichtungen,  Wirtschaftsförderung</v>
      </c>
      <c r="F2118" s="14" t="str">
        <f>LEFT(tabDaten[[#This Row],[Gld]],2) &amp; "    " &amp;VLOOKUP((tabDaten[[#This Row],[MandNr]]&amp;"x"&amp;LEFT(tabDaten[[#This Row],[Gld]],2)),tabGliederung[],2,FALSE)</f>
        <v xml:space="preserve">77    Hilfsbetriebe der Verwaltung </v>
      </c>
      <c r="G21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18" s="14" t="str">
        <f>LEFT(tabDaten[[#This Row],[Gld]],4) &amp; "    " &amp;VLOOKUP((tabDaten[[#This Row],[MandNr]]&amp;"x"&amp;LEFT(tabDaten[[#This Row],[Gld]],4)),tabGliederung[],2,FALSE)</f>
        <v xml:space="preserve">7710    Bauhof </v>
      </c>
      <c r="I2118" s="14" t="str">
        <f>IF(OR(LEFT(tabDaten[[#This Row],[Grp]],1)*1=3,LEFT(tabDaten[[#This Row],[Grp]],1)*1=9),LEFT(tabDaten[[#This Row],[Grp]],2),LEFT(tabDaten[[#This Row],[Grp]],1))</f>
        <v>5</v>
      </c>
      <c r="J2118" s="14" t="str">
        <f>VLOOKUP(tabDaten[[#This Row],[GrpKurz]],tabGruppierung[],2,FALSE)</f>
        <v>A   Sächlicher Verwaltungs- und Betriebsaufwand</v>
      </c>
      <c r="K21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7710-521000    Geräte und Ausstattungen (Fachamt)   </v>
      </c>
      <c r="L2118" s="17">
        <f>IF(OR(tabDaten[[#This Row],[art]]="00",tabDaten[[#This Row],[art]]="10"),tabDaten[[#This Row],[Plan]],tabDaten[[#This Row],[Plan]]*-1)</f>
        <v>-65000</v>
      </c>
      <c r="M2118" s="18">
        <f>IF(OR(tabDaten[[#This Row],[art]]="00",tabDaten[[#This Row],[art]]="10",tabDaten[[#This Row],[art]]="60",tabDaten[[#This Row],[art]]="70"),tabDaten[[#This Row],[Rechnung]],tabDaten[[#This Row],[Rechnung]]*-1)</f>
        <v>-60005.55</v>
      </c>
      <c r="N2118" s="44">
        <v>1</v>
      </c>
      <c r="O2118" s="45" t="s">
        <v>997</v>
      </c>
      <c r="P2118" s="45" t="s">
        <v>1412</v>
      </c>
      <c r="Q2118" s="45" t="s">
        <v>1750</v>
      </c>
      <c r="R2118" s="45" t="s">
        <v>995</v>
      </c>
      <c r="S2118" s="45" t="s">
        <v>1546</v>
      </c>
      <c r="T2118" s="44" t="s">
        <v>164</v>
      </c>
      <c r="U2118" s="46">
        <v>65000</v>
      </c>
      <c r="V2118" s="46">
        <v>60005.55</v>
      </c>
    </row>
    <row r="2119" spans="2:22" x14ac:dyDescent="0.2">
      <c r="B2119" s="14" t="str">
        <f>IF(tabDaten[[#This Row],[MandNr]]="","Fehler",IF(tabDaten[[#This Row],[MandNr]]=1,"1 Stadt Bad Rappenau","2 Eigenbetrieb Stadtenwässerung"))</f>
        <v>1 Stadt Bad Rappenau</v>
      </c>
      <c r="C2119" s="14" t="str">
        <f>IF(OR(tabDaten[[#This Row],[art]]="00",tabDaten[[#This Row],[art]]="01",tabDaten[[#This Row],[art]]="60",tabDaten[[#This Row],[art]]="61"),"0 Verwaltungshaushalt","1 Vermögenshaushalt")</f>
        <v>0 Verwaltungshaushalt</v>
      </c>
      <c r="D2119" s="14" t="str">
        <f>VLOOKUP(tabDaten[[#This Row],[art]],tabKontenart[],2,FALSE)</f>
        <v>01 Ausgaben VerwaltungsHH</v>
      </c>
      <c r="E2119" s="14" t="str">
        <f>LEFT(tabDaten[[#This Row],[Gld]],1) &amp; "    " &amp;VLOOKUP((tabDaten[[#This Row],[MandNr]]&amp;"x"&amp;LEFT(tabDaten[[#This Row],[Gld]],1)),tabGliederung[],2,FALSE)</f>
        <v>7    öffentliche Einrichtungen,  Wirtschaftsförderung</v>
      </c>
      <c r="F2119" s="14" t="str">
        <f>LEFT(tabDaten[[#This Row],[Gld]],2) &amp; "    " &amp;VLOOKUP((tabDaten[[#This Row],[MandNr]]&amp;"x"&amp;LEFT(tabDaten[[#This Row],[Gld]],2)),tabGliederung[],2,FALSE)</f>
        <v xml:space="preserve">77    Hilfsbetriebe der Verwaltung </v>
      </c>
      <c r="G21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19" s="14" t="str">
        <f>LEFT(tabDaten[[#This Row],[Gld]],4) &amp; "    " &amp;VLOOKUP((tabDaten[[#This Row],[MandNr]]&amp;"x"&amp;LEFT(tabDaten[[#This Row],[Gld]],4)),tabGliederung[],2,FALSE)</f>
        <v xml:space="preserve">7710    Bauhof </v>
      </c>
      <c r="I2119" s="14" t="str">
        <f>IF(OR(LEFT(tabDaten[[#This Row],[Grp]],1)*1=3,LEFT(tabDaten[[#This Row],[Grp]],1)*1=9),LEFT(tabDaten[[#This Row],[Grp]],2),LEFT(tabDaten[[#This Row],[Grp]],1))</f>
        <v>5</v>
      </c>
      <c r="J2119" s="14" t="str">
        <f>VLOOKUP(tabDaten[[#This Row],[GrpKurz]],tabGruppierung[],2,FALSE)</f>
        <v>A   Sächlicher Verwaltungs- und Betriebsaufwand</v>
      </c>
      <c r="K21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7710-522000    Druck- und Kopierkosten   </v>
      </c>
      <c r="L2119" s="17">
        <f>IF(OR(tabDaten[[#This Row],[art]]="00",tabDaten[[#This Row],[art]]="10"),tabDaten[[#This Row],[Plan]],tabDaten[[#This Row],[Plan]]*-1)</f>
        <v>-900</v>
      </c>
      <c r="M2119" s="18">
        <f>IF(OR(tabDaten[[#This Row],[art]]="00",tabDaten[[#This Row],[art]]="10",tabDaten[[#This Row],[art]]="60",tabDaten[[#This Row],[art]]="70"),tabDaten[[#This Row],[Rechnung]],tabDaten[[#This Row],[Rechnung]]*-1)</f>
        <v>-325.93</v>
      </c>
      <c r="N2119" s="44">
        <v>1</v>
      </c>
      <c r="O2119" s="45" t="s">
        <v>997</v>
      </c>
      <c r="P2119" s="45" t="s">
        <v>1412</v>
      </c>
      <c r="Q2119" s="45" t="s">
        <v>1715</v>
      </c>
      <c r="R2119" s="45" t="s">
        <v>995</v>
      </c>
      <c r="S2119" s="45" t="s">
        <v>1546</v>
      </c>
      <c r="T2119" s="44" t="s">
        <v>110</v>
      </c>
      <c r="U2119" s="46">
        <v>900</v>
      </c>
      <c r="V2119" s="46">
        <v>325.93</v>
      </c>
    </row>
    <row r="2120" spans="2:22" x14ac:dyDescent="0.2">
      <c r="B2120" s="14" t="str">
        <f>IF(tabDaten[[#This Row],[MandNr]]="","Fehler",IF(tabDaten[[#This Row],[MandNr]]=1,"1 Stadt Bad Rappenau","2 Eigenbetrieb Stadtenwässerung"))</f>
        <v>1 Stadt Bad Rappenau</v>
      </c>
      <c r="C2120" s="14" t="str">
        <f>IF(OR(tabDaten[[#This Row],[art]]="00",tabDaten[[#This Row],[art]]="01",tabDaten[[#This Row],[art]]="60",tabDaten[[#This Row],[art]]="61"),"0 Verwaltungshaushalt","1 Vermögenshaushalt")</f>
        <v>0 Verwaltungshaushalt</v>
      </c>
      <c r="D2120" s="14" t="str">
        <f>VLOOKUP(tabDaten[[#This Row],[art]],tabKontenart[],2,FALSE)</f>
        <v>01 Ausgaben VerwaltungsHH</v>
      </c>
      <c r="E2120" s="14" t="str">
        <f>LEFT(tabDaten[[#This Row],[Gld]],1) &amp; "    " &amp;VLOOKUP((tabDaten[[#This Row],[MandNr]]&amp;"x"&amp;LEFT(tabDaten[[#This Row],[Gld]],1)),tabGliederung[],2,FALSE)</f>
        <v>7    öffentliche Einrichtungen,  Wirtschaftsförderung</v>
      </c>
      <c r="F2120" s="14" t="str">
        <f>LEFT(tabDaten[[#This Row],[Gld]],2) &amp; "    " &amp;VLOOKUP((tabDaten[[#This Row],[MandNr]]&amp;"x"&amp;LEFT(tabDaten[[#This Row],[Gld]],2)),tabGliederung[],2,FALSE)</f>
        <v xml:space="preserve">77    Hilfsbetriebe der Verwaltung </v>
      </c>
      <c r="G21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0" s="14" t="str">
        <f>LEFT(tabDaten[[#This Row],[Gld]],4) &amp; "    " &amp;VLOOKUP((tabDaten[[#This Row],[MandNr]]&amp;"x"&amp;LEFT(tabDaten[[#This Row],[Gld]],4)),tabGliederung[],2,FALSE)</f>
        <v xml:space="preserve">7710    Bauhof </v>
      </c>
      <c r="I2120" s="14" t="str">
        <f>IF(OR(LEFT(tabDaten[[#This Row],[Grp]],1)*1=3,LEFT(tabDaten[[#This Row],[Grp]],1)*1=9),LEFT(tabDaten[[#This Row],[Grp]],2),LEFT(tabDaten[[#This Row],[Grp]],1))</f>
        <v>5</v>
      </c>
      <c r="J2120" s="14" t="str">
        <f>VLOOKUP(tabDaten[[#This Row],[GrpKurz]],tabGruppierung[],2,FALSE)</f>
        <v>A   Sächlicher Verwaltungs- und Betriebsaufwand</v>
      </c>
      <c r="K21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7710-531000    Mieten und Pachten   </v>
      </c>
      <c r="L2120" s="17">
        <f>IF(OR(tabDaten[[#This Row],[art]]="00",tabDaten[[#This Row],[art]]="10"),tabDaten[[#This Row],[Plan]],tabDaten[[#This Row],[Plan]]*-1)</f>
        <v>-2200</v>
      </c>
      <c r="M2120" s="18">
        <f>IF(OR(tabDaten[[#This Row],[art]]="00",tabDaten[[#This Row],[art]]="10",tabDaten[[#This Row],[art]]="60",tabDaten[[#This Row],[art]]="70"),tabDaten[[#This Row],[Rechnung]],tabDaten[[#This Row],[Rechnung]]*-1)</f>
        <v>-2376.94</v>
      </c>
      <c r="N2120" s="44">
        <v>1</v>
      </c>
      <c r="O2120" s="45" t="s">
        <v>997</v>
      </c>
      <c r="P2120" s="45" t="s">
        <v>1412</v>
      </c>
      <c r="Q2120" s="45" t="s">
        <v>1748</v>
      </c>
      <c r="R2120" s="45" t="s">
        <v>995</v>
      </c>
      <c r="S2120" s="45" t="s">
        <v>1546</v>
      </c>
      <c r="T2120" s="44" t="s">
        <v>43</v>
      </c>
      <c r="U2120" s="46">
        <v>2200</v>
      </c>
      <c r="V2120" s="46">
        <v>2376.94</v>
      </c>
    </row>
    <row r="2121" spans="2:22" x14ac:dyDescent="0.2">
      <c r="B2121" s="14" t="str">
        <f>IF(tabDaten[[#This Row],[MandNr]]="","Fehler",IF(tabDaten[[#This Row],[MandNr]]=1,"1 Stadt Bad Rappenau","2 Eigenbetrieb Stadtenwässerung"))</f>
        <v>1 Stadt Bad Rappenau</v>
      </c>
      <c r="C2121" s="14" t="str">
        <f>IF(OR(tabDaten[[#This Row],[art]]="00",tabDaten[[#This Row],[art]]="01",tabDaten[[#This Row],[art]]="60",tabDaten[[#This Row],[art]]="61"),"0 Verwaltungshaushalt","1 Vermögenshaushalt")</f>
        <v>0 Verwaltungshaushalt</v>
      </c>
      <c r="D2121" s="14" t="str">
        <f>VLOOKUP(tabDaten[[#This Row],[art]],tabKontenart[],2,FALSE)</f>
        <v>01 Ausgaben VerwaltungsHH</v>
      </c>
      <c r="E2121" s="14" t="str">
        <f>LEFT(tabDaten[[#This Row],[Gld]],1) &amp; "    " &amp;VLOOKUP((tabDaten[[#This Row],[MandNr]]&amp;"x"&amp;LEFT(tabDaten[[#This Row],[Gld]],1)),tabGliederung[],2,FALSE)</f>
        <v>7    öffentliche Einrichtungen,  Wirtschaftsförderung</v>
      </c>
      <c r="F2121" s="14" t="str">
        <f>LEFT(tabDaten[[#This Row],[Gld]],2) &amp; "    " &amp;VLOOKUP((tabDaten[[#This Row],[MandNr]]&amp;"x"&amp;LEFT(tabDaten[[#This Row],[Gld]],2)),tabGliederung[],2,FALSE)</f>
        <v xml:space="preserve">77    Hilfsbetriebe der Verwaltung </v>
      </c>
      <c r="G21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1" s="14" t="str">
        <f>LEFT(tabDaten[[#This Row],[Gld]],4) &amp; "    " &amp;VLOOKUP((tabDaten[[#This Row],[MandNr]]&amp;"x"&amp;LEFT(tabDaten[[#This Row],[Gld]],4)),tabGliederung[],2,FALSE)</f>
        <v xml:space="preserve">7710    Bauhof </v>
      </c>
      <c r="I2121" s="14" t="str">
        <f>IF(OR(LEFT(tabDaten[[#This Row],[Grp]],1)*1=3,LEFT(tabDaten[[#This Row],[Grp]],1)*1=9),LEFT(tabDaten[[#This Row],[Grp]],2),LEFT(tabDaten[[#This Row],[Grp]],1))</f>
        <v>5</v>
      </c>
      <c r="J2121" s="14" t="str">
        <f>VLOOKUP(tabDaten[[#This Row],[GrpKurz]],tabGruppierung[],2,FALSE)</f>
        <v>A   Sächlicher Verwaltungs- und Betriebsaufwand</v>
      </c>
      <c r="K21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7710-541000    Strom   </v>
      </c>
      <c r="L2121" s="17">
        <f>IF(OR(tabDaten[[#This Row],[art]]="00",tabDaten[[#This Row],[art]]="10"),tabDaten[[#This Row],[Plan]],tabDaten[[#This Row],[Plan]]*-1)</f>
        <v>-5600</v>
      </c>
      <c r="M2121" s="18">
        <f>IF(OR(tabDaten[[#This Row],[art]]="00",tabDaten[[#This Row],[art]]="10",tabDaten[[#This Row],[art]]="60",tabDaten[[#This Row],[art]]="70"),tabDaten[[#This Row],[Rechnung]],tabDaten[[#This Row],[Rechnung]]*-1)</f>
        <v>-8294.1299999999992</v>
      </c>
      <c r="N2121" s="44">
        <v>1</v>
      </c>
      <c r="O2121" s="45" t="s">
        <v>997</v>
      </c>
      <c r="P2121" s="45" t="s">
        <v>1412</v>
      </c>
      <c r="Q2121" s="45" t="s">
        <v>1732</v>
      </c>
      <c r="R2121" s="45" t="s">
        <v>995</v>
      </c>
      <c r="S2121" s="45" t="s">
        <v>1546</v>
      </c>
      <c r="T2121" s="44" t="s">
        <v>135</v>
      </c>
      <c r="U2121" s="46">
        <v>5600</v>
      </c>
      <c r="V2121" s="46">
        <v>8294.1299999999992</v>
      </c>
    </row>
    <row r="2122" spans="2:22" x14ac:dyDescent="0.2">
      <c r="B2122" s="14" t="str">
        <f>IF(tabDaten[[#This Row],[MandNr]]="","Fehler",IF(tabDaten[[#This Row],[MandNr]]=1,"1 Stadt Bad Rappenau","2 Eigenbetrieb Stadtenwässerung"))</f>
        <v>1 Stadt Bad Rappenau</v>
      </c>
      <c r="C2122" s="14" t="str">
        <f>IF(OR(tabDaten[[#This Row],[art]]="00",tabDaten[[#This Row],[art]]="01",tabDaten[[#This Row],[art]]="60",tabDaten[[#This Row],[art]]="61"),"0 Verwaltungshaushalt","1 Vermögenshaushalt")</f>
        <v>0 Verwaltungshaushalt</v>
      </c>
      <c r="D2122" s="14" t="str">
        <f>VLOOKUP(tabDaten[[#This Row],[art]],tabKontenart[],2,FALSE)</f>
        <v>01 Ausgaben VerwaltungsHH</v>
      </c>
      <c r="E2122" s="14" t="str">
        <f>LEFT(tabDaten[[#This Row],[Gld]],1) &amp; "    " &amp;VLOOKUP((tabDaten[[#This Row],[MandNr]]&amp;"x"&amp;LEFT(tabDaten[[#This Row],[Gld]],1)),tabGliederung[],2,FALSE)</f>
        <v>7    öffentliche Einrichtungen,  Wirtschaftsförderung</v>
      </c>
      <c r="F2122" s="14" t="str">
        <f>LEFT(tabDaten[[#This Row],[Gld]],2) &amp; "    " &amp;VLOOKUP((tabDaten[[#This Row],[MandNr]]&amp;"x"&amp;LEFT(tabDaten[[#This Row],[Gld]],2)),tabGliederung[],2,FALSE)</f>
        <v xml:space="preserve">77    Hilfsbetriebe der Verwaltung </v>
      </c>
      <c r="G21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2" s="14" t="str">
        <f>LEFT(tabDaten[[#This Row],[Gld]],4) &amp; "    " &amp;VLOOKUP((tabDaten[[#This Row],[MandNr]]&amp;"x"&amp;LEFT(tabDaten[[#This Row],[Gld]],4)),tabGliederung[],2,FALSE)</f>
        <v xml:space="preserve">7710    Bauhof </v>
      </c>
      <c r="I2122" s="14" t="str">
        <f>IF(OR(LEFT(tabDaten[[#This Row],[Grp]],1)*1=3,LEFT(tabDaten[[#This Row],[Grp]],1)*1=9),LEFT(tabDaten[[#This Row],[Grp]],2),LEFT(tabDaten[[#This Row],[Grp]],1))</f>
        <v>5</v>
      </c>
      <c r="J2122" s="14" t="str">
        <f>VLOOKUP(tabDaten[[#This Row],[GrpKurz]],tabGruppierung[],2,FALSE)</f>
        <v>A   Sächlicher Verwaltungs- und Betriebsaufwand</v>
      </c>
      <c r="K21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7710-542000    Wasser / Abwasser   </v>
      </c>
      <c r="L2122" s="17">
        <f>IF(OR(tabDaten[[#This Row],[art]]="00",tabDaten[[#This Row],[art]]="10"),tabDaten[[#This Row],[Plan]],tabDaten[[#This Row],[Plan]]*-1)</f>
        <v>-5800</v>
      </c>
      <c r="M2122" s="18">
        <f>IF(OR(tabDaten[[#This Row],[art]]="00",tabDaten[[#This Row],[art]]="10",tabDaten[[#This Row],[art]]="60",tabDaten[[#This Row],[art]]="70"),tabDaten[[#This Row],[Rechnung]],tabDaten[[#This Row],[Rechnung]]*-1)</f>
        <v>-17149.330000000002</v>
      </c>
      <c r="N2122" s="44">
        <v>1</v>
      </c>
      <c r="O2122" s="45" t="s">
        <v>997</v>
      </c>
      <c r="P2122" s="45" t="s">
        <v>1412</v>
      </c>
      <c r="Q2122" s="45" t="s">
        <v>1733</v>
      </c>
      <c r="R2122" s="45" t="s">
        <v>995</v>
      </c>
      <c r="S2122" s="45" t="s">
        <v>1546</v>
      </c>
      <c r="T2122" s="44" t="s">
        <v>136</v>
      </c>
      <c r="U2122" s="46">
        <v>5800</v>
      </c>
      <c r="V2122" s="46">
        <v>17149.330000000002</v>
      </c>
    </row>
    <row r="2123" spans="2:22" x14ac:dyDescent="0.2">
      <c r="B2123" s="14" t="str">
        <f>IF(tabDaten[[#This Row],[MandNr]]="","Fehler",IF(tabDaten[[#This Row],[MandNr]]=1,"1 Stadt Bad Rappenau","2 Eigenbetrieb Stadtenwässerung"))</f>
        <v>1 Stadt Bad Rappenau</v>
      </c>
      <c r="C2123" s="14" t="str">
        <f>IF(OR(tabDaten[[#This Row],[art]]="00",tabDaten[[#This Row],[art]]="01",tabDaten[[#This Row],[art]]="60",tabDaten[[#This Row],[art]]="61"),"0 Verwaltungshaushalt","1 Vermögenshaushalt")</f>
        <v>0 Verwaltungshaushalt</v>
      </c>
      <c r="D2123" s="14" t="str">
        <f>VLOOKUP(tabDaten[[#This Row],[art]],tabKontenart[],2,FALSE)</f>
        <v>01 Ausgaben VerwaltungsHH</v>
      </c>
      <c r="E2123" s="14" t="str">
        <f>LEFT(tabDaten[[#This Row],[Gld]],1) &amp; "    " &amp;VLOOKUP((tabDaten[[#This Row],[MandNr]]&amp;"x"&amp;LEFT(tabDaten[[#This Row],[Gld]],1)),tabGliederung[],2,FALSE)</f>
        <v>7    öffentliche Einrichtungen,  Wirtschaftsförderung</v>
      </c>
      <c r="F2123" s="14" t="str">
        <f>LEFT(tabDaten[[#This Row],[Gld]],2) &amp; "    " &amp;VLOOKUP((tabDaten[[#This Row],[MandNr]]&amp;"x"&amp;LEFT(tabDaten[[#This Row],[Gld]],2)),tabGliederung[],2,FALSE)</f>
        <v xml:space="preserve">77    Hilfsbetriebe der Verwaltung </v>
      </c>
      <c r="G21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3" s="14" t="str">
        <f>LEFT(tabDaten[[#This Row],[Gld]],4) &amp; "    " &amp;VLOOKUP((tabDaten[[#This Row],[MandNr]]&amp;"x"&amp;LEFT(tabDaten[[#This Row],[Gld]],4)),tabGliederung[],2,FALSE)</f>
        <v xml:space="preserve">7710    Bauhof </v>
      </c>
      <c r="I2123" s="14" t="str">
        <f>IF(OR(LEFT(tabDaten[[#This Row],[Grp]],1)*1=3,LEFT(tabDaten[[#This Row],[Grp]],1)*1=9),LEFT(tabDaten[[#This Row],[Grp]],2),LEFT(tabDaten[[#This Row],[Grp]],1))</f>
        <v>5</v>
      </c>
      <c r="J2123" s="14" t="str">
        <f>VLOOKUP(tabDaten[[#This Row],[GrpKurz]],tabGruppierung[],2,FALSE)</f>
        <v>A   Sächlicher Verwaltungs- und Betriebsaufwand</v>
      </c>
      <c r="K21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7710-543000    Heizungskosten   </v>
      </c>
      <c r="L2123" s="17">
        <f>IF(OR(tabDaten[[#This Row],[art]]="00",tabDaten[[#This Row],[art]]="10"),tabDaten[[#This Row],[Plan]],tabDaten[[#This Row],[Plan]]*-1)</f>
        <v>-5100</v>
      </c>
      <c r="M2123" s="18">
        <f>IF(OR(tabDaten[[#This Row],[art]]="00",tabDaten[[#This Row],[art]]="10",tabDaten[[#This Row],[art]]="60",tabDaten[[#This Row],[art]]="70"),tabDaten[[#This Row],[Rechnung]],tabDaten[[#This Row],[Rechnung]]*-1)</f>
        <v>-17805.3</v>
      </c>
      <c r="N2123" s="44">
        <v>1</v>
      </c>
      <c r="O2123" s="45" t="s">
        <v>997</v>
      </c>
      <c r="P2123" s="45" t="s">
        <v>1412</v>
      </c>
      <c r="Q2123" s="45" t="s">
        <v>1734</v>
      </c>
      <c r="R2123" s="45" t="s">
        <v>995</v>
      </c>
      <c r="S2123" s="45" t="s">
        <v>1546</v>
      </c>
      <c r="T2123" s="44" t="s">
        <v>137</v>
      </c>
      <c r="U2123" s="46">
        <v>5100</v>
      </c>
      <c r="V2123" s="46">
        <v>17805.3</v>
      </c>
    </row>
    <row r="2124" spans="2:22" x14ac:dyDescent="0.2">
      <c r="B2124" s="14" t="str">
        <f>IF(tabDaten[[#This Row],[MandNr]]="","Fehler",IF(tabDaten[[#This Row],[MandNr]]=1,"1 Stadt Bad Rappenau","2 Eigenbetrieb Stadtenwässerung"))</f>
        <v>1 Stadt Bad Rappenau</v>
      </c>
      <c r="C2124" s="14" t="str">
        <f>IF(OR(tabDaten[[#This Row],[art]]="00",tabDaten[[#This Row],[art]]="01",tabDaten[[#This Row],[art]]="60",tabDaten[[#This Row],[art]]="61"),"0 Verwaltungshaushalt","1 Vermögenshaushalt")</f>
        <v>0 Verwaltungshaushalt</v>
      </c>
      <c r="D2124" s="14" t="str">
        <f>VLOOKUP(tabDaten[[#This Row],[art]],tabKontenart[],2,FALSE)</f>
        <v>01 Ausgaben VerwaltungsHH</v>
      </c>
      <c r="E2124" s="14" t="str">
        <f>LEFT(tabDaten[[#This Row],[Gld]],1) &amp; "    " &amp;VLOOKUP((tabDaten[[#This Row],[MandNr]]&amp;"x"&amp;LEFT(tabDaten[[#This Row],[Gld]],1)),tabGliederung[],2,FALSE)</f>
        <v>7    öffentliche Einrichtungen,  Wirtschaftsförderung</v>
      </c>
      <c r="F2124" s="14" t="str">
        <f>LEFT(tabDaten[[#This Row],[Gld]],2) &amp; "    " &amp;VLOOKUP((tabDaten[[#This Row],[MandNr]]&amp;"x"&amp;LEFT(tabDaten[[#This Row],[Gld]],2)),tabGliederung[],2,FALSE)</f>
        <v xml:space="preserve">77    Hilfsbetriebe der Verwaltung </v>
      </c>
      <c r="G21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4" s="14" t="str">
        <f>LEFT(tabDaten[[#This Row],[Gld]],4) &amp; "    " &amp;VLOOKUP((tabDaten[[#This Row],[MandNr]]&amp;"x"&amp;LEFT(tabDaten[[#This Row],[Gld]],4)),tabGliederung[],2,FALSE)</f>
        <v xml:space="preserve">7710    Bauhof </v>
      </c>
      <c r="I2124" s="14" t="str">
        <f>IF(OR(LEFT(tabDaten[[#This Row],[Grp]],1)*1=3,LEFT(tabDaten[[#This Row],[Grp]],1)*1=9),LEFT(tabDaten[[#This Row],[Grp]],2),LEFT(tabDaten[[#This Row],[Grp]],1))</f>
        <v>5</v>
      </c>
      <c r="J2124" s="14" t="str">
        <f>VLOOKUP(tabDaten[[#This Row],[GrpKurz]],tabGruppierung[],2,FALSE)</f>
        <v>A   Sächlicher Verwaltungs- und Betriebsaufwand</v>
      </c>
      <c r="K21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7710-544000    Abfallgebühren   </v>
      </c>
      <c r="L2124" s="17">
        <f>IF(OR(tabDaten[[#This Row],[art]]="00",tabDaten[[#This Row],[art]]="10"),tabDaten[[#This Row],[Plan]],tabDaten[[#This Row],[Plan]]*-1)</f>
        <v>-37200</v>
      </c>
      <c r="M2124" s="18">
        <f>IF(OR(tabDaten[[#This Row],[art]]="00",tabDaten[[#This Row],[art]]="10",tabDaten[[#This Row],[art]]="60",tabDaten[[#This Row],[art]]="70"),tabDaten[[#This Row],[Rechnung]],tabDaten[[#This Row],[Rechnung]]*-1)</f>
        <v>-44469.04</v>
      </c>
      <c r="N2124" s="44">
        <v>1</v>
      </c>
      <c r="O2124" s="45" t="s">
        <v>997</v>
      </c>
      <c r="P2124" s="45" t="s">
        <v>1412</v>
      </c>
      <c r="Q2124" s="45" t="s">
        <v>1735</v>
      </c>
      <c r="R2124" s="45" t="s">
        <v>995</v>
      </c>
      <c r="S2124" s="45" t="s">
        <v>1546</v>
      </c>
      <c r="T2124" s="44" t="s">
        <v>138</v>
      </c>
      <c r="U2124" s="46">
        <v>37200</v>
      </c>
      <c r="V2124" s="46">
        <v>44469.04</v>
      </c>
    </row>
    <row r="2125" spans="2:22" x14ac:dyDescent="0.2">
      <c r="B2125" s="14" t="str">
        <f>IF(tabDaten[[#This Row],[MandNr]]="","Fehler",IF(tabDaten[[#This Row],[MandNr]]=1,"1 Stadt Bad Rappenau","2 Eigenbetrieb Stadtenwässerung"))</f>
        <v>1 Stadt Bad Rappenau</v>
      </c>
      <c r="C2125" s="14" t="str">
        <f>IF(OR(tabDaten[[#This Row],[art]]="00",tabDaten[[#This Row],[art]]="01",tabDaten[[#This Row],[art]]="60",tabDaten[[#This Row],[art]]="61"),"0 Verwaltungshaushalt","1 Vermögenshaushalt")</f>
        <v>0 Verwaltungshaushalt</v>
      </c>
      <c r="D2125" s="14" t="str">
        <f>VLOOKUP(tabDaten[[#This Row],[art]],tabKontenart[],2,FALSE)</f>
        <v>01 Ausgaben VerwaltungsHH</v>
      </c>
      <c r="E2125" s="14" t="str">
        <f>LEFT(tabDaten[[#This Row],[Gld]],1) &amp; "    " &amp;VLOOKUP((tabDaten[[#This Row],[MandNr]]&amp;"x"&amp;LEFT(tabDaten[[#This Row],[Gld]],1)),tabGliederung[],2,FALSE)</f>
        <v>7    öffentliche Einrichtungen,  Wirtschaftsförderung</v>
      </c>
      <c r="F2125" s="14" t="str">
        <f>LEFT(tabDaten[[#This Row],[Gld]],2) &amp; "    " &amp;VLOOKUP((tabDaten[[#This Row],[MandNr]]&amp;"x"&amp;LEFT(tabDaten[[#This Row],[Gld]],2)),tabGliederung[],2,FALSE)</f>
        <v xml:space="preserve">77    Hilfsbetriebe der Verwaltung </v>
      </c>
      <c r="G21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5" s="14" t="str">
        <f>LEFT(tabDaten[[#This Row],[Gld]],4) &amp; "    " &amp;VLOOKUP((tabDaten[[#This Row],[MandNr]]&amp;"x"&amp;LEFT(tabDaten[[#This Row],[Gld]],4)),tabGliederung[],2,FALSE)</f>
        <v xml:space="preserve">7710    Bauhof </v>
      </c>
      <c r="I2125" s="14" t="str">
        <f>IF(OR(LEFT(tabDaten[[#This Row],[Grp]],1)*1=3,LEFT(tabDaten[[#This Row],[Grp]],1)*1=9),LEFT(tabDaten[[#This Row],[Grp]],2),LEFT(tabDaten[[#This Row],[Grp]],1))</f>
        <v>5</v>
      </c>
      <c r="J2125" s="14" t="str">
        <f>VLOOKUP(tabDaten[[#This Row],[GrpKurz]],tabGruppierung[],2,FALSE)</f>
        <v>A   Sächlicher Verwaltungs- und Betriebsaufwand</v>
      </c>
      <c r="K21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7710-545000    Reinigungskosten   </v>
      </c>
      <c r="L2125" s="17">
        <f>IF(OR(tabDaten[[#This Row],[art]]="00",tabDaten[[#This Row],[art]]="10"),tabDaten[[#This Row],[Plan]],tabDaten[[#This Row],[Plan]]*-1)</f>
        <v>-10600</v>
      </c>
      <c r="M2125" s="18">
        <f>IF(OR(tabDaten[[#This Row],[art]]="00",tabDaten[[#This Row],[art]]="10",tabDaten[[#This Row],[art]]="60",tabDaten[[#This Row],[art]]="70"),tabDaten[[#This Row],[Rechnung]],tabDaten[[#This Row],[Rechnung]]*-1)</f>
        <v>-9914.58</v>
      </c>
      <c r="N2125" s="44">
        <v>1</v>
      </c>
      <c r="O2125" s="45" t="s">
        <v>997</v>
      </c>
      <c r="P2125" s="45" t="s">
        <v>1412</v>
      </c>
      <c r="Q2125" s="45" t="s">
        <v>1736</v>
      </c>
      <c r="R2125" s="45" t="s">
        <v>995</v>
      </c>
      <c r="S2125" s="45" t="s">
        <v>1546</v>
      </c>
      <c r="T2125" s="44" t="s">
        <v>139</v>
      </c>
      <c r="U2125" s="46">
        <v>10600</v>
      </c>
      <c r="V2125" s="46">
        <v>9914.58</v>
      </c>
    </row>
    <row r="2126" spans="2:22" x14ac:dyDescent="0.2">
      <c r="B2126" s="14" t="str">
        <f>IF(tabDaten[[#This Row],[MandNr]]="","Fehler",IF(tabDaten[[#This Row],[MandNr]]=1,"1 Stadt Bad Rappenau","2 Eigenbetrieb Stadtenwässerung"))</f>
        <v>1 Stadt Bad Rappenau</v>
      </c>
      <c r="C2126" s="14" t="str">
        <f>IF(OR(tabDaten[[#This Row],[art]]="00",tabDaten[[#This Row],[art]]="01",tabDaten[[#This Row],[art]]="60",tabDaten[[#This Row],[art]]="61"),"0 Verwaltungshaushalt","1 Vermögenshaushalt")</f>
        <v>0 Verwaltungshaushalt</v>
      </c>
      <c r="D2126" s="14" t="str">
        <f>VLOOKUP(tabDaten[[#This Row],[art]],tabKontenart[],2,FALSE)</f>
        <v>01 Ausgaben VerwaltungsHH</v>
      </c>
      <c r="E2126" s="14" t="str">
        <f>LEFT(tabDaten[[#This Row],[Gld]],1) &amp; "    " &amp;VLOOKUP((tabDaten[[#This Row],[MandNr]]&amp;"x"&amp;LEFT(tabDaten[[#This Row],[Gld]],1)),tabGliederung[],2,FALSE)</f>
        <v>7    öffentliche Einrichtungen,  Wirtschaftsförderung</v>
      </c>
      <c r="F2126" s="14" t="str">
        <f>LEFT(tabDaten[[#This Row],[Gld]],2) &amp; "    " &amp;VLOOKUP((tabDaten[[#This Row],[MandNr]]&amp;"x"&amp;LEFT(tabDaten[[#This Row],[Gld]],2)),tabGliederung[],2,FALSE)</f>
        <v xml:space="preserve">77    Hilfsbetriebe der Verwaltung </v>
      </c>
      <c r="G21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6" s="14" t="str">
        <f>LEFT(tabDaten[[#This Row],[Gld]],4) &amp; "    " &amp;VLOOKUP((tabDaten[[#This Row],[MandNr]]&amp;"x"&amp;LEFT(tabDaten[[#This Row],[Gld]],4)),tabGliederung[],2,FALSE)</f>
        <v xml:space="preserve">7710    Bauhof </v>
      </c>
      <c r="I2126" s="14" t="str">
        <f>IF(OR(LEFT(tabDaten[[#This Row],[Grp]],1)*1=3,LEFT(tabDaten[[#This Row],[Grp]],1)*1=9),LEFT(tabDaten[[#This Row],[Grp]],2),LEFT(tabDaten[[#This Row],[Grp]],1))</f>
        <v>5</v>
      </c>
      <c r="J2126" s="14" t="str">
        <f>VLOOKUP(tabDaten[[#This Row],[GrpKurz]],tabGruppierung[],2,FALSE)</f>
        <v>A   Sächlicher Verwaltungs- und Betriebsaufwand</v>
      </c>
      <c r="K21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7710-546000    Steuern und Gebäudeversicherungen   </v>
      </c>
      <c r="L2126" s="17">
        <f>IF(OR(tabDaten[[#This Row],[art]]="00",tabDaten[[#This Row],[art]]="10"),tabDaten[[#This Row],[Plan]],tabDaten[[#This Row],[Plan]]*-1)</f>
        <v>-3600</v>
      </c>
      <c r="M2126" s="18">
        <f>IF(OR(tabDaten[[#This Row],[art]]="00",tabDaten[[#This Row],[art]]="10",tabDaten[[#This Row],[art]]="60",tabDaten[[#This Row],[art]]="70"),tabDaten[[#This Row],[Rechnung]],tabDaten[[#This Row],[Rechnung]]*-1)</f>
        <v>-2059.29</v>
      </c>
      <c r="N2126" s="44">
        <v>1</v>
      </c>
      <c r="O2126" s="45" t="s">
        <v>997</v>
      </c>
      <c r="P2126" s="45" t="s">
        <v>1412</v>
      </c>
      <c r="Q2126" s="45" t="s">
        <v>1737</v>
      </c>
      <c r="R2126" s="45" t="s">
        <v>995</v>
      </c>
      <c r="S2126" s="45" t="s">
        <v>1546</v>
      </c>
      <c r="T2126" s="44" t="s">
        <v>140</v>
      </c>
      <c r="U2126" s="46">
        <v>3600</v>
      </c>
      <c r="V2126" s="46">
        <v>2059.29</v>
      </c>
    </row>
    <row r="2127" spans="2:22" x14ac:dyDescent="0.2">
      <c r="B2127" s="14" t="str">
        <f>IF(tabDaten[[#This Row],[MandNr]]="","Fehler",IF(tabDaten[[#This Row],[MandNr]]=1,"1 Stadt Bad Rappenau","2 Eigenbetrieb Stadtenwässerung"))</f>
        <v>1 Stadt Bad Rappenau</v>
      </c>
      <c r="C2127" s="14" t="str">
        <f>IF(OR(tabDaten[[#This Row],[art]]="00",tabDaten[[#This Row],[art]]="01",tabDaten[[#This Row],[art]]="60",tabDaten[[#This Row],[art]]="61"),"0 Verwaltungshaushalt","1 Vermögenshaushalt")</f>
        <v>0 Verwaltungshaushalt</v>
      </c>
      <c r="D2127" s="14" t="str">
        <f>VLOOKUP(tabDaten[[#This Row],[art]],tabKontenart[],2,FALSE)</f>
        <v>01 Ausgaben VerwaltungsHH</v>
      </c>
      <c r="E2127" s="14" t="str">
        <f>LEFT(tabDaten[[#This Row],[Gld]],1) &amp; "    " &amp;VLOOKUP((tabDaten[[#This Row],[MandNr]]&amp;"x"&amp;LEFT(tabDaten[[#This Row],[Gld]],1)),tabGliederung[],2,FALSE)</f>
        <v>7    öffentliche Einrichtungen,  Wirtschaftsförderung</v>
      </c>
      <c r="F2127" s="14" t="str">
        <f>LEFT(tabDaten[[#This Row],[Gld]],2) &amp; "    " &amp;VLOOKUP((tabDaten[[#This Row],[MandNr]]&amp;"x"&amp;LEFT(tabDaten[[#This Row],[Gld]],2)),tabGliederung[],2,FALSE)</f>
        <v xml:space="preserve">77    Hilfsbetriebe der Verwaltung </v>
      </c>
      <c r="G21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7" s="14" t="str">
        <f>LEFT(tabDaten[[#This Row],[Gld]],4) &amp; "    " &amp;VLOOKUP((tabDaten[[#This Row],[MandNr]]&amp;"x"&amp;LEFT(tabDaten[[#This Row],[Gld]],4)),tabGliederung[],2,FALSE)</f>
        <v xml:space="preserve">7710    Bauhof </v>
      </c>
      <c r="I2127" s="14" t="str">
        <f>IF(OR(LEFT(tabDaten[[#This Row],[Grp]],1)*1=3,LEFT(tabDaten[[#This Row],[Grp]],1)*1=9),LEFT(tabDaten[[#This Row],[Grp]],2),LEFT(tabDaten[[#This Row],[Grp]],1))</f>
        <v>5</v>
      </c>
      <c r="J2127" s="14" t="str">
        <f>VLOOKUP(tabDaten[[#This Row],[GrpKurz]],tabGruppierung[],2,FALSE)</f>
        <v>A   Sächlicher Verwaltungs- und Betriebsaufwand</v>
      </c>
      <c r="K21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7710-549000    sonstige Bewirtschaftungskosten (z.B. Schornsteinfeger, Feuerlöschgeräte) </v>
      </c>
      <c r="L2127" s="17">
        <f>IF(OR(tabDaten[[#This Row],[art]]="00",tabDaten[[#This Row],[art]]="10"),tabDaten[[#This Row],[Plan]],tabDaten[[#This Row],[Plan]]*-1)</f>
        <v>-1600</v>
      </c>
      <c r="M2127" s="18">
        <f>IF(OR(tabDaten[[#This Row],[art]]="00",tabDaten[[#This Row],[art]]="10",tabDaten[[#This Row],[art]]="60",tabDaten[[#This Row],[art]]="70"),tabDaten[[#This Row],[Rechnung]],tabDaten[[#This Row],[Rechnung]]*-1)</f>
        <v>-3597.31</v>
      </c>
      <c r="N2127" s="44">
        <v>1</v>
      </c>
      <c r="O2127" s="45" t="s">
        <v>997</v>
      </c>
      <c r="P2127" s="45" t="s">
        <v>1412</v>
      </c>
      <c r="Q2127" s="45" t="s">
        <v>1738</v>
      </c>
      <c r="R2127" s="45" t="s">
        <v>995</v>
      </c>
      <c r="S2127" s="45" t="s">
        <v>1546</v>
      </c>
      <c r="T2127" s="44" t="s">
        <v>141</v>
      </c>
      <c r="U2127" s="46">
        <v>1600</v>
      </c>
      <c r="V2127" s="46">
        <v>3597.31</v>
      </c>
    </row>
    <row r="2128" spans="2:22" x14ac:dyDescent="0.2">
      <c r="B2128" s="14" t="str">
        <f>IF(tabDaten[[#This Row],[MandNr]]="","Fehler",IF(tabDaten[[#This Row],[MandNr]]=1,"1 Stadt Bad Rappenau","2 Eigenbetrieb Stadtenwässerung"))</f>
        <v>1 Stadt Bad Rappenau</v>
      </c>
      <c r="C2128" s="14" t="str">
        <f>IF(OR(tabDaten[[#This Row],[art]]="00",tabDaten[[#This Row],[art]]="01",tabDaten[[#This Row],[art]]="60",tabDaten[[#This Row],[art]]="61"),"0 Verwaltungshaushalt","1 Vermögenshaushalt")</f>
        <v>0 Verwaltungshaushalt</v>
      </c>
      <c r="D2128" s="14" t="str">
        <f>VLOOKUP(tabDaten[[#This Row],[art]],tabKontenart[],2,FALSE)</f>
        <v>01 Ausgaben VerwaltungsHH</v>
      </c>
      <c r="E2128" s="14" t="str">
        <f>LEFT(tabDaten[[#This Row],[Gld]],1) &amp; "    " &amp;VLOOKUP((tabDaten[[#This Row],[MandNr]]&amp;"x"&amp;LEFT(tabDaten[[#This Row],[Gld]],1)),tabGliederung[],2,FALSE)</f>
        <v>7    öffentliche Einrichtungen,  Wirtschaftsförderung</v>
      </c>
      <c r="F2128" s="14" t="str">
        <f>LEFT(tabDaten[[#This Row],[Gld]],2) &amp; "    " &amp;VLOOKUP((tabDaten[[#This Row],[MandNr]]&amp;"x"&amp;LEFT(tabDaten[[#This Row],[Gld]],2)),tabGliederung[],2,FALSE)</f>
        <v xml:space="preserve">77    Hilfsbetriebe der Verwaltung </v>
      </c>
      <c r="G21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8" s="14" t="str">
        <f>LEFT(tabDaten[[#This Row],[Gld]],4) &amp; "    " &amp;VLOOKUP((tabDaten[[#This Row],[MandNr]]&amp;"x"&amp;LEFT(tabDaten[[#This Row],[Gld]],4)),tabGliederung[],2,FALSE)</f>
        <v xml:space="preserve">7710    Bauhof </v>
      </c>
      <c r="I2128" s="14" t="str">
        <f>IF(OR(LEFT(tabDaten[[#This Row],[Grp]],1)*1=3,LEFT(tabDaten[[#This Row],[Grp]],1)*1=9),LEFT(tabDaten[[#This Row],[Grp]],2),LEFT(tabDaten[[#This Row],[Grp]],1))</f>
        <v>5</v>
      </c>
      <c r="J2128" s="14" t="str">
        <f>VLOOKUP(tabDaten[[#This Row],[GrpKurz]],tabGruppierung[],2,FALSE)</f>
        <v>A   Sächlicher Verwaltungs- und Betriebsaufwand</v>
      </c>
      <c r="K21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7710-550000    Haltung von Fahrzeugen  </v>
      </c>
      <c r="L2128" s="17">
        <f>IF(OR(tabDaten[[#This Row],[art]]="00",tabDaten[[#This Row],[art]]="10"),tabDaten[[#This Row],[Plan]],tabDaten[[#This Row],[Plan]]*-1)</f>
        <v>-135000</v>
      </c>
      <c r="M2128" s="18">
        <f>IF(OR(tabDaten[[#This Row],[art]]="00",tabDaten[[#This Row],[art]]="10",tabDaten[[#This Row],[art]]="60",tabDaten[[#This Row],[art]]="70"),tabDaten[[#This Row],[Rechnung]],tabDaten[[#This Row],[Rechnung]]*-1)</f>
        <v>-33.76</v>
      </c>
      <c r="N2128" s="44">
        <v>1</v>
      </c>
      <c r="O2128" s="45" t="s">
        <v>997</v>
      </c>
      <c r="P2128" s="45" t="s">
        <v>1412</v>
      </c>
      <c r="Q2128" s="45" t="s">
        <v>1716</v>
      </c>
      <c r="R2128" s="45" t="s">
        <v>995</v>
      </c>
      <c r="S2128" s="45" t="s">
        <v>1546</v>
      </c>
      <c r="T2128" s="44" t="s">
        <v>111</v>
      </c>
      <c r="U2128" s="46">
        <v>135000</v>
      </c>
      <c r="V2128" s="46">
        <v>33.76</v>
      </c>
    </row>
    <row r="2129" spans="2:22" x14ac:dyDescent="0.2">
      <c r="B2129" s="14" t="str">
        <f>IF(tabDaten[[#This Row],[MandNr]]="","Fehler",IF(tabDaten[[#This Row],[MandNr]]=1,"1 Stadt Bad Rappenau","2 Eigenbetrieb Stadtenwässerung"))</f>
        <v>1 Stadt Bad Rappenau</v>
      </c>
      <c r="C2129" s="14" t="str">
        <f>IF(OR(tabDaten[[#This Row],[art]]="00",tabDaten[[#This Row],[art]]="01",tabDaten[[#This Row],[art]]="60",tabDaten[[#This Row],[art]]="61"),"0 Verwaltungshaushalt","1 Vermögenshaushalt")</f>
        <v>0 Verwaltungshaushalt</v>
      </c>
      <c r="D2129" s="14" t="str">
        <f>VLOOKUP(tabDaten[[#This Row],[art]],tabKontenart[],2,FALSE)</f>
        <v>01 Ausgaben VerwaltungsHH</v>
      </c>
      <c r="E2129" s="14" t="str">
        <f>LEFT(tabDaten[[#This Row],[Gld]],1) &amp; "    " &amp;VLOOKUP((tabDaten[[#This Row],[MandNr]]&amp;"x"&amp;LEFT(tabDaten[[#This Row],[Gld]],1)),tabGliederung[],2,FALSE)</f>
        <v>7    öffentliche Einrichtungen,  Wirtschaftsförderung</v>
      </c>
      <c r="F2129" s="14" t="str">
        <f>LEFT(tabDaten[[#This Row],[Gld]],2) &amp; "    " &amp;VLOOKUP((tabDaten[[#This Row],[MandNr]]&amp;"x"&amp;LEFT(tabDaten[[#This Row],[Gld]],2)),tabGliederung[],2,FALSE)</f>
        <v xml:space="preserve">77    Hilfsbetriebe der Verwaltung </v>
      </c>
      <c r="G21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29" s="14" t="str">
        <f>LEFT(tabDaten[[#This Row],[Gld]],4) &amp; "    " &amp;VLOOKUP((tabDaten[[#This Row],[MandNr]]&amp;"x"&amp;LEFT(tabDaten[[#This Row],[Gld]],4)),tabGliederung[],2,FALSE)</f>
        <v xml:space="preserve">7710    Bauhof </v>
      </c>
      <c r="I2129" s="14" t="str">
        <f>IF(OR(LEFT(tabDaten[[#This Row],[Grp]],1)*1=3,LEFT(tabDaten[[#This Row],[Grp]],1)*1=9),LEFT(tabDaten[[#This Row],[Grp]],2),LEFT(tabDaten[[#This Row],[Grp]],1))</f>
        <v>5</v>
      </c>
      <c r="J2129" s="14" t="str">
        <f>VLOOKUP(tabDaten[[#This Row],[GrpKurz]],tabGruppierung[],2,FALSE)</f>
        <v>A   Sächlicher Verwaltungs- und Betriebsaufwand</v>
      </c>
      <c r="K21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7710-560000    Dienst- und Schutzkleidung  </v>
      </c>
      <c r="L2129" s="17">
        <f>IF(OR(tabDaten[[#This Row],[art]]="00",tabDaten[[#This Row],[art]]="10"),tabDaten[[#This Row],[Plan]],tabDaten[[#This Row],[Plan]]*-1)</f>
        <v>-18000</v>
      </c>
      <c r="M2129" s="18">
        <f>IF(OR(tabDaten[[#This Row],[art]]="00",tabDaten[[#This Row],[art]]="10",tabDaten[[#This Row],[art]]="60",tabDaten[[#This Row],[art]]="70"),tabDaten[[#This Row],[Rechnung]],tabDaten[[#This Row],[Rechnung]]*-1)</f>
        <v>-14318.01</v>
      </c>
      <c r="N2129" s="44">
        <v>1</v>
      </c>
      <c r="O2129" s="45" t="s">
        <v>997</v>
      </c>
      <c r="P2129" s="45" t="s">
        <v>1412</v>
      </c>
      <c r="Q2129" s="45" t="s">
        <v>1742</v>
      </c>
      <c r="R2129" s="45" t="s">
        <v>995</v>
      </c>
      <c r="S2129" s="45" t="s">
        <v>1546</v>
      </c>
      <c r="T2129" s="44" t="s">
        <v>146</v>
      </c>
      <c r="U2129" s="46">
        <v>18000</v>
      </c>
      <c r="V2129" s="46">
        <v>14318.01</v>
      </c>
    </row>
    <row r="2130" spans="2:22" x14ac:dyDescent="0.2">
      <c r="B2130" s="14" t="str">
        <f>IF(tabDaten[[#This Row],[MandNr]]="","Fehler",IF(tabDaten[[#This Row],[MandNr]]=1,"1 Stadt Bad Rappenau","2 Eigenbetrieb Stadtenwässerung"))</f>
        <v>1 Stadt Bad Rappenau</v>
      </c>
      <c r="C2130" s="14" t="str">
        <f>IF(OR(tabDaten[[#This Row],[art]]="00",tabDaten[[#This Row],[art]]="01",tabDaten[[#This Row],[art]]="60",tabDaten[[#This Row],[art]]="61"),"0 Verwaltungshaushalt","1 Vermögenshaushalt")</f>
        <v>0 Verwaltungshaushalt</v>
      </c>
      <c r="D2130" s="14" t="str">
        <f>VLOOKUP(tabDaten[[#This Row],[art]],tabKontenart[],2,FALSE)</f>
        <v>01 Ausgaben VerwaltungsHH</v>
      </c>
      <c r="E2130" s="14" t="str">
        <f>LEFT(tabDaten[[#This Row],[Gld]],1) &amp; "    " &amp;VLOOKUP((tabDaten[[#This Row],[MandNr]]&amp;"x"&amp;LEFT(tabDaten[[#This Row],[Gld]],1)),tabGliederung[],2,FALSE)</f>
        <v>7    öffentliche Einrichtungen,  Wirtschaftsförderung</v>
      </c>
      <c r="F2130" s="14" t="str">
        <f>LEFT(tabDaten[[#This Row],[Gld]],2) &amp; "    " &amp;VLOOKUP((tabDaten[[#This Row],[MandNr]]&amp;"x"&amp;LEFT(tabDaten[[#This Row],[Gld]],2)),tabGliederung[],2,FALSE)</f>
        <v xml:space="preserve">77    Hilfsbetriebe der Verwaltung </v>
      </c>
      <c r="G21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0" s="14" t="str">
        <f>LEFT(tabDaten[[#This Row],[Gld]],4) &amp; "    " &amp;VLOOKUP((tabDaten[[#This Row],[MandNr]]&amp;"x"&amp;LEFT(tabDaten[[#This Row],[Gld]],4)),tabGliederung[],2,FALSE)</f>
        <v xml:space="preserve">7710    Bauhof </v>
      </c>
      <c r="I2130" s="14" t="str">
        <f>IF(OR(LEFT(tabDaten[[#This Row],[Grp]],1)*1=3,LEFT(tabDaten[[#This Row],[Grp]],1)*1=9),LEFT(tabDaten[[#This Row],[Grp]],2),LEFT(tabDaten[[#This Row],[Grp]],1))</f>
        <v>5</v>
      </c>
      <c r="J2130" s="14" t="str">
        <f>VLOOKUP(tabDaten[[#This Row],[GrpKurz]],tabGruppierung[],2,FALSE)</f>
        <v>A   Sächlicher Verwaltungs- und Betriebsaufwand</v>
      </c>
      <c r="K21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7710-562000    Aus- und Fortbildung Umschulung  </v>
      </c>
      <c r="L2130" s="17">
        <f>IF(OR(tabDaten[[#This Row],[art]]="00",tabDaten[[#This Row],[art]]="10"),tabDaten[[#This Row],[Plan]],tabDaten[[#This Row],[Plan]]*-1)</f>
        <v>-3000</v>
      </c>
      <c r="M2130" s="18">
        <f>IF(OR(tabDaten[[#This Row],[art]]="00",tabDaten[[#This Row],[art]]="10",tabDaten[[#This Row],[art]]="60",tabDaten[[#This Row],[art]]="70"),tabDaten[[#This Row],[Rechnung]],tabDaten[[#This Row],[Rechnung]]*-1)</f>
        <v>-13310.29</v>
      </c>
      <c r="N2130" s="44">
        <v>1</v>
      </c>
      <c r="O2130" s="45" t="s">
        <v>997</v>
      </c>
      <c r="P2130" s="45" t="s">
        <v>1412</v>
      </c>
      <c r="Q2130" s="45" t="s">
        <v>1727</v>
      </c>
      <c r="R2130" s="45" t="s">
        <v>995</v>
      </c>
      <c r="S2130" s="45" t="s">
        <v>1546</v>
      </c>
      <c r="T2130" s="44" t="s">
        <v>131</v>
      </c>
      <c r="U2130" s="46">
        <v>3000</v>
      </c>
      <c r="V2130" s="46">
        <v>13310.29</v>
      </c>
    </row>
    <row r="2131" spans="2:22" x14ac:dyDescent="0.2">
      <c r="B2131" s="14" t="str">
        <f>IF(tabDaten[[#This Row],[MandNr]]="","Fehler",IF(tabDaten[[#This Row],[MandNr]]=1,"1 Stadt Bad Rappenau","2 Eigenbetrieb Stadtenwässerung"))</f>
        <v>1 Stadt Bad Rappenau</v>
      </c>
      <c r="C2131" s="14" t="str">
        <f>IF(OR(tabDaten[[#This Row],[art]]="00",tabDaten[[#This Row],[art]]="01",tabDaten[[#This Row],[art]]="60",tabDaten[[#This Row],[art]]="61"),"0 Verwaltungshaushalt","1 Vermögenshaushalt")</f>
        <v>0 Verwaltungshaushalt</v>
      </c>
      <c r="D2131" s="14" t="str">
        <f>VLOOKUP(tabDaten[[#This Row],[art]],tabKontenart[],2,FALSE)</f>
        <v>01 Ausgaben VerwaltungsHH</v>
      </c>
      <c r="E2131" s="14" t="str">
        <f>LEFT(tabDaten[[#This Row],[Gld]],1) &amp; "    " &amp;VLOOKUP((tabDaten[[#This Row],[MandNr]]&amp;"x"&amp;LEFT(tabDaten[[#This Row],[Gld]],1)),tabGliederung[],2,FALSE)</f>
        <v>7    öffentliche Einrichtungen,  Wirtschaftsförderung</v>
      </c>
      <c r="F2131" s="14" t="str">
        <f>LEFT(tabDaten[[#This Row],[Gld]],2) &amp; "    " &amp;VLOOKUP((tabDaten[[#This Row],[MandNr]]&amp;"x"&amp;LEFT(tabDaten[[#This Row],[Gld]],2)),tabGliederung[],2,FALSE)</f>
        <v xml:space="preserve">77    Hilfsbetriebe der Verwaltung </v>
      </c>
      <c r="G21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1" s="14" t="str">
        <f>LEFT(tabDaten[[#This Row],[Gld]],4) &amp; "    " &amp;VLOOKUP((tabDaten[[#This Row],[MandNr]]&amp;"x"&amp;LEFT(tabDaten[[#This Row],[Gld]],4)),tabGliederung[],2,FALSE)</f>
        <v xml:space="preserve">7710    Bauhof </v>
      </c>
      <c r="I2131" s="14" t="str">
        <f>IF(OR(LEFT(tabDaten[[#This Row],[Grp]],1)*1=3,LEFT(tabDaten[[#This Row],[Grp]],1)*1=9),LEFT(tabDaten[[#This Row],[Grp]],2),LEFT(tabDaten[[#This Row],[Grp]],1))</f>
        <v>5</v>
      </c>
      <c r="J2131" s="14" t="str">
        <f>VLOOKUP(tabDaten[[#This Row],[GrpKurz]],tabGruppierung[],2,FALSE)</f>
        <v>A   Sächlicher Verwaltungs- und Betriebsaufwand</v>
      </c>
      <c r="K21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7710-571000    Baumaterial, Lager- und Werkstättenbedarf  </v>
      </c>
      <c r="L2131" s="17">
        <f>IF(OR(tabDaten[[#This Row],[art]]="00",tabDaten[[#This Row],[art]]="10"),tabDaten[[#This Row],[Plan]],tabDaten[[#This Row],[Plan]]*-1)</f>
        <v>-12000</v>
      </c>
      <c r="M2131" s="18">
        <f>IF(OR(tabDaten[[#This Row],[art]]="00",tabDaten[[#This Row],[art]]="10",tabDaten[[#This Row],[art]]="60",tabDaten[[#This Row],[art]]="70"),tabDaten[[#This Row],[Rechnung]],tabDaten[[#This Row],[Rechnung]]*-1)</f>
        <v>-6127.95</v>
      </c>
      <c r="N2131" s="44">
        <v>1</v>
      </c>
      <c r="O2131" s="45" t="s">
        <v>997</v>
      </c>
      <c r="P2131" s="45" t="s">
        <v>1412</v>
      </c>
      <c r="Q2131" s="45" t="s">
        <v>1785</v>
      </c>
      <c r="R2131" s="45" t="s">
        <v>995</v>
      </c>
      <c r="S2131" s="45" t="s">
        <v>1546</v>
      </c>
      <c r="T2131" s="44" t="s">
        <v>263</v>
      </c>
      <c r="U2131" s="46">
        <v>12000</v>
      </c>
      <c r="V2131" s="46">
        <v>6127.95</v>
      </c>
    </row>
    <row r="2132" spans="2:22" x14ac:dyDescent="0.2">
      <c r="B2132" s="14" t="str">
        <f>IF(tabDaten[[#This Row],[MandNr]]="","Fehler",IF(tabDaten[[#This Row],[MandNr]]=1,"1 Stadt Bad Rappenau","2 Eigenbetrieb Stadtenwässerung"))</f>
        <v>1 Stadt Bad Rappenau</v>
      </c>
      <c r="C2132" s="14" t="str">
        <f>IF(OR(tabDaten[[#This Row],[art]]="00",tabDaten[[#This Row],[art]]="01",tabDaten[[#This Row],[art]]="60",tabDaten[[#This Row],[art]]="61"),"0 Verwaltungshaushalt","1 Vermögenshaushalt")</f>
        <v>0 Verwaltungshaushalt</v>
      </c>
      <c r="D2132" s="14" t="str">
        <f>VLOOKUP(tabDaten[[#This Row],[art]],tabKontenart[],2,FALSE)</f>
        <v>01 Ausgaben VerwaltungsHH</v>
      </c>
      <c r="E2132" s="14" t="str">
        <f>LEFT(tabDaten[[#This Row],[Gld]],1) &amp; "    " &amp;VLOOKUP((tabDaten[[#This Row],[MandNr]]&amp;"x"&amp;LEFT(tabDaten[[#This Row],[Gld]],1)),tabGliederung[],2,FALSE)</f>
        <v>7    öffentliche Einrichtungen,  Wirtschaftsförderung</v>
      </c>
      <c r="F2132" s="14" t="str">
        <f>LEFT(tabDaten[[#This Row],[Gld]],2) &amp; "    " &amp;VLOOKUP((tabDaten[[#This Row],[MandNr]]&amp;"x"&amp;LEFT(tabDaten[[#This Row],[Gld]],2)),tabGliederung[],2,FALSE)</f>
        <v xml:space="preserve">77    Hilfsbetriebe der Verwaltung </v>
      </c>
      <c r="G21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2" s="14" t="str">
        <f>LEFT(tabDaten[[#This Row],[Gld]],4) &amp; "    " &amp;VLOOKUP((tabDaten[[#This Row],[MandNr]]&amp;"x"&amp;LEFT(tabDaten[[#This Row],[Gld]],4)),tabGliederung[],2,FALSE)</f>
        <v xml:space="preserve">7710    Bauhof </v>
      </c>
      <c r="I2132" s="14" t="str">
        <f>IF(OR(LEFT(tabDaten[[#This Row],[Grp]],1)*1=3,LEFT(tabDaten[[#This Row],[Grp]],1)*1=9),LEFT(tabDaten[[#This Row],[Grp]],2),LEFT(tabDaten[[#This Row],[Grp]],1))</f>
        <v>6</v>
      </c>
      <c r="J2132" s="14" t="str">
        <f>VLOOKUP(tabDaten[[#This Row],[GrpKurz]],tabGruppierung[],2,FALSE)</f>
        <v>A   Sächlicher Verwaltungs- und Betriebsaufwand</v>
      </c>
      <c r="K21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7710-638000    EDV-Kosten   </v>
      </c>
      <c r="L2132" s="17">
        <f>IF(OR(tabDaten[[#This Row],[art]]="00",tabDaten[[#This Row],[art]]="10"),tabDaten[[#This Row],[Plan]],tabDaten[[#This Row],[Plan]]*-1)</f>
        <v>-8200</v>
      </c>
      <c r="M2132" s="18">
        <f>IF(OR(tabDaten[[#This Row],[art]]="00",tabDaten[[#This Row],[art]]="10",tabDaten[[#This Row],[art]]="60",tabDaten[[#This Row],[art]]="70"),tabDaten[[#This Row],[Rechnung]],tabDaten[[#This Row],[Rechnung]]*-1)</f>
        <v>-8074.16</v>
      </c>
      <c r="N2132" s="44">
        <v>1</v>
      </c>
      <c r="O2132" s="45" t="s">
        <v>997</v>
      </c>
      <c r="P2132" s="45" t="s">
        <v>1412</v>
      </c>
      <c r="Q2132" s="45" t="s">
        <v>1722</v>
      </c>
      <c r="R2132" s="45" t="s">
        <v>995</v>
      </c>
      <c r="S2132" s="45" t="s">
        <v>1546</v>
      </c>
      <c r="T2132" s="44" t="s">
        <v>117</v>
      </c>
      <c r="U2132" s="46">
        <v>8200</v>
      </c>
      <c r="V2132" s="46">
        <v>8074.16</v>
      </c>
    </row>
    <row r="2133" spans="2:22" x14ac:dyDescent="0.2">
      <c r="B2133" s="14" t="str">
        <f>IF(tabDaten[[#This Row],[MandNr]]="","Fehler",IF(tabDaten[[#This Row],[MandNr]]=1,"1 Stadt Bad Rappenau","2 Eigenbetrieb Stadtenwässerung"))</f>
        <v>1 Stadt Bad Rappenau</v>
      </c>
      <c r="C2133" s="14" t="str">
        <f>IF(OR(tabDaten[[#This Row],[art]]="00",tabDaten[[#This Row],[art]]="01",tabDaten[[#This Row],[art]]="60",tabDaten[[#This Row],[art]]="61"),"0 Verwaltungshaushalt","1 Vermögenshaushalt")</f>
        <v>0 Verwaltungshaushalt</v>
      </c>
      <c r="D2133" s="14" t="str">
        <f>VLOOKUP(tabDaten[[#This Row],[art]],tabKontenart[],2,FALSE)</f>
        <v>01 Ausgaben VerwaltungsHH</v>
      </c>
      <c r="E2133" s="14" t="str">
        <f>LEFT(tabDaten[[#This Row],[Gld]],1) &amp; "    " &amp;VLOOKUP((tabDaten[[#This Row],[MandNr]]&amp;"x"&amp;LEFT(tabDaten[[#This Row],[Gld]],1)),tabGliederung[],2,FALSE)</f>
        <v>7    öffentliche Einrichtungen,  Wirtschaftsförderung</v>
      </c>
      <c r="F2133" s="14" t="str">
        <f>LEFT(tabDaten[[#This Row],[Gld]],2) &amp; "    " &amp;VLOOKUP((tabDaten[[#This Row],[MandNr]]&amp;"x"&amp;LEFT(tabDaten[[#This Row],[Gld]],2)),tabGliederung[],2,FALSE)</f>
        <v xml:space="preserve">77    Hilfsbetriebe der Verwaltung </v>
      </c>
      <c r="G21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3" s="14" t="str">
        <f>LEFT(tabDaten[[#This Row],[Gld]],4) &amp; "    " &amp;VLOOKUP((tabDaten[[#This Row],[MandNr]]&amp;"x"&amp;LEFT(tabDaten[[#This Row],[Gld]],4)),tabGliederung[],2,FALSE)</f>
        <v xml:space="preserve">7710    Bauhof </v>
      </c>
      <c r="I2133" s="14" t="str">
        <f>IF(OR(LEFT(tabDaten[[#This Row],[Grp]],1)*1=3,LEFT(tabDaten[[#This Row],[Grp]],1)*1=9),LEFT(tabDaten[[#This Row],[Grp]],2),LEFT(tabDaten[[#This Row],[Grp]],1))</f>
        <v>6</v>
      </c>
      <c r="J2133" s="14" t="str">
        <f>VLOOKUP(tabDaten[[#This Row],[GrpKurz]],tabGruppierung[],2,FALSE)</f>
        <v>A   Sächlicher Verwaltungs- und Betriebsaufwand</v>
      </c>
      <c r="K21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7710-640000    Steuern, Versicherung, Schadensfälle, Sonderabgaben  </v>
      </c>
      <c r="L2133" s="17">
        <f>IF(OR(tabDaten[[#This Row],[art]]="00",tabDaten[[#This Row],[art]]="10"),tabDaten[[#This Row],[Plan]],tabDaten[[#This Row],[Plan]]*-1)</f>
        <v>-1000</v>
      </c>
      <c r="M2133" s="18">
        <f>IF(OR(tabDaten[[#This Row],[art]]="00",tabDaten[[#This Row],[art]]="10",tabDaten[[#This Row],[art]]="60",tabDaten[[#This Row],[art]]="70"),tabDaten[[#This Row],[Rechnung]],tabDaten[[#This Row],[Rechnung]]*-1)</f>
        <v>-689.24</v>
      </c>
      <c r="N2133" s="44">
        <v>1</v>
      </c>
      <c r="O2133" s="45" t="s">
        <v>997</v>
      </c>
      <c r="P2133" s="45" t="s">
        <v>1412</v>
      </c>
      <c r="Q2133" s="45" t="s">
        <v>1723</v>
      </c>
      <c r="R2133" s="45" t="s">
        <v>995</v>
      </c>
      <c r="S2133" s="45" t="s">
        <v>1546</v>
      </c>
      <c r="T2133" s="44" t="s">
        <v>118</v>
      </c>
      <c r="U2133" s="46">
        <v>1000</v>
      </c>
      <c r="V2133" s="46">
        <v>689.24</v>
      </c>
    </row>
    <row r="2134" spans="2:22" x14ac:dyDescent="0.2">
      <c r="B2134" s="14" t="str">
        <f>IF(tabDaten[[#This Row],[MandNr]]="","Fehler",IF(tabDaten[[#This Row],[MandNr]]=1,"1 Stadt Bad Rappenau","2 Eigenbetrieb Stadtenwässerung"))</f>
        <v>1 Stadt Bad Rappenau</v>
      </c>
      <c r="C2134" s="14" t="str">
        <f>IF(OR(tabDaten[[#This Row],[art]]="00",tabDaten[[#This Row],[art]]="01",tabDaten[[#This Row],[art]]="60",tabDaten[[#This Row],[art]]="61"),"0 Verwaltungshaushalt","1 Vermögenshaushalt")</f>
        <v>0 Verwaltungshaushalt</v>
      </c>
      <c r="D2134" s="14" t="str">
        <f>VLOOKUP(tabDaten[[#This Row],[art]],tabKontenart[],2,FALSE)</f>
        <v>01 Ausgaben VerwaltungsHH</v>
      </c>
      <c r="E2134" s="14" t="str">
        <f>LEFT(tabDaten[[#This Row],[Gld]],1) &amp; "    " &amp;VLOOKUP((tabDaten[[#This Row],[MandNr]]&amp;"x"&amp;LEFT(tabDaten[[#This Row],[Gld]],1)),tabGliederung[],2,FALSE)</f>
        <v>7    öffentliche Einrichtungen,  Wirtschaftsförderung</v>
      </c>
      <c r="F2134" s="14" t="str">
        <f>LEFT(tabDaten[[#This Row],[Gld]],2) &amp; "    " &amp;VLOOKUP((tabDaten[[#This Row],[MandNr]]&amp;"x"&amp;LEFT(tabDaten[[#This Row],[Gld]],2)),tabGliederung[],2,FALSE)</f>
        <v xml:space="preserve">77    Hilfsbetriebe der Verwaltung </v>
      </c>
      <c r="G21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4" s="14" t="str">
        <f>LEFT(tabDaten[[#This Row],[Gld]],4) &amp; "    " &amp;VLOOKUP((tabDaten[[#This Row],[MandNr]]&amp;"x"&amp;LEFT(tabDaten[[#This Row],[Gld]],4)),tabGliederung[],2,FALSE)</f>
        <v xml:space="preserve">7710    Bauhof </v>
      </c>
      <c r="I2134" s="14" t="str">
        <f>IF(OR(LEFT(tabDaten[[#This Row],[Grp]],1)*1=3,LEFT(tabDaten[[#This Row],[Grp]],1)*1=9),LEFT(tabDaten[[#This Row],[Grp]],2),LEFT(tabDaten[[#This Row],[Grp]],1))</f>
        <v>6</v>
      </c>
      <c r="J2134" s="14" t="str">
        <f>VLOOKUP(tabDaten[[#This Row],[GrpKurz]],tabGruppierung[],2,FALSE)</f>
        <v>A   Sächlicher Verwaltungs- und Betriebsaufwand</v>
      </c>
      <c r="K21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7710-650000    Bürobedarf   </v>
      </c>
      <c r="L2134" s="17">
        <f>IF(OR(tabDaten[[#This Row],[art]]="00",tabDaten[[#This Row],[art]]="10"),tabDaten[[#This Row],[Plan]],tabDaten[[#This Row],[Plan]]*-1)</f>
        <v>-8300</v>
      </c>
      <c r="M2134" s="18">
        <f>IF(OR(tabDaten[[#This Row],[art]]="00",tabDaten[[#This Row],[art]]="10",tabDaten[[#This Row],[art]]="60",tabDaten[[#This Row],[art]]="70"),tabDaten[[#This Row],[Rechnung]],tabDaten[[#This Row],[Rechnung]]*-1)</f>
        <v>-217.48</v>
      </c>
      <c r="N2134" s="44">
        <v>1</v>
      </c>
      <c r="O2134" s="45" t="s">
        <v>997</v>
      </c>
      <c r="P2134" s="45" t="s">
        <v>1412</v>
      </c>
      <c r="Q2134" s="45" t="s">
        <v>1724</v>
      </c>
      <c r="R2134" s="45" t="s">
        <v>995</v>
      </c>
      <c r="S2134" s="45" t="s">
        <v>1546</v>
      </c>
      <c r="T2134" s="44" t="s">
        <v>119</v>
      </c>
      <c r="U2134" s="46">
        <v>8300</v>
      </c>
      <c r="V2134" s="46">
        <v>217.48</v>
      </c>
    </row>
    <row r="2135" spans="2:22" x14ac:dyDescent="0.2">
      <c r="B2135" s="14" t="str">
        <f>IF(tabDaten[[#This Row],[MandNr]]="","Fehler",IF(tabDaten[[#This Row],[MandNr]]=1,"1 Stadt Bad Rappenau","2 Eigenbetrieb Stadtenwässerung"))</f>
        <v>1 Stadt Bad Rappenau</v>
      </c>
      <c r="C2135" s="14" t="str">
        <f>IF(OR(tabDaten[[#This Row],[art]]="00",tabDaten[[#This Row],[art]]="01",tabDaten[[#This Row],[art]]="60",tabDaten[[#This Row],[art]]="61"),"0 Verwaltungshaushalt","1 Vermögenshaushalt")</f>
        <v>0 Verwaltungshaushalt</v>
      </c>
      <c r="D2135" s="14" t="str">
        <f>VLOOKUP(tabDaten[[#This Row],[art]],tabKontenart[],2,FALSE)</f>
        <v>01 Ausgaben VerwaltungsHH</v>
      </c>
      <c r="E2135" s="14" t="str">
        <f>LEFT(tabDaten[[#This Row],[Gld]],1) &amp; "    " &amp;VLOOKUP((tabDaten[[#This Row],[MandNr]]&amp;"x"&amp;LEFT(tabDaten[[#This Row],[Gld]],1)),tabGliederung[],2,FALSE)</f>
        <v>7    öffentliche Einrichtungen,  Wirtschaftsförderung</v>
      </c>
      <c r="F2135" s="14" t="str">
        <f>LEFT(tabDaten[[#This Row],[Gld]],2) &amp; "    " &amp;VLOOKUP((tabDaten[[#This Row],[MandNr]]&amp;"x"&amp;LEFT(tabDaten[[#This Row],[Gld]],2)),tabGliederung[],2,FALSE)</f>
        <v xml:space="preserve">77    Hilfsbetriebe der Verwaltung </v>
      </c>
      <c r="G21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5" s="14" t="str">
        <f>LEFT(tabDaten[[#This Row],[Gld]],4) &amp; "    " &amp;VLOOKUP((tabDaten[[#This Row],[MandNr]]&amp;"x"&amp;LEFT(tabDaten[[#This Row],[Gld]],4)),tabGliederung[],2,FALSE)</f>
        <v xml:space="preserve">7710    Bauhof </v>
      </c>
      <c r="I2135" s="14" t="str">
        <f>IF(OR(LEFT(tabDaten[[#This Row],[Grp]],1)*1=3,LEFT(tabDaten[[#This Row],[Grp]],1)*1=9),LEFT(tabDaten[[#This Row],[Grp]],2),LEFT(tabDaten[[#This Row],[Grp]],1))</f>
        <v>6</v>
      </c>
      <c r="J2135" s="14" t="str">
        <f>VLOOKUP(tabDaten[[#This Row],[GrpKurz]],tabGruppierung[],2,FALSE)</f>
        <v>A   Sächlicher Verwaltungs- und Betriebsaufwand</v>
      </c>
      <c r="K21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7710-655000    Sachverständigen-, Gerichts-und ähnliche Kosten  </v>
      </c>
      <c r="L2135" s="17">
        <f>IF(OR(tabDaten[[#This Row],[art]]="00",tabDaten[[#This Row],[art]]="10"),tabDaten[[#This Row],[Plan]],tabDaten[[#This Row],[Plan]]*-1)</f>
        <v>-12500</v>
      </c>
      <c r="M2135" s="18">
        <f>IF(OR(tabDaten[[#This Row],[art]]="00",tabDaten[[#This Row],[art]]="10",tabDaten[[#This Row],[art]]="60",tabDaten[[#This Row],[art]]="70"),tabDaten[[#This Row],[Rechnung]],tabDaten[[#This Row],[Rechnung]]*-1)</f>
        <v>-1904</v>
      </c>
      <c r="N2135" s="44">
        <v>1</v>
      </c>
      <c r="O2135" s="45" t="s">
        <v>997</v>
      </c>
      <c r="P2135" s="45" t="s">
        <v>1412</v>
      </c>
      <c r="Q2135" s="45" t="s">
        <v>1729</v>
      </c>
      <c r="R2135" s="45" t="s">
        <v>995</v>
      </c>
      <c r="S2135" s="45" t="s">
        <v>1546</v>
      </c>
      <c r="T2135" s="44" t="s">
        <v>244</v>
      </c>
      <c r="U2135" s="46">
        <v>12500</v>
      </c>
      <c r="V2135" s="46">
        <v>1904</v>
      </c>
    </row>
    <row r="2136" spans="2:22" x14ac:dyDescent="0.2">
      <c r="B2136" s="14" t="str">
        <f>IF(tabDaten[[#This Row],[MandNr]]="","Fehler",IF(tabDaten[[#This Row],[MandNr]]=1,"1 Stadt Bad Rappenau","2 Eigenbetrieb Stadtenwässerung"))</f>
        <v>1 Stadt Bad Rappenau</v>
      </c>
      <c r="C2136" s="14" t="str">
        <f>IF(OR(tabDaten[[#This Row],[art]]="00",tabDaten[[#This Row],[art]]="01",tabDaten[[#This Row],[art]]="60",tabDaten[[#This Row],[art]]="61"),"0 Verwaltungshaushalt","1 Vermögenshaushalt")</f>
        <v>0 Verwaltungshaushalt</v>
      </c>
      <c r="D2136" s="14" t="str">
        <f>VLOOKUP(tabDaten[[#This Row],[art]],tabKontenart[],2,FALSE)</f>
        <v>01 Ausgaben VerwaltungsHH</v>
      </c>
      <c r="E2136" s="14" t="str">
        <f>LEFT(tabDaten[[#This Row],[Gld]],1) &amp; "    " &amp;VLOOKUP((tabDaten[[#This Row],[MandNr]]&amp;"x"&amp;LEFT(tabDaten[[#This Row],[Gld]],1)),tabGliederung[],2,FALSE)</f>
        <v>7    öffentliche Einrichtungen,  Wirtschaftsförderung</v>
      </c>
      <c r="F2136" s="14" t="str">
        <f>LEFT(tabDaten[[#This Row],[Gld]],2) &amp; "    " &amp;VLOOKUP((tabDaten[[#This Row],[MandNr]]&amp;"x"&amp;LEFT(tabDaten[[#This Row],[Gld]],2)),tabGliederung[],2,FALSE)</f>
        <v xml:space="preserve">77    Hilfsbetriebe der Verwaltung </v>
      </c>
      <c r="G21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6" s="14" t="str">
        <f>LEFT(tabDaten[[#This Row],[Gld]],4) &amp; "    " &amp;VLOOKUP((tabDaten[[#This Row],[MandNr]]&amp;"x"&amp;LEFT(tabDaten[[#This Row],[Gld]],4)),tabGliederung[],2,FALSE)</f>
        <v xml:space="preserve">7710    Bauhof </v>
      </c>
      <c r="I2136" s="14" t="str">
        <f>IF(OR(LEFT(tabDaten[[#This Row],[Grp]],1)*1=3,LEFT(tabDaten[[#This Row],[Grp]],1)*1=9),LEFT(tabDaten[[#This Row],[Grp]],2),LEFT(tabDaten[[#This Row],[Grp]],1))</f>
        <v>6</v>
      </c>
      <c r="J2136" s="14" t="str">
        <f>VLOOKUP(tabDaten[[#This Row],[GrpKurz]],tabGruppierung[],2,FALSE)</f>
        <v>A   Sächlicher Verwaltungs- und Betriebsaufwand</v>
      </c>
      <c r="K21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7710-668000    Vermischte Ausgaben   </v>
      </c>
      <c r="L2136" s="17">
        <f>IF(OR(tabDaten[[#This Row],[art]]="00",tabDaten[[#This Row],[art]]="10"),tabDaten[[#This Row],[Plan]],tabDaten[[#This Row],[Plan]]*-1)</f>
        <v>-500</v>
      </c>
      <c r="M2136" s="18">
        <f>IF(OR(tabDaten[[#This Row],[art]]="00",tabDaten[[#This Row],[art]]="10",tabDaten[[#This Row],[art]]="60",tabDaten[[#This Row],[art]]="70"),tabDaten[[#This Row],[Rechnung]],tabDaten[[#This Row],[Rechnung]]*-1)</f>
        <v>-1178.44</v>
      </c>
      <c r="N2136" s="44">
        <v>1</v>
      </c>
      <c r="O2136" s="45" t="s">
        <v>997</v>
      </c>
      <c r="P2136" s="45" t="s">
        <v>1412</v>
      </c>
      <c r="Q2136" s="45" t="s">
        <v>1726</v>
      </c>
      <c r="R2136" s="45" t="s">
        <v>995</v>
      </c>
      <c r="S2136" s="45" t="s">
        <v>1546</v>
      </c>
      <c r="T2136" s="44" t="s">
        <v>121</v>
      </c>
      <c r="U2136" s="46">
        <v>500</v>
      </c>
      <c r="V2136" s="46">
        <v>1178.44</v>
      </c>
    </row>
    <row r="2137" spans="2:22" x14ac:dyDescent="0.2">
      <c r="B2137" s="14" t="str">
        <f>IF(tabDaten[[#This Row],[MandNr]]="","Fehler",IF(tabDaten[[#This Row],[MandNr]]=1,"1 Stadt Bad Rappenau","2 Eigenbetrieb Stadtenwässerung"))</f>
        <v>1 Stadt Bad Rappenau</v>
      </c>
      <c r="C2137" s="14" t="str">
        <f>IF(OR(tabDaten[[#This Row],[art]]="00",tabDaten[[#This Row],[art]]="01",tabDaten[[#This Row],[art]]="60",tabDaten[[#This Row],[art]]="61"),"0 Verwaltungshaushalt","1 Vermögenshaushalt")</f>
        <v>0 Verwaltungshaushalt</v>
      </c>
      <c r="D2137" s="14" t="str">
        <f>VLOOKUP(tabDaten[[#This Row],[art]],tabKontenart[],2,FALSE)</f>
        <v>01 Ausgaben VerwaltungsHH</v>
      </c>
      <c r="E2137" s="14" t="str">
        <f>LEFT(tabDaten[[#This Row],[Gld]],1) &amp; "    " &amp;VLOOKUP((tabDaten[[#This Row],[MandNr]]&amp;"x"&amp;LEFT(tabDaten[[#This Row],[Gld]],1)),tabGliederung[],2,FALSE)</f>
        <v>7    öffentliche Einrichtungen,  Wirtschaftsförderung</v>
      </c>
      <c r="F2137" s="14" t="str">
        <f>LEFT(tabDaten[[#This Row],[Gld]],2) &amp; "    " &amp;VLOOKUP((tabDaten[[#This Row],[MandNr]]&amp;"x"&amp;LEFT(tabDaten[[#This Row],[Gld]],2)),tabGliederung[],2,FALSE)</f>
        <v xml:space="preserve">77    Hilfsbetriebe der Verwaltung </v>
      </c>
      <c r="G21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7" s="14" t="str">
        <f>LEFT(tabDaten[[#This Row],[Gld]],4) &amp; "    " &amp;VLOOKUP((tabDaten[[#This Row],[MandNr]]&amp;"x"&amp;LEFT(tabDaten[[#This Row],[Gld]],4)),tabGliederung[],2,FALSE)</f>
        <v xml:space="preserve">7710    Bauhof </v>
      </c>
      <c r="I2137" s="14" t="str">
        <f>IF(OR(LEFT(tabDaten[[#This Row],[Grp]],1)*1=3,LEFT(tabDaten[[#This Row],[Grp]],1)*1=9),LEFT(tabDaten[[#This Row],[Grp]],2),LEFT(tabDaten[[#This Row],[Grp]],1))</f>
        <v>6</v>
      </c>
      <c r="J2137" s="14" t="str">
        <f>VLOOKUP(tabDaten[[#This Row],[GrpKurz]],tabGruppierung[],2,FALSE)</f>
        <v>A   Sächlicher Verwaltungs- und Betriebsaufwand</v>
      </c>
      <c r="K21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7710-679000    Innere Verrechnungen   </v>
      </c>
      <c r="L2137" s="17">
        <f>IF(OR(tabDaten[[#This Row],[art]]="00",tabDaten[[#This Row],[art]]="10"),tabDaten[[#This Row],[Plan]],tabDaten[[#This Row],[Plan]]*-1)</f>
        <v>-93300</v>
      </c>
      <c r="M2137" s="18">
        <f>IF(OR(tabDaten[[#This Row],[art]]="00",tabDaten[[#This Row],[art]]="10",tabDaten[[#This Row],[art]]="60",tabDaten[[#This Row],[art]]="70"),tabDaten[[#This Row],[Rechnung]],tabDaten[[#This Row],[Rechnung]]*-1)</f>
        <v>0</v>
      </c>
      <c r="N2137" s="44">
        <v>1</v>
      </c>
      <c r="O2137" s="45" t="s">
        <v>997</v>
      </c>
      <c r="P2137" s="45" t="s">
        <v>1412</v>
      </c>
      <c r="Q2137" s="45" t="s">
        <v>1728</v>
      </c>
      <c r="R2137" s="45" t="s">
        <v>995</v>
      </c>
      <c r="S2137" s="45" t="s">
        <v>1546</v>
      </c>
      <c r="T2137" s="44" t="s">
        <v>11</v>
      </c>
      <c r="U2137" s="46">
        <v>93300</v>
      </c>
      <c r="V2137" s="46">
        <v>0</v>
      </c>
    </row>
    <row r="2138" spans="2:22" x14ac:dyDescent="0.2">
      <c r="B2138" s="14" t="str">
        <f>IF(tabDaten[[#This Row],[MandNr]]="","Fehler",IF(tabDaten[[#This Row],[MandNr]]=1,"1 Stadt Bad Rappenau","2 Eigenbetrieb Stadtenwässerung"))</f>
        <v>1 Stadt Bad Rappenau</v>
      </c>
      <c r="C2138" s="14" t="str">
        <f>IF(OR(tabDaten[[#This Row],[art]]="00",tabDaten[[#This Row],[art]]="01",tabDaten[[#This Row],[art]]="60",tabDaten[[#This Row],[art]]="61"),"0 Verwaltungshaushalt","1 Vermögenshaushalt")</f>
        <v>0 Verwaltungshaushalt</v>
      </c>
      <c r="D2138" s="14" t="str">
        <f>VLOOKUP(tabDaten[[#This Row],[art]],tabKontenart[],2,FALSE)</f>
        <v>01 Ausgaben VerwaltungsHH</v>
      </c>
      <c r="E2138" s="14" t="str">
        <f>LEFT(tabDaten[[#This Row],[Gld]],1) &amp; "    " &amp;VLOOKUP((tabDaten[[#This Row],[MandNr]]&amp;"x"&amp;LEFT(tabDaten[[#This Row],[Gld]],1)),tabGliederung[],2,FALSE)</f>
        <v>7    öffentliche Einrichtungen,  Wirtschaftsförderung</v>
      </c>
      <c r="F2138" s="14" t="str">
        <f>LEFT(tabDaten[[#This Row],[Gld]],2) &amp; "    " &amp;VLOOKUP((tabDaten[[#This Row],[MandNr]]&amp;"x"&amp;LEFT(tabDaten[[#This Row],[Gld]],2)),tabGliederung[],2,FALSE)</f>
        <v xml:space="preserve">77    Hilfsbetriebe der Verwaltung </v>
      </c>
      <c r="G21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8" s="14" t="str">
        <f>LEFT(tabDaten[[#This Row],[Gld]],4) &amp; "    " &amp;VLOOKUP((tabDaten[[#This Row],[MandNr]]&amp;"x"&amp;LEFT(tabDaten[[#This Row],[Gld]],4)),tabGliederung[],2,FALSE)</f>
        <v xml:space="preserve">7710    Bauhof </v>
      </c>
      <c r="I2138" s="14" t="str">
        <f>IF(OR(LEFT(tabDaten[[#This Row],[Grp]],1)*1=3,LEFT(tabDaten[[#This Row],[Grp]],1)*1=9),LEFT(tabDaten[[#This Row],[Grp]],2),LEFT(tabDaten[[#This Row],[Grp]],1))</f>
        <v>6</v>
      </c>
      <c r="J2138" s="14" t="str">
        <f>VLOOKUP(tabDaten[[#This Row],[GrpKurz]],tabGruppierung[],2,FALSE)</f>
        <v>A   Sächlicher Verwaltungs- und Betriebsaufwand</v>
      </c>
      <c r="K21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7710-680000    Abschreibungen   </v>
      </c>
      <c r="L2138" s="17">
        <f>IF(OR(tabDaten[[#This Row],[art]]="00",tabDaten[[#This Row],[art]]="10"),tabDaten[[#This Row],[Plan]],tabDaten[[#This Row],[Plan]]*-1)</f>
        <v>-166500</v>
      </c>
      <c r="M2138" s="18">
        <f>IF(OR(tabDaten[[#This Row],[art]]="00",tabDaten[[#This Row],[art]]="10",tabDaten[[#This Row],[art]]="60",tabDaten[[#This Row],[art]]="70"),tabDaten[[#This Row],[Rechnung]],tabDaten[[#This Row],[Rechnung]]*-1)</f>
        <v>-167205.31</v>
      </c>
      <c r="N2138" s="44">
        <v>1</v>
      </c>
      <c r="O2138" s="45" t="s">
        <v>997</v>
      </c>
      <c r="P2138" s="45" t="s">
        <v>1412</v>
      </c>
      <c r="Q2138" s="45" t="s">
        <v>1752</v>
      </c>
      <c r="R2138" s="45" t="s">
        <v>995</v>
      </c>
      <c r="S2138" s="45" t="s">
        <v>1546</v>
      </c>
      <c r="T2138" s="44" t="s">
        <v>98</v>
      </c>
      <c r="U2138" s="46">
        <v>166500</v>
      </c>
      <c r="V2138" s="46">
        <v>167205.31</v>
      </c>
    </row>
    <row r="2139" spans="2:22" x14ac:dyDescent="0.2">
      <c r="B2139" s="14" t="str">
        <f>IF(tabDaten[[#This Row],[MandNr]]="","Fehler",IF(tabDaten[[#This Row],[MandNr]]=1,"1 Stadt Bad Rappenau","2 Eigenbetrieb Stadtenwässerung"))</f>
        <v>1 Stadt Bad Rappenau</v>
      </c>
      <c r="C2139" s="14" t="str">
        <f>IF(OR(tabDaten[[#This Row],[art]]="00",tabDaten[[#This Row],[art]]="01",tabDaten[[#This Row],[art]]="60",tabDaten[[#This Row],[art]]="61"),"0 Verwaltungshaushalt","1 Vermögenshaushalt")</f>
        <v>0 Verwaltungshaushalt</v>
      </c>
      <c r="D2139" s="14" t="str">
        <f>VLOOKUP(tabDaten[[#This Row],[art]],tabKontenart[],2,FALSE)</f>
        <v>01 Ausgaben VerwaltungsHH</v>
      </c>
      <c r="E2139" s="14" t="str">
        <f>LEFT(tabDaten[[#This Row],[Gld]],1) &amp; "    " &amp;VLOOKUP((tabDaten[[#This Row],[MandNr]]&amp;"x"&amp;LEFT(tabDaten[[#This Row],[Gld]],1)),tabGliederung[],2,FALSE)</f>
        <v>7    öffentliche Einrichtungen,  Wirtschaftsförderung</v>
      </c>
      <c r="F2139" s="14" t="str">
        <f>LEFT(tabDaten[[#This Row],[Gld]],2) &amp; "    " &amp;VLOOKUP((tabDaten[[#This Row],[MandNr]]&amp;"x"&amp;LEFT(tabDaten[[#This Row],[Gld]],2)),tabGliederung[],2,FALSE)</f>
        <v xml:space="preserve">77    Hilfsbetriebe der Verwaltung </v>
      </c>
      <c r="G21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139" s="14" t="str">
        <f>LEFT(tabDaten[[#This Row],[Gld]],4) &amp; "    " &amp;VLOOKUP((tabDaten[[#This Row],[MandNr]]&amp;"x"&amp;LEFT(tabDaten[[#This Row],[Gld]],4)),tabGliederung[],2,FALSE)</f>
        <v xml:space="preserve">7710    Bauhof </v>
      </c>
      <c r="I2139" s="14" t="str">
        <f>IF(OR(LEFT(tabDaten[[#This Row],[Grp]],1)*1=3,LEFT(tabDaten[[#This Row],[Grp]],1)*1=9),LEFT(tabDaten[[#This Row],[Grp]],2),LEFT(tabDaten[[#This Row],[Grp]],1))</f>
        <v>6</v>
      </c>
      <c r="J2139" s="14" t="str">
        <f>VLOOKUP(tabDaten[[#This Row],[GrpKurz]],tabGruppierung[],2,FALSE)</f>
        <v>A   Sächlicher Verwaltungs- und Betriebsaufwand</v>
      </c>
      <c r="K21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7710-685000    Verzinsung des Anlagekapitals  </v>
      </c>
      <c r="L2139" s="17">
        <f>IF(OR(tabDaten[[#This Row],[art]]="00",tabDaten[[#This Row],[art]]="10"),tabDaten[[#This Row],[Plan]],tabDaten[[#This Row],[Plan]]*-1)</f>
        <v>-96900</v>
      </c>
      <c r="M2139" s="18">
        <f>IF(OR(tabDaten[[#This Row],[art]]="00",tabDaten[[#This Row],[art]]="10",tabDaten[[#This Row],[art]]="60",tabDaten[[#This Row],[art]]="70"),tabDaten[[#This Row],[Rechnung]],tabDaten[[#This Row],[Rechnung]]*-1)</f>
        <v>-93772.45</v>
      </c>
      <c r="N2139" s="44">
        <v>1</v>
      </c>
      <c r="O2139" s="45" t="s">
        <v>997</v>
      </c>
      <c r="P2139" s="45" t="s">
        <v>1412</v>
      </c>
      <c r="Q2139" s="45" t="s">
        <v>1753</v>
      </c>
      <c r="R2139" s="45" t="s">
        <v>995</v>
      </c>
      <c r="S2139" s="45" t="s">
        <v>1546</v>
      </c>
      <c r="T2139" s="44" t="s">
        <v>99</v>
      </c>
      <c r="U2139" s="46">
        <v>96900</v>
      </c>
      <c r="V2139" s="46">
        <v>93772.45</v>
      </c>
    </row>
    <row r="2140" spans="2:22" x14ac:dyDescent="0.2">
      <c r="B2140" s="14" t="str">
        <f>IF(tabDaten[[#This Row],[MandNr]]="","Fehler",IF(tabDaten[[#This Row],[MandNr]]=1,"1 Stadt Bad Rappenau","2 Eigenbetrieb Stadtenwässerung"))</f>
        <v>1 Stadt Bad Rappenau</v>
      </c>
      <c r="C2140" s="14" t="str">
        <f>IF(OR(tabDaten[[#This Row],[art]]="00",tabDaten[[#This Row],[art]]="01",tabDaten[[#This Row],[art]]="60",tabDaten[[#This Row],[art]]="61"),"0 Verwaltungshaushalt","1 Vermögenshaushalt")</f>
        <v>0 Verwaltungshaushalt</v>
      </c>
      <c r="D2140" s="14" t="str">
        <f>VLOOKUP(tabDaten[[#This Row],[art]],tabKontenart[],2,FALSE)</f>
        <v>01 Ausgaben VerwaltungsHH</v>
      </c>
      <c r="E2140" s="14" t="str">
        <f>LEFT(tabDaten[[#This Row],[Gld]],1) &amp; "    " &amp;VLOOKUP((tabDaten[[#This Row],[MandNr]]&amp;"x"&amp;LEFT(tabDaten[[#This Row],[Gld]],1)),tabGliederung[],2,FALSE)</f>
        <v>7    öffentliche Einrichtungen,  Wirtschaftsförderung</v>
      </c>
      <c r="F2140" s="14" t="str">
        <f>LEFT(tabDaten[[#This Row],[Gld]],2) &amp; "    " &amp;VLOOKUP((tabDaten[[#This Row],[MandNr]]&amp;"x"&amp;LEFT(tabDaten[[#This Row],[Gld]],2)),tabGliederung[],2,FALSE)</f>
        <v xml:space="preserve">78    Förderung der Land- u. Forstwirtschaft </v>
      </c>
      <c r="G21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78    Förderung der Land- u. Forstwirtschaft </v>
      </c>
      <c r="H2140" s="14" t="str">
        <f>LEFT(tabDaten[[#This Row],[Gld]],4) &amp; "    " &amp;VLOOKUP((tabDaten[[#This Row],[MandNr]]&amp;"x"&amp;LEFT(tabDaten[[#This Row],[Gld]],4)),tabGliederung[],2,FALSE)</f>
        <v xml:space="preserve">7850    Förderung der Landwirtschaft </v>
      </c>
      <c r="I2140" s="14" t="str">
        <f>IF(OR(LEFT(tabDaten[[#This Row],[Grp]],1)*1=3,LEFT(tabDaten[[#This Row],[Grp]],1)*1=9),LEFT(tabDaten[[#This Row],[Grp]],2),LEFT(tabDaten[[#This Row],[Grp]],1))</f>
        <v>5</v>
      </c>
      <c r="J2140" s="14" t="str">
        <f>VLOOKUP(tabDaten[[#This Row],[GrpKurz]],tabGruppierung[],2,FALSE)</f>
        <v>A   Sächlicher Verwaltungs- und Betriebsaufwand</v>
      </c>
      <c r="K21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7850-510000    Feldwegunterhaltung   </v>
      </c>
      <c r="L2140" s="17">
        <f>IF(OR(tabDaten[[#This Row],[art]]="00",tabDaten[[#This Row],[art]]="10"),tabDaten[[#This Row],[Plan]],tabDaten[[#This Row],[Plan]]*-1)</f>
        <v>-300000</v>
      </c>
      <c r="M2140" s="18">
        <f>IF(OR(tabDaten[[#This Row],[art]]="00",tabDaten[[#This Row],[art]]="10",tabDaten[[#This Row],[art]]="60",tabDaten[[#This Row],[art]]="70"),tabDaten[[#This Row],[Rechnung]],tabDaten[[#This Row],[Rechnung]]*-1)</f>
        <v>-303470.46999999997</v>
      </c>
      <c r="N2140" s="44">
        <v>1</v>
      </c>
      <c r="O2140" s="45" t="s">
        <v>997</v>
      </c>
      <c r="P2140" s="45" t="s">
        <v>1415</v>
      </c>
      <c r="Q2140" s="45" t="s">
        <v>1731</v>
      </c>
      <c r="R2140" s="45" t="s">
        <v>995</v>
      </c>
      <c r="S2140" s="45" t="s">
        <v>1546</v>
      </c>
      <c r="T2140" s="44" t="s">
        <v>264</v>
      </c>
      <c r="U2140" s="46">
        <v>300000</v>
      </c>
      <c r="V2140" s="46">
        <v>303470.46999999997</v>
      </c>
    </row>
    <row r="2141" spans="2:22" x14ac:dyDescent="0.2">
      <c r="B2141" s="14" t="str">
        <f>IF(tabDaten[[#This Row],[MandNr]]="","Fehler",IF(tabDaten[[#This Row],[MandNr]]=1,"1 Stadt Bad Rappenau","2 Eigenbetrieb Stadtenwässerung"))</f>
        <v>1 Stadt Bad Rappenau</v>
      </c>
      <c r="C2141" s="14" t="str">
        <f>IF(OR(tabDaten[[#This Row],[art]]="00",tabDaten[[#This Row],[art]]="01",tabDaten[[#This Row],[art]]="60",tabDaten[[#This Row],[art]]="61"),"0 Verwaltungshaushalt","1 Vermögenshaushalt")</f>
        <v>0 Verwaltungshaushalt</v>
      </c>
      <c r="D2141" s="14" t="str">
        <f>VLOOKUP(tabDaten[[#This Row],[art]],tabKontenart[],2,FALSE)</f>
        <v>01 Ausgaben VerwaltungsHH</v>
      </c>
      <c r="E2141" s="14" t="str">
        <f>LEFT(tabDaten[[#This Row],[Gld]],1) &amp; "    " &amp;VLOOKUP((tabDaten[[#This Row],[MandNr]]&amp;"x"&amp;LEFT(tabDaten[[#This Row],[Gld]],1)),tabGliederung[],2,FALSE)</f>
        <v>7    öffentliche Einrichtungen,  Wirtschaftsförderung</v>
      </c>
      <c r="F2141" s="14" t="str">
        <f>LEFT(tabDaten[[#This Row],[Gld]],2) &amp; "    " &amp;VLOOKUP((tabDaten[[#This Row],[MandNr]]&amp;"x"&amp;LEFT(tabDaten[[#This Row],[Gld]],2)),tabGliederung[],2,FALSE)</f>
        <v xml:space="preserve">78    Förderung der Land- u. Forstwirtschaft </v>
      </c>
      <c r="G21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78    Förderung der Land- u. Forstwirtschaft </v>
      </c>
      <c r="H2141" s="14" t="str">
        <f>LEFT(tabDaten[[#This Row],[Gld]],4) &amp; "    " &amp;VLOOKUP((tabDaten[[#This Row],[MandNr]]&amp;"x"&amp;LEFT(tabDaten[[#This Row],[Gld]],4)),tabGliederung[],2,FALSE)</f>
        <v xml:space="preserve">7850    Förderung der Landwirtschaft </v>
      </c>
      <c r="I2141" s="14" t="str">
        <f>IF(OR(LEFT(tabDaten[[#This Row],[Grp]],1)*1=3,LEFT(tabDaten[[#This Row],[Grp]],1)*1=9),LEFT(tabDaten[[#This Row],[Grp]],2),LEFT(tabDaten[[#This Row],[Grp]],1))</f>
        <v>5</v>
      </c>
      <c r="J2141" s="14" t="str">
        <f>VLOOKUP(tabDaten[[#This Row],[GrpKurz]],tabGruppierung[],2,FALSE)</f>
        <v>A   Sächlicher Verwaltungs- und Betriebsaufwand</v>
      </c>
      <c r="K21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7850-511000    Sanierung Drainagesysteme   </v>
      </c>
      <c r="L2141" s="17">
        <f>IF(OR(tabDaten[[#This Row],[art]]="00",tabDaten[[#This Row],[art]]="10"),tabDaten[[#This Row],[Plan]],tabDaten[[#This Row],[Plan]]*-1)</f>
        <v>-25000</v>
      </c>
      <c r="M2141" s="18">
        <f>IF(OR(tabDaten[[#This Row],[art]]="00",tabDaten[[#This Row],[art]]="10",tabDaten[[#This Row],[art]]="60",tabDaten[[#This Row],[art]]="70"),tabDaten[[#This Row],[Rechnung]],tabDaten[[#This Row],[Rechnung]]*-1)</f>
        <v>-7284.46</v>
      </c>
      <c r="N2141" s="44">
        <v>1</v>
      </c>
      <c r="O2141" s="45" t="s">
        <v>997</v>
      </c>
      <c r="P2141" s="45" t="s">
        <v>1415</v>
      </c>
      <c r="Q2141" s="45" t="s">
        <v>1789</v>
      </c>
      <c r="R2141" s="45" t="s">
        <v>995</v>
      </c>
      <c r="S2141" s="45" t="s">
        <v>1546</v>
      </c>
      <c r="T2141" s="44" t="s">
        <v>265</v>
      </c>
      <c r="U2141" s="46">
        <v>25000</v>
      </c>
      <c r="V2141" s="46">
        <v>7284.46</v>
      </c>
    </row>
    <row r="2142" spans="2:22" x14ac:dyDescent="0.2">
      <c r="B2142" s="14" t="str">
        <f>IF(tabDaten[[#This Row],[MandNr]]="","Fehler",IF(tabDaten[[#This Row],[MandNr]]=1,"1 Stadt Bad Rappenau","2 Eigenbetrieb Stadtenwässerung"))</f>
        <v>1 Stadt Bad Rappenau</v>
      </c>
      <c r="C2142" s="14" t="str">
        <f>IF(OR(tabDaten[[#This Row],[art]]="00",tabDaten[[#This Row],[art]]="01",tabDaten[[#This Row],[art]]="60",tabDaten[[#This Row],[art]]="61"),"0 Verwaltungshaushalt","1 Vermögenshaushalt")</f>
        <v>0 Verwaltungshaushalt</v>
      </c>
      <c r="D2142" s="14" t="str">
        <f>VLOOKUP(tabDaten[[#This Row],[art]],tabKontenart[],2,FALSE)</f>
        <v>01 Ausgaben VerwaltungsHH</v>
      </c>
      <c r="E2142" s="14" t="str">
        <f>LEFT(tabDaten[[#This Row],[Gld]],1) &amp; "    " &amp;VLOOKUP((tabDaten[[#This Row],[MandNr]]&amp;"x"&amp;LEFT(tabDaten[[#This Row],[Gld]],1)),tabGliederung[],2,FALSE)</f>
        <v>7    öffentliche Einrichtungen,  Wirtschaftsförderung</v>
      </c>
      <c r="F2142" s="14" t="str">
        <f>LEFT(tabDaten[[#This Row],[Gld]],2) &amp; "    " &amp;VLOOKUP((tabDaten[[#This Row],[MandNr]]&amp;"x"&amp;LEFT(tabDaten[[#This Row],[Gld]],2)),tabGliederung[],2,FALSE)</f>
        <v xml:space="preserve">78    Förderung der Land- u. Forstwirtschaft </v>
      </c>
      <c r="G21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78    Förderung der Land- u. Forstwirtschaft </v>
      </c>
      <c r="H2142" s="14" t="str">
        <f>LEFT(tabDaten[[#This Row],[Gld]],4) &amp; "    " &amp;VLOOKUP((tabDaten[[#This Row],[MandNr]]&amp;"x"&amp;LEFT(tabDaten[[#This Row],[Gld]],4)),tabGliederung[],2,FALSE)</f>
        <v xml:space="preserve">7850    Förderung der Landwirtschaft </v>
      </c>
      <c r="I2142" s="14" t="str">
        <f>IF(OR(LEFT(tabDaten[[#This Row],[Grp]],1)*1=3,LEFT(tabDaten[[#This Row],[Grp]],1)*1=9),LEFT(tabDaten[[#This Row],[Grp]],2),LEFT(tabDaten[[#This Row],[Grp]],1))</f>
        <v>5</v>
      </c>
      <c r="J2142" s="14" t="str">
        <f>VLOOKUP(tabDaten[[#This Row],[GrpKurz]],tabGruppierung[],2,FALSE)</f>
        <v>A   Sächlicher Verwaltungs- und Betriebsaufwand</v>
      </c>
      <c r="K21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7850-531000    Mieten und Pachten für Liegenschaften   </v>
      </c>
      <c r="L2142" s="17">
        <f>IF(OR(tabDaten[[#This Row],[art]]="00",tabDaten[[#This Row],[art]]="10"),tabDaten[[#This Row],[Plan]],tabDaten[[#This Row],[Plan]]*-1)</f>
        <v>0</v>
      </c>
      <c r="M2142" s="18">
        <f>IF(OR(tabDaten[[#This Row],[art]]="00",tabDaten[[#This Row],[art]]="10",tabDaten[[#This Row],[art]]="60",tabDaten[[#This Row],[art]]="70"),tabDaten[[#This Row],[Rechnung]],tabDaten[[#This Row],[Rechnung]]*-1)</f>
        <v>-170</v>
      </c>
      <c r="N2142" s="44">
        <v>1</v>
      </c>
      <c r="O2142" s="45" t="s">
        <v>997</v>
      </c>
      <c r="P2142" s="45" t="s">
        <v>1415</v>
      </c>
      <c r="Q2142" s="45" t="s">
        <v>1748</v>
      </c>
      <c r="R2142" s="45" t="s">
        <v>995</v>
      </c>
      <c r="S2142" s="45" t="s">
        <v>1546</v>
      </c>
      <c r="T2142" s="44" t="s">
        <v>2210</v>
      </c>
      <c r="U2142" s="46">
        <v>0</v>
      </c>
      <c r="V2142" s="46">
        <v>170</v>
      </c>
    </row>
    <row r="2143" spans="2:22" x14ac:dyDescent="0.2">
      <c r="B2143" s="14" t="str">
        <f>IF(tabDaten[[#This Row],[MandNr]]="","Fehler",IF(tabDaten[[#This Row],[MandNr]]=1,"1 Stadt Bad Rappenau","2 Eigenbetrieb Stadtenwässerung"))</f>
        <v>1 Stadt Bad Rappenau</v>
      </c>
      <c r="C2143" s="14" t="str">
        <f>IF(OR(tabDaten[[#This Row],[art]]="00",tabDaten[[#This Row],[art]]="01",tabDaten[[#This Row],[art]]="60",tabDaten[[#This Row],[art]]="61"),"0 Verwaltungshaushalt","1 Vermögenshaushalt")</f>
        <v>0 Verwaltungshaushalt</v>
      </c>
      <c r="D2143" s="14" t="str">
        <f>VLOOKUP(tabDaten[[#This Row],[art]],tabKontenart[],2,FALSE)</f>
        <v>01 Ausgaben VerwaltungsHH</v>
      </c>
      <c r="E2143" s="14" t="str">
        <f>LEFT(tabDaten[[#This Row],[Gld]],1) &amp; "    " &amp;VLOOKUP((tabDaten[[#This Row],[MandNr]]&amp;"x"&amp;LEFT(tabDaten[[#This Row],[Gld]],1)),tabGliederung[],2,FALSE)</f>
        <v>7    öffentliche Einrichtungen,  Wirtschaftsförderung</v>
      </c>
      <c r="F2143" s="14" t="str">
        <f>LEFT(tabDaten[[#This Row],[Gld]],2) &amp; "    " &amp;VLOOKUP((tabDaten[[#This Row],[MandNr]]&amp;"x"&amp;LEFT(tabDaten[[#This Row],[Gld]],2)),tabGliederung[],2,FALSE)</f>
        <v xml:space="preserve">78    Förderung der Land- u. Forstwirtschaft </v>
      </c>
      <c r="G21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78    Förderung der Land- u. Forstwirtschaft </v>
      </c>
      <c r="H2143" s="14" t="str">
        <f>LEFT(tabDaten[[#This Row],[Gld]],4) &amp; "    " &amp;VLOOKUP((tabDaten[[#This Row],[MandNr]]&amp;"x"&amp;LEFT(tabDaten[[#This Row],[Gld]],4)),tabGliederung[],2,FALSE)</f>
        <v xml:space="preserve">7850    Förderung der Landwirtschaft </v>
      </c>
      <c r="I2143" s="14" t="str">
        <f>IF(OR(LEFT(tabDaten[[#This Row],[Grp]],1)*1=3,LEFT(tabDaten[[#This Row],[Grp]],1)*1=9),LEFT(tabDaten[[#This Row],[Grp]],2),LEFT(tabDaten[[#This Row],[Grp]],1))</f>
        <v>6</v>
      </c>
      <c r="J2143" s="14" t="str">
        <f>VLOOKUP(tabDaten[[#This Row],[GrpKurz]],tabGruppierung[],2,FALSE)</f>
        <v>A   Sächlicher Verwaltungs- und Betriebsaufwand</v>
      </c>
      <c r="K21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7850-679000    Innere Verrechnungen   </v>
      </c>
      <c r="L2143" s="17">
        <f>IF(OR(tabDaten[[#This Row],[art]]="00",tabDaten[[#This Row],[art]]="10"),tabDaten[[#This Row],[Plan]],tabDaten[[#This Row],[Plan]]*-1)</f>
        <v>-96000</v>
      </c>
      <c r="M2143" s="18">
        <f>IF(OR(tabDaten[[#This Row],[art]]="00",tabDaten[[#This Row],[art]]="10",tabDaten[[#This Row],[art]]="60",tabDaten[[#This Row],[art]]="70"),tabDaten[[#This Row],[Rechnung]],tabDaten[[#This Row],[Rechnung]]*-1)</f>
        <v>0</v>
      </c>
      <c r="N2143" s="44">
        <v>1</v>
      </c>
      <c r="O2143" s="45" t="s">
        <v>997</v>
      </c>
      <c r="P2143" s="45" t="s">
        <v>1415</v>
      </c>
      <c r="Q2143" s="45" t="s">
        <v>1728</v>
      </c>
      <c r="R2143" s="45" t="s">
        <v>995</v>
      </c>
      <c r="S2143" s="45" t="s">
        <v>1546</v>
      </c>
      <c r="T2143" s="44" t="s">
        <v>11</v>
      </c>
      <c r="U2143" s="46">
        <v>96000</v>
      </c>
      <c r="V2143" s="46">
        <v>0</v>
      </c>
    </row>
    <row r="2144" spans="2:22" x14ac:dyDescent="0.2">
      <c r="B2144" s="14" t="str">
        <f>IF(tabDaten[[#This Row],[MandNr]]="","Fehler",IF(tabDaten[[#This Row],[MandNr]]=1,"1 Stadt Bad Rappenau","2 Eigenbetrieb Stadtenwässerung"))</f>
        <v>1 Stadt Bad Rappenau</v>
      </c>
      <c r="C2144" s="14" t="str">
        <f>IF(OR(tabDaten[[#This Row],[art]]="00",tabDaten[[#This Row],[art]]="01",tabDaten[[#This Row],[art]]="60",tabDaten[[#This Row],[art]]="61"),"0 Verwaltungshaushalt","1 Vermögenshaushalt")</f>
        <v>0 Verwaltungshaushalt</v>
      </c>
      <c r="D2144" s="14" t="str">
        <f>VLOOKUP(tabDaten[[#This Row],[art]],tabKontenart[],2,FALSE)</f>
        <v>01 Ausgaben VerwaltungsHH</v>
      </c>
      <c r="E2144" s="14" t="str">
        <f>LEFT(tabDaten[[#This Row],[Gld]],1) &amp; "    " &amp;VLOOKUP((tabDaten[[#This Row],[MandNr]]&amp;"x"&amp;LEFT(tabDaten[[#This Row],[Gld]],1)),tabGliederung[],2,FALSE)</f>
        <v>7    öffentliche Einrichtungen,  Wirtschaftsförderung</v>
      </c>
      <c r="F2144" s="14" t="str">
        <f>LEFT(tabDaten[[#This Row],[Gld]],2) &amp; "    " &amp;VLOOKUP((tabDaten[[#This Row],[MandNr]]&amp;"x"&amp;LEFT(tabDaten[[#This Row],[Gld]],2)),tabGliederung[],2,FALSE)</f>
        <v xml:space="preserve">78    Förderung der Land- u. Forstwirtschaft </v>
      </c>
      <c r="G21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78    Förderung der Land- u. Forstwirtschaft </v>
      </c>
      <c r="H2144" s="14" t="str">
        <f>LEFT(tabDaten[[#This Row],[Gld]],4) &amp; "    " &amp;VLOOKUP((tabDaten[[#This Row],[MandNr]]&amp;"x"&amp;LEFT(tabDaten[[#This Row],[Gld]],4)),tabGliederung[],2,FALSE)</f>
        <v xml:space="preserve">7850    Förderung der Landwirtschaft </v>
      </c>
      <c r="I2144" s="14" t="str">
        <f>IF(OR(LEFT(tabDaten[[#This Row],[Grp]],1)*1=3,LEFT(tabDaten[[#This Row],[Grp]],1)*1=9),LEFT(tabDaten[[#This Row],[Grp]],2),LEFT(tabDaten[[#This Row],[Grp]],1))</f>
        <v>7</v>
      </c>
      <c r="J2144" s="14" t="str">
        <f>VLOOKUP(tabDaten[[#This Row],[GrpKurz]],tabGruppierung[],2,FALSE)</f>
        <v>A   Zuweisungen und Zuschüsse (nicht für Investitionen)</v>
      </c>
      <c r="K21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7850-700000    Zuschüsse an Vereine  </v>
      </c>
      <c r="L2144" s="17">
        <f>IF(OR(tabDaten[[#This Row],[art]]="00",tabDaten[[#This Row],[art]]="10"),tabDaten[[#This Row],[Plan]],tabDaten[[#This Row],[Plan]]*-1)</f>
        <v>-500</v>
      </c>
      <c r="M2144" s="18">
        <f>IF(OR(tabDaten[[#This Row],[art]]="00",tabDaten[[#This Row],[art]]="10",tabDaten[[#This Row],[art]]="60",tabDaten[[#This Row],[art]]="70"),tabDaten[[#This Row],[Rechnung]],tabDaten[[#This Row],[Rechnung]]*-1)</f>
        <v>-380</v>
      </c>
      <c r="N2144" s="44">
        <v>1</v>
      </c>
      <c r="O2144" s="45" t="s">
        <v>997</v>
      </c>
      <c r="P2144" s="45" t="s">
        <v>1415</v>
      </c>
      <c r="Q2144" s="45" t="s">
        <v>1766</v>
      </c>
      <c r="R2144" s="45" t="s">
        <v>995</v>
      </c>
      <c r="S2144" s="45" t="s">
        <v>1546</v>
      </c>
      <c r="T2144" s="44" t="s">
        <v>236</v>
      </c>
      <c r="U2144" s="46">
        <v>500</v>
      </c>
      <c r="V2144" s="46">
        <v>380</v>
      </c>
    </row>
    <row r="2145" spans="2:22" x14ac:dyDescent="0.2">
      <c r="B2145" s="14" t="str">
        <f>IF(tabDaten[[#This Row],[MandNr]]="","Fehler",IF(tabDaten[[#This Row],[MandNr]]=1,"1 Stadt Bad Rappenau","2 Eigenbetrieb Stadtenwässerung"))</f>
        <v>1 Stadt Bad Rappenau</v>
      </c>
      <c r="C2145" s="14" t="str">
        <f>IF(OR(tabDaten[[#This Row],[art]]="00",tabDaten[[#This Row],[art]]="01",tabDaten[[#This Row],[art]]="60",tabDaten[[#This Row],[art]]="61"),"0 Verwaltungshaushalt","1 Vermögenshaushalt")</f>
        <v>0 Verwaltungshaushalt</v>
      </c>
      <c r="D2145" s="14" t="str">
        <f>VLOOKUP(tabDaten[[#This Row],[art]],tabKontenart[],2,FALSE)</f>
        <v>01 Ausgaben VerwaltungsHH</v>
      </c>
      <c r="E2145" s="14" t="str">
        <f>LEFT(tabDaten[[#This Row],[Gld]],1) &amp; "    " &amp;VLOOKUP((tabDaten[[#This Row],[MandNr]]&amp;"x"&amp;LEFT(tabDaten[[#This Row],[Gld]],1)),tabGliederung[],2,FALSE)</f>
        <v>7    öffentliche Einrichtungen,  Wirtschaftsförderung</v>
      </c>
      <c r="F2145" s="14" t="str">
        <f>LEFT(tabDaten[[#This Row],[Gld]],2) &amp; "    " &amp;VLOOKUP((tabDaten[[#This Row],[MandNr]]&amp;"x"&amp;LEFT(tabDaten[[#This Row],[Gld]],2)),tabGliederung[],2,FALSE)</f>
        <v>79    Fremdenverkehr, Sonst. Förderung von  Wirtschaft und Verkehr</v>
      </c>
      <c r="G21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145" s="14" t="str">
        <f>LEFT(tabDaten[[#This Row],[Gld]],4) &amp; "    " &amp;VLOOKUP((tabDaten[[#This Row],[MandNr]]&amp;"x"&amp;LEFT(tabDaten[[#This Row],[Gld]],4)),tabGliederung[],2,FALSE)</f>
        <v xml:space="preserve">7900    Fremdenverkehr </v>
      </c>
      <c r="I2145" s="14" t="str">
        <f>IF(OR(LEFT(tabDaten[[#This Row],[Grp]],1)*1=3,LEFT(tabDaten[[#This Row],[Grp]],1)*1=9),LEFT(tabDaten[[#This Row],[Grp]],2),LEFT(tabDaten[[#This Row],[Grp]],1))</f>
        <v>5</v>
      </c>
      <c r="J2145" s="14" t="str">
        <f>VLOOKUP(tabDaten[[#This Row],[GrpKurz]],tabGruppierung[],2,FALSE)</f>
        <v>A   Sächlicher Verwaltungs- und Betriebsaufwand</v>
      </c>
      <c r="K21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7900-520000    Geräte, Ausstattungs- und Einrichtungsgegenstände  </v>
      </c>
      <c r="L2145" s="17">
        <f>IF(OR(tabDaten[[#This Row],[art]]="00",tabDaten[[#This Row],[art]]="10"),tabDaten[[#This Row],[Plan]],tabDaten[[#This Row],[Plan]]*-1)</f>
        <v>-4000</v>
      </c>
      <c r="M2145" s="18">
        <f>IF(OR(tabDaten[[#This Row],[art]]="00",tabDaten[[#This Row],[art]]="10",tabDaten[[#This Row],[art]]="60",tabDaten[[#This Row],[art]]="70"),tabDaten[[#This Row],[Rechnung]],tabDaten[[#This Row],[Rechnung]]*-1)</f>
        <v>0</v>
      </c>
      <c r="N2145" s="44">
        <v>1</v>
      </c>
      <c r="O2145" s="45" t="s">
        <v>997</v>
      </c>
      <c r="P2145" s="45" t="s">
        <v>1418</v>
      </c>
      <c r="Q2145" s="45" t="s">
        <v>1714</v>
      </c>
      <c r="R2145" s="45" t="s">
        <v>995</v>
      </c>
      <c r="S2145" s="45" t="s">
        <v>1546</v>
      </c>
      <c r="T2145" s="44" t="s">
        <v>125</v>
      </c>
      <c r="U2145" s="46">
        <v>4000</v>
      </c>
      <c r="V2145" s="46">
        <v>0</v>
      </c>
    </row>
    <row r="2146" spans="2:22" x14ac:dyDescent="0.2">
      <c r="B2146" s="14" t="str">
        <f>IF(tabDaten[[#This Row],[MandNr]]="","Fehler",IF(tabDaten[[#This Row],[MandNr]]=1,"1 Stadt Bad Rappenau","2 Eigenbetrieb Stadtenwässerung"))</f>
        <v>1 Stadt Bad Rappenau</v>
      </c>
      <c r="C2146" s="14" t="str">
        <f>IF(OR(tabDaten[[#This Row],[art]]="00",tabDaten[[#This Row],[art]]="01",tabDaten[[#This Row],[art]]="60",tabDaten[[#This Row],[art]]="61"),"0 Verwaltungshaushalt","1 Vermögenshaushalt")</f>
        <v>0 Verwaltungshaushalt</v>
      </c>
      <c r="D2146" s="14" t="str">
        <f>VLOOKUP(tabDaten[[#This Row],[art]],tabKontenart[],2,FALSE)</f>
        <v>01 Ausgaben VerwaltungsHH</v>
      </c>
      <c r="E2146" s="14" t="str">
        <f>LEFT(tabDaten[[#This Row],[Gld]],1) &amp; "    " &amp;VLOOKUP((tabDaten[[#This Row],[MandNr]]&amp;"x"&amp;LEFT(tabDaten[[#This Row],[Gld]],1)),tabGliederung[],2,FALSE)</f>
        <v>7    öffentliche Einrichtungen,  Wirtschaftsförderung</v>
      </c>
      <c r="F2146" s="14" t="str">
        <f>LEFT(tabDaten[[#This Row],[Gld]],2) &amp; "    " &amp;VLOOKUP((tabDaten[[#This Row],[MandNr]]&amp;"x"&amp;LEFT(tabDaten[[#This Row],[Gld]],2)),tabGliederung[],2,FALSE)</f>
        <v>79    Fremdenverkehr, Sonst. Förderung von  Wirtschaft und Verkehr</v>
      </c>
      <c r="G21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146" s="14" t="str">
        <f>LEFT(tabDaten[[#This Row],[Gld]],4) &amp; "    " &amp;VLOOKUP((tabDaten[[#This Row],[MandNr]]&amp;"x"&amp;LEFT(tabDaten[[#This Row],[Gld]],4)),tabGliederung[],2,FALSE)</f>
        <v xml:space="preserve">7900    Fremdenverkehr </v>
      </c>
      <c r="I2146" s="14" t="str">
        <f>IF(OR(LEFT(tabDaten[[#This Row],[Grp]],1)*1=3,LEFT(tabDaten[[#This Row],[Grp]],1)*1=9),LEFT(tabDaten[[#This Row],[Grp]],2),LEFT(tabDaten[[#This Row],[Grp]],1))</f>
        <v>6</v>
      </c>
      <c r="J2146" s="14" t="str">
        <f>VLOOKUP(tabDaten[[#This Row],[GrpKurz]],tabGruppierung[],2,FALSE)</f>
        <v>A   Sächlicher Verwaltungs- und Betriebsaufwand</v>
      </c>
      <c r="K21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7900-638000    EDV-Kosten   </v>
      </c>
      <c r="L2146" s="17">
        <f>IF(OR(tabDaten[[#This Row],[art]]="00",tabDaten[[#This Row],[art]]="10"),tabDaten[[#This Row],[Plan]],tabDaten[[#This Row],[Plan]]*-1)</f>
        <v>-1200</v>
      </c>
      <c r="M2146" s="18">
        <f>IF(OR(tabDaten[[#This Row],[art]]="00",tabDaten[[#This Row],[art]]="10",tabDaten[[#This Row],[art]]="60",tabDaten[[#This Row],[art]]="70"),tabDaten[[#This Row],[Rechnung]],tabDaten[[#This Row],[Rechnung]]*-1)</f>
        <v>-9287.44</v>
      </c>
      <c r="N2146" s="44">
        <v>1</v>
      </c>
      <c r="O2146" s="45" t="s">
        <v>997</v>
      </c>
      <c r="P2146" s="45" t="s">
        <v>1418</v>
      </c>
      <c r="Q2146" s="45" t="s">
        <v>1722</v>
      </c>
      <c r="R2146" s="45" t="s">
        <v>995</v>
      </c>
      <c r="S2146" s="45" t="s">
        <v>1546</v>
      </c>
      <c r="T2146" s="44" t="s">
        <v>117</v>
      </c>
      <c r="U2146" s="46">
        <v>1200</v>
      </c>
      <c r="V2146" s="46">
        <v>9287.44</v>
      </c>
    </row>
    <row r="2147" spans="2:22" x14ac:dyDescent="0.2">
      <c r="B2147" s="14" t="str">
        <f>IF(tabDaten[[#This Row],[MandNr]]="","Fehler",IF(tabDaten[[#This Row],[MandNr]]=1,"1 Stadt Bad Rappenau","2 Eigenbetrieb Stadtenwässerung"))</f>
        <v>1 Stadt Bad Rappenau</v>
      </c>
      <c r="C2147" s="14" t="str">
        <f>IF(OR(tabDaten[[#This Row],[art]]="00",tabDaten[[#This Row],[art]]="01",tabDaten[[#This Row],[art]]="60",tabDaten[[#This Row],[art]]="61"),"0 Verwaltungshaushalt","1 Vermögenshaushalt")</f>
        <v>0 Verwaltungshaushalt</v>
      </c>
      <c r="D2147" s="14" t="str">
        <f>VLOOKUP(tabDaten[[#This Row],[art]],tabKontenart[],2,FALSE)</f>
        <v>01 Ausgaben VerwaltungsHH</v>
      </c>
      <c r="E2147" s="14" t="str">
        <f>LEFT(tabDaten[[#This Row],[Gld]],1) &amp; "    " &amp;VLOOKUP((tabDaten[[#This Row],[MandNr]]&amp;"x"&amp;LEFT(tabDaten[[#This Row],[Gld]],1)),tabGliederung[],2,FALSE)</f>
        <v>7    öffentliche Einrichtungen,  Wirtschaftsförderung</v>
      </c>
      <c r="F2147" s="14" t="str">
        <f>LEFT(tabDaten[[#This Row],[Gld]],2) &amp; "    " &amp;VLOOKUP((tabDaten[[#This Row],[MandNr]]&amp;"x"&amp;LEFT(tabDaten[[#This Row],[Gld]],2)),tabGliederung[],2,FALSE)</f>
        <v>79    Fremdenverkehr, Sonst. Förderung von  Wirtschaft und Verkehr</v>
      </c>
      <c r="G21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147" s="14" t="str">
        <f>LEFT(tabDaten[[#This Row],[Gld]],4) &amp; "    " &amp;VLOOKUP((tabDaten[[#This Row],[MandNr]]&amp;"x"&amp;LEFT(tabDaten[[#This Row],[Gld]],4)),tabGliederung[],2,FALSE)</f>
        <v xml:space="preserve">7900    Fremdenverkehr </v>
      </c>
      <c r="I2147" s="14" t="str">
        <f>IF(OR(LEFT(tabDaten[[#This Row],[Grp]],1)*1=3,LEFT(tabDaten[[#This Row],[Grp]],1)*1=9),LEFT(tabDaten[[#This Row],[Grp]],2),LEFT(tabDaten[[#This Row],[Grp]],1))</f>
        <v>6</v>
      </c>
      <c r="J2147" s="14" t="str">
        <f>VLOOKUP(tabDaten[[#This Row],[GrpKurz]],tabGruppierung[],2,FALSE)</f>
        <v>A   Sächlicher Verwaltungs- und Betriebsaufwand</v>
      </c>
      <c r="K21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7900-640000    Steuern, Versicherung. , Schadensfälle, Sonderabgaben  </v>
      </c>
      <c r="L2147" s="17">
        <f>IF(OR(tabDaten[[#This Row],[art]]="00",tabDaten[[#This Row],[art]]="10"),tabDaten[[#This Row],[Plan]],tabDaten[[#This Row],[Plan]]*-1)</f>
        <v>-100</v>
      </c>
      <c r="M2147" s="18">
        <f>IF(OR(tabDaten[[#This Row],[art]]="00",tabDaten[[#This Row],[art]]="10",tabDaten[[#This Row],[art]]="60",tabDaten[[#This Row],[art]]="70"),tabDaten[[#This Row],[Rechnung]],tabDaten[[#This Row],[Rechnung]]*-1)</f>
        <v>0</v>
      </c>
      <c r="N2147" s="44">
        <v>1</v>
      </c>
      <c r="O2147" s="45" t="s">
        <v>997</v>
      </c>
      <c r="P2147" s="45" t="s">
        <v>1418</v>
      </c>
      <c r="Q2147" s="45" t="s">
        <v>1723</v>
      </c>
      <c r="R2147" s="45" t="s">
        <v>995</v>
      </c>
      <c r="S2147" s="45" t="s">
        <v>1546</v>
      </c>
      <c r="T2147" s="44" t="s">
        <v>144</v>
      </c>
      <c r="U2147" s="46">
        <v>100</v>
      </c>
      <c r="V2147" s="46">
        <v>0</v>
      </c>
    </row>
    <row r="2148" spans="2:22" x14ac:dyDescent="0.2">
      <c r="B2148" s="14" t="str">
        <f>IF(tabDaten[[#This Row],[MandNr]]="","Fehler",IF(tabDaten[[#This Row],[MandNr]]=1,"1 Stadt Bad Rappenau","2 Eigenbetrieb Stadtenwässerung"))</f>
        <v>1 Stadt Bad Rappenau</v>
      </c>
      <c r="C2148" s="14" t="str">
        <f>IF(OR(tabDaten[[#This Row],[art]]="00",tabDaten[[#This Row],[art]]="01",tabDaten[[#This Row],[art]]="60",tabDaten[[#This Row],[art]]="61"),"0 Verwaltungshaushalt","1 Vermögenshaushalt")</f>
        <v>0 Verwaltungshaushalt</v>
      </c>
      <c r="D2148" s="14" t="str">
        <f>VLOOKUP(tabDaten[[#This Row],[art]],tabKontenart[],2,FALSE)</f>
        <v>01 Ausgaben VerwaltungsHH</v>
      </c>
      <c r="E2148" s="14" t="str">
        <f>LEFT(tabDaten[[#This Row],[Gld]],1) &amp; "    " &amp;VLOOKUP((tabDaten[[#This Row],[MandNr]]&amp;"x"&amp;LEFT(tabDaten[[#This Row],[Gld]],1)),tabGliederung[],2,FALSE)</f>
        <v>7    öffentliche Einrichtungen,  Wirtschaftsförderung</v>
      </c>
      <c r="F2148" s="14" t="str">
        <f>LEFT(tabDaten[[#This Row],[Gld]],2) &amp; "    " &amp;VLOOKUP((tabDaten[[#This Row],[MandNr]]&amp;"x"&amp;LEFT(tabDaten[[#This Row],[Gld]],2)),tabGliederung[],2,FALSE)</f>
        <v>79    Fremdenverkehr, Sonst. Förderung von  Wirtschaft und Verkehr</v>
      </c>
      <c r="G21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148" s="14" t="str">
        <f>LEFT(tabDaten[[#This Row],[Gld]],4) &amp; "    " &amp;VLOOKUP((tabDaten[[#This Row],[MandNr]]&amp;"x"&amp;LEFT(tabDaten[[#This Row],[Gld]],4)),tabGliederung[],2,FALSE)</f>
        <v xml:space="preserve">7900    Fremdenverkehr </v>
      </c>
      <c r="I2148" s="14" t="str">
        <f>IF(OR(LEFT(tabDaten[[#This Row],[Grp]],1)*1=3,LEFT(tabDaten[[#This Row],[Grp]],1)*1=9),LEFT(tabDaten[[#This Row],[Grp]],2),LEFT(tabDaten[[#This Row],[Grp]],1))</f>
        <v>6</v>
      </c>
      <c r="J2148" s="14" t="str">
        <f>VLOOKUP(tabDaten[[#This Row],[GrpKurz]],tabGruppierung[],2,FALSE)</f>
        <v>A   Sächlicher Verwaltungs- und Betriebsaufwand</v>
      </c>
      <c r="K21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7900-679000    Innere Verrechnungen   </v>
      </c>
      <c r="L2148" s="17">
        <f>IF(OR(tabDaten[[#This Row],[art]]="00",tabDaten[[#This Row],[art]]="10"),tabDaten[[#This Row],[Plan]],tabDaten[[#This Row],[Plan]]*-1)</f>
        <v>-900</v>
      </c>
      <c r="M2148" s="18">
        <f>IF(OR(tabDaten[[#This Row],[art]]="00",tabDaten[[#This Row],[art]]="10",tabDaten[[#This Row],[art]]="60",tabDaten[[#This Row],[art]]="70"),tabDaten[[#This Row],[Rechnung]],tabDaten[[#This Row],[Rechnung]]*-1)</f>
        <v>0</v>
      </c>
      <c r="N2148" s="44">
        <v>1</v>
      </c>
      <c r="O2148" s="45" t="s">
        <v>997</v>
      </c>
      <c r="P2148" s="45" t="s">
        <v>1418</v>
      </c>
      <c r="Q2148" s="45" t="s">
        <v>1728</v>
      </c>
      <c r="R2148" s="45" t="s">
        <v>995</v>
      </c>
      <c r="S2148" s="45" t="s">
        <v>1546</v>
      </c>
      <c r="T2148" s="44" t="s">
        <v>11</v>
      </c>
      <c r="U2148" s="46">
        <v>900</v>
      </c>
      <c r="V2148" s="46">
        <v>0</v>
      </c>
    </row>
    <row r="2149" spans="2:22" x14ac:dyDescent="0.2">
      <c r="B2149" s="14" t="str">
        <f>IF(tabDaten[[#This Row],[MandNr]]="","Fehler",IF(tabDaten[[#This Row],[MandNr]]=1,"1 Stadt Bad Rappenau","2 Eigenbetrieb Stadtenwässerung"))</f>
        <v>1 Stadt Bad Rappenau</v>
      </c>
      <c r="C2149" s="14" t="str">
        <f>IF(OR(tabDaten[[#This Row],[art]]="00",tabDaten[[#This Row],[art]]="01",tabDaten[[#This Row],[art]]="60",tabDaten[[#This Row],[art]]="61"),"0 Verwaltungshaushalt","1 Vermögenshaushalt")</f>
        <v>0 Verwaltungshaushalt</v>
      </c>
      <c r="D2149" s="14" t="str">
        <f>VLOOKUP(tabDaten[[#This Row],[art]],tabKontenart[],2,FALSE)</f>
        <v>01 Ausgaben VerwaltungsHH</v>
      </c>
      <c r="E2149" s="14" t="str">
        <f>LEFT(tabDaten[[#This Row],[Gld]],1) &amp; "    " &amp;VLOOKUP((tabDaten[[#This Row],[MandNr]]&amp;"x"&amp;LEFT(tabDaten[[#This Row],[Gld]],1)),tabGliederung[],2,FALSE)</f>
        <v>7    öffentliche Einrichtungen,  Wirtschaftsförderung</v>
      </c>
      <c r="F2149" s="14" t="str">
        <f>LEFT(tabDaten[[#This Row],[Gld]],2) &amp; "    " &amp;VLOOKUP((tabDaten[[#This Row],[MandNr]]&amp;"x"&amp;LEFT(tabDaten[[#This Row],[Gld]],2)),tabGliederung[],2,FALSE)</f>
        <v>79    Fremdenverkehr, Sonst. Förderung von  Wirtschaft und Verkehr</v>
      </c>
      <c r="G21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149" s="14" t="str">
        <f>LEFT(tabDaten[[#This Row],[Gld]],4) &amp; "    " &amp;VLOOKUP((tabDaten[[#This Row],[MandNr]]&amp;"x"&amp;LEFT(tabDaten[[#This Row],[Gld]],4)),tabGliederung[],2,FALSE)</f>
        <v xml:space="preserve">7900    Fremdenverkehr </v>
      </c>
      <c r="I2149" s="14" t="str">
        <f>IF(OR(LEFT(tabDaten[[#This Row],[Grp]],1)*1=3,LEFT(tabDaten[[#This Row],[Grp]],1)*1=9),LEFT(tabDaten[[#This Row],[Grp]],2),LEFT(tabDaten[[#This Row],[Grp]],1))</f>
        <v>7</v>
      </c>
      <c r="J2149" s="14" t="str">
        <f>VLOOKUP(tabDaten[[#This Row],[GrpKurz]],tabGruppierung[],2,FALSE)</f>
        <v>A   Zuweisungen und Zuschüsse (nicht für Investitionen)</v>
      </c>
      <c r="K21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7900-715000    Zuschüsse an BTB   </v>
      </c>
      <c r="L2149" s="17">
        <f>IF(OR(tabDaten[[#This Row],[art]]="00",tabDaten[[#This Row],[art]]="10"),tabDaten[[#This Row],[Plan]],tabDaten[[#This Row],[Plan]]*-1)</f>
        <v>-835000</v>
      </c>
      <c r="M2149" s="18">
        <f>IF(OR(tabDaten[[#This Row],[art]]="00",tabDaten[[#This Row],[art]]="10",tabDaten[[#This Row],[art]]="60",tabDaten[[#This Row],[art]]="70"),tabDaten[[#This Row],[Rechnung]],tabDaten[[#This Row],[Rechnung]]*-1)</f>
        <v>-764500</v>
      </c>
      <c r="N2149" s="44">
        <v>1</v>
      </c>
      <c r="O2149" s="45" t="s">
        <v>997</v>
      </c>
      <c r="P2149" s="45" t="s">
        <v>1418</v>
      </c>
      <c r="Q2149" s="45" t="s">
        <v>1754</v>
      </c>
      <c r="R2149" s="45" t="s">
        <v>995</v>
      </c>
      <c r="S2149" s="45" t="s">
        <v>1546</v>
      </c>
      <c r="T2149" s="44" t="s">
        <v>266</v>
      </c>
      <c r="U2149" s="46">
        <v>835000</v>
      </c>
      <c r="V2149" s="46">
        <v>764500</v>
      </c>
    </row>
    <row r="2150" spans="2:22" x14ac:dyDescent="0.2">
      <c r="B2150" s="14" t="str">
        <f>IF(tabDaten[[#This Row],[MandNr]]="","Fehler",IF(tabDaten[[#This Row],[MandNr]]=1,"1 Stadt Bad Rappenau","2 Eigenbetrieb Stadtenwässerung"))</f>
        <v>1 Stadt Bad Rappenau</v>
      </c>
      <c r="C2150" s="14" t="str">
        <f>IF(OR(tabDaten[[#This Row],[art]]="00",tabDaten[[#This Row],[art]]="01",tabDaten[[#This Row],[art]]="60",tabDaten[[#This Row],[art]]="61"),"0 Verwaltungshaushalt","1 Vermögenshaushalt")</f>
        <v>0 Verwaltungshaushalt</v>
      </c>
      <c r="D2150" s="14" t="str">
        <f>VLOOKUP(tabDaten[[#This Row],[art]],tabKontenart[],2,FALSE)</f>
        <v>01 Ausgaben VerwaltungsHH</v>
      </c>
      <c r="E2150" s="14" t="str">
        <f>LEFT(tabDaten[[#This Row],[Gld]],1) &amp; "    " &amp;VLOOKUP((tabDaten[[#This Row],[MandNr]]&amp;"x"&amp;LEFT(tabDaten[[#This Row],[Gld]],1)),tabGliederung[],2,FALSE)</f>
        <v>7    öffentliche Einrichtungen,  Wirtschaftsförderung</v>
      </c>
      <c r="F2150" s="14" t="str">
        <f>LEFT(tabDaten[[#This Row],[Gld]],2) &amp; "    " &amp;VLOOKUP((tabDaten[[#This Row],[MandNr]]&amp;"x"&amp;LEFT(tabDaten[[#This Row],[Gld]],2)),tabGliederung[],2,FALSE)</f>
        <v>79    Fremdenverkehr, Sonst. Förderung von  Wirtschaft und Verkehr</v>
      </c>
      <c r="G21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150" s="14" t="str">
        <f>LEFT(tabDaten[[#This Row],[Gld]],4) &amp; "    " &amp;VLOOKUP((tabDaten[[#This Row],[MandNr]]&amp;"x"&amp;LEFT(tabDaten[[#This Row],[Gld]],4)),tabGliederung[],2,FALSE)</f>
        <v xml:space="preserve">7900    Fremdenverkehr </v>
      </c>
      <c r="I2150" s="14" t="str">
        <f>IF(OR(LEFT(tabDaten[[#This Row],[Grp]],1)*1=3,LEFT(tabDaten[[#This Row],[Grp]],1)*1=9),LEFT(tabDaten[[#This Row],[Grp]],2),LEFT(tabDaten[[#This Row],[Grp]],1))</f>
        <v>7</v>
      </c>
      <c r="J2150" s="14" t="str">
        <f>VLOOKUP(tabDaten[[#This Row],[GrpKurz]],tabGruppierung[],2,FALSE)</f>
        <v>A   Zuweisungen und Zuschüsse (nicht für Investitionen)</v>
      </c>
      <c r="K21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7900-715200    Zuschüsse an KUK   </v>
      </c>
      <c r="L2150" s="17">
        <f>IF(OR(tabDaten[[#This Row],[art]]="00",tabDaten[[#This Row],[art]]="10"),tabDaten[[#This Row],[Plan]],tabDaten[[#This Row],[Plan]]*-1)</f>
        <v>-2170400</v>
      </c>
      <c r="M2150" s="18">
        <f>IF(OR(tabDaten[[#This Row],[art]]="00",tabDaten[[#This Row],[art]]="10",tabDaten[[#This Row],[art]]="60",tabDaten[[#This Row],[art]]="70"),tabDaten[[#This Row],[Rechnung]],tabDaten[[#This Row],[Rechnung]]*-1)</f>
        <v>-2655080</v>
      </c>
      <c r="N2150" s="44">
        <v>1</v>
      </c>
      <c r="O2150" s="45" t="s">
        <v>997</v>
      </c>
      <c r="P2150" s="45" t="s">
        <v>1418</v>
      </c>
      <c r="Q2150" s="45" t="s">
        <v>1790</v>
      </c>
      <c r="R2150" s="45" t="s">
        <v>995</v>
      </c>
      <c r="S2150" s="45" t="s">
        <v>1546</v>
      </c>
      <c r="T2150" s="44" t="s">
        <v>267</v>
      </c>
      <c r="U2150" s="46">
        <v>2170400</v>
      </c>
      <c r="V2150" s="46">
        <v>2655080</v>
      </c>
    </row>
    <row r="2151" spans="2:22" x14ac:dyDescent="0.2">
      <c r="B2151" s="14" t="str">
        <f>IF(tabDaten[[#This Row],[MandNr]]="","Fehler",IF(tabDaten[[#This Row],[MandNr]]=1,"1 Stadt Bad Rappenau","2 Eigenbetrieb Stadtenwässerung"))</f>
        <v>1 Stadt Bad Rappenau</v>
      </c>
      <c r="C2151" s="14" t="str">
        <f>IF(OR(tabDaten[[#This Row],[art]]="00",tabDaten[[#This Row],[art]]="01",tabDaten[[#This Row],[art]]="60",tabDaten[[#This Row],[art]]="61"),"0 Verwaltungshaushalt","1 Vermögenshaushalt")</f>
        <v>0 Verwaltungshaushalt</v>
      </c>
      <c r="D2151" s="14" t="str">
        <f>VLOOKUP(tabDaten[[#This Row],[art]],tabKontenart[],2,FALSE)</f>
        <v>01 Ausgaben VerwaltungsHH</v>
      </c>
      <c r="E2151" s="14" t="str">
        <f>LEFT(tabDaten[[#This Row],[Gld]],1) &amp; "    " &amp;VLOOKUP((tabDaten[[#This Row],[MandNr]]&amp;"x"&amp;LEFT(tabDaten[[#This Row],[Gld]],1)),tabGliederung[],2,FALSE)</f>
        <v>7    öffentliche Einrichtungen,  Wirtschaftsförderung</v>
      </c>
      <c r="F2151" s="14" t="str">
        <f>LEFT(tabDaten[[#This Row],[Gld]],2) &amp; "    " &amp;VLOOKUP((tabDaten[[#This Row],[MandNr]]&amp;"x"&amp;LEFT(tabDaten[[#This Row],[Gld]],2)),tabGliederung[],2,FALSE)</f>
        <v>79    Fremdenverkehr, Sonst. Förderung von  Wirtschaft und Verkehr</v>
      </c>
      <c r="G21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51" s="14" t="str">
        <f>LEFT(tabDaten[[#This Row],[Gld]],4) &amp; "    " &amp;VLOOKUP((tabDaten[[#This Row],[MandNr]]&amp;"x"&amp;LEFT(tabDaten[[#This Row],[Gld]],4)),tabGliederung[],2,FALSE)</f>
        <v xml:space="preserve">7910    Wirtschaftsförderung </v>
      </c>
      <c r="I2151" s="14" t="str">
        <f>IF(OR(LEFT(tabDaten[[#This Row],[Grp]],1)*1=3,LEFT(tabDaten[[#This Row],[Grp]],1)*1=9),LEFT(tabDaten[[#This Row],[Grp]],2),LEFT(tabDaten[[#This Row],[Grp]],1))</f>
        <v>4</v>
      </c>
      <c r="J2151" s="14" t="str">
        <f>VLOOKUP(tabDaten[[#This Row],[GrpKurz]],tabGruppierung[],2,FALSE)</f>
        <v>A   Personalausgaben</v>
      </c>
      <c r="K21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7910-410000    Besoldung der Beamten   </v>
      </c>
      <c r="L2151" s="17">
        <f>IF(OR(tabDaten[[#This Row],[art]]="00",tabDaten[[#This Row],[art]]="10"),tabDaten[[#This Row],[Plan]],tabDaten[[#This Row],[Plan]]*-1)</f>
        <v>-20700</v>
      </c>
      <c r="M2151" s="18">
        <f>IF(OR(tabDaten[[#This Row],[art]]="00",tabDaten[[#This Row],[art]]="10",tabDaten[[#This Row],[art]]="60",tabDaten[[#This Row],[art]]="70"),tabDaten[[#This Row],[Rechnung]],tabDaten[[#This Row],[Rechnung]]*-1)</f>
        <v>-20298.41</v>
      </c>
      <c r="N2151" s="44">
        <v>1</v>
      </c>
      <c r="O2151" s="45" t="s">
        <v>997</v>
      </c>
      <c r="P2151" s="45" t="s">
        <v>1420</v>
      </c>
      <c r="Q2151" s="45" t="s">
        <v>1706</v>
      </c>
      <c r="R2151" s="45" t="s">
        <v>995</v>
      </c>
      <c r="S2151" s="45" t="s">
        <v>1546</v>
      </c>
      <c r="T2151" s="44" t="s">
        <v>122</v>
      </c>
      <c r="U2151" s="46">
        <v>20700</v>
      </c>
      <c r="V2151" s="46">
        <v>20298.41</v>
      </c>
    </row>
    <row r="2152" spans="2:22" x14ac:dyDescent="0.2">
      <c r="B2152" s="14" t="str">
        <f>IF(tabDaten[[#This Row],[MandNr]]="","Fehler",IF(tabDaten[[#This Row],[MandNr]]=1,"1 Stadt Bad Rappenau","2 Eigenbetrieb Stadtenwässerung"))</f>
        <v>1 Stadt Bad Rappenau</v>
      </c>
      <c r="C2152" s="14" t="str">
        <f>IF(OR(tabDaten[[#This Row],[art]]="00",tabDaten[[#This Row],[art]]="01",tabDaten[[#This Row],[art]]="60",tabDaten[[#This Row],[art]]="61"),"0 Verwaltungshaushalt","1 Vermögenshaushalt")</f>
        <v>0 Verwaltungshaushalt</v>
      </c>
      <c r="D2152" s="14" t="str">
        <f>VLOOKUP(tabDaten[[#This Row],[art]],tabKontenart[],2,FALSE)</f>
        <v>01 Ausgaben VerwaltungsHH</v>
      </c>
      <c r="E2152" s="14" t="str">
        <f>LEFT(tabDaten[[#This Row],[Gld]],1) &amp; "    " &amp;VLOOKUP((tabDaten[[#This Row],[MandNr]]&amp;"x"&amp;LEFT(tabDaten[[#This Row],[Gld]],1)),tabGliederung[],2,FALSE)</f>
        <v>7    öffentliche Einrichtungen,  Wirtschaftsförderung</v>
      </c>
      <c r="F2152" s="14" t="str">
        <f>LEFT(tabDaten[[#This Row],[Gld]],2) &amp; "    " &amp;VLOOKUP((tabDaten[[#This Row],[MandNr]]&amp;"x"&amp;LEFT(tabDaten[[#This Row],[Gld]],2)),tabGliederung[],2,FALSE)</f>
        <v>79    Fremdenverkehr, Sonst. Förderung von  Wirtschaft und Verkehr</v>
      </c>
      <c r="G21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52" s="14" t="str">
        <f>LEFT(tabDaten[[#This Row],[Gld]],4) &amp; "    " &amp;VLOOKUP((tabDaten[[#This Row],[MandNr]]&amp;"x"&amp;LEFT(tabDaten[[#This Row],[Gld]],4)),tabGliederung[],2,FALSE)</f>
        <v xml:space="preserve">7910    Wirtschaftsförderung </v>
      </c>
      <c r="I2152" s="14" t="str">
        <f>IF(OR(LEFT(tabDaten[[#This Row],[Grp]],1)*1=3,LEFT(tabDaten[[#This Row],[Grp]],1)*1=9),LEFT(tabDaten[[#This Row],[Grp]],2),LEFT(tabDaten[[#This Row],[Grp]],1))</f>
        <v>4</v>
      </c>
      <c r="J2152" s="14" t="str">
        <f>VLOOKUP(tabDaten[[#This Row],[GrpKurz]],tabGruppierung[],2,FALSE)</f>
        <v>A   Personalausgaben</v>
      </c>
      <c r="K21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7910-430000    Beiträge Versorgungskasse   </v>
      </c>
      <c r="L2152" s="17">
        <f>IF(OR(tabDaten[[#This Row],[art]]="00",tabDaten[[#This Row],[art]]="10"),tabDaten[[#This Row],[Plan]],tabDaten[[#This Row],[Plan]]*-1)</f>
        <v>-6600</v>
      </c>
      <c r="M2152" s="18">
        <f>IF(OR(tabDaten[[#This Row],[art]]="00",tabDaten[[#This Row],[art]]="10",tabDaten[[#This Row],[art]]="60",tabDaten[[#This Row],[art]]="70"),tabDaten[[#This Row],[Rechnung]],tabDaten[[#This Row],[Rechnung]]*-1)</f>
        <v>-7366.92</v>
      </c>
      <c r="N2152" s="44">
        <v>1</v>
      </c>
      <c r="O2152" s="45" t="s">
        <v>997</v>
      </c>
      <c r="P2152" s="45" t="s">
        <v>1420</v>
      </c>
      <c r="Q2152" s="45" t="s">
        <v>1708</v>
      </c>
      <c r="R2152" s="45" t="s">
        <v>995</v>
      </c>
      <c r="S2152" s="45" t="s">
        <v>1546</v>
      </c>
      <c r="T2152" s="44" t="s">
        <v>103</v>
      </c>
      <c r="U2152" s="46">
        <v>6600</v>
      </c>
      <c r="V2152" s="46">
        <v>7366.92</v>
      </c>
    </row>
    <row r="2153" spans="2:22" x14ac:dyDescent="0.2">
      <c r="B2153" s="14" t="str">
        <f>IF(tabDaten[[#This Row],[MandNr]]="","Fehler",IF(tabDaten[[#This Row],[MandNr]]=1,"1 Stadt Bad Rappenau","2 Eigenbetrieb Stadtenwässerung"))</f>
        <v>1 Stadt Bad Rappenau</v>
      </c>
      <c r="C2153" s="14" t="str">
        <f>IF(OR(tabDaten[[#This Row],[art]]="00",tabDaten[[#This Row],[art]]="01",tabDaten[[#This Row],[art]]="60",tabDaten[[#This Row],[art]]="61"),"0 Verwaltungshaushalt","1 Vermögenshaushalt")</f>
        <v>0 Verwaltungshaushalt</v>
      </c>
      <c r="D2153" s="14" t="str">
        <f>VLOOKUP(tabDaten[[#This Row],[art]],tabKontenart[],2,FALSE)</f>
        <v>01 Ausgaben VerwaltungsHH</v>
      </c>
      <c r="E2153" s="14" t="str">
        <f>LEFT(tabDaten[[#This Row],[Gld]],1) &amp; "    " &amp;VLOOKUP((tabDaten[[#This Row],[MandNr]]&amp;"x"&amp;LEFT(tabDaten[[#This Row],[Gld]],1)),tabGliederung[],2,FALSE)</f>
        <v>7    öffentliche Einrichtungen,  Wirtschaftsförderung</v>
      </c>
      <c r="F2153" s="14" t="str">
        <f>LEFT(tabDaten[[#This Row],[Gld]],2) &amp; "    " &amp;VLOOKUP((tabDaten[[#This Row],[MandNr]]&amp;"x"&amp;LEFT(tabDaten[[#This Row],[Gld]],2)),tabGliederung[],2,FALSE)</f>
        <v>79    Fremdenverkehr, Sonst. Förderung von  Wirtschaft und Verkehr</v>
      </c>
      <c r="G21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53" s="14" t="str">
        <f>LEFT(tabDaten[[#This Row],[Gld]],4) &amp; "    " &amp;VLOOKUP((tabDaten[[#This Row],[MandNr]]&amp;"x"&amp;LEFT(tabDaten[[#This Row],[Gld]],4)),tabGliederung[],2,FALSE)</f>
        <v xml:space="preserve">7910    Wirtschaftsförderung </v>
      </c>
      <c r="I2153" s="14" t="str">
        <f>IF(OR(LEFT(tabDaten[[#This Row],[Grp]],1)*1=3,LEFT(tabDaten[[#This Row],[Grp]],1)*1=9),LEFT(tabDaten[[#This Row],[Grp]],2),LEFT(tabDaten[[#This Row],[Grp]],1))</f>
        <v>4</v>
      </c>
      <c r="J2153" s="14" t="str">
        <f>VLOOKUP(tabDaten[[#This Row],[GrpKurz]],tabGruppierung[],2,FALSE)</f>
        <v>A   Personalausgaben</v>
      </c>
      <c r="K21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7910-450000    Beihilfen, Unterstützung und dgl.  </v>
      </c>
      <c r="L2153" s="17">
        <f>IF(OR(tabDaten[[#This Row],[art]]="00",tabDaten[[#This Row],[art]]="10"),tabDaten[[#This Row],[Plan]],tabDaten[[#This Row],[Plan]]*-1)</f>
        <v>-1000</v>
      </c>
      <c r="M2153" s="18">
        <f>IF(OR(tabDaten[[#This Row],[art]]="00",tabDaten[[#This Row],[art]]="10",tabDaten[[#This Row],[art]]="60",tabDaten[[#This Row],[art]]="70"),tabDaten[[#This Row],[Rechnung]],tabDaten[[#This Row],[Rechnung]]*-1)</f>
        <v>-952</v>
      </c>
      <c r="N2153" s="44">
        <v>1</v>
      </c>
      <c r="O2153" s="45" t="s">
        <v>997</v>
      </c>
      <c r="P2153" s="45" t="s">
        <v>1420</v>
      </c>
      <c r="Q2153" s="45" t="s">
        <v>1711</v>
      </c>
      <c r="R2153" s="45" t="s">
        <v>995</v>
      </c>
      <c r="S2153" s="45" t="s">
        <v>1546</v>
      </c>
      <c r="T2153" s="44" t="s">
        <v>106</v>
      </c>
      <c r="U2153" s="46">
        <v>1000</v>
      </c>
      <c r="V2153" s="46">
        <v>952</v>
      </c>
    </row>
    <row r="2154" spans="2:22" x14ac:dyDescent="0.2">
      <c r="B2154" s="14" t="str">
        <f>IF(tabDaten[[#This Row],[MandNr]]="","Fehler",IF(tabDaten[[#This Row],[MandNr]]=1,"1 Stadt Bad Rappenau","2 Eigenbetrieb Stadtenwässerung"))</f>
        <v>1 Stadt Bad Rappenau</v>
      </c>
      <c r="C2154" s="14" t="str">
        <f>IF(OR(tabDaten[[#This Row],[art]]="00",tabDaten[[#This Row],[art]]="01",tabDaten[[#This Row],[art]]="60",tabDaten[[#This Row],[art]]="61"),"0 Verwaltungshaushalt","1 Vermögenshaushalt")</f>
        <v>0 Verwaltungshaushalt</v>
      </c>
      <c r="D2154" s="14" t="str">
        <f>VLOOKUP(tabDaten[[#This Row],[art]],tabKontenart[],2,FALSE)</f>
        <v>01 Ausgaben VerwaltungsHH</v>
      </c>
      <c r="E2154" s="14" t="str">
        <f>LEFT(tabDaten[[#This Row],[Gld]],1) &amp; "    " &amp;VLOOKUP((tabDaten[[#This Row],[MandNr]]&amp;"x"&amp;LEFT(tabDaten[[#This Row],[Gld]],1)),tabGliederung[],2,FALSE)</f>
        <v>7    öffentliche Einrichtungen,  Wirtschaftsförderung</v>
      </c>
      <c r="F2154" s="14" t="str">
        <f>LEFT(tabDaten[[#This Row],[Gld]],2) &amp; "    " &amp;VLOOKUP((tabDaten[[#This Row],[MandNr]]&amp;"x"&amp;LEFT(tabDaten[[#This Row],[Gld]],2)),tabGliederung[],2,FALSE)</f>
        <v>79    Fremdenverkehr, Sonst. Förderung von  Wirtschaft und Verkehr</v>
      </c>
      <c r="G21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54" s="14" t="str">
        <f>LEFT(tabDaten[[#This Row],[Gld]],4) &amp; "    " &amp;VLOOKUP((tabDaten[[#This Row],[MandNr]]&amp;"x"&amp;LEFT(tabDaten[[#This Row],[Gld]],4)),tabGliederung[],2,FALSE)</f>
        <v xml:space="preserve">7910    Wirtschaftsförderung </v>
      </c>
      <c r="I2154" s="14" t="str">
        <f>IF(OR(LEFT(tabDaten[[#This Row],[Grp]],1)*1=3,LEFT(tabDaten[[#This Row],[Grp]],1)*1=9),LEFT(tabDaten[[#This Row],[Grp]],2),LEFT(tabDaten[[#This Row],[Grp]],1))</f>
        <v>4</v>
      </c>
      <c r="J2154" s="14" t="str">
        <f>VLOOKUP(tabDaten[[#This Row],[GrpKurz]],tabGruppierung[],2,FALSE)</f>
        <v>A   Personalausgaben</v>
      </c>
      <c r="K21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7910-460000    Personalnebenausgaben   </v>
      </c>
      <c r="L2154" s="17">
        <f>IF(OR(tabDaten[[#This Row],[art]]="00",tabDaten[[#This Row],[art]]="10"),tabDaten[[#This Row],[Plan]],tabDaten[[#This Row],[Plan]]*-1)</f>
        <v>-100</v>
      </c>
      <c r="M2154" s="18">
        <f>IF(OR(tabDaten[[#This Row],[art]]="00",tabDaten[[#This Row],[art]]="10",tabDaten[[#This Row],[art]]="60",tabDaten[[#This Row],[art]]="70"),tabDaten[[#This Row],[Rechnung]],tabDaten[[#This Row],[Rechnung]]*-1)</f>
        <v>0</v>
      </c>
      <c r="N2154" s="44">
        <v>1</v>
      </c>
      <c r="O2154" s="45" t="s">
        <v>997</v>
      </c>
      <c r="P2154" s="45" t="s">
        <v>1420</v>
      </c>
      <c r="Q2154" s="45" t="s">
        <v>1712</v>
      </c>
      <c r="R2154" s="45" t="s">
        <v>995</v>
      </c>
      <c r="S2154" s="45" t="s">
        <v>1546</v>
      </c>
      <c r="T2154" s="44" t="s">
        <v>107</v>
      </c>
      <c r="U2154" s="46">
        <v>100</v>
      </c>
      <c r="V2154" s="46">
        <v>0</v>
      </c>
    </row>
    <row r="2155" spans="2:22" x14ac:dyDescent="0.2">
      <c r="B2155" s="14" t="str">
        <f>IF(tabDaten[[#This Row],[MandNr]]="","Fehler",IF(tabDaten[[#This Row],[MandNr]]=1,"1 Stadt Bad Rappenau","2 Eigenbetrieb Stadtenwässerung"))</f>
        <v>1 Stadt Bad Rappenau</v>
      </c>
      <c r="C2155" s="14" t="str">
        <f>IF(OR(tabDaten[[#This Row],[art]]="00",tabDaten[[#This Row],[art]]="01",tabDaten[[#This Row],[art]]="60",tabDaten[[#This Row],[art]]="61"),"0 Verwaltungshaushalt","1 Vermögenshaushalt")</f>
        <v>0 Verwaltungshaushalt</v>
      </c>
      <c r="D2155" s="14" t="str">
        <f>VLOOKUP(tabDaten[[#This Row],[art]],tabKontenart[],2,FALSE)</f>
        <v>01 Ausgaben VerwaltungsHH</v>
      </c>
      <c r="E2155" s="14" t="str">
        <f>LEFT(tabDaten[[#This Row],[Gld]],1) &amp; "    " &amp;VLOOKUP((tabDaten[[#This Row],[MandNr]]&amp;"x"&amp;LEFT(tabDaten[[#This Row],[Gld]],1)),tabGliederung[],2,FALSE)</f>
        <v>7    öffentliche Einrichtungen,  Wirtschaftsförderung</v>
      </c>
      <c r="F2155" s="14" t="str">
        <f>LEFT(tabDaten[[#This Row],[Gld]],2) &amp; "    " &amp;VLOOKUP((tabDaten[[#This Row],[MandNr]]&amp;"x"&amp;LEFT(tabDaten[[#This Row],[Gld]],2)),tabGliederung[],2,FALSE)</f>
        <v>79    Fremdenverkehr, Sonst. Förderung von  Wirtschaft und Verkehr</v>
      </c>
      <c r="G21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55" s="14" t="str">
        <f>LEFT(tabDaten[[#This Row],[Gld]],4) &amp; "    " &amp;VLOOKUP((tabDaten[[#This Row],[MandNr]]&amp;"x"&amp;LEFT(tabDaten[[#This Row],[Gld]],4)),tabGliederung[],2,FALSE)</f>
        <v xml:space="preserve">7910    Wirtschaftsförderung </v>
      </c>
      <c r="I2155" s="14" t="str">
        <f>IF(OR(LEFT(tabDaten[[#This Row],[Grp]],1)*1=3,LEFT(tabDaten[[#This Row],[Grp]],1)*1=9),LEFT(tabDaten[[#This Row],[Grp]],2),LEFT(tabDaten[[#This Row],[Grp]],1))</f>
        <v>4</v>
      </c>
      <c r="J2155" s="14" t="str">
        <f>VLOOKUP(tabDaten[[#This Row],[GrpKurz]],tabGruppierung[],2,FALSE)</f>
        <v>A   Personalausgaben</v>
      </c>
      <c r="K21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7910-462000    Betriebsausflug   </v>
      </c>
      <c r="L2155" s="17">
        <f>IF(OR(tabDaten[[#This Row],[art]]="00",tabDaten[[#This Row],[art]]="10"),tabDaten[[#This Row],[Plan]],tabDaten[[#This Row],[Plan]]*-1)</f>
        <v>-100</v>
      </c>
      <c r="M2155" s="18">
        <f>IF(OR(tabDaten[[#This Row],[art]]="00",tabDaten[[#This Row],[art]]="10",tabDaten[[#This Row],[art]]="60",tabDaten[[#This Row],[art]]="70"),tabDaten[[#This Row],[Rechnung]],tabDaten[[#This Row],[Rechnung]]*-1)</f>
        <v>0</v>
      </c>
      <c r="N2155" s="44">
        <v>1</v>
      </c>
      <c r="O2155" s="45" t="s">
        <v>997</v>
      </c>
      <c r="P2155" s="45" t="s">
        <v>1420</v>
      </c>
      <c r="Q2155" s="45" t="s">
        <v>1713</v>
      </c>
      <c r="R2155" s="45" t="s">
        <v>995</v>
      </c>
      <c r="S2155" s="45" t="s">
        <v>1546</v>
      </c>
      <c r="T2155" s="44" t="s">
        <v>108</v>
      </c>
      <c r="U2155" s="46">
        <v>100</v>
      </c>
      <c r="V2155" s="46">
        <v>0</v>
      </c>
    </row>
    <row r="2156" spans="2:22" x14ac:dyDescent="0.2">
      <c r="B2156" s="14" t="str">
        <f>IF(tabDaten[[#This Row],[MandNr]]="","Fehler",IF(tabDaten[[#This Row],[MandNr]]=1,"1 Stadt Bad Rappenau","2 Eigenbetrieb Stadtenwässerung"))</f>
        <v>1 Stadt Bad Rappenau</v>
      </c>
      <c r="C2156" s="14" t="str">
        <f>IF(OR(tabDaten[[#This Row],[art]]="00",tabDaten[[#This Row],[art]]="01",tabDaten[[#This Row],[art]]="60",tabDaten[[#This Row],[art]]="61"),"0 Verwaltungshaushalt","1 Vermögenshaushalt")</f>
        <v>0 Verwaltungshaushalt</v>
      </c>
      <c r="D2156" s="14" t="str">
        <f>VLOOKUP(tabDaten[[#This Row],[art]],tabKontenart[],2,FALSE)</f>
        <v>01 Ausgaben VerwaltungsHH</v>
      </c>
      <c r="E2156" s="14" t="str">
        <f>LEFT(tabDaten[[#This Row],[Gld]],1) &amp; "    " &amp;VLOOKUP((tabDaten[[#This Row],[MandNr]]&amp;"x"&amp;LEFT(tabDaten[[#This Row],[Gld]],1)),tabGliederung[],2,FALSE)</f>
        <v>7    öffentliche Einrichtungen,  Wirtschaftsförderung</v>
      </c>
      <c r="F2156" s="14" t="str">
        <f>LEFT(tabDaten[[#This Row],[Gld]],2) &amp; "    " &amp;VLOOKUP((tabDaten[[#This Row],[MandNr]]&amp;"x"&amp;LEFT(tabDaten[[#This Row],[Gld]],2)),tabGliederung[],2,FALSE)</f>
        <v>79    Fremdenverkehr, Sonst. Förderung von  Wirtschaft und Verkehr</v>
      </c>
      <c r="G21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56" s="14" t="str">
        <f>LEFT(tabDaten[[#This Row],[Gld]],4) &amp; "    " &amp;VLOOKUP((tabDaten[[#This Row],[MandNr]]&amp;"x"&amp;LEFT(tabDaten[[#This Row],[Gld]],4)),tabGliederung[],2,FALSE)</f>
        <v xml:space="preserve">7910    Wirtschaftsförderung </v>
      </c>
      <c r="I2156" s="14" t="str">
        <f>IF(OR(LEFT(tabDaten[[#This Row],[Grp]],1)*1=3,LEFT(tabDaten[[#This Row],[Grp]],1)*1=9),LEFT(tabDaten[[#This Row],[Grp]],2),LEFT(tabDaten[[#This Row],[Grp]],1))</f>
        <v>5</v>
      </c>
      <c r="J2156" s="14" t="str">
        <f>VLOOKUP(tabDaten[[#This Row],[GrpKurz]],tabGruppierung[],2,FALSE)</f>
        <v>A   Sächlicher Verwaltungs- und Betriebsaufwand</v>
      </c>
      <c r="K21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7910-562000    Aus- und Fortbildung Umschulung  </v>
      </c>
      <c r="L2156" s="17">
        <f>IF(OR(tabDaten[[#This Row],[art]]="00",tabDaten[[#This Row],[art]]="10"),tabDaten[[#This Row],[Plan]],tabDaten[[#This Row],[Plan]]*-1)</f>
        <v>-500</v>
      </c>
      <c r="M2156" s="18">
        <f>IF(OR(tabDaten[[#This Row],[art]]="00",tabDaten[[#This Row],[art]]="10",tabDaten[[#This Row],[art]]="60",tabDaten[[#This Row],[art]]="70"),tabDaten[[#This Row],[Rechnung]],tabDaten[[#This Row],[Rechnung]]*-1)</f>
        <v>0</v>
      </c>
      <c r="N2156" s="44">
        <v>1</v>
      </c>
      <c r="O2156" s="45" t="s">
        <v>997</v>
      </c>
      <c r="P2156" s="45" t="s">
        <v>1420</v>
      </c>
      <c r="Q2156" s="45" t="s">
        <v>1727</v>
      </c>
      <c r="R2156" s="45" t="s">
        <v>995</v>
      </c>
      <c r="S2156" s="45" t="s">
        <v>1546</v>
      </c>
      <c r="T2156" s="44" t="s">
        <v>131</v>
      </c>
      <c r="U2156" s="46">
        <v>500</v>
      </c>
      <c r="V2156" s="46">
        <v>0</v>
      </c>
    </row>
    <row r="2157" spans="2:22" x14ac:dyDescent="0.2">
      <c r="B2157" s="14" t="str">
        <f>IF(tabDaten[[#This Row],[MandNr]]="","Fehler",IF(tabDaten[[#This Row],[MandNr]]=1,"1 Stadt Bad Rappenau","2 Eigenbetrieb Stadtenwässerung"))</f>
        <v>1 Stadt Bad Rappenau</v>
      </c>
      <c r="C2157" s="14" t="str">
        <f>IF(OR(tabDaten[[#This Row],[art]]="00",tabDaten[[#This Row],[art]]="01",tabDaten[[#This Row],[art]]="60",tabDaten[[#This Row],[art]]="61"),"0 Verwaltungshaushalt","1 Vermögenshaushalt")</f>
        <v>0 Verwaltungshaushalt</v>
      </c>
      <c r="D2157" s="14" t="str">
        <f>VLOOKUP(tabDaten[[#This Row],[art]],tabKontenart[],2,FALSE)</f>
        <v>01 Ausgaben VerwaltungsHH</v>
      </c>
      <c r="E2157" s="14" t="str">
        <f>LEFT(tabDaten[[#This Row],[Gld]],1) &amp; "    " &amp;VLOOKUP((tabDaten[[#This Row],[MandNr]]&amp;"x"&amp;LEFT(tabDaten[[#This Row],[Gld]],1)),tabGliederung[],2,FALSE)</f>
        <v>7    öffentliche Einrichtungen,  Wirtschaftsförderung</v>
      </c>
      <c r="F2157" s="14" t="str">
        <f>LEFT(tabDaten[[#This Row],[Gld]],2) &amp; "    " &amp;VLOOKUP((tabDaten[[#This Row],[MandNr]]&amp;"x"&amp;LEFT(tabDaten[[#This Row],[Gld]],2)),tabGliederung[],2,FALSE)</f>
        <v>79    Fremdenverkehr, Sonst. Förderung von  Wirtschaft und Verkehr</v>
      </c>
      <c r="G21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57" s="14" t="str">
        <f>LEFT(tabDaten[[#This Row],[Gld]],4) &amp; "    " &amp;VLOOKUP((tabDaten[[#This Row],[MandNr]]&amp;"x"&amp;LEFT(tabDaten[[#This Row],[Gld]],4)),tabGliederung[],2,FALSE)</f>
        <v xml:space="preserve">7910    Wirtschaftsförderung </v>
      </c>
      <c r="I2157" s="14" t="str">
        <f>IF(OR(LEFT(tabDaten[[#This Row],[Grp]],1)*1=3,LEFT(tabDaten[[#This Row],[Grp]],1)*1=9),LEFT(tabDaten[[#This Row],[Grp]],2),LEFT(tabDaten[[#This Row],[Grp]],1))</f>
        <v>6</v>
      </c>
      <c r="J2157" s="14" t="str">
        <f>VLOOKUP(tabDaten[[#This Row],[GrpKurz]],tabGruppierung[],2,FALSE)</f>
        <v>A   Sächlicher Verwaltungs- und Betriebsaufwand</v>
      </c>
      <c r="K21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7910-636000    sonstige spezielle Zweckausgaben (Anzeigen und sontiges Werbematerial)  </v>
      </c>
      <c r="L2157" s="17">
        <f>IF(OR(tabDaten[[#This Row],[art]]="00",tabDaten[[#This Row],[art]]="10"),tabDaten[[#This Row],[Plan]],tabDaten[[#This Row],[Plan]]*-1)</f>
        <v>-30000</v>
      </c>
      <c r="M2157" s="18">
        <f>IF(OR(tabDaten[[#This Row],[art]]="00",tabDaten[[#This Row],[art]]="10",tabDaten[[#This Row],[art]]="60",tabDaten[[#This Row],[art]]="70"),tabDaten[[#This Row],[Rechnung]],tabDaten[[#This Row],[Rechnung]]*-1)</f>
        <v>-12429.31</v>
      </c>
      <c r="N2157" s="44">
        <v>1</v>
      </c>
      <c r="O2157" s="45" t="s">
        <v>997</v>
      </c>
      <c r="P2157" s="45" t="s">
        <v>1420</v>
      </c>
      <c r="Q2157" s="45" t="s">
        <v>1739</v>
      </c>
      <c r="R2157" s="45" t="s">
        <v>995</v>
      </c>
      <c r="S2157" s="45" t="s">
        <v>1546</v>
      </c>
      <c r="T2157" s="44" t="s">
        <v>268</v>
      </c>
      <c r="U2157" s="46">
        <v>30000</v>
      </c>
      <c r="V2157" s="46">
        <v>12429.31</v>
      </c>
    </row>
    <row r="2158" spans="2:22" x14ac:dyDescent="0.2">
      <c r="B2158" s="14" t="str">
        <f>IF(tabDaten[[#This Row],[MandNr]]="","Fehler",IF(tabDaten[[#This Row],[MandNr]]=1,"1 Stadt Bad Rappenau","2 Eigenbetrieb Stadtenwässerung"))</f>
        <v>1 Stadt Bad Rappenau</v>
      </c>
      <c r="C2158" s="14" t="str">
        <f>IF(OR(tabDaten[[#This Row],[art]]="00",tabDaten[[#This Row],[art]]="01",tabDaten[[#This Row],[art]]="60",tabDaten[[#This Row],[art]]="61"),"0 Verwaltungshaushalt","1 Vermögenshaushalt")</f>
        <v>0 Verwaltungshaushalt</v>
      </c>
      <c r="D2158" s="14" t="str">
        <f>VLOOKUP(tabDaten[[#This Row],[art]],tabKontenart[],2,FALSE)</f>
        <v>01 Ausgaben VerwaltungsHH</v>
      </c>
      <c r="E2158" s="14" t="str">
        <f>LEFT(tabDaten[[#This Row],[Gld]],1) &amp; "    " &amp;VLOOKUP((tabDaten[[#This Row],[MandNr]]&amp;"x"&amp;LEFT(tabDaten[[#This Row],[Gld]],1)),tabGliederung[],2,FALSE)</f>
        <v>7    öffentliche Einrichtungen,  Wirtschaftsförderung</v>
      </c>
      <c r="F2158" s="14" t="str">
        <f>LEFT(tabDaten[[#This Row],[Gld]],2) &amp; "    " &amp;VLOOKUP((tabDaten[[#This Row],[MandNr]]&amp;"x"&amp;LEFT(tabDaten[[#This Row],[Gld]],2)),tabGliederung[],2,FALSE)</f>
        <v>79    Fremdenverkehr, Sonst. Förderung von  Wirtschaft und Verkehr</v>
      </c>
      <c r="G21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58" s="14" t="str">
        <f>LEFT(tabDaten[[#This Row],[Gld]],4) &amp; "    " &amp;VLOOKUP((tabDaten[[#This Row],[MandNr]]&amp;"x"&amp;LEFT(tabDaten[[#This Row],[Gld]],4)),tabGliederung[],2,FALSE)</f>
        <v xml:space="preserve">7910    Wirtschaftsförderung </v>
      </c>
      <c r="I2158" s="14" t="str">
        <f>IF(OR(LEFT(tabDaten[[#This Row],[Grp]],1)*1=3,LEFT(tabDaten[[#This Row],[Grp]],1)*1=9),LEFT(tabDaten[[#This Row],[Grp]],2),LEFT(tabDaten[[#This Row],[Grp]],1))</f>
        <v>6</v>
      </c>
      <c r="J2158" s="14" t="str">
        <f>VLOOKUP(tabDaten[[#This Row],[GrpKurz]],tabGruppierung[],2,FALSE)</f>
        <v>A   Sächlicher Verwaltungs- und Betriebsaufwand</v>
      </c>
      <c r="K21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7910-650000    Bürobedarf   </v>
      </c>
      <c r="L2158" s="17">
        <f>IF(OR(tabDaten[[#This Row],[art]]="00",tabDaten[[#This Row],[art]]="10"),tabDaten[[#This Row],[Plan]],tabDaten[[#This Row],[Plan]]*-1)</f>
        <v>-700</v>
      </c>
      <c r="M2158" s="18">
        <f>IF(OR(tabDaten[[#This Row],[art]]="00",tabDaten[[#This Row],[art]]="10",tabDaten[[#This Row],[art]]="60",tabDaten[[#This Row],[art]]="70"),tabDaten[[#This Row],[Rechnung]],tabDaten[[#This Row],[Rechnung]]*-1)</f>
        <v>0</v>
      </c>
      <c r="N2158" s="44">
        <v>1</v>
      </c>
      <c r="O2158" s="45" t="s">
        <v>997</v>
      </c>
      <c r="P2158" s="45" t="s">
        <v>1420</v>
      </c>
      <c r="Q2158" s="45" t="s">
        <v>1724</v>
      </c>
      <c r="R2158" s="45" t="s">
        <v>995</v>
      </c>
      <c r="S2158" s="45" t="s">
        <v>1546</v>
      </c>
      <c r="T2158" s="44" t="s">
        <v>119</v>
      </c>
      <c r="U2158" s="46">
        <v>700</v>
      </c>
      <c r="V2158" s="46">
        <v>0</v>
      </c>
    </row>
    <row r="2159" spans="2:22" x14ac:dyDescent="0.2">
      <c r="B2159" s="14" t="str">
        <f>IF(tabDaten[[#This Row],[MandNr]]="","Fehler",IF(tabDaten[[#This Row],[MandNr]]=1,"1 Stadt Bad Rappenau","2 Eigenbetrieb Stadtenwässerung"))</f>
        <v>1 Stadt Bad Rappenau</v>
      </c>
      <c r="C2159" s="14" t="str">
        <f>IF(OR(tabDaten[[#This Row],[art]]="00",tabDaten[[#This Row],[art]]="01",tabDaten[[#This Row],[art]]="60",tabDaten[[#This Row],[art]]="61"),"0 Verwaltungshaushalt","1 Vermögenshaushalt")</f>
        <v>0 Verwaltungshaushalt</v>
      </c>
      <c r="D2159" s="14" t="str">
        <f>VLOOKUP(tabDaten[[#This Row],[art]],tabKontenart[],2,FALSE)</f>
        <v>01 Ausgaben VerwaltungsHH</v>
      </c>
      <c r="E2159" s="14" t="str">
        <f>LEFT(tabDaten[[#This Row],[Gld]],1) &amp; "    " &amp;VLOOKUP((tabDaten[[#This Row],[MandNr]]&amp;"x"&amp;LEFT(tabDaten[[#This Row],[Gld]],1)),tabGliederung[],2,FALSE)</f>
        <v>7    öffentliche Einrichtungen,  Wirtschaftsförderung</v>
      </c>
      <c r="F2159" s="14" t="str">
        <f>LEFT(tabDaten[[#This Row],[Gld]],2) &amp; "    " &amp;VLOOKUP((tabDaten[[#This Row],[MandNr]]&amp;"x"&amp;LEFT(tabDaten[[#This Row],[Gld]],2)),tabGliederung[],2,FALSE)</f>
        <v>79    Fremdenverkehr, Sonst. Förderung von  Wirtschaft und Verkehr</v>
      </c>
      <c r="G21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59" s="14" t="str">
        <f>LEFT(tabDaten[[#This Row],[Gld]],4) &amp; "    " &amp;VLOOKUP((tabDaten[[#This Row],[MandNr]]&amp;"x"&amp;LEFT(tabDaten[[#This Row],[Gld]],4)),tabGliederung[],2,FALSE)</f>
        <v xml:space="preserve">7910    Wirtschaftsförderung </v>
      </c>
      <c r="I2159" s="14" t="str">
        <f>IF(OR(LEFT(tabDaten[[#This Row],[Grp]],1)*1=3,LEFT(tabDaten[[#This Row],[Grp]],1)*1=9),LEFT(tabDaten[[#This Row],[Grp]],2),LEFT(tabDaten[[#This Row],[Grp]],1))</f>
        <v>6</v>
      </c>
      <c r="J2159" s="14" t="str">
        <f>VLOOKUP(tabDaten[[#This Row],[GrpKurz]],tabGruppierung[],2,FALSE)</f>
        <v>A   Sächlicher Verwaltungs- und Betriebsaufwand</v>
      </c>
      <c r="K21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7910-655000    Sachverständigen-, Berater- und Gutachterkosten  </v>
      </c>
      <c r="L2159" s="17">
        <f>IF(OR(tabDaten[[#This Row],[art]]="00",tabDaten[[#This Row],[art]]="10"),tabDaten[[#This Row],[Plan]],tabDaten[[#This Row],[Plan]]*-1)</f>
        <v>-3000</v>
      </c>
      <c r="M2159" s="18">
        <f>IF(OR(tabDaten[[#This Row],[art]]="00",tabDaten[[#This Row],[art]]="10",tabDaten[[#This Row],[art]]="60",tabDaten[[#This Row],[art]]="70"),tabDaten[[#This Row],[Rechnung]],tabDaten[[#This Row],[Rechnung]]*-1)</f>
        <v>0</v>
      </c>
      <c r="N2159" s="44">
        <v>1</v>
      </c>
      <c r="O2159" s="45" t="s">
        <v>997</v>
      </c>
      <c r="P2159" s="45" t="s">
        <v>1420</v>
      </c>
      <c r="Q2159" s="45" t="s">
        <v>1729</v>
      </c>
      <c r="R2159" s="45" t="s">
        <v>995</v>
      </c>
      <c r="S2159" s="45" t="s">
        <v>1546</v>
      </c>
      <c r="T2159" s="44" t="s">
        <v>269</v>
      </c>
      <c r="U2159" s="46">
        <v>3000</v>
      </c>
      <c r="V2159" s="46">
        <v>0</v>
      </c>
    </row>
    <row r="2160" spans="2:22" x14ac:dyDescent="0.2">
      <c r="B2160" s="14" t="str">
        <f>IF(tabDaten[[#This Row],[MandNr]]="","Fehler",IF(tabDaten[[#This Row],[MandNr]]=1,"1 Stadt Bad Rappenau","2 Eigenbetrieb Stadtenwässerung"))</f>
        <v>1 Stadt Bad Rappenau</v>
      </c>
      <c r="C2160" s="14" t="str">
        <f>IF(OR(tabDaten[[#This Row],[art]]="00",tabDaten[[#This Row],[art]]="01",tabDaten[[#This Row],[art]]="60",tabDaten[[#This Row],[art]]="61"),"0 Verwaltungshaushalt","1 Vermögenshaushalt")</f>
        <v>0 Verwaltungshaushalt</v>
      </c>
      <c r="D2160" s="14" t="str">
        <f>VLOOKUP(tabDaten[[#This Row],[art]],tabKontenart[],2,FALSE)</f>
        <v>01 Ausgaben VerwaltungsHH</v>
      </c>
      <c r="E2160" s="14" t="str">
        <f>LEFT(tabDaten[[#This Row],[Gld]],1) &amp; "    " &amp;VLOOKUP((tabDaten[[#This Row],[MandNr]]&amp;"x"&amp;LEFT(tabDaten[[#This Row],[Gld]],1)),tabGliederung[],2,FALSE)</f>
        <v>7    öffentliche Einrichtungen,  Wirtschaftsförderung</v>
      </c>
      <c r="F2160" s="14" t="str">
        <f>LEFT(tabDaten[[#This Row],[Gld]],2) &amp; "    " &amp;VLOOKUP((tabDaten[[#This Row],[MandNr]]&amp;"x"&amp;LEFT(tabDaten[[#This Row],[Gld]],2)),tabGliederung[],2,FALSE)</f>
        <v>79    Fremdenverkehr, Sonst. Förderung von  Wirtschaft und Verkehr</v>
      </c>
      <c r="G21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60" s="14" t="str">
        <f>LEFT(tabDaten[[#This Row],[Gld]],4) &amp; "    " &amp;VLOOKUP((tabDaten[[#This Row],[MandNr]]&amp;"x"&amp;LEFT(tabDaten[[#This Row],[Gld]],4)),tabGliederung[],2,FALSE)</f>
        <v xml:space="preserve">7910    Wirtschaftsförderung </v>
      </c>
      <c r="I2160" s="14" t="str">
        <f>IF(OR(LEFT(tabDaten[[#This Row],[Grp]],1)*1=3,LEFT(tabDaten[[#This Row],[Grp]],1)*1=9),LEFT(tabDaten[[#This Row],[Grp]],2),LEFT(tabDaten[[#This Row],[Grp]],1))</f>
        <v>6</v>
      </c>
      <c r="J2160" s="14" t="str">
        <f>VLOOKUP(tabDaten[[#This Row],[GrpKurz]],tabGruppierung[],2,FALSE)</f>
        <v>A   Sächlicher Verwaltungs- und Betriebsaufwand</v>
      </c>
      <c r="K21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7910-661000    Mitgliedsbeiträge an Verbände und Vereine  </v>
      </c>
      <c r="L2160" s="17">
        <f>IF(OR(tabDaten[[#This Row],[art]]="00",tabDaten[[#This Row],[art]]="10"),tabDaten[[#This Row],[Plan]],tabDaten[[#This Row],[Plan]]*-1)</f>
        <v>-5500</v>
      </c>
      <c r="M2160" s="18">
        <f>IF(OR(tabDaten[[#This Row],[art]]="00",tabDaten[[#This Row],[art]]="10",tabDaten[[#This Row],[art]]="60",tabDaten[[#This Row],[art]]="70"),tabDaten[[#This Row],[Rechnung]],tabDaten[[#This Row],[Rechnung]]*-1)</f>
        <v>-5386.68</v>
      </c>
      <c r="N2160" s="44">
        <v>1</v>
      </c>
      <c r="O2160" s="45" t="s">
        <v>997</v>
      </c>
      <c r="P2160" s="45" t="s">
        <v>1420</v>
      </c>
      <c r="Q2160" s="45" t="s">
        <v>1741</v>
      </c>
      <c r="R2160" s="45" t="s">
        <v>995</v>
      </c>
      <c r="S2160" s="45" t="s">
        <v>1546</v>
      </c>
      <c r="T2160" s="44" t="s">
        <v>145</v>
      </c>
      <c r="U2160" s="46">
        <v>5500</v>
      </c>
      <c r="V2160" s="46">
        <v>5386.68</v>
      </c>
    </row>
    <row r="2161" spans="2:22" x14ac:dyDescent="0.2">
      <c r="B2161" s="14" t="str">
        <f>IF(tabDaten[[#This Row],[MandNr]]="","Fehler",IF(tabDaten[[#This Row],[MandNr]]=1,"1 Stadt Bad Rappenau","2 Eigenbetrieb Stadtenwässerung"))</f>
        <v>1 Stadt Bad Rappenau</v>
      </c>
      <c r="C2161" s="14" t="str">
        <f>IF(OR(tabDaten[[#This Row],[art]]="00",tabDaten[[#This Row],[art]]="01",tabDaten[[#This Row],[art]]="60",tabDaten[[#This Row],[art]]="61"),"0 Verwaltungshaushalt","1 Vermögenshaushalt")</f>
        <v>0 Verwaltungshaushalt</v>
      </c>
      <c r="D2161" s="14" t="str">
        <f>VLOOKUP(tabDaten[[#This Row],[art]],tabKontenart[],2,FALSE)</f>
        <v>01 Ausgaben VerwaltungsHH</v>
      </c>
      <c r="E2161" s="14" t="str">
        <f>LEFT(tabDaten[[#This Row],[Gld]],1) &amp; "    " &amp;VLOOKUP((tabDaten[[#This Row],[MandNr]]&amp;"x"&amp;LEFT(tabDaten[[#This Row],[Gld]],1)),tabGliederung[],2,FALSE)</f>
        <v>7    öffentliche Einrichtungen,  Wirtschaftsförderung</v>
      </c>
      <c r="F2161" s="14" t="str">
        <f>LEFT(tabDaten[[#This Row],[Gld]],2) &amp; "    " &amp;VLOOKUP((tabDaten[[#This Row],[MandNr]]&amp;"x"&amp;LEFT(tabDaten[[#This Row],[Gld]],2)),tabGliederung[],2,FALSE)</f>
        <v>79    Fremdenverkehr, Sonst. Förderung von  Wirtschaft und Verkehr</v>
      </c>
      <c r="G21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791    sonstige Förderung von Wirtschaft und Verkehr</v>
      </c>
      <c r="H2161" s="14" t="str">
        <f>LEFT(tabDaten[[#This Row],[Gld]],4) &amp; "    " &amp;VLOOKUP((tabDaten[[#This Row],[MandNr]]&amp;"x"&amp;LEFT(tabDaten[[#This Row],[Gld]],4)),tabGliederung[],2,FALSE)</f>
        <v xml:space="preserve">7910    Wirtschaftsförderung </v>
      </c>
      <c r="I2161" s="14" t="str">
        <f>IF(OR(LEFT(tabDaten[[#This Row],[Grp]],1)*1=3,LEFT(tabDaten[[#This Row],[Grp]],1)*1=9),LEFT(tabDaten[[#This Row],[Grp]],2),LEFT(tabDaten[[#This Row],[Grp]],1))</f>
        <v>7</v>
      </c>
      <c r="J2161" s="14" t="str">
        <f>VLOOKUP(tabDaten[[#This Row],[GrpKurz]],tabGruppierung[],2,FALSE)</f>
        <v>A   Zuweisungen und Zuschüsse (nicht für Investitionen)</v>
      </c>
      <c r="K21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7910-718000    Zuweisungen und Zuschüsse für die Förderung der Wirtschaft  </v>
      </c>
      <c r="L2161" s="17">
        <f>IF(OR(tabDaten[[#This Row],[art]]="00",tabDaten[[#This Row],[art]]="10"),tabDaten[[#This Row],[Plan]],tabDaten[[#This Row],[Plan]]*-1)</f>
        <v>-15000</v>
      </c>
      <c r="M2161" s="18">
        <f>IF(OR(tabDaten[[#This Row],[art]]="00",tabDaten[[#This Row],[art]]="10",tabDaten[[#This Row],[art]]="60",tabDaten[[#This Row],[art]]="70"),tabDaten[[#This Row],[Rechnung]],tabDaten[[#This Row],[Rechnung]]*-1)</f>
        <v>0</v>
      </c>
      <c r="N2161" s="44">
        <v>1</v>
      </c>
      <c r="O2161" s="45" t="s">
        <v>997</v>
      </c>
      <c r="P2161" s="45" t="s">
        <v>1420</v>
      </c>
      <c r="Q2161" s="45" t="s">
        <v>1772</v>
      </c>
      <c r="R2161" s="45" t="s">
        <v>995</v>
      </c>
      <c r="S2161" s="45" t="s">
        <v>1546</v>
      </c>
      <c r="T2161" s="44" t="s">
        <v>2136</v>
      </c>
      <c r="U2161" s="46">
        <v>15000</v>
      </c>
      <c r="V2161" s="46">
        <v>0</v>
      </c>
    </row>
    <row r="2162" spans="2:22" x14ac:dyDescent="0.2">
      <c r="B2162" s="14" t="str">
        <f>IF(tabDaten[[#This Row],[MandNr]]="","Fehler",IF(tabDaten[[#This Row],[MandNr]]=1,"1 Stadt Bad Rappenau","2 Eigenbetrieb Stadtenwässerung"))</f>
        <v>1 Stadt Bad Rappenau</v>
      </c>
      <c r="C2162" s="14" t="str">
        <f>IF(OR(tabDaten[[#This Row],[art]]="00",tabDaten[[#This Row],[art]]="01",tabDaten[[#This Row],[art]]="60",tabDaten[[#This Row],[art]]="61"),"0 Verwaltungshaushalt","1 Vermögenshaushalt")</f>
        <v>0 Verwaltungshaushalt</v>
      </c>
      <c r="D2162" s="14" t="str">
        <f>VLOOKUP(tabDaten[[#This Row],[art]],tabKontenart[],2,FALSE)</f>
        <v>01 Ausgaben VerwaltungsHH</v>
      </c>
      <c r="E2162" s="14" t="str">
        <f>LEFT(tabDaten[[#This Row],[Gld]],1) &amp; "    " &amp;VLOOKUP((tabDaten[[#This Row],[MandNr]]&amp;"x"&amp;LEFT(tabDaten[[#This Row],[Gld]],1)),tabGliederung[],2,FALSE)</f>
        <v>7    öffentliche Einrichtungen,  Wirtschaftsförderung</v>
      </c>
      <c r="F2162" s="14" t="str">
        <f>LEFT(tabDaten[[#This Row],[Gld]],2) &amp; "    " &amp;VLOOKUP((tabDaten[[#This Row],[MandNr]]&amp;"x"&amp;LEFT(tabDaten[[#This Row],[Gld]],2)),tabGliederung[],2,FALSE)</f>
        <v>79    Fremdenverkehr, Sonst. Förderung von  Wirtschaft und Verkehr</v>
      </c>
      <c r="G21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162" s="14" t="str">
        <f>LEFT(tabDaten[[#This Row],[Gld]],4) &amp; "    " &amp;VLOOKUP((tabDaten[[#This Row],[MandNr]]&amp;"x"&amp;LEFT(tabDaten[[#This Row],[Gld]],4)),tabGliederung[],2,FALSE)</f>
        <v>7920    Förderung des öffentlichen Personennahverkehrs</v>
      </c>
      <c r="I2162" s="14" t="str">
        <f>IF(OR(LEFT(tabDaten[[#This Row],[Grp]],1)*1=3,LEFT(tabDaten[[#This Row],[Grp]],1)*1=9),LEFT(tabDaten[[#This Row],[Grp]],2),LEFT(tabDaten[[#This Row],[Grp]],1))</f>
        <v>5</v>
      </c>
      <c r="J2162" s="14" t="str">
        <f>VLOOKUP(tabDaten[[#This Row],[GrpKurz]],tabGruppierung[],2,FALSE)</f>
        <v>A   Sächlicher Verwaltungs- und Betriebsaufwand</v>
      </c>
      <c r="K21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7920-501000    Unterhaltung Bushaltestellen und Fahrradboxen  </v>
      </c>
      <c r="L2162" s="17">
        <f>IF(OR(tabDaten[[#This Row],[art]]="00",tabDaten[[#This Row],[art]]="10"),tabDaten[[#This Row],[Plan]],tabDaten[[#This Row],[Plan]]*-1)</f>
        <v>-3000</v>
      </c>
      <c r="M2162" s="18">
        <f>IF(OR(tabDaten[[#This Row],[art]]="00",tabDaten[[#This Row],[art]]="10",tabDaten[[#This Row],[art]]="60",tabDaten[[#This Row],[art]]="70"),tabDaten[[#This Row],[Rechnung]],tabDaten[[#This Row],[Rechnung]]*-1)</f>
        <v>-1174.23</v>
      </c>
      <c r="N2162" s="44">
        <v>1</v>
      </c>
      <c r="O2162" s="45" t="s">
        <v>997</v>
      </c>
      <c r="P2162" s="45" t="s">
        <v>1422</v>
      </c>
      <c r="Q2162" s="45" t="s">
        <v>1730</v>
      </c>
      <c r="R2162" s="45" t="s">
        <v>995</v>
      </c>
      <c r="S2162" s="45" t="s">
        <v>1546</v>
      </c>
      <c r="T2162" s="44" t="s">
        <v>270</v>
      </c>
      <c r="U2162" s="46">
        <v>3000</v>
      </c>
      <c r="V2162" s="46">
        <v>1174.23</v>
      </c>
    </row>
    <row r="2163" spans="2:22" x14ac:dyDescent="0.2">
      <c r="B2163" s="14" t="str">
        <f>IF(tabDaten[[#This Row],[MandNr]]="","Fehler",IF(tabDaten[[#This Row],[MandNr]]=1,"1 Stadt Bad Rappenau","2 Eigenbetrieb Stadtenwässerung"))</f>
        <v>1 Stadt Bad Rappenau</v>
      </c>
      <c r="C2163" s="14" t="str">
        <f>IF(OR(tabDaten[[#This Row],[art]]="00",tabDaten[[#This Row],[art]]="01",tabDaten[[#This Row],[art]]="60",tabDaten[[#This Row],[art]]="61"),"0 Verwaltungshaushalt","1 Vermögenshaushalt")</f>
        <v>0 Verwaltungshaushalt</v>
      </c>
      <c r="D2163" s="14" t="str">
        <f>VLOOKUP(tabDaten[[#This Row],[art]],tabKontenart[],2,FALSE)</f>
        <v>01 Ausgaben VerwaltungsHH</v>
      </c>
      <c r="E2163" s="14" t="str">
        <f>LEFT(tabDaten[[#This Row],[Gld]],1) &amp; "    " &amp;VLOOKUP((tabDaten[[#This Row],[MandNr]]&amp;"x"&amp;LEFT(tabDaten[[#This Row],[Gld]],1)),tabGliederung[],2,FALSE)</f>
        <v>7    öffentliche Einrichtungen,  Wirtschaftsförderung</v>
      </c>
      <c r="F2163" s="14" t="str">
        <f>LEFT(tabDaten[[#This Row],[Gld]],2) &amp; "    " &amp;VLOOKUP((tabDaten[[#This Row],[MandNr]]&amp;"x"&amp;LEFT(tabDaten[[#This Row],[Gld]],2)),tabGliederung[],2,FALSE)</f>
        <v>79    Fremdenverkehr, Sonst. Förderung von  Wirtschaft und Verkehr</v>
      </c>
      <c r="G21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163" s="14" t="str">
        <f>LEFT(tabDaten[[#This Row],[Gld]],4) &amp; "    " &amp;VLOOKUP((tabDaten[[#This Row],[MandNr]]&amp;"x"&amp;LEFT(tabDaten[[#This Row],[Gld]],4)),tabGliederung[],2,FALSE)</f>
        <v>7920    Förderung des öffentlichen Personennahverkehrs</v>
      </c>
      <c r="I2163" s="14" t="str">
        <f>IF(OR(LEFT(tabDaten[[#This Row],[Grp]],1)*1=3,LEFT(tabDaten[[#This Row],[Grp]],1)*1=9),LEFT(tabDaten[[#This Row],[Grp]],2),LEFT(tabDaten[[#This Row],[Grp]],1))</f>
        <v>6</v>
      </c>
      <c r="J2163" s="14" t="str">
        <f>VLOOKUP(tabDaten[[#This Row],[GrpKurz]],tabGruppierung[],2,FALSE)</f>
        <v>A   Sächlicher Verwaltungs- und Betriebsaufwand</v>
      </c>
      <c r="K21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7920-640000    Steuern, Versicherungen, Schadensfälle, Sonderabgaben  </v>
      </c>
      <c r="L2163" s="17">
        <f>IF(OR(tabDaten[[#This Row],[art]]="00",tabDaten[[#This Row],[art]]="10"),tabDaten[[#This Row],[Plan]],tabDaten[[#This Row],[Plan]]*-1)</f>
        <v>-100</v>
      </c>
      <c r="M2163" s="18">
        <f>IF(OR(tabDaten[[#This Row],[art]]="00",tabDaten[[#This Row],[art]]="10",tabDaten[[#This Row],[art]]="60",tabDaten[[#This Row],[art]]="70"),tabDaten[[#This Row],[Rechnung]],tabDaten[[#This Row],[Rechnung]]*-1)</f>
        <v>-50.9</v>
      </c>
      <c r="N2163" s="44">
        <v>1</v>
      </c>
      <c r="O2163" s="45" t="s">
        <v>997</v>
      </c>
      <c r="P2163" s="45" t="s">
        <v>1422</v>
      </c>
      <c r="Q2163" s="45" t="s">
        <v>1723</v>
      </c>
      <c r="R2163" s="45" t="s">
        <v>995</v>
      </c>
      <c r="S2163" s="45" t="s">
        <v>1546</v>
      </c>
      <c r="T2163" s="44" t="s">
        <v>193</v>
      </c>
      <c r="U2163" s="46">
        <v>100</v>
      </c>
      <c r="V2163" s="46">
        <v>50.9</v>
      </c>
    </row>
    <row r="2164" spans="2:22" x14ac:dyDescent="0.2">
      <c r="B2164" s="14" t="str">
        <f>IF(tabDaten[[#This Row],[MandNr]]="","Fehler",IF(tabDaten[[#This Row],[MandNr]]=1,"1 Stadt Bad Rappenau","2 Eigenbetrieb Stadtenwässerung"))</f>
        <v>1 Stadt Bad Rappenau</v>
      </c>
      <c r="C2164" s="14" t="str">
        <f>IF(OR(tabDaten[[#This Row],[art]]="00",tabDaten[[#This Row],[art]]="01",tabDaten[[#This Row],[art]]="60",tabDaten[[#This Row],[art]]="61"),"0 Verwaltungshaushalt","1 Vermögenshaushalt")</f>
        <v>0 Verwaltungshaushalt</v>
      </c>
      <c r="D2164" s="14" t="str">
        <f>VLOOKUP(tabDaten[[#This Row],[art]],tabKontenart[],2,FALSE)</f>
        <v>01 Ausgaben VerwaltungsHH</v>
      </c>
      <c r="E2164" s="14" t="str">
        <f>LEFT(tabDaten[[#This Row],[Gld]],1) &amp; "    " &amp;VLOOKUP((tabDaten[[#This Row],[MandNr]]&amp;"x"&amp;LEFT(tabDaten[[#This Row],[Gld]],1)),tabGliederung[],2,FALSE)</f>
        <v>7    öffentliche Einrichtungen,  Wirtschaftsförderung</v>
      </c>
      <c r="F2164" s="14" t="str">
        <f>LEFT(tabDaten[[#This Row],[Gld]],2) &amp; "    " &amp;VLOOKUP((tabDaten[[#This Row],[MandNr]]&amp;"x"&amp;LEFT(tabDaten[[#This Row],[Gld]],2)),tabGliederung[],2,FALSE)</f>
        <v>79    Fremdenverkehr, Sonst. Förderung von  Wirtschaft und Verkehr</v>
      </c>
      <c r="G21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164" s="14" t="str">
        <f>LEFT(tabDaten[[#This Row],[Gld]],4) &amp; "    " &amp;VLOOKUP((tabDaten[[#This Row],[MandNr]]&amp;"x"&amp;LEFT(tabDaten[[#This Row],[Gld]],4)),tabGliederung[],2,FALSE)</f>
        <v>7920    Förderung des öffentlichen Personennahverkehrs</v>
      </c>
      <c r="I2164" s="14" t="str">
        <f>IF(OR(LEFT(tabDaten[[#This Row],[Grp]],1)*1=3,LEFT(tabDaten[[#This Row],[Grp]],1)*1=9),LEFT(tabDaten[[#This Row],[Grp]],2),LEFT(tabDaten[[#This Row],[Grp]],1))</f>
        <v>6</v>
      </c>
      <c r="J2164" s="14" t="str">
        <f>VLOOKUP(tabDaten[[#This Row],[GrpKurz]],tabGruppierung[],2,FALSE)</f>
        <v>A   Sächlicher Verwaltungs- und Betriebsaufwand</v>
      </c>
      <c r="K21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7920-661000    Mitgliedsbeiträge an Verbände und Vereine  </v>
      </c>
      <c r="L2164" s="17">
        <f>IF(OR(tabDaten[[#This Row],[art]]="00",tabDaten[[#This Row],[art]]="10"),tabDaten[[#This Row],[Plan]],tabDaten[[#This Row],[Plan]]*-1)</f>
        <v>-100</v>
      </c>
      <c r="M2164" s="18">
        <f>IF(OR(tabDaten[[#This Row],[art]]="00",tabDaten[[#This Row],[art]]="10",tabDaten[[#This Row],[art]]="60",tabDaten[[#This Row],[art]]="70"),tabDaten[[#This Row],[Rechnung]],tabDaten[[#This Row],[Rechnung]]*-1)</f>
        <v>-100</v>
      </c>
      <c r="N2164" s="44">
        <v>1</v>
      </c>
      <c r="O2164" s="45" t="s">
        <v>997</v>
      </c>
      <c r="P2164" s="45" t="s">
        <v>1422</v>
      </c>
      <c r="Q2164" s="45" t="s">
        <v>1741</v>
      </c>
      <c r="R2164" s="45" t="s">
        <v>995</v>
      </c>
      <c r="S2164" s="45" t="s">
        <v>1546</v>
      </c>
      <c r="T2164" s="44" t="s">
        <v>145</v>
      </c>
      <c r="U2164" s="46">
        <v>100</v>
      </c>
      <c r="V2164" s="46">
        <v>100</v>
      </c>
    </row>
    <row r="2165" spans="2:22" x14ac:dyDescent="0.2">
      <c r="B2165" s="14" t="str">
        <f>IF(tabDaten[[#This Row],[MandNr]]="","Fehler",IF(tabDaten[[#This Row],[MandNr]]=1,"1 Stadt Bad Rappenau","2 Eigenbetrieb Stadtenwässerung"))</f>
        <v>1 Stadt Bad Rappenau</v>
      </c>
      <c r="C2165" s="14" t="str">
        <f>IF(OR(tabDaten[[#This Row],[art]]="00",tabDaten[[#This Row],[art]]="01",tabDaten[[#This Row],[art]]="60",tabDaten[[#This Row],[art]]="61"),"0 Verwaltungshaushalt","1 Vermögenshaushalt")</f>
        <v>0 Verwaltungshaushalt</v>
      </c>
      <c r="D2165" s="14" t="str">
        <f>VLOOKUP(tabDaten[[#This Row],[art]],tabKontenart[],2,FALSE)</f>
        <v>01 Ausgaben VerwaltungsHH</v>
      </c>
      <c r="E2165" s="14" t="str">
        <f>LEFT(tabDaten[[#This Row],[Gld]],1) &amp; "    " &amp;VLOOKUP((tabDaten[[#This Row],[MandNr]]&amp;"x"&amp;LEFT(tabDaten[[#This Row],[Gld]],1)),tabGliederung[],2,FALSE)</f>
        <v>7    öffentliche Einrichtungen,  Wirtschaftsförderung</v>
      </c>
      <c r="F2165" s="14" t="str">
        <f>LEFT(tabDaten[[#This Row],[Gld]],2) &amp; "    " &amp;VLOOKUP((tabDaten[[#This Row],[MandNr]]&amp;"x"&amp;LEFT(tabDaten[[#This Row],[Gld]],2)),tabGliederung[],2,FALSE)</f>
        <v>79    Fremdenverkehr, Sonst. Förderung von  Wirtschaft und Verkehr</v>
      </c>
      <c r="G21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165" s="14" t="str">
        <f>LEFT(tabDaten[[#This Row],[Gld]],4) &amp; "    " &amp;VLOOKUP((tabDaten[[#This Row],[MandNr]]&amp;"x"&amp;LEFT(tabDaten[[#This Row],[Gld]],4)),tabGliederung[],2,FALSE)</f>
        <v>7920    Förderung des öffentlichen Personennahverkehrs</v>
      </c>
      <c r="I2165" s="14" t="str">
        <f>IF(OR(LEFT(tabDaten[[#This Row],[Grp]],1)*1=3,LEFT(tabDaten[[#This Row],[Grp]],1)*1=9),LEFT(tabDaten[[#This Row],[Grp]],2),LEFT(tabDaten[[#This Row],[Grp]],1))</f>
        <v>6</v>
      </c>
      <c r="J2165" s="14" t="str">
        <f>VLOOKUP(tabDaten[[#This Row],[GrpKurz]],tabGruppierung[],2,FALSE)</f>
        <v>A   Sächlicher Verwaltungs- und Betriebsaufwand</v>
      </c>
      <c r="K21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7920-679000    Innere Verrechnungen   </v>
      </c>
      <c r="L2165" s="17">
        <f>IF(OR(tabDaten[[#This Row],[art]]="00",tabDaten[[#This Row],[art]]="10"),tabDaten[[#This Row],[Plan]],tabDaten[[#This Row],[Plan]]*-1)</f>
        <v>-24700</v>
      </c>
      <c r="M2165" s="18">
        <f>IF(OR(tabDaten[[#This Row],[art]]="00",tabDaten[[#This Row],[art]]="10",tabDaten[[#This Row],[art]]="60",tabDaten[[#This Row],[art]]="70"),tabDaten[[#This Row],[Rechnung]],tabDaten[[#This Row],[Rechnung]]*-1)</f>
        <v>0</v>
      </c>
      <c r="N2165" s="44">
        <v>1</v>
      </c>
      <c r="O2165" s="45" t="s">
        <v>997</v>
      </c>
      <c r="P2165" s="45" t="s">
        <v>1422</v>
      </c>
      <c r="Q2165" s="45" t="s">
        <v>1728</v>
      </c>
      <c r="R2165" s="45" t="s">
        <v>995</v>
      </c>
      <c r="S2165" s="45" t="s">
        <v>1546</v>
      </c>
      <c r="T2165" s="44" t="s">
        <v>11</v>
      </c>
      <c r="U2165" s="46">
        <v>24700</v>
      </c>
      <c r="V2165" s="46">
        <v>0</v>
      </c>
    </row>
    <row r="2166" spans="2:22" x14ac:dyDescent="0.2">
      <c r="B2166" s="14" t="str">
        <f>IF(tabDaten[[#This Row],[MandNr]]="","Fehler",IF(tabDaten[[#This Row],[MandNr]]=1,"1 Stadt Bad Rappenau","2 Eigenbetrieb Stadtenwässerung"))</f>
        <v>1 Stadt Bad Rappenau</v>
      </c>
      <c r="C2166" s="14" t="str">
        <f>IF(OR(tabDaten[[#This Row],[art]]="00",tabDaten[[#This Row],[art]]="01",tabDaten[[#This Row],[art]]="60",tabDaten[[#This Row],[art]]="61"),"0 Verwaltungshaushalt","1 Vermögenshaushalt")</f>
        <v>0 Verwaltungshaushalt</v>
      </c>
      <c r="D2166" s="14" t="str">
        <f>VLOOKUP(tabDaten[[#This Row],[art]],tabKontenart[],2,FALSE)</f>
        <v>01 Ausgaben VerwaltungsHH</v>
      </c>
      <c r="E2166" s="14" t="str">
        <f>LEFT(tabDaten[[#This Row],[Gld]],1) &amp; "    " &amp;VLOOKUP((tabDaten[[#This Row],[MandNr]]&amp;"x"&amp;LEFT(tabDaten[[#This Row],[Gld]],1)),tabGliederung[],2,FALSE)</f>
        <v>7    öffentliche Einrichtungen,  Wirtschaftsförderung</v>
      </c>
      <c r="F2166" s="14" t="str">
        <f>LEFT(tabDaten[[#This Row],[Gld]],2) &amp; "    " &amp;VLOOKUP((tabDaten[[#This Row],[MandNr]]&amp;"x"&amp;LEFT(tabDaten[[#This Row],[Gld]],2)),tabGliederung[],2,FALSE)</f>
        <v>79    Fremdenverkehr, Sonst. Förderung von  Wirtschaft und Verkehr</v>
      </c>
      <c r="G21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166" s="14" t="str">
        <f>LEFT(tabDaten[[#This Row],[Gld]],4) &amp; "    " &amp;VLOOKUP((tabDaten[[#This Row],[MandNr]]&amp;"x"&amp;LEFT(tabDaten[[#This Row],[Gld]],4)),tabGliederung[],2,FALSE)</f>
        <v>7920    Förderung des öffentlichen Personennahverkehrs</v>
      </c>
      <c r="I2166" s="14" t="str">
        <f>IF(OR(LEFT(tabDaten[[#This Row],[Grp]],1)*1=3,LEFT(tabDaten[[#This Row],[Grp]],1)*1=9),LEFT(tabDaten[[#This Row],[Grp]],2),LEFT(tabDaten[[#This Row],[Grp]],1))</f>
        <v>7</v>
      </c>
      <c r="J2166" s="14" t="str">
        <f>VLOOKUP(tabDaten[[#This Row],[GrpKurz]],tabGruppierung[],2,FALSE)</f>
        <v>A   Zuweisungen und Zuschüsse (nicht für Investitionen)</v>
      </c>
      <c r="K21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7920-712000    Betriebskostenszuschuss Stadtbahn Heilbronn Nord  </v>
      </c>
      <c r="L2166" s="17">
        <f>IF(OR(tabDaten[[#This Row],[art]]="00",tabDaten[[#This Row],[art]]="10"),tabDaten[[#This Row],[Plan]],tabDaten[[#This Row],[Plan]]*-1)</f>
        <v>-225000</v>
      </c>
      <c r="M2166" s="18">
        <f>IF(OR(tabDaten[[#This Row],[art]]="00",tabDaten[[#This Row],[art]]="10",tabDaten[[#This Row],[art]]="60",tabDaten[[#This Row],[art]]="70"),tabDaten[[#This Row],[Rechnung]],tabDaten[[#This Row],[Rechnung]]*-1)</f>
        <v>-193165</v>
      </c>
      <c r="N2166" s="44">
        <v>1</v>
      </c>
      <c r="O2166" s="45" t="s">
        <v>997</v>
      </c>
      <c r="P2166" s="45" t="s">
        <v>1422</v>
      </c>
      <c r="Q2166" s="45" t="s">
        <v>1791</v>
      </c>
      <c r="R2166" s="45" t="s">
        <v>995</v>
      </c>
      <c r="S2166" s="45" t="s">
        <v>1546</v>
      </c>
      <c r="T2166" s="44" t="s">
        <v>271</v>
      </c>
      <c r="U2166" s="46">
        <v>225000</v>
      </c>
      <c r="V2166" s="46">
        <v>193165</v>
      </c>
    </row>
    <row r="2167" spans="2:22" x14ac:dyDescent="0.2">
      <c r="B2167" s="14" t="str">
        <f>IF(tabDaten[[#This Row],[MandNr]]="","Fehler",IF(tabDaten[[#This Row],[MandNr]]=1,"1 Stadt Bad Rappenau","2 Eigenbetrieb Stadtenwässerung"))</f>
        <v>1 Stadt Bad Rappenau</v>
      </c>
      <c r="C2167" s="14" t="str">
        <f>IF(OR(tabDaten[[#This Row],[art]]="00",tabDaten[[#This Row],[art]]="01",tabDaten[[#This Row],[art]]="60",tabDaten[[#This Row],[art]]="61"),"0 Verwaltungshaushalt","1 Vermögenshaushalt")</f>
        <v>0 Verwaltungshaushalt</v>
      </c>
      <c r="D2167" s="14" t="str">
        <f>VLOOKUP(tabDaten[[#This Row],[art]],tabKontenart[],2,FALSE)</f>
        <v>01 Ausgaben VerwaltungsHH</v>
      </c>
      <c r="E2167" s="14" t="str">
        <f>LEFT(tabDaten[[#This Row],[Gld]],1) &amp; "    " &amp;VLOOKUP((tabDaten[[#This Row],[MandNr]]&amp;"x"&amp;LEFT(tabDaten[[#This Row],[Gld]],1)),tabGliederung[],2,FALSE)</f>
        <v>7    öffentliche Einrichtungen,  Wirtschaftsförderung</v>
      </c>
      <c r="F2167" s="14" t="str">
        <f>LEFT(tabDaten[[#This Row],[Gld]],2) &amp; "    " &amp;VLOOKUP((tabDaten[[#This Row],[MandNr]]&amp;"x"&amp;LEFT(tabDaten[[#This Row],[Gld]],2)),tabGliederung[],2,FALSE)</f>
        <v>79    Fremdenverkehr, Sonst. Förderung von  Wirtschaft und Verkehr</v>
      </c>
      <c r="G21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167" s="14" t="str">
        <f>LEFT(tabDaten[[#This Row],[Gld]],4) &amp; "    " &amp;VLOOKUP((tabDaten[[#This Row],[MandNr]]&amp;"x"&amp;LEFT(tabDaten[[#This Row],[Gld]],4)),tabGliederung[],2,FALSE)</f>
        <v>7920    Förderung des öffentlichen Personennahverkehrs</v>
      </c>
      <c r="I2167" s="14" t="str">
        <f>IF(OR(LEFT(tabDaten[[#This Row],[Grp]],1)*1=3,LEFT(tabDaten[[#This Row],[Grp]],1)*1=9),LEFT(tabDaten[[#This Row],[Grp]],2),LEFT(tabDaten[[#This Row],[Grp]],1))</f>
        <v>7</v>
      </c>
      <c r="J2167" s="14" t="str">
        <f>VLOOKUP(tabDaten[[#This Row],[GrpKurz]],tabGruppierung[],2,FALSE)</f>
        <v>A   Zuweisungen und Zuschüsse (nicht für Investitionen)</v>
      </c>
      <c r="K21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7920-713000    Zuschüsse an Zweckverbände   </v>
      </c>
      <c r="L2167" s="17">
        <f>IF(OR(tabDaten[[#This Row],[art]]="00",tabDaten[[#This Row],[art]]="10"),tabDaten[[#This Row],[Plan]],tabDaten[[#This Row],[Plan]]*-1)</f>
        <v>-1000</v>
      </c>
      <c r="M2167" s="18">
        <f>IF(OR(tabDaten[[#This Row],[art]]="00",tabDaten[[#This Row],[art]]="10",tabDaten[[#This Row],[art]]="60",tabDaten[[#This Row],[art]]="70"),tabDaten[[#This Row],[Rechnung]],tabDaten[[#This Row],[Rechnung]]*-1)</f>
        <v>-1000</v>
      </c>
      <c r="N2167" s="44">
        <v>1</v>
      </c>
      <c r="O2167" s="45" t="s">
        <v>997</v>
      </c>
      <c r="P2167" s="45" t="s">
        <v>1422</v>
      </c>
      <c r="Q2167" s="45" t="s">
        <v>1788</v>
      </c>
      <c r="R2167" s="45" t="s">
        <v>995</v>
      </c>
      <c r="S2167" s="45" t="s">
        <v>1546</v>
      </c>
      <c r="T2167" s="44" t="s">
        <v>272</v>
      </c>
      <c r="U2167" s="46">
        <v>1000</v>
      </c>
      <c r="V2167" s="46">
        <v>1000</v>
      </c>
    </row>
    <row r="2168" spans="2:22" x14ac:dyDescent="0.2">
      <c r="B2168" s="14" t="str">
        <f>IF(tabDaten[[#This Row],[MandNr]]="","Fehler",IF(tabDaten[[#This Row],[MandNr]]=1,"1 Stadt Bad Rappenau","2 Eigenbetrieb Stadtenwässerung"))</f>
        <v>1 Stadt Bad Rappenau</v>
      </c>
      <c r="C2168" s="14" t="str">
        <f>IF(OR(tabDaten[[#This Row],[art]]="00",tabDaten[[#This Row],[art]]="01",tabDaten[[#This Row],[art]]="60",tabDaten[[#This Row],[art]]="61"),"0 Verwaltungshaushalt","1 Vermögenshaushalt")</f>
        <v>0 Verwaltungshaushalt</v>
      </c>
      <c r="D2168" s="14" t="str">
        <f>VLOOKUP(tabDaten[[#This Row],[art]],tabKontenart[],2,FALSE)</f>
        <v>01 Ausgaben VerwaltungsHH</v>
      </c>
      <c r="E2168" s="14" t="str">
        <f>LEFT(tabDaten[[#This Row],[Gld]],1) &amp; "    " &amp;VLOOKUP((tabDaten[[#This Row],[MandNr]]&amp;"x"&amp;LEFT(tabDaten[[#This Row],[Gld]],1)),tabGliederung[],2,FALSE)</f>
        <v>7    öffentliche Einrichtungen,  Wirtschaftsförderung</v>
      </c>
      <c r="F2168" s="14" t="str">
        <f>LEFT(tabDaten[[#This Row],[Gld]],2) &amp; "    " &amp;VLOOKUP((tabDaten[[#This Row],[MandNr]]&amp;"x"&amp;LEFT(tabDaten[[#This Row],[Gld]],2)),tabGliederung[],2,FALSE)</f>
        <v>79    Fremdenverkehr, Sonst. Förderung von  Wirtschaft und Verkehr</v>
      </c>
      <c r="G21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168" s="14" t="str">
        <f>LEFT(tabDaten[[#This Row],[Gld]],4) &amp; "    " &amp;VLOOKUP((tabDaten[[#This Row],[MandNr]]&amp;"x"&amp;LEFT(tabDaten[[#This Row],[Gld]],4)),tabGliederung[],2,FALSE)</f>
        <v>7920    Förderung des öffentlichen Personennahverkehrs</v>
      </c>
      <c r="I2168" s="14" t="str">
        <f>IF(OR(LEFT(tabDaten[[#This Row],[Grp]],1)*1=3,LEFT(tabDaten[[#This Row],[Grp]],1)*1=9),LEFT(tabDaten[[#This Row],[Grp]],2),LEFT(tabDaten[[#This Row],[Grp]],1))</f>
        <v>7</v>
      </c>
      <c r="J2168" s="14" t="str">
        <f>VLOOKUP(tabDaten[[#This Row],[GrpKurz]],tabGruppierung[],2,FALSE)</f>
        <v>A   Zuweisungen und Zuschüsse (nicht für Investitionen)</v>
      </c>
      <c r="K21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7920-717000    Zuschuss an private Unternehmen   </v>
      </c>
      <c r="L2168" s="17">
        <f>IF(OR(tabDaten[[#This Row],[art]]="00",tabDaten[[#This Row],[art]]="10"),tabDaten[[#This Row],[Plan]],tabDaten[[#This Row],[Plan]]*-1)</f>
        <v>-9500</v>
      </c>
      <c r="M2168" s="18">
        <f>IF(OR(tabDaten[[#This Row],[art]]="00",tabDaten[[#This Row],[art]]="10",tabDaten[[#This Row],[art]]="60",tabDaten[[#This Row],[art]]="70"),tabDaten[[#This Row],[Rechnung]],tabDaten[[#This Row],[Rechnung]]*-1)</f>
        <v>-9180</v>
      </c>
      <c r="N2168" s="44">
        <v>1</v>
      </c>
      <c r="O2168" s="45" t="s">
        <v>997</v>
      </c>
      <c r="P2168" s="45" t="s">
        <v>1422</v>
      </c>
      <c r="Q2168" s="45" t="s">
        <v>1792</v>
      </c>
      <c r="R2168" s="45" t="s">
        <v>995</v>
      </c>
      <c r="S2168" s="45" t="s">
        <v>1546</v>
      </c>
      <c r="T2168" s="44" t="s">
        <v>273</v>
      </c>
      <c r="U2168" s="46">
        <v>9500</v>
      </c>
      <c r="V2168" s="46">
        <v>9180</v>
      </c>
    </row>
    <row r="2169" spans="2:22" x14ac:dyDescent="0.2">
      <c r="B2169" s="14" t="str">
        <f>IF(tabDaten[[#This Row],[MandNr]]="","Fehler",IF(tabDaten[[#This Row],[MandNr]]=1,"1 Stadt Bad Rappenau","2 Eigenbetrieb Stadtenwässerung"))</f>
        <v>1 Stadt Bad Rappenau</v>
      </c>
      <c r="C2169" s="14" t="str">
        <f>IF(OR(tabDaten[[#This Row],[art]]="00",tabDaten[[#This Row],[art]]="01",tabDaten[[#This Row],[art]]="60",tabDaten[[#This Row],[art]]="61"),"0 Verwaltungshaushalt","1 Vermögenshaushalt")</f>
        <v>0 Verwaltungshaushalt</v>
      </c>
      <c r="D2169" s="14" t="str">
        <f>VLOOKUP(tabDaten[[#This Row],[art]],tabKontenart[],2,FALSE)</f>
        <v>01 Ausgaben VerwaltungsHH</v>
      </c>
      <c r="E2169" s="14" t="str">
        <f>LEFT(tabDaten[[#This Row],[Gld]],1) &amp; "    " &amp;VLOOKUP((tabDaten[[#This Row],[MandNr]]&amp;"x"&amp;LEFT(tabDaten[[#This Row],[Gld]],1)),tabGliederung[],2,FALSE)</f>
        <v>8    Wirtschaftl. Unternehmen,  allg. Grund- und Sondervermögen</v>
      </c>
      <c r="F2169" s="14" t="str">
        <f>LEFT(tabDaten[[#This Row],[Gld]],2) &amp; "    " &amp;VLOOKUP((tabDaten[[#This Row],[MandNr]]&amp;"x"&amp;LEFT(tabDaten[[#This Row],[Gld]],2)),tabGliederung[],2,FALSE)</f>
        <v>85    Land- und forstwirtschaftliche  Unternehmen</v>
      </c>
      <c r="G21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69" s="14" t="str">
        <f>LEFT(tabDaten[[#This Row],[Gld]],4) &amp; "    " &amp;VLOOKUP((tabDaten[[#This Row],[MandNr]]&amp;"x"&amp;LEFT(tabDaten[[#This Row],[Gld]],4)),tabGliederung[],2,FALSE)</f>
        <v xml:space="preserve">8550    Stadtwald </v>
      </c>
      <c r="I2169" s="14" t="str">
        <f>IF(OR(LEFT(tabDaten[[#This Row],[Grp]],1)*1=3,LEFT(tabDaten[[#This Row],[Grp]],1)*1=9),LEFT(tabDaten[[#This Row],[Grp]],2),LEFT(tabDaten[[#This Row],[Grp]],1))</f>
        <v>5</v>
      </c>
      <c r="J2169" s="14" t="str">
        <f>VLOOKUP(tabDaten[[#This Row],[GrpKurz]],tabGruppierung[],2,FALSE)</f>
        <v>A   Sächlicher Verwaltungs- und Betriebsaufwand</v>
      </c>
      <c r="K21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8550-501000    Gebäudeunterhaltung   </v>
      </c>
      <c r="L2169" s="17">
        <f>IF(OR(tabDaten[[#This Row],[art]]="00",tabDaten[[#This Row],[art]]="10"),tabDaten[[#This Row],[Plan]],tabDaten[[#This Row],[Plan]]*-1)</f>
        <v>-5000</v>
      </c>
      <c r="M2169" s="18">
        <f>IF(OR(tabDaten[[#This Row],[art]]="00",tabDaten[[#This Row],[art]]="10",tabDaten[[#This Row],[art]]="60",tabDaten[[#This Row],[art]]="70"),tabDaten[[#This Row],[Rechnung]],tabDaten[[#This Row],[Rechnung]]*-1)</f>
        <v>-2341.6799999999998</v>
      </c>
      <c r="N2169" s="44">
        <v>1</v>
      </c>
      <c r="O2169" s="45" t="s">
        <v>997</v>
      </c>
      <c r="P2169" s="45" t="s">
        <v>1437</v>
      </c>
      <c r="Q2169" s="45" t="s">
        <v>1730</v>
      </c>
      <c r="R2169" s="45" t="s">
        <v>995</v>
      </c>
      <c r="S2169" s="45" t="s">
        <v>1546</v>
      </c>
      <c r="T2169" s="44" t="s">
        <v>133</v>
      </c>
      <c r="U2169" s="46">
        <v>5000</v>
      </c>
      <c r="V2169" s="46">
        <v>2341.6799999999998</v>
      </c>
    </row>
    <row r="2170" spans="2:22" x14ac:dyDescent="0.2">
      <c r="B2170" s="14" t="str">
        <f>IF(tabDaten[[#This Row],[MandNr]]="","Fehler",IF(tabDaten[[#This Row],[MandNr]]=1,"1 Stadt Bad Rappenau","2 Eigenbetrieb Stadtenwässerung"))</f>
        <v>1 Stadt Bad Rappenau</v>
      </c>
      <c r="C2170" s="14" t="str">
        <f>IF(OR(tabDaten[[#This Row],[art]]="00",tabDaten[[#This Row],[art]]="01",tabDaten[[#This Row],[art]]="60",tabDaten[[#This Row],[art]]="61"),"0 Verwaltungshaushalt","1 Vermögenshaushalt")</f>
        <v>0 Verwaltungshaushalt</v>
      </c>
      <c r="D2170" s="14" t="str">
        <f>VLOOKUP(tabDaten[[#This Row],[art]],tabKontenart[],2,FALSE)</f>
        <v>01 Ausgaben VerwaltungsHH</v>
      </c>
      <c r="E2170" s="14" t="str">
        <f>LEFT(tabDaten[[#This Row],[Gld]],1) &amp; "    " &amp;VLOOKUP((tabDaten[[#This Row],[MandNr]]&amp;"x"&amp;LEFT(tabDaten[[#This Row],[Gld]],1)),tabGliederung[],2,FALSE)</f>
        <v>8    Wirtschaftl. Unternehmen,  allg. Grund- und Sondervermögen</v>
      </c>
      <c r="F2170" s="14" t="str">
        <f>LEFT(tabDaten[[#This Row],[Gld]],2) &amp; "    " &amp;VLOOKUP((tabDaten[[#This Row],[MandNr]]&amp;"x"&amp;LEFT(tabDaten[[#This Row],[Gld]],2)),tabGliederung[],2,FALSE)</f>
        <v>85    Land- und forstwirtschaftliche  Unternehmen</v>
      </c>
      <c r="G21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0" s="14" t="str">
        <f>LEFT(tabDaten[[#This Row],[Gld]],4) &amp; "    " &amp;VLOOKUP((tabDaten[[#This Row],[MandNr]]&amp;"x"&amp;LEFT(tabDaten[[#This Row],[Gld]],4)),tabGliederung[],2,FALSE)</f>
        <v xml:space="preserve">8550    Stadtwald </v>
      </c>
      <c r="I2170" s="14" t="str">
        <f>IF(OR(LEFT(tabDaten[[#This Row],[Grp]],1)*1=3,LEFT(tabDaten[[#This Row],[Grp]],1)*1=9),LEFT(tabDaten[[#This Row],[Grp]],2),LEFT(tabDaten[[#This Row],[Grp]],1))</f>
        <v>5</v>
      </c>
      <c r="J2170" s="14" t="str">
        <f>VLOOKUP(tabDaten[[#This Row],[GrpKurz]],tabGruppierung[],2,FALSE)</f>
        <v>A   Sächlicher Verwaltungs- und Betriebsaufwand</v>
      </c>
      <c r="K21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8550-511000    Straßen- und Wegeunterhaltung   </v>
      </c>
      <c r="L2170" s="17">
        <f>IF(OR(tabDaten[[#This Row],[art]]="00",tabDaten[[#This Row],[art]]="10"),tabDaten[[#This Row],[Plan]],tabDaten[[#This Row],[Plan]]*-1)</f>
        <v>-10000</v>
      </c>
      <c r="M2170" s="18">
        <f>IF(OR(tabDaten[[#This Row],[art]]="00",tabDaten[[#This Row],[art]]="10",tabDaten[[#This Row],[art]]="60",tabDaten[[#This Row],[art]]="70"),tabDaten[[#This Row],[Rechnung]],tabDaten[[#This Row],[Rechnung]]*-1)</f>
        <v>-15502.2</v>
      </c>
      <c r="N2170" s="44">
        <v>1</v>
      </c>
      <c r="O2170" s="45" t="s">
        <v>997</v>
      </c>
      <c r="P2170" s="45" t="s">
        <v>1437</v>
      </c>
      <c r="Q2170" s="45" t="s">
        <v>1789</v>
      </c>
      <c r="R2170" s="45" t="s">
        <v>995</v>
      </c>
      <c r="S2170" s="45" t="s">
        <v>1546</v>
      </c>
      <c r="T2170" s="44" t="s">
        <v>274</v>
      </c>
      <c r="U2170" s="46">
        <v>10000</v>
      </c>
      <c r="V2170" s="46">
        <v>15502.2</v>
      </c>
    </row>
    <row r="2171" spans="2:22" x14ac:dyDescent="0.2">
      <c r="B2171" s="14" t="str">
        <f>IF(tabDaten[[#This Row],[MandNr]]="","Fehler",IF(tabDaten[[#This Row],[MandNr]]=1,"1 Stadt Bad Rappenau","2 Eigenbetrieb Stadtenwässerung"))</f>
        <v>1 Stadt Bad Rappenau</v>
      </c>
      <c r="C2171" s="14" t="str">
        <f>IF(OR(tabDaten[[#This Row],[art]]="00",tabDaten[[#This Row],[art]]="01",tabDaten[[#This Row],[art]]="60",tabDaten[[#This Row],[art]]="61"),"0 Verwaltungshaushalt","1 Vermögenshaushalt")</f>
        <v>0 Verwaltungshaushalt</v>
      </c>
      <c r="D2171" s="14" t="str">
        <f>VLOOKUP(tabDaten[[#This Row],[art]],tabKontenart[],2,FALSE)</f>
        <v>01 Ausgaben VerwaltungsHH</v>
      </c>
      <c r="E2171" s="14" t="str">
        <f>LEFT(tabDaten[[#This Row],[Gld]],1) &amp; "    " &amp;VLOOKUP((tabDaten[[#This Row],[MandNr]]&amp;"x"&amp;LEFT(tabDaten[[#This Row],[Gld]],1)),tabGliederung[],2,FALSE)</f>
        <v>8    Wirtschaftl. Unternehmen,  allg. Grund- und Sondervermögen</v>
      </c>
      <c r="F2171" s="14" t="str">
        <f>LEFT(tabDaten[[#This Row],[Gld]],2) &amp; "    " &amp;VLOOKUP((tabDaten[[#This Row],[MandNr]]&amp;"x"&amp;LEFT(tabDaten[[#This Row],[Gld]],2)),tabGliederung[],2,FALSE)</f>
        <v>85    Land- und forstwirtschaftliche  Unternehmen</v>
      </c>
      <c r="G21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1" s="14" t="str">
        <f>LEFT(tabDaten[[#This Row],[Gld]],4) &amp; "    " &amp;VLOOKUP((tabDaten[[#This Row],[MandNr]]&amp;"x"&amp;LEFT(tabDaten[[#This Row],[Gld]],4)),tabGliederung[],2,FALSE)</f>
        <v xml:space="preserve">8550    Stadtwald </v>
      </c>
      <c r="I2171" s="14" t="str">
        <f>IF(OR(LEFT(tabDaten[[#This Row],[Grp]],1)*1=3,LEFT(tabDaten[[#This Row],[Grp]],1)*1=9),LEFT(tabDaten[[#This Row],[Grp]],2),LEFT(tabDaten[[#This Row],[Grp]],1))</f>
        <v>5</v>
      </c>
      <c r="J2171" s="14" t="str">
        <f>VLOOKUP(tabDaten[[#This Row],[GrpKurz]],tabGruppierung[],2,FALSE)</f>
        <v>A   Sächlicher Verwaltungs- und Betriebsaufwand</v>
      </c>
      <c r="K21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8550-512000    Unterhaltung von Erholungseinrichtungen  </v>
      </c>
      <c r="L2171" s="17">
        <f>IF(OR(tabDaten[[#This Row],[art]]="00",tabDaten[[#This Row],[art]]="10"),tabDaten[[#This Row],[Plan]],tabDaten[[#This Row],[Plan]]*-1)</f>
        <v>-4000</v>
      </c>
      <c r="M2171" s="18">
        <f>IF(OR(tabDaten[[#This Row],[art]]="00",tabDaten[[#This Row],[art]]="10",tabDaten[[#This Row],[art]]="60",tabDaten[[#This Row],[art]]="70"),tabDaten[[#This Row],[Rechnung]],tabDaten[[#This Row],[Rechnung]]*-1)</f>
        <v>-1974.7</v>
      </c>
      <c r="N2171" s="44">
        <v>1</v>
      </c>
      <c r="O2171" s="45" t="s">
        <v>997</v>
      </c>
      <c r="P2171" s="45" t="s">
        <v>1437</v>
      </c>
      <c r="Q2171" s="45" t="s">
        <v>1777</v>
      </c>
      <c r="R2171" s="45" t="s">
        <v>995</v>
      </c>
      <c r="S2171" s="45" t="s">
        <v>1546</v>
      </c>
      <c r="T2171" s="44" t="s">
        <v>275</v>
      </c>
      <c r="U2171" s="46">
        <v>4000</v>
      </c>
      <c r="V2171" s="46">
        <v>1974.7</v>
      </c>
    </row>
    <row r="2172" spans="2:22" x14ac:dyDescent="0.2">
      <c r="B2172" s="14" t="str">
        <f>IF(tabDaten[[#This Row],[MandNr]]="","Fehler",IF(tabDaten[[#This Row],[MandNr]]=1,"1 Stadt Bad Rappenau","2 Eigenbetrieb Stadtenwässerung"))</f>
        <v>1 Stadt Bad Rappenau</v>
      </c>
      <c r="C2172" s="14" t="str">
        <f>IF(OR(tabDaten[[#This Row],[art]]="00",tabDaten[[#This Row],[art]]="01",tabDaten[[#This Row],[art]]="60",tabDaten[[#This Row],[art]]="61"),"0 Verwaltungshaushalt","1 Vermögenshaushalt")</f>
        <v>0 Verwaltungshaushalt</v>
      </c>
      <c r="D2172" s="14" t="str">
        <f>VLOOKUP(tabDaten[[#This Row],[art]],tabKontenart[],2,FALSE)</f>
        <v>01 Ausgaben VerwaltungsHH</v>
      </c>
      <c r="E2172" s="14" t="str">
        <f>LEFT(tabDaten[[#This Row],[Gld]],1) &amp; "    " &amp;VLOOKUP((tabDaten[[#This Row],[MandNr]]&amp;"x"&amp;LEFT(tabDaten[[#This Row],[Gld]],1)),tabGliederung[],2,FALSE)</f>
        <v>8    Wirtschaftl. Unternehmen,  allg. Grund- und Sondervermögen</v>
      </c>
      <c r="F2172" s="14" t="str">
        <f>LEFT(tabDaten[[#This Row],[Gld]],2) &amp; "    " &amp;VLOOKUP((tabDaten[[#This Row],[MandNr]]&amp;"x"&amp;LEFT(tabDaten[[#This Row],[Gld]],2)),tabGliederung[],2,FALSE)</f>
        <v>85    Land- und forstwirtschaftliche  Unternehmen</v>
      </c>
      <c r="G21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2" s="14" t="str">
        <f>LEFT(tabDaten[[#This Row],[Gld]],4) &amp; "    " &amp;VLOOKUP((tabDaten[[#This Row],[MandNr]]&amp;"x"&amp;LEFT(tabDaten[[#This Row],[Gld]],4)),tabGliederung[],2,FALSE)</f>
        <v xml:space="preserve">8550    Stadtwald </v>
      </c>
      <c r="I2172" s="14" t="str">
        <f>IF(OR(LEFT(tabDaten[[#This Row],[Grp]],1)*1=3,LEFT(tabDaten[[#This Row],[Grp]],1)*1=9),LEFT(tabDaten[[#This Row],[Grp]],2),LEFT(tabDaten[[#This Row],[Grp]],1))</f>
        <v>5</v>
      </c>
      <c r="J2172" s="14" t="str">
        <f>VLOOKUP(tabDaten[[#This Row],[GrpKurz]],tabGruppierung[],2,FALSE)</f>
        <v>A   Sächlicher Verwaltungs- und Betriebsaufwand</v>
      </c>
      <c r="K21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8550-521000    Geräte, Ausstattungs- und Einrichtungsgegenstände  </v>
      </c>
      <c r="L2172" s="17">
        <f>IF(OR(tabDaten[[#This Row],[art]]="00",tabDaten[[#This Row],[art]]="10"),tabDaten[[#This Row],[Plan]],tabDaten[[#This Row],[Plan]]*-1)</f>
        <v>-1000</v>
      </c>
      <c r="M2172" s="18">
        <f>IF(OR(tabDaten[[#This Row],[art]]="00",tabDaten[[#This Row],[art]]="10",tabDaten[[#This Row],[art]]="60",tabDaten[[#This Row],[art]]="70"),tabDaten[[#This Row],[Rechnung]],tabDaten[[#This Row],[Rechnung]]*-1)</f>
        <v>0</v>
      </c>
      <c r="N2172" s="44">
        <v>1</v>
      </c>
      <c r="O2172" s="45" t="s">
        <v>997</v>
      </c>
      <c r="P2172" s="45" t="s">
        <v>1437</v>
      </c>
      <c r="Q2172" s="45" t="s">
        <v>1750</v>
      </c>
      <c r="R2172" s="45" t="s">
        <v>995</v>
      </c>
      <c r="S2172" s="45" t="s">
        <v>1546</v>
      </c>
      <c r="T2172" s="44" t="s">
        <v>125</v>
      </c>
      <c r="U2172" s="46">
        <v>1000</v>
      </c>
      <c r="V2172" s="46">
        <v>0</v>
      </c>
    </row>
    <row r="2173" spans="2:22" x14ac:dyDescent="0.2">
      <c r="B2173" s="14" t="str">
        <f>IF(tabDaten[[#This Row],[MandNr]]="","Fehler",IF(tabDaten[[#This Row],[MandNr]]=1,"1 Stadt Bad Rappenau","2 Eigenbetrieb Stadtenwässerung"))</f>
        <v>1 Stadt Bad Rappenau</v>
      </c>
      <c r="C2173" s="14" t="str">
        <f>IF(OR(tabDaten[[#This Row],[art]]="00",tabDaten[[#This Row],[art]]="01",tabDaten[[#This Row],[art]]="60",tabDaten[[#This Row],[art]]="61"),"0 Verwaltungshaushalt","1 Vermögenshaushalt")</f>
        <v>0 Verwaltungshaushalt</v>
      </c>
      <c r="D2173" s="14" t="str">
        <f>VLOOKUP(tabDaten[[#This Row],[art]],tabKontenart[],2,FALSE)</f>
        <v>01 Ausgaben VerwaltungsHH</v>
      </c>
      <c r="E2173" s="14" t="str">
        <f>LEFT(tabDaten[[#This Row],[Gld]],1) &amp; "    " &amp;VLOOKUP((tabDaten[[#This Row],[MandNr]]&amp;"x"&amp;LEFT(tabDaten[[#This Row],[Gld]],1)),tabGliederung[],2,FALSE)</f>
        <v>8    Wirtschaftl. Unternehmen,  allg. Grund- und Sondervermögen</v>
      </c>
      <c r="F2173" s="14" t="str">
        <f>LEFT(tabDaten[[#This Row],[Gld]],2) &amp; "    " &amp;VLOOKUP((tabDaten[[#This Row],[MandNr]]&amp;"x"&amp;LEFT(tabDaten[[#This Row],[Gld]],2)),tabGliederung[],2,FALSE)</f>
        <v>85    Land- und forstwirtschaftliche  Unternehmen</v>
      </c>
      <c r="G21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3" s="14" t="str">
        <f>LEFT(tabDaten[[#This Row],[Gld]],4) &amp; "    " &amp;VLOOKUP((tabDaten[[#This Row],[MandNr]]&amp;"x"&amp;LEFT(tabDaten[[#This Row],[Gld]],4)),tabGliederung[],2,FALSE)</f>
        <v xml:space="preserve">8550    Stadtwald </v>
      </c>
      <c r="I2173" s="14" t="str">
        <f>IF(OR(LEFT(tabDaten[[#This Row],[Grp]],1)*1=3,LEFT(tabDaten[[#This Row],[Grp]],1)*1=9),LEFT(tabDaten[[#This Row],[Grp]],2),LEFT(tabDaten[[#This Row],[Grp]],1))</f>
        <v>6</v>
      </c>
      <c r="J2173" s="14" t="str">
        <f>VLOOKUP(tabDaten[[#This Row],[GrpKurz]],tabGruppierung[],2,FALSE)</f>
        <v>A   Sächlicher Verwaltungs- und Betriebsaufwand</v>
      </c>
      <c r="K21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8550-627000    Holzfällung und -aufbereitung   </v>
      </c>
      <c r="L2173" s="17">
        <f>IF(OR(tabDaten[[#This Row],[art]]="00",tabDaten[[#This Row],[art]]="10"),tabDaten[[#This Row],[Plan]],tabDaten[[#This Row],[Plan]]*-1)</f>
        <v>-68500</v>
      </c>
      <c r="M2173" s="18">
        <f>IF(OR(tabDaten[[#This Row],[art]]="00",tabDaten[[#This Row],[art]]="10",tabDaten[[#This Row],[art]]="60",tabDaten[[#This Row],[art]]="70"),tabDaten[[#This Row],[Rechnung]],tabDaten[[#This Row],[Rechnung]]*-1)</f>
        <v>-69280.77</v>
      </c>
      <c r="N2173" s="44">
        <v>1</v>
      </c>
      <c r="O2173" s="45" t="s">
        <v>997</v>
      </c>
      <c r="P2173" s="45" t="s">
        <v>1437</v>
      </c>
      <c r="Q2173" s="45" t="s">
        <v>1793</v>
      </c>
      <c r="R2173" s="45" t="s">
        <v>995</v>
      </c>
      <c r="S2173" s="45" t="s">
        <v>1546</v>
      </c>
      <c r="T2173" s="44" t="s">
        <v>276</v>
      </c>
      <c r="U2173" s="46">
        <v>68500</v>
      </c>
      <c r="V2173" s="46">
        <v>69280.77</v>
      </c>
    </row>
    <row r="2174" spans="2:22" x14ac:dyDescent="0.2">
      <c r="B2174" s="14" t="str">
        <f>IF(tabDaten[[#This Row],[MandNr]]="","Fehler",IF(tabDaten[[#This Row],[MandNr]]=1,"1 Stadt Bad Rappenau","2 Eigenbetrieb Stadtenwässerung"))</f>
        <v>1 Stadt Bad Rappenau</v>
      </c>
      <c r="C2174" s="14" t="str">
        <f>IF(OR(tabDaten[[#This Row],[art]]="00",tabDaten[[#This Row],[art]]="01",tabDaten[[#This Row],[art]]="60",tabDaten[[#This Row],[art]]="61"),"0 Verwaltungshaushalt","1 Vermögenshaushalt")</f>
        <v>0 Verwaltungshaushalt</v>
      </c>
      <c r="D2174" s="14" t="str">
        <f>VLOOKUP(tabDaten[[#This Row],[art]],tabKontenart[],2,FALSE)</f>
        <v>01 Ausgaben VerwaltungsHH</v>
      </c>
      <c r="E2174" s="14" t="str">
        <f>LEFT(tabDaten[[#This Row],[Gld]],1) &amp; "    " &amp;VLOOKUP((tabDaten[[#This Row],[MandNr]]&amp;"x"&amp;LEFT(tabDaten[[#This Row],[Gld]],1)),tabGliederung[],2,FALSE)</f>
        <v>8    Wirtschaftl. Unternehmen,  allg. Grund- und Sondervermögen</v>
      </c>
      <c r="F2174" s="14" t="str">
        <f>LEFT(tabDaten[[#This Row],[Gld]],2) &amp; "    " &amp;VLOOKUP((tabDaten[[#This Row],[MandNr]]&amp;"x"&amp;LEFT(tabDaten[[#This Row],[Gld]],2)),tabGliederung[],2,FALSE)</f>
        <v>85    Land- und forstwirtschaftliche  Unternehmen</v>
      </c>
      <c r="G21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4" s="14" t="str">
        <f>LEFT(tabDaten[[#This Row],[Gld]],4) &amp; "    " &amp;VLOOKUP((tabDaten[[#This Row],[MandNr]]&amp;"x"&amp;LEFT(tabDaten[[#This Row],[Gld]],4)),tabGliederung[],2,FALSE)</f>
        <v xml:space="preserve">8550    Stadtwald </v>
      </c>
      <c r="I2174" s="14" t="str">
        <f>IF(OR(LEFT(tabDaten[[#This Row],[Grp]],1)*1=3,LEFT(tabDaten[[#This Row],[Grp]],1)*1=9),LEFT(tabDaten[[#This Row],[Grp]],2),LEFT(tabDaten[[#This Row],[Grp]],1))</f>
        <v>6</v>
      </c>
      <c r="J2174" s="14" t="str">
        <f>VLOOKUP(tabDaten[[#This Row],[GrpKurz]],tabGruppierung[],2,FALSE)</f>
        <v>A   Sächlicher Verwaltungs- und Betriebsaufwand</v>
      </c>
      <c r="K21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8550-628000    Waldkulturkosten   </v>
      </c>
      <c r="L2174" s="17">
        <f>IF(OR(tabDaten[[#This Row],[art]]="00",tabDaten[[#This Row],[art]]="10"),tabDaten[[#This Row],[Plan]],tabDaten[[#This Row],[Plan]]*-1)</f>
        <v>-13800</v>
      </c>
      <c r="M2174" s="18">
        <f>IF(OR(tabDaten[[#This Row],[art]]="00",tabDaten[[#This Row],[art]]="10",tabDaten[[#This Row],[art]]="60",tabDaten[[#This Row],[art]]="70"),tabDaten[[#This Row],[Rechnung]],tabDaten[[#This Row],[Rechnung]]*-1)</f>
        <v>-15035.37</v>
      </c>
      <c r="N2174" s="44">
        <v>1</v>
      </c>
      <c r="O2174" s="45" t="s">
        <v>997</v>
      </c>
      <c r="P2174" s="45" t="s">
        <v>1437</v>
      </c>
      <c r="Q2174" s="45" t="s">
        <v>1794</v>
      </c>
      <c r="R2174" s="45" t="s">
        <v>995</v>
      </c>
      <c r="S2174" s="45" t="s">
        <v>1546</v>
      </c>
      <c r="T2174" s="44" t="s">
        <v>277</v>
      </c>
      <c r="U2174" s="46">
        <v>13800</v>
      </c>
      <c r="V2174" s="46">
        <v>15035.37</v>
      </c>
    </row>
    <row r="2175" spans="2:22" x14ac:dyDescent="0.2">
      <c r="B2175" s="14" t="str">
        <f>IF(tabDaten[[#This Row],[MandNr]]="","Fehler",IF(tabDaten[[#This Row],[MandNr]]=1,"1 Stadt Bad Rappenau","2 Eigenbetrieb Stadtenwässerung"))</f>
        <v>1 Stadt Bad Rappenau</v>
      </c>
      <c r="C2175" s="14" t="str">
        <f>IF(OR(tabDaten[[#This Row],[art]]="00",tabDaten[[#This Row],[art]]="01",tabDaten[[#This Row],[art]]="60",tabDaten[[#This Row],[art]]="61"),"0 Verwaltungshaushalt","1 Vermögenshaushalt")</f>
        <v>0 Verwaltungshaushalt</v>
      </c>
      <c r="D2175" s="14" t="str">
        <f>VLOOKUP(tabDaten[[#This Row],[art]],tabKontenart[],2,FALSE)</f>
        <v>01 Ausgaben VerwaltungsHH</v>
      </c>
      <c r="E2175" s="14" t="str">
        <f>LEFT(tabDaten[[#This Row],[Gld]],1) &amp; "    " &amp;VLOOKUP((tabDaten[[#This Row],[MandNr]]&amp;"x"&amp;LEFT(tabDaten[[#This Row],[Gld]],1)),tabGliederung[],2,FALSE)</f>
        <v>8    Wirtschaftl. Unternehmen,  allg. Grund- und Sondervermögen</v>
      </c>
      <c r="F2175" s="14" t="str">
        <f>LEFT(tabDaten[[#This Row],[Gld]],2) &amp; "    " &amp;VLOOKUP((tabDaten[[#This Row],[MandNr]]&amp;"x"&amp;LEFT(tabDaten[[#This Row],[Gld]],2)),tabGliederung[],2,FALSE)</f>
        <v>85    Land- und forstwirtschaftliche  Unternehmen</v>
      </c>
      <c r="G21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5" s="14" t="str">
        <f>LEFT(tabDaten[[#This Row],[Gld]],4) &amp; "    " &amp;VLOOKUP((tabDaten[[#This Row],[MandNr]]&amp;"x"&amp;LEFT(tabDaten[[#This Row],[Gld]],4)),tabGliederung[],2,FALSE)</f>
        <v xml:space="preserve">8550    Stadtwald </v>
      </c>
      <c r="I2175" s="14" t="str">
        <f>IF(OR(LEFT(tabDaten[[#This Row],[Grp]],1)*1=3,LEFT(tabDaten[[#This Row],[Grp]],1)*1=9),LEFT(tabDaten[[#This Row],[Grp]],2),LEFT(tabDaten[[#This Row],[Grp]],1))</f>
        <v>6</v>
      </c>
      <c r="J2175" s="14" t="str">
        <f>VLOOKUP(tabDaten[[#This Row],[GrpKurz]],tabGruppierung[],2,FALSE)</f>
        <v>A   Sächlicher Verwaltungs- und Betriebsaufwand</v>
      </c>
      <c r="K21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8550-630000    Jungbestandspflege   </v>
      </c>
      <c r="L2175" s="17">
        <f>IF(OR(tabDaten[[#This Row],[art]]="00",tabDaten[[#This Row],[art]]="10"),tabDaten[[#This Row],[Plan]],tabDaten[[#This Row],[Plan]]*-1)</f>
        <v>-10500</v>
      </c>
      <c r="M2175" s="18">
        <f>IF(OR(tabDaten[[#This Row],[art]]="00",tabDaten[[#This Row],[art]]="10",tabDaten[[#This Row],[art]]="60",tabDaten[[#This Row],[art]]="70"),tabDaten[[#This Row],[Rechnung]],tabDaten[[#This Row],[Rechnung]]*-1)</f>
        <v>-10426.049999999999</v>
      </c>
      <c r="N2175" s="44">
        <v>1</v>
      </c>
      <c r="O2175" s="45" t="s">
        <v>997</v>
      </c>
      <c r="P2175" s="45" t="s">
        <v>1437</v>
      </c>
      <c r="Q2175" s="45" t="s">
        <v>2211</v>
      </c>
      <c r="R2175" s="45" t="s">
        <v>995</v>
      </c>
      <c r="S2175" s="45" t="s">
        <v>1546</v>
      </c>
      <c r="T2175" s="44" t="s">
        <v>2212</v>
      </c>
      <c r="U2175" s="46">
        <v>10500</v>
      </c>
      <c r="V2175" s="46">
        <v>10426.049999999999</v>
      </c>
    </row>
    <row r="2176" spans="2:22" x14ac:dyDescent="0.2">
      <c r="B2176" s="14" t="str">
        <f>IF(tabDaten[[#This Row],[MandNr]]="","Fehler",IF(tabDaten[[#This Row],[MandNr]]=1,"1 Stadt Bad Rappenau","2 Eigenbetrieb Stadtenwässerung"))</f>
        <v>1 Stadt Bad Rappenau</v>
      </c>
      <c r="C2176" s="14" t="str">
        <f>IF(OR(tabDaten[[#This Row],[art]]="00",tabDaten[[#This Row],[art]]="01",tabDaten[[#This Row],[art]]="60",tabDaten[[#This Row],[art]]="61"),"0 Verwaltungshaushalt","1 Vermögenshaushalt")</f>
        <v>0 Verwaltungshaushalt</v>
      </c>
      <c r="D2176" s="14" t="str">
        <f>VLOOKUP(tabDaten[[#This Row],[art]],tabKontenart[],2,FALSE)</f>
        <v>01 Ausgaben VerwaltungsHH</v>
      </c>
      <c r="E2176" s="14" t="str">
        <f>LEFT(tabDaten[[#This Row],[Gld]],1) &amp; "    " &amp;VLOOKUP((tabDaten[[#This Row],[MandNr]]&amp;"x"&amp;LEFT(tabDaten[[#This Row],[Gld]],1)),tabGliederung[],2,FALSE)</f>
        <v>8    Wirtschaftl. Unternehmen,  allg. Grund- und Sondervermögen</v>
      </c>
      <c r="F2176" s="14" t="str">
        <f>LEFT(tabDaten[[#This Row],[Gld]],2) &amp; "    " &amp;VLOOKUP((tabDaten[[#This Row],[MandNr]]&amp;"x"&amp;LEFT(tabDaten[[#This Row],[Gld]],2)),tabGliederung[],2,FALSE)</f>
        <v>85    Land- und forstwirtschaftliche  Unternehmen</v>
      </c>
      <c r="G21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6" s="14" t="str">
        <f>LEFT(tabDaten[[#This Row],[Gld]],4) &amp; "    " &amp;VLOOKUP((tabDaten[[#This Row],[MandNr]]&amp;"x"&amp;LEFT(tabDaten[[#This Row],[Gld]],4)),tabGliederung[],2,FALSE)</f>
        <v xml:space="preserve">8550    Stadtwald </v>
      </c>
      <c r="I2176" s="14" t="str">
        <f>IF(OR(LEFT(tabDaten[[#This Row],[Grp]],1)*1=3,LEFT(tabDaten[[#This Row],[Grp]],1)*1=9),LEFT(tabDaten[[#This Row],[Grp]],2),LEFT(tabDaten[[#This Row],[Grp]],1))</f>
        <v>6</v>
      </c>
      <c r="J2176" s="14" t="str">
        <f>VLOOKUP(tabDaten[[#This Row],[GrpKurz]],tabGruppierung[],2,FALSE)</f>
        <v>A   Sächlicher Verwaltungs- und Betriebsaufwand</v>
      </c>
      <c r="K21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8550-640000    Steuern, Versicherungen, Schadensfälle, Sonderabgaben  </v>
      </c>
      <c r="L2176" s="17">
        <f>IF(OR(tabDaten[[#This Row],[art]]="00",tabDaten[[#This Row],[art]]="10"),tabDaten[[#This Row],[Plan]],tabDaten[[#This Row],[Plan]]*-1)</f>
        <v>-5500</v>
      </c>
      <c r="M2176" s="18">
        <f>IF(OR(tabDaten[[#This Row],[art]]="00",tabDaten[[#This Row],[art]]="10",tabDaten[[#This Row],[art]]="60",tabDaten[[#This Row],[art]]="70"),tabDaten[[#This Row],[Rechnung]],tabDaten[[#This Row],[Rechnung]]*-1)</f>
        <v>-5095.75</v>
      </c>
      <c r="N2176" s="44">
        <v>1</v>
      </c>
      <c r="O2176" s="45" t="s">
        <v>997</v>
      </c>
      <c r="P2176" s="45" t="s">
        <v>1437</v>
      </c>
      <c r="Q2176" s="45" t="s">
        <v>1723</v>
      </c>
      <c r="R2176" s="45" t="s">
        <v>995</v>
      </c>
      <c r="S2176" s="45" t="s">
        <v>1546</v>
      </c>
      <c r="T2176" s="44" t="s">
        <v>193</v>
      </c>
      <c r="U2176" s="46">
        <v>5500</v>
      </c>
      <c r="V2176" s="46">
        <v>5095.75</v>
      </c>
    </row>
    <row r="2177" spans="2:22" x14ac:dyDescent="0.2">
      <c r="B2177" s="14" t="str">
        <f>IF(tabDaten[[#This Row],[MandNr]]="","Fehler",IF(tabDaten[[#This Row],[MandNr]]=1,"1 Stadt Bad Rappenau","2 Eigenbetrieb Stadtenwässerung"))</f>
        <v>1 Stadt Bad Rappenau</v>
      </c>
      <c r="C2177" s="14" t="str">
        <f>IF(OR(tabDaten[[#This Row],[art]]="00",tabDaten[[#This Row],[art]]="01",tabDaten[[#This Row],[art]]="60",tabDaten[[#This Row],[art]]="61"),"0 Verwaltungshaushalt","1 Vermögenshaushalt")</f>
        <v>0 Verwaltungshaushalt</v>
      </c>
      <c r="D2177" s="14" t="str">
        <f>VLOOKUP(tabDaten[[#This Row],[art]],tabKontenart[],2,FALSE)</f>
        <v>01 Ausgaben VerwaltungsHH</v>
      </c>
      <c r="E2177" s="14" t="str">
        <f>LEFT(tabDaten[[#This Row],[Gld]],1) &amp; "    " &amp;VLOOKUP((tabDaten[[#This Row],[MandNr]]&amp;"x"&amp;LEFT(tabDaten[[#This Row],[Gld]],1)),tabGliederung[],2,FALSE)</f>
        <v>8    Wirtschaftl. Unternehmen,  allg. Grund- und Sondervermögen</v>
      </c>
      <c r="F2177" s="14" t="str">
        <f>LEFT(tabDaten[[#This Row],[Gld]],2) &amp; "    " &amp;VLOOKUP((tabDaten[[#This Row],[MandNr]]&amp;"x"&amp;LEFT(tabDaten[[#This Row],[Gld]],2)),tabGliederung[],2,FALSE)</f>
        <v>85    Land- und forstwirtschaftliche  Unternehmen</v>
      </c>
      <c r="G21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7" s="14" t="str">
        <f>LEFT(tabDaten[[#This Row],[Gld]],4) &amp; "    " &amp;VLOOKUP((tabDaten[[#This Row],[MandNr]]&amp;"x"&amp;LEFT(tabDaten[[#This Row],[Gld]],4)),tabGliederung[],2,FALSE)</f>
        <v xml:space="preserve">8550    Stadtwald </v>
      </c>
      <c r="I2177" s="14" t="str">
        <f>IF(OR(LEFT(tabDaten[[#This Row],[Grp]],1)*1=3,LEFT(tabDaten[[#This Row],[Grp]],1)*1=9),LEFT(tabDaten[[#This Row],[Grp]],2),LEFT(tabDaten[[#This Row],[Grp]],1))</f>
        <v>6</v>
      </c>
      <c r="J2177" s="14" t="str">
        <f>VLOOKUP(tabDaten[[#This Row],[GrpKurz]],tabGruppierung[],2,FALSE)</f>
        <v>A   Sächlicher Verwaltungs- und Betriebsaufwand</v>
      </c>
      <c r="K21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8550-661000    Mitgliedsbeiträge an Verbände und Vereine  </v>
      </c>
      <c r="L2177" s="17">
        <f>IF(OR(tabDaten[[#This Row],[art]]="00",tabDaten[[#This Row],[art]]="10"),tabDaten[[#This Row],[Plan]],tabDaten[[#This Row],[Plan]]*-1)</f>
        <v>-1000</v>
      </c>
      <c r="M2177" s="18">
        <f>IF(OR(tabDaten[[#This Row],[art]]="00",tabDaten[[#This Row],[art]]="10",tabDaten[[#This Row],[art]]="60",tabDaten[[#This Row],[art]]="70"),tabDaten[[#This Row],[Rechnung]],tabDaten[[#This Row],[Rechnung]]*-1)</f>
        <v>-568.9</v>
      </c>
      <c r="N2177" s="44">
        <v>1</v>
      </c>
      <c r="O2177" s="45" t="s">
        <v>997</v>
      </c>
      <c r="P2177" s="45" t="s">
        <v>1437</v>
      </c>
      <c r="Q2177" s="45" t="s">
        <v>1741</v>
      </c>
      <c r="R2177" s="45" t="s">
        <v>995</v>
      </c>
      <c r="S2177" s="45" t="s">
        <v>1546</v>
      </c>
      <c r="T2177" s="44" t="s">
        <v>145</v>
      </c>
      <c r="U2177" s="46">
        <v>1000</v>
      </c>
      <c r="V2177" s="46">
        <v>568.9</v>
      </c>
    </row>
    <row r="2178" spans="2:22" x14ac:dyDescent="0.2">
      <c r="B2178" s="14" t="str">
        <f>IF(tabDaten[[#This Row],[MandNr]]="","Fehler",IF(tabDaten[[#This Row],[MandNr]]=1,"1 Stadt Bad Rappenau","2 Eigenbetrieb Stadtenwässerung"))</f>
        <v>1 Stadt Bad Rappenau</v>
      </c>
      <c r="C2178" s="14" t="str">
        <f>IF(OR(tabDaten[[#This Row],[art]]="00",tabDaten[[#This Row],[art]]="01",tabDaten[[#This Row],[art]]="60",tabDaten[[#This Row],[art]]="61"),"0 Verwaltungshaushalt","1 Vermögenshaushalt")</f>
        <v>0 Verwaltungshaushalt</v>
      </c>
      <c r="D2178" s="14" t="str">
        <f>VLOOKUP(tabDaten[[#This Row],[art]],tabKontenart[],2,FALSE)</f>
        <v>01 Ausgaben VerwaltungsHH</v>
      </c>
      <c r="E2178" s="14" t="str">
        <f>LEFT(tabDaten[[#This Row],[Gld]],1) &amp; "    " &amp;VLOOKUP((tabDaten[[#This Row],[MandNr]]&amp;"x"&amp;LEFT(tabDaten[[#This Row],[Gld]],1)),tabGliederung[],2,FALSE)</f>
        <v>8    Wirtschaftl. Unternehmen,  allg. Grund- und Sondervermögen</v>
      </c>
      <c r="F2178" s="14" t="str">
        <f>LEFT(tabDaten[[#This Row],[Gld]],2) &amp; "    " &amp;VLOOKUP((tabDaten[[#This Row],[MandNr]]&amp;"x"&amp;LEFT(tabDaten[[#This Row],[Gld]],2)),tabGliederung[],2,FALSE)</f>
        <v>85    Land- und forstwirtschaftliche  Unternehmen</v>
      </c>
      <c r="G21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8" s="14" t="str">
        <f>LEFT(tabDaten[[#This Row],[Gld]],4) &amp; "    " &amp;VLOOKUP((tabDaten[[#This Row],[MandNr]]&amp;"x"&amp;LEFT(tabDaten[[#This Row],[Gld]],4)),tabGliederung[],2,FALSE)</f>
        <v xml:space="preserve">8550    Stadtwald </v>
      </c>
      <c r="I2178" s="14" t="str">
        <f>IF(OR(LEFT(tabDaten[[#This Row],[Grp]],1)*1=3,LEFT(tabDaten[[#This Row],[Grp]],1)*1=9),LEFT(tabDaten[[#This Row],[Grp]],2),LEFT(tabDaten[[#This Row],[Grp]],1))</f>
        <v>6</v>
      </c>
      <c r="J2178" s="14" t="str">
        <f>VLOOKUP(tabDaten[[#This Row],[GrpKurz]],tabGruppierung[],2,FALSE)</f>
        <v>A   Sächlicher Verwaltungs- und Betriebsaufwand</v>
      </c>
      <c r="K21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8550-668000    Vermischte Ausgaben   </v>
      </c>
      <c r="L2178" s="17">
        <f>IF(OR(tabDaten[[#This Row],[art]]="00",tabDaten[[#This Row],[art]]="10"),tabDaten[[#This Row],[Plan]],tabDaten[[#This Row],[Plan]]*-1)</f>
        <v>-500</v>
      </c>
      <c r="M2178" s="18">
        <f>IF(OR(tabDaten[[#This Row],[art]]="00",tabDaten[[#This Row],[art]]="10",tabDaten[[#This Row],[art]]="60",tabDaten[[#This Row],[art]]="70"),tabDaten[[#This Row],[Rechnung]],tabDaten[[#This Row],[Rechnung]]*-1)</f>
        <v>0</v>
      </c>
      <c r="N2178" s="44">
        <v>1</v>
      </c>
      <c r="O2178" s="45" t="s">
        <v>997</v>
      </c>
      <c r="P2178" s="45" t="s">
        <v>1437</v>
      </c>
      <c r="Q2178" s="45" t="s">
        <v>1726</v>
      </c>
      <c r="R2178" s="45" t="s">
        <v>995</v>
      </c>
      <c r="S2178" s="45" t="s">
        <v>1546</v>
      </c>
      <c r="T2178" s="44" t="s">
        <v>121</v>
      </c>
      <c r="U2178" s="46">
        <v>500</v>
      </c>
      <c r="V2178" s="46">
        <v>0</v>
      </c>
    </row>
    <row r="2179" spans="2:22" x14ac:dyDescent="0.2">
      <c r="B2179" s="14" t="str">
        <f>IF(tabDaten[[#This Row],[MandNr]]="","Fehler",IF(tabDaten[[#This Row],[MandNr]]=1,"1 Stadt Bad Rappenau","2 Eigenbetrieb Stadtenwässerung"))</f>
        <v>1 Stadt Bad Rappenau</v>
      </c>
      <c r="C2179" s="14" t="str">
        <f>IF(OR(tabDaten[[#This Row],[art]]="00",tabDaten[[#This Row],[art]]="01",tabDaten[[#This Row],[art]]="60",tabDaten[[#This Row],[art]]="61"),"0 Verwaltungshaushalt","1 Vermögenshaushalt")</f>
        <v>0 Verwaltungshaushalt</v>
      </c>
      <c r="D2179" s="14" t="str">
        <f>VLOOKUP(tabDaten[[#This Row],[art]],tabKontenart[],2,FALSE)</f>
        <v>01 Ausgaben VerwaltungsHH</v>
      </c>
      <c r="E2179" s="14" t="str">
        <f>LEFT(tabDaten[[#This Row],[Gld]],1) &amp; "    " &amp;VLOOKUP((tabDaten[[#This Row],[MandNr]]&amp;"x"&amp;LEFT(tabDaten[[#This Row],[Gld]],1)),tabGliederung[],2,FALSE)</f>
        <v>8    Wirtschaftl. Unternehmen,  allg. Grund- und Sondervermögen</v>
      </c>
      <c r="F2179" s="14" t="str">
        <f>LEFT(tabDaten[[#This Row],[Gld]],2) &amp; "    " &amp;VLOOKUP((tabDaten[[#This Row],[MandNr]]&amp;"x"&amp;LEFT(tabDaten[[#This Row],[Gld]],2)),tabGliederung[],2,FALSE)</f>
        <v>85    Land- und forstwirtschaftliche  Unternehmen</v>
      </c>
      <c r="G21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79" s="14" t="str">
        <f>LEFT(tabDaten[[#This Row],[Gld]],4) &amp; "    " &amp;VLOOKUP((tabDaten[[#This Row],[MandNr]]&amp;"x"&amp;LEFT(tabDaten[[#This Row],[Gld]],4)),tabGliederung[],2,FALSE)</f>
        <v xml:space="preserve">8550    Stadtwald </v>
      </c>
      <c r="I2179" s="14" t="str">
        <f>IF(OR(LEFT(tabDaten[[#This Row],[Grp]],1)*1=3,LEFT(tabDaten[[#This Row],[Grp]],1)*1=9),LEFT(tabDaten[[#This Row],[Grp]],2),LEFT(tabDaten[[#This Row],[Grp]],1))</f>
        <v>6</v>
      </c>
      <c r="J2179" s="14" t="str">
        <f>VLOOKUP(tabDaten[[#This Row],[GrpKurz]],tabGruppierung[],2,FALSE)</f>
        <v>A   Sächlicher Verwaltungs- und Betriebsaufwand</v>
      </c>
      <c r="K21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8550-671000    Forstverwaltungsbeitrag   </v>
      </c>
      <c r="L2179" s="17">
        <f>IF(OR(tabDaten[[#This Row],[art]]="00",tabDaten[[#This Row],[art]]="10"),tabDaten[[#This Row],[Plan]],tabDaten[[#This Row],[Plan]]*-1)</f>
        <v>-28500</v>
      </c>
      <c r="M2179" s="18">
        <f>IF(OR(tabDaten[[#This Row],[art]]="00",tabDaten[[#This Row],[art]]="10",tabDaten[[#This Row],[art]]="60",tabDaten[[#This Row],[art]]="70"),tabDaten[[#This Row],[Rechnung]],tabDaten[[#This Row],[Rechnung]]*-1)</f>
        <v>-22252.5</v>
      </c>
      <c r="N2179" s="44">
        <v>1</v>
      </c>
      <c r="O2179" s="45" t="s">
        <v>997</v>
      </c>
      <c r="P2179" s="45" t="s">
        <v>1437</v>
      </c>
      <c r="Q2179" s="45" t="s">
        <v>1795</v>
      </c>
      <c r="R2179" s="45" t="s">
        <v>995</v>
      </c>
      <c r="S2179" s="45" t="s">
        <v>1546</v>
      </c>
      <c r="T2179" s="44" t="s">
        <v>278</v>
      </c>
      <c r="U2179" s="46">
        <v>28500</v>
      </c>
      <c r="V2179" s="46">
        <v>22252.5</v>
      </c>
    </row>
    <row r="2180" spans="2:22" x14ac:dyDescent="0.2">
      <c r="B2180" s="14" t="str">
        <f>IF(tabDaten[[#This Row],[MandNr]]="","Fehler",IF(tabDaten[[#This Row],[MandNr]]=1,"1 Stadt Bad Rappenau","2 Eigenbetrieb Stadtenwässerung"))</f>
        <v>1 Stadt Bad Rappenau</v>
      </c>
      <c r="C2180" s="14" t="str">
        <f>IF(OR(tabDaten[[#This Row],[art]]="00",tabDaten[[#This Row],[art]]="01",tabDaten[[#This Row],[art]]="60",tabDaten[[#This Row],[art]]="61"),"0 Verwaltungshaushalt","1 Vermögenshaushalt")</f>
        <v>0 Verwaltungshaushalt</v>
      </c>
      <c r="D2180" s="14" t="str">
        <f>VLOOKUP(tabDaten[[#This Row],[art]],tabKontenart[],2,FALSE)</f>
        <v>01 Ausgaben VerwaltungsHH</v>
      </c>
      <c r="E2180" s="14" t="str">
        <f>LEFT(tabDaten[[#This Row],[Gld]],1) &amp; "    " &amp;VLOOKUP((tabDaten[[#This Row],[MandNr]]&amp;"x"&amp;LEFT(tabDaten[[#This Row],[Gld]],1)),tabGliederung[],2,FALSE)</f>
        <v>8    Wirtschaftl. Unternehmen,  allg. Grund- und Sondervermögen</v>
      </c>
      <c r="F2180" s="14" t="str">
        <f>LEFT(tabDaten[[#This Row],[Gld]],2) &amp; "    " &amp;VLOOKUP((tabDaten[[#This Row],[MandNr]]&amp;"x"&amp;LEFT(tabDaten[[#This Row],[Gld]],2)),tabGliederung[],2,FALSE)</f>
        <v>85    Land- und forstwirtschaftliche  Unternehmen</v>
      </c>
      <c r="G21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2180" s="14" t="str">
        <f>LEFT(tabDaten[[#This Row],[Gld]],4) &amp; "    " &amp;VLOOKUP((tabDaten[[#This Row],[MandNr]]&amp;"x"&amp;LEFT(tabDaten[[#This Row],[Gld]],4)),tabGliederung[],2,FALSE)</f>
        <v xml:space="preserve">8550    Stadtwald </v>
      </c>
      <c r="I2180" s="14" t="str">
        <f>IF(OR(LEFT(tabDaten[[#This Row],[Grp]],1)*1=3,LEFT(tabDaten[[#This Row],[Grp]],1)*1=9),LEFT(tabDaten[[#This Row],[Grp]],2),LEFT(tabDaten[[#This Row],[Grp]],1))</f>
        <v>6</v>
      </c>
      <c r="J2180" s="14" t="str">
        <f>VLOOKUP(tabDaten[[#This Row],[GrpKurz]],tabGruppierung[],2,FALSE)</f>
        <v>A   Sächlicher Verwaltungs- und Betriebsaufwand</v>
      </c>
      <c r="K21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8550-679000    Innere Verrechnungen   </v>
      </c>
      <c r="L2180" s="17">
        <f>IF(OR(tabDaten[[#This Row],[art]]="00",tabDaten[[#This Row],[art]]="10"),tabDaten[[#This Row],[Plan]],tabDaten[[#This Row],[Plan]]*-1)</f>
        <v>-7500</v>
      </c>
      <c r="M2180" s="18">
        <f>IF(OR(tabDaten[[#This Row],[art]]="00",tabDaten[[#This Row],[art]]="10",tabDaten[[#This Row],[art]]="60",tabDaten[[#This Row],[art]]="70"),tabDaten[[#This Row],[Rechnung]],tabDaten[[#This Row],[Rechnung]]*-1)</f>
        <v>0</v>
      </c>
      <c r="N2180" s="44">
        <v>1</v>
      </c>
      <c r="O2180" s="45" t="s">
        <v>997</v>
      </c>
      <c r="P2180" s="45" t="s">
        <v>1437</v>
      </c>
      <c r="Q2180" s="45" t="s">
        <v>1728</v>
      </c>
      <c r="R2180" s="45" t="s">
        <v>995</v>
      </c>
      <c r="S2180" s="45" t="s">
        <v>1546</v>
      </c>
      <c r="T2180" s="44" t="s">
        <v>11</v>
      </c>
      <c r="U2180" s="46">
        <v>7500</v>
      </c>
      <c r="V2180" s="46">
        <v>0</v>
      </c>
    </row>
    <row r="2181" spans="2:22" x14ac:dyDescent="0.2">
      <c r="B2181" s="14" t="str">
        <f>IF(tabDaten[[#This Row],[MandNr]]="","Fehler",IF(tabDaten[[#This Row],[MandNr]]=1,"1 Stadt Bad Rappenau","2 Eigenbetrieb Stadtenwässerung"))</f>
        <v>1 Stadt Bad Rappenau</v>
      </c>
      <c r="C2181" s="14" t="str">
        <f>IF(OR(tabDaten[[#This Row],[art]]="00",tabDaten[[#This Row],[art]]="01",tabDaten[[#This Row],[art]]="60",tabDaten[[#This Row],[art]]="61"),"0 Verwaltungshaushalt","1 Vermögenshaushalt")</f>
        <v>0 Verwaltungshaushalt</v>
      </c>
      <c r="D2181" s="14" t="str">
        <f>VLOOKUP(tabDaten[[#This Row],[art]],tabKontenart[],2,FALSE)</f>
        <v>01 Ausgaben VerwaltungsHH</v>
      </c>
      <c r="E2181" s="14" t="str">
        <f>LEFT(tabDaten[[#This Row],[Gld]],1) &amp; "    " &amp;VLOOKUP((tabDaten[[#This Row],[MandNr]]&amp;"x"&amp;LEFT(tabDaten[[#This Row],[Gld]],1)),tabGliederung[],2,FALSE)</f>
        <v>8    Wirtschaftl. Unternehmen,  allg. Grund- und Sondervermögen</v>
      </c>
      <c r="F2181" s="14" t="str">
        <f>LEFT(tabDaten[[#This Row],[Gld]],2) &amp; "    " &amp;VLOOKUP((tabDaten[[#This Row],[MandNr]]&amp;"x"&amp;LEFT(tabDaten[[#This Row],[Gld]],2)),tabGliederung[],2,FALSE)</f>
        <v xml:space="preserve">86    Kur-u. Badebetriebe </v>
      </c>
      <c r="G21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81" s="14" t="str">
        <f>LEFT(tabDaten[[#This Row],[Gld]],4) &amp; "    " &amp;VLOOKUP((tabDaten[[#This Row],[MandNr]]&amp;"x"&amp;LEFT(tabDaten[[#This Row],[Gld]],4)),tabGliederung[],2,FALSE)</f>
        <v xml:space="preserve">8610    Kurhaus </v>
      </c>
      <c r="I2181" s="14" t="str">
        <f>IF(OR(LEFT(tabDaten[[#This Row],[Grp]],1)*1=3,LEFT(tabDaten[[#This Row],[Grp]],1)*1=9),LEFT(tabDaten[[#This Row],[Grp]],2),LEFT(tabDaten[[#This Row],[Grp]],1))</f>
        <v>5</v>
      </c>
      <c r="J2181" s="14" t="str">
        <f>VLOOKUP(tabDaten[[#This Row],[GrpKurz]],tabGruppierung[],2,FALSE)</f>
        <v>A   Sächlicher Verwaltungs- und Betriebsaufwand</v>
      </c>
      <c r="K21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8610-501000    Gebäudeunterhaltung   </v>
      </c>
      <c r="L2181" s="17">
        <f>IF(OR(tabDaten[[#This Row],[art]]="00",tabDaten[[#This Row],[art]]="10"),tabDaten[[#This Row],[Plan]],tabDaten[[#This Row],[Plan]]*-1)</f>
        <v>-10000</v>
      </c>
      <c r="M2181" s="18">
        <f>IF(OR(tabDaten[[#This Row],[art]]="00",tabDaten[[#This Row],[art]]="10",tabDaten[[#This Row],[art]]="60",tabDaten[[#This Row],[art]]="70"),tabDaten[[#This Row],[Rechnung]],tabDaten[[#This Row],[Rechnung]]*-1)</f>
        <v>-17072.97</v>
      </c>
      <c r="N2181" s="44">
        <v>1</v>
      </c>
      <c r="O2181" s="45" t="s">
        <v>997</v>
      </c>
      <c r="P2181" s="45" t="s">
        <v>1439</v>
      </c>
      <c r="Q2181" s="45" t="s">
        <v>1730</v>
      </c>
      <c r="R2181" s="45" t="s">
        <v>995</v>
      </c>
      <c r="S2181" s="45" t="s">
        <v>1546</v>
      </c>
      <c r="T2181" s="44" t="s">
        <v>133</v>
      </c>
      <c r="U2181" s="46">
        <v>10000</v>
      </c>
      <c r="V2181" s="46">
        <v>17072.97</v>
      </c>
    </row>
    <row r="2182" spans="2:22" x14ac:dyDescent="0.2">
      <c r="B2182" s="14" t="str">
        <f>IF(tabDaten[[#This Row],[MandNr]]="","Fehler",IF(tabDaten[[#This Row],[MandNr]]=1,"1 Stadt Bad Rappenau","2 Eigenbetrieb Stadtenwässerung"))</f>
        <v>1 Stadt Bad Rappenau</v>
      </c>
      <c r="C2182" s="14" t="str">
        <f>IF(OR(tabDaten[[#This Row],[art]]="00",tabDaten[[#This Row],[art]]="01",tabDaten[[#This Row],[art]]="60",tabDaten[[#This Row],[art]]="61"),"0 Verwaltungshaushalt","1 Vermögenshaushalt")</f>
        <v>0 Verwaltungshaushalt</v>
      </c>
      <c r="D2182" s="14" t="str">
        <f>VLOOKUP(tabDaten[[#This Row],[art]],tabKontenart[],2,FALSE)</f>
        <v>01 Ausgaben VerwaltungsHH</v>
      </c>
      <c r="E2182" s="14" t="str">
        <f>LEFT(tabDaten[[#This Row],[Gld]],1) &amp; "    " &amp;VLOOKUP((tabDaten[[#This Row],[MandNr]]&amp;"x"&amp;LEFT(tabDaten[[#This Row],[Gld]],1)),tabGliederung[],2,FALSE)</f>
        <v>8    Wirtschaftl. Unternehmen,  allg. Grund- und Sondervermögen</v>
      </c>
      <c r="F2182" s="14" t="str">
        <f>LEFT(tabDaten[[#This Row],[Gld]],2) &amp; "    " &amp;VLOOKUP((tabDaten[[#This Row],[MandNr]]&amp;"x"&amp;LEFT(tabDaten[[#This Row],[Gld]],2)),tabGliederung[],2,FALSE)</f>
        <v xml:space="preserve">86    Kur-u. Badebetriebe </v>
      </c>
      <c r="G21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82" s="14" t="str">
        <f>LEFT(tabDaten[[#This Row],[Gld]],4) &amp; "    " &amp;VLOOKUP((tabDaten[[#This Row],[MandNr]]&amp;"x"&amp;LEFT(tabDaten[[#This Row],[Gld]],4)),tabGliederung[],2,FALSE)</f>
        <v xml:space="preserve">8610    Kurhaus </v>
      </c>
      <c r="I2182" s="14" t="str">
        <f>IF(OR(LEFT(tabDaten[[#This Row],[Grp]],1)*1=3,LEFT(tabDaten[[#This Row],[Grp]],1)*1=9),LEFT(tabDaten[[#This Row],[Grp]],2),LEFT(tabDaten[[#This Row],[Grp]],1))</f>
        <v>5</v>
      </c>
      <c r="J2182" s="14" t="str">
        <f>VLOOKUP(tabDaten[[#This Row],[GrpKurz]],tabGruppierung[],2,FALSE)</f>
        <v>A   Sächlicher Verwaltungs- und Betriebsaufwand</v>
      </c>
      <c r="K21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8610-521000    Geräte, Ausstattungs- und Einrichtungsgegenstände  </v>
      </c>
      <c r="L2182" s="17">
        <f>IF(OR(tabDaten[[#This Row],[art]]="00",tabDaten[[#This Row],[art]]="10"),tabDaten[[#This Row],[Plan]],tabDaten[[#This Row],[Plan]]*-1)</f>
        <v>-500</v>
      </c>
      <c r="M2182" s="18">
        <f>IF(OR(tabDaten[[#This Row],[art]]="00",tabDaten[[#This Row],[art]]="10",tabDaten[[#This Row],[art]]="60",tabDaten[[#This Row],[art]]="70"),tabDaten[[#This Row],[Rechnung]],tabDaten[[#This Row],[Rechnung]]*-1)</f>
        <v>-303.39</v>
      </c>
      <c r="N2182" s="44">
        <v>1</v>
      </c>
      <c r="O2182" s="45" t="s">
        <v>997</v>
      </c>
      <c r="P2182" s="45" t="s">
        <v>1439</v>
      </c>
      <c r="Q2182" s="45" t="s">
        <v>1750</v>
      </c>
      <c r="R2182" s="45" t="s">
        <v>995</v>
      </c>
      <c r="S2182" s="45" t="s">
        <v>1546</v>
      </c>
      <c r="T2182" s="44" t="s">
        <v>125</v>
      </c>
      <c r="U2182" s="46">
        <v>500</v>
      </c>
      <c r="V2182" s="46">
        <v>303.39</v>
      </c>
    </row>
    <row r="2183" spans="2:22" x14ac:dyDescent="0.2">
      <c r="B2183" s="14" t="str">
        <f>IF(tabDaten[[#This Row],[MandNr]]="","Fehler",IF(tabDaten[[#This Row],[MandNr]]=1,"1 Stadt Bad Rappenau","2 Eigenbetrieb Stadtenwässerung"))</f>
        <v>1 Stadt Bad Rappenau</v>
      </c>
      <c r="C2183" s="14" t="str">
        <f>IF(OR(tabDaten[[#This Row],[art]]="00",tabDaten[[#This Row],[art]]="01",tabDaten[[#This Row],[art]]="60",tabDaten[[#This Row],[art]]="61"),"0 Verwaltungshaushalt","1 Vermögenshaushalt")</f>
        <v>0 Verwaltungshaushalt</v>
      </c>
      <c r="D2183" s="14" t="str">
        <f>VLOOKUP(tabDaten[[#This Row],[art]],tabKontenart[],2,FALSE)</f>
        <v>01 Ausgaben VerwaltungsHH</v>
      </c>
      <c r="E2183" s="14" t="str">
        <f>LEFT(tabDaten[[#This Row],[Gld]],1) &amp; "    " &amp;VLOOKUP((tabDaten[[#This Row],[MandNr]]&amp;"x"&amp;LEFT(tabDaten[[#This Row],[Gld]],1)),tabGliederung[],2,FALSE)</f>
        <v>8    Wirtschaftl. Unternehmen,  allg. Grund- und Sondervermögen</v>
      </c>
      <c r="F2183" s="14" t="str">
        <f>LEFT(tabDaten[[#This Row],[Gld]],2) &amp; "    " &amp;VLOOKUP((tabDaten[[#This Row],[MandNr]]&amp;"x"&amp;LEFT(tabDaten[[#This Row],[Gld]],2)),tabGliederung[],2,FALSE)</f>
        <v xml:space="preserve">86    Kur-u. Badebetriebe </v>
      </c>
      <c r="G21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83" s="14" t="str">
        <f>LEFT(tabDaten[[#This Row],[Gld]],4) &amp; "    " &amp;VLOOKUP((tabDaten[[#This Row],[MandNr]]&amp;"x"&amp;LEFT(tabDaten[[#This Row],[Gld]],4)),tabGliederung[],2,FALSE)</f>
        <v xml:space="preserve">8610    Kurhaus </v>
      </c>
      <c r="I2183" s="14" t="str">
        <f>IF(OR(LEFT(tabDaten[[#This Row],[Grp]],1)*1=3,LEFT(tabDaten[[#This Row],[Grp]],1)*1=9),LEFT(tabDaten[[#This Row],[Grp]],2),LEFT(tabDaten[[#This Row],[Grp]],1))</f>
        <v>5</v>
      </c>
      <c r="J2183" s="14" t="str">
        <f>VLOOKUP(tabDaten[[#This Row],[GrpKurz]],tabGruppierung[],2,FALSE)</f>
        <v>A   Sächlicher Verwaltungs- und Betriebsaufwand</v>
      </c>
      <c r="K21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8610-522000    Druck- und Kopierkosten   </v>
      </c>
      <c r="L2183" s="17">
        <f>IF(OR(tabDaten[[#This Row],[art]]="00",tabDaten[[#This Row],[art]]="10"),tabDaten[[#This Row],[Plan]],tabDaten[[#This Row],[Plan]]*-1)</f>
        <v>-3100</v>
      </c>
      <c r="M2183" s="18">
        <f>IF(OR(tabDaten[[#This Row],[art]]="00",tabDaten[[#This Row],[art]]="10",tabDaten[[#This Row],[art]]="60",tabDaten[[#This Row],[art]]="70"),tabDaten[[#This Row],[Rechnung]],tabDaten[[#This Row],[Rechnung]]*-1)</f>
        <v>-2531.19</v>
      </c>
      <c r="N2183" s="44">
        <v>1</v>
      </c>
      <c r="O2183" s="45" t="s">
        <v>997</v>
      </c>
      <c r="P2183" s="45" t="s">
        <v>1439</v>
      </c>
      <c r="Q2183" s="45" t="s">
        <v>1715</v>
      </c>
      <c r="R2183" s="45" t="s">
        <v>995</v>
      </c>
      <c r="S2183" s="45" t="s">
        <v>1546</v>
      </c>
      <c r="T2183" s="44" t="s">
        <v>110</v>
      </c>
      <c r="U2183" s="46">
        <v>3100</v>
      </c>
      <c r="V2183" s="46">
        <v>2531.19</v>
      </c>
    </row>
    <row r="2184" spans="2:22" x14ac:dyDescent="0.2">
      <c r="B2184" s="14" t="str">
        <f>IF(tabDaten[[#This Row],[MandNr]]="","Fehler",IF(tabDaten[[#This Row],[MandNr]]=1,"1 Stadt Bad Rappenau","2 Eigenbetrieb Stadtenwässerung"))</f>
        <v>1 Stadt Bad Rappenau</v>
      </c>
      <c r="C2184" s="14" t="str">
        <f>IF(OR(tabDaten[[#This Row],[art]]="00",tabDaten[[#This Row],[art]]="01",tabDaten[[#This Row],[art]]="60",tabDaten[[#This Row],[art]]="61"),"0 Verwaltungshaushalt","1 Vermögenshaushalt")</f>
        <v>0 Verwaltungshaushalt</v>
      </c>
      <c r="D2184" s="14" t="str">
        <f>VLOOKUP(tabDaten[[#This Row],[art]],tabKontenart[],2,FALSE)</f>
        <v>01 Ausgaben VerwaltungsHH</v>
      </c>
      <c r="E2184" s="14" t="str">
        <f>LEFT(tabDaten[[#This Row],[Gld]],1) &amp; "    " &amp;VLOOKUP((tabDaten[[#This Row],[MandNr]]&amp;"x"&amp;LEFT(tabDaten[[#This Row],[Gld]],1)),tabGliederung[],2,FALSE)</f>
        <v>8    Wirtschaftl. Unternehmen,  allg. Grund- und Sondervermögen</v>
      </c>
      <c r="F2184" s="14" t="str">
        <f>LEFT(tabDaten[[#This Row],[Gld]],2) &amp; "    " &amp;VLOOKUP((tabDaten[[#This Row],[MandNr]]&amp;"x"&amp;LEFT(tabDaten[[#This Row],[Gld]],2)),tabGliederung[],2,FALSE)</f>
        <v xml:space="preserve">86    Kur-u. Badebetriebe </v>
      </c>
      <c r="G21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84" s="14" t="str">
        <f>LEFT(tabDaten[[#This Row],[Gld]],4) &amp; "    " &amp;VLOOKUP((tabDaten[[#This Row],[MandNr]]&amp;"x"&amp;LEFT(tabDaten[[#This Row],[Gld]],4)),tabGliederung[],2,FALSE)</f>
        <v xml:space="preserve">8610    Kurhaus </v>
      </c>
      <c r="I2184" s="14" t="str">
        <f>IF(OR(LEFT(tabDaten[[#This Row],[Grp]],1)*1=3,LEFT(tabDaten[[#This Row],[Grp]],1)*1=9),LEFT(tabDaten[[#This Row],[Grp]],2),LEFT(tabDaten[[#This Row],[Grp]],1))</f>
        <v>5</v>
      </c>
      <c r="J2184" s="14" t="str">
        <f>VLOOKUP(tabDaten[[#This Row],[GrpKurz]],tabGruppierung[],2,FALSE)</f>
        <v>A   Sächlicher Verwaltungs- und Betriebsaufwand</v>
      </c>
      <c r="K21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8610-546000    Steuern und Gebäudeversicherungen   </v>
      </c>
      <c r="L2184" s="17">
        <f>IF(OR(tabDaten[[#This Row],[art]]="00",tabDaten[[#This Row],[art]]="10"),tabDaten[[#This Row],[Plan]],tabDaten[[#This Row],[Plan]]*-1)</f>
        <v>-17200</v>
      </c>
      <c r="M2184" s="18">
        <f>IF(OR(tabDaten[[#This Row],[art]]="00",tabDaten[[#This Row],[art]]="10",tabDaten[[#This Row],[art]]="60",tabDaten[[#This Row],[art]]="70"),tabDaten[[#This Row],[Rechnung]],tabDaten[[#This Row],[Rechnung]]*-1)</f>
        <v>-17044.84</v>
      </c>
      <c r="N2184" s="44">
        <v>1</v>
      </c>
      <c r="O2184" s="45" t="s">
        <v>997</v>
      </c>
      <c r="P2184" s="45" t="s">
        <v>1439</v>
      </c>
      <c r="Q2184" s="45" t="s">
        <v>1737</v>
      </c>
      <c r="R2184" s="45" t="s">
        <v>995</v>
      </c>
      <c r="S2184" s="45" t="s">
        <v>1546</v>
      </c>
      <c r="T2184" s="44" t="s">
        <v>140</v>
      </c>
      <c r="U2184" s="46">
        <v>17200</v>
      </c>
      <c r="V2184" s="46">
        <v>17044.84</v>
      </c>
    </row>
    <row r="2185" spans="2:22" x14ac:dyDescent="0.2">
      <c r="B2185" s="14" t="str">
        <f>IF(tabDaten[[#This Row],[MandNr]]="","Fehler",IF(tabDaten[[#This Row],[MandNr]]=1,"1 Stadt Bad Rappenau","2 Eigenbetrieb Stadtenwässerung"))</f>
        <v>1 Stadt Bad Rappenau</v>
      </c>
      <c r="C2185" s="14" t="str">
        <f>IF(OR(tabDaten[[#This Row],[art]]="00",tabDaten[[#This Row],[art]]="01",tabDaten[[#This Row],[art]]="60",tabDaten[[#This Row],[art]]="61"),"0 Verwaltungshaushalt","1 Vermögenshaushalt")</f>
        <v>0 Verwaltungshaushalt</v>
      </c>
      <c r="D2185" s="14" t="str">
        <f>VLOOKUP(tabDaten[[#This Row],[art]],tabKontenart[],2,FALSE)</f>
        <v>01 Ausgaben VerwaltungsHH</v>
      </c>
      <c r="E2185" s="14" t="str">
        <f>LEFT(tabDaten[[#This Row],[Gld]],1) &amp; "    " &amp;VLOOKUP((tabDaten[[#This Row],[MandNr]]&amp;"x"&amp;LEFT(tabDaten[[#This Row],[Gld]],1)),tabGliederung[],2,FALSE)</f>
        <v>8    Wirtschaftl. Unternehmen,  allg. Grund- und Sondervermögen</v>
      </c>
      <c r="F2185" s="14" t="str">
        <f>LEFT(tabDaten[[#This Row],[Gld]],2) &amp; "    " &amp;VLOOKUP((tabDaten[[#This Row],[MandNr]]&amp;"x"&amp;LEFT(tabDaten[[#This Row],[Gld]],2)),tabGliederung[],2,FALSE)</f>
        <v xml:space="preserve">86    Kur-u. Badebetriebe </v>
      </c>
      <c r="G21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85" s="14" t="str">
        <f>LEFT(tabDaten[[#This Row],[Gld]],4) &amp; "    " &amp;VLOOKUP((tabDaten[[#This Row],[MandNr]]&amp;"x"&amp;LEFT(tabDaten[[#This Row],[Gld]],4)),tabGliederung[],2,FALSE)</f>
        <v xml:space="preserve">8610    Kurhaus </v>
      </c>
      <c r="I2185" s="14" t="str">
        <f>IF(OR(LEFT(tabDaten[[#This Row],[Grp]],1)*1=3,LEFT(tabDaten[[#This Row],[Grp]],1)*1=9),LEFT(tabDaten[[#This Row],[Grp]],2),LEFT(tabDaten[[#This Row],[Grp]],1))</f>
        <v>5</v>
      </c>
      <c r="J2185" s="14" t="str">
        <f>VLOOKUP(tabDaten[[#This Row],[GrpKurz]],tabGruppierung[],2,FALSE)</f>
        <v>A   Sächlicher Verwaltungs- und Betriebsaufwand</v>
      </c>
      <c r="K21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8610-549000    sonstige Bewirtschaftungskosten (z.B. Schornsteinfeger, Feuerlöschgeräte) </v>
      </c>
      <c r="L2185" s="17">
        <f>IF(OR(tabDaten[[#This Row],[art]]="00",tabDaten[[#This Row],[art]]="10"),tabDaten[[#This Row],[Plan]],tabDaten[[#This Row],[Plan]]*-1)</f>
        <v>-5900</v>
      </c>
      <c r="M2185" s="18">
        <f>IF(OR(tabDaten[[#This Row],[art]]="00",tabDaten[[#This Row],[art]]="10",tabDaten[[#This Row],[art]]="60",tabDaten[[#This Row],[art]]="70"),tabDaten[[#This Row],[Rechnung]],tabDaten[[#This Row],[Rechnung]]*-1)</f>
        <v>-5164.8100000000004</v>
      </c>
      <c r="N2185" s="44">
        <v>1</v>
      </c>
      <c r="O2185" s="45" t="s">
        <v>997</v>
      </c>
      <c r="P2185" s="45" t="s">
        <v>1439</v>
      </c>
      <c r="Q2185" s="45" t="s">
        <v>1738</v>
      </c>
      <c r="R2185" s="45" t="s">
        <v>995</v>
      </c>
      <c r="S2185" s="45" t="s">
        <v>1546</v>
      </c>
      <c r="T2185" s="44" t="s">
        <v>141</v>
      </c>
      <c r="U2185" s="46">
        <v>5900</v>
      </c>
      <c r="V2185" s="46">
        <v>5164.8100000000004</v>
      </c>
    </row>
    <row r="2186" spans="2:22" x14ac:dyDescent="0.2">
      <c r="B2186" s="14" t="str">
        <f>IF(tabDaten[[#This Row],[MandNr]]="","Fehler",IF(tabDaten[[#This Row],[MandNr]]=1,"1 Stadt Bad Rappenau","2 Eigenbetrieb Stadtenwässerung"))</f>
        <v>1 Stadt Bad Rappenau</v>
      </c>
      <c r="C2186" s="14" t="str">
        <f>IF(OR(tabDaten[[#This Row],[art]]="00",tabDaten[[#This Row],[art]]="01",tabDaten[[#This Row],[art]]="60",tabDaten[[#This Row],[art]]="61"),"0 Verwaltungshaushalt","1 Vermögenshaushalt")</f>
        <v>0 Verwaltungshaushalt</v>
      </c>
      <c r="D2186" s="14" t="str">
        <f>VLOOKUP(tabDaten[[#This Row],[art]],tabKontenart[],2,FALSE)</f>
        <v>01 Ausgaben VerwaltungsHH</v>
      </c>
      <c r="E2186" s="14" t="str">
        <f>LEFT(tabDaten[[#This Row],[Gld]],1) &amp; "    " &amp;VLOOKUP((tabDaten[[#This Row],[MandNr]]&amp;"x"&amp;LEFT(tabDaten[[#This Row],[Gld]],1)),tabGliederung[],2,FALSE)</f>
        <v>8    Wirtschaftl. Unternehmen,  allg. Grund- und Sondervermögen</v>
      </c>
      <c r="F2186" s="14" t="str">
        <f>LEFT(tabDaten[[#This Row],[Gld]],2) &amp; "    " &amp;VLOOKUP((tabDaten[[#This Row],[MandNr]]&amp;"x"&amp;LEFT(tabDaten[[#This Row],[Gld]],2)),tabGliederung[],2,FALSE)</f>
        <v xml:space="preserve">86    Kur-u. Badebetriebe </v>
      </c>
      <c r="G21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86" s="14" t="str">
        <f>LEFT(tabDaten[[#This Row],[Gld]],4) &amp; "    " &amp;VLOOKUP((tabDaten[[#This Row],[MandNr]]&amp;"x"&amp;LEFT(tabDaten[[#This Row],[Gld]],4)),tabGliederung[],2,FALSE)</f>
        <v xml:space="preserve">8610    Kurhaus </v>
      </c>
      <c r="I2186" s="14" t="str">
        <f>IF(OR(LEFT(tabDaten[[#This Row],[Grp]],1)*1=3,LEFT(tabDaten[[#This Row],[Grp]],1)*1=9),LEFT(tabDaten[[#This Row],[Grp]],2),LEFT(tabDaten[[#This Row],[Grp]],1))</f>
        <v>6</v>
      </c>
      <c r="J2186" s="14" t="str">
        <f>VLOOKUP(tabDaten[[#This Row],[GrpKurz]],tabGruppierung[],2,FALSE)</f>
        <v>A   Sächlicher Verwaltungs- und Betriebsaufwand</v>
      </c>
      <c r="K21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8610-638000    EDV-Kosten   </v>
      </c>
      <c r="L2186" s="17">
        <f>IF(OR(tabDaten[[#This Row],[art]]="00",tabDaten[[#This Row],[art]]="10"),tabDaten[[#This Row],[Plan]],tabDaten[[#This Row],[Plan]]*-1)</f>
        <v>-7000</v>
      </c>
      <c r="M2186" s="18">
        <f>IF(OR(tabDaten[[#This Row],[art]]="00",tabDaten[[#This Row],[art]]="10",tabDaten[[#This Row],[art]]="60",tabDaten[[#This Row],[art]]="70"),tabDaten[[#This Row],[Rechnung]],tabDaten[[#This Row],[Rechnung]]*-1)</f>
        <v>-9689.11</v>
      </c>
      <c r="N2186" s="44">
        <v>1</v>
      </c>
      <c r="O2186" s="45" t="s">
        <v>997</v>
      </c>
      <c r="P2186" s="45" t="s">
        <v>1439</v>
      </c>
      <c r="Q2186" s="45" t="s">
        <v>1722</v>
      </c>
      <c r="R2186" s="45" t="s">
        <v>995</v>
      </c>
      <c r="S2186" s="45" t="s">
        <v>1546</v>
      </c>
      <c r="T2186" s="44" t="s">
        <v>117</v>
      </c>
      <c r="U2186" s="46">
        <v>7000</v>
      </c>
      <c r="V2186" s="46">
        <v>9689.11</v>
      </c>
    </row>
    <row r="2187" spans="2:22" x14ac:dyDescent="0.2">
      <c r="B2187" s="14" t="str">
        <f>IF(tabDaten[[#This Row],[MandNr]]="","Fehler",IF(tabDaten[[#This Row],[MandNr]]=1,"1 Stadt Bad Rappenau","2 Eigenbetrieb Stadtenwässerung"))</f>
        <v>1 Stadt Bad Rappenau</v>
      </c>
      <c r="C2187" s="14" t="str">
        <f>IF(OR(tabDaten[[#This Row],[art]]="00",tabDaten[[#This Row],[art]]="01",tabDaten[[#This Row],[art]]="60",tabDaten[[#This Row],[art]]="61"),"0 Verwaltungshaushalt","1 Vermögenshaushalt")</f>
        <v>0 Verwaltungshaushalt</v>
      </c>
      <c r="D2187" s="14" t="str">
        <f>VLOOKUP(tabDaten[[#This Row],[art]],tabKontenart[],2,FALSE)</f>
        <v>01 Ausgaben VerwaltungsHH</v>
      </c>
      <c r="E2187" s="14" t="str">
        <f>LEFT(tabDaten[[#This Row],[Gld]],1) &amp; "    " &amp;VLOOKUP((tabDaten[[#This Row],[MandNr]]&amp;"x"&amp;LEFT(tabDaten[[#This Row],[Gld]],1)),tabGliederung[],2,FALSE)</f>
        <v>8    Wirtschaftl. Unternehmen,  allg. Grund- und Sondervermögen</v>
      </c>
      <c r="F2187" s="14" t="str">
        <f>LEFT(tabDaten[[#This Row],[Gld]],2) &amp; "    " &amp;VLOOKUP((tabDaten[[#This Row],[MandNr]]&amp;"x"&amp;LEFT(tabDaten[[#This Row],[Gld]],2)),tabGliederung[],2,FALSE)</f>
        <v xml:space="preserve">86    Kur-u. Badebetriebe </v>
      </c>
      <c r="G21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87" s="14" t="str">
        <f>LEFT(tabDaten[[#This Row],[Gld]],4) &amp; "    " &amp;VLOOKUP((tabDaten[[#This Row],[MandNr]]&amp;"x"&amp;LEFT(tabDaten[[#This Row],[Gld]],4)),tabGliederung[],2,FALSE)</f>
        <v xml:space="preserve">8610    Kurhaus </v>
      </c>
      <c r="I2187" s="14" t="str">
        <f>IF(OR(LEFT(tabDaten[[#This Row],[Grp]],1)*1=3,LEFT(tabDaten[[#This Row],[Grp]],1)*1=9),LEFT(tabDaten[[#This Row],[Grp]],2),LEFT(tabDaten[[#This Row],[Grp]],1))</f>
        <v>6</v>
      </c>
      <c r="J2187" s="14" t="str">
        <f>VLOOKUP(tabDaten[[#This Row],[GrpKurz]],tabGruppierung[],2,FALSE)</f>
        <v>A   Sächlicher Verwaltungs- und Betriebsaufwand</v>
      </c>
      <c r="K21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8610-650000    Bürobedarf   </v>
      </c>
      <c r="L2187" s="17">
        <f>IF(OR(tabDaten[[#This Row],[art]]="00",tabDaten[[#This Row],[art]]="10"),tabDaten[[#This Row],[Plan]],tabDaten[[#This Row],[Plan]]*-1)</f>
        <v>-3700</v>
      </c>
      <c r="M2187" s="18">
        <f>IF(OR(tabDaten[[#This Row],[art]]="00",tabDaten[[#This Row],[art]]="10",tabDaten[[#This Row],[art]]="60",tabDaten[[#This Row],[art]]="70"),tabDaten[[#This Row],[Rechnung]],tabDaten[[#This Row],[Rechnung]]*-1)</f>
        <v>0</v>
      </c>
      <c r="N2187" s="44">
        <v>1</v>
      </c>
      <c r="O2187" s="45" t="s">
        <v>997</v>
      </c>
      <c r="P2187" s="45" t="s">
        <v>1439</v>
      </c>
      <c r="Q2187" s="45" t="s">
        <v>1724</v>
      </c>
      <c r="R2187" s="45" t="s">
        <v>995</v>
      </c>
      <c r="S2187" s="45" t="s">
        <v>1546</v>
      </c>
      <c r="T2187" s="44" t="s">
        <v>119</v>
      </c>
      <c r="U2187" s="46">
        <v>3700</v>
      </c>
      <c r="V2187" s="46">
        <v>0</v>
      </c>
    </row>
    <row r="2188" spans="2:22" x14ac:dyDescent="0.2">
      <c r="B2188" s="14" t="str">
        <f>IF(tabDaten[[#This Row],[MandNr]]="","Fehler",IF(tabDaten[[#This Row],[MandNr]]=1,"1 Stadt Bad Rappenau","2 Eigenbetrieb Stadtenwässerung"))</f>
        <v>1 Stadt Bad Rappenau</v>
      </c>
      <c r="C2188" s="14" t="str">
        <f>IF(OR(tabDaten[[#This Row],[art]]="00",tabDaten[[#This Row],[art]]="01",tabDaten[[#This Row],[art]]="60",tabDaten[[#This Row],[art]]="61"),"0 Verwaltungshaushalt","1 Vermögenshaushalt")</f>
        <v>0 Verwaltungshaushalt</v>
      </c>
      <c r="D2188" s="14" t="str">
        <f>VLOOKUP(tabDaten[[#This Row],[art]],tabKontenart[],2,FALSE)</f>
        <v>01 Ausgaben VerwaltungsHH</v>
      </c>
      <c r="E2188" s="14" t="str">
        <f>LEFT(tabDaten[[#This Row],[Gld]],1) &amp; "    " &amp;VLOOKUP((tabDaten[[#This Row],[MandNr]]&amp;"x"&amp;LEFT(tabDaten[[#This Row],[Gld]],1)),tabGliederung[],2,FALSE)</f>
        <v>8    Wirtschaftl. Unternehmen,  allg. Grund- und Sondervermögen</v>
      </c>
      <c r="F2188" s="14" t="str">
        <f>LEFT(tabDaten[[#This Row],[Gld]],2) &amp; "    " &amp;VLOOKUP((tabDaten[[#This Row],[MandNr]]&amp;"x"&amp;LEFT(tabDaten[[#This Row],[Gld]],2)),tabGliederung[],2,FALSE)</f>
        <v xml:space="preserve">86    Kur-u. Badebetriebe </v>
      </c>
      <c r="G21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88" s="14" t="str">
        <f>LEFT(tabDaten[[#This Row],[Gld]],4) &amp; "    " &amp;VLOOKUP((tabDaten[[#This Row],[MandNr]]&amp;"x"&amp;LEFT(tabDaten[[#This Row],[Gld]],4)),tabGliederung[],2,FALSE)</f>
        <v xml:space="preserve">8610    Kurhaus </v>
      </c>
      <c r="I2188" s="14" t="str">
        <f>IF(OR(LEFT(tabDaten[[#This Row],[Grp]],1)*1=3,LEFT(tabDaten[[#This Row],[Grp]],1)*1=9),LEFT(tabDaten[[#This Row],[Grp]],2),LEFT(tabDaten[[#This Row],[Grp]],1))</f>
        <v>6</v>
      </c>
      <c r="J2188" s="14" t="str">
        <f>VLOOKUP(tabDaten[[#This Row],[GrpKurz]],tabGruppierung[],2,FALSE)</f>
        <v>A   Sächlicher Verwaltungs- und Betriebsaufwand</v>
      </c>
      <c r="K21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8610-655000    Sachverständigen-, Gerichts-und ähnliche Kosten  </v>
      </c>
      <c r="L2188" s="17">
        <f>IF(OR(tabDaten[[#This Row],[art]]="00",tabDaten[[#This Row],[art]]="10"),tabDaten[[#This Row],[Plan]],tabDaten[[#This Row],[Plan]]*-1)</f>
        <v>-500</v>
      </c>
      <c r="M2188" s="18">
        <f>IF(OR(tabDaten[[#This Row],[art]]="00",tabDaten[[#This Row],[art]]="10",tabDaten[[#This Row],[art]]="60",tabDaten[[#This Row],[art]]="70"),tabDaten[[#This Row],[Rechnung]],tabDaten[[#This Row],[Rechnung]]*-1)</f>
        <v>0</v>
      </c>
      <c r="N2188" s="44">
        <v>1</v>
      </c>
      <c r="O2188" s="45" t="s">
        <v>997</v>
      </c>
      <c r="P2188" s="45" t="s">
        <v>1439</v>
      </c>
      <c r="Q2188" s="45" t="s">
        <v>1729</v>
      </c>
      <c r="R2188" s="45" t="s">
        <v>995</v>
      </c>
      <c r="S2188" s="45" t="s">
        <v>1546</v>
      </c>
      <c r="T2188" s="44" t="s">
        <v>244</v>
      </c>
      <c r="U2188" s="46">
        <v>500</v>
      </c>
      <c r="V2188" s="46">
        <v>0</v>
      </c>
    </row>
    <row r="2189" spans="2:22" x14ac:dyDescent="0.2">
      <c r="B2189" s="14" t="str">
        <f>IF(tabDaten[[#This Row],[MandNr]]="","Fehler",IF(tabDaten[[#This Row],[MandNr]]=1,"1 Stadt Bad Rappenau","2 Eigenbetrieb Stadtenwässerung"))</f>
        <v>1 Stadt Bad Rappenau</v>
      </c>
      <c r="C2189" s="14" t="str">
        <f>IF(OR(tabDaten[[#This Row],[art]]="00",tabDaten[[#This Row],[art]]="01",tabDaten[[#This Row],[art]]="60",tabDaten[[#This Row],[art]]="61"),"0 Verwaltungshaushalt","1 Vermögenshaushalt")</f>
        <v>0 Verwaltungshaushalt</v>
      </c>
      <c r="D2189" s="14" t="str">
        <f>VLOOKUP(tabDaten[[#This Row],[art]],tabKontenart[],2,FALSE)</f>
        <v>01 Ausgaben VerwaltungsHH</v>
      </c>
      <c r="E2189" s="14" t="str">
        <f>LEFT(tabDaten[[#This Row],[Gld]],1) &amp; "    " &amp;VLOOKUP((tabDaten[[#This Row],[MandNr]]&amp;"x"&amp;LEFT(tabDaten[[#This Row],[Gld]],1)),tabGliederung[],2,FALSE)</f>
        <v>8    Wirtschaftl. Unternehmen,  allg. Grund- und Sondervermögen</v>
      </c>
      <c r="F2189" s="14" t="str">
        <f>LEFT(tabDaten[[#This Row],[Gld]],2) &amp; "    " &amp;VLOOKUP((tabDaten[[#This Row],[MandNr]]&amp;"x"&amp;LEFT(tabDaten[[#This Row],[Gld]],2)),tabGliederung[],2,FALSE)</f>
        <v xml:space="preserve">86    Kur-u. Badebetriebe </v>
      </c>
      <c r="G21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89" s="14" t="str">
        <f>LEFT(tabDaten[[#This Row],[Gld]],4) &amp; "    " &amp;VLOOKUP((tabDaten[[#This Row],[MandNr]]&amp;"x"&amp;LEFT(tabDaten[[#This Row],[Gld]],4)),tabGliederung[],2,FALSE)</f>
        <v xml:space="preserve">8610    Kurhaus </v>
      </c>
      <c r="I2189" s="14" t="str">
        <f>IF(OR(LEFT(tabDaten[[#This Row],[Grp]],1)*1=3,LEFT(tabDaten[[#This Row],[Grp]],1)*1=9),LEFT(tabDaten[[#This Row],[Grp]],2),LEFT(tabDaten[[#This Row],[Grp]],1))</f>
        <v>6</v>
      </c>
      <c r="J2189" s="14" t="str">
        <f>VLOOKUP(tabDaten[[#This Row],[GrpKurz]],tabGruppierung[],2,FALSE)</f>
        <v>A   Sächlicher Verwaltungs- und Betriebsaufwand</v>
      </c>
      <c r="K21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8610-679000    Innere Verrechnungen   </v>
      </c>
      <c r="L2189" s="17">
        <f>IF(OR(tabDaten[[#This Row],[art]]="00",tabDaten[[#This Row],[art]]="10"),tabDaten[[#This Row],[Plan]],tabDaten[[#This Row],[Plan]]*-1)</f>
        <v>-20100</v>
      </c>
      <c r="M2189" s="18">
        <f>IF(OR(tabDaten[[#This Row],[art]]="00",tabDaten[[#This Row],[art]]="10",tabDaten[[#This Row],[art]]="60",tabDaten[[#This Row],[art]]="70"),tabDaten[[#This Row],[Rechnung]],tabDaten[[#This Row],[Rechnung]]*-1)</f>
        <v>0</v>
      </c>
      <c r="N2189" s="44">
        <v>1</v>
      </c>
      <c r="O2189" s="45" t="s">
        <v>997</v>
      </c>
      <c r="P2189" s="45" t="s">
        <v>1439</v>
      </c>
      <c r="Q2189" s="45" t="s">
        <v>1728</v>
      </c>
      <c r="R2189" s="45" t="s">
        <v>995</v>
      </c>
      <c r="S2189" s="45" t="s">
        <v>1546</v>
      </c>
      <c r="T2189" s="44" t="s">
        <v>11</v>
      </c>
      <c r="U2189" s="46">
        <v>20100</v>
      </c>
      <c r="V2189" s="46">
        <v>0</v>
      </c>
    </row>
    <row r="2190" spans="2:22" x14ac:dyDescent="0.2">
      <c r="B2190" s="14" t="str">
        <f>IF(tabDaten[[#This Row],[MandNr]]="","Fehler",IF(tabDaten[[#This Row],[MandNr]]=1,"1 Stadt Bad Rappenau","2 Eigenbetrieb Stadtenwässerung"))</f>
        <v>1 Stadt Bad Rappenau</v>
      </c>
      <c r="C2190" s="14" t="str">
        <f>IF(OR(tabDaten[[#This Row],[art]]="00",tabDaten[[#This Row],[art]]="01",tabDaten[[#This Row],[art]]="60",tabDaten[[#This Row],[art]]="61"),"0 Verwaltungshaushalt","1 Vermögenshaushalt")</f>
        <v>0 Verwaltungshaushalt</v>
      </c>
      <c r="D2190" s="14" t="str">
        <f>VLOOKUP(tabDaten[[#This Row],[art]],tabKontenart[],2,FALSE)</f>
        <v>01 Ausgaben VerwaltungsHH</v>
      </c>
      <c r="E2190" s="14" t="str">
        <f>LEFT(tabDaten[[#This Row],[Gld]],1) &amp; "    " &amp;VLOOKUP((tabDaten[[#This Row],[MandNr]]&amp;"x"&amp;LEFT(tabDaten[[#This Row],[Gld]],1)),tabGliederung[],2,FALSE)</f>
        <v>8    Wirtschaftl. Unternehmen,  allg. Grund- und Sondervermögen</v>
      </c>
      <c r="F2190" s="14" t="str">
        <f>LEFT(tabDaten[[#This Row],[Gld]],2) &amp; "    " &amp;VLOOKUP((tabDaten[[#This Row],[MandNr]]&amp;"x"&amp;LEFT(tabDaten[[#This Row],[Gld]],2)),tabGliederung[],2,FALSE)</f>
        <v xml:space="preserve">86    Kur-u. Badebetriebe </v>
      </c>
      <c r="G21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0" s="14" t="str">
        <f>LEFT(tabDaten[[#This Row],[Gld]],4) &amp; "    " &amp;VLOOKUP((tabDaten[[#This Row],[MandNr]]&amp;"x"&amp;LEFT(tabDaten[[#This Row],[Gld]],4)),tabGliederung[],2,FALSE)</f>
        <v xml:space="preserve">8610    Kurhaus </v>
      </c>
      <c r="I2190" s="14" t="str">
        <f>IF(OR(LEFT(tabDaten[[#This Row],[Grp]],1)*1=3,LEFT(tabDaten[[#This Row],[Grp]],1)*1=9),LEFT(tabDaten[[#This Row],[Grp]],2),LEFT(tabDaten[[#This Row],[Grp]],1))</f>
        <v>6</v>
      </c>
      <c r="J2190" s="14" t="str">
        <f>VLOOKUP(tabDaten[[#This Row],[GrpKurz]],tabGruppierung[],2,FALSE)</f>
        <v>A   Sächlicher Verwaltungs- und Betriebsaufwand</v>
      </c>
      <c r="K21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8610-680000    Abschreibungen   </v>
      </c>
      <c r="L2190" s="17">
        <f>IF(OR(tabDaten[[#This Row],[art]]="00",tabDaten[[#This Row],[art]]="10"),tabDaten[[#This Row],[Plan]],tabDaten[[#This Row],[Plan]]*-1)</f>
        <v>-153400</v>
      </c>
      <c r="M2190" s="18">
        <f>IF(OR(tabDaten[[#This Row],[art]]="00",tabDaten[[#This Row],[art]]="10",tabDaten[[#This Row],[art]]="60",tabDaten[[#This Row],[art]]="70"),tabDaten[[#This Row],[Rechnung]],tabDaten[[#This Row],[Rechnung]]*-1)</f>
        <v>-152950.97</v>
      </c>
      <c r="N2190" s="44">
        <v>1</v>
      </c>
      <c r="O2190" s="45" t="s">
        <v>997</v>
      </c>
      <c r="P2190" s="45" t="s">
        <v>1439</v>
      </c>
      <c r="Q2190" s="45" t="s">
        <v>1752</v>
      </c>
      <c r="R2190" s="45" t="s">
        <v>995</v>
      </c>
      <c r="S2190" s="45" t="s">
        <v>1546</v>
      </c>
      <c r="T2190" s="44" t="s">
        <v>98</v>
      </c>
      <c r="U2190" s="46">
        <v>153400</v>
      </c>
      <c r="V2190" s="46">
        <v>152950.97</v>
      </c>
    </row>
    <row r="2191" spans="2:22" x14ac:dyDescent="0.2">
      <c r="B2191" s="14" t="str">
        <f>IF(tabDaten[[#This Row],[MandNr]]="","Fehler",IF(tabDaten[[#This Row],[MandNr]]=1,"1 Stadt Bad Rappenau","2 Eigenbetrieb Stadtenwässerung"))</f>
        <v>1 Stadt Bad Rappenau</v>
      </c>
      <c r="C2191" s="14" t="str">
        <f>IF(OR(tabDaten[[#This Row],[art]]="00",tabDaten[[#This Row],[art]]="01",tabDaten[[#This Row],[art]]="60",tabDaten[[#This Row],[art]]="61"),"0 Verwaltungshaushalt","1 Vermögenshaushalt")</f>
        <v>0 Verwaltungshaushalt</v>
      </c>
      <c r="D2191" s="14" t="str">
        <f>VLOOKUP(tabDaten[[#This Row],[art]],tabKontenart[],2,FALSE)</f>
        <v>01 Ausgaben VerwaltungsHH</v>
      </c>
      <c r="E2191" s="14" t="str">
        <f>LEFT(tabDaten[[#This Row],[Gld]],1) &amp; "    " &amp;VLOOKUP((tabDaten[[#This Row],[MandNr]]&amp;"x"&amp;LEFT(tabDaten[[#This Row],[Gld]],1)),tabGliederung[],2,FALSE)</f>
        <v>8    Wirtschaftl. Unternehmen,  allg. Grund- und Sondervermögen</v>
      </c>
      <c r="F2191" s="14" t="str">
        <f>LEFT(tabDaten[[#This Row],[Gld]],2) &amp; "    " &amp;VLOOKUP((tabDaten[[#This Row],[MandNr]]&amp;"x"&amp;LEFT(tabDaten[[#This Row],[Gld]],2)),tabGliederung[],2,FALSE)</f>
        <v xml:space="preserve">86    Kur-u. Badebetriebe </v>
      </c>
      <c r="G21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1" s="14" t="str">
        <f>LEFT(tabDaten[[#This Row],[Gld]],4) &amp; "    " &amp;VLOOKUP((tabDaten[[#This Row],[MandNr]]&amp;"x"&amp;LEFT(tabDaten[[#This Row],[Gld]],4)),tabGliederung[],2,FALSE)</f>
        <v xml:space="preserve">8610    Kurhaus </v>
      </c>
      <c r="I2191" s="14" t="str">
        <f>IF(OR(LEFT(tabDaten[[#This Row],[Grp]],1)*1=3,LEFT(tabDaten[[#This Row],[Grp]],1)*1=9),LEFT(tabDaten[[#This Row],[Grp]],2),LEFT(tabDaten[[#This Row],[Grp]],1))</f>
        <v>6</v>
      </c>
      <c r="J2191" s="14" t="str">
        <f>VLOOKUP(tabDaten[[#This Row],[GrpKurz]],tabGruppierung[],2,FALSE)</f>
        <v>A   Sächlicher Verwaltungs- und Betriebsaufwand</v>
      </c>
      <c r="K21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8610-685000    Verzinsung des Anlagekapitals   </v>
      </c>
      <c r="L2191" s="17">
        <f>IF(OR(tabDaten[[#This Row],[art]]="00",tabDaten[[#This Row],[art]]="10"),tabDaten[[#This Row],[Plan]],tabDaten[[#This Row],[Plan]]*-1)</f>
        <v>-193200</v>
      </c>
      <c r="M2191" s="18">
        <f>IF(OR(tabDaten[[#This Row],[art]]="00",tabDaten[[#This Row],[art]]="10",tabDaten[[#This Row],[art]]="60",tabDaten[[#This Row],[art]]="70"),tabDaten[[#This Row],[Rechnung]],tabDaten[[#This Row],[Rechnung]]*-1)</f>
        <v>-191887.49</v>
      </c>
      <c r="N2191" s="44">
        <v>1</v>
      </c>
      <c r="O2191" s="45" t="s">
        <v>997</v>
      </c>
      <c r="P2191" s="45" t="s">
        <v>1439</v>
      </c>
      <c r="Q2191" s="45" t="s">
        <v>1753</v>
      </c>
      <c r="R2191" s="45" t="s">
        <v>995</v>
      </c>
      <c r="S2191" s="45" t="s">
        <v>1546</v>
      </c>
      <c r="T2191" s="44" t="s">
        <v>165</v>
      </c>
      <c r="U2191" s="46">
        <v>193200</v>
      </c>
      <c r="V2191" s="46">
        <v>191887.49</v>
      </c>
    </row>
    <row r="2192" spans="2:22" x14ac:dyDescent="0.2">
      <c r="B2192" s="14" t="str">
        <f>IF(tabDaten[[#This Row],[MandNr]]="","Fehler",IF(tabDaten[[#This Row],[MandNr]]=1,"1 Stadt Bad Rappenau","2 Eigenbetrieb Stadtenwässerung"))</f>
        <v>1 Stadt Bad Rappenau</v>
      </c>
      <c r="C2192" s="14" t="str">
        <f>IF(OR(tabDaten[[#This Row],[art]]="00",tabDaten[[#This Row],[art]]="01",tabDaten[[#This Row],[art]]="60",tabDaten[[#This Row],[art]]="61"),"0 Verwaltungshaushalt","1 Vermögenshaushalt")</f>
        <v>0 Verwaltungshaushalt</v>
      </c>
      <c r="D2192" s="14" t="str">
        <f>VLOOKUP(tabDaten[[#This Row],[art]],tabKontenart[],2,FALSE)</f>
        <v>01 Ausgaben VerwaltungsHH</v>
      </c>
      <c r="E2192" s="14" t="str">
        <f>LEFT(tabDaten[[#This Row],[Gld]],1) &amp; "    " &amp;VLOOKUP((tabDaten[[#This Row],[MandNr]]&amp;"x"&amp;LEFT(tabDaten[[#This Row],[Gld]],1)),tabGliederung[],2,FALSE)</f>
        <v>8    Wirtschaftl. Unternehmen,  allg. Grund- und Sondervermögen</v>
      </c>
      <c r="F2192" s="14" t="str">
        <f>LEFT(tabDaten[[#This Row],[Gld]],2) &amp; "    " &amp;VLOOKUP((tabDaten[[#This Row],[MandNr]]&amp;"x"&amp;LEFT(tabDaten[[#This Row],[Gld]],2)),tabGliederung[],2,FALSE)</f>
        <v xml:space="preserve">86    Kur-u. Badebetriebe </v>
      </c>
      <c r="G21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2" s="14" t="str">
        <f>LEFT(tabDaten[[#This Row],[Gld]],4) &amp; "    " &amp;VLOOKUP((tabDaten[[#This Row],[MandNr]]&amp;"x"&amp;LEFT(tabDaten[[#This Row],[Gld]],4)),tabGliederung[],2,FALSE)</f>
        <v xml:space="preserve">8620    Kureinrichtungen </v>
      </c>
      <c r="I2192" s="14" t="str">
        <f>IF(OR(LEFT(tabDaten[[#This Row],[Grp]],1)*1=3,LEFT(tabDaten[[#This Row],[Grp]],1)*1=9),LEFT(tabDaten[[#This Row],[Grp]],2),LEFT(tabDaten[[#This Row],[Grp]],1))</f>
        <v>5</v>
      </c>
      <c r="J2192" s="14" t="str">
        <f>VLOOKUP(tabDaten[[#This Row],[GrpKurz]],tabGruppierung[],2,FALSE)</f>
        <v>A   Sächlicher Verwaltungs- und Betriebsaufwand</v>
      </c>
      <c r="K21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8620-501000    Gebäudeunterhaltung   </v>
      </c>
      <c r="L2192" s="17">
        <f>IF(OR(tabDaten[[#This Row],[art]]="00",tabDaten[[#This Row],[art]]="10"),tabDaten[[#This Row],[Plan]],tabDaten[[#This Row],[Plan]]*-1)</f>
        <v>-1500</v>
      </c>
      <c r="M2192" s="18">
        <f>IF(OR(tabDaten[[#This Row],[art]]="00",tabDaten[[#This Row],[art]]="10",tabDaten[[#This Row],[art]]="60",tabDaten[[#This Row],[art]]="70"),tabDaten[[#This Row],[Rechnung]],tabDaten[[#This Row],[Rechnung]]*-1)</f>
        <v>-920</v>
      </c>
      <c r="N2192" s="44">
        <v>1</v>
      </c>
      <c r="O2192" s="45" t="s">
        <v>997</v>
      </c>
      <c r="P2192" s="45" t="s">
        <v>1440</v>
      </c>
      <c r="Q2192" s="45" t="s">
        <v>1730</v>
      </c>
      <c r="R2192" s="45" t="s">
        <v>995</v>
      </c>
      <c r="S2192" s="45" t="s">
        <v>1546</v>
      </c>
      <c r="T2192" s="44" t="s">
        <v>133</v>
      </c>
      <c r="U2192" s="46">
        <v>1500</v>
      </c>
      <c r="V2192" s="46">
        <v>920</v>
      </c>
    </row>
    <row r="2193" spans="2:22" x14ac:dyDescent="0.2">
      <c r="B2193" s="14" t="str">
        <f>IF(tabDaten[[#This Row],[MandNr]]="","Fehler",IF(tabDaten[[#This Row],[MandNr]]=1,"1 Stadt Bad Rappenau","2 Eigenbetrieb Stadtenwässerung"))</f>
        <v>1 Stadt Bad Rappenau</v>
      </c>
      <c r="C2193" s="14" t="str">
        <f>IF(OR(tabDaten[[#This Row],[art]]="00",tabDaten[[#This Row],[art]]="01",tabDaten[[#This Row],[art]]="60",tabDaten[[#This Row],[art]]="61"),"0 Verwaltungshaushalt","1 Vermögenshaushalt")</f>
        <v>0 Verwaltungshaushalt</v>
      </c>
      <c r="D2193" s="14" t="str">
        <f>VLOOKUP(tabDaten[[#This Row],[art]],tabKontenart[],2,FALSE)</f>
        <v>01 Ausgaben VerwaltungsHH</v>
      </c>
      <c r="E2193" s="14" t="str">
        <f>LEFT(tabDaten[[#This Row],[Gld]],1) &amp; "    " &amp;VLOOKUP((tabDaten[[#This Row],[MandNr]]&amp;"x"&amp;LEFT(tabDaten[[#This Row],[Gld]],1)),tabGliederung[],2,FALSE)</f>
        <v>8    Wirtschaftl. Unternehmen,  allg. Grund- und Sondervermögen</v>
      </c>
      <c r="F2193" s="14" t="str">
        <f>LEFT(tabDaten[[#This Row],[Gld]],2) &amp; "    " &amp;VLOOKUP((tabDaten[[#This Row],[MandNr]]&amp;"x"&amp;LEFT(tabDaten[[#This Row],[Gld]],2)),tabGliederung[],2,FALSE)</f>
        <v xml:space="preserve">86    Kur-u. Badebetriebe </v>
      </c>
      <c r="G21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3" s="14" t="str">
        <f>LEFT(tabDaten[[#This Row],[Gld]],4) &amp; "    " &amp;VLOOKUP((tabDaten[[#This Row],[MandNr]]&amp;"x"&amp;LEFT(tabDaten[[#This Row],[Gld]],4)),tabGliederung[],2,FALSE)</f>
        <v xml:space="preserve">8620    Kureinrichtungen </v>
      </c>
      <c r="I2193" s="14" t="str">
        <f>IF(OR(LEFT(tabDaten[[#This Row],[Grp]],1)*1=3,LEFT(tabDaten[[#This Row],[Grp]],1)*1=9),LEFT(tabDaten[[#This Row],[Grp]],2),LEFT(tabDaten[[#This Row],[Grp]],1))</f>
        <v>5</v>
      </c>
      <c r="J2193" s="14" t="str">
        <f>VLOOKUP(tabDaten[[#This Row],[GrpKurz]],tabGruppierung[],2,FALSE)</f>
        <v>A   Sächlicher Verwaltungs- und Betriebsaufwand</v>
      </c>
      <c r="K21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8620-510000    Unterhaltung des sonstigen unbeweglichen Vermögens  </v>
      </c>
      <c r="L2193" s="17">
        <f>IF(OR(tabDaten[[#This Row],[art]]="00",tabDaten[[#This Row],[art]]="10"),tabDaten[[#This Row],[Plan]],tabDaten[[#This Row],[Plan]]*-1)</f>
        <v>-180000</v>
      </c>
      <c r="M2193" s="18">
        <f>IF(OR(tabDaten[[#This Row],[art]]="00",tabDaten[[#This Row],[art]]="10",tabDaten[[#This Row],[art]]="60",tabDaten[[#This Row],[art]]="70"),tabDaten[[#This Row],[Rechnung]],tabDaten[[#This Row],[Rechnung]]*-1)</f>
        <v>-155268.82999999999</v>
      </c>
      <c r="N2193" s="44">
        <v>1</v>
      </c>
      <c r="O2193" s="45" t="s">
        <v>997</v>
      </c>
      <c r="P2193" s="45" t="s">
        <v>1440</v>
      </c>
      <c r="Q2193" s="45" t="s">
        <v>1731</v>
      </c>
      <c r="R2193" s="45" t="s">
        <v>995</v>
      </c>
      <c r="S2193" s="45" t="s">
        <v>1546</v>
      </c>
      <c r="T2193" s="44" t="s">
        <v>134</v>
      </c>
      <c r="U2193" s="46">
        <v>180000</v>
      </c>
      <c r="V2193" s="46">
        <v>155268.82999999999</v>
      </c>
    </row>
    <row r="2194" spans="2:22" x14ac:dyDescent="0.2">
      <c r="B2194" s="14" t="str">
        <f>IF(tabDaten[[#This Row],[MandNr]]="","Fehler",IF(tabDaten[[#This Row],[MandNr]]=1,"1 Stadt Bad Rappenau","2 Eigenbetrieb Stadtenwässerung"))</f>
        <v>1 Stadt Bad Rappenau</v>
      </c>
      <c r="C2194" s="14" t="str">
        <f>IF(OR(tabDaten[[#This Row],[art]]="00",tabDaten[[#This Row],[art]]="01",tabDaten[[#This Row],[art]]="60",tabDaten[[#This Row],[art]]="61"),"0 Verwaltungshaushalt","1 Vermögenshaushalt")</f>
        <v>0 Verwaltungshaushalt</v>
      </c>
      <c r="D2194" s="14" t="str">
        <f>VLOOKUP(tabDaten[[#This Row],[art]],tabKontenart[],2,FALSE)</f>
        <v>01 Ausgaben VerwaltungsHH</v>
      </c>
      <c r="E2194" s="14" t="str">
        <f>LEFT(tabDaten[[#This Row],[Gld]],1) &amp; "    " &amp;VLOOKUP((tabDaten[[#This Row],[MandNr]]&amp;"x"&amp;LEFT(tabDaten[[#This Row],[Gld]],1)),tabGliederung[],2,FALSE)</f>
        <v>8    Wirtschaftl. Unternehmen,  allg. Grund- und Sondervermögen</v>
      </c>
      <c r="F2194" s="14" t="str">
        <f>LEFT(tabDaten[[#This Row],[Gld]],2) &amp; "    " &amp;VLOOKUP((tabDaten[[#This Row],[MandNr]]&amp;"x"&amp;LEFT(tabDaten[[#This Row],[Gld]],2)),tabGliederung[],2,FALSE)</f>
        <v xml:space="preserve">86    Kur-u. Badebetriebe </v>
      </c>
      <c r="G21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4" s="14" t="str">
        <f>LEFT(tabDaten[[#This Row],[Gld]],4) &amp; "    " &amp;VLOOKUP((tabDaten[[#This Row],[MandNr]]&amp;"x"&amp;LEFT(tabDaten[[#This Row],[Gld]],4)),tabGliederung[],2,FALSE)</f>
        <v xml:space="preserve">8620    Kureinrichtungen </v>
      </c>
      <c r="I2194" s="14" t="str">
        <f>IF(OR(LEFT(tabDaten[[#This Row],[Grp]],1)*1=3,LEFT(tabDaten[[#This Row],[Grp]],1)*1=9),LEFT(tabDaten[[#This Row],[Grp]],2),LEFT(tabDaten[[#This Row],[Grp]],1))</f>
        <v>5</v>
      </c>
      <c r="J2194" s="14" t="str">
        <f>VLOOKUP(tabDaten[[#This Row],[GrpKurz]],tabGruppierung[],2,FALSE)</f>
        <v>A   Sächlicher Verwaltungs- und Betriebsaufwand</v>
      </c>
      <c r="K21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8620-510100    Unterhaltung von Aufzügen   </v>
      </c>
      <c r="L2194" s="17">
        <f>IF(OR(tabDaten[[#This Row],[art]]="00",tabDaten[[#This Row],[art]]="10"),tabDaten[[#This Row],[Plan]],tabDaten[[#This Row],[Plan]]*-1)</f>
        <v>-12000</v>
      </c>
      <c r="M2194" s="18">
        <f>IF(OR(tabDaten[[#This Row],[art]]="00",tabDaten[[#This Row],[art]]="10",tabDaten[[#This Row],[art]]="60",tabDaten[[#This Row],[art]]="70"),tabDaten[[#This Row],[Rechnung]],tabDaten[[#This Row],[Rechnung]]*-1)</f>
        <v>-10496.16</v>
      </c>
      <c r="N2194" s="44">
        <v>1</v>
      </c>
      <c r="O2194" s="45" t="s">
        <v>997</v>
      </c>
      <c r="P2194" s="45" t="s">
        <v>1440</v>
      </c>
      <c r="Q2194" s="45" t="s">
        <v>1784</v>
      </c>
      <c r="R2194" s="45" t="s">
        <v>995</v>
      </c>
      <c r="S2194" s="45" t="s">
        <v>1546</v>
      </c>
      <c r="T2194" s="44" t="s">
        <v>250</v>
      </c>
      <c r="U2194" s="46">
        <v>12000</v>
      </c>
      <c r="V2194" s="46">
        <v>10496.16</v>
      </c>
    </row>
    <row r="2195" spans="2:22" x14ac:dyDescent="0.2">
      <c r="B2195" s="14" t="str">
        <f>IF(tabDaten[[#This Row],[MandNr]]="","Fehler",IF(tabDaten[[#This Row],[MandNr]]=1,"1 Stadt Bad Rappenau","2 Eigenbetrieb Stadtenwässerung"))</f>
        <v>1 Stadt Bad Rappenau</v>
      </c>
      <c r="C2195" s="14" t="str">
        <f>IF(OR(tabDaten[[#This Row],[art]]="00",tabDaten[[#This Row],[art]]="01",tabDaten[[#This Row],[art]]="60",tabDaten[[#This Row],[art]]="61"),"0 Verwaltungshaushalt","1 Vermögenshaushalt")</f>
        <v>0 Verwaltungshaushalt</v>
      </c>
      <c r="D2195" s="14" t="str">
        <f>VLOOKUP(tabDaten[[#This Row],[art]],tabKontenart[],2,FALSE)</f>
        <v>01 Ausgaben VerwaltungsHH</v>
      </c>
      <c r="E2195" s="14" t="str">
        <f>LEFT(tabDaten[[#This Row],[Gld]],1) &amp; "    " &amp;VLOOKUP((tabDaten[[#This Row],[MandNr]]&amp;"x"&amp;LEFT(tabDaten[[#This Row],[Gld]],1)),tabGliederung[],2,FALSE)</f>
        <v>8    Wirtschaftl. Unternehmen,  allg. Grund- und Sondervermögen</v>
      </c>
      <c r="F2195" s="14" t="str">
        <f>LEFT(tabDaten[[#This Row],[Gld]],2) &amp; "    " &amp;VLOOKUP((tabDaten[[#This Row],[MandNr]]&amp;"x"&amp;LEFT(tabDaten[[#This Row],[Gld]],2)),tabGliederung[],2,FALSE)</f>
        <v xml:space="preserve">86    Kur-u. Badebetriebe </v>
      </c>
      <c r="G21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5" s="14" t="str">
        <f>LEFT(tabDaten[[#This Row],[Gld]],4) &amp; "    " &amp;VLOOKUP((tabDaten[[#This Row],[MandNr]]&amp;"x"&amp;LEFT(tabDaten[[#This Row],[Gld]],4)),tabGliederung[],2,FALSE)</f>
        <v xml:space="preserve">8620    Kureinrichtungen </v>
      </c>
      <c r="I2195" s="14" t="str">
        <f>IF(OR(LEFT(tabDaten[[#This Row],[Grp]],1)*1=3,LEFT(tabDaten[[#This Row],[Grp]],1)*1=9),LEFT(tabDaten[[#This Row],[Grp]],2),LEFT(tabDaten[[#This Row],[Grp]],1))</f>
        <v>5</v>
      </c>
      <c r="J2195" s="14" t="str">
        <f>VLOOKUP(tabDaten[[#This Row],[GrpKurz]],tabGruppierung[],2,FALSE)</f>
        <v>A   Sächlicher Verwaltungs- und Betriebsaufwand</v>
      </c>
      <c r="K21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8620-512000    Unterhaltung von Kinderspielplätzen   </v>
      </c>
      <c r="L2195" s="17">
        <f>IF(OR(tabDaten[[#This Row],[art]]="00",tabDaten[[#This Row],[art]]="10"),tabDaten[[#This Row],[Plan]],tabDaten[[#This Row],[Plan]]*-1)</f>
        <v>-3000</v>
      </c>
      <c r="M2195" s="18">
        <f>IF(OR(tabDaten[[#This Row],[art]]="00",tabDaten[[#This Row],[art]]="10",tabDaten[[#This Row],[art]]="60",tabDaten[[#This Row],[art]]="70"),tabDaten[[#This Row],[Rechnung]],tabDaten[[#This Row],[Rechnung]]*-1)</f>
        <v>-1421.44</v>
      </c>
      <c r="N2195" s="44">
        <v>1</v>
      </c>
      <c r="O2195" s="45" t="s">
        <v>997</v>
      </c>
      <c r="P2195" s="45" t="s">
        <v>1440</v>
      </c>
      <c r="Q2195" s="45" t="s">
        <v>1777</v>
      </c>
      <c r="R2195" s="45" t="s">
        <v>995</v>
      </c>
      <c r="S2195" s="45" t="s">
        <v>1546</v>
      </c>
      <c r="T2195" s="44" t="s">
        <v>241</v>
      </c>
      <c r="U2195" s="46">
        <v>3000</v>
      </c>
      <c r="V2195" s="46">
        <v>1421.44</v>
      </c>
    </row>
    <row r="2196" spans="2:22" x14ac:dyDescent="0.2">
      <c r="B2196" s="14" t="str">
        <f>IF(tabDaten[[#This Row],[MandNr]]="","Fehler",IF(tabDaten[[#This Row],[MandNr]]=1,"1 Stadt Bad Rappenau","2 Eigenbetrieb Stadtenwässerung"))</f>
        <v>1 Stadt Bad Rappenau</v>
      </c>
      <c r="C2196" s="14" t="str">
        <f>IF(OR(tabDaten[[#This Row],[art]]="00",tabDaten[[#This Row],[art]]="01",tabDaten[[#This Row],[art]]="60",tabDaten[[#This Row],[art]]="61"),"0 Verwaltungshaushalt","1 Vermögenshaushalt")</f>
        <v>0 Verwaltungshaushalt</v>
      </c>
      <c r="D2196" s="14" t="str">
        <f>VLOOKUP(tabDaten[[#This Row],[art]],tabKontenart[],2,FALSE)</f>
        <v>01 Ausgaben VerwaltungsHH</v>
      </c>
      <c r="E2196" s="14" t="str">
        <f>LEFT(tabDaten[[#This Row],[Gld]],1) &amp; "    " &amp;VLOOKUP((tabDaten[[#This Row],[MandNr]]&amp;"x"&amp;LEFT(tabDaten[[#This Row],[Gld]],1)),tabGliederung[],2,FALSE)</f>
        <v>8    Wirtschaftl. Unternehmen,  allg. Grund- und Sondervermögen</v>
      </c>
      <c r="F2196" s="14" t="str">
        <f>LEFT(tabDaten[[#This Row],[Gld]],2) &amp; "    " &amp;VLOOKUP((tabDaten[[#This Row],[MandNr]]&amp;"x"&amp;LEFT(tabDaten[[#This Row],[Gld]],2)),tabGliederung[],2,FALSE)</f>
        <v xml:space="preserve">86    Kur-u. Badebetriebe </v>
      </c>
      <c r="G21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6" s="14" t="str">
        <f>LEFT(tabDaten[[#This Row],[Gld]],4) &amp; "    " &amp;VLOOKUP((tabDaten[[#This Row],[MandNr]]&amp;"x"&amp;LEFT(tabDaten[[#This Row],[Gld]],4)),tabGliederung[],2,FALSE)</f>
        <v xml:space="preserve">8620    Kureinrichtungen </v>
      </c>
      <c r="I2196" s="14" t="str">
        <f>IF(OR(LEFT(tabDaten[[#This Row],[Grp]],1)*1=3,LEFT(tabDaten[[#This Row],[Grp]],1)*1=9),LEFT(tabDaten[[#This Row],[Grp]],2),LEFT(tabDaten[[#This Row],[Grp]],1))</f>
        <v>5</v>
      </c>
      <c r="J2196" s="14" t="str">
        <f>VLOOKUP(tabDaten[[#This Row],[GrpKurz]],tabGruppierung[],2,FALSE)</f>
        <v>A   Sächlicher Verwaltungs- und Betriebsaufwand</v>
      </c>
      <c r="K21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8620-513000    Unterhaltung von Parkbänken   </v>
      </c>
      <c r="L2196" s="17">
        <f>IF(OR(tabDaten[[#This Row],[art]]="00",tabDaten[[#This Row],[art]]="10"),tabDaten[[#This Row],[Plan]],tabDaten[[#This Row],[Plan]]*-1)</f>
        <v>-2000</v>
      </c>
      <c r="M2196" s="18">
        <f>IF(OR(tabDaten[[#This Row],[art]]="00",tabDaten[[#This Row],[art]]="10",tabDaten[[#This Row],[art]]="60",tabDaten[[#This Row],[art]]="70"),tabDaten[[#This Row],[Rechnung]],tabDaten[[#This Row],[Rechnung]]*-1)</f>
        <v>-140.08000000000001</v>
      </c>
      <c r="N2196" s="44">
        <v>1</v>
      </c>
      <c r="O2196" s="45" t="s">
        <v>997</v>
      </c>
      <c r="P2196" s="45" t="s">
        <v>1440</v>
      </c>
      <c r="Q2196" s="45" t="s">
        <v>1778</v>
      </c>
      <c r="R2196" s="45" t="s">
        <v>995</v>
      </c>
      <c r="S2196" s="45" t="s">
        <v>1546</v>
      </c>
      <c r="T2196" s="44" t="s">
        <v>242</v>
      </c>
      <c r="U2196" s="46">
        <v>2000</v>
      </c>
      <c r="V2196" s="46">
        <v>140.08000000000001</v>
      </c>
    </row>
    <row r="2197" spans="2:22" x14ac:dyDescent="0.2">
      <c r="B2197" s="14" t="str">
        <f>IF(tabDaten[[#This Row],[MandNr]]="","Fehler",IF(tabDaten[[#This Row],[MandNr]]=1,"1 Stadt Bad Rappenau","2 Eigenbetrieb Stadtenwässerung"))</f>
        <v>1 Stadt Bad Rappenau</v>
      </c>
      <c r="C2197" s="14" t="str">
        <f>IF(OR(tabDaten[[#This Row],[art]]="00",tabDaten[[#This Row],[art]]="01",tabDaten[[#This Row],[art]]="60",tabDaten[[#This Row],[art]]="61"),"0 Verwaltungshaushalt","1 Vermögenshaushalt")</f>
        <v>0 Verwaltungshaushalt</v>
      </c>
      <c r="D2197" s="14" t="str">
        <f>VLOOKUP(tabDaten[[#This Row],[art]],tabKontenart[],2,FALSE)</f>
        <v>01 Ausgaben VerwaltungsHH</v>
      </c>
      <c r="E2197" s="14" t="str">
        <f>LEFT(tabDaten[[#This Row],[Gld]],1) &amp; "    " &amp;VLOOKUP((tabDaten[[#This Row],[MandNr]]&amp;"x"&amp;LEFT(tabDaten[[#This Row],[Gld]],1)),tabGliederung[],2,FALSE)</f>
        <v>8    Wirtschaftl. Unternehmen,  allg. Grund- und Sondervermögen</v>
      </c>
      <c r="F2197" s="14" t="str">
        <f>LEFT(tabDaten[[#This Row],[Gld]],2) &amp; "    " &amp;VLOOKUP((tabDaten[[#This Row],[MandNr]]&amp;"x"&amp;LEFT(tabDaten[[#This Row],[Gld]],2)),tabGliederung[],2,FALSE)</f>
        <v xml:space="preserve">86    Kur-u. Badebetriebe </v>
      </c>
      <c r="G21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7" s="14" t="str">
        <f>LEFT(tabDaten[[#This Row],[Gld]],4) &amp; "    " &amp;VLOOKUP((tabDaten[[#This Row],[MandNr]]&amp;"x"&amp;LEFT(tabDaten[[#This Row],[Gld]],4)),tabGliederung[],2,FALSE)</f>
        <v xml:space="preserve">8620    Kureinrichtungen </v>
      </c>
      <c r="I2197" s="14" t="str">
        <f>IF(OR(LEFT(tabDaten[[#This Row],[Grp]],1)*1=3,LEFT(tabDaten[[#This Row],[Grp]],1)*1=9),LEFT(tabDaten[[#This Row],[Grp]],2),LEFT(tabDaten[[#This Row],[Grp]],1))</f>
        <v>5</v>
      </c>
      <c r="J2197" s="14" t="str">
        <f>VLOOKUP(tabDaten[[#This Row],[GrpKurz]],tabGruppierung[],2,FALSE)</f>
        <v>A   Sächlicher Verwaltungs- und Betriebsaufwand</v>
      </c>
      <c r="K21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8620-514000    Unterhaltung von Brunnen, Wasserspielen und Seen  </v>
      </c>
      <c r="L2197" s="17">
        <f>IF(OR(tabDaten[[#This Row],[art]]="00",tabDaten[[#This Row],[art]]="10"),tabDaten[[#This Row],[Plan]],tabDaten[[#This Row],[Plan]]*-1)</f>
        <v>-15000</v>
      </c>
      <c r="M2197" s="18">
        <f>IF(OR(tabDaten[[#This Row],[art]]="00",tabDaten[[#This Row],[art]]="10",tabDaten[[#This Row],[art]]="60",tabDaten[[#This Row],[art]]="70"),tabDaten[[#This Row],[Rechnung]],tabDaten[[#This Row],[Rechnung]]*-1)</f>
        <v>-6275</v>
      </c>
      <c r="N2197" s="44">
        <v>1</v>
      </c>
      <c r="O2197" s="45" t="s">
        <v>997</v>
      </c>
      <c r="P2197" s="45" t="s">
        <v>1440</v>
      </c>
      <c r="Q2197" s="45" t="s">
        <v>1779</v>
      </c>
      <c r="R2197" s="45" t="s">
        <v>995</v>
      </c>
      <c r="S2197" s="45" t="s">
        <v>1546</v>
      </c>
      <c r="T2197" s="44" t="s">
        <v>279</v>
      </c>
      <c r="U2197" s="46">
        <v>15000</v>
      </c>
      <c r="V2197" s="46">
        <v>6275</v>
      </c>
    </row>
    <row r="2198" spans="2:22" x14ac:dyDescent="0.2">
      <c r="B2198" s="14" t="str">
        <f>IF(tabDaten[[#This Row],[MandNr]]="","Fehler",IF(tabDaten[[#This Row],[MandNr]]=1,"1 Stadt Bad Rappenau","2 Eigenbetrieb Stadtenwässerung"))</f>
        <v>1 Stadt Bad Rappenau</v>
      </c>
      <c r="C2198" s="14" t="str">
        <f>IF(OR(tabDaten[[#This Row],[art]]="00",tabDaten[[#This Row],[art]]="01",tabDaten[[#This Row],[art]]="60",tabDaten[[#This Row],[art]]="61"),"0 Verwaltungshaushalt","1 Vermögenshaushalt")</f>
        <v>0 Verwaltungshaushalt</v>
      </c>
      <c r="D2198" s="14" t="str">
        <f>VLOOKUP(tabDaten[[#This Row],[art]],tabKontenart[],2,FALSE)</f>
        <v>01 Ausgaben VerwaltungsHH</v>
      </c>
      <c r="E2198" s="14" t="str">
        <f>LEFT(tabDaten[[#This Row],[Gld]],1) &amp; "    " &amp;VLOOKUP((tabDaten[[#This Row],[MandNr]]&amp;"x"&amp;LEFT(tabDaten[[#This Row],[Gld]],1)),tabGliederung[],2,FALSE)</f>
        <v>8    Wirtschaftl. Unternehmen,  allg. Grund- und Sondervermögen</v>
      </c>
      <c r="F2198" s="14" t="str">
        <f>LEFT(tabDaten[[#This Row],[Gld]],2) &amp; "    " &amp;VLOOKUP((tabDaten[[#This Row],[MandNr]]&amp;"x"&amp;LEFT(tabDaten[[#This Row],[Gld]],2)),tabGliederung[],2,FALSE)</f>
        <v xml:space="preserve">86    Kur-u. Badebetriebe </v>
      </c>
      <c r="G21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8" s="14" t="str">
        <f>LEFT(tabDaten[[#This Row],[Gld]],4) &amp; "    " &amp;VLOOKUP((tabDaten[[#This Row],[MandNr]]&amp;"x"&amp;LEFT(tabDaten[[#This Row],[Gld]],4)),tabGliederung[],2,FALSE)</f>
        <v xml:space="preserve">8620    Kureinrichtungen </v>
      </c>
      <c r="I2198" s="14" t="str">
        <f>IF(OR(LEFT(tabDaten[[#This Row],[Grp]],1)*1=3,LEFT(tabDaten[[#This Row],[Grp]],1)*1=9),LEFT(tabDaten[[#This Row],[Grp]],2),LEFT(tabDaten[[#This Row],[Grp]],1))</f>
        <v>5</v>
      </c>
      <c r="J2198" s="14" t="str">
        <f>VLOOKUP(tabDaten[[#This Row],[GrpKurz]],tabGruppierung[],2,FALSE)</f>
        <v>A   Sächlicher Verwaltungs- und Betriebsaufwand</v>
      </c>
      <c r="K21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8620-515000    Unterhaltung Gradierwerk   </v>
      </c>
      <c r="L2198" s="17">
        <f>IF(OR(tabDaten[[#This Row],[art]]="00",tabDaten[[#This Row],[art]]="10"),tabDaten[[#This Row],[Plan]],tabDaten[[#This Row],[Plan]]*-1)</f>
        <v>-15000</v>
      </c>
      <c r="M2198" s="18">
        <f>IF(OR(tabDaten[[#This Row],[art]]="00",tabDaten[[#This Row],[art]]="10",tabDaten[[#This Row],[art]]="60",tabDaten[[#This Row],[art]]="70"),tabDaten[[#This Row],[Rechnung]],tabDaten[[#This Row],[Rechnung]]*-1)</f>
        <v>-13012.51</v>
      </c>
      <c r="N2198" s="44">
        <v>1</v>
      </c>
      <c r="O2198" s="45" t="s">
        <v>997</v>
      </c>
      <c r="P2198" s="45" t="s">
        <v>1440</v>
      </c>
      <c r="Q2198" s="45" t="s">
        <v>1796</v>
      </c>
      <c r="R2198" s="45" t="s">
        <v>995</v>
      </c>
      <c r="S2198" s="45" t="s">
        <v>1546</v>
      </c>
      <c r="T2198" s="44" t="s">
        <v>280</v>
      </c>
      <c r="U2198" s="46">
        <v>15000</v>
      </c>
      <c r="V2198" s="46">
        <v>13012.51</v>
      </c>
    </row>
    <row r="2199" spans="2:22" x14ac:dyDescent="0.2">
      <c r="B2199" s="14" t="str">
        <f>IF(tabDaten[[#This Row],[MandNr]]="","Fehler",IF(tabDaten[[#This Row],[MandNr]]=1,"1 Stadt Bad Rappenau","2 Eigenbetrieb Stadtenwässerung"))</f>
        <v>1 Stadt Bad Rappenau</v>
      </c>
      <c r="C2199" s="14" t="str">
        <f>IF(OR(tabDaten[[#This Row],[art]]="00",tabDaten[[#This Row],[art]]="01",tabDaten[[#This Row],[art]]="60",tabDaten[[#This Row],[art]]="61"),"0 Verwaltungshaushalt","1 Vermögenshaushalt")</f>
        <v>0 Verwaltungshaushalt</v>
      </c>
      <c r="D2199" s="14" t="str">
        <f>VLOOKUP(tabDaten[[#This Row],[art]],tabKontenart[],2,FALSE)</f>
        <v>01 Ausgaben VerwaltungsHH</v>
      </c>
      <c r="E2199" s="14" t="str">
        <f>LEFT(tabDaten[[#This Row],[Gld]],1) &amp; "    " &amp;VLOOKUP((tabDaten[[#This Row],[MandNr]]&amp;"x"&amp;LEFT(tabDaten[[#This Row],[Gld]],1)),tabGliederung[],2,FALSE)</f>
        <v>8    Wirtschaftl. Unternehmen,  allg. Grund- und Sondervermögen</v>
      </c>
      <c r="F2199" s="14" t="str">
        <f>LEFT(tabDaten[[#This Row],[Gld]],2) &amp; "    " &amp;VLOOKUP((tabDaten[[#This Row],[MandNr]]&amp;"x"&amp;LEFT(tabDaten[[#This Row],[Gld]],2)),tabGliederung[],2,FALSE)</f>
        <v xml:space="preserve">86    Kur-u. Badebetriebe </v>
      </c>
      <c r="G21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199" s="14" t="str">
        <f>LEFT(tabDaten[[#This Row],[Gld]],4) &amp; "    " &amp;VLOOKUP((tabDaten[[#This Row],[MandNr]]&amp;"x"&amp;LEFT(tabDaten[[#This Row],[Gld]],4)),tabGliederung[],2,FALSE)</f>
        <v xml:space="preserve">8620    Kureinrichtungen </v>
      </c>
      <c r="I2199" s="14" t="str">
        <f>IF(OR(LEFT(tabDaten[[#This Row],[Grp]],1)*1=3,LEFT(tabDaten[[#This Row],[Grp]],1)*1=9),LEFT(tabDaten[[#This Row],[Grp]],2),LEFT(tabDaten[[#This Row],[Grp]],1))</f>
        <v>5</v>
      </c>
      <c r="J2199" s="14" t="str">
        <f>VLOOKUP(tabDaten[[#This Row],[GrpKurz]],tabGruppierung[],2,FALSE)</f>
        <v>A   Sächlicher Verwaltungs- und Betriebsaufwand</v>
      </c>
      <c r="K21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8620-521000    Geräte, Ausstattungs- und Einrichtungsgegenstände  </v>
      </c>
      <c r="L2199" s="17">
        <f>IF(OR(tabDaten[[#This Row],[art]]="00",tabDaten[[#This Row],[art]]="10"),tabDaten[[#This Row],[Plan]],tabDaten[[#This Row],[Plan]]*-1)</f>
        <v>-500</v>
      </c>
      <c r="M2199" s="18">
        <f>IF(OR(tabDaten[[#This Row],[art]]="00",tabDaten[[#This Row],[art]]="10",tabDaten[[#This Row],[art]]="60",tabDaten[[#This Row],[art]]="70"),tabDaten[[#This Row],[Rechnung]],tabDaten[[#This Row],[Rechnung]]*-1)</f>
        <v>-235.76</v>
      </c>
      <c r="N2199" s="44">
        <v>1</v>
      </c>
      <c r="O2199" s="45" t="s">
        <v>997</v>
      </c>
      <c r="P2199" s="45" t="s">
        <v>1440</v>
      </c>
      <c r="Q2199" s="45" t="s">
        <v>1750</v>
      </c>
      <c r="R2199" s="45" t="s">
        <v>995</v>
      </c>
      <c r="S2199" s="45" t="s">
        <v>1546</v>
      </c>
      <c r="T2199" s="44" t="s">
        <v>125</v>
      </c>
      <c r="U2199" s="46">
        <v>500</v>
      </c>
      <c r="V2199" s="46">
        <v>235.76</v>
      </c>
    </row>
    <row r="2200" spans="2:22" x14ac:dyDescent="0.2">
      <c r="B2200" s="14" t="str">
        <f>IF(tabDaten[[#This Row],[MandNr]]="","Fehler",IF(tabDaten[[#This Row],[MandNr]]=1,"1 Stadt Bad Rappenau","2 Eigenbetrieb Stadtenwässerung"))</f>
        <v>1 Stadt Bad Rappenau</v>
      </c>
      <c r="C2200" s="14" t="str">
        <f>IF(OR(tabDaten[[#This Row],[art]]="00",tabDaten[[#This Row],[art]]="01",tabDaten[[#This Row],[art]]="60",tabDaten[[#This Row],[art]]="61"),"0 Verwaltungshaushalt","1 Vermögenshaushalt")</f>
        <v>0 Verwaltungshaushalt</v>
      </c>
      <c r="D2200" s="14" t="str">
        <f>VLOOKUP(tabDaten[[#This Row],[art]],tabKontenart[],2,FALSE)</f>
        <v>01 Ausgaben VerwaltungsHH</v>
      </c>
      <c r="E2200" s="14" t="str">
        <f>LEFT(tabDaten[[#This Row],[Gld]],1) &amp; "    " &amp;VLOOKUP((tabDaten[[#This Row],[MandNr]]&amp;"x"&amp;LEFT(tabDaten[[#This Row],[Gld]],1)),tabGliederung[],2,FALSE)</f>
        <v>8    Wirtschaftl. Unternehmen,  allg. Grund- und Sondervermögen</v>
      </c>
      <c r="F2200" s="14" t="str">
        <f>LEFT(tabDaten[[#This Row],[Gld]],2) &amp; "    " &amp;VLOOKUP((tabDaten[[#This Row],[MandNr]]&amp;"x"&amp;LEFT(tabDaten[[#This Row],[Gld]],2)),tabGliederung[],2,FALSE)</f>
        <v xml:space="preserve">86    Kur-u. Badebetriebe </v>
      </c>
      <c r="G22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0" s="14" t="str">
        <f>LEFT(tabDaten[[#This Row],[Gld]],4) &amp; "    " &amp;VLOOKUP((tabDaten[[#This Row],[MandNr]]&amp;"x"&amp;LEFT(tabDaten[[#This Row],[Gld]],4)),tabGliederung[],2,FALSE)</f>
        <v xml:space="preserve">8620    Kureinrichtungen </v>
      </c>
      <c r="I2200" s="14" t="str">
        <f>IF(OR(LEFT(tabDaten[[#This Row],[Grp]],1)*1=3,LEFT(tabDaten[[#This Row],[Grp]],1)*1=9),LEFT(tabDaten[[#This Row],[Grp]],2),LEFT(tabDaten[[#This Row],[Grp]],1))</f>
        <v>5</v>
      </c>
      <c r="J2200" s="14" t="str">
        <f>VLOOKUP(tabDaten[[#This Row],[GrpKurz]],tabGruppierung[],2,FALSE)</f>
        <v>A   Sächlicher Verwaltungs- und Betriebsaufwand</v>
      </c>
      <c r="K22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8620-541000    Strom   </v>
      </c>
      <c r="L2200" s="17">
        <f>IF(OR(tabDaten[[#This Row],[art]]="00",tabDaten[[#This Row],[art]]="10"),tabDaten[[#This Row],[Plan]],tabDaten[[#This Row],[Plan]]*-1)</f>
        <v>-15200</v>
      </c>
      <c r="M2200" s="18">
        <f>IF(OR(tabDaten[[#This Row],[art]]="00",tabDaten[[#This Row],[art]]="10",tabDaten[[#This Row],[art]]="60",tabDaten[[#This Row],[art]]="70"),tabDaten[[#This Row],[Rechnung]],tabDaten[[#This Row],[Rechnung]]*-1)</f>
        <v>-16727</v>
      </c>
      <c r="N2200" s="44">
        <v>1</v>
      </c>
      <c r="O2200" s="45" t="s">
        <v>997</v>
      </c>
      <c r="P2200" s="45" t="s">
        <v>1440</v>
      </c>
      <c r="Q2200" s="45" t="s">
        <v>1732</v>
      </c>
      <c r="R2200" s="45" t="s">
        <v>995</v>
      </c>
      <c r="S2200" s="45" t="s">
        <v>1546</v>
      </c>
      <c r="T2200" s="44" t="s">
        <v>135</v>
      </c>
      <c r="U2200" s="46">
        <v>15200</v>
      </c>
      <c r="V2200" s="46">
        <v>16727</v>
      </c>
    </row>
    <row r="2201" spans="2:22" x14ac:dyDescent="0.2">
      <c r="B2201" s="14" t="str">
        <f>IF(tabDaten[[#This Row],[MandNr]]="","Fehler",IF(tabDaten[[#This Row],[MandNr]]=1,"1 Stadt Bad Rappenau","2 Eigenbetrieb Stadtenwässerung"))</f>
        <v>1 Stadt Bad Rappenau</v>
      </c>
      <c r="C2201" s="14" t="str">
        <f>IF(OR(tabDaten[[#This Row],[art]]="00",tabDaten[[#This Row],[art]]="01",tabDaten[[#This Row],[art]]="60",tabDaten[[#This Row],[art]]="61"),"0 Verwaltungshaushalt","1 Vermögenshaushalt")</f>
        <v>0 Verwaltungshaushalt</v>
      </c>
      <c r="D2201" s="14" t="str">
        <f>VLOOKUP(tabDaten[[#This Row],[art]],tabKontenart[],2,FALSE)</f>
        <v>01 Ausgaben VerwaltungsHH</v>
      </c>
      <c r="E2201" s="14" t="str">
        <f>LEFT(tabDaten[[#This Row],[Gld]],1) &amp; "    " &amp;VLOOKUP((tabDaten[[#This Row],[MandNr]]&amp;"x"&amp;LEFT(tabDaten[[#This Row],[Gld]],1)),tabGliederung[],2,FALSE)</f>
        <v>8    Wirtschaftl. Unternehmen,  allg. Grund- und Sondervermögen</v>
      </c>
      <c r="F2201" s="14" t="str">
        <f>LEFT(tabDaten[[#This Row],[Gld]],2) &amp; "    " &amp;VLOOKUP((tabDaten[[#This Row],[MandNr]]&amp;"x"&amp;LEFT(tabDaten[[#This Row],[Gld]],2)),tabGliederung[],2,FALSE)</f>
        <v xml:space="preserve">86    Kur-u. Badebetriebe </v>
      </c>
      <c r="G22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1" s="14" t="str">
        <f>LEFT(tabDaten[[#This Row],[Gld]],4) &amp; "    " &amp;VLOOKUP((tabDaten[[#This Row],[MandNr]]&amp;"x"&amp;LEFT(tabDaten[[#This Row],[Gld]],4)),tabGliederung[],2,FALSE)</f>
        <v xml:space="preserve">8620    Kureinrichtungen </v>
      </c>
      <c r="I2201" s="14" t="str">
        <f>IF(OR(LEFT(tabDaten[[#This Row],[Grp]],1)*1=3,LEFT(tabDaten[[#This Row],[Grp]],1)*1=9),LEFT(tabDaten[[#This Row],[Grp]],2),LEFT(tabDaten[[#This Row],[Grp]],1))</f>
        <v>5</v>
      </c>
      <c r="J2201" s="14" t="str">
        <f>VLOOKUP(tabDaten[[#This Row],[GrpKurz]],tabGruppierung[],2,FALSE)</f>
        <v>A   Sächlicher Verwaltungs- und Betriebsaufwand</v>
      </c>
      <c r="K22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8620-542000    Wasser / Abwasser   </v>
      </c>
      <c r="L2201" s="17">
        <f>IF(OR(tabDaten[[#This Row],[art]]="00",tabDaten[[#This Row],[art]]="10"),tabDaten[[#This Row],[Plan]],tabDaten[[#This Row],[Plan]]*-1)</f>
        <v>-6000</v>
      </c>
      <c r="M2201" s="18">
        <f>IF(OR(tabDaten[[#This Row],[art]]="00",tabDaten[[#This Row],[art]]="10",tabDaten[[#This Row],[art]]="60",tabDaten[[#This Row],[art]]="70"),tabDaten[[#This Row],[Rechnung]],tabDaten[[#This Row],[Rechnung]]*-1)</f>
        <v>-7466.26</v>
      </c>
      <c r="N2201" s="44">
        <v>1</v>
      </c>
      <c r="O2201" s="45" t="s">
        <v>997</v>
      </c>
      <c r="P2201" s="45" t="s">
        <v>1440</v>
      </c>
      <c r="Q2201" s="45" t="s">
        <v>1733</v>
      </c>
      <c r="R2201" s="45" t="s">
        <v>995</v>
      </c>
      <c r="S2201" s="45" t="s">
        <v>1546</v>
      </c>
      <c r="T2201" s="44" t="s">
        <v>136</v>
      </c>
      <c r="U2201" s="46">
        <v>6000</v>
      </c>
      <c r="V2201" s="46">
        <v>7466.26</v>
      </c>
    </row>
    <row r="2202" spans="2:22" x14ac:dyDescent="0.2">
      <c r="B2202" s="14" t="str">
        <f>IF(tabDaten[[#This Row],[MandNr]]="","Fehler",IF(tabDaten[[#This Row],[MandNr]]=1,"1 Stadt Bad Rappenau","2 Eigenbetrieb Stadtenwässerung"))</f>
        <v>1 Stadt Bad Rappenau</v>
      </c>
      <c r="C2202" s="14" t="str">
        <f>IF(OR(tabDaten[[#This Row],[art]]="00",tabDaten[[#This Row],[art]]="01",tabDaten[[#This Row],[art]]="60",tabDaten[[#This Row],[art]]="61"),"0 Verwaltungshaushalt","1 Vermögenshaushalt")</f>
        <v>0 Verwaltungshaushalt</v>
      </c>
      <c r="D2202" s="14" t="str">
        <f>VLOOKUP(tabDaten[[#This Row],[art]],tabKontenart[],2,FALSE)</f>
        <v>01 Ausgaben VerwaltungsHH</v>
      </c>
      <c r="E2202" s="14" t="str">
        <f>LEFT(tabDaten[[#This Row],[Gld]],1) &amp; "    " &amp;VLOOKUP((tabDaten[[#This Row],[MandNr]]&amp;"x"&amp;LEFT(tabDaten[[#This Row],[Gld]],1)),tabGliederung[],2,FALSE)</f>
        <v>8    Wirtschaftl. Unternehmen,  allg. Grund- und Sondervermögen</v>
      </c>
      <c r="F2202" s="14" t="str">
        <f>LEFT(tabDaten[[#This Row],[Gld]],2) &amp; "    " &amp;VLOOKUP((tabDaten[[#This Row],[MandNr]]&amp;"x"&amp;LEFT(tabDaten[[#This Row],[Gld]],2)),tabGliederung[],2,FALSE)</f>
        <v xml:space="preserve">86    Kur-u. Badebetriebe </v>
      </c>
      <c r="G22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2" s="14" t="str">
        <f>LEFT(tabDaten[[#This Row],[Gld]],4) &amp; "    " &amp;VLOOKUP((tabDaten[[#This Row],[MandNr]]&amp;"x"&amp;LEFT(tabDaten[[#This Row],[Gld]],4)),tabGliederung[],2,FALSE)</f>
        <v xml:space="preserve">8620    Kureinrichtungen </v>
      </c>
      <c r="I2202" s="14" t="str">
        <f>IF(OR(LEFT(tabDaten[[#This Row],[Grp]],1)*1=3,LEFT(tabDaten[[#This Row],[Grp]],1)*1=9),LEFT(tabDaten[[#This Row],[Grp]],2),LEFT(tabDaten[[#This Row],[Grp]],1))</f>
        <v>5</v>
      </c>
      <c r="J2202" s="14" t="str">
        <f>VLOOKUP(tabDaten[[#This Row],[GrpKurz]],tabGruppierung[],2,FALSE)</f>
        <v>A   Sächlicher Verwaltungs- und Betriebsaufwand</v>
      </c>
      <c r="K22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8620-545000    Reinigungskosten   </v>
      </c>
      <c r="L2202" s="17">
        <f>IF(OR(tabDaten[[#This Row],[art]]="00",tabDaten[[#This Row],[art]]="10"),tabDaten[[#This Row],[Plan]],tabDaten[[#This Row],[Plan]]*-1)</f>
        <v>-500</v>
      </c>
      <c r="M2202" s="18">
        <f>IF(OR(tabDaten[[#This Row],[art]]="00",tabDaten[[#This Row],[art]]="10",tabDaten[[#This Row],[art]]="60",tabDaten[[#This Row],[art]]="70"),tabDaten[[#This Row],[Rechnung]],tabDaten[[#This Row],[Rechnung]]*-1)</f>
        <v>-612.70000000000005</v>
      </c>
      <c r="N2202" s="44">
        <v>1</v>
      </c>
      <c r="O2202" s="45" t="s">
        <v>997</v>
      </c>
      <c r="P2202" s="45" t="s">
        <v>1440</v>
      </c>
      <c r="Q2202" s="45" t="s">
        <v>1736</v>
      </c>
      <c r="R2202" s="45" t="s">
        <v>995</v>
      </c>
      <c r="S2202" s="45" t="s">
        <v>1546</v>
      </c>
      <c r="T2202" s="44" t="s">
        <v>139</v>
      </c>
      <c r="U2202" s="46">
        <v>500</v>
      </c>
      <c r="V2202" s="46">
        <v>612.70000000000005</v>
      </c>
    </row>
    <row r="2203" spans="2:22" x14ac:dyDescent="0.2">
      <c r="B2203" s="14" t="str">
        <f>IF(tabDaten[[#This Row],[MandNr]]="","Fehler",IF(tabDaten[[#This Row],[MandNr]]=1,"1 Stadt Bad Rappenau","2 Eigenbetrieb Stadtenwässerung"))</f>
        <v>1 Stadt Bad Rappenau</v>
      </c>
      <c r="C2203" s="14" t="str">
        <f>IF(OR(tabDaten[[#This Row],[art]]="00",tabDaten[[#This Row],[art]]="01",tabDaten[[#This Row],[art]]="60",tabDaten[[#This Row],[art]]="61"),"0 Verwaltungshaushalt","1 Vermögenshaushalt")</f>
        <v>0 Verwaltungshaushalt</v>
      </c>
      <c r="D2203" s="14" t="str">
        <f>VLOOKUP(tabDaten[[#This Row],[art]],tabKontenart[],2,FALSE)</f>
        <v>01 Ausgaben VerwaltungsHH</v>
      </c>
      <c r="E2203" s="14" t="str">
        <f>LEFT(tabDaten[[#This Row],[Gld]],1) &amp; "    " &amp;VLOOKUP((tabDaten[[#This Row],[MandNr]]&amp;"x"&amp;LEFT(tabDaten[[#This Row],[Gld]],1)),tabGliederung[],2,FALSE)</f>
        <v>8    Wirtschaftl. Unternehmen,  allg. Grund- und Sondervermögen</v>
      </c>
      <c r="F2203" s="14" t="str">
        <f>LEFT(tabDaten[[#This Row],[Gld]],2) &amp; "    " &amp;VLOOKUP((tabDaten[[#This Row],[MandNr]]&amp;"x"&amp;LEFT(tabDaten[[#This Row],[Gld]],2)),tabGliederung[],2,FALSE)</f>
        <v xml:space="preserve">86    Kur-u. Badebetriebe </v>
      </c>
      <c r="G22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3" s="14" t="str">
        <f>LEFT(tabDaten[[#This Row],[Gld]],4) &amp; "    " &amp;VLOOKUP((tabDaten[[#This Row],[MandNr]]&amp;"x"&amp;LEFT(tabDaten[[#This Row],[Gld]],4)),tabGliederung[],2,FALSE)</f>
        <v xml:space="preserve">8620    Kureinrichtungen </v>
      </c>
      <c r="I2203" s="14" t="str">
        <f>IF(OR(LEFT(tabDaten[[#This Row],[Grp]],1)*1=3,LEFT(tabDaten[[#This Row],[Grp]],1)*1=9),LEFT(tabDaten[[#This Row],[Grp]],2),LEFT(tabDaten[[#This Row],[Grp]],1))</f>
        <v>5</v>
      </c>
      <c r="J2203" s="14" t="str">
        <f>VLOOKUP(tabDaten[[#This Row],[GrpKurz]],tabGruppierung[],2,FALSE)</f>
        <v>A   Sächlicher Verwaltungs- und Betriebsaufwand</v>
      </c>
      <c r="K22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8620-546000    Steuern und Gebäudeversicherungen   </v>
      </c>
      <c r="L2203" s="17">
        <f>IF(OR(tabDaten[[#This Row],[art]]="00",tabDaten[[#This Row],[art]]="10"),tabDaten[[#This Row],[Plan]],tabDaten[[#This Row],[Plan]]*-1)</f>
        <v>-13600</v>
      </c>
      <c r="M2203" s="18">
        <f>IF(OR(tabDaten[[#This Row],[art]]="00",tabDaten[[#This Row],[art]]="10",tabDaten[[#This Row],[art]]="60",tabDaten[[#This Row],[art]]="70"),tabDaten[[#This Row],[Rechnung]],tabDaten[[#This Row],[Rechnung]]*-1)</f>
        <v>-13794.74</v>
      </c>
      <c r="N2203" s="44">
        <v>1</v>
      </c>
      <c r="O2203" s="45" t="s">
        <v>997</v>
      </c>
      <c r="P2203" s="45" t="s">
        <v>1440</v>
      </c>
      <c r="Q2203" s="45" t="s">
        <v>1737</v>
      </c>
      <c r="R2203" s="45" t="s">
        <v>995</v>
      </c>
      <c r="S2203" s="45" t="s">
        <v>1546</v>
      </c>
      <c r="T2203" s="44" t="s">
        <v>140</v>
      </c>
      <c r="U2203" s="46">
        <v>13600</v>
      </c>
      <c r="V2203" s="46">
        <v>13794.74</v>
      </c>
    </row>
    <row r="2204" spans="2:22" x14ac:dyDescent="0.2">
      <c r="B2204" s="14" t="str">
        <f>IF(tabDaten[[#This Row],[MandNr]]="","Fehler",IF(tabDaten[[#This Row],[MandNr]]=1,"1 Stadt Bad Rappenau","2 Eigenbetrieb Stadtenwässerung"))</f>
        <v>1 Stadt Bad Rappenau</v>
      </c>
      <c r="C2204" s="14" t="str">
        <f>IF(OR(tabDaten[[#This Row],[art]]="00",tabDaten[[#This Row],[art]]="01",tabDaten[[#This Row],[art]]="60",tabDaten[[#This Row],[art]]="61"),"0 Verwaltungshaushalt","1 Vermögenshaushalt")</f>
        <v>0 Verwaltungshaushalt</v>
      </c>
      <c r="D2204" s="14" t="str">
        <f>VLOOKUP(tabDaten[[#This Row],[art]],tabKontenart[],2,FALSE)</f>
        <v>01 Ausgaben VerwaltungsHH</v>
      </c>
      <c r="E2204" s="14" t="str">
        <f>LEFT(tabDaten[[#This Row],[Gld]],1) &amp; "    " &amp;VLOOKUP((tabDaten[[#This Row],[MandNr]]&amp;"x"&amp;LEFT(tabDaten[[#This Row],[Gld]],1)),tabGliederung[],2,FALSE)</f>
        <v>8    Wirtschaftl. Unternehmen,  allg. Grund- und Sondervermögen</v>
      </c>
      <c r="F2204" s="14" t="str">
        <f>LEFT(tabDaten[[#This Row],[Gld]],2) &amp; "    " &amp;VLOOKUP((tabDaten[[#This Row],[MandNr]]&amp;"x"&amp;LEFT(tabDaten[[#This Row],[Gld]],2)),tabGliederung[],2,FALSE)</f>
        <v xml:space="preserve">86    Kur-u. Badebetriebe </v>
      </c>
      <c r="G22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4" s="14" t="str">
        <f>LEFT(tabDaten[[#This Row],[Gld]],4) &amp; "    " &amp;VLOOKUP((tabDaten[[#This Row],[MandNr]]&amp;"x"&amp;LEFT(tabDaten[[#This Row],[Gld]],4)),tabGliederung[],2,FALSE)</f>
        <v xml:space="preserve">8620    Kureinrichtungen </v>
      </c>
      <c r="I2204" s="14" t="str">
        <f>IF(OR(LEFT(tabDaten[[#This Row],[Grp]],1)*1=3,LEFT(tabDaten[[#This Row],[Grp]],1)*1=9),LEFT(tabDaten[[#This Row],[Grp]],2),LEFT(tabDaten[[#This Row],[Grp]],1))</f>
        <v>5</v>
      </c>
      <c r="J2204" s="14" t="str">
        <f>VLOOKUP(tabDaten[[#This Row],[GrpKurz]],tabGruppierung[],2,FALSE)</f>
        <v>A   Sächlicher Verwaltungs- und Betriebsaufwand</v>
      </c>
      <c r="K22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8620-549000    sonstige Bewirtschaftungskosten (z.B. Schornsteinfeger, Feuerlöschgeräte) </v>
      </c>
      <c r="L2204" s="17">
        <f>IF(OR(tabDaten[[#This Row],[art]]="00",tabDaten[[#This Row],[art]]="10"),tabDaten[[#This Row],[Plan]],tabDaten[[#This Row],[Plan]]*-1)</f>
        <v>-300</v>
      </c>
      <c r="M2204" s="18">
        <f>IF(OR(tabDaten[[#This Row],[art]]="00",tabDaten[[#This Row],[art]]="10",tabDaten[[#This Row],[art]]="60",tabDaten[[#This Row],[art]]="70"),tabDaten[[#This Row],[Rechnung]],tabDaten[[#This Row],[Rechnung]]*-1)</f>
        <v>0</v>
      </c>
      <c r="N2204" s="44">
        <v>1</v>
      </c>
      <c r="O2204" s="45" t="s">
        <v>997</v>
      </c>
      <c r="P2204" s="45" t="s">
        <v>1440</v>
      </c>
      <c r="Q2204" s="45" t="s">
        <v>1738</v>
      </c>
      <c r="R2204" s="45" t="s">
        <v>995</v>
      </c>
      <c r="S2204" s="45" t="s">
        <v>1546</v>
      </c>
      <c r="T2204" s="44" t="s">
        <v>141</v>
      </c>
      <c r="U2204" s="46">
        <v>300</v>
      </c>
      <c r="V2204" s="46">
        <v>0</v>
      </c>
    </row>
    <row r="2205" spans="2:22" x14ac:dyDescent="0.2">
      <c r="B2205" s="14" t="str">
        <f>IF(tabDaten[[#This Row],[MandNr]]="","Fehler",IF(tabDaten[[#This Row],[MandNr]]=1,"1 Stadt Bad Rappenau","2 Eigenbetrieb Stadtenwässerung"))</f>
        <v>1 Stadt Bad Rappenau</v>
      </c>
      <c r="C2205" s="14" t="str">
        <f>IF(OR(tabDaten[[#This Row],[art]]="00",tabDaten[[#This Row],[art]]="01",tabDaten[[#This Row],[art]]="60",tabDaten[[#This Row],[art]]="61"),"0 Verwaltungshaushalt","1 Vermögenshaushalt")</f>
        <v>0 Verwaltungshaushalt</v>
      </c>
      <c r="D2205" s="14" t="str">
        <f>VLOOKUP(tabDaten[[#This Row],[art]],tabKontenart[],2,FALSE)</f>
        <v>01 Ausgaben VerwaltungsHH</v>
      </c>
      <c r="E2205" s="14" t="str">
        <f>LEFT(tabDaten[[#This Row],[Gld]],1) &amp; "    " &amp;VLOOKUP((tabDaten[[#This Row],[MandNr]]&amp;"x"&amp;LEFT(tabDaten[[#This Row],[Gld]],1)),tabGliederung[],2,FALSE)</f>
        <v>8    Wirtschaftl. Unternehmen,  allg. Grund- und Sondervermögen</v>
      </c>
      <c r="F2205" s="14" t="str">
        <f>LEFT(tabDaten[[#This Row],[Gld]],2) &amp; "    " &amp;VLOOKUP((tabDaten[[#This Row],[MandNr]]&amp;"x"&amp;LEFT(tabDaten[[#This Row],[Gld]],2)),tabGliederung[],2,FALSE)</f>
        <v xml:space="preserve">86    Kur-u. Badebetriebe </v>
      </c>
      <c r="G22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5" s="14" t="str">
        <f>LEFT(tabDaten[[#This Row],[Gld]],4) &amp; "    " &amp;VLOOKUP((tabDaten[[#This Row],[MandNr]]&amp;"x"&amp;LEFT(tabDaten[[#This Row],[Gld]],4)),tabGliederung[],2,FALSE)</f>
        <v xml:space="preserve">8620    Kureinrichtungen </v>
      </c>
      <c r="I2205" s="14" t="str">
        <f>IF(OR(LEFT(tabDaten[[#This Row],[Grp]],1)*1=3,LEFT(tabDaten[[#This Row],[Grp]],1)*1=9),LEFT(tabDaten[[#This Row],[Grp]],2),LEFT(tabDaten[[#This Row],[Grp]],1))</f>
        <v>6</v>
      </c>
      <c r="J2205" s="14" t="str">
        <f>VLOOKUP(tabDaten[[#This Row],[GrpKurz]],tabGruppierung[],2,FALSE)</f>
        <v>A   Sächlicher Verwaltungs- und Betriebsaufwand</v>
      </c>
      <c r="K22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8620-636000    sonstige sächliche Zweckausgaben  </v>
      </c>
      <c r="L2205" s="17">
        <f>IF(OR(tabDaten[[#This Row],[art]]="00",tabDaten[[#This Row],[art]]="10"),tabDaten[[#This Row],[Plan]],tabDaten[[#This Row],[Plan]]*-1)</f>
        <v>-30000</v>
      </c>
      <c r="M2205" s="18">
        <f>IF(OR(tabDaten[[#This Row],[art]]="00",tabDaten[[#This Row],[art]]="10",tabDaten[[#This Row],[art]]="60",tabDaten[[#This Row],[art]]="70"),tabDaten[[#This Row],[Rechnung]],tabDaten[[#This Row],[Rechnung]]*-1)</f>
        <v>-35550.050000000003</v>
      </c>
      <c r="N2205" s="44">
        <v>1</v>
      </c>
      <c r="O2205" s="45" t="s">
        <v>997</v>
      </c>
      <c r="P2205" s="45" t="s">
        <v>1440</v>
      </c>
      <c r="Q2205" s="45" t="s">
        <v>1739</v>
      </c>
      <c r="R2205" s="45" t="s">
        <v>995</v>
      </c>
      <c r="S2205" s="45" t="s">
        <v>1546</v>
      </c>
      <c r="T2205" s="44" t="s">
        <v>196</v>
      </c>
      <c r="U2205" s="46">
        <v>30000</v>
      </c>
      <c r="V2205" s="46">
        <v>35550.050000000003</v>
      </c>
    </row>
    <row r="2206" spans="2:22" x14ac:dyDescent="0.2">
      <c r="B2206" s="14" t="str">
        <f>IF(tabDaten[[#This Row],[MandNr]]="","Fehler",IF(tabDaten[[#This Row],[MandNr]]=1,"1 Stadt Bad Rappenau","2 Eigenbetrieb Stadtenwässerung"))</f>
        <v>1 Stadt Bad Rappenau</v>
      </c>
      <c r="C2206" s="14" t="str">
        <f>IF(OR(tabDaten[[#This Row],[art]]="00",tabDaten[[#This Row],[art]]="01",tabDaten[[#This Row],[art]]="60",tabDaten[[#This Row],[art]]="61"),"0 Verwaltungshaushalt","1 Vermögenshaushalt")</f>
        <v>0 Verwaltungshaushalt</v>
      </c>
      <c r="D2206" s="14" t="str">
        <f>VLOOKUP(tabDaten[[#This Row],[art]],tabKontenart[],2,FALSE)</f>
        <v>01 Ausgaben VerwaltungsHH</v>
      </c>
      <c r="E2206" s="14" t="str">
        <f>LEFT(tabDaten[[#This Row],[Gld]],1) &amp; "    " &amp;VLOOKUP((tabDaten[[#This Row],[MandNr]]&amp;"x"&amp;LEFT(tabDaten[[#This Row],[Gld]],1)),tabGliederung[],2,FALSE)</f>
        <v>8    Wirtschaftl. Unternehmen,  allg. Grund- und Sondervermögen</v>
      </c>
      <c r="F2206" s="14" t="str">
        <f>LEFT(tabDaten[[#This Row],[Gld]],2) &amp; "    " &amp;VLOOKUP((tabDaten[[#This Row],[MandNr]]&amp;"x"&amp;LEFT(tabDaten[[#This Row],[Gld]],2)),tabGliederung[],2,FALSE)</f>
        <v xml:space="preserve">86    Kur-u. Badebetriebe </v>
      </c>
      <c r="G22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6" s="14" t="str">
        <f>LEFT(tabDaten[[#This Row],[Gld]],4) &amp; "    " &amp;VLOOKUP((tabDaten[[#This Row],[MandNr]]&amp;"x"&amp;LEFT(tabDaten[[#This Row],[Gld]],4)),tabGliederung[],2,FALSE)</f>
        <v xml:space="preserve">8620    Kureinrichtungen </v>
      </c>
      <c r="I2206" s="14" t="str">
        <f>IF(OR(LEFT(tabDaten[[#This Row],[Grp]],1)*1=3,LEFT(tabDaten[[#This Row],[Grp]],1)*1=9),LEFT(tabDaten[[#This Row],[Grp]],2),LEFT(tabDaten[[#This Row],[Grp]],1))</f>
        <v>6</v>
      </c>
      <c r="J2206" s="14" t="str">
        <f>VLOOKUP(tabDaten[[#This Row],[GrpKurz]],tabGruppierung[],2,FALSE)</f>
        <v>A   Sächlicher Verwaltungs- und Betriebsaufwand</v>
      </c>
      <c r="K22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8620-640000    Steuern, Versicherungen, Schadensfälle, Sonderabgaben  </v>
      </c>
      <c r="L2206" s="17">
        <f>IF(OR(tabDaten[[#This Row],[art]]="00",tabDaten[[#This Row],[art]]="10"),tabDaten[[#This Row],[Plan]],tabDaten[[#This Row],[Plan]]*-1)</f>
        <v>-5000</v>
      </c>
      <c r="M2206" s="18">
        <f>IF(OR(tabDaten[[#This Row],[art]]="00",tabDaten[[#This Row],[art]]="10",tabDaten[[#This Row],[art]]="60",tabDaten[[#This Row],[art]]="70"),tabDaten[[#This Row],[Rechnung]],tabDaten[[#This Row],[Rechnung]]*-1)</f>
        <v>25</v>
      </c>
      <c r="N2206" s="44">
        <v>1</v>
      </c>
      <c r="O2206" s="45" t="s">
        <v>997</v>
      </c>
      <c r="P2206" s="45" t="s">
        <v>1440</v>
      </c>
      <c r="Q2206" s="45" t="s">
        <v>1723</v>
      </c>
      <c r="R2206" s="45" t="s">
        <v>995</v>
      </c>
      <c r="S2206" s="45" t="s">
        <v>1546</v>
      </c>
      <c r="T2206" s="44" t="s">
        <v>193</v>
      </c>
      <c r="U2206" s="46">
        <v>5000</v>
      </c>
      <c r="V2206" s="46">
        <v>-25</v>
      </c>
    </row>
    <row r="2207" spans="2:22" x14ac:dyDescent="0.2">
      <c r="B2207" s="14" t="str">
        <f>IF(tabDaten[[#This Row],[MandNr]]="","Fehler",IF(tabDaten[[#This Row],[MandNr]]=1,"1 Stadt Bad Rappenau","2 Eigenbetrieb Stadtenwässerung"))</f>
        <v>1 Stadt Bad Rappenau</v>
      </c>
      <c r="C2207" s="14" t="str">
        <f>IF(OR(tabDaten[[#This Row],[art]]="00",tabDaten[[#This Row],[art]]="01",tabDaten[[#This Row],[art]]="60",tabDaten[[#This Row],[art]]="61"),"0 Verwaltungshaushalt","1 Vermögenshaushalt")</f>
        <v>0 Verwaltungshaushalt</v>
      </c>
      <c r="D2207" s="14" t="str">
        <f>VLOOKUP(tabDaten[[#This Row],[art]],tabKontenart[],2,FALSE)</f>
        <v>01 Ausgaben VerwaltungsHH</v>
      </c>
      <c r="E2207" s="14" t="str">
        <f>LEFT(tabDaten[[#This Row],[Gld]],1) &amp; "    " &amp;VLOOKUP((tabDaten[[#This Row],[MandNr]]&amp;"x"&amp;LEFT(tabDaten[[#This Row],[Gld]],1)),tabGliederung[],2,FALSE)</f>
        <v>8    Wirtschaftl. Unternehmen,  allg. Grund- und Sondervermögen</v>
      </c>
      <c r="F2207" s="14" t="str">
        <f>LEFT(tabDaten[[#This Row],[Gld]],2) &amp; "    " &amp;VLOOKUP((tabDaten[[#This Row],[MandNr]]&amp;"x"&amp;LEFT(tabDaten[[#This Row],[Gld]],2)),tabGliederung[],2,FALSE)</f>
        <v xml:space="preserve">86    Kur-u. Badebetriebe </v>
      </c>
      <c r="G22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7" s="14" t="str">
        <f>LEFT(tabDaten[[#This Row],[Gld]],4) &amp; "    " &amp;VLOOKUP((tabDaten[[#This Row],[MandNr]]&amp;"x"&amp;LEFT(tabDaten[[#This Row],[Gld]],4)),tabGliederung[],2,FALSE)</f>
        <v xml:space="preserve">8620    Kureinrichtungen </v>
      </c>
      <c r="I2207" s="14" t="str">
        <f>IF(OR(LEFT(tabDaten[[#This Row],[Grp]],1)*1=3,LEFT(tabDaten[[#This Row],[Grp]],1)*1=9),LEFT(tabDaten[[#This Row],[Grp]],2),LEFT(tabDaten[[#This Row],[Grp]],1))</f>
        <v>6</v>
      </c>
      <c r="J2207" s="14" t="str">
        <f>VLOOKUP(tabDaten[[#This Row],[GrpKurz]],tabGruppierung[],2,FALSE)</f>
        <v>A   Sächlicher Verwaltungs- und Betriebsaufwand</v>
      </c>
      <c r="K22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8620-655000    Sachverständigen-, Gerichts-und ähnliche Kosten  </v>
      </c>
      <c r="L2207" s="17">
        <f>IF(OR(tabDaten[[#This Row],[art]]="00",tabDaten[[#This Row],[art]]="10"),tabDaten[[#This Row],[Plan]],tabDaten[[#This Row],[Plan]]*-1)</f>
        <v>-25000</v>
      </c>
      <c r="M2207" s="18">
        <f>IF(OR(tabDaten[[#This Row],[art]]="00",tabDaten[[#This Row],[art]]="10",tabDaten[[#This Row],[art]]="60",tabDaten[[#This Row],[art]]="70"),tabDaten[[#This Row],[Rechnung]],tabDaten[[#This Row],[Rechnung]]*-1)</f>
        <v>-2605.12</v>
      </c>
      <c r="N2207" s="44">
        <v>1</v>
      </c>
      <c r="O2207" s="45" t="s">
        <v>997</v>
      </c>
      <c r="P2207" s="45" t="s">
        <v>1440</v>
      </c>
      <c r="Q2207" s="45" t="s">
        <v>1729</v>
      </c>
      <c r="R2207" s="45" t="s">
        <v>995</v>
      </c>
      <c r="S2207" s="45" t="s">
        <v>1546</v>
      </c>
      <c r="T2207" s="44" t="s">
        <v>244</v>
      </c>
      <c r="U2207" s="46">
        <v>25000</v>
      </c>
      <c r="V2207" s="46">
        <v>2605.12</v>
      </c>
    </row>
    <row r="2208" spans="2:22" x14ac:dyDescent="0.2">
      <c r="B2208" s="14" t="str">
        <f>IF(tabDaten[[#This Row],[MandNr]]="","Fehler",IF(tabDaten[[#This Row],[MandNr]]=1,"1 Stadt Bad Rappenau","2 Eigenbetrieb Stadtenwässerung"))</f>
        <v>1 Stadt Bad Rappenau</v>
      </c>
      <c r="C2208" s="14" t="str">
        <f>IF(OR(tabDaten[[#This Row],[art]]="00",tabDaten[[#This Row],[art]]="01",tabDaten[[#This Row],[art]]="60",tabDaten[[#This Row],[art]]="61"),"0 Verwaltungshaushalt","1 Vermögenshaushalt")</f>
        <v>0 Verwaltungshaushalt</v>
      </c>
      <c r="D2208" s="14" t="str">
        <f>VLOOKUP(tabDaten[[#This Row],[art]],tabKontenart[],2,FALSE)</f>
        <v>01 Ausgaben VerwaltungsHH</v>
      </c>
      <c r="E2208" s="14" t="str">
        <f>LEFT(tabDaten[[#This Row],[Gld]],1) &amp; "    " &amp;VLOOKUP((tabDaten[[#This Row],[MandNr]]&amp;"x"&amp;LEFT(tabDaten[[#This Row],[Gld]],1)),tabGliederung[],2,FALSE)</f>
        <v>8    Wirtschaftl. Unternehmen,  allg. Grund- und Sondervermögen</v>
      </c>
      <c r="F2208" s="14" t="str">
        <f>LEFT(tabDaten[[#This Row],[Gld]],2) &amp; "    " &amp;VLOOKUP((tabDaten[[#This Row],[MandNr]]&amp;"x"&amp;LEFT(tabDaten[[#This Row],[Gld]],2)),tabGliederung[],2,FALSE)</f>
        <v xml:space="preserve">86    Kur-u. Badebetriebe </v>
      </c>
      <c r="G22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8" s="14" t="str">
        <f>LEFT(tabDaten[[#This Row],[Gld]],4) &amp; "    " &amp;VLOOKUP((tabDaten[[#This Row],[MandNr]]&amp;"x"&amp;LEFT(tabDaten[[#This Row],[Gld]],4)),tabGliederung[],2,FALSE)</f>
        <v xml:space="preserve">8620    Kureinrichtungen </v>
      </c>
      <c r="I2208" s="14" t="str">
        <f>IF(OR(LEFT(tabDaten[[#This Row],[Grp]],1)*1=3,LEFT(tabDaten[[#This Row],[Grp]],1)*1=9),LEFT(tabDaten[[#This Row],[Grp]],2),LEFT(tabDaten[[#This Row],[Grp]],1))</f>
        <v>6</v>
      </c>
      <c r="J2208" s="14" t="str">
        <f>VLOOKUP(tabDaten[[#This Row],[GrpKurz]],tabGruppierung[],2,FALSE)</f>
        <v>A   Sächlicher Verwaltungs- und Betriebsaufwand</v>
      </c>
      <c r="K22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8620-675000    Kostenerstattung an BTB   </v>
      </c>
      <c r="L2208" s="17">
        <f>IF(OR(tabDaten[[#This Row],[art]]="00",tabDaten[[#This Row],[art]]="10"),tabDaten[[#This Row],[Plan]],tabDaten[[#This Row],[Plan]]*-1)</f>
        <v>-160000</v>
      </c>
      <c r="M2208" s="18">
        <f>IF(OR(tabDaten[[#This Row],[art]]="00",tabDaten[[#This Row],[art]]="10",tabDaten[[#This Row],[art]]="60",tabDaten[[#This Row],[art]]="70"),tabDaten[[#This Row],[Rechnung]],tabDaten[[#This Row],[Rechnung]]*-1)</f>
        <v>-175160.22</v>
      </c>
      <c r="N2208" s="44">
        <v>1</v>
      </c>
      <c r="O2208" s="45" t="s">
        <v>997</v>
      </c>
      <c r="P2208" s="45" t="s">
        <v>1440</v>
      </c>
      <c r="Q2208" s="45" t="s">
        <v>1786</v>
      </c>
      <c r="R2208" s="45" t="s">
        <v>995</v>
      </c>
      <c r="S2208" s="45" t="s">
        <v>1546</v>
      </c>
      <c r="T2208" s="44" t="s">
        <v>281</v>
      </c>
      <c r="U2208" s="46">
        <v>160000</v>
      </c>
      <c r="V2208" s="46">
        <v>175160.22</v>
      </c>
    </row>
    <row r="2209" spans="2:22" x14ac:dyDescent="0.2">
      <c r="B2209" s="14" t="str">
        <f>IF(tabDaten[[#This Row],[MandNr]]="","Fehler",IF(tabDaten[[#This Row],[MandNr]]=1,"1 Stadt Bad Rappenau","2 Eigenbetrieb Stadtenwässerung"))</f>
        <v>1 Stadt Bad Rappenau</v>
      </c>
      <c r="C2209" s="14" t="str">
        <f>IF(OR(tabDaten[[#This Row],[art]]="00",tabDaten[[#This Row],[art]]="01",tabDaten[[#This Row],[art]]="60",tabDaten[[#This Row],[art]]="61"),"0 Verwaltungshaushalt","1 Vermögenshaushalt")</f>
        <v>0 Verwaltungshaushalt</v>
      </c>
      <c r="D2209" s="14" t="str">
        <f>VLOOKUP(tabDaten[[#This Row],[art]],tabKontenart[],2,FALSE)</f>
        <v>01 Ausgaben VerwaltungsHH</v>
      </c>
      <c r="E2209" s="14" t="str">
        <f>LEFT(tabDaten[[#This Row],[Gld]],1) &amp; "    " &amp;VLOOKUP((tabDaten[[#This Row],[MandNr]]&amp;"x"&amp;LEFT(tabDaten[[#This Row],[Gld]],1)),tabGliederung[],2,FALSE)</f>
        <v>8    Wirtschaftl. Unternehmen,  allg. Grund- und Sondervermögen</v>
      </c>
      <c r="F2209" s="14" t="str">
        <f>LEFT(tabDaten[[#This Row],[Gld]],2) &amp; "    " &amp;VLOOKUP((tabDaten[[#This Row],[MandNr]]&amp;"x"&amp;LEFT(tabDaten[[#This Row],[Gld]],2)),tabGliederung[],2,FALSE)</f>
        <v xml:space="preserve">86    Kur-u. Badebetriebe </v>
      </c>
      <c r="G22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09" s="14" t="str">
        <f>LEFT(tabDaten[[#This Row],[Gld]],4) &amp; "    " &amp;VLOOKUP((tabDaten[[#This Row],[MandNr]]&amp;"x"&amp;LEFT(tabDaten[[#This Row],[Gld]],4)),tabGliederung[],2,FALSE)</f>
        <v xml:space="preserve">8620    Kureinrichtungen </v>
      </c>
      <c r="I2209" s="14" t="str">
        <f>IF(OR(LEFT(tabDaten[[#This Row],[Grp]],1)*1=3,LEFT(tabDaten[[#This Row],[Grp]],1)*1=9),LEFT(tabDaten[[#This Row],[Grp]],2),LEFT(tabDaten[[#This Row],[Grp]],1))</f>
        <v>6</v>
      </c>
      <c r="J2209" s="14" t="str">
        <f>VLOOKUP(tabDaten[[#This Row],[GrpKurz]],tabGruppierung[],2,FALSE)</f>
        <v>A   Sächlicher Verwaltungs- und Betriebsaufwand</v>
      </c>
      <c r="K22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8620-679000    Innere Verrechnungen   </v>
      </c>
      <c r="L2209" s="17">
        <f>IF(OR(tabDaten[[#This Row],[art]]="00",tabDaten[[#This Row],[art]]="10"),tabDaten[[#This Row],[Plan]],tabDaten[[#This Row],[Plan]]*-1)</f>
        <v>-292100</v>
      </c>
      <c r="M2209" s="18">
        <f>IF(OR(tabDaten[[#This Row],[art]]="00",tabDaten[[#This Row],[art]]="10",tabDaten[[#This Row],[art]]="60",tabDaten[[#This Row],[art]]="70"),tabDaten[[#This Row],[Rechnung]],tabDaten[[#This Row],[Rechnung]]*-1)</f>
        <v>0</v>
      </c>
      <c r="N2209" s="44">
        <v>1</v>
      </c>
      <c r="O2209" s="45" t="s">
        <v>997</v>
      </c>
      <c r="P2209" s="45" t="s">
        <v>1440</v>
      </c>
      <c r="Q2209" s="45" t="s">
        <v>1728</v>
      </c>
      <c r="R2209" s="45" t="s">
        <v>995</v>
      </c>
      <c r="S2209" s="45" t="s">
        <v>1546</v>
      </c>
      <c r="T2209" s="44" t="s">
        <v>11</v>
      </c>
      <c r="U2209" s="46">
        <v>292100</v>
      </c>
      <c r="V2209" s="46">
        <v>0</v>
      </c>
    </row>
    <row r="2210" spans="2:22" x14ac:dyDescent="0.2">
      <c r="B2210" s="14" t="str">
        <f>IF(tabDaten[[#This Row],[MandNr]]="","Fehler",IF(tabDaten[[#This Row],[MandNr]]=1,"1 Stadt Bad Rappenau","2 Eigenbetrieb Stadtenwässerung"))</f>
        <v>1 Stadt Bad Rappenau</v>
      </c>
      <c r="C2210" s="14" t="str">
        <f>IF(OR(tabDaten[[#This Row],[art]]="00",tabDaten[[#This Row],[art]]="01",tabDaten[[#This Row],[art]]="60",tabDaten[[#This Row],[art]]="61"),"0 Verwaltungshaushalt","1 Vermögenshaushalt")</f>
        <v>0 Verwaltungshaushalt</v>
      </c>
      <c r="D2210" s="14" t="str">
        <f>VLOOKUP(tabDaten[[#This Row],[art]],tabKontenart[],2,FALSE)</f>
        <v>01 Ausgaben VerwaltungsHH</v>
      </c>
      <c r="E2210" s="14" t="str">
        <f>LEFT(tabDaten[[#This Row],[Gld]],1) &amp; "    " &amp;VLOOKUP((tabDaten[[#This Row],[MandNr]]&amp;"x"&amp;LEFT(tabDaten[[#This Row],[Gld]],1)),tabGliederung[],2,FALSE)</f>
        <v>8    Wirtschaftl. Unternehmen,  allg. Grund- und Sondervermögen</v>
      </c>
      <c r="F2210" s="14" t="str">
        <f>LEFT(tabDaten[[#This Row],[Gld]],2) &amp; "    " &amp;VLOOKUP((tabDaten[[#This Row],[MandNr]]&amp;"x"&amp;LEFT(tabDaten[[#This Row],[Gld]],2)),tabGliederung[],2,FALSE)</f>
        <v xml:space="preserve">86    Kur-u. Badebetriebe </v>
      </c>
      <c r="G22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10" s="14" t="str">
        <f>LEFT(tabDaten[[#This Row],[Gld]],4) &amp; "    " &amp;VLOOKUP((tabDaten[[#This Row],[MandNr]]&amp;"x"&amp;LEFT(tabDaten[[#This Row],[Gld]],4)),tabGliederung[],2,FALSE)</f>
        <v xml:space="preserve">8620    Kureinrichtungen </v>
      </c>
      <c r="I2210" s="14" t="str">
        <f>IF(OR(LEFT(tabDaten[[#This Row],[Grp]],1)*1=3,LEFT(tabDaten[[#This Row],[Grp]],1)*1=9),LEFT(tabDaten[[#This Row],[Grp]],2),LEFT(tabDaten[[#This Row],[Grp]],1))</f>
        <v>6</v>
      </c>
      <c r="J2210" s="14" t="str">
        <f>VLOOKUP(tabDaten[[#This Row],[GrpKurz]],tabGruppierung[],2,FALSE)</f>
        <v>A   Sächlicher Verwaltungs- und Betriebsaufwand</v>
      </c>
      <c r="K22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8620-680000    Abschreibungen   </v>
      </c>
      <c r="L2210" s="17">
        <f>IF(OR(tabDaten[[#This Row],[art]]="00",tabDaten[[#This Row],[art]]="10"),tabDaten[[#This Row],[Plan]],tabDaten[[#This Row],[Plan]]*-1)</f>
        <v>-212800</v>
      </c>
      <c r="M2210" s="18">
        <f>IF(OR(tabDaten[[#This Row],[art]]="00",tabDaten[[#This Row],[art]]="10",tabDaten[[#This Row],[art]]="60",tabDaten[[#This Row],[art]]="70"),tabDaten[[#This Row],[Rechnung]],tabDaten[[#This Row],[Rechnung]]*-1)</f>
        <v>-215071.65</v>
      </c>
      <c r="N2210" s="44">
        <v>1</v>
      </c>
      <c r="O2210" s="45" t="s">
        <v>997</v>
      </c>
      <c r="P2210" s="45" t="s">
        <v>1440</v>
      </c>
      <c r="Q2210" s="45" t="s">
        <v>1752</v>
      </c>
      <c r="R2210" s="45" t="s">
        <v>995</v>
      </c>
      <c r="S2210" s="45" t="s">
        <v>1546</v>
      </c>
      <c r="T2210" s="44" t="s">
        <v>98</v>
      </c>
      <c r="U2210" s="46">
        <v>212800</v>
      </c>
      <c r="V2210" s="46">
        <v>215071.65</v>
      </c>
    </row>
    <row r="2211" spans="2:22" x14ac:dyDescent="0.2">
      <c r="B2211" s="14" t="str">
        <f>IF(tabDaten[[#This Row],[MandNr]]="","Fehler",IF(tabDaten[[#This Row],[MandNr]]=1,"1 Stadt Bad Rappenau","2 Eigenbetrieb Stadtenwässerung"))</f>
        <v>1 Stadt Bad Rappenau</v>
      </c>
      <c r="C2211" s="14" t="str">
        <f>IF(OR(tabDaten[[#This Row],[art]]="00",tabDaten[[#This Row],[art]]="01",tabDaten[[#This Row],[art]]="60",tabDaten[[#This Row],[art]]="61"),"0 Verwaltungshaushalt","1 Vermögenshaushalt")</f>
        <v>0 Verwaltungshaushalt</v>
      </c>
      <c r="D2211" s="14" t="str">
        <f>VLOOKUP(tabDaten[[#This Row],[art]],tabKontenart[],2,FALSE)</f>
        <v>01 Ausgaben VerwaltungsHH</v>
      </c>
      <c r="E2211" s="14" t="str">
        <f>LEFT(tabDaten[[#This Row],[Gld]],1) &amp; "    " &amp;VLOOKUP((tabDaten[[#This Row],[MandNr]]&amp;"x"&amp;LEFT(tabDaten[[#This Row],[Gld]],1)),tabGliederung[],2,FALSE)</f>
        <v>8    Wirtschaftl. Unternehmen,  allg. Grund- und Sondervermögen</v>
      </c>
      <c r="F2211" s="14" t="str">
        <f>LEFT(tabDaten[[#This Row],[Gld]],2) &amp; "    " &amp;VLOOKUP((tabDaten[[#This Row],[MandNr]]&amp;"x"&amp;LEFT(tabDaten[[#This Row],[Gld]],2)),tabGliederung[],2,FALSE)</f>
        <v xml:space="preserve">86    Kur-u. Badebetriebe </v>
      </c>
      <c r="G22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211" s="14" t="str">
        <f>LEFT(tabDaten[[#This Row],[Gld]],4) &amp; "    " &amp;VLOOKUP((tabDaten[[#This Row],[MandNr]]&amp;"x"&amp;LEFT(tabDaten[[#This Row],[Gld]],4)),tabGliederung[],2,FALSE)</f>
        <v xml:space="preserve">8620    Kureinrichtungen </v>
      </c>
      <c r="I2211" s="14" t="str">
        <f>IF(OR(LEFT(tabDaten[[#This Row],[Grp]],1)*1=3,LEFT(tabDaten[[#This Row],[Grp]],1)*1=9),LEFT(tabDaten[[#This Row],[Grp]],2),LEFT(tabDaten[[#This Row],[Grp]],1))</f>
        <v>6</v>
      </c>
      <c r="J2211" s="14" t="str">
        <f>VLOOKUP(tabDaten[[#This Row],[GrpKurz]],tabGruppierung[],2,FALSE)</f>
        <v>A   Sächlicher Verwaltungs- und Betriebsaufwand</v>
      </c>
      <c r="K22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8620-685000    Verzinsung des Anlagekapitals  </v>
      </c>
      <c r="L2211" s="17">
        <f>IF(OR(tabDaten[[#This Row],[art]]="00",tabDaten[[#This Row],[art]]="10"),tabDaten[[#This Row],[Plan]],tabDaten[[#This Row],[Plan]]*-1)</f>
        <v>-210900</v>
      </c>
      <c r="M2211" s="18">
        <f>IF(OR(tabDaten[[#This Row],[art]]="00",tabDaten[[#This Row],[art]]="10",tabDaten[[#This Row],[art]]="60",tabDaten[[#This Row],[art]]="70"),tabDaten[[#This Row],[Rechnung]],tabDaten[[#This Row],[Rechnung]]*-1)</f>
        <v>-198204.59</v>
      </c>
      <c r="N2211" s="44">
        <v>1</v>
      </c>
      <c r="O2211" s="45" t="s">
        <v>997</v>
      </c>
      <c r="P2211" s="45" t="s">
        <v>1440</v>
      </c>
      <c r="Q2211" s="45" t="s">
        <v>1753</v>
      </c>
      <c r="R2211" s="45" t="s">
        <v>995</v>
      </c>
      <c r="S2211" s="45" t="s">
        <v>1546</v>
      </c>
      <c r="T2211" s="44" t="s">
        <v>99</v>
      </c>
      <c r="U2211" s="46">
        <v>210900</v>
      </c>
      <c r="V2211" s="46">
        <v>198204.59</v>
      </c>
    </row>
    <row r="2212" spans="2:22" x14ac:dyDescent="0.2">
      <c r="B2212" s="14" t="str">
        <f>IF(tabDaten[[#This Row],[MandNr]]="","Fehler",IF(tabDaten[[#This Row],[MandNr]]=1,"1 Stadt Bad Rappenau","2 Eigenbetrieb Stadtenwässerung"))</f>
        <v>1 Stadt Bad Rappenau</v>
      </c>
      <c r="C2212" s="14" t="str">
        <f>IF(OR(tabDaten[[#This Row],[art]]="00",tabDaten[[#This Row],[art]]="01",tabDaten[[#This Row],[art]]="60",tabDaten[[#This Row],[art]]="61"),"0 Verwaltungshaushalt","1 Vermögenshaushalt")</f>
        <v>0 Verwaltungshaushalt</v>
      </c>
      <c r="D2212" s="14" t="str">
        <f>VLOOKUP(tabDaten[[#This Row],[art]],tabKontenart[],2,FALSE)</f>
        <v>01 Ausgaben VerwaltungsHH</v>
      </c>
      <c r="E2212" s="14" t="str">
        <f>LEFT(tabDaten[[#This Row],[Gld]],1) &amp; "    " &amp;VLOOKUP((tabDaten[[#This Row],[MandNr]]&amp;"x"&amp;LEFT(tabDaten[[#This Row],[Gld]],1)),tabGliederung[],2,FALSE)</f>
        <v>8    Wirtschaftl. Unternehmen,  allg. Grund- und Sondervermögen</v>
      </c>
      <c r="F2212" s="14" t="str">
        <f>LEFT(tabDaten[[#This Row],[Gld]],2) &amp; "    " &amp;VLOOKUP((tabDaten[[#This Row],[MandNr]]&amp;"x"&amp;LEFT(tabDaten[[#This Row],[Gld]],2)),tabGliederung[],2,FALSE)</f>
        <v xml:space="preserve">87    sonstige wirtschaftliche Unternehmen </v>
      </c>
      <c r="G22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12" s="14" t="str">
        <f>LEFT(tabDaten[[#This Row],[Gld]],4) &amp; "    " &amp;VLOOKUP((tabDaten[[#This Row],[MandNr]]&amp;"x"&amp;LEFT(tabDaten[[#This Row],[Gld]],4)),tabGliederung[],2,FALSE)</f>
        <v xml:space="preserve">8700    Tiefgarage Rathaus </v>
      </c>
      <c r="I2212" s="14" t="str">
        <f>IF(OR(LEFT(tabDaten[[#This Row],[Grp]],1)*1=3,LEFT(tabDaten[[#This Row],[Grp]],1)*1=9),LEFT(tabDaten[[#This Row],[Grp]],2),LEFT(tabDaten[[#This Row],[Grp]],1))</f>
        <v>5</v>
      </c>
      <c r="J2212" s="14" t="str">
        <f>VLOOKUP(tabDaten[[#This Row],[GrpKurz]],tabGruppierung[],2,FALSE)</f>
        <v>A   Sächlicher Verwaltungs- und Betriebsaufwand</v>
      </c>
      <c r="K22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8700-501000    Gebäudeunterhaltung   </v>
      </c>
      <c r="L2212" s="17">
        <f>IF(OR(tabDaten[[#This Row],[art]]="00",tabDaten[[#This Row],[art]]="10"),tabDaten[[#This Row],[Plan]],tabDaten[[#This Row],[Plan]]*-1)</f>
        <v>-2500</v>
      </c>
      <c r="M2212" s="18">
        <f>IF(OR(tabDaten[[#This Row],[art]]="00",tabDaten[[#This Row],[art]]="10",tabDaten[[#This Row],[art]]="60",tabDaten[[#This Row],[art]]="70"),tabDaten[[#This Row],[Rechnung]],tabDaten[[#This Row],[Rechnung]]*-1)</f>
        <v>-1629.64</v>
      </c>
      <c r="N2212" s="44">
        <v>1</v>
      </c>
      <c r="O2212" s="45" t="s">
        <v>997</v>
      </c>
      <c r="P2212" s="45" t="s">
        <v>1443</v>
      </c>
      <c r="Q2212" s="45" t="s">
        <v>1730</v>
      </c>
      <c r="R2212" s="45" t="s">
        <v>995</v>
      </c>
      <c r="S2212" s="45" t="s">
        <v>1546</v>
      </c>
      <c r="T2212" s="44" t="s">
        <v>133</v>
      </c>
      <c r="U2212" s="46">
        <v>2500</v>
      </c>
      <c r="V2212" s="46">
        <v>1629.64</v>
      </c>
    </row>
    <row r="2213" spans="2:22" x14ac:dyDescent="0.2">
      <c r="B2213" s="14" t="str">
        <f>IF(tabDaten[[#This Row],[MandNr]]="","Fehler",IF(tabDaten[[#This Row],[MandNr]]=1,"1 Stadt Bad Rappenau","2 Eigenbetrieb Stadtenwässerung"))</f>
        <v>1 Stadt Bad Rappenau</v>
      </c>
      <c r="C2213" s="14" t="str">
        <f>IF(OR(tabDaten[[#This Row],[art]]="00",tabDaten[[#This Row],[art]]="01",tabDaten[[#This Row],[art]]="60",tabDaten[[#This Row],[art]]="61"),"0 Verwaltungshaushalt","1 Vermögenshaushalt")</f>
        <v>0 Verwaltungshaushalt</v>
      </c>
      <c r="D2213" s="14" t="str">
        <f>VLOOKUP(tabDaten[[#This Row],[art]],tabKontenart[],2,FALSE)</f>
        <v>01 Ausgaben VerwaltungsHH</v>
      </c>
      <c r="E2213" s="14" t="str">
        <f>LEFT(tabDaten[[#This Row],[Gld]],1) &amp; "    " &amp;VLOOKUP((tabDaten[[#This Row],[MandNr]]&amp;"x"&amp;LEFT(tabDaten[[#This Row],[Gld]],1)),tabGliederung[],2,FALSE)</f>
        <v>8    Wirtschaftl. Unternehmen,  allg. Grund- und Sondervermögen</v>
      </c>
      <c r="F2213" s="14" t="str">
        <f>LEFT(tabDaten[[#This Row],[Gld]],2) &amp; "    " &amp;VLOOKUP((tabDaten[[#This Row],[MandNr]]&amp;"x"&amp;LEFT(tabDaten[[#This Row],[Gld]],2)),tabGliederung[],2,FALSE)</f>
        <v xml:space="preserve">87    sonstige wirtschaftliche Unternehmen </v>
      </c>
      <c r="G22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13" s="14" t="str">
        <f>LEFT(tabDaten[[#This Row],[Gld]],4) &amp; "    " &amp;VLOOKUP((tabDaten[[#This Row],[MandNr]]&amp;"x"&amp;LEFT(tabDaten[[#This Row],[Gld]],4)),tabGliederung[],2,FALSE)</f>
        <v xml:space="preserve">8700    Tiefgarage Rathaus </v>
      </c>
      <c r="I2213" s="14" t="str">
        <f>IF(OR(LEFT(tabDaten[[#This Row],[Grp]],1)*1=3,LEFT(tabDaten[[#This Row],[Grp]],1)*1=9),LEFT(tabDaten[[#This Row],[Grp]],2),LEFT(tabDaten[[#This Row],[Grp]],1))</f>
        <v>5</v>
      </c>
      <c r="J2213" s="14" t="str">
        <f>VLOOKUP(tabDaten[[#This Row],[GrpKurz]],tabGruppierung[],2,FALSE)</f>
        <v>A   Sächlicher Verwaltungs- und Betriebsaufwand</v>
      </c>
      <c r="K22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8700-521000    Geräte, Ausstattungs- und Einrichtungsgegenstände  </v>
      </c>
      <c r="L2213" s="17">
        <f>IF(OR(tabDaten[[#This Row],[art]]="00",tabDaten[[#This Row],[art]]="10"),tabDaten[[#This Row],[Plan]],tabDaten[[#This Row],[Plan]]*-1)</f>
        <v>-1000</v>
      </c>
      <c r="M2213" s="18">
        <f>IF(OR(tabDaten[[#This Row],[art]]="00",tabDaten[[#This Row],[art]]="10",tabDaten[[#This Row],[art]]="60",tabDaten[[#This Row],[art]]="70"),tabDaten[[#This Row],[Rechnung]],tabDaten[[#This Row],[Rechnung]]*-1)</f>
        <v>-331.58</v>
      </c>
      <c r="N2213" s="44">
        <v>1</v>
      </c>
      <c r="O2213" s="45" t="s">
        <v>997</v>
      </c>
      <c r="P2213" s="45" t="s">
        <v>1443</v>
      </c>
      <c r="Q2213" s="45" t="s">
        <v>1750</v>
      </c>
      <c r="R2213" s="45" t="s">
        <v>995</v>
      </c>
      <c r="S2213" s="45" t="s">
        <v>1546</v>
      </c>
      <c r="T2213" s="44" t="s">
        <v>125</v>
      </c>
      <c r="U2213" s="46">
        <v>1000</v>
      </c>
      <c r="V2213" s="46">
        <v>331.58</v>
      </c>
    </row>
    <row r="2214" spans="2:22" x14ac:dyDescent="0.2">
      <c r="B2214" s="14" t="str">
        <f>IF(tabDaten[[#This Row],[MandNr]]="","Fehler",IF(tabDaten[[#This Row],[MandNr]]=1,"1 Stadt Bad Rappenau","2 Eigenbetrieb Stadtenwässerung"))</f>
        <v>1 Stadt Bad Rappenau</v>
      </c>
      <c r="C2214" s="14" t="str">
        <f>IF(OR(tabDaten[[#This Row],[art]]="00",tabDaten[[#This Row],[art]]="01",tabDaten[[#This Row],[art]]="60",tabDaten[[#This Row],[art]]="61"),"0 Verwaltungshaushalt","1 Vermögenshaushalt")</f>
        <v>0 Verwaltungshaushalt</v>
      </c>
      <c r="D2214" s="14" t="str">
        <f>VLOOKUP(tabDaten[[#This Row],[art]],tabKontenart[],2,FALSE)</f>
        <v>01 Ausgaben VerwaltungsHH</v>
      </c>
      <c r="E2214" s="14" t="str">
        <f>LEFT(tabDaten[[#This Row],[Gld]],1) &amp; "    " &amp;VLOOKUP((tabDaten[[#This Row],[MandNr]]&amp;"x"&amp;LEFT(tabDaten[[#This Row],[Gld]],1)),tabGliederung[],2,FALSE)</f>
        <v>8    Wirtschaftl. Unternehmen,  allg. Grund- und Sondervermögen</v>
      </c>
      <c r="F2214" s="14" t="str">
        <f>LEFT(tabDaten[[#This Row],[Gld]],2) &amp; "    " &amp;VLOOKUP((tabDaten[[#This Row],[MandNr]]&amp;"x"&amp;LEFT(tabDaten[[#This Row],[Gld]],2)),tabGliederung[],2,FALSE)</f>
        <v xml:space="preserve">87    sonstige wirtschaftliche Unternehmen </v>
      </c>
      <c r="G22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14" s="14" t="str">
        <f>LEFT(tabDaten[[#This Row],[Gld]],4) &amp; "    " &amp;VLOOKUP((tabDaten[[#This Row],[MandNr]]&amp;"x"&amp;LEFT(tabDaten[[#This Row],[Gld]],4)),tabGliederung[],2,FALSE)</f>
        <v xml:space="preserve">8700    Tiefgarage Rathaus </v>
      </c>
      <c r="I2214" s="14" t="str">
        <f>IF(OR(LEFT(tabDaten[[#This Row],[Grp]],1)*1=3,LEFT(tabDaten[[#This Row],[Grp]],1)*1=9),LEFT(tabDaten[[#This Row],[Grp]],2),LEFT(tabDaten[[#This Row],[Grp]],1))</f>
        <v>5</v>
      </c>
      <c r="J2214" s="14" t="str">
        <f>VLOOKUP(tabDaten[[#This Row],[GrpKurz]],tabGruppierung[],2,FALSE)</f>
        <v>A   Sächlicher Verwaltungs- und Betriebsaufwand</v>
      </c>
      <c r="K22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8700-540000    Bewirtschaftung der Grundstücke und baulichen Anlagen  </v>
      </c>
      <c r="L2214" s="17">
        <f>IF(OR(tabDaten[[#This Row],[art]]="00",tabDaten[[#This Row],[art]]="10"),tabDaten[[#This Row],[Plan]],tabDaten[[#This Row],[Plan]]*-1)</f>
        <v>-2300</v>
      </c>
      <c r="M2214" s="18">
        <f>IF(OR(tabDaten[[#This Row],[art]]="00",tabDaten[[#This Row],[art]]="10",tabDaten[[#This Row],[art]]="60",tabDaten[[#This Row],[art]]="70"),tabDaten[[#This Row],[Rechnung]],tabDaten[[#This Row],[Rechnung]]*-1)</f>
        <v>-8081.13</v>
      </c>
      <c r="N2214" s="44">
        <v>1</v>
      </c>
      <c r="O2214" s="45" t="s">
        <v>997</v>
      </c>
      <c r="P2214" s="45" t="s">
        <v>1443</v>
      </c>
      <c r="Q2214" s="45" t="s">
        <v>1775</v>
      </c>
      <c r="R2214" s="45" t="s">
        <v>995</v>
      </c>
      <c r="S2214" s="45" t="s">
        <v>1546</v>
      </c>
      <c r="T2214" s="44" t="s">
        <v>192</v>
      </c>
      <c r="U2214" s="46">
        <v>2300</v>
      </c>
      <c r="V2214" s="46">
        <v>8081.13</v>
      </c>
    </row>
    <row r="2215" spans="2:22" x14ac:dyDescent="0.2">
      <c r="B2215" s="14" t="str">
        <f>IF(tabDaten[[#This Row],[MandNr]]="","Fehler",IF(tabDaten[[#This Row],[MandNr]]=1,"1 Stadt Bad Rappenau","2 Eigenbetrieb Stadtenwässerung"))</f>
        <v>1 Stadt Bad Rappenau</v>
      </c>
      <c r="C2215" s="14" t="str">
        <f>IF(OR(tabDaten[[#This Row],[art]]="00",tabDaten[[#This Row],[art]]="01",tabDaten[[#This Row],[art]]="60",tabDaten[[#This Row],[art]]="61"),"0 Verwaltungshaushalt","1 Vermögenshaushalt")</f>
        <v>0 Verwaltungshaushalt</v>
      </c>
      <c r="D2215" s="14" t="str">
        <f>VLOOKUP(tabDaten[[#This Row],[art]],tabKontenart[],2,FALSE)</f>
        <v>01 Ausgaben VerwaltungsHH</v>
      </c>
      <c r="E2215" s="14" t="str">
        <f>LEFT(tabDaten[[#This Row],[Gld]],1) &amp; "    " &amp;VLOOKUP((tabDaten[[#This Row],[MandNr]]&amp;"x"&amp;LEFT(tabDaten[[#This Row],[Gld]],1)),tabGliederung[],2,FALSE)</f>
        <v>8    Wirtschaftl. Unternehmen,  allg. Grund- und Sondervermögen</v>
      </c>
      <c r="F2215" s="14" t="str">
        <f>LEFT(tabDaten[[#This Row],[Gld]],2) &amp; "    " &amp;VLOOKUP((tabDaten[[#This Row],[MandNr]]&amp;"x"&amp;LEFT(tabDaten[[#This Row],[Gld]],2)),tabGliederung[],2,FALSE)</f>
        <v xml:space="preserve">87    sonstige wirtschaftliche Unternehmen </v>
      </c>
      <c r="G22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15" s="14" t="str">
        <f>LEFT(tabDaten[[#This Row],[Gld]],4) &amp; "    " &amp;VLOOKUP((tabDaten[[#This Row],[MandNr]]&amp;"x"&amp;LEFT(tabDaten[[#This Row],[Gld]],4)),tabGliederung[],2,FALSE)</f>
        <v xml:space="preserve">8700    Tiefgarage Rathaus </v>
      </c>
      <c r="I2215" s="14" t="str">
        <f>IF(OR(LEFT(tabDaten[[#This Row],[Grp]],1)*1=3,LEFT(tabDaten[[#This Row],[Grp]],1)*1=9),LEFT(tabDaten[[#This Row],[Grp]],2),LEFT(tabDaten[[#This Row],[Grp]],1))</f>
        <v>6</v>
      </c>
      <c r="J2215" s="14" t="str">
        <f>VLOOKUP(tabDaten[[#This Row],[GrpKurz]],tabGruppierung[],2,FALSE)</f>
        <v>A   Sächlicher Verwaltungs- und Betriebsaufwand</v>
      </c>
      <c r="K22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8700-640000    Steuern, Versicherungen, Schadensfälle, Sonderabgaben  </v>
      </c>
      <c r="L2215" s="17">
        <f>IF(OR(tabDaten[[#This Row],[art]]="00",tabDaten[[#This Row],[art]]="10"),tabDaten[[#This Row],[Plan]],tabDaten[[#This Row],[Plan]]*-1)</f>
        <v>-3500</v>
      </c>
      <c r="M2215" s="18">
        <f>IF(OR(tabDaten[[#This Row],[art]]="00",tabDaten[[#This Row],[art]]="10",tabDaten[[#This Row],[art]]="60",tabDaten[[#This Row],[art]]="70"),tabDaten[[#This Row],[Rechnung]],tabDaten[[#This Row],[Rechnung]]*-1)</f>
        <v>0</v>
      </c>
      <c r="N2215" s="44">
        <v>1</v>
      </c>
      <c r="O2215" s="45" t="s">
        <v>997</v>
      </c>
      <c r="P2215" s="45" t="s">
        <v>1443</v>
      </c>
      <c r="Q2215" s="45" t="s">
        <v>1723</v>
      </c>
      <c r="R2215" s="45" t="s">
        <v>995</v>
      </c>
      <c r="S2215" s="45" t="s">
        <v>1546</v>
      </c>
      <c r="T2215" s="44" t="s">
        <v>193</v>
      </c>
      <c r="U2215" s="46">
        <v>3500</v>
      </c>
      <c r="V2215" s="46">
        <v>0</v>
      </c>
    </row>
    <row r="2216" spans="2:22" x14ac:dyDescent="0.2">
      <c r="B2216" s="14" t="str">
        <f>IF(tabDaten[[#This Row],[MandNr]]="","Fehler",IF(tabDaten[[#This Row],[MandNr]]=1,"1 Stadt Bad Rappenau","2 Eigenbetrieb Stadtenwässerung"))</f>
        <v>1 Stadt Bad Rappenau</v>
      </c>
      <c r="C2216" s="14" t="str">
        <f>IF(OR(tabDaten[[#This Row],[art]]="00",tabDaten[[#This Row],[art]]="01",tabDaten[[#This Row],[art]]="60",tabDaten[[#This Row],[art]]="61"),"0 Verwaltungshaushalt","1 Vermögenshaushalt")</f>
        <v>0 Verwaltungshaushalt</v>
      </c>
      <c r="D2216" s="14" t="str">
        <f>VLOOKUP(tabDaten[[#This Row],[art]],tabKontenart[],2,FALSE)</f>
        <v>01 Ausgaben VerwaltungsHH</v>
      </c>
      <c r="E2216" s="14" t="str">
        <f>LEFT(tabDaten[[#This Row],[Gld]],1) &amp; "    " &amp;VLOOKUP((tabDaten[[#This Row],[MandNr]]&amp;"x"&amp;LEFT(tabDaten[[#This Row],[Gld]],1)),tabGliederung[],2,FALSE)</f>
        <v>8    Wirtschaftl. Unternehmen,  allg. Grund- und Sondervermögen</v>
      </c>
      <c r="F2216" s="14" t="str">
        <f>LEFT(tabDaten[[#This Row],[Gld]],2) &amp; "    " &amp;VLOOKUP((tabDaten[[#This Row],[MandNr]]&amp;"x"&amp;LEFT(tabDaten[[#This Row],[Gld]],2)),tabGliederung[],2,FALSE)</f>
        <v xml:space="preserve">87    sonstige wirtschaftliche Unternehmen </v>
      </c>
      <c r="G22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16" s="14" t="str">
        <f>LEFT(tabDaten[[#This Row],[Gld]],4) &amp; "    " &amp;VLOOKUP((tabDaten[[#This Row],[MandNr]]&amp;"x"&amp;LEFT(tabDaten[[#This Row],[Gld]],4)),tabGliederung[],2,FALSE)</f>
        <v xml:space="preserve">8700    Tiefgarage Rathaus </v>
      </c>
      <c r="I2216" s="14" t="str">
        <f>IF(OR(LEFT(tabDaten[[#This Row],[Grp]],1)*1=3,LEFT(tabDaten[[#This Row],[Grp]],1)*1=9),LEFT(tabDaten[[#This Row],[Grp]],2),LEFT(tabDaten[[#This Row],[Grp]],1))</f>
        <v>6</v>
      </c>
      <c r="J2216" s="14" t="str">
        <f>VLOOKUP(tabDaten[[#This Row],[GrpKurz]],tabGruppierung[],2,FALSE)</f>
        <v>A   Sächlicher Verwaltungs- und Betriebsaufwand</v>
      </c>
      <c r="K22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8700-655000    Kosten für Steuerberatung   </v>
      </c>
      <c r="L2216" s="17">
        <f>IF(OR(tabDaten[[#This Row],[art]]="00",tabDaten[[#This Row],[art]]="10"),tabDaten[[#This Row],[Plan]],tabDaten[[#This Row],[Plan]]*-1)</f>
        <v>-5000</v>
      </c>
      <c r="M2216" s="18">
        <f>IF(OR(tabDaten[[#This Row],[art]]="00",tabDaten[[#This Row],[art]]="10",tabDaten[[#This Row],[art]]="60",tabDaten[[#This Row],[art]]="70"),tabDaten[[#This Row],[Rechnung]],tabDaten[[#This Row],[Rechnung]]*-1)</f>
        <v>-1006.4</v>
      </c>
      <c r="N2216" s="44">
        <v>1</v>
      </c>
      <c r="O2216" s="45" t="s">
        <v>997</v>
      </c>
      <c r="P2216" s="45" t="s">
        <v>1443</v>
      </c>
      <c r="Q2216" s="45" t="s">
        <v>1729</v>
      </c>
      <c r="R2216" s="45" t="s">
        <v>995</v>
      </c>
      <c r="S2216" s="45" t="s">
        <v>1546</v>
      </c>
      <c r="T2216" s="44" t="s">
        <v>282</v>
      </c>
      <c r="U2216" s="46">
        <v>5000</v>
      </c>
      <c r="V2216" s="46">
        <v>1006.4</v>
      </c>
    </row>
    <row r="2217" spans="2:22" x14ac:dyDescent="0.2">
      <c r="B2217" s="14" t="str">
        <f>IF(tabDaten[[#This Row],[MandNr]]="","Fehler",IF(tabDaten[[#This Row],[MandNr]]=1,"1 Stadt Bad Rappenau","2 Eigenbetrieb Stadtenwässerung"))</f>
        <v>1 Stadt Bad Rappenau</v>
      </c>
      <c r="C2217" s="14" t="str">
        <f>IF(OR(tabDaten[[#This Row],[art]]="00",tabDaten[[#This Row],[art]]="01",tabDaten[[#This Row],[art]]="60",tabDaten[[#This Row],[art]]="61"),"0 Verwaltungshaushalt","1 Vermögenshaushalt")</f>
        <v>0 Verwaltungshaushalt</v>
      </c>
      <c r="D2217" s="14" t="str">
        <f>VLOOKUP(tabDaten[[#This Row],[art]],tabKontenart[],2,FALSE)</f>
        <v>01 Ausgaben VerwaltungsHH</v>
      </c>
      <c r="E2217" s="14" t="str">
        <f>LEFT(tabDaten[[#This Row],[Gld]],1) &amp; "    " &amp;VLOOKUP((tabDaten[[#This Row],[MandNr]]&amp;"x"&amp;LEFT(tabDaten[[#This Row],[Gld]],1)),tabGliederung[],2,FALSE)</f>
        <v>8    Wirtschaftl. Unternehmen,  allg. Grund- und Sondervermögen</v>
      </c>
      <c r="F2217" s="14" t="str">
        <f>LEFT(tabDaten[[#This Row],[Gld]],2) &amp; "    " &amp;VLOOKUP((tabDaten[[#This Row],[MandNr]]&amp;"x"&amp;LEFT(tabDaten[[#This Row],[Gld]],2)),tabGliederung[],2,FALSE)</f>
        <v xml:space="preserve">87    sonstige wirtschaftliche Unternehmen </v>
      </c>
      <c r="G22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17" s="14" t="str">
        <f>LEFT(tabDaten[[#This Row],[Gld]],4) &amp; "    " &amp;VLOOKUP((tabDaten[[#This Row],[MandNr]]&amp;"x"&amp;LEFT(tabDaten[[#This Row],[Gld]],4)),tabGliederung[],2,FALSE)</f>
        <v xml:space="preserve">8700    Tiefgarage Rathaus </v>
      </c>
      <c r="I2217" s="14" t="str">
        <f>IF(OR(LEFT(tabDaten[[#This Row],[Grp]],1)*1=3,LEFT(tabDaten[[#This Row],[Grp]],1)*1=9),LEFT(tabDaten[[#This Row],[Grp]],2),LEFT(tabDaten[[#This Row],[Grp]],1))</f>
        <v>6</v>
      </c>
      <c r="J2217" s="14" t="str">
        <f>VLOOKUP(tabDaten[[#This Row],[GrpKurz]],tabGruppierung[],2,FALSE)</f>
        <v>A   Sächlicher Verwaltungs- und Betriebsaufwand</v>
      </c>
      <c r="K22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8700-668000    Vermischte Ausgaben   </v>
      </c>
      <c r="L2217" s="17">
        <f>IF(OR(tabDaten[[#This Row],[art]]="00",tabDaten[[#This Row],[art]]="10"),tabDaten[[#This Row],[Plan]],tabDaten[[#This Row],[Plan]]*-1)</f>
        <v>-100</v>
      </c>
      <c r="M2217" s="18">
        <f>IF(OR(tabDaten[[#This Row],[art]]="00",tabDaten[[#This Row],[art]]="10",tabDaten[[#This Row],[art]]="60",tabDaten[[#This Row],[art]]="70"),tabDaten[[#This Row],[Rechnung]],tabDaten[[#This Row],[Rechnung]]*-1)</f>
        <v>0</v>
      </c>
      <c r="N2217" s="44">
        <v>1</v>
      </c>
      <c r="O2217" s="45" t="s">
        <v>997</v>
      </c>
      <c r="P2217" s="45" t="s">
        <v>1443</v>
      </c>
      <c r="Q2217" s="45" t="s">
        <v>1726</v>
      </c>
      <c r="R2217" s="45" t="s">
        <v>995</v>
      </c>
      <c r="S2217" s="45" t="s">
        <v>1546</v>
      </c>
      <c r="T2217" s="44" t="s">
        <v>121</v>
      </c>
      <c r="U2217" s="46">
        <v>100</v>
      </c>
      <c r="V2217" s="46">
        <v>0</v>
      </c>
    </row>
    <row r="2218" spans="2:22" x14ac:dyDescent="0.2">
      <c r="B2218" s="14" t="str">
        <f>IF(tabDaten[[#This Row],[MandNr]]="","Fehler",IF(tabDaten[[#This Row],[MandNr]]=1,"1 Stadt Bad Rappenau","2 Eigenbetrieb Stadtenwässerung"))</f>
        <v>1 Stadt Bad Rappenau</v>
      </c>
      <c r="C2218" s="14" t="str">
        <f>IF(OR(tabDaten[[#This Row],[art]]="00",tabDaten[[#This Row],[art]]="01",tabDaten[[#This Row],[art]]="60",tabDaten[[#This Row],[art]]="61"),"0 Verwaltungshaushalt","1 Vermögenshaushalt")</f>
        <v>0 Verwaltungshaushalt</v>
      </c>
      <c r="D2218" s="14" t="str">
        <f>VLOOKUP(tabDaten[[#This Row],[art]],tabKontenart[],2,FALSE)</f>
        <v>01 Ausgaben VerwaltungsHH</v>
      </c>
      <c r="E2218" s="14" t="str">
        <f>LEFT(tabDaten[[#This Row],[Gld]],1) &amp; "    " &amp;VLOOKUP((tabDaten[[#This Row],[MandNr]]&amp;"x"&amp;LEFT(tabDaten[[#This Row],[Gld]],1)),tabGliederung[],2,FALSE)</f>
        <v>8    Wirtschaftl. Unternehmen,  allg. Grund- und Sondervermögen</v>
      </c>
      <c r="F2218" s="14" t="str">
        <f>LEFT(tabDaten[[#This Row],[Gld]],2) &amp; "    " &amp;VLOOKUP((tabDaten[[#This Row],[MandNr]]&amp;"x"&amp;LEFT(tabDaten[[#This Row],[Gld]],2)),tabGliederung[],2,FALSE)</f>
        <v xml:space="preserve">87    sonstige wirtschaftliche Unternehmen </v>
      </c>
      <c r="G22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18" s="14" t="str">
        <f>LEFT(tabDaten[[#This Row],[Gld]],4) &amp; "    " &amp;VLOOKUP((tabDaten[[#This Row],[MandNr]]&amp;"x"&amp;LEFT(tabDaten[[#This Row],[Gld]],4)),tabGliederung[],2,FALSE)</f>
        <v xml:space="preserve">8700    Tiefgarage Rathaus </v>
      </c>
      <c r="I2218" s="14" t="str">
        <f>IF(OR(LEFT(tabDaten[[#This Row],[Grp]],1)*1=3,LEFT(tabDaten[[#This Row],[Grp]],1)*1=9),LEFT(tabDaten[[#This Row],[Grp]],2),LEFT(tabDaten[[#This Row],[Grp]],1))</f>
        <v>6</v>
      </c>
      <c r="J2218" s="14" t="str">
        <f>VLOOKUP(tabDaten[[#This Row],[GrpKurz]],tabGruppierung[],2,FALSE)</f>
        <v>A   Sächlicher Verwaltungs- und Betriebsaufwand</v>
      </c>
      <c r="K22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8700-679000    Innere Verrechnungen   </v>
      </c>
      <c r="L2218" s="17">
        <f>IF(OR(tabDaten[[#This Row],[art]]="00",tabDaten[[#This Row],[art]]="10"),tabDaten[[#This Row],[Plan]],tabDaten[[#This Row],[Plan]]*-1)</f>
        <v>-8700</v>
      </c>
      <c r="M2218" s="18">
        <f>IF(OR(tabDaten[[#This Row],[art]]="00",tabDaten[[#This Row],[art]]="10",tabDaten[[#This Row],[art]]="60",tabDaten[[#This Row],[art]]="70"),tabDaten[[#This Row],[Rechnung]],tabDaten[[#This Row],[Rechnung]]*-1)</f>
        <v>0</v>
      </c>
      <c r="N2218" s="44">
        <v>1</v>
      </c>
      <c r="O2218" s="45" t="s">
        <v>997</v>
      </c>
      <c r="P2218" s="45" t="s">
        <v>1443</v>
      </c>
      <c r="Q2218" s="45" t="s">
        <v>1728</v>
      </c>
      <c r="R2218" s="45" t="s">
        <v>995</v>
      </c>
      <c r="S2218" s="45" t="s">
        <v>1546</v>
      </c>
      <c r="T2218" s="44" t="s">
        <v>11</v>
      </c>
      <c r="U2218" s="46">
        <v>8700</v>
      </c>
      <c r="V2218" s="46">
        <v>0</v>
      </c>
    </row>
    <row r="2219" spans="2:22" x14ac:dyDescent="0.2">
      <c r="B2219" s="14" t="str">
        <f>IF(tabDaten[[#This Row],[MandNr]]="","Fehler",IF(tabDaten[[#This Row],[MandNr]]=1,"1 Stadt Bad Rappenau","2 Eigenbetrieb Stadtenwässerung"))</f>
        <v>1 Stadt Bad Rappenau</v>
      </c>
      <c r="C2219" s="14" t="str">
        <f>IF(OR(tabDaten[[#This Row],[art]]="00",tabDaten[[#This Row],[art]]="01",tabDaten[[#This Row],[art]]="60",tabDaten[[#This Row],[art]]="61"),"0 Verwaltungshaushalt","1 Vermögenshaushalt")</f>
        <v>0 Verwaltungshaushalt</v>
      </c>
      <c r="D2219" s="14" t="str">
        <f>VLOOKUP(tabDaten[[#This Row],[art]],tabKontenart[],2,FALSE)</f>
        <v>01 Ausgaben VerwaltungsHH</v>
      </c>
      <c r="E2219" s="14" t="str">
        <f>LEFT(tabDaten[[#This Row],[Gld]],1) &amp; "    " &amp;VLOOKUP((tabDaten[[#This Row],[MandNr]]&amp;"x"&amp;LEFT(tabDaten[[#This Row],[Gld]],1)),tabGliederung[],2,FALSE)</f>
        <v>8    Wirtschaftl. Unternehmen,  allg. Grund- und Sondervermögen</v>
      </c>
      <c r="F2219" s="14" t="str">
        <f>LEFT(tabDaten[[#This Row],[Gld]],2) &amp; "    " &amp;VLOOKUP((tabDaten[[#This Row],[MandNr]]&amp;"x"&amp;LEFT(tabDaten[[#This Row],[Gld]],2)),tabGliederung[],2,FALSE)</f>
        <v xml:space="preserve">87    sonstige wirtschaftliche Unternehmen </v>
      </c>
      <c r="G22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19" s="14" t="str">
        <f>LEFT(tabDaten[[#This Row],[Gld]],4) &amp; "    " &amp;VLOOKUP((tabDaten[[#This Row],[MandNr]]&amp;"x"&amp;LEFT(tabDaten[[#This Row],[Gld]],4)),tabGliederung[],2,FALSE)</f>
        <v xml:space="preserve">8700    Tiefgarage Rathaus </v>
      </c>
      <c r="I2219" s="14" t="str">
        <f>IF(OR(LEFT(tabDaten[[#This Row],[Grp]],1)*1=3,LEFT(tabDaten[[#This Row],[Grp]],1)*1=9),LEFT(tabDaten[[#This Row],[Grp]],2),LEFT(tabDaten[[#This Row],[Grp]],1))</f>
        <v>6</v>
      </c>
      <c r="J2219" s="14" t="str">
        <f>VLOOKUP(tabDaten[[#This Row],[GrpKurz]],tabGruppierung[],2,FALSE)</f>
        <v>A   Sächlicher Verwaltungs- und Betriebsaufwand</v>
      </c>
      <c r="K22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8700-680000    Abschreibungen   </v>
      </c>
      <c r="L2219" s="17">
        <f>IF(OR(tabDaten[[#This Row],[art]]="00",tabDaten[[#This Row],[art]]="10"),tabDaten[[#This Row],[Plan]],tabDaten[[#This Row],[Plan]]*-1)</f>
        <v>-68000</v>
      </c>
      <c r="M2219" s="18">
        <f>IF(OR(tabDaten[[#This Row],[art]]="00",tabDaten[[#This Row],[art]]="10",tabDaten[[#This Row],[art]]="60",tabDaten[[#This Row],[art]]="70"),tabDaten[[#This Row],[Rechnung]],tabDaten[[#This Row],[Rechnung]]*-1)</f>
        <v>-67948.149999999994</v>
      </c>
      <c r="N2219" s="44">
        <v>1</v>
      </c>
      <c r="O2219" s="45" t="s">
        <v>997</v>
      </c>
      <c r="P2219" s="45" t="s">
        <v>1443</v>
      </c>
      <c r="Q2219" s="45" t="s">
        <v>1752</v>
      </c>
      <c r="R2219" s="45" t="s">
        <v>995</v>
      </c>
      <c r="S2219" s="45" t="s">
        <v>1546</v>
      </c>
      <c r="T2219" s="44" t="s">
        <v>98</v>
      </c>
      <c r="U2219" s="46">
        <v>68000</v>
      </c>
      <c r="V2219" s="46">
        <v>67948.149999999994</v>
      </c>
    </row>
    <row r="2220" spans="2:22" x14ac:dyDescent="0.2">
      <c r="B2220" s="14" t="str">
        <f>IF(tabDaten[[#This Row],[MandNr]]="","Fehler",IF(tabDaten[[#This Row],[MandNr]]=1,"1 Stadt Bad Rappenau","2 Eigenbetrieb Stadtenwässerung"))</f>
        <v>1 Stadt Bad Rappenau</v>
      </c>
      <c r="C2220" s="14" t="str">
        <f>IF(OR(tabDaten[[#This Row],[art]]="00",tabDaten[[#This Row],[art]]="01",tabDaten[[#This Row],[art]]="60",tabDaten[[#This Row],[art]]="61"),"0 Verwaltungshaushalt","1 Vermögenshaushalt")</f>
        <v>0 Verwaltungshaushalt</v>
      </c>
      <c r="D2220" s="14" t="str">
        <f>VLOOKUP(tabDaten[[#This Row],[art]],tabKontenart[],2,FALSE)</f>
        <v>01 Ausgaben VerwaltungsHH</v>
      </c>
      <c r="E2220" s="14" t="str">
        <f>LEFT(tabDaten[[#This Row],[Gld]],1) &amp; "    " &amp;VLOOKUP((tabDaten[[#This Row],[MandNr]]&amp;"x"&amp;LEFT(tabDaten[[#This Row],[Gld]],1)),tabGliederung[],2,FALSE)</f>
        <v>8    Wirtschaftl. Unternehmen,  allg. Grund- und Sondervermögen</v>
      </c>
      <c r="F2220" s="14" t="str">
        <f>LEFT(tabDaten[[#This Row],[Gld]],2) &amp; "    " &amp;VLOOKUP((tabDaten[[#This Row],[MandNr]]&amp;"x"&amp;LEFT(tabDaten[[#This Row],[Gld]],2)),tabGliederung[],2,FALSE)</f>
        <v xml:space="preserve">87    sonstige wirtschaftliche Unternehmen </v>
      </c>
      <c r="G22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20" s="14" t="str">
        <f>LEFT(tabDaten[[#This Row],[Gld]],4) &amp; "    " &amp;VLOOKUP((tabDaten[[#This Row],[MandNr]]&amp;"x"&amp;LEFT(tabDaten[[#This Row],[Gld]],4)),tabGliederung[],2,FALSE)</f>
        <v xml:space="preserve">8700    Tiefgarage Rathaus </v>
      </c>
      <c r="I2220" s="14" t="str">
        <f>IF(OR(LEFT(tabDaten[[#This Row],[Grp]],1)*1=3,LEFT(tabDaten[[#This Row],[Grp]],1)*1=9),LEFT(tabDaten[[#This Row],[Grp]],2),LEFT(tabDaten[[#This Row],[Grp]],1))</f>
        <v>6</v>
      </c>
      <c r="J2220" s="14" t="str">
        <f>VLOOKUP(tabDaten[[#This Row],[GrpKurz]],tabGruppierung[],2,FALSE)</f>
        <v>A   Sächlicher Verwaltungs- und Betriebsaufwand</v>
      </c>
      <c r="K22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8700-685000    Verzinsung des Anlagekapitals  </v>
      </c>
      <c r="L2220" s="17">
        <f>IF(OR(tabDaten[[#This Row],[art]]="00",tabDaten[[#This Row],[art]]="10"),tabDaten[[#This Row],[Plan]],tabDaten[[#This Row],[Plan]]*-1)</f>
        <v>-47400</v>
      </c>
      <c r="M2220" s="18">
        <f>IF(OR(tabDaten[[#This Row],[art]]="00",tabDaten[[#This Row],[art]]="10",tabDaten[[#This Row],[art]]="60",tabDaten[[#This Row],[art]]="70"),tabDaten[[#This Row],[Rechnung]],tabDaten[[#This Row],[Rechnung]]*-1)</f>
        <v>-47415.839999999997</v>
      </c>
      <c r="N2220" s="44">
        <v>1</v>
      </c>
      <c r="O2220" s="45" t="s">
        <v>997</v>
      </c>
      <c r="P2220" s="45" t="s">
        <v>1443</v>
      </c>
      <c r="Q2220" s="45" t="s">
        <v>1753</v>
      </c>
      <c r="R2220" s="45" t="s">
        <v>995</v>
      </c>
      <c r="S2220" s="45" t="s">
        <v>1546</v>
      </c>
      <c r="T2220" s="44" t="s">
        <v>99</v>
      </c>
      <c r="U2220" s="46">
        <v>47400</v>
      </c>
      <c r="V2220" s="46">
        <v>47415.839999999997</v>
      </c>
    </row>
    <row r="2221" spans="2:22" x14ac:dyDescent="0.2">
      <c r="B2221" s="14" t="str">
        <f>IF(tabDaten[[#This Row],[MandNr]]="","Fehler",IF(tabDaten[[#This Row],[MandNr]]=1,"1 Stadt Bad Rappenau","2 Eigenbetrieb Stadtenwässerung"))</f>
        <v>1 Stadt Bad Rappenau</v>
      </c>
      <c r="C2221" s="14" t="str">
        <f>IF(OR(tabDaten[[#This Row],[art]]="00",tabDaten[[#This Row],[art]]="01",tabDaten[[#This Row],[art]]="60",tabDaten[[#This Row],[art]]="61"),"0 Verwaltungshaushalt","1 Vermögenshaushalt")</f>
        <v>0 Verwaltungshaushalt</v>
      </c>
      <c r="D2221" s="14" t="str">
        <f>VLOOKUP(tabDaten[[#This Row],[art]],tabKontenart[],2,FALSE)</f>
        <v>01 Ausgaben VerwaltungsHH</v>
      </c>
      <c r="E2221" s="14" t="str">
        <f>LEFT(tabDaten[[#This Row],[Gld]],1) &amp; "    " &amp;VLOOKUP((tabDaten[[#This Row],[MandNr]]&amp;"x"&amp;LEFT(tabDaten[[#This Row],[Gld]],1)),tabGliederung[],2,FALSE)</f>
        <v>8    Wirtschaftl. Unternehmen,  allg. Grund- und Sondervermögen</v>
      </c>
      <c r="F2221" s="14" t="str">
        <f>LEFT(tabDaten[[#This Row],[Gld]],2) &amp; "    " &amp;VLOOKUP((tabDaten[[#This Row],[MandNr]]&amp;"x"&amp;LEFT(tabDaten[[#This Row],[Gld]],2)),tabGliederung[],2,FALSE)</f>
        <v xml:space="preserve">87    sonstige wirtschaftliche Unternehmen </v>
      </c>
      <c r="G22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21" s="14" t="str">
        <f>LEFT(tabDaten[[#This Row],[Gld]],4) &amp; "    " &amp;VLOOKUP((tabDaten[[#This Row],[MandNr]]&amp;"x"&amp;LEFT(tabDaten[[#This Row],[Gld]],4)),tabGliederung[],2,FALSE)</f>
        <v xml:space="preserve">8750    Soleförderung </v>
      </c>
      <c r="I2221" s="14" t="str">
        <f>IF(OR(LEFT(tabDaten[[#This Row],[Grp]],1)*1=3,LEFT(tabDaten[[#This Row],[Grp]],1)*1=9),LEFT(tabDaten[[#This Row],[Grp]],2),LEFT(tabDaten[[#This Row],[Grp]],1))</f>
        <v>5</v>
      </c>
      <c r="J2221" s="14" t="str">
        <f>VLOOKUP(tabDaten[[#This Row],[GrpKurz]],tabGruppierung[],2,FALSE)</f>
        <v>A   Sächlicher Verwaltungs- und Betriebsaufwand</v>
      </c>
      <c r="K22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8750-510000    Unterhaltung des sonstigen unbeweglichen Vermögens  </v>
      </c>
      <c r="L2221" s="17">
        <f>IF(OR(tabDaten[[#This Row],[art]]="00",tabDaten[[#This Row],[art]]="10"),tabDaten[[#This Row],[Plan]],tabDaten[[#This Row],[Plan]]*-1)</f>
        <v>-80000</v>
      </c>
      <c r="M2221" s="18">
        <f>IF(OR(tabDaten[[#This Row],[art]]="00",tabDaten[[#This Row],[art]]="10",tabDaten[[#This Row],[art]]="60",tabDaten[[#This Row],[art]]="70"),tabDaten[[#This Row],[Rechnung]],tabDaten[[#This Row],[Rechnung]]*-1)</f>
        <v>-20359.66</v>
      </c>
      <c r="N2221" s="44">
        <v>1</v>
      </c>
      <c r="O2221" s="45" t="s">
        <v>997</v>
      </c>
      <c r="P2221" s="45" t="s">
        <v>1444</v>
      </c>
      <c r="Q2221" s="45" t="s">
        <v>1731</v>
      </c>
      <c r="R2221" s="45" t="s">
        <v>995</v>
      </c>
      <c r="S2221" s="45" t="s">
        <v>1546</v>
      </c>
      <c r="T2221" s="44" t="s">
        <v>134</v>
      </c>
      <c r="U2221" s="46">
        <v>80000</v>
      </c>
      <c r="V2221" s="46">
        <v>20359.66</v>
      </c>
    </row>
    <row r="2222" spans="2:22" x14ac:dyDescent="0.2">
      <c r="B2222" s="14" t="str">
        <f>IF(tabDaten[[#This Row],[MandNr]]="","Fehler",IF(tabDaten[[#This Row],[MandNr]]=1,"1 Stadt Bad Rappenau","2 Eigenbetrieb Stadtenwässerung"))</f>
        <v>1 Stadt Bad Rappenau</v>
      </c>
      <c r="C2222" s="14" t="str">
        <f>IF(OR(tabDaten[[#This Row],[art]]="00",tabDaten[[#This Row],[art]]="01",tabDaten[[#This Row],[art]]="60",tabDaten[[#This Row],[art]]="61"),"0 Verwaltungshaushalt","1 Vermögenshaushalt")</f>
        <v>0 Verwaltungshaushalt</v>
      </c>
      <c r="D2222" s="14" t="str">
        <f>VLOOKUP(tabDaten[[#This Row],[art]],tabKontenart[],2,FALSE)</f>
        <v>01 Ausgaben VerwaltungsHH</v>
      </c>
      <c r="E2222" s="14" t="str">
        <f>LEFT(tabDaten[[#This Row],[Gld]],1) &amp; "    " &amp;VLOOKUP((tabDaten[[#This Row],[MandNr]]&amp;"x"&amp;LEFT(tabDaten[[#This Row],[Gld]],1)),tabGliederung[],2,FALSE)</f>
        <v>8    Wirtschaftl. Unternehmen,  allg. Grund- und Sondervermögen</v>
      </c>
      <c r="F2222" s="14" t="str">
        <f>LEFT(tabDaten[[#This Row],[Gld]],2) &amp; "    " &amp;VLOOKUP((tabDaten[[#This Row],[MandNr]]&amp;"x"&amp;LEFT(tabDaten[[#This Row],[Gld]],2)),tabGliederung[],2,FALSE)</f>
        <v xml:space="preserve">87    sonstige wirtschaftliche Unternehmen </v>
      </c>
      <c r="G22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22" s="14" t="str">
        <f>LEFT(tabDaten[[#This Row],[Gld]],4) &amp; "    " &amp;VLOOKUP((tabDaten[[#This Row],[MandNr]]&amp;"x"&amp;LEFT(tabDaten[[#This Row],[Gld]],4)),tabGliederung[],2,FALSE)</f>
        <v xml:space="preserve">8750    Soleförderung </v>
      </c>
      <c r="I2222" s="14" t="str">
        <f>IF(OR(LEFT(tabDaten[[#This Row],[Grp]],1)*1=3,LEFT(tabDaten[[#This Row],[Grp]],1)*1=9),LEFT(tabDaten[[#This Row],[Grp]],2),LEFT(tabDaten[[#This Row],[Grp]],1))</f>
        <v>5</v>
      </c>
      <c r="J2222" s="14" t="str">
        <f>VLOOKUP(tabDaten[[#This Row],[GrpKurz]],tabGruppierung[],2,FALSE)</f>
        <v>A   Sächlicher Verwaltungs- und Betriebsaufwand</v>
      </c>
      <c r="K22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8750-521000    Geräte, Ausstattungs- und Einrichtungsgegenstände  </v>
      </c>
      <c r="L2222" s="17">
        <f>IF(OR(tabDaten[[#This Row],[art]]="00",tabDaten[[#This Row],[art]]="10"),tabDaten[[#This Row],[Plan]],tabDaten[[#This Row],[Plan]]*-1)</f>
        <v>-500</v>
      </c>
      <c r="M2222" s="18">
        <f>IF(OR(tabDaten[[#This Row],[art]]="00",tabDaten[[#This Row],[art]]="10",tabDaten[[#This Row],[art]]="60",tabDaten[[#This Row],[art]]="70"),tabDaten[[#This Row],[Rechnung]],tabDaten[[#This Row],[Rechnung]]*-1)</f>
        <v>0</v>
      </c>
      <c r="N2222" s="44">
        <v>1</v>
      </c>
      <c r="O2222" s="45" t="s">
        <v>997</v>
      </c>
      <c r="P2222" s="45" t="s">
        <v>1444</v>
      </c>
      <c r="Q2222" s="45" t="s">
        <v>1750</v>
      </c>
      <c r="R2222" s="45" t="s">
        <v>995</v>
      </c>
      <c r="S2222" s="45" t="s">
        <v>1546</v>
      </c>
      <c r="T2222" s="44" t="s">
        <v>125</v>
      </c>
      <c r="U2222" s="46">
        <v>500</v>
      </c>
      <c r="V2222" s="46">
        <v>0</v>
      </c>
    </row>
    <row r="2223" spans="2:22" x14ac:dyDescent="0.2">
      <c r="B2223" s="14" t="str">
        <f>IF(tabDaten[[#This Row],[MandNr]]="","Fehler",IF(tabDaten[[#This Row],[MandNr]]=1,"1 Stadt Bad Rappenau","2 Eigenbetrieb Stadtenwässerung"))</f>
        <v>1 Stadt Bad Rappenau</v>
      </c>
      <c r="C2223" s="14" t="str">
        <f>IF(OR(tabDaten[[#This Row],[art]]="00",tabDaten[[#This Row],[art]]="01",tabDaten[[#This Row],[art]]="60",tabDaten[[#This Row],[art]]="61"),"0 Verwaltungshaushalt","1 Vermögenshaushalt")</f>
        <v>0 Verwaltungshaushalt</v>
      </c>
      <c r="D2223" s="14" t="str">
        <f>VLOOKUP(tabDaten[[#This Row],[art]],tabKontenart[],2,FALSE)</f>
        <v>01 Ausgaben VerwaltungsHH</v>
      </c>
      <c r="E2223" s="14" t="str">
        <f>LEFT(tabDaten[[#This Row],[Gld]],1) &amp; "    " &amp;VLOOKUP((tabDaten[[#This Row],[MandNr]]&amp;"x"&amp;LEFT(tabDaten[[#This Row],[Gld]],1)),tabGliederung[],2,FALSE)</f>
        <v>8    Wirtschaftl. Unternehmen,  allg. Grund- und Sondervermögen</v>
      </c>
      <c r="F2223" s="14" t="str">
        <f>LEFT(tabDaten[[#This Row],[Gld]],2) &amp; "    " &amp;VLOOKUP((tabDaten[[#This Row],[MandNr]]&amp;"x"&amp;LEFT(tabDaten[[#This Row],[Gld]],2)),tabGliederung[],2,FALSE)</f>
        <v xml:space="preserve">87    sonstige wirtschaftliche Unternehmen </v>
      </c>
      <c r="G22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23" s="14" t="str">
        <f>LEFT(tabDaten[[#This Row],[Gld]],4) &amp; "    " &amp;VLOOKUP((tabDaten[[#This Row],[MandNr]]&amp;"x"&amp;LEFT(tabDaten[[#This Row],[Gld]],4)),tabGliederung[],2,FALSE)</f>
        <v xml:space="preserve">8750    Soleförderung </v>
      </c>
      <c r="I2223" s="14" t="str">
        <f>IF(OR(LEFT(tabDaten[[#This Row],[Grp]],1)*1=3,LEFT(tabDaten[[#This Row],[Grp]],1)*1=9),LEFT(tabDaten[[#This Row],[Grp]],2),LEFT(tabDaten[[#This Row],[Grp]],1))</f>
        <v>5</v>
      </c>
      <c r="J2223" s="14" t="str">
        <f>VLOOKUP(tabDaten[[#This Row],[GrpKurz]],tabGruppierung[],2,FALSE)</f>
        <v>A   Sächlicher Verwaltungs- und Betriebsaufwand</v>
      </c>
      <c r="K22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8750-541000    Strom   </v>
      </c>
      <c r="L2223" s="17">
        <f>IF(OR(tabDaten[[#This Row],[art]]="00",tabDaten[[#This Row],[art]]="10"),tabDaten[[#This Row],[Plan]],tabDaten[[#This Row],[Plan]]*-1)</f>
        <v>-4300</v>
      </c>
      <c r="M2223" s="18">
        <f>IF(OR(tabDaten[[#This Row],[art]]="00",tabDaten[[#This Row],[art]]="10",tabDaten[[#This Row],[art]]="60",tabDaten[[#This Row],[art]]="70"),tabDaten[[#This Row],[Rechnung]],tabDaten[[#This Row],[Rechnung]]*-1)</f>
        <v>-4076.76</v>
      </c>
      <c r="N2223" s="44">
        <v>1</v>
      </c>
      <c r="O2223" s="45" t="s">
        <v>997</v>
      </c>
      <c r="P2223" s="45" t="s">
        <v>1444</v>
      </c>
      <c r="Q2223" s="45" t="s">
        <v>1732</v>
      </c>
      <c r="R2223" s="45" t="s">
        <v>995</v>
      </c>
      <c r="S2223" s="45" t="s">
        <v>1546</v>
      </c>
      <c r="T2223" s="44" t="s">
        <v>135</v>
      </c>
      <c r="U2223" s="46">
        <v>4300</v>
      </c>
      <c r="V2223" s="46">
        <v>4076.76</v>
      </c>
    </row>
    <row r="2224" spans="2:22" x14ac:dyDescent="0.2">
      <c r="B2224" s="14" t="str">
        <f>IF(tabDaten[[#This Row],[MandNr]]="","Fehler",IF(tabDaten[[#This Row],[MandNr]]=1,"1 Stadt Bad Rappenau","2 Eigenbetrieb Stadtenwässerung"))</f>
        <v>1 Stadt Bad Rappenau</v>
      </c>
      <c r="C2224" s="14" t="str">
        <f>IF(OR(tabDaten[[#This Row],[art]]="00",tabDaten[[#This Row],[art]]="01",tabDaten[[#This Row],[art]]="60",tabDaten[[#This Row],[art]]="61"),"0 Verwaltungshaushalt","1 Vermögenshaushalt")</f>
        <v>0 Verwaltungshaushalt</v>
      </c>
      <c r="D2224" s="14" t="str">
        <f>VLOOKUP(tabDaten[[#This Row],[art]],tabKontenart[],2,FALSE)</f>
        <v>01 Ausgaben VerwaltungsHH</v>
      </c>
      <c r="E2224" s="14" t="str">
        <f>LEFT(tabDaten[[#This Row],[Gld]],1) &amp; "    " &amp;VLOOKUP((tabDaten[[#This Row],[MandNr]]&amp;"x"&amp;LEFT(tabDaten[[#This Row],[Gld]],1)),tabGliederung[],2,FALSE)</f>
        <v>8    Wirtschaftl. Unternehmen,  allg. Grund- und Sondervermögen</v>
      </c>
      <c r="F2224" s="14" t="str">
        <f>LEFT(tabDaten[[#This Row],[Gld]],2) &amp; "    " &amp;VLOOKUP((tabDaten[[#This Row],[MandNr]]&amp;"x"&amp;LEFT(tabDaten[[#This Row],[Gld]],2)),tabGliederung[],2,FALSE)</f>
        <v xml:space="preserve">87    sonstige wirtschaftliche Unternehmen </v>
      </c>
      <c r="G22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24" s="14" t="str">
        <f>LEFT(tabDaten[[#This Row],[Gld]],4) &amp; "    " &amp;VLOOKUP((tabDaten[[#This Row],[MandNr]]&amp;"x"&amp;LEFT(tabDaten[[#This Row],[Gld]],4)),tabGliederung[],2,FALSE)</f>
        <v xml:space="preserve">8750    Soleförderung </v>
      </c>
      <c r="I2224" s="14" t="str">
        <f>IF(OR(LEFT(tabDaten[[#This Row],[Grp]],1)*1=3,LEFT(tabDaten[[#This Row],[Grp]],1)*1=9),LEFT(tabDaten[[#This Row],[Grp]],2),LEFT(tabDaten[[#This Row],[Grp]],1))</f>
        <v>5</v>
      </c>
      <c r="J2224" s="14" t="str">
        <f>VLOOKUP(tabDaten[[#This Row],[GrpKurz]],tabGruppierung[],2,FALSE)</f>
        <v>A   Sächlicher Verwaltungs- und Betriebsaufwand</v>
      </c>
      <c r="K22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8750-546000    Steuern und Gebäudeversicherungen   </v>
      </c>
      <c r="L2224" s="17">
        <f>IF(OR(tabDaten[[#This Row],[art]]="00",tabDaten[[#This Row],[art]]="10"),tabDaten[[#This Row],[Plan]],tabDaten[[#This Row],[Plan]]*-1)</f>
        <v>-6100</v>
      </c>
      <c r="M2224" s="18">
        <f>IF(OR(tabDaten[[#This Row],[art]]="00",tabDaten[[#This Row],[art]]="10",tabDaten[[#This Row],[art]]="60",tabDaten[[#This Row],[art]]="70"),tabDaten[[#This Row],[Rechnung]],tabDaten[[#This Row],[Rechnung]]*-1)</f>
        <v>-6271.71</v>
      </c>
      <c r="N2224" s="44">
        <v>1</v>
      </c>
      <c r="O2224" s="45" t="s">
        <v>997</v>
      </c>
      <c r="P2224" s="45" t="s">
        <v>1444</v>
      </c>
      <c r="Q2224" s="45" t="s">
        <v>1737</v>
      </c>
      <c r="R2224" s="45" t="s">
        <v>995</v>
      </c>
      <c r="S2224" s="45" t="s">
        <v>1546</v>
      </c>
      <c r="T2224" s="44" t="s">
        <v>140</v>
      </c>
      <c r="U2224" s="46">
        <v>6100</v>
      </c>
      <c r="V2224" s="46">
        <v>6271.71</v>
      </c>
    </row>
    <row r="2225" spans="2:22" x14ac:dyDescent="0.2">
      <c r="B2225" s="14" t="str">
        <f>IF(tabDaten[[#This Row],[MandNr]]="","Fehler",IF(tabDaten[[#This Row],[MandNr]]=1,"1 Stadt Bad Rappenau","2 Eigenbetrieb Stadtenwässerung"))</f>
        <v>1 Stadt Bad Rappenau</v>
      </c>
      <c r="C2225" s="14" t="str">
        <f>IF(OR(tabDaten[[#This Row],[art]]="00",tabDaten[[#This Row],[art]]="01",tabDaten[[#This Row],[art]]="60",tabDaten[[#This Row],[art]]="61"),"0 Verwaltungshaushalt","1 Vermögenshaushalt")</f>
        <v>0 Verwaltungshaushalt</v>
      </c>
      <c r="D2225" s="14" t="str">
        <f>VLOOKUP(tabDaten[[#This Row],[art]],tabKontenart[],2,FALSE)</f>
        <v>01 Ausgaben VerwaltungsHH</v>
      </c>
      <c r="E2225" s="14" t="str">
        <f>LEFT(tabDaten[[#This Row],[Gld]],1) &amp; "    " &amp;VLOOKUP((tabDaten[[#This Row],[MandNr]]&amp;"x"&amp;LEFT(tabDaten[[#This Row],[Gld]],1)),tabGliederung[],2,FALSE)</f>
        <v>8    Wirtschaftl. Unternehmen,  allg. Grund- und Sondervermögen</v>
      </c>
      <c r="F2225" s="14" t="str">
        <f>LEFT(tabDaten[[#This Row],[Gld]],2) &amp; "    " &amp;VLOOKUP((tabDaten[[#This Row],[MandNr]]&amp;"x"&amp;LEFT(tabDaten[[#This Row],[Gld]],2)),tabGliederung[],2,FALSE)</f>
        <v xml:space="preserve">87    sonstige wirtschaftliche Unternehmen </v>
      </c>
      <c r="G22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25" s="14" t="str">
        <f>LEFT(tabDaten[[#This Row],[Gld]],4) &amp; "    " &amp;VLOOKUP((tabDaten[[#This Row],[MandNr]]&amp;"x"&amp;LEFT(tabDaten[[#This Row],[Gld]],4)),tabGliederung[],2,FALSE)</f>
        <v xml:space="preserve">8750    Soleförderung </v>
      </c>
      <c r="I2225" s="14" t="str">
        <f>IF(OR(LEFT(tabDaten[[#This Row],[Grp]],1)*1=3,LEFT(tabDaten[[#This Row],[Grp]],1)*1=9),LEFT(tabDaten[[#This Row],[Grp]],2),LEFT(tabDaten[[#This Row],[Grp]],1))</f>
        <v>5</v>
      </c>
      <c r="J2225" s="14" t="str">
        <f>VLOOKUP(tabDaten[[#This Row],[GrpKurz]],tabGruppierung[],2,FALSE)</f>
        <v>A   Sächlicher Verwaltungs- und Betriebsaufwand</v>
      </c>
      <c r="K22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8750-549000    Bewirtschaftung der Grundstücke und baulichen Anlagen  </v>
      </c>
      <c r="L2225" s="17">
        <f>IF(OR(tabDaten[[#This Row],[art]]="00",tabDaten[[#This Row],[art]]="10"),tabDaten[[#This Row],[Plan]],tabDaten[[#This Row],[Plan]]*-1)</f>
        <v>-100</v>
      </c>
      <c r="M2225" s="18">
        <f>IF(OR(tabDaten[[#This Row],[art]]="00",tabDaten[[#This Row],[art]]="10",tabDaten[[#This Row],[art]]="60",tabDaten[[#This Row],[art]]="70"),tabDaten[[#This Row],[Rechnung]],tabDaten[[#This Row],[Rechnung]]*-1)</f>
        <v>0</v>
      </c>
      <c r="N2225" s="44">
        <v>1</v>
      </c>
      <c r="O2225" s="45" t="s">
        <v>997</v>
      </c>
      <c r="P2225" s="45" t="s">
        <v>1444</v>
      </c>
      <c r="Q2225" s="45" t="s">
        <v>1738</v>
      </c>
      <c r="R2225" s="45" t="s">
        <v>995</v>
      </c>
      <c r="S2225" s="45" t="s">
        <v>1546</v>
      </c>
      <c r="T2225" s="44" t="s">
        <v>192</v>
      </c>
      <c r="U2225" s="46">
        <v>100</v>
      </c>
      <c r="V2225" s="46">
        <v>0</v>
      </c>
    </row>
    <row r="2226" spans="2:22" x14ac:dyDescent="0.2">
      <c r="B2226" s="14" t="str">
        <f>IF(tabDaten[[#This Row],[MandNr]]="","Fehler",IF(tabDaten[[#This Row],[MandNr]]=1,"1 Stadt Bad Rappenau","2 Eigenbetrieb Stadtenwässerung"))</f>
        <v>1 Stadt Bad Rappenau</v>
      </c>
      <c r="C2226" s="14" t="str">
        <f>IF(OR(tabDaten[[#This Row],[art]]="00",tabDaten[[#This Row],[art]]="01",tabDaten[[#This Row],[art]]="60",tabDaten[[#This Row],[art]]="61"),"0 Verwaltungshaushalt","1 Vermögenshaushalt")</f>
        <v>0 Verwaltungshaushalt</v>
      </c>
      <c r="D2226" s="14" t="str">
        <f>VLOOKUP(tabDaten[[#This Row],[art]],tabKontenart[],2,FALSE)</f>
        <v>01 Ausgaben VerwaltungsHH</v>
      </c>
      <c r="E2226" s="14" t="str">
        <f>LEFT(tabDaten[[#This Row],[Gld]],1) &amp; "    " &amp;VLOOKUP((tabDaten[[#This Row],[MandNr]]&amp;"x"&amp;LEFT(tabDaten[[#This Row],[Gld]],1)),tabGliederung[],2,FALSE)</f>
        <v>8    Wirtschaftl. Unternehmen,  allg. Grund- und Sondervermögen</v>
      </c>
      <c r="F2226" s="14" t="str">
        <f>LEFT(tabDaten[[#This Row],[Gld]],2) &amp; "    " &amp;VLOOKUP((tabDaten[[#This Row],[MandNr]]&amp;"x"&amp;LEFT(tabDaten[[#This Row],[Gld]],2)),tabGliederung[],2,FALSE)</f>
        <v xml:space="preserve">87    sonstige wirtschaftliche Unternehmen </v>
      </c>
      <c r="G22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26" s="14" t="str">
        <f>LEFT(tabDaten[[#This Row],[Gld]],4) &amp; "    " &amp;VLOOKUP((tabDaten[[#This Row],[MandNr]]&amp;"x"&amp;LEFT(tabDaten[[#This Row],[Gld]],4)),tabGliederung[],2,FALSE)</f>
        <v xml:space="preserve">8750    Soleförderung </v>
      </c>
      <c r="I2226" s="14" t="str">
        <f>IF(OR(LEFT(tabDaten[[#This Row],[Grp]],1)*1=3,LEFT(tabDaten[[#This Row],[Grp]],1)*1=9),LEFT(tabDaten[[#This Row],[Grp]],2),LEFT(tabDaten[[#This Row],[Grp]],1))</f>
        <v>6</v>
      </c>
      <c r="J2226" s="14" t="str">
        <f>VLOOKUP(tabDaten[[#This Row],[GrpKurz]],tabGruppierung[],2,FALSE)</f>
        <v>A   Sächlicher Verwaltungs- und Betriebsaufwand</v>
      </c>
      <c r="K22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8750-679000    Innere Verrechnungen   </v>
      </c>
      <c r="L2226" s="17">
        <f>IF(OR(tabDaten[[#This Row],[art]]="00",tabDaten[[#This Row],[art]]="10"),tabDaten[[#This Row],[Plan]],tabDaten[[#This Row],[Plan]]*-1)</f>
        <v>-8600</v>
      </c>
      <c r="M2226" s="18">
        <f>IF(OR(tabDaten[[#This Row],[art]]="00",tabDaten[[#This Row],[art]]="10",tabDaten[[#This Row],[art]]="60",tabDaten[[#This Row],[art]]="70"),tabDaten[[#This Row],[Rechnung]],tabDaten[[#This Row],[Rechnung]]*-1)</f>
        <v>0</v>
      </c>
      <c r="N2226" s="44">
        <v>1</v>
      </c>
      <c r="O2226" s="45" t="s">
        <v>997</v>
      </c>
      <c r="P2226" s="45" t="s">
        <v>1444</v>
      </c>
      <c r="Q2226" s="45" t="s">
        <v>1728</v>
      </c>
      <c r="R2226" s="45" t="s">
        <v>995</v>
      </c>
      <c r="S2226" s="45" t="s">
        <v>1546</v>
      </c>
      <c r="T2226" s="44" t="s">
        <v>11</v>
      </c>
      <c r="U2226" s="46">
        <v>8600</v>
      </c>
      <c r="V2226" s="46">
        <v>0</v>
      </c>
    </row>
    <row r="2227" spans="2:22" x14ac:dyDescent="0.2">
      <c r="B2227" s="14" t="str">
        <f>IF(tabDaten[[#This Row],[MandNr]]="","Fehler",IF(tabDaten[[#This Row],[MandNr]]=1,"1 Stadt Bad Rappenau","2 Eigenbetrieb Stadtenwässerung"))</f>
        <v>1 Stadt Bad Rappenau</v>
      </c>
      <c r="C2227" s="14" t="str">
        <f>IF(OR(tabDaten[[#This Row],[art]]="00",tabDaten[[#This Row],[art]]="01",tabDaten[[#This Row],[art]]="60",tabDaten[[#This Row],[art]]="61"),"0 Verwaltungshaushalt","1 Vermögenshaushalt")</f>
        <v>0 Verwaltungshaushalt</v>
      </c>
      <c r="D2227" s="14" t="str">
        <f>VLOOKUP(tabDaten[[#This Row],[art]],tabKontenart[],2,FALSE)</f>
        <v>01 Ausgaben VerwaltungsHH</v>
      </c>
      <c r="E2227" s="14" t="str">
        <f>LEFT(tabDaten[[#This Row],[Gld]],1) &amp; "    " &amp;VLOOKUP((tabDaten[[#This Row],[MandNr]]&amp;"x"&amp;LEFT(tabDaten[[#This Row],[Gld]],1)),tabGliederung[],2,FALSE)</f>
        <v>8    Wirtschaftl. Unternehmen,  allg. Grund- und Sondervermögen</v>
      </c>
      <c r="F2227" s="14" t="str">
        <f>LEFT(tabDaten[[#This Row],[Gld]],2) &amp; "    " &amp;VLOOKUP((tabDaten[[#This Row],[MandNr]]&amp;"x"&amp;LEFT(tabDaten[[#This Row],[Gld]],2)),tabGliederung[],2,FALSE)</f>
        <v xml:space="preserve">87    sonstige wirtschaftliche Unternehmen </v>
      </c>
      <c r="G22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27" s="14" t="str">
        <f>LEFT(tabDaten[[#This Row],[Gld]],4) &amp; "    " &amp;VLOOKUP((tabDaten[[#This Row],[MandNr]]&amp;"x"&amp;LEFT(tabDaten[[#This Row],[Gld]],4)),tabGliederung[],2,FALSE)</f>
        <v xml:space="preserve">8750    Soleförderung </v>
      </c>
      <c r="I2227" s="14" t="str">
        <f>IF(OR(LEFT(tabDaten[[#This Row],[Grp]],1)*1=3,LEFT(tabDaten[[#This Row],[Grp]],1)*1=9),LEFT(tabDaten[[#This Row],[Grp]],2),LEFT(tabDaten[[#This Row],[Grp]],1))</f>
        <v>6</v>
      </c>
      <c r="J2227" s="14" t="str">
        <f>VLOOKUP(tabDaten[[#This Row],[GrpKurz]],tabGruppierung[],2,FALSE)</f>
        <v>A   Sächlicher Verwaltungs- und Betriebsaufwand</v>
      </c>
      <c r="K22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8750-680000    Abschreibungen   </v>
      </c>
      <c r="L2227" s="17">
        <f>IF(OR(tabDaten[[#This Row],[art]]="00",tabDaten[[#This Row],[art]]="10"),tabDaten[[#This Row],[Plan]],tabDaten[[#This Row],[Plan]]*-1)</f>
        <v>-38500</v>
      </c>
      <c r="M2227" s="18">
        <f>IF(OR(tabDaten[[#This Row],[art]]="00",tabDaten[[#This Row],[art]]="10",tabDaten[[#This Row],[art]]="60",tabDaten[[#This Row],[art]]="70"),tabDaten[[#This Row],[Rechnung]],tabDaten[[#This Row],[Rechnung]]*-1)</f>
        <v>-38475.879999999997</v>
      </c>
      <c r="N2227" s="44">
        <v>1</v>
      </c>
      <c r="O2227" s="45" t="s">
        <v>997</v>
      </c>
      <c r="P2227" s="45" t="s">
        <v>1444</v>
      </c>
      <c r="Q2227" s="45" t="s">
        <v>1752</v>
      </c>
      <c r="R2227" s="45" t="s">
        <v>995</v>
      </c>
      <c r="S2227" s="45" t="s">
        <v>1546</v>
      </c>
      <c r="T2227" s="44" t="s">
        <v>98</v>
      </c>
      <c r="U2227" s="46">
        <v>38500</v>
      </c>
      <c r="V2227" s="46">
        <v>38475.879999999997</v>
      </c>
    </row>
    <row r="2228" spans="2:22" x14ac:dyDescent="0.2">
      <c r="B2228" s="14" t="str">
        <f>IF(tabDaten[[#This Row],[MandNr]]="","Fehler",IF(tabDaten[[#This Row],[MandNr]]=1,"1 Stadt Bad Rappenau","2 Eigenbetrieb Stadtenwässerung"))</f>
        <v>1 Stadt Bad Rappenau</v>
      </c>
      <c r="C2228" s="14" t="str">
        <f>IF(OR(tabDaten[[#This Row],[art]]="00",tabDaten[[#This Row],[art]]="01",tabDaten[[#This Row],[art]]="60",tabDaten[[#This Row],[art]]="61"),"0 Verwaltungshaushalt","1 Vermögenshaushalt")</f>
        <v>0 Verwaltungshaushalt</v>
      </c>
      <c r="D2228" s="14" t="str">
        <f>VLOOKUP(tabDaten[[#This Row],[art]],tabKontenart[],2,FALSE)</f>
        <v>01 Ausgaben VerwaltungsHH</v>
      </c>
      <c r="E2228" s="14" t="str">
        <f>LEFT(tabDaten[[#This Row],[Gld]],1) &amp; "    " &amp;VLOOKUP((tabDaten[[#This Row],[MandNr]]&amp;"x"&amp;LEFT(tabDaten[[#This Row],[Gld]],1)),tabGliederung[],2,FALSE)</f>
        <v>8    Wirtschaftl. Unternehmen,  allg. Grund- und Sondervermögen</v>
      </c>
      <c r="F2228" s="14" t="str">
        <f>LEFT(tabDaten[[#This Row],[Gld]],2) &amp; "    " &amp;VLOOKUP((tabDaten[[#This Row],[MandNr]]&amp;"x"&amp;LEFT(tabDaten[[#This Row],[Gld]],2)),tabGliederung[],2,FALSE)</f>
        <v xml:space="preserve">87    sonstige wirtschaftliche Unternehmen </v>
      </c>
      <c r="G22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2228" s="14" t="str">
        <f>LEFT(tabDaten[[#This Row],[Gld]],4) &amp; "    " &amp;VLOOKUP((tabDaten[[#This Row],[MandNr]]&amp;"x"&amp;LEFT(tabDaten[[#This Row],[Gld]],4)),tabGliederung[],2,FALSE)</f>
        <v xml:space="preserve">8750    Soleförderung </v>
      </c>
      <c r="I2228" s="14" t="str">
        <f>IF(OR(LEFT(tabDaten[[#This Row],[Grp]],1)*1=3,LEFT(tabDaten[[#This Row],[Grp]],1)*1=9),LEFT(tabDaten[[#This Row],[Grp]],2),LEFT(tabDaten[[#This Row],[Grp]],1))</f>
        <v>6</v>
      </c>
      <c r="J2228" s="14" t="str">
        <f>VLOOKUP(tabDaten[[#This Row],[GrpKurz]],tabGruppierung[],2,FALSE)</f>
        <v>A   Sächlicher Verwaltungs- und Betriebsaufwand</v>
      </c>
      <c r="K22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8750-685000    Verzinsung des Anlagekapitals   </v>
      </c>
      <c r="L2228" s="17">
        <f>IF(OR(tabDaten[[#This Row],[art]]="00",tabDaten[[#This Row],[art]]="10"),tabDaten[[#This Row],[Plan]],tabDaten[[#This Row],[Plan]]*-1)</f>
        <v>-36000</v>
      </c>
      <c r="M2228" s="18">
        <f>IF(OR(tabDaten[[#This Row],[art]]="00",tabDaten[[#This Row],[art]]="10",tabDaten[[#This Row],[art]]="60",tabDaten[[#This Row],[art]]="70"),tabDaten[[#This Row],[Rechnung]],tabDaten[[#This Row],[Rechnung]]*-1)</f>
        <v>-36008.57</v>
      </c>
      <c r="N2228" s="44">
        <v>1</v>
      </c>
      <c r="O2228" s="45" t="s">
        <v>997</v>
      </c>
      <c r="P2228" s="45" t="s">
        <v>1444</v>
      </c>
      <c r="Q2228" s="45" t="s">
        <v>1753</v>
      </c>
      <c r="R2228" s="45" t="s">
        <v>995</v>
      </c>
      <c r="S2228" s="45" t="s">
        <v>1546</v>
      </c>
      <c r="T2228" s="44" t="s">
        <v>165</v>
      </c>
      <c r="U2228" s="46">
        <v>36000</v>
      </c>
      <c r="V2228" s="46">
        <v>36008.57</v>
      </c>
    </row>
    <row r="2229" spans="2:22" x14ac:dyDescent="0.2">
      <c r="B2229" s="14" t="str">
        <f>IF(tabDaten[[#This Row],[MandNr]]="","Fehler",IF(tabDaten[[#This Row],[MandNr]]=1,"1 Stadt Bad Rappenau","2 Eigenbetrieb Stadtenwässerung"))</f>
        <v>1 Stadt Bad Rappenau</v>
      </c>
      <c r="C2229" s="14" t="str">
        <f>IF(OR(tabDaten[[#This Row],[art]]="00",tabDaten[[#This Row],[art]]="01",tabDaten[[#This Row],[art]]="60",tabDaten[[#This Row],[art]]="61"),"0 Verwaltungshaushalt","1 Vermögenshaushalt")</f>
        <v>0 Verwaltungshaushalt</v>
      </c>
      <c r="D2229" s="14" t="str">
        <f>VLOOKUP(tabDaten[[#This Row],[art]],tabKontenart[],2,FALSE)</f>
        <v>01 Ausgaben VerwaltungsHH</v>
      </c>
      <c r="E2229" s="14" t="str">
        <f>LEFT(tabDaten[[#This Row],[Gld]],1) &amp; "    " &amp;VLOOKUP((tabDaten[[#This Row],[MandNr]]&amp;"x"&amp;LEFT(tabDaten[[#This Row],[Gld]],1)),tabGliederung[],2,FALSE)</f>
        <v>8    Wirtschaftl. Unternehmen,  allg. Grund- und Sondervermögen</v>
      </c>
      <c r="F2229" s="14" t="str">
        <f>LEFT(tabDaten[[#This Row],[Gld]],2) &amp; "    " &amp;VLOOKUP((tabDaten[[#This Row],[MandNr]]&amp;"x"&amp;LEFT(tabDaten[[#This Row],[Gld]],2)),tabGliederung[],2,FALSE)</f>
        <v xml:space="preserve">88    allgemeines Grundvermögen </v>
      </c>
      <c r="G22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29" s="14" t="str">
        <f>LEFT(tabDaten[[#This Row],[Gld]],4) &amp; "    " &amp;VLOOKUP((tabDaten[[#This Row],[MandNr]]&amp;"x"&amp;LEFT(tabDaten[[#This Row],[Gld]],4)),tabGliederung[],2,FALSE)</f>
        <v xml:space="preserve">8810    Wohn- und Geschäftsgebäude </v>
      </c>
      <c r="I2229" s="14" t="str">
        <f>IF(OR(LEFT(tabDaten[[#This Row],[Grp]],1)*1=3,LEFT(tabDaten[[#This Row],[Grp]],1)*1=9),LEFT(tabDaten[[#This Row],[Grp]],2),LEFT(tabDaten[[#This Row],[Grp]],1))</f>
        <v>4</v>
      </c>
      <c r="J2229" s="14" t="str">
        <f>VLOOKUP(tabDaten[[#This Row],[GrpKurz]],tabGruppierung[],2,FALSE)</f>
        <v>A   Personalausgaben</v>
      </c>
      <c r="K22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8810-414000    Vergütung der Beschäftigten  bis 2005 nur Angestellte </v>
      </c>
      <c r="L2229" s="17">
        <f>IF(OR(tabDaten[[#This Row],[art]]="00",tabDaten[[#This Row],[art]]="10"),tabDaten[[#This Row],[Plan]],tabDaten[[#This Row],[Plan]]*-1)</f>
        <v>-9400</v>
      </c>
      <c r="M2229" s="18">
        <f>IF(OR(tabDaten[[#This Row],[art]]="00",tabDaten[[#This Row],[art]]="10",tabDaten[[#This Row],[art]]="60",tabDaten[[#This Row],[art]]="70"),tabDaten[[#This Row],[Rechnung]],tabDaten[[#This Row],[Rechnung]]*-1)</f>
        <v>-6906.67</v>
      </c>
      <c r="N2229" s="44">
        <v>1</v>
      </c>
      <c r="O2229" s="45" t="s">
        <v>997</v>
      </c>
      <c r="P2229" s="45" t="s">
        <v>1446</v>
      </c>
      <c r="Q2229" s="45" t="s">
        <v>1707</v>
      </c>
      <c r="R2229" s="45" t="s">
        <v>995</v>
      </c>
      <c r="S2229" s="45" t="s">
        <v>1546</v>
      </c>
      <c r="T2229" s="44" t="s">
        <v>262</v>
      </c>
      <c r="U2229" s="46">
        <v>9400</v>
      </c>
      <c r="V2229" s="46">
        <v>6906.67</v>
      </c>
    </row>
    <row r="2230" spans="2:22" x14ac:dyDescent="0.2">
      <c r="B2230" s="14" t="str">
        <f>IF(tabDaten[[#This Row],[MandNr]]="","Fehler",IF(tabDaten[[#This Row],[MandNr]]=1,"1 Stadt Bad Rappenau","2 Eigenbetrieb Stadtenwässerung"))</f>
        <v>1 Stadt Bad Rappenau</v>
      </c>
      <c r="C2230" s="14" t="str">
        <f>IF(OR(tabDaten[[#This Row],[art]]="00",tabDaten[[#This Row],[art]]="01",tabDaten[[#This Row],[art]]="60",tabDaten[[#This Row],[art]]="61"),"0 Verwaltungshaushalt","1 Vermögenshaushalt")</f>
        <v>0 Verwaltungshaushalt</v>
      </c>
      <c r="D2230" s="14" t="str">
        <f>VLOOKUP(tabDaten[[#This Row],[art]],tabKontenart[],2,FALSE)</f>
        <v>01 Ausgaben VerwaltungsHH</v>
      </c>
      <c r="E2230" s="14" t="str">
        <f>LEFT(tabDaten[[#This Row],[Gld]],1) &amp; "    " &amp;VLOOKUP((tabDaten[[#This Row],[MandNr]]&amp;"x"&amp;LEFT(tabDaten[[#This Row],[Gld]],1)),tabGliederung[],2,FALSE)</f>
        <v>8    Wirtschaftl. Unternehmen,  allg. Grund- und Sondervermögen</v>
      </c>
      <c r="F2230" s="14" t="str">
        <f>LEFT(tabDaten[[#This Row],[Gld]],2) &amp; "    " &amp;VLOOKUP((tabDaten[[#This Row],[MandNr]]&amp;"x"&amp;LEFT(tabDaten[[#This Row],[Gld]],2)),tabGliederung[],2,FALSE)</f>
        <v xml:space="preserve">88    allgemeines Grundvermögen </v>
      </c>
      <c r="G22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0" s="14" t="str">
        <f>LEFT(tabDaten[[#This Row],[Gld]],4) &amp; "    " &amp;VLOOKUP((tabDaten[[#This Row],[MandNr]]&amp;"x"&amp;LEFT(tabDaten[[#This Row],[Gld]],4)),tabGliederung[],2,FALSE)</f>
        <v xml:space="preserve">8810    Wohn- und Geschäftsgebäude </v>
      </c>
      <c r="I2230" s="14" t="str">
        <f>IF(OR(LEFT(tabDaten[[#This Row],[Grp]],1)*1=3,LEFT(tabDaten[[#This Row],[Grp]],1)*1=9),LEFT(tabDaten[[#This Row],[Grp]],2),LEFT(tabDaten[[#This Row],[Grp]],1))</f>
        <v>4</v>
      </c>
      <c r="J2230" s="14" t="str">
        <f>VLOOKUP(tabDaten[[#This Row],[GrpKurz]],tabGruppierung[],2,FALSE)</f>
        <v>A   Personalausgaben</v>
      </c>
      <c r="K22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8810-434000    Beiträge Versorgungskasse  bis 2005 nur Angestellte </v>
      </c>
      <c r="L2230" s="17">
        <f>IF(OR(tabDaten[[#This Row],[art]]="00",tabDaten[[#This Row],[art]]="10"),tabDaten[[#This Row],[Plan]],tabDaten[[#This Row],[Plan]]*-1)</f>
        <v>-700</v>
      </c>
      <c r="M2230" s="18">
        <f>IF(OR(tabDaten[[#This Row],[art]]="00",tabDaten[[#This Row],[art]]="10",tabDaten[[#This Row],[art]]="60",tabDaten[[#This Row],[art]]="70"),tabDaten[[#This Row],[Rechnung]],tabDaten[[#This Row],[Rechnung]]*-1)</f>
        <v>-496.59</v>
      </c>
      <c r="N2230" s="44">
        <v>1</v>
      </c>
      <c r="O2230" s="45" t="s">
        <v>997</v>
      </c>
      <c r="P2230" s="45" t="s">
        <v>1446</v>
      </c>
      <c r="Q2230" s="45" t="s">
        <v>1709</v>
      </c>
      <c r="R2230" s="45" t="s">
        <v>995</v>
      </c>
      <c r="S2230" s="45" t="s">
        <v>1546</v>
      </c>
      <c r="T2230" s="44" t="s">
        <v>104</v>
      </c>
      <c r="U2230" s="46">
        <v>700</v>
      </c>
      <c r="V2230" s="46">
        <v>496.59</v>
      </c>
    </row>
    <row r="2231" spans="2:22" x14ac:dyDescent="0.2">
      <c r="B2231" s="14" t="str">
        <f>IF(tabDaten[[#This Row],[MandNr]]="","Fehler",IF(tabDaten[[#This Row],[MandNr]]=1,"1 Stadt Bad Rappenau","2 Eigenbetrieb Stadtenwässerung"))</f>
        <v>1 Stadt Bad Rappenau</v>
      </c>
      <c r="C2231" s="14" t="str">
        <f>IF(OR(tabDaten[[#This Row],[art]]="00",tabDaten[[#This Row],[art]]="01",tabDaten[[#This Row],[art]]="60",tabDaten[[#This Row],[art]]="61"),"0 Verwaltungshaushalt","1 Vermögenshaushalt")</f>
        <v>0 Verwaltungshaushalt</v>
      </c>
      <c r="D2231" s="14" t="str">
        <f>VLOOKUP(tabDaten[[#This Row],[art]],tabKontenart[],2,FALSE)</f>
        <v>01 Ausgaben VerwaltungsHH</v>
      </c>
      <c r="E2231" s="14" t="str">
        <f>LEFT(tabDaten[[#This Row],[Gld]],1) &amp; "    " &amp;VLOOKUP((tabDaten[[#This Row],[MandNr]]&amp;"x"&amp;LEFT(tabDaten[[#This Row],[Gld]],1)),tabGliederung[],2,FALSE)</f>
        <v>8    Wirtschaftl. Unternehmen,  allg. Grund- und Sondervermögen</v>
      </c>
      <c r="F2231" s="14" t="str">
        <f>LEFT(tabDaten[[#This Row],[Gld]],2) &amp; "    " &amp;VLOOKUP((tabDaten[[#This Row],[MandNr]]&amp;"x"&amp;LEFT(tabDaten[[#This Row],[Gld]],2)),tabGliederung[],2,FALSE)</f>
        <v xml:space="preserve">88    allgemeines Grundvermögen </v>
      </c>
      <c r="G22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1" s="14" t="str">
        <f>LEFT(tabDaten[[#This Row],[Gld]],4) &amp; "    " &amp;VLOOKUP((tabDaten[[#This Row],[MandNr]]&amp;"x"&amp;LEFT(tabDaten[[#This Row],[Gld]],4)),tabGliederung[],2,FALSE)</f>
        <v xml:space="preserve">8810    Wohn- und Geschäftsgebäude </v>
      </c>
      <c r="I2231" s="14" t="str">
        <f>IF(OR(LEFT(tabDaten[[#This Row],[Grp]],1)*1=3,LEFT(tabDaten[[#This Row],[Grp]],1)*1=9),LEFT(tabDaten[[#This Row],[Grp]],2),LEFT(tabDaten[[#This Row],[Grp]],1))</f>
        <v>4</v>
      </c>
      <c r="J2231" s="14" t="str">
        <f>VLOOKUP(tabDaten[[#This Row],[GrpKurz]],tabGruppierung[],2,FALSE)</f>
        <v>A   Personalausgaben</v>
      </c>
      <c r="K22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8810-444000    Beiträge zur gesetzlichen Sozialversicherung für Angest. bis 2005 nur Angestellte </v>
      </c>
      <c r="L2231" s="17">
        <f>IF(OR(tabDaten[[#This Row],[art]]="00",tabDaten[[#This Row],[art]]="10"),tabDaten[[#This Row],[Plan]],tabDaten[[#This Row],[Plan]]*-1)</f>
        <v>-2100</v>
      </c>
      <c r="M2231" s="18">
        <f>IF(OR(tabDaten[[#This Row],[art]]="00",tabDaten[[#This Row],[art]]="10",tabDaten[[#This Row],[art]]="60",tabDaten[[#This Row],[art]]="70"),tabDaten[[#This Row],[Rechnung]],tabDaten[[#This Row],[Rechnung]]*-1)</f>
        <v>-1532.43</v>
      </c>
      <c r="N2231" s="44">
        <v>1</v>
      </c>
      <c r="O2231" s="45" t="s">
        <v>997</v>
      </c>
      <c r="P2231" s="45" t="s">
        <v>1446</v>
      </c>
      <c r="Q2231" s="45" t="s">
        <v>1710</v>
      </c>
      <c r="R2231" s="45" t="s">
        <v>995</v>
      </c>
      <c r="S2231" s="45" t="s">
        <v>1546</v>
      </c>
      <c r="T2231" s="44" t="s">
        <v>128</v>
      </c>
      <c r="U2231" s="46">
        <v>2100</v>
      </c>
      <c r="V2231" s="46">
        <v>1532.43</v>
      </c>
    </row>
    <row r="2232" spans="2:22" x14ac:dyDescent="0.2">
      <c r="B2232" s="14" t="str">
        <f>IF(tabDaten[[#This Row],[MandNr]]="","Fehler",IF(tabDaten[[#This Row],[MandNr]]=1,"1 Stadt Bad Rappenau","2 Eigenbetrieb Stadtenwässerung"))</f>
        <v>1 Stadt Bad Rappenau</v>
      </c>
      <c r="C2232" s="14" t="str">
        <f>IF(OR(tabDaten[[#This Row],[art]]="00",tabDaten[[#This Row],[art]]="01",tabDaten[[#This Row],[art]]="60",tabDaten[[#This Row],[art]]="61"),"0 Verwaltungshaushalt","1 Vermögenshaushalt")</f>
        <v>0 Verwaltungshaushalt</v>
      </c>
      <c r="D2232" s="14" t="str">
        <f>VLOOKUP(tabDaten[[#This Row],[art]],tabKontenart[],2,FALSE)</f>
        <v>01 Ausgaben VerwaltungsHH</v>
      </c>
      <c r="E2232" s="14" t="str">
        <f>LEFT(tabDaten[[#This Row],[Gld]],1) &amp; "    " &amp;VLOOKUP((tabDaten[[#This Row],[MandNr]]&amp;"x"&amp;LEFT(tabDaten[[#This Row],[Gld]],1)),tabGliederung[],2,FALSE)</f>
        <v>8    Wirtschaftl. Unternehmen,  allg. Grund- und Sondervermögen</v>
      </c>
      <c r="F2232" s="14" t="str">
        <f>LEFT(tabDaten[[#This Row],[Gld]],2) &amp; "    " &amp;VLOOKUP((tabDaten[[#This Row],[MandNr]]&amp;"x"&amp;LEFT(tabDaten[[#This Row],[Gld]],2)),tabGliederung[],2,FALSE)</f>
        <v xml:space="preserve">88    allgemeines Grundvermögen </v>
      </c>
      <c r="G22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2" s="14" t="str">
        <f>LEFT(tabDaten[[#This Row],[Gld]],4) &amp; "    " &amp;VLOOKUP((tabDaten[[#This Row],[MandNr]]&amp;"x"&amp;LEFT(tabDaten[[#This Row],[Gld]],4)),tabGliederung[],2,FALSE)</f>
        <v xml:space="preserve">8810    Wohn- und Geschäftsgebäude </v>
      </c>
      <c r="I2232" s="14" t="str">
        <f>IF(OR(LEFT(tabDaten[[#This Row],[Grp]],1)*1=3,LEFT(tabDaten[[#This Row],[Grp]],1)*1=9),LEFT(tabDaten[[#This Row],[Grp]],2),LEFT(tabDaten[[#This Row],[Grp]],1))</f>
        <v>4</v>
      </c>
      <c r="J2232" s="14" t="str">
        <f>VLOOKUP(tabDaten[[#This Row],[GrpKurz]],tabGruppierung[],2,FALSE)</f>
        <v>A   Personalausgaben</v>
      </c>
      <c r="K22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8810-450000    Beihilfen, Unterstützung und dgl.  </v>
      </c>
      <c r="L2232" s="17">
        <f>IF(OR(tabDaten[[#This Row],[art]]="00",tabDaten[[#This Row],[art]]="10"),tabDaten[[#This Row],[Plan]],tabDaten[[#This Row],[Plan]]*-1)</f>
        <v>-100</v>
      </c>
      <c r="M2232" s="18">
        <f>IF(OR(tabDaten[[#This Row],[art]]="00",tabDaten[[#This Row],[art]]="10",tabDaten[[#This Row],[art]]="60",tabDaten[[#This Row],[art]]="70"),tabDaten[[#This Row],[Rechnung]],tabDaten[[#This Row],[Rechnung]]*-1)</f>
        <v>-0.6</v>
      </c>
      <c r="N2232" s="44">
        <v>1</v>
      </c>
      <c r="O2232" s="45" t="s">
        <v>997</v>
      </c>
      <c r="P2232" s="45" t="s">
        <v>1446</v>
      </c>
      <c r="Q2232" s="45" t="s">
        <v>1711</v>
      </c>
      <c r="R2232" s="45" t="s">
        <v>995</v>
      </c>
      <c r="S2232" s="45" t="s">
        <v>1546</v>
      </c>
      <c r="T2232" s="44" t="s">
        <v>106</v>
      </c>
      <c r="U2232" s="46">
        <v>100</v>
      </c>
      <c r="V2232" s="46">
        <v>0.6</v>
      </c>
    </row>
    <row r="2233" spans="2:22" x14ac:dyDescent="0.2">
      <c r="B2233" s="14" t="str">
        <f>IF(tabDaten[[#This Row],[MandNr]]="","Fehler",IF(tabDaten[[#This Row],[MandNr]]=1,"1 Stadt Bad Rappenau","2 Eigenbetrieb Stadtenwässerung"))</f>
        <v>1 Stadt Bad Rappenau</v>
      </c>
      <c r="C2233" s="14" t="str">
        <f>IF(OR(tabDaten[[#This Row],[art]]="00",tabDaten[[#This Row],[art]]="01",tabDaten[[#This Row],[art]]="60",tabDaten[[#This Row],[art]]="61"),"0 Verwaltungshaushalt","1 Vermögenshaushalt")</f>
        <v>0 Verwaltungshaushalt</v>
      </c>
      <c r="D2233" s="14" t="str">
        <f>VLOOKUP(tabDaten[[#This Row],[art]],tabKontenart[],2,FALSE)</f>
        <v>01 Ausgaben VerwaltungsHH</v>
      </c>
      <c r="E2233" s="14" t="str">
        <f>LEFT(tabDaten[[#This Row],[Gld]],1) &amp; "    " &amp;VLOOKUP((tabDaten[[#This Row],[MandNr]]&amp;"x"&amp;LEFT(tabDaten[[#This Row],[Gld]],1)),tabGliederung[],2,FALSE)</f>
        <v>8    Wirtschaftl. Unternehmen,  allg. Grund- und Sondervermögen</v>
      </c>
      <c r="F2233" s="14" t="str">
        <f>LEFT(tabDaten[[#This Row],[Gld]],2) &amp; "    " &amp;VLOOKUP((tabDaten[[#This Row],[MandNr]]&amp;"x"&amp;LEFT(tabDaten[[#This Row],[Gld]],2)),tabGliederung[],2,FALSE)</f>
        <v xml:space="preserve">88    allgemeines Grundvermögen </v>
      </c>
      <c r="G22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3" s="14" t="str">
        <f>LEFT(tabDaten[[#This Row],[Gld]],4) &amp; "    " &amp;VLOOKUP((tabDaten[[#This Row],[MandNr]]&amp;"x"&amp;LEFT(tabDaten[[#This Row],[Gld]],4)),tabGliederung[],2,FALSE)</f>
        <v xml:space="preserve">8810    Wohn- und Geschäftsgebäude </v>
      </c>
      <c r="I2233" s="14" t="str">
        <f>IF(OR(LEFT(tabDaten[[#This Row],[Grp]],1)*1=3,LEFT(tabDaten[[#This Row],[Grp]],1)*1=9),LEFT(tabDaten[[#This Row],[Grp]],2),LEFT(tabDaten[[#This Row],[Grp]],1))</f>
        <v>4</v>
      </c>
      <c r="J2233" s="14" t="str">
        <f>VLOOKUP(tabDaten[[#This Row],[GrpKurz]],tabGruppierung[],2,FALSE)</f>
        <v>A   Personalausgaben</v>
      </c>
      <c r="K22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8810-460000    Personalnebenausgaben   </v>
      </c>
      <c r="L2233" s="17">
        <f>IF(OR(tabDaten[[#This Row],[art]]="00",tabDaten[[#This Row],[art]]="10"),tabDaten[[#This Row],[Plan]],tabDaten[[#This Row],[Plan]]*-1)</f>
        <v>-100</v>
      </c>
      <c r="M2233" s="18">
        <f>IF(OR(tabDaten[[#This Row],[art]]="00",tabDaten[[#This Row],[art]]="10",tabDaten[[#This Row],[art]]="60",tabDaten[[#This Row],[art]]="70"),tabDaten[[#This Row],[Rechnung]],tabDaten[[#This Row],[Rechnung]]*-1)</f>
        <v>0</v>
      </c>
      <c r="N2233" s="44">
        <v>1</v>
      </c>
      <c r="O2233" s="45" t="s">
        <v>997</v>
      </c>
      <c r="P2233" s="45" t="s">
        <v>1446</v>
      </c>
      <c r="Q2233" s="45" t="s">
        <v>1712</v>
      </c>
      <c r="R2233" s="45" t="s">
        <v>995</v>
      </c>
      <c r="S2233" s="45" t="s">
        <v>1546</v>
      </c>
      <c r="T2233" s="44" t="s">
        <v>107</v>
      </c>
      <c r="U2233" s="46">
        <v>100</v>
      </c>
      <c r="V2233" s="46">
        <v>0</v>
      </c>
    </row>
    <row r="2234" spans="2:22" x14ac:dyDescent="0.2">
      <c r="B2234" s="14" t="str">
        <f>IF(tabDaten[[#This Row],[MandNr]]="","Fehler",IF(tabDaten[[#This Row],[MandNr]]=1,"1 Stadt Bad Rappenau","2 Eigenbetrieb Stadtenwässerung"))</f>
        <v>1 Stadt Bad Rappenau</v>
      </c>
      <c r="C2234" s="14" t="str">
        <f>IF(OR(tabDaten[[#This Row],[art]]="00",tabDaten[[#This Row],[art]]="01",tabDaten[[#This Row],[art]]="60",tabDaten[[#This Row],[art]]="61"),"0 Verwaltungshaushalt","1 Vermögenshaushalt")</f>
        <v>0 Verwaltungshaushalt</v>
      </c>
      <c r="D2234" s="14" t="str">
        <f>VLOOKUP(tabDaten[[#This Row],[art]],tabKontenart[],2,FALSE)</f>
        <v>01 Ausgaben VerwaltungsHH</v>
      </c>
      <c r="E2234" s="14" t="str">
        <f>LEFT(tabDaten[[#This Row],[Gld]],1) &amp; "    " &amp;VLOOKUP((tabDaten[[#This Row],[MandNr]]&amp;"x"&amp;LEFT(tabDaten[[#This Row],[Gld]],1)),tabGliederung[],2,FALSE)</f>
        <v>8    Wirtschaftl. Unternehmen,  allg. Grund- und Sondervermögen</v>
      </c>
      <c r="F2234" s="14" t="str">
        <f>LEFT(tabDaten[[#This Row],[Gld]],2) &amp; "    " &amp;VLOOKUP((tabDaten[[#This Row],[MandNr]]&amp;"x"&amp;LEFT(tabDaten[[#This Row],[Gld]],2)),tabGliederung[],2,FALSE)</f>
        <v xml:space="preserve">88    allgemeines Grundvermögen </v>
      </c>
      <c r="G22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4" s="14" t="str">
        <f>LEFT(tabDaten[[#This Row],[Gld]],4) &amp; "    " &amp;VLOOKUP((tabDaten[[#This Row],[MandNr]]&amp;"x"&amp;LEFT(tabDaten[[#This Row],[Gld]],4)),tabGliederung[],2,FALSE)</f>
        <v xml:space="preserve">8810    Wohn- und Geschäftsgebäude </v>
      </c>
      <c r="I2234" s="14" t="str">
        <f>IF(OR(LEFT(tabDaten[[#This Row],[Grp]],1)*1=3,LEFT(tabDaten[[#This Row],[Grp]],1)*1=9),LEFT(tabDaten[[#This Row],[Grp]],2),LEFT(tabDaten[[#This Row],[Grp]],1))</f>
        <v>4</v>
      </c>
      <c r="J2234" s="14" t="str">
        <f>VLOOKUP(tabDaten[[#This Row],[GrpKurz]],tabGruppierung[],2,FALSE)</f>
        <v>A   Personalausgaben</v>
      </c>
      <c r="K22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8810-462000    Betriebsausflug   </v>
      </c>
      <c r="L2234" s="17">
        <f>IF(OR(tabDaten[[#This Row],[art]]="00",tabDaten[[#This Row],[art]]="10"),tabDaten[[#This Row],[Plan]],tabDaten[[#This Row],[Plan]]*-1)</f>
        <v>-100</v>
      </c>
      <c r="M2234" s="18">
        <f>IF(OR(tabDaten[[#This Row],[art]]="00",tabDaten[[#This Row],[art]]="10",tabDaten[[#This Row],[art]]="60",tabDaten[[#This Row],[art]]="70"),tabDaten[[#This Row],[Rechnung]],tabDaten[[#This Row],[Rechnung]]*-1)</f>
        <v>0</v>
      </c>
      <c r="N2234" s="44">
        <v>1</v>
      </c>
      <c r="O2234" s="45" t="s">
        <v>997</v>
      </c>
      <c r="P2234" s="45" t="s">
        <v>1446</v>
      </c>
      <c r="Q2234" s="45" t="s">
        <v>1713</v>
      </c>
      <c r="R2234" s="45" t="s">
        <v>995</v>
      </c>
      <c r="S2234" s="45" t="s">
        <v>1546</v>
      </c>
      <c r="T2234" s="44" t="s">
        <v>108</v>
      </c>
      <c r="U2234" s="46">
        <v>100</v>
      </c>
      <c r="V2234" s="46">
        <v>0</v>
      </c>
    </row>
    <row r="2235" spans="2:22" x14ac:dyDescent="0.2">
      <c r="B2235" s="14" t="str">
        <f>IF(tabDaten[[#This Row],[MandNr]]="","Fehler",IF(tabDaten[[#This Row],[MandNr]]=1,"1 Stadt Bad Rappenau","2 Eigenbetrieb Stadtenwässerung"))</f>
        <v>1 Stadt Bad Rappenau</v>
      </c>
      <c r="C2235" s="14" t="str">
        <f>IF(OR(tabDaten[[#This Row],[art]]="00",tabDaten[[#This Row],[art]]="01",tabDaten[[#This Row],[art]]="60",tabDaten[[#This Row],[art]]="61"),"0 Verwaltungshaushalt","1 Vermögenshaushalt")</f>
        <v>0 Verwaltungshaushalt</v>
      </c>
      <c r="D2235" s="14" t="str">
        <f>VLOOKUP(tabDaten[[#This Row],[art]],tabKontenart[],2,FALSE)</f>
        <v>01 Ausgaben VerwaltungsHH</v>
      </c>
      <c r="E2235" s="14" t="str">
        <f>LEFT(tabDaten[[#This Row],[Gld]],1) &amp; "    " &amp;VLOOKUP((tabDaten[[#This Row],[MandNr]]&amp;"x"&amp;LEFT(tabDaten[[#This Row],[Gld]],1)),tabGliederung[],2,FALSE)</f>
        <v>8    Wirtschaftl. Unternehmen,  allg. Grund- und Sondervermögen</v>
      </c>
      <c r="F2235" s="14" t="str">
        <f>LEFT(tabDaten[[#This Row],[Gld]],2) &amp; "    " &amp;VLOOKUP((tabDaten[[#This Row],[MandNr]]&amp;"x"&amp;LEFT(tabDaten[[#This Row],[Gld]],2)),tabGliederung[],2,FALSE)</f>
        <v xml:space="preserve">88    allgemeines Grundvermögen </v>
      </c>
      <c r="G22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5" s="14" t="str">
        <f>LEFT(tabDaten[[#This Row],[Gld]],4) &amp; "    " &amp;VLOOKUP((tabDaten[[#This Row],[MandNr]]&amp;"x"&amp;LEFT(tabDaten[[#This Row],[Gld]],4)),tabGliederung[],2,FALSE)</f>
        <v xml:space="preserve">8810    Wohn- und Geschäftsgebäude </v>
      </c>
      <c r="I2235" s="14" t="str">
        <f>IF(OR(LEFT(tabDaten[[#This Row],[Grp]],1)*1=3,LEFT(tabDaten[[#This Row],[Grp]],1)*1=9),LEFT(tabDaten[[#This Row],[Grp]],2),LEFT(tabDaten[[#This Row],[Grp]],1))</f>
        <v>5</v>
      </c>
      <c r="J2235" s="14" t="str">
        <f>VLOOKUP(tabDaten[[#This Row],[GrpKurz]],tabGruppierung[],2,FALSE)</f>
        <v>A   Sächlicher Verwaltungs- und Betriebsaufwand</v>
      </c>
      <c r="K22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    Gebäudeunterhaltung   </v>
      </c>
      <c r="L2235" s="17">
        <f>IF(OR(tabDaten[[#This Row],[art]]="00",tabDaten[[#This Row],[art]]="10"),tabDaten[[#This Row],[Plan]],tabDaten[[#This Row],[Plan]]*-1)</f>
        <v>-525500</v>
      </c>
      <c r="M2235" s="18">
        <f>IF(OR(tabDaten[[#This Row],[art]]="00",tabDaten[[#This Row],[art]]="10",tabDaten[[#This Row],[art]]="60",tabDaten[[#This Row],[art]]="70"),tabDaten[[#This Row],[Rechnung]],tabDaten[[#This Row],[Rechnung]]*-1)</f>
        <v>339897.12</v>
      </c>
      <c r="N2235" s="44">
        <v>1</v>
      </c>
      <c r="O2235" s="45" t="s">
        <v>997</v>
      </c>
      <c r="P2235" s="45" t="s">
        <v>1446</v>
      </c>
      <c r="Q2235" s="45" t="s">
        <v>1730</v>
      </c>
      <c r="R2235" s="45" t="s">
        <v>995</v>
      </c>
      <c r="S2235" s="45" t="s">
        <v>1546</v>
      </c>
      <c r="T2235" s="44" t="s">
        <v>133</v>
      </c>
      <c r="U2235" s="46">
        <v>525500</v>
      </c>
      <c r="V2235" s="46">
        <v>-339897.12</v>
      </c>
    </row>
    <row r="2236" spans="2:22" x14ac:dyDescent="0.2">
      <c r="B2236" s="14" t="str">
        <f>IF(tabDaten[[#This Row],[MandNr]]="","Fehler",IF(tabDaten[[#This Row],[MandNr]]=1,"1 Stadt Bad Rappenau","2 Eigenbetrieb Stadtenwässerung"))</f>
        <v>1 Stadt Bad Rappenau</v>
      </c>
      <c r="C2236" s="14" t="str">
        <f>IF(OR(tabDaten[[#This Row],[art]]="00",tabDaten[[#This Row],[art]]="01",tabDaten[[#This Row],[art]]="60",tabDaten[[#This Row],[art]]="61"),"0 Verwaltungshaushalt","1 Vermögenshaushalt")</f>
        <v>0 Verwaltungshaushalt</v>
      </c>
      <c r="D2236" s="14" t="str">
        <f>VLOOKUP(tabDaten[[#This Row],[art]],tabKontenart[],2,FALSE)</f>
        <v>01 Ausgaben VerwaltungsHH</v>
      </c>
      <c r="E2236" s="14" t="str">
        <f>LEFT(tabDaten[[#This Row],[Gld]],1) &amp; "    " &amp;VLOOKUP((tabDaten[[#This Row],[MandNr]]&amp;"x"&amp;LEFT(tabDaten[[#This Row],[Gld]],1)),tabGliederung[],2,FALSE)</f>
        <v>8    Wirtschaftl. Unternehmen,  allg. Grund- und Sondervermögen</v>
      </c>
      <c r="F2236" s="14" t="str">
        <f>LEFT(tabDaten[[#This Row],[Gld]],2) &amp; "    " &amp;VLOOKUP((tabDaten[[#This Row],[MandNr]]&amp;"x"&amp;LEFT(tabDaten[[#This Row],[Gld]],2)),tabGliederung[],2,FALSE)</f>
        <v xml:space="preserve">88    allgemeines Grundvermögen </v>
      </c>
      <c r="G22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6" s="14" t="str">
        <f>LEFT(tabDaten[[#This Row],[Gld]],4) &amp; "    " &amp;VLOOKUP((tabDaten[[#This Row],[MandNr]]&amp;"x"&amp;LEFT(tabDaten[[#This Row],[Gld]],4)),tabGliederung[],2,FALSE)</f>
        <v xml:space="preserve">8810    Wohn- und Geschäftsgebäude </v>
      </c>
      <c r="I2236" s="14" t="str">
        <f>IF(OR(LEFT(tabDaten[[#This Row],[Grp]],1)*1=3,LEFT(tabDaten[[#This Row],[Grp]],1)*1=9),LEFT(tabDaten[[#This Row],[Grp]],2),LEFT(tabDaten[[#This Row],[Grp]],1))</f>
        <v>5</v>
      </c>
      <c r="J2236" s="14" t="str">
        <f>VLOOKUP(tabDaten[[#This Row],[GrpKurz]],tabGruppierung[],2,FALSE)</f>
        <v>A   Sächlicher Verwaltungs- und Betriebsaufwand</v>
      </c>
      <c r="K22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8810-521000    Geräte, Ausstattungs- und Einrichtungsgegenstände  </v>
      </c>
      <c r="L2236" s="17">
        <f>IF(OR(tabDaten[[#This Row],[art]]="00",tabDaten[[#This Row],[art]]="10"),tabDaten[[#This Row],[Plan]],tabDaten[[#This Row],[Plan]]*-1)</f>
        <v>-6000</v>
      </c>
      <c r="M2236" s="18">
        <f>IF(OR(tabDaten[[#This Row],[art]]="00",tabDaten[[#This Row],[art]]="10",tabDaten[[#This Row],[art]]="60",tabDaten[[#This Row],[art]]="70"),tabDaten[[#This Row],[Rechnung]],tabDaten[[#This Row],[Rechnung]]*-1)</f>
        <v>0</v>
      </c>
      <c r="N2236" s="44">
        <v>1</v>
      </c>
      <c r="O2236" s="45" t="s">
        <v>997</v>
      </c>
      <c r="P2236" s="45" t="s">
        <v>1446</v>
      </c>
      <c r="Q2236" s="45" t="s">
        <v>1750</v>
      </c>
      <c r="R2236" s="45" t="s">
        <v>995</v>
      </c>
      <c r="S2236" s="45" t="s">
        <v>1546</v>
      </c>
      <c r="T2236" s="44" t="s">
        <v>125</v>
      </c>
      <c r="U2236" s="46">
        <v>6000</v>
      </c>
      <c r="V2236" s="46">
        <v>0</v>
      </c>
    </row>
    <row r="2237" spans="2:22" x14ac:dyDescent="0.2">
      <c r="B2237" s="14" t="str">
        <f>IF(tabDaten[[#This Row],[MandNr]]="","Fehler",IF(tabDaten[[#This Row],[MandNr]]=1,"1 Stadt Bad Rappenau","2 Eigenbetrieb Stadtenwässerung"))</f>
        <v>1 Stadt Bad Rappenau</v>
      </c>
      <c r="C2237" s="14" t="str">
        <f>IF(OR(tabDaten[[#This Row],[art]]="00",tabDaten[[#This Row],[art]]="01",tabDaten[[#This Row],[art]]="60",tabDaten[[#This Row],[art]]="61"),"0 Verwaltungshaushalt","1 Vermögenshaushalt")</f>
        <v>0 Verwaltungshaushalt</v>
      </c>
      <c r="D2237" s="14" t="str">
        <f>VLOOKUP(tabDaten[[#This Row],[art]],tabKontenart[],2,FALSE)</f>
        <v>01 Ausgaben VerwaltungsHH</v>
      </c>
      <c r="E2237" s="14" t="str">
        <f>LEFT(tabDaten[[#This Row],[Gld]],1) &amp; "    " &amp;VLOOKUP((tabDaten[[#This Row],[MandNr]]&amp;"x"&amp;LEFT(tabDaten[[#This Row],[Gld]],1)),tabGliederung[],2,FALSE)</f>
        <v>8    Wirtschaftl. Unternehmen,  allg. Grund- und Sondervermögen</v>
      </c>
      <c r="F2237" s="14" t="str">
        <f>LEFT(tabDaten[[#This Row],[Gld]],2) &amp; "    " &amp;VLOOKUP((tabDaten[[#This Row],[MandNr]]&amp;"x"&amp;LEFT(tabDaten[[#This Row],[Gld]],2)),tabGliederung[],2,FALSE)</f>
        <v xml:space="preserve">88    allgemeines Grundvermögen </v>
      </c>
      <c r="G22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7" s="14" t="str">
        <f>LEFT(tabDaten[[#This Row],[Gld]],4) &amp; "    " &amp;VLOOKUP((tabDaten[[#This Row],[MandNr]]&amp;"x"&amp;LEFT(tabDaten[[#This Row],[Gld]],4)),tabGliederung[],2,FALSE)</f>
        <v xml:space="preserve">8810    Wohn- und Geschäftsgebäude </v>
      </c>
      <c r="I2237" s="14" t="str">
        <f>IF(OR(LEFT(tabDaten[[#This Row],[Grp]],1)*1=3,LEFT(tabDaten[[#This Row],[Grp]],1)*1=9),LEFT(tabDaten[[#This Row],[Grp]],2),LEFT(tabDaten[[#This Row],[Grp]],1))</f>
        <v>5</v>
      </c>
      <c r="J2237" s="14" t="str">
        <f>VLOOKUP(tabDaten[[#This Row],[GrpKurz]],tabGruppierung[],2,FALSE)</f>
        <v>A   Sächlicher Verwaltungs- und Betriebsaufwand</v>
      </c>
      <c r="K22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    Bewirtschaftung der Grundstücke und baulichen Anlagen  </v>
      </c>
      <c r="L2237" s="17">
        <f>IF(OR(tabDaten[[#This Row],[art]]="00",tabDaten[[#This Row],[art]]="10"),tabDaten[[#This Row],[Plan]],tabDaten[[#This Row],[Plan]]*-1)</f>
        <v>-115800</v>
      </c>
      <c r="M2237" s="18">
        <f>IF(OR(tabDaten[[#This Row],[art]]="00",tabDaten[[#This Row],[art]]="10",tabDaten[[#This Row],[art]]="60",tabDaten[[#This Row],[art]]="70"),tabDaten[[#This Row],[Rechnung]],tabDaten[[#This Row],[Rechnung]]*-1)</f>
        <v>0</v>
      </c>
      <c r="N2237" s="44">
        <v>1</v>
      </c>
      <c r="O2237" s="45" t="s">
        <v>997</v>
      </c>
      <c r="P2237" s="45" t="s">
        <v>1446</v>
      </c>
      <c r="Q2237" s="45" t="s">
        <v>1775</v>
      </c>
      <c r="R2237" s="45" t="s">
        <v>995</v>
      </c>
      <c r="S2237" s="45" t="s">
        <v>1546</v>
      </c>
      <c r="T2237" s="44" t="s">
        <v>192</v>
      </c>
      <c r="U2237" s="46">
        <v>115800</v>
      </c>
      <c r="V2237" s="46">
        <v>0</v>
      </c>
    </row>
    <row r="2238" spans="2:22" x14ac:dyDescent="0.2">
      <c r="B2238" s="14" t="str">
        <f>IF(tabDaten[[#This Row],[MandNr]]="","Fehler",IF(tabDaten[[#This Row],[MandNr]]=1,"1 Stadt Bad Rappenau","2 Eigenbetrieb Stadtenwässerung"))</f>
        <v>1 Stadt Bad Rappenau</v>
      </c>
      <c r="C2238" s="14" t="str">
        <f>IF(OR(tabDaten[[#This Row],[art]]="00",tabDaten[[#This Row],[art]]="01",tabDaten[[#This Row],[art]]="60",tabDaten[[#This Row],[art]]="61"),"0 Verwaltungshaushalt","1 Vermögenshaushalt")</f>
        <v>0 Verwaltungshaushalt</v>
      </c>
      <c r="D2238" s="14" t="str">
        <f>VLOOKUP(tabDaten[[#This Row],[art]],tabKontenart[],2,FALSE)</f>
        <v>01 Ausgaben VerwaltungsHH</v>
      </c>
      <c r="E2238" s="14" t="str">
        <f>LEFT(tabDaten[[#This Row],[Gld]],1) &amp; "    " &amp;VLOOKUP((tabDaten[[#This Row],[MandNr]]&amp;"x"&amp;LEFT(tabDaten[[#This Row],[Gld]],1)),tabGliederung[],2,FALSE)</f>
        <v>8    Wirtschaftl. Unternehmen,  allg. Grund- und Sondervermögen</v>
      </c>
      <c r="F2238" s="14" t="str">
        <f>LEFT(tabDaten[[#This Row],[Gld]],2) &amp; "    " &amp;VLOOKUP((tabDaten[[#This Row],[MandNr]]&amp;"x"&amp;LEFT(tabDaten[[#This Row],[Gld]],2)),tabGliederung[],2,FALSE)</f>
        <v xml:space="preserve">88    allgemeines Grundvermögen </v>
      </c>
      <c r="G22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8" s="14" t="str">
        <f>LEFT(tabDaten[[#This Row],[Gld]],4) &amp; "    " &amp;VLOOKUP((tabDaten[[#This Row],[MandNr]]&amp;"x"&amp;LEFT(tabDaten[[#This Row],[Gld]],4)),tabGliederung[],2,FALSE)</f>
        <v xml:space="preserve">8810    Wohn- und Geschäftsgebäude </v>
      </c>
      <c r="I2238" s="14" t="str">
        <f>IF(OR(LEFT(tabDaten[[#This Row],[Grp]],1)*1=3,LEFT(tabDaten[[#This Row],[Grp]],1)*1=9),LEFT(tabDaten[[#This Row],[Grp]],2),LEFT(tabDaten[[#This Row],[Grp]],1))</f>
        <v>6</v>
      </c>
      <c r="J2238" s="14" t="str">
        <f>VLOOKUP(tabDaten[[#This Row],[GrpKurz]],tabGruppierung[],2,FALSE)</f>
        <v>A   Sächlicher Verwaltungs- und Betriebsaufwand</v>
      </c>
      <c r="K22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8810-668000    Vermischte Ausgaben   </v>
      </c>
      <c r="L2238" s="17">
        <f>IF(OR(tabDaten[[#This Row],[art]]="00",tabDaten[[#This Row],[art]]="10"),tabDaten[[#This Row],[Plan]],tabDaten[[#This Row],[Plan]]*-1)</f>
        <v>-500</v>
      </c>
      <c r="M2238" s="18">
        <f>IF(OR(tabDaten[[#This Row],[art]]="00",tabDaten[[#This Row],[art]]="10",tabDaten[[#This Row],[art]]="60",tabDaten[[#This Row],[art]]="70"),tabDaten[[#This Row],[Rechnung]],tabDaten[[#This Row],[Rechnung]]*-1)</f>
        <v>-536.80999999999995</v>
      </c>
      <c r="N2238" s="44">
        <v>1</v>
      </c>
      <c r="O2238" s="45" t="s">
        <v>997</v>
      </c>
      <c r="P2238" s="45" t="s">
        <v>1446</v>
      </c>
      <c r="Q2238" s="45" t="s">
        <v>1726</v>
      </c>
      <c r="R2238" s="45" t="s">
        <v>995</v>
      </c>
      <c r="S2238" s="45" t="s">
        <v>1546</v>
      </c>
      <c r="T2238" s="44" t="s">
        <v>121</v>
      </c>
      <c r="U2238" s="46">
        <v>500</v>
      </c>
      <c r="V2238" s="46">
        <v>536.80999999999995</v>
      </c>
    </row>
    <row r="2239" spans="2:22" x14ac:dyDescent="0.2">
      <c r="B2239" s="14" t="str">
        <f>IF(tabDaten[[#This Row],[MandNr]]="","Fehler",IF(tabDaten[[#This Row],[MandNr]]=1,"1 Stadt Bad Rappenau","2 Eigenbetrieb Stadtenwässerung"))</f>
        <v>1 Stadt Bad Rappenau</v>
      </c>
      <c r="C2239" s="14" t="str">
        <f>IF(OR(tabDaten[[#This Row],[art]]="00",tabDaten[[#This Row],[art]]="01",tabDaten[[#This Row],[art]]="60",tabDaten[[#This Row],[art]]="61"),"0 Verwaltungshaushalt","1 Vermögenshaushalt")</f>
        <v>0 Verwaltungshaushalt</v>
      </c>
      <c r="D2239" s="14" t="str">
        <f>VLOOKUP(tabDaten[[#This Row],[art]],tabKontenart[],2,FALSE)</f>
        <v>01 Ausgaben VerwaltungsHH</v>
      </c>
      <c r="E2239" s="14" t="str">
        <f>LEFT(tabDaten[[#This Row],[Gld]],1) &amp; "    " &amp;VLOOKUP((tabDaten[[#This Row],[MandNr]]&amp;"x"&amp;LEFT(tabDaten[[#This Row],[Gld]],1)),tabGliederung[],2,FALSE)</f>
        <v>8    Wirtschaftl. Unternehmen,  allg. Grund- und Sondervermögen</v>
      </c>
      <c r="F2239" s="14" t="str">
        <f>LEFT(tabDaten[[#This Row],[Gld]],2) &amp; "    " &amp;VLOOKUP((tabDaten[[#This Row],[MandNr]]&amp;"x"&amp;LEFT(tabDaten[[#This Row],[Gld]],2)),tabGliederung[],2,FALSE)</f>
        <v xml:space="preserve">88    allgemeines Grundvermögen </v>
      </c>
      <c r="G22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39" s="14" t="str">
        <f>LEFT(tabDaten[[#This Row],[Gld]],4) &amp; "    " &amp;VLOOKUP((tabDaten[[#This Row],[MandNr]]&amp;"x"&amp;LEFT(tabDaten[[#This Row],[Gld]],4)),tabGliederung[],2,FALSE)</f>
        <v xml:space="preserve">8810    Wohn- und Geschäftsgebäude </v>
      </c>
      <c r="I2239" s="14" t="str">
        <f>IF(OR(LEFT(tabDaten[[#This Row],[Grp]],1)*1=3,LEFT(tabDaten[[#This Row],[Grp]],1)*1=9),LEFT(tabDaten[[#This Row],[Grp]],2),LEFT(tabDaten[[#This Row],[Grp]],1))</f>
        <v>6</v>
      </c>
      <c r="J2239" s="14" t="str">
        <f>VLOOKUP(tabDaten[[#This Row],[GrpKurz]],tabGruppierung[],2,FALSE)</f>
        <v>A   Sächlicher Verwaltungs- und Betriebsaufwand</v>
      </c>
      <c r="K22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8810-679000    Innere Verrechnungen   </v>
      </c>
      <c r="L2239" s="17">
        <f>IF(OR(tabDaten[[#This Row],[art]]="00",tabDaten[[#This Row],[art]]="10"),tabDaten[[#This Row],[Plan]],tabDaten[[#This Row],[Plan]]*-1)</f>
        <v>-19800</v>
      </c>
      <c r="M2239" s="18">
        <f>IF(OR(tabDaten[[#This Row],[art]]="00",tabDaten[[#This Row],[art]]="10",tabDaten[[#This Row],[art]]="60",tabDaten[[#This Row],[art]]="70"),tabDaten[[#This Row],[Rechnung]],tabDaten[[#This Row],[Rechnung]]*-1)</f>
        <v>0</v>
      </c>
      <c r="N2239" s="44">
        <v>1</v>
      </c>
      <c r="O2239" s="45" t="s">
        <v>997</v>
      </c>
      <c r="P2239" s="45" t="s">
        <v>1446</v>
      </c>
      <c r="Q2239" s="45" t="s">
        <v>1728</v>
      </c>
      <c r="R2239" s="45" t="s">
        <v>995</v>
      </c>
      <c r="S2239" s="45" t="s">
        <v>1546</v>
      </c>
      <c r="T2239" s="44" t="s">
        <v>11</v>
      </c>
      <c r="U2239" s="46">
        <v>19800</v>
      </c>
      <c r="V2239" s="46">
        <v>0</v>
      </c>
    </row>
    <row r="2240" spans="2:22" x14ac:dyDescent="0.2">
      <c r="B2240" s="14" t="str">
        <f>IF(tabDaten[[#This Row],[MandNr]]="","Fehler",IF(tabDaten[[#This Row],[MandNr]]=1,"1 Stadt Bad Rappenau","2 Eigenbetrieb Stadtenwässerung"))</f>
        <v>1 Stadt Bad Rappenau</v>
      </c>
      <c r="C2240" s="14" t="str">
        <f>IF(OR(tabDaten[[#This Row],[art]]="00",tabDaten[[#This Row],[art]]="01",tabDaten[[#This Row],[art]]="60",tabDaten[[#This Row],[art]]="61"),"0 Verwaltungshaushalt","1 Vermögenshaushalt")</f>
        <v>0 Verwaltungshaushalt</v>
      </c>
      <c r="D2240" s="14" t="str">
        <f>VLOOKUP(tabDaten[[#This Row],[art]],tabKontenart[],2,FALSE)</f>
        <v>01 Ausgaben VerwaltungsHH</v>
      </c>
      <c r="E2240" s="14" t="str">
        <f>LEFT(tabDaten[[#This Row],[Gld]],1) &amp; "    " &amp;VLOOKUP((tabDaten[[#This Row],[MandNr]]&amp;"x"&amp;LEFT(tabDaten[[#This Row],[Gld]],1)),tabGliederung[],2,FALSE)</f>
        <v>8    Wirtschaftl. Unternehmen,  allg. Grund- und Sondervermögen</v>
      </c>
      <c r="F2240" s="14" t="str">
        <f>LEFT(tabDaten[[#This Row],[Gld]],2) &amp; "    " &amp;VLOOKUP((tabDaten[[#This Row],[MandNr]]&amp;"x"&amp;LEFT(tabDaten[[#This Row],[Gld]],2)),tabGliederung[],2,FALSE)</f>
        <v xml:space="preserve">88    allgemeines Grundvermögen </v>
      </c>
      <c r="G22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0" s="14" t="str">
        <f>LEFT(tabDaten[[#This Row],[Gld]],4) &amp; "    " &amp;VLOOKUP((tabDaten[[#This Row],[MandNr]]&amp;"x"&amp;LEFT(tabDaten[[#This Row],[Gld]],4)),tabGliederung[],2,FALSE)</f>
        <v xml:space="preserve">8810    Wohn- und Geschäftsgebäude </v>
      </c>
      <c r="I2240" s="14" t="str">
        <f>IF(OR(LEFT(tabDaten[[#This Row],[Grp]],1)*1=3,LEFT(tabDaten[[#This Row],[Grp]],1)*1=9),LEFT(tabDaten[[#This Row],[Grp]],2),LEFT(tabDaten[[#This Row],[Grp]],1))</f>
        <v>6</v>
      </c>
      <c r="J2240" s="14" t="str">
        <f>VLOOKUP(tabDaten[[#This Row],[GrpKurz]],tabGruppierung[],2,FALSE)</f>
        <v>A   Sächlicher Verwaltungs- und Betriebsaufwand</v>
      </c>
      <c r="K22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8810-680000    Abschreibungen   </v>
      </c>
      <c r="L2240" s="17">
        <f>IF(OR(tabDaten[[#This Row],[art]]="00",tabDaten[[#This Row],[art]]="10"),tabDaten[[#This Row],[Plan]],tabDaten[[#This Row],[Plan]]*-1)</f>
        <v>-28400</v>
      </c>
      <c r="M2240" s="18">
        <f>IF(OR(tabDaten[[#This Row],[art]]="00",tabDaten[[#This Row],[art]]="10",tabDaten[[#This Row],[art]]="60",tabDaten[[#This Row],[art]]="70"),tabDaten[[#This Row],[Rechnung]],tabDaten[[#This Row],[Rechnung]]*-1)</f>
        <v>-28367.03</v>
      </c>
      <c r="N2240" s="44">
        <v>1</v>
      </c>
      <c r="O2240" s="45" t="s">
        <v>997</v>
      </c>
      <c r="P2240" s="45" t="s">
        <v>1446</v>
      </c>
      <c r="Q2240" s="45" t="s">
        <v>1752</v>
      </c>
      <c r="R2240" s="45" t="s">
        <v>995</v>
      </c>
      <c r="S2240" s="45" t="s">
        <v>1546</v>
      </c>
      <c r="T2240" s="44" t="s">
        <v>98</v>
      </c>
      <c r="U2240" s="46">
        <v>28400</v>
      </c>
      <c r="V2240" s="46">
        <v>28367.03</v>
      </c>
    </row>
    <row r="2241" spans="2:22" x14ac:dyDescent="0.2">
      <c r="B2241" s="14" t="str">
        <f>IF(tabDaten[[#This Row],[MandNr]]="","Fehler",IF(tabDaten[[#This Row],[MandNr]]=1,"1 Stadt Bad Rappenau","2 Eigenbetrieb Stadtenwässerung"))</f>
        <v>1 Stadt Bad Rappenau</v>
      </c>
      <c r="C2241" s="14" t="str">
        <f>IF(OR(tabDaten[[#This Row],[art]]="00",tabDaten[[#This Row],[art]]="01",tabDaten[[#This Row],[art]]="60",tabDaten[[#This Row],[art]]="61"),"0 Verwaltungshaushalt","1 Vermögenshaushalt")</f>
        <v>0 Verwaltungshaushalt</v>
      </c>
      <c r="D2241" s="14" t="str">
        <f>VLOOKUP(tabDaten[[#This Row],[art]],tabKontenart[],2,FALSE)</f>
        <v>01 Ausgaben VerwaltungsHH</v>
      </c>
      <c r="E2241" s="14" t="str">
        <f>LEFT(tabDaten[[#This Row],[Gld]],1) &amp; "    " &amp;VLOOKUP((tabDaten[[#This Row],[MandNr]]&amp;"x"&amp;LEFT(tabDaten[[#This Row],[Gld]],1)),tabGliederung[],2,FALSE)</f>
        <v>8    Wirtschaftl. Unternehmen,  allg. Grund- und Sondervermögen</v>
      </c>
      <c r="F2241" s="14" t="str">
        <f>LEFT(tabDaten[[#This Row],[Gld]],2) &amp; "    " &amp;VLOOKUP((tabDaten[[#This Row],[MandNr]]&amp;"x"&amp;LEFT(tabDaten[[#This Row],[Gld]],2)),tabGliederung[],2,FALSE)</f>
        <v xml:space="preserve">88    allgemeines Grundvermögen </v>
      </c>
      <c r="G22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1" s="14" t="str">
        <f>LEFT(tabDaten[[#This Row],[Gld]],4) &amp; "    " &amp;VLOOKUP((tabDaten[[#This Row],[MandNr]]&amp;"x"&amp;LEFT(tabDaten[[#This Row],[Gld]],4)),tabGliederung[],2,FALSE)</f>
        <v xml:space="preserve">8810    Wohn- und Geschäftsgebäude </v>
      </c>
      <c r="I2241" s="14" t="str">
        <f>IF(OR(LEFT(tabDaten[[#This Row],[Grp]],1)*1=3,LEFT(tabDaten[[#This Row],[Grp]],1)*1=9),LEFT(tabDaten[[#This Row],[Grp]],2),LEFT(tabDaten[[#This Row],[Grp]],1))</f>
        <v>6</v>
      </c>
      <c r="J2241" s="14" t="str">
        <f>VLOOKUP(tabDaten[[#This Row],[GrpKurz]],tabGruppierung[],2,FALSE)</f>
        <v>A   Sächlicher Verwaltungs- und Betriebsaufwand</v>
      </c>
      <c r="K22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8810-685000    Verzinsung des Anlagekapitals   </v>
      </c>
      <c r="L2241" s="17">
        <f>IF(OR(tabDaten[[#This Row],[art]]="00",tabDaten[[#This Row],[art]]="10"),tabDaten[[#This Row],[Plan]],tabDaten[[#This Row],[Plan]]*-1)</f>
        <v>-45700</v>
      </c>
      <c r="M2241" s="18">
        <f>IF(OR(tabDaten[[#This Row],[art]]="00",tabDaten[[#This Row],[art]]="10",tabDaten[[#This Row],[art]]="60",tabDaten[[#This Row],[art]]="70"),tabDaten[[#This Row],[Rechnung]],tabDaten[[#This Row],[Rechnung]]*-1)</f>
        <v>-45710.06</v>
      </c>
      <c r="N2241" s="44">
        <v>1</v>
      </c>
      <c r="O2241" s="45" t="s">
        <v>997</v>
      </c>
      <c r="P2241" s="45" t="s">
        <v>1446</v>
      </c>
      <c r="Q2241" s="45" t="s">
        <v>1753</v>
      </c>
      <c r="R2241" s="45" t="s">
        <v>995</v>
      </c>
      <c r="S2241" s="45" t="s">
        <v>1546</v>
      </c>
      <c r="T2241" s="44" t="s">
        <v>165</v>
      </c>
      <c r="U2241" s="46">
        <v>45700</v>
      </c>
      <c r="V2241" s="46">
        <v>45710.06</v>
      </c>
    </row>
    <row r="2242" spans="2:22" x14ac:dyDescent="0.2">
      <c r="B2242" s="14" t="str">
        <f>IF(tabDaten[[#This Row],[MandNr]]="","Fehler",IF(tabDaten[[#This Row],[MandNr]]=1,"1 Stadt Bad Rappenau","2 Eigenbetrieb Stadtenwässerung"))</f>
        <v>1 Stadt Bad Rappenau</v>
      </c>
      <c r="C2242" s="14" t="str">
        <f>IF(OR(tabDaten[[#This Row],[art]]="00",tabDaten[[#This Row],[art]]="01",tabDaten[[#This Row],[art]]="60",tabDaten[[#This Row],[art]]="61"),"0 Verwaltungshaushalt","1 Vermögenshaushalt")</f>
        <v>0 Verwaltungshaushalt</v>
      </c>
      <c r="D2242" s="14" t="str">
        <f>VLOOKUP(tabDaten[[#This Row],[art]],tabKontenart[],2,FALSE)</f>
        <v>01 Ausgaben VerwaltungsHH</v>
      </c>
      <c r="E2242" s="14" t="str">
        <f>LEFT(tabDaten[[#This Row],[Gld]],1) &amp; "    " &amp;VLOOKUP((tabDaten[[#This Row],[MandNr]]&amp;"x"&amp;LEFT(tabDaten[[#This Row],[Gld]],1)),tabGliederung[],2,FALSE)</f>
        <v>8    Wirtschaftl. Unternehmen,  allg. Grund- und Sondervermögen</v>
      </c>
      <c r="F2242" s="14" t="str">
        <f>LEFT(tabDaten[[#This Row],[Gld]],2) &amp; "    " &amp;VLOOKUP((tabDaten[[#This Row],[MandNr]]&amp;"x"&amp;LEFT(tabDaten[[#This Row],[Gld]],2)),tabGliederung[],2,FALSE)</f>
        <v xml:space="preserve">88    allgemeines Grundvermögen </v>
      </c>
      <c r="G22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2" s="14" t="str">
        <f>LEFT(tabDaten[[#This Row],[Gld]],4) &amp; "    " &amp;VLOOKUP((tabDaten[[#This Row],[MandNr]]&amp;"x"&amp;LEFT(tabDaten[[#This Row],[Gld]],4)),tabGliederung[],2,FALSE)</f>
        <v xml:space="preserve">8830    sonstiges Grundvermögen </v>
      </c>
      <c r="I2242" s="14" t="str">
        <f>IF(OR(LEFT(tabDaten[[#This Row],[Grp]],1)*1=3,LEFT(tabDaten[[#This Row],[Grp]],1)*1=9),LEFT(tabDaten[[#This Row],[Grp]],2),LEFT(tabDaten[[#This Row],[Grp]],1))</f>
        <v>4</v>
      </c>
      <c r="J2242" s="14" t="str">
        <f>VLOOKUP(tabDaten[[#This Row],[GrpKurz]],tabGruppierung[],2,FALSE)</f>
        <v>A   Personalausgaben</v>
      </c>
      <c r="K22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8830-410000    Besoldung der Beamten   </v>
      </c>
      <c r="L2242" s="17">
        <f>IF(OR(tabDaten[[#This Row],[art]]="00",tabDaten[[#This Row],[art]]="10"),tabDaten[[#This Row],[Plan]],tabDaten[[#This Row],[Plan]]*-1)</f>
        <v>-40100</v>
      </c>
      <c r="M2242" s="18">
        <f>IF(OR(tabDaten[[#This Row],[art]]="00",tabDaten[[#This Row],[art]]="10",tabDaten[[#This Row],[art]]="60",tabDaten[[#This Row],[art]]="70"),tabDaten[[#This Row],[Rechnung]],tabDaten[[#This Row],[Rechnung]]*-1)</f>
        <v>-39402.69</v>
      </c>
      <c r="N2242" s="44">
        <v>1</v>
      </c>
      <c r="O2242" s="45" t="s">
        <v>997</v>
      </c>
      <c r="P2242" s="45" t="s">
        <v>1447</v>
      </c>
      <c r="Q2242" s="45" t="s">
        <v>1706</v>
      </c>
      <c r="R2242" s="45" t="s">
        <v>995</v>
      </c>
      <c r="S2242" s="45" t="s">
        <v>1546</v>
      </c>
      <c r="T2242" s="44" t="s">
        <v>122</v>
      </c>
      <c r="U2242" s="46">
        <v>40100</v>
      </c>
      <c r="V2242" s="46">
        <v>39402.69</v>
      </c>
    </row>
    <row r="2243" spans="2:22" x14ac:dyDescent="0.2">
      <c r="B2243" s="14" t="str">
        <f>IF(tabDaten[[#This Row],[MandNr]]="","Fehler",IF(tabDaten[[#This Row],[MandNr]]=1,"1 Stadt Bad Rappenau","2 Eigenbetrieb Stadtenwässerung"))</f>
        <v>1 Stadt Bad Rappenau</v>
      </c>
      <c r="C2243" s="14" t="str">
        <f>IF(OR(tabDaten[[#This Row],[art]]="00",tabDaten[[#This Row],[art]]="01",tabDaten[[#This Row],[art]]="60",tabDaten[[#This Row],[art]]="61"),"0 Verwaltungshaushalt","1 Vermögenshaushalt")</f>
        <v>0 Verwaltungshaushalt</v>
      </c>
      <c r="D2243" s="14" t="str">
        <f>VLOOKUP(tabDaten[[#This Row],[art]],tabKontenart[],2,FALSE)</f>
        <v>01 Ausgaben VerwaltungsHH</v>
      </c>
      <c r="E2243" s="14" t="str">
        <f>LEFT(tabDaten[[#This Row],[Gld]],1) &amp; "    " &amp;VLOOKUP((tabDaten[[#This Row],[MandNr]]&amp;"x"&amp;LEFT(tabDaten[[#This Row],[Gld]],1)),tabGliederung[],2,FALSE)</f>
        <v>8    Wirtschaftl. Unternehmen,  allg. Grund- und Sondervermögen</v>
      </c>
      <c r="F2243" s="14" t="str">
        <f>LEFT(tabDaten[[#This Row],[Gld]],2) &amp; "    " &amp;VLOOKUP((tabDaten[[#This Row],[MandNr]]&amp;"x"&amp;LEFT(tabDaten[[#This Row],[Gld]],2)),tabGliederung[],2,FALSE)</f>
        <v xml:space="preserve">88    allgemeines Grundvermögen </v>
      </c>
      <c r="G22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3" s="14" t="str">
        <f>LEFT(tabDaten[[#This Row],[Gld]],4) &amp; "    " &amp;VLOOKUP((tabDaten[[#This Row],[MandNr]]&amp;"x"&amp;LEFT(tabDaten[[#This Row],[Gld]],4)),tabGliederung[],2,FALSE)</f>
        <v xml:space="preserve">8830    sonstiges Grundvermögen </v>
      </c>
      <c r="I2243" s="14" t="str">
        <f>IF(OR(LEFT(tabDaten[[#This Row],[Grp]],1)*1=3,LEFT(tabDaten[[#This Row],[Grp]],1)*1=9),LEFT(tabDaten[[#This Row],[Grp]],2),LEFT(tabDaten[[#This Row],[Grp]],1))</f>
        <v>4</v>
      </c>
      <c r="J2243" s="14" t="str">
        <f>VLOOKUP(tabDaten[[#This Row],[GrpKurz]],tabGruppierung[],2,FALSE)</f>
        <v>A   Personalausgaben</v>
      </c>
      <c r="K22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8830-414000    Vergütung der Beschäftigten  bis 2005 nur Angestellte </v>
      </c>
      <c r="L2243" s="17">
        <f>IF(OR(tabDaten[[#This Row],[art]]="00",tabDaten[[#This Row],[art]]="10"),tabDaten[[#This Row],[Plan]],tabDaten[[#This Row],[Plan]]*-1)</f>
        <v>-80900</v>
      </c>
      <c r="M2243" s="18">
        <f>IF(OR(tabDaten[[#This Row],[art]]="00",tabDaten[[#This Row],[art]]="10",tabDaten[[#This Row],[art]]="60",tabDaten[[#This Row],[art]]="70"),tabDaten[[#This Row],[Rechnung]],tabDaten[[#This Row],[Rechnung]]*-1)</f>
        <v>-81721.58</v>
      </c>
      <c r="N2243" s="44">
        <v>1</v>
      </c>
      <c r="O2243" s="45" t="s">
        <v>997</v>
      </c>
      <c r="P2243" s="45" t="s">
        <v>1447</v>
      </c>
      <c r="Q2243" s="45" t="s">
        <v>1707</v>
      </c>
      <c r="R2243" s="45" t="s">
        <v>995</v>
      </c>
      <c r="S2243" s="45" t="s">
        <v>1546</v>
      </c>
      <c r="T2243" s="44" t="s">
        <v>262</v>
      </c>
      <c r="U2243" s="46">
        <v>80900</v>
      </c>
      <c r="V2243" s="46">
        <v>81721.58</v>
      </c>
    </row>
    <row r="2244" spans="2:22" x14ac:dyDescent="0.2">
      <c r="B2244" s="14" t="str">
        <f>IF(tabDaten[[#This Row],[MandNr]]="","Fehler",IF(tabDaten[[#This Row],[MandNr]]=1,"1 Stadt Bad Rappenau","2 Eigenbetrieb Stadtenwässerung"))</f>
        <v>1 Stadt Bad Rappenau</v>
      </c>
      <c r="C2244" s="14" t="str">
        <f>IF(OR(tabDaten[[#This Row],[art]]="00",tabDaten[[#This Row],[art]]="01",tabDaten[[#This Row],[art]]="60",tabDaten[[#This Row],[art]]="61"),"0 Verwaltungshaushalt","1 Vermögenshaushalt")</f>
        <v>0 Verwaltungshaushalt</v>
      </c>
      <c r="D2244" s="14" t="str">
        <f>VLOOKUP(tabDaten[[#This Row],[art]],tabKontenart[],2,FALSE)</f>
        <v>01 Ausgaben VerwaltungsHH</v>
      </c>
      <c r="E2244" s="14" t="str">
        <f>LEFT(tabDaten[[#This Row],[Gld]],1) &amp; "    " &amp;VLOOKUP((tabDaten[[#This Row],[MandNr]]&amp;"x"&amp;LEFT(tabDaten[[#This Row],[Gld]],1)),tabGliederung[],2,FALSE)</f>
        <v>8    Wirtschaftl. Unternehmen,  allg. Grund- und Sondervermögen</v>
      </c>
      <c r="F2244" s="14" t="str">
        <f>LEFT(tabDaten[[#This Row],[Gld]],2) &amp; "    " &amp;VLOOKUP((tabDaten[[#This Row],[MandNr]]&amp;"x"&amp;LEFT(tabDaten[[#This Row],[Gld]],2)),tabGliederung[],2,FALSE)</f>
        <v xml:space="preserve">88    allgemeines Grundvermögen </v>
      </c>
      <c r="G22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4" s="14" t="str">
        <f>LEFT(tabDaten[[#This Row],[Gld]],4) &amp; "    " &amp;VLOOKUP((tabDaten[[#This Row],[MandNr]]&amp;"x"&amp;LEFT(tabDaten[[#This Row],[Gld]],4)),tabGliederung[],2,FALSE)</f>
        <v xml:space="preserve">8830    sonstiges Grundvermögen </v>
      </c>
      <c r="I2244" s="14" t="str">
        <f>IF(OR(LEFT(tabDaten[[#This Row],[Grp]],1)*1=3,LEFT(tabDaten[[#This Row],[Grp]],1)*1=9),LEFT(tabDaten[[#This Row],[Grp]],2),LEFT(tabDaten[[#This Row],[Grp]],1))</f>
        <v>4</v>
      </c>
      <c r="J2244" s="14" t="str">
        <f>VLOOKUP(tabDaten[[#This Row],[GrpKurz]],tabGruppierung[],2,FALSE)</f>
        <v>A   Personalausgaben</v>
      </c>
      <c r="K22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8830-430000    Beiträge Versorgungskasse   </v>
      </c>
      <c r="L2244" s="17">
        <f>IF(OR(tabDaten[[#This Row],[art]]="00",tabDaten[[#This Row],[art]]="10"),tabDaten[[#This Row],[Plan]],tabDaten[[#This Row],[Plan]]*-1)</f>
        <v>-12700</v>
      </c>
      <c r="M2244" s="18">
        <f>IF(OR(tabDaten[[#This Row],[art]]="00",tabDaten[[#This Row],[art]]="10",tabDaten[[#This Row],[art]]="60",tabDaten[[#This Row],[art]]="70"),tabDaten[[#This Row],[Rechnung]],tabDaten[[#This Row],[Rechnung]]*-1)</f>
        <v>-14300.5</v>
      </c>
      <c r="N2244" s="44">
        <v>1</v>
      </c>
      <c r="O2244" s="45" t="s">
        <v>997</v>
      </c>
      <c r="P2244" s="45" t="s">
        <v>1447</v>
      </c>
      <c r="Q2244" s="45" t="s">
        <v>1708</v>
      </c>
      <c r="R2244" s="45" t="s">
        <v>995</v>
      </c>
      <c r="S2244" s="45" t="s">
        <v>1546</v>
      </c>
      <c r="T2244" s="44" t="s">
        <v>103</v>
      </c>
      <c r="U2244" s="46">
        <v>12700</v>
      </c>
      <c r="V2244" s="46">
        <v>14300.5</v>
      </c>
    </row>
    <row r="2245" spans="2:22" x14ac:dyDescent="0.2">
      <c r="B2245" s="14" t="str">
        <f>IF(tabDaten[[#This Row],[MandNr]]="","Fehler",IF(tabDaten[[#This Row],[MandNr]]=1,"1 Stadt Bad Rappenau","2 Eigenbetrieb Stadtenwässerung"))</f>
        <v>1 Stadt Bad Rappenau</v>
      </c>
      <c r="C2245" s="14" t="str">
        <f>IF(OR(tabDaten[[#This Row],[art]]="00",tabDaten[[#This Row],[art]]="01",tabDaten[[#This Row],[art]]="60",tabDaten[[#This Row],[art]]="61"),"0 Verwaltungshaushalt","1 Vermögenshaushalt")</f>
        <v>0 Verwaltungshaushalt</v>
      </c>
      <c r="D2245" s="14" t="str">
        <f>VLOOKUP(tabDaten[[#This Row],[art]],tabKontenart[],2,FALSE)</f>
        <v>01 Ausgaben VerwaltungsHH</v>
      </c>
      <c r="E2245" s="14" t="str">
        <f>LEFT(tabDaten[[#This Row],[Gld]],1) &amp; "    " &amp;VLOOKUP((tabDaten[[#This Row],[MandNr]]&amp;"x"&amp;LEFT(tabDaten[[#This Row],[Gld]],1)),tabGliederung[],2,FALSE)</f>
        <v>8    Wirtschaftl. Unternehmen,  allg. Grund- und Sondervermögen</v>
      </c>
      <c r="F2245" s="14" t="str">
        <f>LEFT(tabDaten[[#This Row],[Gld]],2) &amp; "    " &amp;VLOOKUP((tabDaten[[#This Row],[MandNr]]&amp;"x"&amp;LEFT(tabDaten[[#This Row],[Gld]],2)),tabGliederung[],2,FALSE)</f>
        <v xml:space="preserve">88    allgemeines Grundvermögen </v>
      </c>
      <c r="G22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5" s="14" t="str">
        <f>LEFT(tabDaten[[#This Row],[Gld]],4) &amp; "    " &amp;VLOOKUP((tabDaten[[#This Row],[MandNr]]&amp;"x"&amp;LEFT(tabDaten[[#This Row],[Gld]],4)),tabGliederung[],2,FALSE)</f>
        <v xml:space="preserve">8830    sonstiges Grundvermögen </v>
      </c>
      <c r="I2245" s="14" t="str">
        <f>IF(OR(LEFT(tabDaten[[#This Row],[Grp]],1)*1=3,LEFT(tabDaten[[#This Row],[Grp]],1)*1=9),LEFT(tabDaten[[#This Row],[Grp]],2),LEFT(tabDaten[[#This Row],[Grp]],1))</f>
        <v>4</v>
      </c>
      <c r="J2245" s="14" t="str">
        <f>VLOOKUP(tabDaten[[#This Row],[GrpKurz]],tabGruppierung[],2,FALSE)</f>
        <v>A   Personalausgaben</v>
      </c>
      <c r="K22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8830-434000    Beiträge Versorgungskasse  bis 2005 nur Angestellte </v>
      </c>
      <c r="L2245" s="17">
        <f>IF(OR(tabDaten[[#This Row],[art]]="00",tabDaten[[#This Row],[art]]="10"),tabDaten[[#This Row],[Plan]],tabDaten[[#This Row],[Plan]]*-1)</f>
        <v>-6900</v>
      </c>
      <c r="M2245" s="18">
        <f>IF(OR(tabDaten[[#This Row],[art]]="00",tabDaten[[#This Row],[art]]="10",tabDaten[[#This Row],[art]]="60",tabDaten[[#This Row],[art]]="70"),tabDaten[[#This Row],[Rechnung]],tabDaten[[#This Row],[Rechnung]]*-1)</f>
        <v>-7123.2</v>
      </c>
      <c r="N2245" s="44">
        <v>1</v>
      </c>
      <c r="O2245" s="45" t="s">
        <v>997</v>
      </c>
      <c r="P2245" s="45" t="s">
        <v>1447</v>
      </c>
      <c r="Q2245" s="45" t="s">
        <v>1709</v>
      </c>
      <c r="R2245" s="45" t="s">
        <v>995</v>
      </c>
      <c r="S2245" s="45" t="s">
        <v>1546</v>
      </c>
      <c r="T2245" s="44" t="s">
        <v>104</v>
      </c>
      <c r="U2245" s="46">
        <v>6900</v>
      </c>
      <c r="V2245" s="46">
        <v>7123.2</v>
      </c>
    </row>
    <row r="2246" spans="2:22" x14ac:dyDescent="0.2">
      <c r="B2246" s="14" t="str">
        <f>IF(tabDaten[[#This Row],[MandNr]]="","Fehler",IF(tabDaten[[#This Row],[MandNr]]=1,"1 Stadt Bad Rappenau","2 Eigenbetrieb Stadtenwässerung"))</f>
        <v>1 Stadt Bad Rappenau</v>
      </c>
      <c r="C2246" s="14" t="str">
        <f>IF(OR(tabDaten[[#This Row],[art]]="00",tabDaten[[#This Row],[art]]="01",tabDaten[[#This Row],[art]]="60",tabDaten[[#This Row],[art]]="61"),"0 Verwaltungshaushalt","1 Vermögenshaushalt")</f>
        <v>0 Verwaltungshaushalt</v>
      </c>
      <c r="D2246" s="14" t="str">
        <f>VLOOKUP(tabDaten[[#This Row],[art]],tabKontenart[],2,FALSE)</f>
        <v>01 Ausgaben VerwaltungsHH</v>
      </c>
      <c r="E2246" s="14" t="str">
        <f>LEFT(tabDaten[[#This Row],[Gld]],1) &amp; "    " &amp;VLOOKUP((tabDaten[[#This Row],[MandNr]]&amp;"x"&amp;LEFT(tabDaten[[#This Row],[Gld]],1)),tabGliederung[],2,FALSE)</f>
        <v>8    Wirtschaftl. Unternehmen,  allg. Grund- und Sondervermögen</v>
      </c>
      <c r="F2246" s="14" t="str">
        <f>LEFT(tabDaten[[#This Row],[Gld]],2) &amp; "    " &amp;VLOOKUP((tabDaten[[#This Row],[MandNr]]&amp;"x"&amp;LEFT(tabDaten[[#This Row],[Gld]],2)),tabGliederung[],2,FALSE)</f>
        <v xml:space="preserve">88    allgemeines Grundvermögen </v>
      </c>
      <c r="G22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6" s="14" t="str">
        <f>LEFT(tabDaten[[#This Row],[Gld]],4) &amp; "    " &amp;VLOOKUP((tabDaten[[#This Row],[MandNr]]&amp;"x"&amp;LEFT(tabDaten[[#This Row],[Gld]],4)),tabGliederung[],2,FALSE)</f>
        <v xml:space="preserve">8830    sonstiges Grundvermögen </v>
      </c>
      <c r="I2246" s="14" t="str">
        <f>IF(OR(LEFT(tabDaten[[#This Row],[Grp]],1)*1=3,LEFT(tabDaten[[#This Row],[Grp]],1)*1=9),LEFT(tabDaten[[#This Row],[Grp]],2),LEFT(tabDaten[[#This Row],[Grp]],1))</f>
        <v>4</v>
      </c>
      <c r="J2246" s="14" t="str">
        <f>VLOOKUP(tabDaten[[#This Row],[GrpKurz]],tabGruppierung[],2,FALSE)</f>
        <v>A   Personalausgaben</v>
      </c>
      <c r="K22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8830-444000    Beiträge zur gesetzlichen Sozialversicherung für Angest. bis 2005 nur Angestellte </v>
      </c>
      <c r="L2246" s="17">
        <f>IF(OR(tabDaten[[#This Row],[art]]="00",tabDaten[[#This Row],[art]]="10"),tabDaten[[#This Row],[Plan]],tabDaten[[#This Row],[Plan]]*-1)</f>
        <v>-16500</v>
      </c>
      <c r="M2246" s="18">
        <f>IF(OR(tabDaten[[#This Row],[art]]="00",tabDaten[[#This Row],[art]]="10",tabDaten[[#This Row],[art]]="60",tabDaten[[#This Row],[art]]="70"),tabDaten[[#This Row],[Rechnung]],tabDaten[[#This Row],[Rechnung]]*-1)</f>
        <v>-16616.54</v>
      </c>
      <c r="N2246" s="44">
        <v>1</v>
      </c>
      <c r="O2246" s="45" t="s">
        <v>997</v>
      </c>
      <c r="P2246" s="45" t="s">
        <v>1447</v>
      </c>
      <c r="Q2246" s="45" t="s">
        <v>1710</v>
      </c>
      <c r="R2246" s="45" t="s">
        <v>995</v>
      </c>
      <c r="S2246" s="45" t="s">
        <v>1546</v>
      </c>
      <c r="T2246" s="44" t="s">
        <v>128</v>
      </c>
      <c r="U2246" s="46">
        <v>16500</v>
      </c>
      <c r="V2246" s="46">
        <v>16616.54</v>
      </c>
    </row>
    <row r="2247" spans="2:22" x14ac:dyDescent="0.2">
      <c r="B2247" s="14" t="str">
        <f>IF(tabDaten[[#This Row],[MandNr]]="","Fehler",IF(tabDaten[[#This Row],[MandNr]]=1,"1 Stadt Bad Rappenau","2 Eigenbetrieb Stadtenwässerung"))</f>
        <v>1 Stadt Bad Rappenau</v>
      </c>
      <c r="C2247" s="14" t="str">
        <f>IF(OR(tabDaten[[#This Row],[art]]="00",tabDaten[[#This Row],[art]]="01",tabDaten[[#This Row],[art]]="60",tabDaten[[#This Row],[art]]="61"),"0 Verwaltungshaushalt","1 Vermögenshaushalt")</f>
        <v>0 Verwaltungshaushalt</v>
      </c>
      <c r="D2247" s="14" t="str">
        <f>VLOOKUP(tabDaten[[#This Row],[art]],tabKontenart[],2,FALSE)</f>
        <v>01 Ausgaben VerwaltungsHH</v>
      </c>
      <c r="E2247" s="14" t="str">
        <f>LEFT(tabDaten[[#This Row],[Gld]],1) &amp; "    " &amp;VLOOKUP((tabDaten[[#This Row],[MandNr]]&amp;"x"&amp;LEFT(tabDaten[[#This Row],[Gld]],1)),tabGliederung[],2,FALSE)</f>
        <v>8    Wirtschaftl. Unternehmen,  allg. Grund- und Sondervermögen</v>
      </c>
      <c r="F2247" s="14" t="str">
        <f>LEFT(tabDaten[[#This Row],[Gld]],2) &amp; "    " &amp;VLOOKUP((tabDaten[[#This Row],[MandNr]]&amp;"x"&amp;LEFT(tabDaten[[#This Row],[Gld]],2)),tabGliederung[],2,FALSE)</f>
        <v xml:space="preserve">88    allgemeines Grundvermögen </v>
      </c>
      <c r="G22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7" s="14" t="str">
        <f>LEFT(tabDaten[[#This Row],[Gld]],4) &amp; "    " &amp;VLOOKUP((tabDaten[[#This Row],[MandNr]]&amp;"x"&amp;LEFT(tabDaten[[#This Row],[Gld]],4)),tabGliederung[],2,FALSE)</f>
        <v xml:space="preserve">8830    sonstiges Grundvermögen </v>
      </c>
      <c r="I2247" s="14" t="str">
        <f>IF(OR(LEFT(tabDaten[[#This Row],[Grp]],1)*1=3,LEFT(tabDaten[[#This Row],[Grp]],1)*1=9),LEFT(tabDaten[[#This Row],[Grp]],2),LEFT(tabDaten[[#This Row],[Grp]],1))</f>
        <v>4</v>
      </c>
      <c r="J2247" s="14" t="str">
        <f>VLOOKUP(tabDaten[[#This Row],[GrpKurz]],tabGruppierung[],2,FALSE)</f>
        <v>A   Personalausgaben</v>
      </c>
      <c r="K22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8830-450000    Personalausgaben   </v>
      </c>
      <c r="L2247" s="17">
        <f>IF(OR(tabDaten[[#This Row],[art]]="00",tabDaten[[#This Row],[art]]="10"),tabDaten[[#This Row],[Plan]],tabDaten[[#This Row],[Plan]]*-1)</f>
        <v>-2100</v>
      </c>
      <c r="M2247" s="18">
        <f>IF(OR(tabDaten[[#This Row],[art]]="00",tabDaten[[#This Row],[art]]="10",tabDaten[[#This Row],[art]]="60",tabDaten[[#This Row],[art]]="70"),tabDaten[[#This Row],[Rechnung]],tabDaten[[#This Row],[Rechnung]]*-1)</f>
        <v>-1860</v>
      </c>
      <c r="N2247" s="44">
        <v>1</v>
      </c>
      <c r="O2247" s="45" t="s">
        <v>997</v>
      </c>
      <c r="P2247" s="45" t="s">
        <v>1447</v>
      </c>
      <c r="Q2247" s="45" t="s">
        <v>1711</v>
      </c>
      <c r="R2247" s="45" t="s">
        <v>995</v>
      </c>
      <c r="S2247" s="45" t="s">
        <v>1546</v>
      </c>
      <c r="T2247" s="44" t="s">
        <v>283</v>
      </c>
      <c r="U2247" s="46">
        <v>2100</v>
      </c>
      <c r="V2247" s="46">
        <v>1860</v>
      </c>
    </row>
    <row r="2248" spans="2:22" x14ac:dyDescent="0.2">
      <c r="B2248" s="14" t="str">
        <f>IF(tabDaten[[#This Row],[MandNr]]="","Fehler",IF(tabDaten[[#This Row],[MandNr]]=1,"1 Stadt Bad Rappenau","2 Eigenbetrieb Stadtenwässerung"))</f>
        <v>1 Stadt Bad Rappenau</v>
      </c>
      <c r="C2248" s="14" t="str">
        <f>IF(OR(tabDaten[[#This Row],[art]]="00",tabDaten[[#This Row],[art]]="01",tabDaten[[#This Row],[art]]="60",tabDaten[[#This Row],[art]]="61"),"0 Verwaltungshaushalt","1 Vermögenshaushalt")</f>
        <v>0 Verwaltungshaushalt</v>
      </c>
      <c r="D2248" s="14" t="str">
        <f>VLOOKUP(tabDaten[[#This Row],[art]],tabKontenart[],2,FALSE)</f>
        <v>01 Ausgaben VerwaltungsHH</v>
      </c>
      <c r="E2248" s="14" t="str">
        <f>LEFT(tabDaten[[#This Row],[Gld]],1) &amp; "    " &amp;VLOOKUP((tabDaten[[#This Row],[MandNr]]&amp;"x"&amp;LEFT(tabDaten[[#This Row],[Gld]],1)),tabGliederung[],2,FALSE)</f>
        <v>8    Wirtschaftl. Unternehmen,  allg. Grund- und Sondervermögen</v>
      </c>
      <c r="F2248" s="14" t="str">
        <f>LEFT(tabDaten[[#This Row],[Gld]],2) &amp; "    " &amp;VLOOKUP((tabDaten[[#This Row],[MandNr]]&amp;"x"&amp;LEFT(tabDaten[[#This Row],[Gld]],2)),tabGliederung[],2,FALSE)</f>
        <v xml:space="preserve">88    allgemeines Grundvermögen </v>
      </c>
      <c r="G22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8" s="14" t="str">
        <f>LEFT(tabDaten[[#This Row],[Gld]],4) &amp; "    " &amp;VLOOKUP((tabDaten[[#This Row],[MandNr]]&amp;"x"&amp;LEFT(tabDaten[[#This Row],[Gld]],4)),tabGliederung[],2,FALSE)</f>
        <v xml:space="preserve">8830    sonstiges Grundvermögen </v>
      </c>
      <c r="I2248" s="14" t="str">
        <f>IF(OR(LEFT(tabDaten[[#This Row],[Grp]],1)*1=3,LEFT(tabDaten[[#This Row],[Grp]],1)*1=9),LEFT(tabDaten[[#This Row],[Grp]],2),LEFT(tabDaten[[#This Row],[Grp]],1))</f>
        <v>4</v>
      </c>
      <c r="J2248" s="14" t="str">
        <f>VLOOKUP(tabDaten[[#This Row],[GrpKurz]],tabGruppierung[],2,FALSE)</f>
        <v>A   Personalausgaben</v>
      </c>
      <c r="K22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8830-460000    Personalnebenausgaben   </v>
      </c>
      <c r="L2248" s="17">
        <f>IF(OR(tabDaten[[#This Row],[art]]="00",tabDaten[[#This Row],[art]]="10"),tabDaten[[#This Row],[Plan]],tabDaten[[#This Row],[Plan]]*-1)</f>
        <v>-100</v>
      </c>
      <c r="M2248" s="18">
        <f>IF(OR(tabDaten[[#This Row],[art]]="00",tabDaten[[#This Row],[art]]="10",tabDaten[[#This Row],[art]]="60",tabDaten[[#This Row],[art]]="70"),tabDaten[[#This Row],[Rechnung]],tabDaten[[#This Row],[Rechnung]]*-1)</f>
        <v>-338.24</v>
      </c>
      <c r="N2248" s="44">
        <v>1</v>
      </c>
      <c r="O2248" s="45" t="s">
        <v>997</v>
      </c>
      <c r="P2248" s="45" t="s">
        <v>1447</v>
      </c>
      <c r="Q2248" s="45" t="s">
        <v>1712</v>
      </c>
      <c r="R2248" s="45" t="s">
        <v>995</v>
      </c>
      <c r="S2248" s="45" t="s">
        <v>1546</v>
      </c>
      <c r="T2248" s="44" t="s">
        <v>107</v>
      </c>
      <c r="U2248" s="46">
        <v>100</v>
      </c>
      <c r="V2248" s="46">
        <v>338.24</v>
      </c>
    </row>
    <row r="2249" spans="2:22" x14ac:dyDescent="0.2">
      <c r="B2249" s="14" t="str">
        <f>IF(tabDaten[[#This Row],[MandNr]]="","Fehler",IF(tabDaten[[#This Row],[MandNr]]=1,"1 Stadt Bad Rappenau","2 Eigenbetrieb Stadtenwässerung"))</f>
        <v>1 Stadt Bad Rappenau</v>
      </c>
      <c r="C2249" s="14" t="str">
        <f>IF(OR(tabDaten[[#This Row],[art]]="00",tabDaten[[#This Row],[art]]="01",tabDaten[[#This Row],[art]]="60",tabDaten[[#This Row],[art]]="61"),"0 Verwaltungshaushalt","1 Vermögenshaushalt")</f>
        <v>0 Verwaltungshaushalt</v>
      </c>
      <c r="D2249" s="14" t="str">
        <f>VLOOKUP(tabDaten[[#This Row],[art]],tabKontenart[],2,FALSE)</f>
        <v>01 Ausgaben VerwaltungsHH</v>
      </c>
      <c r="E2249" s="14" t="str">
        <f>LEFT(tabDaten[[#This Row],[Gld]],1) &amp; "    " &amp;VLOOKUP((tabDaten[[#This Row],[MandNr]]&amp;"x"&amp;LEFT(tabDaten[[#This Row],[Gld]],1)),tabGliederung[],2,FALSE)</f>
        <v>8    Wirtschaftl. Unternehmen,  allg. Grund- und Sondervermögen</v>
      </c>
      <c r="F2249" s="14" t="str">
        <f>LEFT(tabDaten[[#This Row],[Gld]],2) &amp; "    " &amp;VLOOKUP((tabDaten[[#This Row],[MandNr]]&amp;"x"&amp;LEFT(tabDaten[[#This Row],[Gld]],2)),tabGliederung[],2,FALSE)</f>
        <v xml:space="preserve">88    allgemeines Grundvermögen </v>
      </c>
      <c r="G22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49" s="14" t="str">
        <f>LEFT(tabDaten[[#This Row],[Gld]],4) &amp; "    " &amp;VLOOKUP((tabDaten[[#This Row],[MandNr]]&amp;"x"&amp;LEFT(tabDaten[[#This Row],[Gld]],4)),tabGliederung[],2,FALSE)</f>
        <v xml:space="preserve">8830    sonstiges Grundvermögen </v>
      </c>
      <c r="I2249" s="14" t="str">
        <f>IF(OR(LEFT(tabDaten[[#This Row],[Grp]],1)*1=3,LEFT(tabDaten[[#This Row],[Grp]],1)*1=9),LEFT(tabDaten[[#This Row],[Grp]],2),LEFT(tabDaten[[#This Row],[Grp]],1))</f>
        <v>4</v>
      </c>
      <c r="J2249" s="14" t="str">
        <f>VLOOKUP(tabDaten[[#This Row],[GrpKurz]],tabGruppierung[],2,FALSE)</f>
        <v>A   Personalausgaben</v>
      </c>
      <c r="K22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8830-462000    Betriebsausflug   </v>
      </c>
      <c r="L2249" s="17">
        <f>IF(OR(tabDaten[[#This Row],[art]]="00",tabDaten[[#This Row],[art]]="10"),tabDaten[[#This Row],[Plan]],tabDaten[[#This Row],[Plan]]*-1)</f>
        <v>-100</v>
      </c>
      <c r="M2249" s="18">
        <f>IF(OR(tabDaten[[#This Row],[art]]="00",tabDaten[[#This Row],[art]]="10",tabDaten[[#This Row],[art]]="60",tabDaten[[#This Row],[art]]="70"),tabDaten[[#This Row],[Rechnung]],tabDaten[[#This Row],[Rechnung]]*-1)</f>
        <v>-143.88</v>
      </c>
      <c r="N2249" s="44">
        <v>1</v>
      </c>
      <c r="O2249" s="45" t="s">
        <v>997</v>
      </c>
      <c r="P2249" s="45" t="s">
        <v>1447</v>
      </c>
      <c r="Q2249" s="45" t="s">
        <v>1713</v>
      </c>
      <c r="R2249" s="45" t="s">
        <v>995</v>
      </c>
      <c r="S2249" s="45" t="s">
        <v>1546</v>
      </c>
      <c r="T2249" s="44" t="s">
        <v>108</v>
      </c>
      <c r="U2249" s="46">
        <v>100</v>
      </c>
      <c r="V2249" s="46">
        <v>143.88</v>
      </c>
    </row>
    <row r="2250" spans="2:22" x14ac:dyDescent="0.2">
      <c r="B2250" s="14" t="str">
        <f>IF(tabDaten[[#This Row],[MandNr]]="","Fehler",IF(tabDaten[[#This Row],[MandNr]]=1,"1 Stadt Bad Rappenau","2 Eigenbetrieb Stadtenwässerung"))</f>
        <v>1 Stadt Bad Rappenau</v>
      </c>
      <c r="C2250" s="14" t="str">
        <f>IF(OR(tabDaten[[#This Row],[art]]="00",tabDaten[[#This Row],[art]]="01",tabDaten[[#This Row],[art]]="60",tabDaten[[#This Row],[art]]="61"),"0 Verwaltungshaushalt","1 Vermögenshaushalt")</f>
        <v>0 Verwaltungshaushalt</v>
      </c>
      <c r="D2250" s="14" t="str">
        <f>VLOOKUP(tabDaten[[#This Row],[art]],tabKontenart[],2,FALSE)</f>
        <v>01 Ausgaben VerwaltungsHH</v>
      </c>
      <c r="E2250" s="14" t="str">
        <f>LEFT(tabDaten[[#This Row],[Gld]],1) &amp; "    " &amp;VLOOKUP((tabDaten[[#This Row],[MandNr]]&amp;"x"&amp;LEFT(tabDaten[[#This Row],[Gld]],1)),tabGliederung[],2,FALSE)</f>
        <v>8    Wirtschaftl. Unternehmen,  allg. Grund- und Sondervermögen</v>
      </c>
      <c r="F2250" s="14" t="str">
        <f>LEFT(tabDaten[[#This Row],[Gld]],2) &amp; "    " &amp;VLOOKUP((tabDaten[[#This Row],[MandNr]]&amp;"x"&amp;LEFT(tabDaten[[#This Row],[Gld]],2)),tabGliederung[],2,FALSE)</f>
        <v xml:space="preserve">88    allgemeines Grundvermögen </v>
      </c>
      <c r="G22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0" s="14" t="str">
        <f>LEFT(tabDaten[[#This Row],[Gld]],4) &amp; "    " &amp;VLOOKUP((tabDaten[[#This Row],[MandNr]]&amp;"x"&amp;LEFT(tabDaten[[#This Row],[Gld]],4)),tabGliederung[],2,FALSE)</f>
        <v xml:space="preserve">8830    sonstiges Grundvermögen </v>
      </c>
      <c r="I2250" s="14" t="str">
        <f>IF(OR(LEFT(tabDaten[[#This Row],[Grp]],1)*1=3,LEFT(tabDaten[[#This Row],[Grp]],1)*1=9),LEFT(tabDaten[[#This Row],[Grp]],2),LEFT(tabDaten[[#This Row],[Grp]],1))</f>
        <v>5</v>
      </c>
      <c r="J2250" s="14" t="str">
        <f>VLOOKUP(tabDaten[[#This Row],[GrpKurz]],tabGruppierung[],2,FALSE)</f>
        <v>A   Sächlicher Verwaltungs- und Betriebsaufwand</v>
      </c>
      <c r="K22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8830-500000    Unterhaltung der Grundstücke und baulichen Anlagen  </v>
      </c>
      <c r="L2250" s="17">
        <f>IF(OR(tabDaten[[#This Row],[art]]="00",tabDaten[[#This Row],[art]]="10"),tabDaten[[#This Row],[Plan]],tabDaten[[#This Row],[Plan]]*-1)</f>
        <v>-5000</v>
      </c>
      <c r="M2250" s="18">
        <f>IF(OR(tabDaten[[#This Row],[art]]="00",tabDaten[[#This Row],[art]]="10",tabDaten[[#This Row],[art]]="60",tabDaten[[#This Row],[art]]="70"),tabDaten[[#This Row],[Rechnung]],tabDaten[[#This Row],[Rechnung]]*-1)</f>
        <v>-1840.77</v>
      </c>
      <c r="N2250" s="44">
        <v>1</v>
      </c>
      <c r="O2250" s="45" t="s">
        <v>997</v>
      </c>
      <c r="P2250" s="45" t="s">
        <v>1447</v>
      </c>
      <c r="Q2250" s="45" t="s">
        <v>1797</v>
      </c>
      <c r="R2250" s="45" t="s">
        <v>995</v>
      </c>
      <c r="S2250" s="45" t="s">
        <v>1546</v>
      </c>
      <c r="T2250" s="44" t="s">
        <v>284</v>
      </c>
      <c r="U2250" s="46">
        <v>5000</v>
      </c>
      <c r="V2250" s="46">
        <v>1840.77</v>
      </c>
    </row>
    <row r="2251" spans="2:22" x14ac:dyDescent="0.2">
      <c r="B2251" s="14" t="str">
        <f>IF(tabDaten[[#This Row],[MandNr]]="","Fehler",IF(tabDaten[[#This Row],[MandNr]]=1,"1 Stadt Bad Rappenau","2 Eigenbetrieb Stadtenwässerung"))</f>
        <v>1 Stadt Bad Rappenau</v>
      </c>
      <c r="C2251" s="14" t="str">
        <f>IF(OR(tabDaten[[#This Row],[art]]="00",tabDaten[[#This Row],[art]]="01",tabDaten[[#This Row],[art]]="60",tabDaten[[#This Row],[art]]="61"),"0 Verwaltungshaushalt","1 Vermögenshaushalt")</f>
        <v>0 Verwaltungshaushalt</v>
      </c>
      <c r="D2251" s="14" t="str">
        <f>VLOOKUP(tabDaten[[#This Row],[art]],tabKontenart[],2,FALSE)</f>
        <v>01 Ausgaben VerwaltungsHH</v>
      </c>
      <c r="E2251" s="14" t="str">
        <f>LEFT(tabDaten[[#This Row],[Gld]],1) &amp; "    " &amp;VLOOKUP((tabDaten[[#This Row],[MandNr]]&amp;"x"&amp;LEFT(tabDaten[[#This Row],[Gld]],1)),tabGliederung[],2,FALSE)</f>
        <v>8    Wirtschaftl. Unternehmen,  allg. Grund- und Sondervermögen</v>
      </c>
      <c r="F2251" s="14" t="str">
        <f>LEFT(tabDaten[[#This Row],[Gld]],2) &amp; "    " &amp;VLOOKUP((tabDaten[[#This Row],[MandNr]]&amp;"x"&amp;LEFT(tabDaten[[#This Row],[Gld]],2)),tabGliederung[],2,FALSE)</f>
        <v xml:space="preserve">88    allgemeines Grundvermögen </v>
      </c>
      <c r="G22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1" s="14" t="str">
        <f>LEFT(tabDaten[[#This Row],[Gld]],4) &amp; "    " &amp;VLOOKUP((tabDaten[[#This Row],[MandNr]]&amp;"x"&amp;LEFT(tabDaten[[#This Row],[Gld]],4)),tabGliederung[],2,FALSE)</f>
        <v xml:space="preserve">8830    sonstiges Grundvermögen </v>
      </c>
      <c r="I2251" s="14" t="str">
        <f>IF(OR(LEFT(tabDaten[[#This Row],[Grp]],1)*1=3,LEFT(tabDaten[[#This Row],[Grp]],1)*1=9),LEFT(tabDaten[[#This Row],[Grp]],2),LEFT(tabDaten[[#This Row],[Grp]],1))</f>
        <v>5</v>
      </c>
      <c r="J2251" s="14" t="str">
        <f>VLOOKUP(tabDaten[[#This Row],[GrpKurz]],tabGruppierung[],2,FALSE)</f>
        <v>A   Sächlicher Verwaltungs- und Betriebsaufwand</v>
      </c>
      <c r="K22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8830-522000    Druck- und Kopierkosten   </v>
      </c>
      <c r="L2251" s="17">
        <f>IF(OR(tabDaten[[#This Row],[art]]="00",tabDaten[[#This Row],[art]]="10"),tabDaten[[#This Row],[Plan]],tabDaten[[#This Row],[Plan]]*-1)</f>
        <v>-3500</v>
      </c>
      <c r="M2251" s="18">
        <f>IF(OR(tabDaten[[#This Row],[art]]="00",tabDaten[[#This Row],[art]]="10",tabDaten[[#This Row],[art]]="60",tabDaten[[#This Row],[art]]="70"),tabDaten[[#This Row],[Rechnung]],tabDaten[[#This Row],[Rechnung]]*-1)</f>
        <v>-499.49</v>
      </c>
      <c r="N2251" s="44">
        <v>1</v>
      </c>
      <c r="O2251" s="45" t="s">
        <v>997</v>
      </c>
      <c r="P2251" s="45" t="s">
        <v>1447</v>
      </c>
      <c r="Q2251" s="45" t="s">
        <v>1715</v>
      </c>
      <c r="R2251" s="45" t="s">
        <v>995</v>
      </c>
      <c r="S2251" s="45" t="s">
        <v>1546</v>
      </c>
      <c r="T2251" s="44" t="s">
        <v>110</v>
      </c>
      <c r="U2251" s="46">
        <v>3500</v>
      </c>
      <c r="V2251" s="46">
        <v>499.49</v>
      </c>
    </row>
    <row r="2252" spans="2:22" x14ac:dyDescent="0.2">
      <c r="B2252" s="14" t="str">
        <f>IF(tabDaten[[#This Row],[MandNr]]="","Fehler",IF(tabDaten[[#This Row],[MandNr]]=1,"1 Stadt Bad Rappenau","2 Eigenbetrieb Stadtenwässerung"))</f>
        <v>1 Stadt Bad Rappenau</v>
      </c>
      <c r="C2252" s="14" t="str">
        <f>IF(OR(tabDaten[[#This Row],[art]]="00",tabDaten[[#This Row],[art]]="01",tabDaten[[#This Row],[art]]="60",tabDaten[[#This Row],[art]]="61"),"0 Verwaltungshaushalt","1 Vermögenshaushalt")</f>
        <v>0 Verwaltungshaushalt</v>
      </c>
      <c r="D2252" s="14" t="str">
        <f>VLOOKUP(tabDaten[[#This Row],[art]],tabKontenart[],2,FALSE)</f>
        <v>01 Ausgaben VerwaltungsHH</v>
      </c>
      <c r="E2252" s="14" t="str">
        <f>LEFT(tabDaten[[#This Row],[Gld]],1) &amp; "    " &amp;VLOOKUP((tabDaten[[#This Row],[MandNr]]&amp;"x"&amp;LEFT(tabDaten[[#This Row],[Gld]],1)),tabGliederung[],2,FALSE)</f>
        <v>8    Wirtschaftl. Unternehmen,  allg. Grund- und Sondervermögen</v>
      </c>
      <c r="F2252" s="14" t="str">
        <f>LEFT(tabDaten[[#This Row],[Gld]],2) &amp; "    " &amp;VLOOKUP((tabDaten[[#This Row],[MandNr]]&amp;"x"&amp;LEFT(tabDaten[[#This Row],[Gld]],2)),tabGliederung[],2,FALSE)</f>
        <v xml:space="preserve">88    allgemeines Grundvermögen </v>
      </c>
      <c r="G22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2" s="14" t="str">
        <f>LEFT(tabDaten[[#This Row],[Gld]],4) &amp; "    " &amp;VLOOKUP((tabDaten[[#This Row],[MandNr]]&amp;"x"&amp;LEFT(tabDaten[[#This Row],[Gld]],4)),tabGliederung[],2,FALSE)</f>
        <v xml:space="preserve">8830    sonstiges Grundvermögen </v>
      </c>
      <c r="I2252" s="14" t="str">
        <f>IF(OR(LEFT(tabDaten[[#This Row],[Grp]],1)*1=3,LEFT(tabDaten[[#This Row],[Grp]],1)*1=9),LEFT(tabDaten[[#This Row],[Grp]],2),LEFT(tabDaten[[#This Row],[Grp]],1))</f>
        <v>5</v>
      </c>
      <c r="J2252" s="14" t="str">
        <f>VLOOKUP(tabDaten[[#This Row],[GrpKurz]],tabGruppierung[],2,FALSE)</f>
        <v>A   Sächlicher Verwaltungs- und Betriebsaufwand</v>
      </c>
      <c r="K22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8830-531000    Mieten und Pachten   </v>
      </c>
      <c r="L2252" s="17">
        <f>IF(OR(tabDaten[[#This Row],[art]]="00",tabDaten[[#This Row],[art]]="10"),tabDaten[[#This Row],[Plan]],tabDaten[[#This Row],[Plan]]*-1)</f>
        <v>-400</v>
      </c>
      <c r="M2252" s="18">
        <f>IF(OR(tabDaten[[#This Row],[art]]="00",tabDaten[[#This Row],[art]]="10",tabDaten[[#This Row],[art]]="60",tabDaten[[#This Row],[art]]="70"),tabDaten[[#This Row],[Rechnung]],tabDaten[[#This Row],[Rechnung]]*-1)</f>
        <v>-312.02999999999997</v>
      </c>
      <c r="N2252" s="44">
        <v>1</v>
      </c>
      <c r="O2252" s="45" t="s">
        <v>997</v>
      </c>
      <c r="P2252" s="45" t="s">
        <v>1447</v>
      </c>
      <c r="Q2252" s="45" t="s">
        <v>1748</v>
      </c>
      <c r="R2252" s="45" t="s">
        <v>995</v>
      </c>
      <c r="S2252" s="45" t="s">
        <v>1546</v>
      </c>
      <c r="T2252" s="44" t="s">
        <v>43</v>
      </c>
      <c r="U2252" s="46">
        <v>400</v>
      </c>
      <c r="V2252" s="46">
        <v>312.02999999999997</v>
      </c>
    </row>
    <row r="2253" spans="2:22" x14ac:dyDescent="0.2">
      <c r="B2253" s="14" t="str">
        <f>IF(tabDaten[[#This Row],[MandNr]]="","Fehler",IF(tabDaten[[#This Row],[MandNr]]=1,"1 Stadt Bad Rappenau","2 Eigenbetrieb Stadtenwässerung"))</f>
        <v>1 Stadt Bad Rappenau</v>
      </c>
      <c r="C2253" s="14" t="str">
        <f>IF(OR(tabDaten[[#This Row],[art]]="00",tabDaten[[#This Row],[art]]="01",tabDaten[[#This Row],[art]]="60",tabDaten[[#This Row],[art]]="61"),"0 Verwaltungshaushalt","1 Vermögenshaushalt")</f>
        <v>0 Verwaltungshaushalt</v>
      </c>
      <c r="D2253" s="14" t="str">
        <f>VLOOKUP(tabDaten[[#This Row],[art]],tabKontenart[],2,FALSE)</f>
        <v>01 Ausgaben VerwaltungsHH</v>
      </c>
      <c r="E2253" s="14" t="str">
        <f>LEFT(tabDaten[[#This Row],[Gld]],1) &amp; "    " &amp;VLOOKUP((tabDaten[[#This Row],[MandNr]]&amp;"x"&amp;LEFT(tabDaten[[#This Row],[Gld]],1)),tabGliederung[],2,FALSE)</f>
        <v>8    Wirtschaftl. Unternehmen,  allg. Grund- und Sondervermögen</v>
      </c>
      <c r="F2253" s="14" t="str">
        <f>LEFT(tabDaten[[#This Row],[Gld]],2) &amp; "    " &amp;VLOOKUP((tabDaten[[#This Row],[MandNr]]&amp;"x"&amp;LEFT(tabDaten[[#This Row],[Gld]],2)),tabGliederung[],2,FALSE)</f>
        <v xml:space="preserve">88    allgemeines Grundvermögen </v>
      </c>
      <c r="G22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3" s="14" t="str">
        <f>LEFT(tabDaten[[#This Row],[Gld]],4) &amp; "    " &amp;VLOOKUP((tabDaten[[#This Row],[MandNr]]&amp;"x"&amp;LEFT(tabDaten[[#This Row],[Gld]],4)),tabGliederung[],2,FALSE)</f>
        <v xml:space="preserve">8830    sonstiges Grundvermögen </v>
      </c>
      <c r="I2253" s="14" t="str">
        <f>IF(OR(LEFT(tabDaten[[#This Row],[Grp]],1)*1=3,LEFT(tabDaten[[#This Row],[Grp]],1)*1=9),LEFT(tabDaten[[#This Row],[Grp]],2),LEFT(tabDaten[[#This Row],[Grp]],1))</f>
        <v>5</v>
      </c>
      <c r="J2253" s="14" t="str">
        <f>VLOOKUP(tabDaten[[#This Row],[GrpKurz]],tabGruppierung[],2,FALSE)</f>
        <v>A   Sächlicher Verwaltungs- und Betriebsaufwand</v>
      </c>
      <c r="K22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8830-546000    Steuern und Gebäudeversicherungen   </v>
      </c>
      <c r="L2253" s="17">
        <f>IF(OR(tabDaten[[#This Row],[art]]="00",tabDaten[[#This Row],[art]]="10"),tabDaten[[#This Row],[Plan]],tabDaten[[#This Row],[Plan]]*-1)</f>
        <v>-100</v>
      </c>
      <c r="M2253" s="18">
        <f>IF(OR(tabDaten[[#This Row],[art]]="00",tabDaten[[#This Row],[art]]="10",tabDaten[[#This Row],[art]]="60",tabDaten[[#This Row],[art]]="70"),tabDaten[[#This Row],[Rechnung]],tabDaten[[#This Row],[Rechnung]]*-1)</f>
        <v>-131.76</v>
      </c>
      <c r="N2253" s="44">
        <v>1</v>
      </c>
      <c r="O2253" s="45" t="s">
        <v>997</v>
      </c>
      <c r="P2253" s="45" t="s">
        <v>1447</v>
      </c>
      <c r="Q2253" s="45" t="s">
        <v>1737</v>
      </c>
      <c r="R2253" s="45" t="s">
        <v>995</v>
      </c>
      <c r="S2253" s="45" t="s">
        <v>1546</v>
      </c>
      <c r="T2253" s="44" t="s">
        <v>140</v>
      </c>
      <c r="U2253" s="46">
        <v>100</v>
      </c>
      <c r="V2253" s="46">
        <v>131.76</v>
      </c>
    </row>
    <row r="2254" spans="2:22" x14ac:dyDescent="0.2">
      <c r="B2254" s="14" t="str">
        <f>IF(tabDaten[[#This Row],[MandNr]]="","Fehler",IF(tabDaten[[#This Row],[MandNr]]=1,"1 Stadt Bad Rappenau","2 Eigenbetrieb Stadtenwässerung"))</f>
        <v>1 Stadt Bad Rappenau</v>
      </c>
      <c r="C2254" s="14" t="str">
        <f>IF(OR(tabDaten[[#This Row],[art]]="00",tabDaten[[#This Row],[art]]="01",tabDaten[[#This Row],[art]]="60",tabDaten[[#This Row],[art]]="61"),"0 Verwaltungshaushalt","1 Vermögenshaushalt")</f>
        <v>0 Verwaltungshaushalt</v>
      </c>
      <c r="D2254" s="14" t="str">
        <f>VLOOKUP(tabDaten[[#This Row],[art]],tabKontenart[],2,FALSE)</f>
        <v>01 Ausgaben VerwaltungsHH</v>
      </c>
      <c r="E2254" s="14" t="str">
        <f>LEFT(tabDaten[[#This Row],[Gld]],1) &amp; "    " &amp;VLOOKUP((tabDaten[[#This Row],[MandNr]]&amp;"x"&amp;LEFT(tabDaten[[#This Row],[Gld]],1)),tabGliederung[],2,FALSE)</f>
        <v>8    Wirtschaftl. Unternehmen,  allg. Grund- und Sondervermögen</v>
      </c>
      <c r="F2254" s="14" t="str">
        <f>LEFT(tabDaten[[#This Row],[Gld]],2) &amp; "    " &amp;VLOOKUP((tabDaten[[#This Row],[MandNr]]&amp;"x"&amp;LEFT(tabDaten[[#This Row],[Gld]],2)),tabGliederung[],2,FALSE)</f>
        <v xml:space="preserve">88    allgemeines Grundvermögen </v>
      </c>
      <c r="G22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4" s="14" t="str">
        <f>LEFT(tabDaten[[#This Row],[Gld]],4) &amp; "    " &amp;VLOOKUP((tabDaten[[#This Row],[MandNr]]&amp;"x"&amp;LEFT(tabDaten[[#This Row],[Gld]],4)),tabGliederung[],2,FALSE)</f>
        <v xml:space="preserve">8830    sonstiges Grundvermögen </v>
      </c>
      <c r="I2254" s="14" t="str">
        <f>IF(OR(LEFT(tabDaten[[#This Row],[Grp]],1)*1=3,LEFT(tabDaten[[#This Row],[Grp]],1)*1=9),LEFT(tabDaten[[#This Row],[Grp]],2),LEFT(tabDaten[[#This Row],[Grp]],1))</f>
        <v>5</v>
      </c>
      <c r="J2254" s="14" t="str">
        <f>VLOOKUP(tabDaten[[#This Row],[GrpKurz]],tabGruppierung[],2,FALSE)</f>
        <v>A   Sächlicher Verwaltungs- und Betriebsaufwand</v>
      </c>
      <c r="K22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8830-562000    Aus- und Fortbildung,   </v>
      </c>
      <c r="L2254" s="17">
        <f>IF(OR(tabDaten[[#This Row],[art]]="00",tabDaten[[#This Row],[art]]="10"),tabDaten[[#This Row],[Plan]],tabDaten[[#This Row],[Plan]]*-1)</f>
        <v>-500</v>
      </c>
      <c r="M2254" s="18">
        <f>IF(OR(tabDaten[[#This Row],[art]]="00",tabDaten[[#This Row],[art]]="10",tabDaten[[#This Row],[art]]="60",tabDaten[[#This Row],[art]]="70"),tabDaten[[#This Row],[Rechnung]],tabDaten[[#This Row],[Rechnung]]*-1)</f>
        <v>-825</v>
      </c>
      <c r="N2254" s="44">
        <v>1</v>
      </c>
      <c r="O2254" s="45" t="s">
        <v>997</v>
      </c>
      <c r="P2254" s="45" t="s">
        <v>1447</v>
      </c>
      <c r="Q2254" s="45" t="s">
        <v>1727</v>
      </c>
      <c r="R2254" s="45" t="s">
        <v>995</v>
      </c>
      <c r="S2254" s="45" t="s">
        <v>1546</v>
      </c>
      <c r="T2254" s="44" t="s">
        <v>142</v>
      </c>
      <c r="U2254" s="46">
        <v>500</v>
      </c>
      <c r="V2254" s="46">
        <v>825</v>
      </c>
    </row>
    <row r="2255" spans="2:22" x14ac:dyDescent="0.2">
      <c r="B2255" s="14" t="str">
        <f>IF(tabDaten[[#This Row],[MandNr]]="","Fehler",IF(tabDaten[[#This Row],[MandNr]]=1,"1 Stadt Bad Rappenau","2 Eigenbetrieb Stadtenwässerung"))</f>
        <v>1 Stadt Bad Rappenau</v>
      </c>
      <c r="C2255" s="14" t="str">
        <f>IF(OR(tabDaten[[#This Row],[art]]="00",tabDaten[[#This Row],[art]]="01",tabDaten[[#This Row],[art]]="60",tabDaten[[#This Row],[art]]="61"),"0 Verwaltungshaushalt","1 Vermögenshaushalt")</f>
        <v>0 Verwaltungshaushalt</v>
      </c>
      <c r="D2255" s="14" t="str">
        <f>VLOOKUP(tabDaten[[#This Row],[art]],tabKontenart[],2,FALSE)</f>
        <v>01 Ausgaben VerwaltungsHH</v>
      </c>
      <c r="E2255" s="14" t="str">
        <f>LEFT(tabDaten[[#This Row],[Gld]],1) &amp; "    " &amp;VLOOKUP((tabDaten[[#This Row],[MandNr]]&amp;"x"&amp;LEFT(tabDaten[[#This Row],[Gld]],1)),tabGliederung[],2,FALSE)</f>
        <v>8    Wirtschaftl. Unternehmen,  allg. Grund- und Sondervermögen</v>
      </c>
      <c r="F2255" s="14" t="str">
        <f>LEFT(tabDaten[[#This Row],[Gld]],2) &amp; "    " &amp;VLOOKUP((tabDaten[[#This Row],[MandNr]]&amp;"x"&amp;LEFT(tabDaten[[#This Row],[Gld]],2)),tabGliederung[],2,FALSE)</f>
        <v xml:space="preserve">88    allgemeines Grundvermögen </v>
      </c>
      <c r="G22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5" s="14" t="str">
        <f>LEFT(tabDaten[[#This Row],[Gld]],4) &amp; "    " &amp;VLOOKUP((tabDaten[[#This Row],[MandNr]]&amp;"x"&amp;LEFT(tabDaten[[#This Row],[Gld]],4)),tabGliederung[],2,FALSE)</f>
        <v xml:space="preserve">8830    sonstiges Grundvermögen </v>
      </c>
      <c r="I2255" s="14" t="str">
        <f>IF(OR(LEFT(tabDaten[[#This Row],[Grp]],1)*1=3,LEFT(tabDaten[[#This Row],[Grp]],1)*1=9),LEFT(tabDaten[[#This Row],[Grp]],2),LEFT(tabDaten[[#This Row],[Grp]],1))</f>
        <v>6</v>
      </c>
      <c r="J2255" s="14" t="str">
        <f>VLOOKUP(tabDaten[[#This Row],[GrpKurz]],tabGruppierung[],2,FALSE)</f>
        <v>A   Sächlicher Verwaltungs- und Betriebsaufwand</v>
      </c>
      <c r="K22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8830-636000    sonstige sächliche Zweckausgaben  </v>
      </c>
      <c r="L2255" s="17">
        <f>IF(OR(tabDaten[[#This Row],[art]]="00",tabDaten[[#This Row],[art]]="10"),tabDaten[[#This Row],[Plan]],tabDaten[[#This Row],[Plan]]*-1)</f>
        <v>-5000</v>
      </c>
      <c r="M2255" s="18">
        <f>IF(OR(tabDaten[[#This Row],[art]]="00",tabDaten[[#This Row],[art]]="10",tabDaten[[#This Row],[art]]="60",tabDaten[[#This Row],[art]]="70"),tabDaten[[#This Row],[Rechnung]],tabDaten[[#This Row],[Rechnung]]*-1)</f>
        <v>-3315.44</v>
      </c>
      <c r="N2255" s="44">
        <v>1</v>
      </c>
      <c r="O2255" s="45" t="s">
        <v>997</v>
      </c>
      <c r="P2255" s="45" t="s">
        <v>1447</v>
      </c>
      <c r="Q2255" s="45" t="s">
        <v>1739</v>
      </c>
      <c r="R2255" s="45" t="s">
        <v>995</v>
      </c>
      <c r="S2255" s="45" t="s">
        <v>1546</v>
      </c>
      <c r="T2255" s="44" t="s">
        <v>196</v>
      </c>
      <c r="U2255" s="46">
        <v>5000</v>
      </c>
      <c r="V2255" s="46">
        <v>3315.44</v>
      </c>
    </row>
    <row r="2256" spans="2:22" x14ac:dyDescent="0.2">
      <c r="B2256" s="14" t="str">
        <f>IF(tabDaten[[#This Row],[MandNr]]="","Fehler",IF(tabDaten[[#This Row],[MandNr]]=1,"1 Stadt Bad Rappenau","2 Eigenbetrieb Stadtenwässerung"))</f>
        <v>1 Stadt Bad Rappenau</v>
      </c>
      <c r="C2256" s="14" t="str">
        <f>IF(OR(tabDaten[[#This Row],[art]]="00",tabDaten[[#This Row],[art]]="01",tabDaten[[#This Row],[art]]="60",tabDaten[[#This Row],[art]]="61"),"0 Verwaltungshaushalt","1 Vermögenshaushalt")</f>
        <v>0 Verwaltungshaushalt</v>
      </c>
      <c r="D2256" s="14" t="str">
        <f>VLOOKUP(tabDaten[[#This Row],[art]],tabKontenart[],2,FALSE)</f>
        <v>01 Ausgaben VerwaltungsHH</v>
      </c>
      <c r="E2256" s="14" t="str">
        <f>LEFT(tabDaten[[#This Row],[Gld]],1) &amp; "    " &amp;VLOOKUP((tabDaten[[#This Row],[MandNr]]&amp;"x"&amp;LEFT(tabDaten[[#This Row],[Gld]],1)),tabGliederung[],2,FALSE)</f>
        <v>8    Wirtschaftl. Unternehmen,  allg. Grund- und Sondervermögen</v>
      </c>
      <c r="F2256" s="14" t="str">
        <f>LEFT(tabDaten[[#This Row],[Gld]],2) &amp; "    " &amp;VLOOKUP((tabDaten[[#This Row],[MandNr]]&amp;"x"&amp;LEFT(tabDaten[[#This Row],[Gld]],2)),tabGliederung[],2,FALSE)</f>
        <v xml:space="preserve">88    allgemeines Grundvermögen </v>
      </c>
      <c r="G22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6" s="14" t="str">
        <f>LEFT(tabDaten[[#This Row],[Gld]],4) &amp; "    " &amp;VLOOKUP((tabDaten[[#This Row],[MandNr]]&amp;"x"&amp;LEFT(tabDaten[[#This Row],[Gld]],4)),tabGliederung[],2,FALSE)</f>
        <v xml:space="preserve">8830    sonstiges Grundvermögen </v>
      </c>
      <c r="I2256" s="14" t="str">
        <f>IF(OR(LEFT(tabDaten[[#This Row],[Grp]],1)*1=3,LEFT(tabDaten[[#This Row],[Grp]],1)*1=9),LEFT(tabDaten[[#This Row],[Grp]],2),LEFT(tabDaten[[#This Row],[Grp]],1))</f>
        <v>6</v>
      </c>
      <c r="J2256" s="14" t="str">
        <f>VLOOKUP(tabDaten[[#This Row],[GrpKurz]],tabGruppierung[],2,FALSE)</f>
        <v>A   Sächlicher Verwaltungs- und Betriebsaufwand</v>
      </c>
      <c r="K22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8830-638000    EDV-Kosten   </v>
      </c>
      <c r="L2256" s="17">
        <f>IF(OR(tabDaten[[#This Row],[art]]="00",tabDaten[[#This Row],[art]]="10"),tabDaten[[#This Row],[Plan]],tabDaten[[#This Row],[Plan]]*-1)</f>
        <v>-15000</v>
      </c>
      <c r="M2256" s="18">
        <f>IF(OR(tabDaten[[#This Row],[art]]="00",tabDaten[[#This Row],[art]]="10",tabDaten[[#This Row],[art]]="60",tabDaten[[#This Row],[art]]="70"),tabDaten[[#This Row],[Rechnung]],tabDaten[[#This Row],[Rechnung]]*-1)</f>
        <v>-9673.6299999999992</v>
      </c>
      <c r="N2256" s="44">
        <v>1</v>
      </c>
      <c r="O2256" s="45" t="s">
        <v>997</v>
      </c>
      <c r="P2256" s="45" t="s">
        <v>1447</v>
      </c>
      <c r="Q2256" s="45" t="s">
        <v>1722</v>
      </c>
      <c r="R2256" s="45" t="s">
        <v>995</v>
      </c>
      <c r="S2256" s="45" t="s">
        <v>1546</v>
      </c>
      <c r="T2256" s="44" t="s">
        <v>117</v>
      </c>
      <c r="U2256" s="46">
        <v>15000</v>
      </c>
      <c r="V2256" s="46">
        <v>9673.6299999999992</v>
      </c>
    </row>
    <row r="2257" spans="2:22" x14ac:dyDescent="0.2">
      <c r="B2257" s="14" t="str">
        <f>IF(tabDaten[[#This Row],[MandNr]]="","Fehler",IF(tabDaten[[#This Row],[MandNr]]=1,"1 Stadt Bad Rappenau","2 Eigenbetrieb Stadtenwässerung"))</f>
        <v>1 Stadt Bad Rappenau</v>
      </c>
      <c r="C2257" s="14" t="str">
        <f>IF(OR(tabDaten[[#This Row],[art]]="00",tabDaten[[#This Row],[art]]="01",tabDaten[[#This Row],[art]]="60",tabDaten[[#This Row],[art]]="61"),"0 Verwaltungshaushalt","1 Vermögenshaushalt")</f>
        <v>0 Verwaltungshaushalt</v>
      </c>
      <c r="D2257" s="14" t="str">
        <f>VLOOKUP(tabDaten[[#This Row],[art]],tabKontenart[],2,FALSE)</f>
        <v>01 Ausgaben VerwaltungsHH</v>
      </c>
      <c r="E2257" s="14" t="str">
        <f>LEFT(tabDaten[[#This Row],[Gld]],1) &amp; "    " &amp;VLOOKUP((tabDaten[[#This Row],[MandNr]]&amp;"x"&amp;LEFT(tabDaten[[#This Row],[Gld]],1)),tabGliederung[],2,FALSE)</f>
        <v>8    Wirtschaftl. Unternehmen,  allg. Grund- und Sondervermögen</v>
      </c>
      <c r="F2257" s="14" t="str">
        <f>LEFT(tabDaten[[#This Row],[Gld]],2) &amp; "    " &amp;VLOOKUP((tabDaten[[#This Row],[MandNr]]&amp;"x"&amp;LEFT(tabDaten[[#This Row],[Gld]],2)),tabGliederung[],2,FALSE)</f>
        <v xml:space="preserve">88    allgemeines Grundvermögen </v>
      </c>
      <c r="G22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7" s="14" t="str">
        <f>LEFT(tabDaten[[#This Row],[Gld]],4) &amp; "    " &amp;VLOOKUP((tabDaten[[#This Row],[MandNr]]&amp;"x"&amp;LEFT(tabDaten[[#This Row],[Gld]],4)),tabGliederung[],2,FALSE)</f>
        <v xml:space="preserve">8830    sonstiges Grundvermögen </v>
      </c>
      <c r="I2257" s="14" t="str">
        <f>IF(OR(LEFT(tabDaten[[#This Row],[Grp]],1)*1=3,LEFT(tabDaten[[#This Row],[Grp]],1)*1=9),LEFT(tabDaten[[#This Row],[Grp]],2),LEFT(tabDaten[[#This Row],[Grp]],1))</f>
        <v>6</v>
      </c>
      <c r="J2257" s="14" t="str">
        <f>VLOOKUP(tabDaten[[#This Row],[GrpKurz]],tabGruppierung[],2,FALSE)</f>
        <v>A   Sächlicher Verwaltungs- und Betriebsaufwand</v>
      </c>
      <c r="K22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8830-640000    Steuern, Versicherung. , Schadensfälle, Sonderabgaben  </v>
      </c>
      <c r="L2257" s="17">
        <f>IF(OR(tabDaten[[#This Row],[art]]="00",tabDaten[[#This Row],[art]]="10"),tabDaten[[#This Row],[Plan]],tabDaten[[#This Row],[Plan]]*-1)</f>
        <v>-25000</v>
      </c>
      <c r="M2257" s="18">
        <f>IF(OR(tabDaten[[#This Row],[art]]="00",tabDaten[[#This Row],[art]]="10",tabDaten[[#This Row],[art]]="60",tabDaten[[#This Row],[art]]="70"),tabDaten[[#This Row],[Rechnung]],tabDaten[[#This Row],[Rechnung]]*-1)</f>
        <v>-16387.11</v>
      </c>
      <c r="N2257" s="44">
        <v>1</v>
      </c>
      <c r="O2257" s="45" t="s">
        <v>997</v>
      </c>
      <c r="P2257" s="45" t="s">
        <v>1447</v>
      </c>
      <c r="Q2257" s="45" t="s">
        <v>1723</v>
      </c>
      <c r="R2257" s="45" t="s">
        <v>995</v>
      </c>
      <c r="S2257" s="45" t="s">
        <v>1546</v>
      </c>
      <c r="T2257" s="44" t="s">
        <v>144</v>
      </c>
      <c r="U2257" s="46">
        <v>25000</v>
      </c>
      <c r="V2257" s="46">
        <v>16387.11</v>
      </c>
    </row>
    <row r="2258" spans="2:22" x14ac:dyDescent="0.2">
      <c r="B2258" s="14" t="str">
        <f>IF(tabDaten[[#This Row],[MandNr]]="","Fehler",IF(tabDaten[[#This Row],[MandNr]]=1,"1 Stadt Bad Rappenau","2 Eigenbetrieb Stadtenwässerung"))</f>
        <v>1 Stadt Bad Rappenau</v>
      </c>
      <c r="C2258" s="14" t="str">
        <f>IF(OR(tabDaten[[#This Row],[art]]="00",tabDaten[[#This Row],[art]]="01",tabDaten[[#This Row],[art]]="60",tabDaten[[#This Row],[art]]="61"),"0 Verwaltungshaushalt","1 Vermögenshaushalt")</f>
        <v>0 Verwaltungshaushalt</v>
      </c>
      <c r="D2258" s="14" t="str">
        <f>VLOOKUP(tabDaten[[#This Row],[art]],tabKontenart[],2,FALSE)</f>
        <v>01 Ausgaben VerwaltungsHH</v>
      </c>
      <c r="E2258" s="14" t="str">
        <f>LEFT(tabDaten[[#This Row],[Gld]],1) &amp; "    " &amp;VLOOKUP((tabDaten[[#This Row],[MandNr]]&amp;"x"&amp;LEFT(tabDaten[[#This Row],[Gld]],1)),tabGliederung[],2,FALSE)</f>
        <v>8    Wirtschaftl. Unternehmen,  allg. Grund- und Sondervermögen</v>
      </c>
      <c r="F2258" s="14" t="str">
        <f>LEFT(tabDaten[[#This Row],[Gld]],2) &amp; "    " &amp;VLOOKUP((tabDaten[[#This Row],[MandNr]]&amp;"x"&amp;LEFT(tabDaten[[#This Row],[Gld]],2)),tabGliederung[],2,FALSE)</f>
        <v xml:space="preserve">88    allgemeines Grundvermögen </v>
      </c>
      <c r="G22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8" s="14" t="str">
        <f>LEFT(tabDaten[[#This Row],[Gld]],4) &amp; "    " &amp;VLOOKUP((tabDaten[[#This Row],[MandNr]]&amp;"x"&amp;LEFT(tabDaten[[#This Row],[Gld]],4)),tabGliederung[],2,FALSE)</f>
        <v xml:space="preserve">8830    sonstiges Grundvermögen </v>
      </c>
      <c r="I2258" s="14" t="str">
        <f>IF(OR(LEFT(tabDaten[[#This Row],[Grp]],1)*1=3,LEFT(tabDaten[[#This Row],[Grp]],1)*1=9),LEFT(tabDaten[[#This Row],[Grp]],2),LEFT(tabDaten[[#This Row],[Grp]],1))</f>
        <v>6</v>
      </c>
      <c r="J2258" s="14" t="str">
        <f>VLOOKUP(tabDaten[[#This Row],[GrpKurz]],tabGruppierung[],2,FALSE)</f>
        <v>A   Sächlicher Verwaltungs- und Betriebsaufwand</v>
      </c>
      <c r="K22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8830-650000    Bürobedarf   </v>
      </c>
      <c r="L2258" s="17">
        <f>IF(OR(tabDaten[[#This Row],[art]]="00",tabDaten[[#This Row],[art]]="10"),tabDaten[[#This Row],[Plan]],tabDaten[[#This Row],[Plan]]*-1)</f>
        <v>-400</v>
      </c>
      <c r="M2258" s="18">
        <f>IF(OR(tabDaten[[#This Row],[art]]="00",tabDaten[[#This Row],[art]]="10",tabDaten[[#This Row],[art]]="60",tabDaten[[#This Row],[art]]="70"),tabDaten[[#This Row],[Rechnung]],tabDaten[[#This Row],[Rechnung]]*-1)</f>
        <v>0</v>
      </c>
      <c r="N2258" s="44">
        <v>1</v>
      </c>
      <c r="O2258" s="45" t="s">
        <v>997</v>
      </c>
      <c r="P2258" s="45" t="s">
        <v>1447</v>
      </c>
      <c r="Q2258" s="45" t="s">
        <v>1724</v>
      </c>
      <c r="R2258" s="45" t="s">
        <v>995</v>
      </c>
      <c r="S2258" s="45" t="s">
        <v>1546</v>
      </c>
      <c r="T2258" s="44" t="s">
        <v>119</v>
      </c>
      <c r="U2258" s="46">
        <v>400</v>
      </c>
      <c r="V2258" s="46">
        <v>0</v>
      </c>
    </row>
    <row r="2259" spans="2:22" x14ac:dyDescent="0.2">
      <c r="B2259" s="14" t="str">
        <f>IF(tabDaten[[#This Row],[MandNr]]="","Fehler",IF(tabDaten[[#This Row],[MandNr]]=1,"1 Stadt Bad Rappenau","2 Eigenbetrieb Stadtenwässerung"))</f>
        <v>1 Stadt Bad Rappenau</v>
      </c>
      <c r="C2259" s="14" t="str">
        <f>IF(OR(tabDaten[[#This Row],[art]]="00",tabDaten[[#This Row],[art]]="01",tabDaten[[#This Row],[art]]="60",tabDaten[[#This Row],[art]]="61"),"0 Verwaltungshaushalt","1 Vermögenshaushalt")</f>
        <v>0 Verwaltungshaushalt</v>
      </c>
      <c r="D2259" s="14" t="str">
        <f>VLOOKUP(tabDaten[[#This Row],[art]],tabKontenart[],2,FALSE)</f>
        <v>01 Ausgaben VerwaltungsHH</v>
      </c>
      <c r="E2259" s="14" t="str">
        <f>LEFT(tabDaten[[#This Row],[Gld]],1) &amp; "    " &amp;VLOOKUP((tabDaten[[#This Row],[MandNr]]&amp;"x"&amp;LEFT(tabDaten[[#This Row],[Gld]],1)),tabGliederung[],2,FALSE)</f>
        <v>8    Wirtschaftl. Unternehmen,  allg. Grund- und Sondervermögen</v>
      </c>
      <c r="F2259" s="14" t="str">
        <f>LEFT(tabDaten[[#This Row],[Gld]],2) &amp; "    " &amp;VLOOKUP((tabDaten[[#This Row],[MandNr]]&amp;"x"&amp;LEFT(tabDaten[[#This Row],[Gld]],2)),tabGliederung[],2,FALSE)</f>
        <v xml:space="preserve">88    allgemeines Grundvermögen </v>
      </c>
      <c r="G22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259" s="14" t="str">
        <f>LEFT(tabDaten[[#This Row],[Gld]],4) &amp; "    " &amp;VLOOKUP((tabDaten[[#This Row],[MandNr]]&amp;"x"&amp;LEFT(tabDaten[[#This Row],[Gld]],4)),tabGliederung[],2,FALSE)</f>
        <v xml:space="preserve">8830    sonstiges Grundvermögen </v>
      </c>
      <c r="I2259" s="14" t="str">
        <f>IF(OR(LEFT(tabDaten[[#This Row],[Grp]],1)*1=3,LEFT(tabDaten[[#This Row],[Grp]],1)*1=9),LEFT(tabDaten[[#This Row],[Grp]],2),LEFT(tabDaten[[#This Row],[Grp]],1))</f>
        <v>6</v>
      </c>
      <c r="J2259" s="14" t="str">
        <f>VLOOKUP(tabDaten[[#This Row],[GrpKurz]],tabGruppierung[],2,FALSE)</f>
        <v>A   Sächlicher Verwaltungs- und Betriebsaufwand</v>
      </c>
      <c r="K22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8830-679000    Innere Verrechnungen   </v>
      </c>
      <c r="L2259" s="17">
        <f>IF(OR(tabDaten[[#This Row],[art]]="00",tabDaten[[#This Row],[art]]="10"),tabDaten[[#This Row],[Plan]],tabDaten[[#This Row],[Plan]]*-1)</f>
        <v>-16400</v>
      </c>
      <c r="M2259" s="18">
        <f>IF(OR(tabDaten[[#This Row],[art]]="00",tabDaten[[#This Row],[art]]="10",tabDaten[[#This Row],[art]]="60",tabDaten[[#This Row],[art]]="70"),tabDaten[[#This Row],[Rechnung]],tabDaten[[#This Row],[Rechnung]]*-1)</f>
        <v>0</v>
      </c>
      <c r="N2259" s="44">
        <v>1</v>
      </c>
      <c r="O2259" s="45" t="s">
        <v>997</v>
      </c>
      <c r="P2259" s="45" t="s">
        <v>1447</v>
      </c>
      <c r="Q2259" s="45" t="s">
        <v>1728</v>
      </c>
      <c r="R2259" s="45" t="s">
        <v>995</v>
      </c>
      <c r="S2259" s="45" t="s">
        <v>1546</v>
      </c>
      <c r="T2259" s="44" t="s">
        <v>11</v>
      </c>
      <c r="U2259" s="46">
        <v>16400</v>
      </c>
      <c r="V2259" s="46">
        <v>0</v>
      </c>
    </row>
    <row r="2260" spans="2:22" x14ac:dyDescent="0.2">
      <c r="B2260" s="14" t="str">
        <f>IF(tabDaten[[#This Row],[MandNr]]="","Fehler",IF(tabDaten[[#This Row],[MandNr]]=1,"1 Stadt Bad Rappenau","2 Eigenbetrieb Stadtenwässerung"))</f>
        <v>1 Stadt Bad Rappenau</v>
      </c>
      <c r="C2260" s="14" t="str">
        <f>IF(OR(tabDaten[[#This Row],[art]]="00",tabDaten[[#This Row],[art]]="01",tabDaten[[#This Row],[art]]="60",tabDaten[[#This Row],[art]]="61"),"0 Verwaltungshaushalt","1 Vermögenshaushalt")</f>
        <v>0 Verwaltungshaushalt</v>
      </c>
      <c r="D2260" s="14" t="str">
        <f>VLOOKUP(tabDaten[[#This Row],[art]],tabKontenart[],2,FALSE)</f>
        <v>01 Ausgaben VerwaltungsHH</v>
      </c>
      <c r="E2260" s="14" t="str">
        <f>LEFT(tabDaten[[#This Row],[Gld]],1) &amp; "    " &amp;VLOOKUP((tabDaten[[#This Row],[MandNr]]&amp;"x"&amp;LEFT(tabDaten[[#This Row],[Gld]],1)),tabGliederung[],2,FALSE)</f>
        <v xml:space="preserve">9    allgemeine Finanzwirtschaft </v>
      </c>
      <c r="F2260" s="14" t="str">
        <f>LEFT(tabDaten[[#This Row],[Gld]],2) &amp; "    " &amp;VLOOKUP((tabDaten[[#This Row],[MandNr]]&amp;"x"&amp;LEFT(tabDaten[[#This Row],[Gld]],2)),tabGliederung[],2,FALSE)</f>
        <v xml:space="preserve">90    Steuern, allg. Zuweis. und allg. Umlagen </v>
      </c>
      <c r="G22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2260" s="14" t="str">
        <f>LEFT(tabDaten[[#This Row],[Gld]],4) &amp; "    " &amp;VLOOKUP((tabDaten[[#This Row],[MandNr]]&amp;"x"&amp;LEFT(tabDaten[[#This Row],[Gld]],4)),tabGliederung[],2,FALSE)</f>
        <v xml:space="preserve">9000    Steuern, allg. Zuweis. und allg. Umlagen </v>
      </c>
      <c r="I2260" s="14" t="str">
        <f>IF(OR(LEFT(tabDaten[[#This Row],[Grp]],1)*1=3,LEFT(tabDaten[[#This Row],[Grp]],1)*1=9),LEFT(tabDaten[[#This Row],[Grp]],2),LEFT(tabDaten[[#This Row],[Grp]],1))</f>
        <v>8</v>
      </c>
      <c r="J2260" s="14" t="str">
        <f>VLOOKUP(tabDaten[[#This Row],[GrpKurz]],tabGruppierung[],2,FALSE)</f>
        <v>A   Sonstige Finanzausgaben</v>
      </c>
      <c r="K22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9000-810000    Gewerbesteuerumlage   </v>
      </c>
      <c r="L2260" s="17">
        <f>IF(OR(tabDaten[[#This Row],[art]]="00",tabDaten[[#This Row],[art]]="10"),tabDaten[[#This Row],[Plan]],tabDaten[[#This Row],[Plan]]*-1)</f>
        <v>-1081600</v>
      </c>
      <c r="M2260" s="18">
        <f>IF(OR(tabDaten[[#This Row],[art]]="00",tabDaten[[#This Row],[art]]="10",tabDaten[[#This Row],[art]]="60",tabDaten[[#This Row],[art]]="70"),tabDaten[[#This Row],[Rechnung]],tabDaten[[#This Row],[Rechnung]]*-1)</f>
        <v>-1190266.54</v>
      </c>
      <c r="N2260" s="44">
        <v>1</v>
      </c>
      <c r="O2260" s="45" t="s">
        <v>997</v>
      </c>
      <c r="P2260" s="45" t="s">
        <v>1452</v>
      </c>
      <c r="Q2260" s="45" t="s">
        <v>1798</v>
      </c>
      <c r="R2260" s="45" t="s">
        <v>995</v>
      </c>
      <c r="S2260" s="45" t="s">
        <v>1546</v>
      </c>
      <c r="T2260" s="44" t="s">
        <v>285</v>
      </c>
      <c r="U2260" s="46">
        <v>1081600</v>
      </c>
      <c r="V2260" s="46">
        <v>1190266.54</v>
      </c>
    </row>
    <row r="2261" spans="2:22" x14ac:dyDescent="0.2">
      <c r="B2261" s="14" t="str">
        <f>IF(tabDaten[[#This Row],[MandNr]]="","Fehler",IF(tabDaten[[#This Row],[MandNr]]=1,"1 Stadt Bad Rappenau","2 Eigenbetrieb Stadtenwässerung"))</f>
        <v>1 Stadt Bad Rappenau</v>
      </c>
      <c r="C2261" s="14" t="str">
        <f>IF(OR(tabDaten[[#This Row],[art]]="00",tabDaten[[#This Row],[art]]="01",tabDaten[[#This Row],[art]]="60",tabDaten[[#This Row],[art]]="61"),"0 Verwaltungshaushalt","1 Vermögenshaushalt")</f>
        <v>0 Verwaltungshaushalt</v>
      </c>
      <c r="D2261" s="14" t="str">
        <f>VLOOKUP(tabDaten[[#This Row],[art]],tabKontenart[],2,FALSE)</f>
        <v>01 Ausgaben VerwaltungsHH</v>
      </c>
      <c r="E2261" s="14" t="str">
        <f>LEFT(tabDaten[[#This Row],[Gld]],1) &amp; "    " &amp;VLOOKUP((tabDaten[[#This Row],[MandNr]]&amp;"x"&amp;LEFT(tabDaten[[#This Row],[Gld]],1)),tabGliederung[],2,FALSE)</f>
        <v xml:space="preserve">9    allgemeine Finanzwirtschaft </v>
      </c>
      <c r="F2261" s="14" t="str">
        <f>LEFT(tabDaten[[#This Row],[Gld]],2) &amp; "    " &amp;VLOOKUP((tabDaten[[#This Row],[MandNr]]&amp;"x"&amp;LEFT(tabDaten[[#This Row],[Gld]],2)),tabGliederung[],2,FALSE)</f>
        <v xml:space="preserve">90    Steuern, allg. Zuweis. und allg. Umlagen </v>
      </c>
      <c r="G22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2261" s="14" t="str">
        <f>LEFT(tabDaten[[#This Row],[Gld]],4) &amp; "    " &amp;VLOOKUP((tabDaten[[#This Row],[MandNr]]&amp;"x"&amp;LEFT(tabDaten[[#This Row],[Gld]],4)),tabGliederung[],2,FALSE)</f>
        <v xml:space="preserve">9000    Steuern, allg. Zuweis. und allg. Umlagen </v>
      </c>
      <c r="I2261" s="14" t="str">
        <f>IF(OR(LEFT(tabDaten[[#This Row],[Grp]],1)*1=3,LEFT(tabDaten[[#This Row],[Grp]],1)*1=9),LEFT(tabDaten[[#This Row],[Grp]],2),LEFT(tabDaten[[#This Row],[Grp]],1))</f>
        <v>8</v>
      </c>
      <c r="J2261" s="14" t="str">
        <f>VLOOKUP(tabDaten[[#This Row],[GrpKurz]],tabGruppierung[],2,FALSE)</f>
        <v>A   Sonstige Finanzausgaben</v>
      </c>
      <c r="K22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9000-831000    Finanzausgleichsumlage   </v>
      </c>
      <c r="L2261" s="17">
        <f>IF(OR(tabDaten[[#This Row],[art]]="00",tabDaten[[#This Row],[art]]="10"),tabDaten[[#This Row],[Plan]],tabDaten[[#This Row],[Plan]]*-1)</f>
        <v>-6126200</v>
      </c>
      <c r="M2261" s="18">
        <f>IF(OR(tabDaten[[#This Row],[art]]="00",tabDaten[[#This Row],[art]]="10",tabDaten[[#This Row],[art]]="60",tabDaten[[#This Row],[art]]="70"),tabDaten[[#This Row],[Rechnung]],tabDaten[[#This Row],[Rechnung]]*-1)</f>
        <v>-6118747.7999999998</v>
      </c>
      <c r="N2261" s="44">
        <v>1</v>
      </c>
      <c r="O2261" s="45" t="s">
        <v>997</v>
      </c>
      <c r="P2261" s="45" t="s">
        <v>1452</v>
      </c>
      <c r="Q2261" s="45" t="s">
        <v>1799</v>
      </c>
      <c r="R2261" s="45" t="s">
        <v>995</v>
      </c>
      <c r="S2261" s="45" t="s">
        <v>1546</v>
      </c>
      <c r="T2261" s="44" t="s">
        <v>286</v>
      </c>
      <c r="U2261" s="46">
        <v>6126200</v>
      </c>
      <c r="V2261" s="46">
        <v>6118747.7999999998</v>
      </c>
    </row>
    <row r="2262" spans="2:22" x14ac:dyDescent="0.2">
      <c r="B2262" s="14" t="str">
        <f>IF(tabDaten[[#This Row],[MandNr]]="","Fehler",IF(tabDaten[[#This Row],[MandNr]]=1,"1 Stadt Bad Rappenau","2 Eigenbetrieb Stadtenwässerung"))</f>
        <v>1 Stadt Bad Rappenau</v>
      </c>
      <c r="C2262" s="14" t="str">
        <f>IF(OR(tabDaten[[#This Row],[art]]="00",tabDaten[[#This Row],[art]]="01",tabDaten[[#This Row],[art]]="60",tabDaten[[#This Row],[art]]="61"),"0 Verwaltungshaushalt","1 Vermögenshaushalt")</f>
        <v>0 Verwaltungshaushalt</v>
      </c>
      <c r="D2262" s="14" t="str">
        <f>VLOOKUP(tabDaten[[#This Row],[art]],tabKontenart[],2,FALSE)</f>
        <v>01 Ausgaben VerwaltungsHH</v>
      </c>
      <c r="E2262" s="14" t="str">
        <f>LEFT(tabDaten[[#This Row],[Gld]],1) &amp; "    " &amp;VLOOKUP((tabDaten[[#This Row],[MandNr]]&amp;"x"&amp;LEFT(tabDaten[[#This Row],[Gld]],1)),tabGliederung[],2,FALSE)</f>
        <v xml:space="preserve">9    allgemeine Finanzwirtschaft </v>
      </c>
      <c r="F2262" s="14" t="str">
        <f>LEFT(tabDaten[[#This Row],[Gld]],2) &amp; "    " &amp;VLOOKUP((tabDaten[[#This Row],[MandNr]]&amp;"x"&amp;LEFT(tabDaten[[#This Row],[Gld]],2)),tabGliederung[],2,FALSE)</f>
        <v xml:space="preserve">90    Steuern, allg. Zuweis. und allg. Umlagen </v>
      </c>
      <c r="G22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2262" s="14" t="str">
        <f>LEFT(tabDaten[[#This Row],[Gld]],4) &amp; "    " &amp;VLOOKUP((tabDaten[[#This Row],[MandNr]]&amp;"x"&amp;LEFT(tabDaten[[#This Row],[Gld]],4)),tabGliederung[],2,FALSE)</f>
        <v xml:space="preserve">9000    Steuern, allg. Zuweis. und allg. Umlagen </v>
      </c>
      <c r="I2262" s="14" t="str">
        <f>IF(OR(LEFT(tabDaten[[#This Row],[Grp]],1)*1=3,LEFT(tabDaten[[#This Row],[Grp]],1)*1=9),LEFT(tabDaten[[#This Row],[Grp]],2),LEFT(tabDaten[[#This Row],[Grp]],1))</f>
        <v>8</v>
      </c>
      <c r="J2262" s="14" t="str">
        <f>VLOOKUP(tabDaten[[#This Row],[GrpKurz]],tabGruppierung[],2,FALSE)</f>
        <v>A   Sonstige Finanzausgaben</v>
      </c>
      <c r="K22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9000-832000    Kreisumlage   </v>
      </c>
      <c r="L2262" s="17">
        <f>IF(OR(tabDaten[[#This Row],[art]]="00",tabDaten[[#This Row],[art]]="10"),tabDaten[[#This Row],[Plan]],tabDaten[[#This Row],[Plan]]*-1)</f>
        <v>-8316100</v>
      </c>
      <c r="M2262" s="18">
        <f>IF(OR(tabDaten[[#This Row],[art]]="00",tabDaten[[#This Row],[art]]="10",tabDaten[[#This Row],[art]]="60",tabDaten[[#This Row],[art]]="70"),tabDaten[[#This Row],[Rechnung]],tabDaten[[#This Row],[Rechnung]]*-1)</f>
        <v>-8305240</v>
      </c>
      <c r="N2262" s="44">
        <v>1</v>
      </c>
      <c r="O2262" s="45" t="s">
        <v>997</v>
      </c>
      <c r="P2262" s="45" t="s">
        <v>1452</v>
      </c>
      <c r="Q2262" s="45" t="s">
        <v>1800</v>
      </c>
      <c r="R2262" s="45" t="s">
        <v>995</v>
      </c>
      <c r="S2262" s="45" t="s">
        <v>1546</v>
      </c>
      <c r="T2262" s="44" t="s">
        <v>287</v>
      </c>
      <c r="U2262" s="46">
        <v>8316100</v>
      </c>
      <c r="V2262" s="46">
        <v>8305240</v>
      </c>
    </row>
    <row r="2263" spans="2:22" x14ac:dyDescent="0.2">
      <c r="B2263" s="14" t="str">
        <f>IF(tabDaten[[#This Row],[MandNr]]="","Fehler",IF(tabDaten[[#This Row],[MandNr]]=1,"1 Stadt Bad Rappenau","2 Eigenbetrieb Stadtenwässerung"))</f>
        <v>1 Stadt Bad Rappenau</v>
      </c>
      <c r="C2263" s="14" t="str">
        <f>IF(OR(tabDaten[[#This Row],[art]]="00",tabDaten[[#This Row],[art]]="01",tabDaten[[#This Row],[art]]="60",tabDaten[[#This Row],[art]]="61"),"0 Verwaltungshaushalt","1 Vermögenshaushalt")</f>
        <v>0 Verwaltungshaushalt</v>
      </c>
      <c r="D2263" s="14" t="str">
        <f>VLOOKUP(tabDaten[[#This Row],[art]],tabKontenart[],2,FALSE)</f>
        <v>01 Ausgaben VerwaltungsHH</v>
      </c>
      <c r="E2263" s="14" t="str">
        <f>LEFT(tabDaten[[#This Row],[Gld]],1) &amp; "    " &amp;VLOOKUP((tabDaten[[#This Row],[MandNr]]&amp;"x"&amp;LEFT(tabDaten[[#This Row],[Gld]],1)),tabGliederung[],2,FALSE)</f>
        <v xml:space="preserve">9    allgemeine Finanzwirtschaft </v>
      </c>
      <c r="F2263" s="14" t="str">
        <f>LEFT(tabDaten[[#This Row],[Gld]],2) &amp; "    " &amp;VLOOKUP((tabDaten[[#This Row],[MandNr]]&amp;"x"&amp;LEFT(tabDaten[[#This Row],[Gld]],2)),tabGliederung[],2,FALSE)</f>
        <v xml:space="preserve">91    sonstige allgemeine Finanzwirtschaft </v>
      </c>
      <c r="G22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263" s="14" t="str">
        <f>LEFT(tabDaten[[#This Row],[Gld]],4) &amp; "    " &amp;VLOOKUP((tabDaten[[#This Row],[MandNr]]&amp;"x"&amp;LEFT(tabDaten[[#This Row],[Gld]],4)),tabGliederung[],2,FALSE)</f>
        <v>9100    sonstige allgemeine  Finanzwirtschaft</v>
      </c>
      <c r="I2263" s="14" t="str">
        <f>IF(OR(LEFT(tabDaten[[#This Row],[Grp]],1)*1=3,LEFT(tabDaten[[#This Row],[Grp]],1)*1=9),LEFT(tabDaten[[#This Row],[Grp]],2),LEFT(tabDaten[[#This Row],[Grp]],1))</f>
        <v>6</v>
      </c>
      <c r="J2263" s="14" t="str">
        <f>VLOOKUP(tabDaten[[#This Row],[GrpKurz]],tabGruppierung[],2,FALSE)</f>
        <v>A   Sächlicher Verwaltungs- und Betriebsaufwand</v>
      </c>
      <c r="K22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9100-686000    Auflösung passivierter Ertragszuschüsse   </v>
      </c>
      <c r="L2263" s="17">
        <f>IF(OR(tabDaten[[#This Row],[art]]="00",tabDaten[[#This Row],[art]]="10"),tabDaten[[#This Row],[Plan]],tabDaten[[#This Row],[Plan]]*-1)</f>
        <v>-336800</v>
      </c>
      <c r="M2263" s="18">
        <f>IF(OR(tabDaten[[#This Row],[art]]="00",tabDaten[[#This Row],[art]]="10",tabDaten[[#This Row],[art]]="60",tabDaten[[#This Row],[art]]="70"),tabDaten[[#This Row],[Rechnung]],tabDaten[[#This Row],[Rechnung]]*-1)</f>
        <v>-316970.96999999997</v>
      </c>
      <c r="N2263" s="44">
        <v>1</v>
      </c>
      <c r="O2263" s="45" t="s">
        <v>997</v>
      </c>
      <c r="P2263" s="45" t="s">
        <v>1454</v>
      </c>
      <c r="Q2263" s="45" t="s">
        <v>1801</v>
      </c>
      <c r="R2263" s="45" t="s">
        <v>995</v>
      </c>
      <c r="S2263" s="45" t="s">
        <v>1546</v>
      </c>
      <c r="T2263" s="44" t="s">
        <v>288</v>
      </c>
      <c r="U2263" s="46">
        <v>336800</v>
      </c>
      <c r="V2263" s="46">
        <v>316970.96999999997</v>
      </c>
    </row>
    <row r="2264" spans="2:22" x14ac:dyDescent="0.2">
      <c r="B2264" s="14" t="str">
        <f>IF(tabDaten[[#This Row],[MandNr]]="","Fehler",IF(tabDaten[[#This Row],[MandNr]]=1,"1 Stadt Bad Rappenau","2 Eigenbetrieb Stadtenwässerung"))</f>
        <v>1 Stadt Bad Rappenau</v>
      </c>
      <c r="C2264" s="14" t="str">
        <f>IF(OR(tabDaten[[#This Row],[art]]="00",tabDaten[[#This Row],[art]]="01",tabDaten[[#This Row],[art]]="60",tabDaten[[#This Row],[art]]="61"),"0 Verwaltungshaushalt","1 Vermögenshaushalt")</f>
        <v>0 Verwaltungshaushalt</v>
      </c>
      <c r="D2264" s="14" t="str">
        <f>VLOOKUP(tabDaten[[#This Row],[art]],tabKontenart[],2,FALSE)</f>
        <v>01 Ausgaben VerwaltungsHH</v>
      </c>
      <c r="E2264" s="14" t="str">
        <f>LEFT(tabDaten[[#This Row],[Gld]],1) &amp; "    " &amp;VLOOKUP((tabDaten[[#This Row],[MandNr]]&amp;"x"&amp;LEFT(tabDaten[[#This Row],[Gld]],1)),tabGliederung[],2,FALSE)</f>
        <v xml:space="preserve">9    allgemeine Finanzwirtschaft </v>
      </c>
      <c r="F2264" s="14" t="str">
        <f>LEFT(tabDaten[[#This Row],[Gld]],2) &amp; "    " &amp;VLOOKUP((tabDaten[[#This Row],[MandNr]]&amp;"x"&amp;LEFT(tabDaten[[#This Row],[Gld]],2)),tabGliederung[],2,FALSE)</f>
        <v xml:space="preserve">91    sonstige allgemeine Finanzwirtschaft </v>
      </c>
      <c r="G22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264" s="14" t="str">
        <f>LEFT(tabDaten[[#This Row],[Gld]],4) &amp; "    " &amp;VLOOKUP((tabDaten[[#This Row],[MandNr]]&amp;"x"&amp;LEFT(tabDaten[[#This Row],[Gld]],4)),tabGliederung[],2,FALSE)</f>
        <v>9100    sonstige allgemeine  Finanzwirtschaft</v>
      </c>
      <c r="I2264" s="14" t="str">
        <f>IF(OR(LEFT(tabDaten[[#This Row],[Grp]],1)*1=3,LEFT(tabDaten[[#This Row],[Grp]],1)*1=9),LEFT(tabDaten[[#This Row],[Grp]],2),LEFT(tabDaten[[#This Row],[Grp]],1))</f>
        <v>8</v>
      </c>
      <c r="J2264" s="14" t="str">
        <f>VLOOKUP(tabDaten[[#This Row],[GrpKurz]],tabGruppierung[],2,FALSE)</f>
        <v>A   Sonstige Finanzausgaben</v>
      </c>
      <c r="K22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9100-806000    Zinsen für Kredite von sonstigen öffentlichen Sonderrechnungen (Landesbanken etc.) </v>
      </c>
      <c r="L2264" s="17">
        <f>IF(OR(tabDaten[[#This Row],[art]]="00",tabDaten[[#This Row],[art]]="10"),tabDaten[[#This Row],[Plan]],tabDaten[[#This Row],[Plan]]*-1)</f>
        <v>-104800</v>
      </c>
      <c r="M2264" s="18">
        <f>IF(OR(tabDaten[[#This Row],[art]]="00",tabDaten[[#This Row],[art]]="10",tabDaten[[#This Row],[art]]="60",tabDaten[[#This Row],[art]]="70"),tabDaten[[#This Row],[Rechnung]],tabDaten[[#This Row],[Rechnung]]*-1)</f>
        <v>-104710.66</v>
      </c>
      <c r="N2264" s="44">
        <v>1</v>
      </c>
      <c r="O2264" s="45" t="s">
        <v>997</v>
      </c>
      <c r="P2264" s="45" t="s">
        <v>1454</v>
      </c>
      <c r="Q2264" s="45" t="s">
        <v>1802</v>
      </c>
      <c r="R2264" s="45" t="s">
        <v>995</v>
      </c>
      <c r="S2264" s="45" t="s">
        <v>1546</v>
      </c>
      <c r="T2264" s="44" t="s">
        <v>289</v>
      </c>
      <c r="U2264" s="46">
        <v>104800</v>
      </c>
      <c r="V2264" s="46">
        <v>104710.66</v>
      </c>
    </row>
    <row r="2265" spans="2:22" x14ac:dyDescent="0.2">
      <c r="B2265" s="14" t="str">
        <f>IF(tabDaten[[#This Row],[MandNr]]="","Fehler",IF(tabDaten[[#This Row],[MandNr]]=1,"1 Stadt Bad Rappenau","2 Eigenbetrieb Stadtenwässerung"))</f>
        <v>1 Stadt Bad Rappenau</v>
      </c>
      <c r="C2265" s="14" t="str">
        <f>IF(OR(tabDaten[[#This Row],[art]]="00",tabDaten[[#This Row],[art]]="01",tabDaten[[#This Row],[art]]="60",tabDaten[[#This Row],[art]]="61"),"0 Verwaltungshaushalt","1 Vermögenshaushalt")</f>
        <v>0 Verwaltungshaushalt</v>
      </c>
      <c r="D2265" s="14" t="str">
        <f>VLOOKUP(tabDaten[[#This Row],[art]],tabKontenart[],2,FALSE)</f>
        <v>01 Ausgaben VerwaltungsHH</v>
      </c>
      <c r="E2265" s="14" t="str">
        <f>LEFT(tabDaten[[#This Row],[Gld]],1) &amp; "    " &amp;VLOOKUP((tabDaten[[#This Row],[MandNr]]&amp;"x"&amp;LEFT(tabDaten[[#This Row],[Gld]],1)),tabGliederung[],2,FALSE)</f>
        <v xml:space="preserve">9    allgemeine Finanzwirtschaft </v>
      </c>
      <c r="F2265" s="14" t="str">
        <f>LEFT(tabDaten[[#This Row],[Gld]],2) &amp; "    " &amp;VLOOKUP((tabDaten[[#This Row],[MandNr]]&amp;"x"&amp;LEFT(tabDaten[[#This Row],[Gld]],2)),tabGliederung[],2,FALSE)</f>
        <v xml:space="preserve">91    sonstige allgemeine Finanzwirtschaft </v>
      </c>
      <c r="G22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265" s="14" t="str">
        <f>LEFT(tabDaten[[#This Row],[Gld]],4) &amp; "    " &amp;VLOOKUP((tabDaten[[#This Row],[MandNr]]&amp;"x"&amp;LEFT(tabDaten[[#This Row],[Gld]],4)),tabGliederung[],2,FALSE)</f>
        <v>9100    sonstige allgemeine  Finanzwirtschaft</v>
      </c>
      <c r="I2265" s="14" t="str">
        <f>IF(OR(LEFT(tabDaten[[#This Row],[Grp]],1)*1=3,LEFT(tabDaten[[#This Row],[Grp]],1)*1=9),LEFT(tabDaten[[#This Row],[Grp]],2),LEFT(tabDaten[[#This Row],[Grp]],1))</f>
        <v>8</v>
      </c>
      <c r="J2265" s="14" t="str">
        <f>VLOOKUP(tabDaten[[#This Row],[GrpKurz]],tabGruppierung[],2,FALSE)</f>
        <v>A   Sonstige Finanzausgaben</v>
      </c>
      <c r="K22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9100-807000    Zinsen für Kredite von Privaten Unternehmen (Banken)  </v>
      </c>
      <c r="L2265" s="17">
        <f>IF(OR(tabDaten[[#This Row],[art]]="00",tabDaten[[#This Row],[art]]="10"),tabDaten[[#This Row],[Plan]],tabDaten[[#This Row],[Plan]]*-1)</f>
        <v>-54200</v>
      </c>
      <c r="M2265" s="18">
        <f>IF(OR(tabDaten[[#This Row],[art]]="00",tabDaten[[#This Row],[art]]="10",tabDaten[[#This Row],[art]]="60",tabDaten[[#This Row],[art]]="70"),tabDaten[[#This Row],[Rechnung]],tabDaten[[#This Row],[Rechnung]]*-1)</f>
        <v>-54155.18</v>
      </c>
      <c r="N2265" s="44">
        <v>1</v>
      </c>
      <c r="O2265" s="45" t="s">
        <v>997</v>
      </c>
      <c r="P2265" s="45" t="s">
        <v>1454</v>
      </c>
      <c r="Q2265" s="45" t="s">
        <v>1803</v>
      </c>
      <c r="R2265" s="45" t="s">
        <v>995</v>
      </c>
      <c r="S2265" s="45" t="s">
        <v>1546</v>
      </c>
      <c r="T2265" s="44" t="s">
        <v>290</v>
      </c>
      <c r="U2265" s="46">
        <v>54200</v>
      </c>
      <c r="V2265" s="46">
        <v>54155.18</v>
      </c>
    </row>
    <row r="2266" spans="2:22" x14ac:dyDescent="0.2">
      <c r="B2266" s="14" t="str">
        <f>IF(tabDaten[[#This Row],[MandNr]]="","Fehler",IF(tabDaten[[#This Row],[MandNr]]=1,"1 Stadt Bad Rappenau","2 Eigenbetrieb Stadtenwässerung"))</f>
        <v>1 Stadt Bad Rappenau</v>
      </c>
      <c r="C2266" s="14" t="str">
        <f>IF(OR(tabDaten[[#This Row],[art]]="00",tabDaten[[#This Row],[art]]="01",tabDaten[[#This Row],[art]]="60",tabDaten[[#This Row],[art]]="61"),"0 Verwaltungshaushalt","1 Vermögenshaushalt")</f>
        <v>0 Verwaltungshaushalt</v>
      </c>
      <c r="D2266" s="14" t="str">
        <f>VLOOKUP(tabDaten[[#This Row],[art]],tabKontenart[],2,FALSE)</f>
        <v>01 Ausgaben VerwaltungsHH</v>
      </c>
      <c r="E2266" s="14" t="str">
        <f>LEFT(tabDaten[[#This Row],[Gld]],1) &amp; "    " &amp;VLOOKUP((tabDaten[[#This Row],[MandNr]]&amp;"x"&amp;LEFT(tabDaten[[#This Row],[Gld]],1)),tabGliederung[],2,FALSE)</f>
        <v xml:space="preserve">9    allgemeine Finanzwirtschaft </v>
      </c>
      <c r="F2266" s="14" t="str">
        <f>LEFT(tabDaten[[#This Row],[Gld]],2) &amp; "    " &amp;VLOOKUP((tabDaten[[#This Row],[MandNr]]&amp;"x"&amp;LEFT(tabDaten[[#This Row],[Gld]],2)),tabGliederung[],2,FALSE)</f>
        <v xml:space="preserve">91    sonstige allgemeine Finanzwirtschaft </v>
      </c>
      <c r="G22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266" s="14" t="str">
        <f>LEFT(tabDaten[[#This Row],[Gld]],4) &amp; "    " &amp;VLOOKUP((tabDaten[[#This Row],[MandNr]]&amp;"x"&amp;LEFT(tabDaten[[#This Row],[Gld]],4)),tabGliederung[],2,FALSE)</f>
        <v>9100    sonstige allgemeine  Finanzwirtschaft</v>
      </c>
      <c r="I2266" s="14" t="str">
        <f>IF(OR(LEFT(tabDaten[[#This Row],[Grp]],1)*1=3,LEFT(tabDaten[[#This Row],[Grp]],1)*1=9),LEFT(tabDaten[[#This Row],[Grp]],2),LEFT(tabDaten[[#This Row],[Grp]],1))</f>
        <v>8</v>
      </c>
      <c r="J2266" s="14" t="str">
        <f>VLOOKUP(tabDaten[[#This Row],[GrpKurz]],tabGruppierung[],2,FALSE)</f>
        <v>A   Sonstige Finanzausgaben</v>
      </c>
      <c r="K22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9100-807100    Zinsen für Kassenkredite   </v>
      </c>
      <c r="L2266" s="17">
        <f>IF(OR(tabDaten[[#This Row],[art]]="00",tabDaten[[#This Row],[art]]="10"),tabDaten[[#This Row],[Plan]],tabDaten[[#This Row],[Plan]]*-1)</f>
        <v>-2000</v>
      </c>
      <c r="M2266" s="18">
        <f>IF(OR(tabDaten[[#This Row],[art]]="00",tabDaten[[#This Row],[art]]="10",tabDaten[[#This Row],[art]]="60",tabDaten[[#This Row],[art]]="70"),tabDaten[[#This Row],[Rechnung]],tabDaten[[#This Row],[Rechnung]]*-1)</f>
        <v>0</v>
      </c>
      <c r="N2266" s="44">
        <v>1</v>
      </c>
      <c r="O2266" s="45" t="s">
        <v>997</v>
      </c>
      <c r="P2266" s="45" t="s">
        <v>1454</v>
      </c>
      <c r="Q2266" s="45" t="s">
        <v>1804</v>
      </c>
      <c r="R2266" s="45" t="s">
        <v>995</v>
      </c>
      <c r="S2266" s="45" t="s">
        <v>1546</v>
      </c>
      <c r="T2266" s="44" t="s">
        <v>291</v>
      </c>
      <c r="U2266" s="46">
        <v>2000</v>
      </c>
      <c r="V2266" s="46">
        <v>0</v>
      </c>
    </row>
    <row r="2267" spans="2:22" x14ac:dyDescent="0.2">
      <c r="B2267" s="14" t="str">
        <f>IF(tabDaten[[#This Row],[MandNr]]="","Fehler",IF(tabDaten[[#This Row],[MandNr]]=1,"1 Stadt Bad Rappenau","2 Eigenbetrieb Stadtenwässerung"))</f>
        <v>1 Stadt Bad Rappenau</v>
      </c>
      <c r="C2267" s="14" t="str">
        <f>IF(OR(tabDaten[[#This Row],[art]]="00",tabDaten[[#This Row],[art]]="01",tabDaten[[#This Row],[art]]="60",tabDaten[[#This Row],[art]]="61"),"0 Verwaltungshaushalt","1 Vermögenshaushalt")</f>
        <v>0 Verwaltungshaushalt</v>
      </c>
      <c r="D2267" s="14" t="str">
        <f>VLOOKUP(tabDaten[[#This Row],[art]],tabKontenart[],2,FALSE)</f>
        <v>01 Ausgaben VerwaltungsHH</v>
      </c>
      <c r="E2267" s="14" t="str">
        <f>LEFT(tabDaten[[#This Row],[Gld]],1) &amp; "    " &amp;VLOOKUP((tabDaten[[#This Row],[MandNr]]&amp;"x"&amp;LEFT(tabDaten[[#This Row],[Gld]],1)),tabGliederung[],2,FALSE)</f>
        <v xml:space="preserve">9    allgemeine Finanzwirtschaft </v>
      </c>
      <c r="F2267" s="14" t="str">
        <f>LEFT(tabDaten[[#This Row],[Gld]],2) &amp; "    " &amp;VLOOKUP((tabDaten[[#This Row],[MandNr]]&amp;"x"&amp;LEFT(tabDaten[[#This Row],[Gld]],2)),tabGliederung[],2,FALSE)</f>
        <v xml:space="preserve">91    sonstige allgemeine Finanzwirtschaft </v>
      </c>
      <c r="G22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267" s="14" t="str">
        <f>LEFT(tabDaten[[#This Row],[Gld]],4) &amp; "    " &amp;VLOOKUP((tabDaten[[#This Row],[MandNr]]&amp;"x"&amp;LEFT(tabDaten[[#This Row],[Gld]],4)),tabGliederung[],2,FALSE)</f>
        <v>9100    sonstige allgemeine  Finanzwirtschaft</v>
      </c>
      <c r="I2267" s="14" t="str">
        <f>IF(OR(LEFT(tabDaten[[#This Row],[Grp]],1)*1=3,LEFT(tabDaten[[#This Row],[Grp]],1)*1=9),LEFT(tabDaten[[#This Row],[Grp]],2),LEFT(tabDaten[[#This Row],[Grp]],1))</f>
        <v>8</v>
      </c>
      <c r="J2267" s="14" t="str">
        <f>VLOOKUP(tabDaten[[#This Row],[GrpKurz]],tabGruppierung[],2,FALSE)</f>
        <v>A   Sonstige Finanzausgaben</v>
      </c>
      <c r="K22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9100-808000    Zinsen aus Leasing und Leibrenten   </v>
      </c>
      <c r="L2267" s="17">
        <f>IF(OR(tabDaten[[#This Row],[art]]="00",tabDaten[[#This Row],[art]]="10"),tabDaten[[#This Row],[Plan]],tabDaten[[#This Row],[Plan]]*-1)</f>
        <v>-12500</v>
      </c>
      <c r="M2267" s="18">
        <f>IF(OR(tabDaten[[#This Row],[art]]="00",tabDaten[[#This Row],[art]]="10",tabDaten[[#This Row],[art]]="60",tabDaten[[#This Row],[art]]="70"),tabDaten[[#This Row],[Rechnung]],tabDaten[[#This Row],[Rechnung]]*-1)</f>
        <v>-12564.76</v>
      </c>
      <c r="N2267" s="44">
        <v>1</v>
      </c>
      <c r="O2267" s="45" t="s">
        <v>997</v>
      </c>
      <c r="P2267" s="45" t="s">
        <v>1454</v>
      </c>
      <c r="Q2267" s="45" t="s">
        <v>2057</v>
      </c>
      <c r="R2267" s="45" t="s">
        <v>995</v>
      </c>
      <c r="S2267" s="45" t="s">
        <v>1546</v>
      </c>
      <c r="T2267" s="44" t="s">
        <v>2058</v>
      </c>
      <c r="U2267" s="46">
        <v>12500</v>
      </c>
      <c r="V2267" s="46">
        <v>12564.76</v>
      </c>
    </row>
    <row r="2268" spans="2:22" x14ac:dyDescent="0.2">
      <c r="B2268" s="14" t="str">
        <f>IF(tabDaten[[#This Row],[MandNr]]="","Fehler",IF(tabDaten[[#This Row],[MandNr]]=1,"1 Stadt Bad Rappenau","2 Eigenbetrieb Stadtenwässerung"))</f>
        <v>1 Stadt Bad Rappenau</v>
      </c>
      <c r="C2268" s="14" t="str">
        <f>IF(OR(tabDaten[[#This Row],[art]]="00",tabDaten[[#This Row],[art]]="01",tabDaten[[#This Row],[art]]="60",tabDaten[[#This Row],[art]]="61"),"0 Verwaltungshaushalt","1 Vermögenshaushalt")</f>
        <v>0 Verwaltungshaushalt</v>
      </c>
      <c r="D2268" s="14" t="str">
        <f>VLOOKUP(tabDaten[[#This Row],[art]],tabKontenart[],2,FALSE)</f>
        <v>01 Ausgaben VerwaltungsHH</v>
      </c>
      <c r="E2268" s="14" t="str">
        <f>LEFT(tabDaten[[#This Row],[Gld]],1) &amp; "    " &amp;VLOOKUP((tabDaten[[#This Row],[MandNr]]&amp;"x"&amp;LEFT(tabDaten[[#This Row],[Gld]],1)),tabGliederung[],2,FALSE)</f>
        <v xml:space="preserve">9    allgemeine Finanzwirtschaft </v>
      </c>
      <c r="F2268" s="14" t="str">
        <f>LEFT(tabDaten[[#This Row],[Gld]],2) &amp; "    " &amp;VLOOKUP((tabDaten[[#This Row],[MandNr]]&amp;"x"&amp;LEFT(tabDaten[[#This Row],[Gld]],2)),tabGliederung[],2,FALSE)</f>
        <v xml:space="preserve">91    sonstige allgemeine Finanzwirtschaft </v>
      </c>
      <c r="G22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268" s="14" t="str">
        <f>LEFT(tabDaten[[#This Row],[Gld]],4) &amp; "    " &amp;VLOOKUP((tabDaten[[#This Row],[MandNr]]&amp;"x"&amp;LEFT(tabDaten[[#This Row],[Gld]],4)),tabGliederung[],2,FALSE)</f>
        <v>9100    sonstige allgemeine  Finanzwirtschaft</v>
      </c>
      <c r="I2268" s="14" t="str">
        <f>IF(OR(LEFT(tabDaten[[#This Row],[Grp]],1)*1=3,LEFT(tabDaten[[#This Row],[Grp]],1)*1=9),LEFT(tabDaten[[#This Row],[Grp]],2),LEFT(tabDaten[[#This Row],[Grp]],1))</f>
        <v>8</v>
      </c>
      <c r="J2268" s="14" t="str">
        <f>VLOOKUP(tabDaten[[#This Row],[GrpKurz]],tabGruppierung[],2,FALSE)</f>
        <v>A   Sonstige Finanzausgaben</v>
      </c>
      <c r="K22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9100-860000    allgemeine Zuführung zum Vermögenshaushalt  </v>
      </c>
      <c r="L2268" s="17">
        <f>IF(OR(tabDaten[[#This Row],[art]]="00",tabDaten[[#This Row],[art]]="10"),tabDaten[[#This Row],[Plan]],tabDaten[[#This Row],[Plan]]*-1)</f>
        <v>-2109600</v>
      </c>
      <c r="M2268" s="18">
        <f>IF(OR(tabDaten[[#This Row],[art]]="00",tabDaten[[#This Row],[art]]="10",tabDaten[[#This Row],[art]]="60",tabDaten[[#This Row],[art]]="70"),tabDaten[[#This Row],[Rechnung]],tabDaten[[#This Row],[Rechnung]]*-1)</f>
        <v>-7327429.54</v>
      </c>
      <c r="N2268" s="44">
        <v>1</v>
      </c>
      <c r="O2268" s="45" t="s">
        <v>997</v>
      </c>
      <c r="P2268" s="45" t="s">
        <v>1454</v>
      </c>
      <c r="Q2268" s="45" t="s">
        <v>1886</v>
      </c>
      <c r="R2268" s="45" t="s">
        <v>995</v>
      </c>
      <c r="S2268" s="45" t="s">
        <v>1546</v>
      </c>
      <c r="T2268" s="44" t="s">
        <v>1887</v>
      </c>
      <c r="U2268" s="46">
        <v>2109600</v>
      </c>
      <c r="V2268" s="46">
        <v>7327429.54</v>
      </c>
    </row>
    <row r="2269" spans="2:22" x14ac:dyDescent="0.2">
      <c r="B2269" s="14" t="str">
        <f>IF(tabDaten[[#This Row],[MandNr]]="","Fehler",IF(tabDaten[[#This Row],[MandNr]]=1,"1 Stadt Bad Rappenau","2 Eigenbetrieb Stadtenwässerung"))</f>
        <v>1 Stadt Bad Rappenau</v>
      </c>
      <c r="C2269" s="14" t="str">
        <f>IF(OR(tabDaten[[#This Row],[art]]="00",tabDaten[[#This Row],[art]]="01",tabDaten[[#This Row],[art]]="60",tabDaten[[#This Row],[art]]="61"),"0 Verwaltungshaushalt","1 Vermögenshaushalt")</f>
        <v>1 Vermögenshaushalt</v>
      </c>
      <c r="D2269" s="14" t="str">
        <f>VLOOKUP(tabDaten[[#This Row],[art]],tabKontenart[],2,FALSE)</f>
        <v>10 Einnahmen VermögensHH</v>
      </c>
      <c r="E2269" s="14" t="str">
        <f>LEFT(tabDaten[[#This Row],[Gld]],1) &amp; "    " &amp;VLOOKUP((tabDaten[[#This Row],[MandNr]]&amp;"x"&amp;LEFT(tabDaten[[#This Row],[Gld]],1)),tabGliederung[],2,FALSE)</f>
        <v xml:space="preserve">1    öffentliche Ordnung </v>
      </c>
      <c r="F2269" s="14" t="str">
        <f>LEFT(tabDaten[[#This Row],[Gld]],2) &amp; "    " &amp;VLOOKUP((tabDaten[[#This Row],[MandNr]]&amp;"x"&amp;LEFT(tabDaten[[#This Row],[Gld]],2)),tabGliederung[],2,FALSE)</f>
        <v xml:space="preserve">13    Feuerschutz </v>
      </c>
      <c r="G22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269" s="14" t="str">
        <f>LEFT(tabDaten[[#This Row],[Gld]],4) &amp; "    " &amp;VLOOKUP((tabDaten[[#This Row],[MandNr]]&amp;"x"&amp;LEFT(tabDaten[[#This Row],[Gld]],4)),tabGliederung[],2,FALSE)</f>
        <v xml:space="preserve">1300    Feuerwehr Bad Rappenau </v>
      </c>
      <c r="I2269" s="14" t="str">
        <f>IF(OR(LEFT(tabDaten[[#This Row],[Grp]],1)*1=3,LEFT(tabDaten[[#This Row],[Grp]],1)*1=9),LEFT(tabDaten[[#This Row],[Grp]],2),LEFT(tabDaten[[#This Row],[Grp]],1))</f>
        <v>36</v>
      </c>
      <c r="J2269" s="14" t="str">
        <f>VLOOKUP(tabDaten[[#This Row],[GrpKurz]],tabGruppierung[],2,FALSE)</f>
        <v>E   Erhaltene Zuweisungen und Zuschüsse für Investitionen</v>
      </c>
      <c r="K22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1300-361000.004    Zuweisungen, Zuschüsse für Investitionen vom Land  </v>
      </c>
      <c r="L2269" s="17">
        <f>IF(OR(tabDaten[[#This Row],[art]]="00",tabDaten[[#This Row],[art]]="10"),tabDaten[[#This Row],[Plan]],tabDaten[[#This Row],[Plan]]*-1)</f>
        <v>93600</v>
      </c>
      <c r="M2269" s="18">
        <f>IF(OR(tabDaten[[#This Row],[art]]="00",tabDaten[[#This Row],[art]]="10",tabDaten[[#This Row],[art]]="60",tabDaten[[#This Row],[art]]="70"),tabDaten[[#This Row],[Rechnung]],tabDaten[[#This Row],[Rechnung]]*-1)</f>
        <v>93600</v>
      </c>
      <c r="N2269" s="44">
        <v>1</v>
      </c>
      <c r="O2269" s="45" t="s">
        <v>1024</v>
      </c>
      <c r="P2269" s="45" t="s">
        <v>1041</v>
      </c>
      <c r="Q2269" s="45" t="s">
        <v>1806</v>
      </c>
      <c r="R2269" s="45" t="s">
        <v>995</v>
      </c>
      <c r="S2269" s="45" t="s">
        <v>1805</v>
      </c>
      <c r="T2269" s="44" t="s">
        <v>292</v>
      </c>
      <c r="U2269" s="46">
        <v>93600</v>
      </c>
      <c r="V2269" s="46">
        <v>93600</v>
      </c>
    </row>
    <row r="2270" spans="2:22" x14ac:dyDescent="0.2">
      <c r="B2270" s="14" t="str">
        <f>IF(tabDaten[[#This Row],[MandNr]]="","Fehler",IF(tabDaten[[#This Row],[MandNr]]=1,"1 Stadt Bad Rappenau","2 Eigenbetrieb Stadtenwässerung"))</f>
        <v>1 Stadt Bad Rappenau</v>
      </c>
      <c r="C2270" s="14" t="str">
        <f>IF(OR(tabDaten[[#This Row],[art]]="00",tabDaten[[#This Row],[art]]="01",tabDaten[[#This Row],[art]]="60",tabDaten[[#This Row],[art]]="61"),"0 Verwaltungshaushalt","1 Vermögenshaushalt")</f>
        <v>1 Vermögenshaushalt</v>
      </c>
      <c r="D2270" s="14" t="str">
        <f>VLOOKUP(tabDaten[[#This Row],[art]],tabKontenart[],2,FALSE)</f>
        <v>10 Einnahmen VermögensHH</v>
      </c>
      <c r="E2270" s="14" t="str">
        <f>LEFT(tabDaten[[#This Row],[Gld]],1) &amp; "    " &amp;VLOOKUP((tabDaten[[#This Row],[MandNr]]&amp;"x"&amp;LEFT(tabDaten[[#This Row],[Gld]],1)),tabGliederung[],2,FALSE)</f>
        <v xml:space="preserve">1    öffentliche Ordnung </v>
      </c>
      <c r="F2270" s="14" t="str">
        <f>LEFT(tabDaten[[#This Row],[Gld]],2) &amp; "    " &amp;VLOOKUP((tabDaten[[#This Row],[MandNr]]&amp;"x"&amp;LEFT(tabDaten[[#This Row],[Gld]],2)),tabGliederung[],2,FALSE)</f>
        <v xml:space="preserve">13    Feuerschutz </v>
      </c>
      <c r="G22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270" s="14" t="str">
        <f>LEFT(tabDaten[[#This Row],[Gld]],4) &amp; "    " &amp;VLOOKUP((tabDaten[[#This Row],[MandNr]]&amp;"x"&amp;LEFT(tabDaten[[#This Row],[Gld]],4)),tabGliederung[],2,FALSE)</f>
        <v xml:space="preserve">1300    Feuerwehr Bad Rappenau </v>
      </c>
      <c r="I2270" s="14" t="str">
        <f>IF(OR(LEFT(tabDaten[[#This Row],[Grp]],1)*1=3,LEFT(tabDaten[[#This Row],[Grp]],1)*1=9),LEFT(tabDaten[[#This Row],[Grp]],2),LEFT(tabDaten[[#This Row],[Grp]],1))</f>
        <v>36</v>
      </c>
      <c r="J2270" s="14" t="str">
        <f>VLOOKUP(tabDaten[[#This Row],[GrpKurz]],tabGruppierung[],2,FALSE)</f>
        <v>E   Erhaltene Zuweisungen und Zuschüsse für Investitionen</v>
      </c>
      <c r="K22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1300-361000.299    Landeszuschuss Feuerwehrgerätehaus Bonfeld/Fürfeld/Treschklingen  </v>
      </c>
      <c r="L2270" s="17">
        <f>IF(OR(tabDaten[[#This Row],[art]]="00",tabDaten[[#This Row],[art]]="10"),tabDaten[[#This Row],[Plan]],tabDaten[[#This Row],[Plan]]*-1)</f>
        <v>120000</v>
      </c>
      <c r="M2270" s="18">
        <f>IF(OR(tabDaten[[#This Row],[art]]="00",tabDaten[[#This Row],[art]]="10",tabDaten[[#This Row],[art]]="60",tabDaten[[#This Row],[art]]="70"),tabDaten[[#This Row],[Rechnung]],tabDaten[[#This Row],[Rechnung]]*-1)</f>
        <v>120000</v>
      </c>
      <c r="N2270" s="44">
        <v>1</v>
      </c>
      <c r="O2270" s="45" t="s">
        <v>1024</v>
      </c>
      <c r="P2270" s="45" t="s">
        <v>1041</v>
      </c>
      <c r="Q2270" s="45" t="s">
        <v>1806</v>
      </c>
      <c r="R2270" s="45" t="s">
        <v>995</v>
      </c>
      <c r="S2270" s="45" t="s">
        <v>1807</v>
      </c>
      <c r="T2270" s="44" t="s">
        <v>2009</v>
      </c>
      <c r="U2270" s="46">
        <v>120000</v>
      </c>
      <c r="V2270" s="46">
        <v>120000</v>
      </c>
    </row>
    <row r="2271" spans="2:22" x14ac:dyDescent="0.2">
      <c r="B2271" s="14" t="str">
        <f>IF(tabDaten[[#This Row],[MandNr]]="","Fehler",IF(tabDaten[[#This Row],[MandNr]]=1,"1 Stadt Bad Rappenau","2 Eigenbetrieb Stadtenwässerung"))</f>
        <v>1 Stadt Bad Rappenau</v>
      </c>
      <c r="C2271" s="14" t="str">
        <f>IF(OR(tabDaten[[#This Row],[art]]="00",tabDaten[[#This Row],[art]]="01",tabDaten[[#This Row],[art]]="60",tabDaten[[#This Row],[art]]="61"),"0 Verwaltungshaushalt","1 Vermögenshaushalt")</f>
        <v>1 Vermögenshaushalt</v>
      </c>
      <c r="D2271" s="14" t="str">
        <f>VLOOKUP(tabDaten[[#This Row],[art]],tabKontenart[],2,FALSE)</f>
        <v>10 Einnahmen VermögensHH</v>
      </c>
      <c r="E2271" s="14" t="str">
        <f>LEFT(tabDaten[[#This Row],[Gld]],1) &amp; "    " &amp;VLOOKUP((tabDaten[[#This Row],[MandNr]]&amp;"x"&amp;LEFT(tabDaten[[#This Row],[Gld]],1)),tabGliederung[],2,FALSE)</f>
        <v xml:space="preserve">2    Schulen </v>
      </c>
      <c r="F2271" s="14" t="str">
        <f>LEFT(tabDaten[[#This Row],[Gld]],2) &amp; "    " &amp;VLOOKUP((tabDaten[[#This Row],[MandNr]]&amp;"x"&amp;LEFT(tabDaten[[#This Row],[Gld]],2)),tabGliederung[],2,FALSE)</f>
        <v>21    Grund - Hauptschulen,  Grundschulförderklassen</v>
      </c>
      <c r="G22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271" s="14" t="str">
        <f>LEFT(tabDaten[[#This Row],[Gld]],4) &amp; "    " &amp;VLOOKUP((tabDaten[[#This Row],[MandNr]]&amp;"x"&amp;LEFT(tabDaten[[#This Row],[Gld]],4)),tabGliederung[],2,FALSE)</f>
        <v xml:space="preserve">2110    Grundschule Bad Rappenau </v>
      </c>
      <c r="I2271" s="14" t="str">
        <f>IF(OR(LEFT(tabDaten[[#This Row],[Grp]],1)*1=3,LEFT(tabDaten[[#This Row],[Grp]],1)*1=9),LEFT(tabDaten[[#This Row],[Grp]],2),LEFT(tabDaten[[#This Row],[Grp]],1))</f>
        <v>36</v>
      </c>
      <c r="J2271" s="14" t="str">
        <f>VLOOKUP(tabDaten[[#This Row],[GrpKurz]],tabGruppierung[],2,FALSE)</f>
        <v>E   Erhaltene Zuweisungen und Zuschüsse für Investitionen</v>
      </c>
      <c r="K22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2110-361000.210    Zuweisungen Zuschüsse für Invest. vom Land  </v>
      </c>
      <c r="L2271" s="17">
        <f>IF(OR(tabDaten[[#This Row],[art]]="00",tabDaten[[#This Row],[art]]="10"),tabDaten[[#This Row],[Plan]],tabDaten[[#This Row],[Plan]]*-1)</f>
        <v>0</v>
      </c>
      <c r="M2271" s="18">
        <f>IF(OR(tabDaten[[#This Row],[art]]="00",tabDaten[[#This Row],[art]]="10",tabDaten[[#This Row],[art]]="60",tabDaten[[#This Row],[art]]="70"),tabDaten[[#This Row],[Rechnung]],tabDaten[[#This Row],[Rechnung]]*-1)</f>
        <v>0</v>
      </c>
      <c r="N2271" s="44">
        <v>1</v>
      </c>
      <c r="O2271" s="45" t="s">
        <v>1024</v>
      </c>
      <c r="P2271" s="45" t="s">
        <v>1061</v>
      </c>
      <c r="Q2271" s="45" t="s">
        <v>1806</v>
      </c>
      <c r="R2271" s="45" t="s">
        <v>995</v>
      </c>
      <c r="S2271" s="45" t="s">
        <v>1566</v>
      </c>
      <c r="T2271" s="44" t="s">
        <v>2139</v>
      </c>
      <c r="U2271" s="46">
        <v>0</v>
      </c>
      <c r="V2271" s="46">
        <v>0</v>
      </c>
    </row>
    <row r="2272" spans="2:22" x14ac:dyDescent="0.2">
      <c r="B2272" s="14" t="str">
        <f>IF(tabDaten[[#This Row],[MandNr]]="","Fehler",IF(tabDaten[[#This Row],[MandNr]]=1,"1 Stadt Bad Rappenau","2 Eigenbetrieb Stadtenwässerung"))</f>
        <v>1 Stadt Bad Rappenau</v>
      </c>
      <c r="C2272" s="14" t="str">
        <f>IF(OR(tabDaten[[#This Row],[art]]="00",tabDaten[[#This Row],[art]]="01",tabDaten[[#This Row],[art]]="60",tabDaten[[#This Row],[art]]="61"),"0 Verwaltungshaushalt","1 Vermögenshaushalt")</f>
        <v>1 Vermögenshaushalt</v>
      </c>
      <c r="D2272" s="14" t="str">
        <f>VLOOKUP(tabDaten[[#This Row],[art]],tabKontenart[],2,FALSE)</f>
        <v>10 Einnahmen VermögensHH</v>
      </c>
      <c r="E2272" s="14" t="str">
        <f>LEFT(tabDaten[[#This Row],[Gld]],1) &amp; "    " &amp;VLOOKUP((tabDaten[[#This Row],[MandNr]]&amp;"x"&amp;LEFT(tabDaten[[#This Row],[Gld]],1)),tabGliederung[],2,FALSE)</f>
        <v xml:space="preserve">2    Schulen </v>
      </c>
      <c r="F2272" s="14" t="str">
        <f>LEFT(tabDaten[[#This Row],[Gld]],2) &amp; "    " &amp;VLOOKUP((tabDaten[[#This Row],[MandNr]]&amp;"x"&amp;LEFT(tabDaten[[#This Row],[Gld]],2)),tabGliederung[],2,FALSE)</f>
        <v>21    Grund - Hauptschulen,  Grundschulförderklassen</v>
      </c>
      <c r="G22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272" s="14" t="str">
        <f>LEFT(tabDaten[[#This Row],[Gld]],4) &amp; "    " &amp;VLOOKUP((tabDaten[[#This Row],[MandNr]]&amp;"x"&amp;LEFT(tabDaten[[#This Row],[Gld]],4)),tabGliederung[],2,FALSE)</f>
        <v xml:space="preserve">2110    Grundschule Bad Rappenau </v>
      </c>
      <c r="I2272" s="14" t="str">
        <f>IF(OR(LEFT(tabDaten[[#This Row],[Grp]],1)*1=3,LEFT(tabDaten[[#This Row],[Grp]],1)*1=9),LEFT(tabDaten[[#This Row],[Grp]],2),LEFT(tabDaten[[#This Row],[Grp]],1))</f>
        <v>36</v>
      </c>
      <c r="J2272" s="14" t="str">
        <f>VLOOKUP(tabDaten[[#This Row],[GrpKurz]],tabGruppierung[],2,FALSE)</f>
        <v>E   Erhaltene Zuweisungen und Zuschüsse für Investitionen</v>
      </c>
      <c r="K22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2110-368000.004    Spenden für die Anschaffung von beweglichen Sachanlagen des VmH  </v>
      </c>
      <c r="L2272" s="17">
        <f>IF(OR(tabDaten[[#This Row],[art]]="00",tabDaten[[#This Row],[art]]="10"),tabDaten[[#This Row],[Plan]],tabDaten[[#This Row],[Plan]]*-1)</f>
        <v>0</v>
      </c>
      <c r="M2272" s="18">
        <f>IF(OR(tabDaten[[#This Row],[art]]="00",tabDaten[[#This Row],[art]]="10",tabDaten[[#This Row],[art]]="60",tabDaten[[#This Row],[art]]="70"),tabDaten[[#This Row],[Rechnung]],tabDaten[[#This Row],[Rechnung]]*-1)</f>
        <v>3308.45</v>
      </c>
      <c r="N2272" s="44">
        <v>1</v>
      </c>
      <c r="O2272" s="45" t="s">
        <v>1024</v>
      </c>
      <c r="P2272" s="45" t="s">
        <v>1061</v>
      </c>
      <c r="Q2272" s="45" t="s">
        <v>2059</v>
      </c>
      <c r="R2272" s="45" t="s">
        <v>995</v>
      </c>
      <c r="S2272" s="45" t="s">
        <v>1805</v>
      </c>
      <c r="T2272" s="44" t="s">
        <v>2213</v>
      </c>
      <c r="U2272" s="46">
        <v>0</v>
      </c>
      <c r="V2272" s="46">
        <v>3308.45</v>
      </c>
    </row>
    <row r="2273" spans="2:22" x14ac:dyDescent="0.2">
      <c r="B2273" s="14" t="str">
        <f>IF(tabDaten[[#This Row],[MandNr]]="","Fehler",IF(tabDaten[[#This Row],[MandNr]]=1,"1 Stadt Bad Rappenau","2 Eigenbetrieb Stadtenwässerung"))</f>
        <v>1 Stadt Bad Rappenau</v>
      </c>
      <c r="C2273" s="14" t="str">
        <f>IF(OR(tabDaten[[#This Row],[art]]="00",tabDaten[[#This Row],[art]]="01",tabDaten[[#This Row],[art]]="60",tabDaten[[#This Row],[art]]="61"),"0 Verwaltungshaushalt","1 Vermögenshaushalt")</f>
        <v>1 Vermögenshaushalt</v>
      </c>
      <c r="D2273" s="14" t="str">
        <f>VLOOKUP(tabDaten[[#This Row],[art]],tabKontenart[],2,FALSE)</f>
        <v>10 Einnahmen VermögensHH</v>
      </c>
      <c r="E2273" s="14" t="str">
        <f>LEFT(tabDaten[[#This Row],[Gld]],1) &amp; "    " &amp;VLOOKUP((tabDaten[[#This Row],[MandNr]]&amp;"x"&amp;LEFT(tabDaten[[#This Row],[Gld]],1)),tabGliederung[],2,FALSE)</f>
        <v xml:space="preserve">2    Schulen </v>
      </c>
      <c r="F2273" s="14" t="str">
        <f>LEFT(tabDaten[[#This Row],[Gld]],2) &amp; "    " &amp;VLOOKUP((tabDaten[[#This Row],[MandNr]]&amp;"x"&amp;LEFT(tabDaten[[#This Row],[Gld]],2)),tabGliederung[],2,FALSE)</f>
        <v xml:space="preserve">28    Gesamtschulen u. dgl. </v>
      </c>
      <c r="G22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273" s="14" t="str">
        <f>LEFT(tabDaten[[#This Row],[Gld]],4) &amp; "    " &amp;VLOOKUP((tabDaten[[#This Row],[MandNr]]&amp;"x"&amp;LEFT(tabDaten[[#This Row],[Gld]],4)),tabGliederung[],2,FALSE)</f>
        <v xml:space="preserve">2820    Gemeinschaftsschule Bad Rappenau </v>
      </c>
      <c r="I2273" s="14" t="str">
        <f>IF(OR(LEFT(tabDaten[[#This Row],[Grp]],1)*1=3,LEFT(tabDaten[[#This Row],[Grp]],1)*1=9),LEFT(tabDaten[[#This Row],[Grp]],2),LEFT(tabDaten[[#This Row],[Grp]],1))</f>
        <v>36</v>
      </c>
      <c r="J2273" s="14" t="str">
        <f>VLOOKUP(tabDaten[[#This Row],[GrpKurz]],tabGruppierung[],2,FALSE)</f>
        <v>E   Erhaltene Zuweisungen und Zuschüsse für Investitionen</v>
      </c>
      <c r="K22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2820-361000.010    Landeszuschuss Umbau und Einrichtung Verbundschule  </v>
      </c>
      <c r="L2273" s="17">
        <f>IF(OR(tabDaten[[#This Row],[art]]="00",tabDaten[[#This Row],[art]]="10"),tabDaten[[#This Row],[Plan]],tabDaten[[#This Row],[Plan]]*-1)</f>
        <v>813000</v>
      </c>
      <c r="M2273" s="18">
        <f>IF(OR(tabDaten[[#This Row],[art]]="00",tabDaten[[#This Row],[art]]="10",tabDaten[[#This Row],[art]]="60",tabDaten[[#This Row],[art]]="70"),tabDaten[[#This Row],[Rechnung]],tabDaten[[#This Row],[Rechnung]]*-1)</f>
        <v>813000</v>
      </c>
      <c r="N2273" s="44">
        <v>1</v>
      </c>
      <c r="O2273" s="45" t="s">
        <v>1024</v>
      </c>
      <c r="P2273" s="45" t="s">
        <v>1097</v>
      </c>
      <c r="Q2273" s="45" t="s">
        <v>1806</v>
      </c>
      <c r="R2273" s="45" t="s">
        <v>995</v>
      </c>
      <c r="S2273" s="45" t="s">
        <v>1810</v>
      </c>
      <c r="T2273" s="44" t="s">
        <v>293</v>
      </c>
      <c r="U2273" s="46">
        <v>813000</v>
      </c>
      <c r="V2273" s="46">
        <v>813000</v>
      </c>
    </row>
    <row r="2274" spans="2:22" x14ac:dyDescent="0.2">
      <c r="B2274" s="14" t="str">
        <f>IF(tabDaten[[#This Row],[MandNr]]="","Fehler",IF(tabDaten[[#This Row],[MandNr]]=1,"1 Stadt Bad Rappenau","2 Eigenbetrieb Stadtenwässerung"))</f>
        <v>1 Stadt Bad Rappenau</v>
      </c>
      <c r="C2274" s="14" t="str">
        <f>IF(OR(tabDaten[[#This Row],[art]]="00",tabDaten[[#This Row],[art]]="01",tabDaten[[#This Row],[art]]="60",tabDaten[[#This Row],[art]]="61"),"0 Verwaltungshaushalt","1 Vermögenshaushalt")</f>
        <v>1 Vermögenshaushalt</v>
      </c>
      <c r="D2274" s="14" t="str">
        <f>VLOOKUP(tabDaten[[#This Row],[art]],tabKontenart[],2,FALSE)</f>
        <v>10 Einnahmen VermögensHH</v>
      </c>
      <c r="E2274" s="14" t="str">
        <f>LEFT(tabDaten[[#This Row],[Gld]],1) &amp; "    " &amp;VLOOKUP((tabDaten[[#This Row],[MandNr]]&amp;"x"&amp;LEFT(tabDaten[[#This Row],[Gld]],1)),tabGliederung[],2,FALSE)</f>
        <v xml:space="preserve">2    Schulen </v>
      </c>
      <c r="F2274" s="14" t="str">
        <f>LEFT(tabDaten[[#This Row],[Gld]],2) &amp; "    " &amp;VLOOKUP((tabDaten[[#This Row],[MandNr]]&amp;"x"&amp;LEFT(tabDaten[[#This Row],[Gld]],2)),tabGliederung[],2,FALSE)</f>
        <v xml:space="preserve">28    Gesamtschulen u. dgl. </v>
      </c>
      <c r="G22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274" s="14" t="str">
        <f>LEFT(tabDaten[[#This Row],[Gld]],4) &amp; "    " &amp;VLOOKUP((tabDaten[[#This Row],[MandNr]]&amp;"x"&amp;LEFT(tabDaten[[#This Row],[Gld]],4)),tabGliederung[],2,FALSE)</f>
        <v xml:space="preserve">2820    Gemeinschaftsschule Bad Rappenau </v>
      </c>
      <c r="I2274" s="14" t="str">
        <f>IF(OR(LEFT(tabDaten[[#This Row],[Grp]],1)*1=3,LEFT(tabDaten[[#This Row],[Grp]],1)*1=9),LEFT(tabDaten[[#This Row],[Grp]],2),LEFT(tabDaten[[#This Row],[Grp]],1))</f>
        <v>36</v>
      </c>
      <c r="J2274" s="14" t="str">
        <f>VLOOKUP(tabDaten[[#This Row],[GrpKurz]],tabGruppierung[],2,FALSE)</f>
        <v>E   Erhaltene Zuweisungen und Zuschüsse für Investitionen</v>
      </c>
      <c r="K22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2820-361000.020    Landeszuschuss Erweiterung Gymnasiale Oberstufe  </v>
      </c>
      <c r="L2274" s="17">
        <f>IF(OR(tabDaten[[#This Row],[art]]="00",tabDaten[[#This Row],[art]]="10"),tabDaten[[#This Row],[Plan]],tabDaten[[#This Row],[Plan]]*-1)</f>
        <v>0</v>
      </c>
      <c r="M2274" s="18">
        <f>IF(OR(tabDaten[[#This Row],[art]]="00",tabDaten[[#This Row],[art]]="10",tabDaten[[#This Row],[art]]="60",tabDaten[[#This Row],[art]]="70"),tabDaten[[#This Row],[Rechnung]],tabDaten[[#This Row],[Rechnung]]*-1)</f>
        <v>0</v>
      </c>
      <c r="N2274" s="44">
        <v>1</v>
      </c>
      <c r="O2274" s="45" t="s">
        <v>1024</v>
      </c>
      <c r="P2274" s="45" t="s">
        <v>1097</v>
      </c>
      <c r="Q2274" s="45" t="s">
        <v>1806</v>
      </c>
      <c r="R2274" s="45" t="s">
        <v>995</v>
      </c>
      <c r="S2274" s="45" t="s">
        <v>1551</v>
      </c>
      <c r="T2274" s="44" t="s">
        <v>2060</v>
      </c>
      <c r="U2274" s="46">
        <v>0</v>
      </c>
      <c r="V2274" s="46">
        <v>0</v>
      </c>
    </row>
    <row r="2275" spans="2:22" x14ac:dyDescent="0.2">
      <c r="B2275" s="14" t="str">
        <f>IF(tabDaten[[#This Row],[MandNr]]="","Fehler",IF(tabDaten[[#This Row],[MandNr]]=1,"1 Stadt Bad Rappenau","2 Eigenbetrieb Stadtenwässerung"))</f>
        <v>1 Stadt Bad Rappenau</v>
      </c>
      <c r="C2275" s="14" t="str">
        <f>IF(OR(tabDaten[[#This Row],[art]]="00",tabDaten[[#This Row],[art]]="01",tabDaten[[#This Row],[art]]="60",tabDaten[[#This Row],[art]]="61"),"0 Verwaltungshaushalt","1 Vermögenshaushalt")</f>
        <v>1 Vermögenshaushalt</v>
      </c>
      <c r="D2275" s="14" t="str">
        <f>VLOOKUP(tabDaten[[#This Row],[art]],tabKontenart[],2,FALSE)</f>
        <v>10 Einnahmen VermögensHH</v>
      </c>
      <c r="E2275" s="14" t="str">
        <f>LEFT(tabDaten[[#This Row],[Gld]],1) &amp; "    " &amp;VLOOKUP((tabDaten[[#This Row],[MandNr]]&amp;"x"&amp;LEFT(tabDaten[[#This Row],[Gld]],1)),tabGliederung[],2,FALSE)</f>
        <v xml:space="preserve">2    Schulen </v>
      </c>
      <c r="F2275" s="14" t="str">
        <f>LEFT(tabDaten[[#This Row],[Gld]],2) &amp; "    " &amp;VLOOKUP((tabDaten[[#This Row],[MandNr]]&amp;"x"&amp;LEFT(tabDaten[[#This Row],[Gld]],2)),tabGliederung[],2,FALSE)</f>
        <v xml:space="preserve">28    Gesamtschulen u. dgl. </v>
      </c>
      <c r="G22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275" s="14" t="str">
        <f>LEFT(tabDaten[[#This Row],[Gld]],4) &amp; "    " &amp;VLOOKUP((tabDaten[[#This Row],[MandNr]]&amp;"x"&amp;LEFT(tabDaten[[#This Row],[Gld]],4)),tabGliederung[],2,FALSE)</f>
        <v xml:space="preserve">2820    Gemeinschaftsschule Bad Rappenau </v>
      </c>
      <c r="I2275" s="14" t="str">
        <f>IF(OR(LEFT(tabDaten[[#This Row],[Grp]],1)*1=3,LEFT(tabDaten[[#This Row],[Grp]],1)*1=9),LEFT(tabDaten[[#This Row],[Grp]],2),LEFT(tabDaten[[#This Row],[Grp]],1))</f>
        <v>36</v>
      </c>
      <c r="J2275" s="14" t="str">
        <f>VLOOKUP(tabDaten[[#This Row],[GrpKurz]],tabGruppierung[],2,FALSE)</f>
        <v>E   Erhaltene Zuweisungen und Zuschüsse für Investitionen</v>
      </c>
      <c r="K22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2820-361500.030    Ausgleichsstock Fassadensanierung Gemeinschaftsschule  </v>
      </c>
      <c r="L2275" s="17">
        <f>IF(OR(tabDaten[[#This Row],[art]]="00",tabDaten[[#This Row],[art]]="10"),tabDaten[[#This Row],[Plan]],tabDaten[[#This Row],[Plan]]*-1)</f>
        <v>365000</v>
      </c>
      <c r="M2275" s="18">
        <f>IF(OR(tabDaten[[#This Row],[art]]="00",tabDaten[[#This Row],[art]]="10",tabDaten[[#This Row],[art]]="60",tabDaten[[#This Row],[art]]="70"),tabDaten[[#This Row],[Rechnung]],tabDaten[[#This Row],[Rechnung]]*-1)</f>
        <v>365000</v>
      </c>
      <c r="N2275" s="44">
        <v>1</v>
      </c>
      <c r="O2275" s="45" t="s">
        <v>1024</v>
      </c>
      <c r="P2275" s="45" t="s">
        <v>1097</v>
      </c>
      <c r="Q2275" s="45" t="s">
        <v>1808</v>
      </c>
      <c r="R2275" s="45" t="s">
        <v>995</v>
      </c>
      <c r="S2275" s="45" t="s">
        <v>1552</v>
      </c>
      <c r="T2275" s="44" t="s">
        <v>2061</v>
      </c>
      <c r="U2275" s="46">
        <v>365000</v>
      </c>
      <c r="V2275" s="46">
        <v>365000</v>
      </c>
    </row>
    <row r="2276" spans="2:22" x14ac:dyDescent="0.2">
      <c r="B2276" s="14" t="str">
        <f>IF(tabDaten[[#This Row],[MandNr]]="","Fehler",IF(tabDaten[[#This Row],[MandNr]]=1,"1 Stadt Bad Rappenau","2 Eigenbetrieb Stadtenwässerung"))</f>
        <v>1 Stadt Bad Rappenau</v>
      </c>
      <c r="C2276" s="14" t="str">
        <f>IF(OR(tabDaten[[#This Row],[art]]="00",tabDaten[[#This Row],[art]]="01",tabDaten[[#This Row],[art]]="60",tabDaten[[#This Row],[art]]="61"),"0 Verwaltungshaushalt","1 Vermögenshaushalt")</f>
        <v>1 Vermögenshaushalt</v>
      </c>
      <c r="D2276" s="14" t="str">
        <f>VLOOKUP(tabDaten[[#This Row],[art]],tabKontenart[],2,FALSE)</f>
        <v>10 Einnahmen VermögensHH</v>
      </c>
      <c r="E2276" s="14" t="str">
        <f>LEFT(tabDaten[[#This Row],[Gld]],1) &amp; "    " &amp;VLOOKUP((tabDaten[[#This Row],[MandNr]]&amp;"x"&amp;LEFT(tabDaten[[#This Row],[Gld]],1)),tabGliederung[],2,FALSE)</f>
        <v xml:space="preserve">2    Schulen </v>
      </c>
      <c r="F2276" s="14" t="str">
        <f>LEFT(tabDaten[[#This Row],[Gld]],2) &amp; "    " &amp;VLOOKUP((tabDaten[[#This Row],[MandNr]]&amp;"x"&amp;LEFT(tabDaten[[#This Row],[Gld]],2)),tabGliederung[],2,FALSE)</f>
        <v xml:space="preserve">29    Übrige schulische Aufgaben </v>
      </c>
      <c r="G22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2276" s="14" t="str">
        <f>LEFT(tabDaten[[#This Row],[Gld]],4) &amp; "    " &amp;VLOOKUP((tabDaten[[#This Row],[MandNr]]&amp;"x"&amp;LEFT(tabDaten[[#This Row],[Gld]],4)),tabGliederung[],2,FALSE)</f>
        <v xml:space="preserve">2950    Schulzentrum Bad Rappenau </v>
      </c>
      <c r="I2276" s="14" t="str">
        <f>IF(OR(LEFT(tabDaten[[#This Row],[Grp]],1)*1=3,LEFT(tabDaten[[#This Row],[Grp]],1)*1=9),LEFT(tabDaten[[#This Row],[Grp]],2),LEFT(tabDaten[[#This Row],[Grp]],1))</f>
        <v>36</v>
      </c>
      <c r="J2276" s="14" t="str">
        <f>VLOOKUP(tabDaten[[#This Row],[GrpKurz]],tabGruppierung[],2,FALSE)</f>
        <v>E   Erhaltene Zuweisungen und Zuschüsse für Investitionen</v>
      </c>
      <c r="K22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2950-361000.021    Landeszuschuss Neu-/Umbau Mensa   </v>
      </c>
      <c r="L2276" s="17">
        <f>IF(OR(tabDaten[[#This Row],[art]]="00",tabDaten[[#This Row],[art]]="10"),tabDaten[[#This Row],[Plan]],tabDaten[[#This Row],[Plan]]*-1)</f>
        <v>900000</v>
      </c>
      <c r="M2276" s="18">
        <f>IF(OR(tabDaten[[#This Row],[art]]="00",tabDaten[[#This Row],[art]]="10",tabDaten[[#This Row],[art]]="60",tabDaten[[#This Row],[art]]="70"),tabDaten[[#This Row],[Rechnung]],tabDaten[[#This Row],[Rechnung]]*-1)</f>
        <v>900000</v>
      </c>
      <c r="N2276" s="44">
        <v>1</v>
      </c>
      <c r="O2276" s="45" t="s">
        <v>1024</v>
      </c>
      <c r="P2276" s="45" t="s">
        <v>1107</v>
      </c>
      <c r="Q2276" s="45" t="s">
        <v>1806</v>
      </c>
      <c r="R2276" s="45" t="s">
        <v>995</v>
      </c>
      <c r="S2276" s="45" t="s">
        <v>1001</v>
      </c>
      <c r="T2276" s="44" t="s">
        <v>2062</v>
      </c>
      <c r="U2276" s="46">
        <v>900000</v>
      </c>
      <c r="V2276" s="46">
        <v>900000</v>
      </c>
    </row>
    <row r="2277" spans="2:22" x14ac:dyDescent="0.2">
      <c r="B2277" s="14" t="str">
        <f>IF(tabDaten[[#This Row],[MandNr]]="","Fehler",IF(tabDaten[[#This Row],[MandNr]]=1,"1 Stadt Bad Rappenau","2 Eigenbetrieb Stadtenwässerung"))</f>
        <v>1 Stadt Bad Rappenau</v>
      </c>
      <c r="C2277" s="14" t="str">
        <f>IF(OR(tabDaten[[#This Row],[art]]="00",tabDaten[[#This Row],[art]]="01",tabDaten[[#This Row],[art]]="60",tabDaten[[#This Row],[art]]="61"),"0 Verwaltungshaushalt","1 Vermögenshaushalt")</f>
        <v>1 Vermögenshaushalt</v>
      </c>
      <c r="D2277" s="14" t="str">
        <f>VLOOKUP(tabDaten[[#This Row],[art]],tabKontenart[],2,FALSE)</f>
        <v>10 Einnahmen VermögensHH</v>
      </c>
      <c r="E2277" s="14" t="str">
        <f>LEFT(tabDaten[[#This Row],[Gld]],1) &amp; "    " &amp;VLOOKUP((tabDaten[[#This Row],[MandNr]]&amp;"x"&amp;LEFT(tabDaten[[#This Row],[Gld]],1)),tabGliederung[],2,FALSE)</f>
        <v xml:space="preserve">2    Schulen </v>
      </c>
      <c r="F2277" s="14" t="str">
        <f>LEFT(tabDaten[[#This Row],[Gld]],2) &amp; "    " &amp;VLOOKUP((tabDaten[[#This Row],[MandNr]]&amp;"x"&amp;LEFT(tabDaten[[#This Row],[Gld]],2)),tabGliederung[],2,FALSE)</f>
        <v xml:space="preserve">29    Übrige schulische Aufgaben </v>
      </c>
      <c r="G22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2277" s="14" t="str">
        <f>LEFT(tabDaten[[#This Row],[Gld]],4) &amp; "    " &amp;VLOOKUP((tabDaten[[#This Row],[MandNr]]&amp;"x"&amp;LEFT(tabDaten[[#This Row],[Gld]],4)),tabGliederung[],2,FALSE)</f>
        <v xml:space="preserve">2950    Schulzentrum Bad Rappenau </v>
      </c>
      <c r="I2277" s="14" t="str">
        <f>IF(OR(LEFT(tabDaten[[#This Row],[Grp]],1)*1=3,LEFT(tabDaten[[#This Row],[Grp]],1)*1=9),LEFT(tabDaten[[#This Row],[Grp]],2),LEFT(tabDaten[[#This Row],[Grp]],1))</f>
        <v>36</v>
      </c>
      <c r="J2277" s="14" t="str">
        <f>VLOOKUP(tabDaten[[#This Row],[GrpKurz]],tabGruppierung[],2,FALSE)</f>
        <v>E   Erhaltene Zuweisungen und Zuschüsse für Investitionen</v>
      </c>
      <c r="K22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2950-361500.021    Ausgleichstock Neu-/Umbau Mensa   </v>
      </c>
      <c r="L2277" s="17">
        <f>IF(OR(tabDaten[[#This Row],[art]]="00",tabDaten[[#This Row],[art]]="10"),tabDaten[[#This Row],[Plan]],tabDaten[[#This Row],[Plan]]*-1)</f>
        <v>500000</v>
      </c>
      <c r="M2277" s="18">
        <f>IF(OR(tabDaten[[#This Row],[art]]="00",tabDaten[[#This Row],[art]]="10",tabDaten[[#This Row],[art]]="60",tabDaten[[#This Row],[art]]="70"),tabDaten[[#This Row],[Rechnung]],tabDaten[[#This Row],[Rechnung]]*-1)</f>
        <v>-102000</v>
      </c>
      <c r="N2277" s="44">
        <v>1</v>
      </c>
      <c r="O2277" s="45" t="s">
        <v>1024</v>
      </c>
      <c r="P2277" s="45" t="s">
        <v>1107</v>
      </c>
      <c r="Q2277" s="45" t="s">
        <v>1808</v>
      </c>
      <c r="R2277" s="45" t="s">
        <v>995</v>
      </c>
      <c r="S2277" s="45" t="s">
        <v>1001</v>
      </c>
      <c r="T2277" s="44" t="s">
        <v>2063</v>
      </c>
      <c r="U2277" s="46">
        <v>500000</v>
      </c>
      <c r="V2277" s="46">
        <v>-102000</v>
      </c>
    </row>
    <row r="2278" spans="2:22" x14ac:dyDescent="0.2">
      <c r="B2278" s="14" t="str">
        <f>IF(tabDaten[[#This Row],[MandNr]]="","Fehler",IF(tabDaten[[#This Row],[MandNr]]=1,"1 Stadt Bad Rappenau","2 Eigenbetrieb Stadtenwässerung"))</f>
        <v>1 Stadt Bad Rappenau</v>
      </c>
      <c r="C2278" s="14" t="str">
        <f>IF(OR(tabDaten[[#This Row],[art]]="00",tabDaten[[#This Row],[art]]="01",tabDaten[[#This Row],[art]]="60",tabDaten[[#This Row],[art]]="61"),"0 Verwaltungshaushalt","1 Vermögenshaushalt")</f>
        <v>1 Vermögenshaushalt</v>
      </c>
      <c r="D2278" s="14" t="str">
        <f>VLOOKUP(tabDaten[[#This Row],[art]],tabKontenart[],2,FALSE)</f>
        <v>10 Einnahmen VermögensHH</v>
      </c>
      <c r="E2278" s="14" t="str">
        <f>LEFT(tabDaten[[#This Row],[Gld]],1) &amp; "    " &amp;VLOOKUP((tabDaten[[#This Row],[MandNr]]&amp;"x"&amp;LEFT(tabDaten[[#This Row],[Gld]],1)),tabGliederung[],2,FALSE)</f>
        <v xml:space="preserve">3    Wissenschaft, Forschung, Kulturpflege </v>
      </c>
      <c r="F2278" s="14" t="str">
        <f>LEFT(tabDaten[[#This Row],[Gld]],2) &amp; "    " &amp;VLOOKUP((tabDaten[[#This Row],[MandNr]]&amp;"x"&amp;LEFT(tabDaten[[#This Row],[Gld]],2)),tabGliederung[],2,FALSE)</f>
        <v xml:space="preserve">36    Denkmalschutz und -pflege </v>
      </c>
      <c r="G22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    Denkmalschutz und -pflege </v>
      </c>
      <c r="H2278" s="14" t="str">
        <f>LEFT(tabDaten[[#This Row],[Gld]],4) &amp; "    " &amp;VLOOKUP((tabDaten[[#This Row],[MandNr]]&amp;"x"&amp;LEFT(tabDaten[[#This Row],[Gld]],4)),tabGliederung[],2,FALSE)</f>
        <v xml:space="preserve">3600    Naturschutz und Landschaftspflege </v>
      </c>
      <c r="I2278" s="14" t="str">
        <f>IF(OR(LEFT(tabDaten[[#This Row],[Grp]],1)*1=3,LEFT(tabDaten[[#This Row],[Grp]],1)*1=9),LEFT(tabDaten[[#This Row],[Grp]],2),LEFT(tabDaten[[#This Row],[Grp]],1))</f>
        <v>36</v>
      </c>
      <c r="J2278" s="14" t="str">
        <f>VLOOKUP(tabDaten[[#This Row],[GrpKurz]],tabGruppierung[],2,FALSE)</f>
        <v>E   Erhaltene Zuweisungen und Zuschüsse für Investitionen</v>
      </c>
      <c r="K22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3600-368000.004    Kostenerstattungsbeiträge für Ausgleichsmaßnahmen  </v>
      </c>
      <c r="L2278" s="17">
        <f>IF(OR(tabDaten[[#This Row],[art]]="00",tabDaten[[#This Row],[art]]="10"),tabDaten[[#This Row],[Plan]],tabDaten[[#This Row],[Plan]]*-1)</f>
        <v>0</v>
      </c>
      <c r="M2278" s="18">
        <f>IF(OR(tabDaten[[#This Row],[art]]="00",tabDaten[[#This Row],[art]]="10",tabDaten[[#This Row],[art]]="60",tabDaten[[#This Row],[art]]="70"),tabDaten[[#This Row],[Rechnung]],tabDaten[[#This Row],[Rechnung]]*-1)</f>
        <v>16293.61</v>
      </c>
      <c r="N2278" s="44">
        <v>1</v>
      </c>
      <c r="O2278" s="45" t="s">
        <v>1024</v>
      </c>
      <c r="P2278" s="45" t="s">
        <v>1575</v>
      </c>
      <c r="Q2278" s="45" t="s">
        <v>2059</v>
      </c>
      <c r="R2278" s="45" t="s">
        <v>995</v>
      </c>
      <c r="S2278" s="45" t="s">
        <v>1805</v>
      </c>
      <c r="T2278" s="44" t="s">
        <v>2137</v>
      </c>
      <c r="U2278" s="46">
        <v>0</v>
      </c>
      <c r="V2278" s="46">
        <v>16293.61</v>
      </c>
    </row>
    <row r="2279" spans="2:22" x14ac:dyDescent="0.2">
      <c r="B2279" s="14" t="str">
        <f>IF(tabDaten[[#This Row],[MandNr]]="","Fehler",IF(tabDaten[[#This Row],[MandNr]]=1,"1 Stadt Bad Rappenau","2 Eigenbetrieb Stadtenwässerung"))</f>
        <v>1 Stadt Bad Rappenau</v>
      </c>
      <c r="C2279" s="14" t="str">
        <f>IF(OR(tabDaten[[#This Row],[art]]="00",tabDaten[[#This Row],[art]]="01",tabDaten[[#This Row],[art]]="60",tabDaten[[#This Row],[art]]="61"),"0 Verwaltungshaushalt","1 Vermögenshaushalt")</f>
        <v>1 Vermögenshaushalt</v>
      </c>
      <c r="D2279" s="14" t="str">
        <f>VLOOKUP(tabDaten[[#This Row],[art]],tabKontenart[],2,FALSE)</f>
        <v>10 Einnahmen VermögensHH</v>
      </c>
      <c r="E2279" s="14" t="str">
        <f>LEFT(tabDaten[[#This Row],[Gld]],1) &amp; "    " &amp;VLOOKUP((tabDaten[[#This Row],[MandNr]]&amp;"x"&amp;LEFT(tabDaten[[#This Row],[Gld]],1)),tabGliederung[],2,FALSE)</f>
        <v xml:space="preserve">4    soziale Sicherung </v>
      </c>
      <c r="F2279" s="14" t="str">
        <f>LEFT(tabDaten[[#This Row],[Gld]],2) &amp; "    " &amp;VLOOKUP((tabDaten[[#This Row],[MandNr]]&amp;"x"&amp;LEFT(tabDaten[[#This Row],[Gld]],2)),tabGliederung[],2,FALSE)</f>
        <v>46    Einrichtungen der Jugendhilfe,  Jugendarbeit</v>
      </c>
      <c r="G22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279" s="14" t="str">
        <f>LEFT(tabDaten[[#This Row],[Gld]],4) &amp; "    " &amp;VLOOKUP((tabDaten[[#This Row],[MandNr]]&amp;"x"&amp;LEFT(tabDaten[[#This Row],[Gld]],4)),tabGliederung[],2,FALSE)</f>
        <v xml:space="preserve">4640    Tageseinrichtungen für Kinder </v>
      </c>
      <c r="I2279" s="14" t="str">
        <f>IF(OR(LEFT(tabDaten[[#This Row],[Grp]],1)*1=3,LEFT(tabDaten[[#This Row],[Grp]],1)*1=9),LEFT(tabDaten[[#This Row],[Grp]],2),LEFT(tabDaten[[#This Row],[Grp]],1))</f>
        <v>36</v>
      </c>
      <c r="J2279" s="14" t="str">
        <f>VLOOKUP(tabDaten[[#This Row],[GrpKurz]],tabGruppierung[],2,FALSE)</f>
        <v>E   Erhaltene Zuweisungen und Zuschüsse für Investitionen</v>
      </c>
      <c r="K22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4640-361000.010    Landeszuschuss Neubau   </v>
      </c>
      <c r="L2279" s="17">
        <f>IF(OR(tabDaten[[#This Row],[art]]="00",tabDaten[[#This Row],[art]]="10"),tabDaten[[#This Row],[Plan]],tabDaten[[#This Row],[Plan]]*-1)</f>
        <v>0</v>
      </c>
      <c r="M2279" s="18">
        <f>IF(OR(tabDaten[[#This Row],[art]]="00",tabDaten[[#This Row],[art]]="10",tabDaten[[#This Row],[art]]="60",tabDaten[[#This Row],[art]]="70"),tabDaten[[#This Row],[Rechnung]],tabDaten[[#This Row],[Rechnung]]*-1)</f>
        <v>0</v>
      </c>
      <c r="N2279" s="44">
        <v>1</v>
      </c>
      <c r="O2279" s="45" t="s">
        <v>1024</v>
      </c>
      <c r="P2279" s="45" t="s">
        <v>1239</v>
      </c>
      <c r="Q2279" s="45" t="s">
        <v>1806</v>
      </c>
      <c r="R2279" s="45" t="s">
        <v>995</v>
      </c>
      <c r="S2279" s="45" t="s">
        <v>1810</v>
      </c>
      <c r="T2279" s="44" t="s">
        <v>2138</v>
      </c>
      <c r="U2279" s="46">
        <v>0</v>
      </c>
      <c r="V2279" s="46">
        <v>0</v>
      </c>
    </row>
    <row r="2280" spans="2:22" x14ac:dyDescent="0.2">
      <c r="B2280" s="14" t="str">
        <f>IF(tabDaten[[#This Row],[MandNr]]="","Fehler",IF(tabDaten[[#This Row],[MandNr]]=1,"1 Stadt Bad Rappenau","2 Eigenbetrieb Stadtenwässerung"))</f>
        <v>1 Stadt Bad Rappenau</v>
      </c>
      <c r="C2280" s="14" t="str">
        <f>IF(OR(tabDaten[[#This Row],[art]]="00",tabDaten[[#This Row],[art]]="01",tabDaten[[#This Row],[art]]="60",tabDaten[[#This Row],[art]]="61"),"0 Verwaltungshaushalt","1 Vermögenshaushalt")</f>
        <v>1 Vermögenshaushalt</v>
      </c>
      <c r="D2280" s="14" t="str">
        <f>VLOOKUP(tabDaten[[#This Row],[art]],tabKontenart[],2,FALSE)</f>
        <v>10 Einnahmen VermögensHH</v>
      </c>
      <c r="E2280" s="14" t="str">
        <f>LEFT(tabDaten[[#This Row],[Gld]],1) &amp; "    " &amp;VLOOKUP((tabDaten[[#This Row],[MandNr]]&amp;"x"&amp;LEFT(tabDaten[[#This Row],[Gld]],1)),tabGliederung[],2,FALSE)</f>
        <v xml:space="preserve">4    soziale Sicherung </v>
      </c>
      <c r="F2280" s="14" t="str">
        <f>LEFT(tabDaten[[#This Row],[Gld]],2) &amp; "    " &amp;VLOOKUP((tabDaten[[#This Row],[MandNr]]&amp;"x"&amp;LEFT(tabDaten[[#This Row],[Gld]],2)),tabGliederung[],2,FALSE)</f>
        <v>46    Einrichtungen der Jugendhilfe,  Jugendarbeit</v>
      </c>
      <c r="G22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280" s="14" t="str">
        <f>LEFT(tabDaten[[#This Row],[Gld]],4) &amp; "    " &amp;VLOOKUP((tabDaten[[#This Row],[MandNr]]&amp;"x"&amp;LEFT(tabDaten[[#This Row],[Gld]],4)),tabGliederung[],2,FALSE)</f>
        <v xml:space="preserve">4649    Kindergarten Zimmerhof </v>
      </c>
      <c r="I2280" s="14" t="str">
        <f>IF(OR(LEFT(tabDaten[[#This Row],[Grp]],1)*1=3,LEFT(tabDaten[[#This Row],[Grp]],1)*1=9),LEFT(tabDaten[[#This Row],[Grp]],2),LEFT(tabDaten[[#This Row],[Grp]],1))</f>
        <v>36</v>
      </c>
      <c r="J2280" s="14" t="str">
        <f>VLOOKUP(tabDaten[[#This Row],[GrpKurz]],tabGruppierung[],2,FALSE)</f>
        <v>E   Erhaltene Zuweisungen und Zuschüsse für Investitionen</v>
      </c>
      <c r="K22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4649-361000.050    Landeszuschuss Kindergarten Zimmerhof  </v>
      </c>
      <c r="L2280" s="17">
        <f>IF(OR(tabDaten[[#This Row],[art]]="00",tabDaten[[#This Row],[art]]="10"),tabDaten[[#This Row],[Plan]],tabDaten[[#This Row],[Plan]]*-1)</f>
        <v>0</v>
      </c>
      <c r="M2280" s="18">
        <f>IF(OR(tabDaten[[#This Row],[art]]="00",tabDaten[[#This Row],[art]]="10",tabDaten[[#This Row],[art]]="60",tabDaten[[#This Row],[art]]="70"),tabDaten[[#This Row],[Rechnung]],tabDaten[[#This Row],[Rechnung]]*-1)</f>
        <v>-240000</v>
      </c>
      <c r="N2280" s="44">
        <v>1</v>
      </c>
      <c r="O2280" s="45" t="s">
        <v>1024</v>
      </c>
      <c r="P2280" s="45" t="s">
        <v>1245</v>
      </c>
      <c r="Q2280" s="45" t="s">
        <v>1806</v>
      </c>
      <c r="R2280" s="45" t="s">
        <v>995</v>
      </c>
      <c r="S2280" s="45" t="s">
        <v>1555</v>
      </c>
      <c r="T2280" s="44" t="s">
        <v>2140</v>
      </c>
      <c r="U2280" s="46">
        <v>0</v>
      </c>
      <c r="V2280" s="46">
        <v>-240000</v>
      </c>
    </row>
    <row r="2281" spans="2:22" x14ac:dyDescent="0.2">
      <c r="B2281" s="14" t="str">
        <f>IF(tabDaten[[#This Row],[MandNr]]="","Fehler",IF(tabDaten[[#This Row],[MandNr]]=1,"1 Stadt Bad Rappenau","2 Eigenbetrieb Stadtenwässerung"))</f>
        <v>1 Stadt Bad Rappenau</v>
      </c>
      <c r="C2281" s="14" t="str">
        <f>IF(OR(tabDaten[[#This Row],[art]]="00",tabDaten[[#This Row],[art]]="01",tabDaten[[#This Row],[art]]="60",tabDaten[[#This Row],[art]]="61"),"0 Verwaltungshaushalt","1 Vermögenshaushalt")</f>
        <v>1 Vermögenshaushalt</v>
      </c>
      <c r="D2281" s="14" t="str">
        <f>VLOOKUP(tabDaten[[#This Row],[art]],tabKontenart[],2,FALSE)</f>
        <v>10 Einnahmen VermögensHH</v>
      </c>
      <c r="E2281" s="14" t="str">
        <f>LEFT(tabDaten[[#This Row],[Gld]],1) &amp; "    " &amp;VLOOKUP((tabDaten[[#This Row],[MandNr]]&amp;"x"&amp;LEFT(tabDaten[[#This Row],[Gld]],1)),tabGliederung[],2,FALSE)</f>
        <v xml:space="preserve">6    Bau- und Wohnungswesen, Verkehr </v>
      </c>
      <c r="F2281" s="14" t="str">
        <f>LEFT(tabDaten[[#This Row],[Gld]],2) &amp; "    " &amp;VLOOKUP((tabDaten[[#This Row],[MandNr]]&amp;"x"&amp;LEFT(tabDaten[[#This Row],[Gld]],2)),tabGliederung[],2,FALSE)</f>
        <v xml:space="preserve">61    Städteplanung, Vermessung, Bauordnung </v>
      </c>
      <c r="G22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281" s="14" t="str">
        <f>LEFT(tabDaten[[#This Row],[Gld]],4) &amp; "    " &amp;VLOOKUP((tabDaten[[#This Row],[MandNr]]&amp;"x"&amp;LEFT(tabDaten[[#This Row],[Gld]],4)),tabGliederung[],2,FALSE)</f>
        <v xml:space="preserve">6100    Städteplanung, Vermessung, Bauordnung </v>
      </c>
      <c r="I2281" s="14" t="str">
        <f>IF(OR(LEFT(tabDaten[[#This Row],[Grp]],1)*1=3,LEFT(tabDaten[[#This Row],[Grp]],1)*1=9),LEFT(tabDaten[[#This Row],[Grp]],2),LEFT(tabDaten[[#This Row],[Grp]],1))</f>
        <v>35</v>
      </c>
      <c r="J2281" s="14" t="str">
        <f>VLOOKUP(tabDaten[[#This Row],[GrpKurz]],tabGruppierung[],2,FALSE)</f>
        <v>E   Beiträge und Ähnliche Entgelte</v>
      </c>
      <c r="K22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6100-350100.060    Ausgleichsbeiträge Sanierung   </v>
      </c>
      <c r="L2281" s="17">
        <f>IF(OR(tabDaten[[#This Row],[art]]="00",tabDaten[[#This Row],[art]]="10"),tabDaten[[#This Row],[Plan]],tabDaten[[#This Row],[Plan]]*-1)</f>
        <v>20000</v>
      </c>
      <c r="M2281" s="18">
        <f>IF(OR(tabDaten[[#This Row],[art]]="00",tabDaten[[#This Row],[art]]="10",tabDaten[[#This Row],[art]]="60",tabDaten[[#This Row],[art]]="70"),tabDaten[[#This Row],[Rechnung]],tabDaten[[#This Row],[Rechnung]]*-1)</f>
        <v>804.04</v>
      </c>
      <c r="N2281" s="44">
        <v>1</v>
      </c>
      <c r="O2281" s="45" t="s">
        <v>1024</v>
      </c>
      <c r="P2281" s="45" t="s">
        <v>1337</v>
      </c>
      <c r="Q2281" s="45" t="s">
        <v>2064</v>
      </c>
      <c r="R2281" s="45" t="s">
        <v>995</v>
      </c>
      <c r="S2281" s="45" t="s">
        <v>1842</v>
      </c>
      <c r="T2281" s="44" t="s">
        <v>2065</v>
      </c>
      <c r="U2281" s="46">
        <v>20000</v>
      </c>
      <c r="V2281" s="46">
        <v>804.04</v>
      </c>
    </row>
    <row r="2282" spans="2:22" x14ac:dyDescent="0.2">
      <c r="B2282" s="14" t="str">
        <f>IF(tabDaten[[#This Row],[MandNr]]="","Fehler",IF(tabDaten[[#This Row],[MandNr]]=1,"1 Stadt Bad Rappenau","2 Eigenbetrieb Stadtenwässerung"))</f>
        <v>1 Stadt Bad Rappenau</v>
      </c>
      <c r="C2282" s="14" t="str">
        <f>IF(OR(tabDaten[[#This Row],[art]]="00",tabDaten[[#This Row],[art]]="01",tabDaten[[#This Row],[art]]="60",tabDaten[[#This Row],[art]]="61"),"0 Verwaltungshaushalt","1 Vermögenshaushalt")</f>
        <v>1 Vermögenshaushalt</v>
      </c>
      <c r="D2282" s="14" t="str">
        <f>VLOOKUP(tabDaten[[#This Row],[art]],tabKontenart[],2,FALSE)</f>
        <v>10 Einnahmen VermögensHH</v>
      </c>
      <c r="E2282" s="14" t="str">
        <f>LEFT(tabDaten[[#This Row],[Gld]],1) &amp; "    " &amp;VLOOKUP((tabDaten[[#This Row],[MandNr]]&amp;"x"&amp;LEFT(tabDaten[[#This Row],[Gld]],1)),tabGliederung[],2,FALSE)</f>
        <v xml:space="preserve">6    Bau- und Wohnungswesen, Verkehr </v>
      </c>
      <c r="F2282" s="14" t="str">
        <f>LEFT(tabDaten[[#This Row],[Gld]],2) &amp; "    " &amp;VLOOKUP((tabDaten[[#This Row],[MandNr]]&amp;"x"&amp;LEFT(tabDaten[[#This Row],[Gld]],2)),tabGliederung[],2,FALSE)</f>
        <v xml:space="preserve">61    Städteplanung, Vermessung, Bauordnung </v>
      </c>
      <c r="G22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282" s="14" t="str">
        <f>LEFT(tabDaten[[#This Row],[Gld]],4) &amp; "    " &amp;VLOOKUP((tabDaten[[#This Row],[MandNr]]&amp;"x"&amp;LEFT(tabDaten[[#This Row],[Gld]],4)),tabGliederung[],2,FALSE)</f>
        <v xml:space="preserve">6100    Städteplanung, Vermessung, Bauordnung </v>
      </c>
      <c r="I2282" s="14" t="str">
        <f>IF(OR(LEFT(tabDaten[[#This Row],[Grp]],1)*1=3,LEFT(tabDaten[[#This Row],[Grp]],1)*1=9),LEFT(tabDaten[[#This Row],[Grp]],2),LEFT(tabDaten[[#This Row],[Grp]],1))</f>
        <v>36</v>
      </c>
      <c r="J2282" s="14" t="str">
        <f>VLOOKUP(tabDaten[[#This Row],[GrpKurz]],tabGruppierung[],2,FALSE)</f>
        <v>E   Erhaltene Zuweisungen und Zuschüsse für Investitionen</v>
      </c>
      <c r="K22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6100-361000.200    Landeszuschuss Sanierung Bonfeld   </v>
      </c>
      <c r="L2282" s="17">
        <f>IF(OR(tabDaten[[#This Row],[art]]="00",tabDaten[[#This Row],[art]]="10"),tabDaten[[#This Row],[Plan]],tabDaten[[#This Row],[Plan]]*-1)</f>
        <v>150000</v>
      </c>
      <c r="M2282" s="18">
        <f>IF(OR(tabDaten[[#This Row],[art]]="00",tabDaten[[#This Row],[art]]="10",tabDaten[[#This Row],[art]]="60",tabDaten[[#This Row],[art]]="70"),tabDaten[[#This Row],[Rechnung]],tabDaten[[#This Row],[Rechnung]]*-1)</f>
        <v>150000</v>
      </c>
      <c r="N2282" s="44">
        <v>1</v>
      </c>
      <c r="O2282" s="45" t="s">
        <v>1024</v>
      </c>
      <c r="P2282" s="45" t="s">
        <v>1337</v>
      </c>
      <c r="Q2282" s="45" t="s">
        <v>1806</v>
      </c>
      <c r="R2282" s="45" t="s">
        <v>995</v>
      </c>
      <c r="S2282" s="45" t="s">
        <v>1811</v>
      </c>
      <c r="T2282" s="44" t="s">
        <v>294</v>
      </c>
      <c r="U2282" s="46">
        <v>150000</v>
      </c>
      <c r="V2282" s="46">
        <v>150000</v>
      </c>
    </row>
    <row r="2283" spans="2:22" x14ac:dyDescent="0.2">
      <c r="B2283" s="14" t="str">
        <f>IF(tabDaten[[#This Row],[MandNr]]="","Fehler",IF(tabDaten[[#This Row],[MandNr]]=1,"1 Stadt Bad Rappenau","2 Eigenbetrieb Stadtenwässerung"))</f>
        <v>1 Stadt Bad Rappenau</v>
      </c>
      <c r="C2283" s="14" t="str">
        <f>IF(OR(tabDaten[[#This Row],[art]]="00",tabDaten[[#This Row],[art]]="01",tabDaten[[#This Row],[art]]="60",tabDaten[[#This Row],[art]]="61"),"0 Verwaltungshaushalt","1 Vermögenshaushalt")</f>
        <v>1 Vermögenshaushalt</v>
      </c>
      <c r="D2283" s="14" t="str">
        <f>VLOOKUP(tabDaten[[#This Row],[art]],tabKontenart[],2,FALSE)</f>
        <v>10 Einnahmen VermögensHH</v>
      </c>
      <c r="E2283" s="14" t="str">
        <f>LEFT(tabDaten[[#This Row],[Gld]],1) &amp; "    " &amp;VLOOKUP((tabDaten[[#This Row],[MandNr]]&amp;"x"&amp;LEFT(tabDaten[[#This Row],[Gld]],1)),tabGliederung[],2,FALSE)</f>
        <v xml:space="preserve">6    Bau- und Wohnungswesen, Verkehr </v>
      </c>
      <c r="F2283" s="14" t="str">
        <f>LEFT(tabDaten[[#This Row],[Gld]],2) &amp; "    " &amp;VLOOKUP((tabDaten[[#This Row],[MandNr]]&amp;"x"&amp;LEFT(tabDaten[[#This Row],[Gld]],2)),tabGliederung[],2,FALSE)</f>
        <v xml:space="preserve">61    Städteplanung, Vermessung, Bauordnung </v>
      </c>
      <c r="G22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283" s="14" t="str">
        <f>LEFT(tabDaten[[#This Row],[Gld]],4) &amp; "    " &amp;VLOOKUP((tabDaten[[#This Row],[MandNr]]&amp;"x"&amp;LEFT(tabDaten[[#This Row],[Gld]],4)),tabGliederung[],2,FALSE)</f>
        <v xml:space="preserve">6100    Städteplanung, Vermessung, Bauordnung </v>
      </c>
      <c r="I2283" s="14" t="str">
        <f>IF(OR(LEFT(tabDaten[[#This Row],[Grp]],1)*1=3,LEFT(tabDaten[[#This Row],[Grp]],1)*1=9),LEFT(tabDaten[[#This Row],[Grp]],2),LEFT(tabDaten[[#This Row],[Grp]],1))</f>
        <v>36</v>
      </c>
      <c r="J2283" s="14" t="str">
        <f>VLOOKUP(tabDaten[[#This Row],[GrpKurz]],tabGruppierung[],2,FALSE)</f>
        <v>E   Erhaltene Zuweisungen und Zuschüsse für Investitionen</v>
      </c>
      <c r="K22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6100-361000.500    Landeszuschuss Dorfentwicklung Heinsheim   </v>
      </c>
      <c r="L2283" s="17">
        <f>IF(OR(tabDaten[[#This Row],[art]]="00",tabDaten[[#This Row],[art]]="10"),tabDaten[[#This Row],[Plan]],tabDaten[[#This Row],[Plan]]*-1)</f>
        <v>5000</v>
      </c>
      <c r="M2283" s="18">
        <f>IF(OR(tabDaten[[#This Row],[art]]="00",tabDaten[[#This Row],[art]]="10",tabDaten[[#This Row],[art]]="60",tabDaten[[#This Row],[art]]="70"),tabDaten[[#This Row],[Rechnung]],tabDaten[[#This Row],[Rechnung]]*-1)</f>
        <v>-82162.42</v>
      </c>
      <c r="N2283" s="44">
        <v>1</v>
      </c>
      <c r="O2283" s="45" t="s">
        <v>1024</v>
      </c>
      <c r="P2283" s="45" t="s">
        <v>1337</v>
      </c>
      <c r="Q2283" s="45" t="s">
        <v>1806</v>
      </c>
      <c r="R2283" s="45" t="s">
        <v>995</v>
      </c>
      <c r="S2283" s="45" t="s">
        <v>1812</v>
      </c>
      <c r="T2283" s="44" t="s">
        <v>295</v>
      </c>
      <c r="U2283" s="46">
        <v>5000</v>
      </c>
      <c r="V2283" s="46">
        <v>-82162.42</v>
      </c>
    </row>
    <row r="2284" spans="2:22" x14ac:dyDescent="0.2">
      <c r="B2284" s="14" t="str">
        <f>IF(tabDaten[[#This Row],[MandNr]]="","Fehler",IF(tabDaten[[#This Row],[MandNr]]=1,"1 Stadt Bad Rappenau","2 Eigenbetrieb Stadtenwässerung"))</f>
        <v>1 Stadt Bad Rappenau</v>
      </c>
      <c r="C2284" s="14" t="str">
        <f>IF(OR(tabDaten[[#This Row],[art]]="00",tabDaten[[#This Row],[art]]="01",tabDaten[[#This Row],[art]]="60",tabDaten[[#This Row],[art]]="61"),"0 Verwaltungshaushalt","1 Vermögenshaushalt")</f>
        <v>1 Vermögenshaushalt</v>
      </c>
      <c r="D2284" s="14" t="str">
        <f>VLOOKUP(tabDaten[[#This Row],[art]],tabKontenart[],2,FALSE)</f>
        <v>10 Einnahmen VermögensHH</v>
      </c>
      <c r="E2284" s="14" t="str">
        <f>LEFT(tabDaten[[#This Row],[Gld]],1) &amp; "    " &amp;VLOOKUP((tabDaten[[#This Row],[MandNr]]&amp;"x"&amp;LEFT(tabDaten[[#This Row],[Gld]],1)),tabGliederung[],2,FALSE)</f>
        <v xml:space="preserve">6    Bau- und Wohnungswesen, Verkehr </v>
      </c>
      <c r="F2284" s="14" t="str">
        <f>LEFT(tabDaten[[#This Row],[Gld]],2) &amp; "    " &amp;VLOOKUP((tabDaten[[#This Row],[MandNr]]&amp;"x"&amp;LEFT(tabDaten[[#This Row],[Gld]],2)),tabGliederung[],2,FALSE)</f>
        <v xml:space="preserve">61    Städteplanung, Vermessung, Bauordnung </v>
      </c>
      <c r="G22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284" s="14" t="str">
        <f>LEFT(tabDaten[[#This Row],[Gld]],4) &amp; "    " &amp;VLOOKUP((tabDaten[[#This Row],[MandNr]]&amp;"x"&amp;LEFT(tabDaten[[#This Row],[Gld]],4)),tabGliederung[],2,FALSE)</f>
        <v xml:space="preserve">6100    Städteplanung, Vermessung, Bauordnung </v>
      </c>
      <c r="I2284" s="14" t="str">
        <f>IF(OR(LEFT(tabDaten[[#This Row],[Grp]],1)*1=3,LEFT(tabDaten[[#This Row],[Grp]],1)*1=9),LEFT(tabDaten[[#This Row],[Grp]],2),LEFT(tabDaten[[#This Row],[Grp]],1))</f>
        <v>36</v>
      </c>
      <c r="J2284" s="14" t="str">
        <f>VLOOKUP(tabDaten[[#This Row],[GrpKurz]],tabGruppierung[],2,FALSE)</f>
        <v>E   Erhaltene Zuweisungen und Zuschüsse für Investitionen</v>
      </c>
      <c r="K22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6100-361000.600    Landeszuschuss Dorfentwicklung Obergimpern  </v>
      </c>
      <c r="L2284" s="17">
        <f>IF(OR(tabDaten[[#This Row],[art]]="00",tabDaten[[#This Row],[art]]="10"),tabDaten[[#This Row],[Plan]],tabDaten[[#This Row],[Plan]]*-1)</f>
        <v>5000</v>
      </c>
      <c r="M2284" s="18">
        <f>IF(OR(tabDaten[[#This Row],[art]]="00",tabDaten[[#This Row],[art]]="10",tabDaten[[#This Row],[art]]="60",tabDaten[[#This Row],[art]]="70"),tabDaten[[#This Row],[Rechnung]],tabDaten[[#This Row],[Rechnung]]*-1)</f>
        <v>-200797.58</v>
      </c>
      <c r="N2284" s="44">
        <v>1</v>
      </c>
      <c r="O2284" s="45" t="s">
        <v>1024</v>
      </c>
      <c r="P2284" s="45" t="s">
        <v>1337</v>
      </c>
      <c r="Q2284" s="45" t="s">
        <v>1806</v>
      </c>
      <c r="R2284" s="45" t="s">
        <v>995</v>
      </c>
      <c r="S2284" s="45" t="s">
        <v>1600</v>
      </c>
      <c r="T2284" s="44" t="s">
        <v>296</v>
      </c>
      <c r="U2284" s="46">
        <v>5000</v>
      </c>
      <c r="V2284" s="46">
        <v>-200797.58</v>
      </c>
    </row>
    <row r="2285" spans="2:22" x14ac:dyDescent="0.2">
      <c r="B2285" s="14" t="str">
        <f>IF(tabDaten[[#This Row],[MandNr]]="","Fehler",IF(tabDaten[[#This Row],[MandNr]]=1,"1 Stadt Bad Rappenau","2 Eigenbetrieb Stadtenwässerung"))</f>
        <v>1 Stadt Bad Rappenau</v>
      </c>
      <c r="C2285" s="14" t="str">
        <f>IF(OR(tabDaten[[#This Row],[art]]="00",tabDaten[[#This Row],[art]]="01",tabDaten[[#This Row],[art]]="60",tabDaten[[#This Row],[art]]="61"),"0 Verwaltungshaushalt","1 Vermögenshaushalt")</f>
        <v>1 Vermögenshaushalt</v>
      </c>
      <c r="D2285" s="14" t="str">
        <f>VLOOKUP(tabDaten[[#This Row],[art]],tabKontenart[],2,FALSE)</f>
        <v>10 Einnahmen VermögensHH</v>
      </c>
      <c r="E2285" s="14" t="str">
        <f>LEFT(tabDaten[[#This Row],[Gld]],1) &amp; "    " &amp;VLOOKUP((tabDaten[[#This Row],[MandNr]]&amp;"x"&amp;LEFT(tabDaten[[#This Row],[Gld]],1)),tabGliederung[],2,FALSE)</f>
        <v xml:space="preserve">6    Bau- und Wohnungswesen, Verkehr </v>
      </c>
      <c r="F2285" s="14" t="str">
        <f>LEFT(tabDaten[[#This Row],[Gld]],2) &amp; "    " &amp;VLOOKUP((tabDaten[[#This Row],[MandNr]]&amp;"x"&amp;LEFT(tabDaten[[#This Row],[Gld]],2)),tabGliederung[],2,FALSE)</f>
        <v xml:space="preserve">63    Gemeindestraßen </v>
      </c>
      <c r="G22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85" s="14" t="str">
        <f>LEFT(tabDaten[[#This Row],[Gld]],4) &amp; "    " &amp;VLOOKUP((tabDaten[[#This Row],[MandNr]]&amp;"x"&amp;LEFT(tabDaten[[#This Row],[Gld]],4)),tabGliederung[],2,FALSE)</f>
        <v xml:space="preserve">6300    Gemeindestraßen </v>
      </c>
      <c r="I2285" s="14" t="str">
        <f>IF(OR(LEFT(tabDaten[[#This Row],[Grp]],1)*1=3,LEFT(tabDaten[[#This Row],[Grp]],1)*1=9),LEFT(tabDaten[[#This Row],[Grp]],2),LEFT(tabDaten[[#This Row],[Grp]],1))</f>
        <v>35</v>
      </c>
      <c r="J2285" s="14" t="str">
        <f>VLOOKUP(tabDaten[[#This Row],[GrpKurz]],tabGruppierung[],2,FALSE)</f>
        <v>E   Beiträge und Ähnliche Entgelte</v>
      </c>
      <c r="K22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6300-350000.040    Erschließungsbeiträge "Am Schafgarten"   </v>
      </c>
      <c r="L2285" s="17">
        <f>IF(OR(tabDaten[[#This Row],[art]]="00",tabDaten[[#This Row],[art]]="10"),tabDaten[[#This Row],[Plan]],tabDaten[[#This Row],[Plan]]*-1)</f>
        <v>0</v>
      </c>
      <c r="M2285" s="18">
        <f>IF(OR(tabDaten[[#This Row],[art]]="00",tabDaten[[#This Row],[art]]="10",tabDaten[[#This Row],[art]]="60",tabDaten[[#This Row],[art]]="70"),tabDaten[[#This Row],[Rechnung]],tabDaten[[#This Row],[Rechnung]]*-1)</f>
        <v>-300000</v>
      </c>
      <c r="N2285" s="44">
        <v>1</v>
      </c>
      <c r="O2285" s="45" t="s">
        <v>1024</v>
      </c>
      <c r="P2285" s="45" t="s">
        <v>1348</v>
      </c>
      <c r="Q2285" s="45" t="s">
        <v>1813</v>
      </c>
      <c r="R2285" s="45" t="s">
        <v>995</v>
      </c>
      <c r="S2285" s="45" t="s">
        <v>1814</v>
      </c>
      <c r="T2285" s="44" t="s">
        <v>297</v>
      </c>
      <c r="U2285" s="46">
        <v>0</v>
      </c>
      <c r="V2285" s="46">
        <v>-300000</v>
      </c>
    </row>
    <row r="2286" spans="2:22" x14ac:dyDescent="0.2">
      <c r="B2286" s="14" t="str">
        <f>IF(tabDaten[[#This Row],[MandNr]]="","Fehler",IF(tabDaten[[#This Row],[MandNr]]=1,"1 Stadt Bad Rappenau","2 Eigenbetrieb Stadtenwässerung"))</f>
        <v>1 Stadt Bad Rappenau</v>
      </c>
      <c r="C2286" s="14" t="str">
        <f>IF(OR(tabDaten[[#This Row],[art]]="00",tabDaten[[#This Row],[art]]="01",tabDaten[[#This Row],[art]]="60",tabDaten[[#This Row],[art]]="61"),"0 Verwaltungshaushalt","1 Vermögenshaushalt")</f>
        <v>1 Vermögenshaushalt</v>
      </c>
      <c r="D2286" s="14" t="str">
        <f>VLOOKUP(tabDaten[[#This Row],[art]],tabKontenart[],2,FALSE)</f>
        <v>10 Einnahmen VermögensHH</v>
      </c>
      <c r="E2286" s="14" t="str">
        <f>LEFT(tabDaten[[#This Row],[Gld]],1) &amp; "    " &amp;VLOOKUP((tabDaten[[#This Row],[MandNr]]&amp;"x"&amp;LEFT(tabDaten[[#This Row],[Gld]],1)),tabGliederung[],2,FALSE)</f>
        <v xml:space="preserve">6    Bau- und Wohnungswesen, Verkehr </v>
      </c>
      <c r="F2286" s="14" t="str">
        <f>LEFT(tabDaten[[#This Row],[Gld]],2) &amp; "    " &amp;VLOOKUP((tabDaten[[#This Row],[MandNr]]&amp;"x"&amp;LEFT(tabDaten[[#This Row],[Gld]],2)),tabGliederung[],2,FALSE)</f>
        <v xml:space="preserve">63    Gemeindestraßen </v>
      </c>
      <c r="G22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86" s="14" t="str">
        <f>LEFT(tabDaten[[#This Row],[Gld]],4) &amp; "    " &amp;VLOOKUP((tabDaten[[#This Row],[MandNr]]&amp;"x"&amp;LEFT(tabDaten[[#This Row],[Gld]],4)),tabGliederung[],2,FALSE)</f>
        <v xml:space="preserve">6300    Gemeindestraßen </v>
      </c>
      <c r="I2286" s="14" t="str">
        <f>IF(OR(LEFT(tabDaten[[#This Row],[Grp]],1)*1=3,LEFT(tabDaten[[#This Row],[Grp]],1)*1=9),LEFT(tabDaten[[#This Row],[Grp]],2),LEFT(tabDaten[[#This Row],[Grp]],1))</f>
        <v>35</v>
      </c>
      <c r="J2286" s="14" t="str">
        <f>VLOOKUP(tabDaten[[#This Row],[GrpKurz]],tabGruppierung[],2,FALSE)</f>
        <v>E   Beiträge und Ähnliche Entgelte</v>
      </c>
      <c r="K22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6300-350000.065    Erschließungsbeiträge Gewerbegebiet "Auf der Höhe"  </v>
      </c>
      <c r="L2286" s="17">
        <f>IF(OR(tabDaten[[#This Row],[art]]="00",tabDaten[[#This Row],[art]]="10"),tabDaten[[#This Row],[Plan]],tabDaten[[#This Row],[Plan]]*-1)</f>
        <v>0</v>
      </c>
      <c r="M2286" s="18">
        <f>IF(OR(tabDaten[[#This Row],[art]]="00",tabDaten[[#This Row],[art]]="10",tabDaten[[#This Row],[art]]="60",tabDaten[[#This Row],[art]]="70"),tabDaten[[#This Row],[Rechnung]],tabDaten[[#This Row],[Rechnung]]*-1)</f>
        <v>149059.42000000001</v>
      </c>
      <c r="N2286" s="44">
        <v>1</v>
      </c>
      <c r="O2286" s="45" t="s">
        <v>1024</v>
      </c>
      <c r="P2286" s="45" t="s">
        <v>1348</v>
      </c>
      <c r="Q2286" s="45" t="s">
        <v>1813</v>
      </c>
      <c r="R2286" s="45" t="s">
        <v>995</v>
      </c>
      <c r="S2286" s="45" t="s">
        <v>2010</v>
      </c>
      <c r="T2286" s="44" t="s">
        <v>2214</v>
      </c>
      <c r="U2286" s="46">
        <v>0</v>
      </c>
      <c r="V2286" s="46">
        <v>149059.42000000001</v>
      </c>
    </row>
    <row r="2287" spans="2:22" x14ac:dyDescent="0.2">
      <c r="B2287" s="14" t="str">
        <f>IF(tabDaten[[#This Row],[MandNr]]="","Fehler",IF(tabDaten[[#This Row],[MandNr]]=1,"1 Stadt Bad Rappenau","2 Eigenbetrieb Stadtenwässerung"))</f>
        <v>1 Stadt Bad Rappenau</v>
      </c>
      <c r="C2287" s="14" t="str">
        <f>IF(OR(tabDaten[[#This Row],[art]]="00",tabDaten[[#This Row],[art]]="01",tabDaten[[#This Row],[art]]="60",tabDaten[[#This Row],[art]]="61"),"0 Verwaltungshaushalt","1 Vermögenshaushalt")</f>
        <v>1 Vermögenshaushalt</v>
      </c>
      <c r="D2287" s="14" t="str">
        <f>VLOOKUP(tabDaten[[#This Row],[art]],tabKontenart[],2,FALSE)</f>
        <v>10 Einnahmen VermögensHH</v>
      </c>
      <c r="E2287" s="14" t="str">
        <f>LEFT(tabDaten[[#This Row],[Gld]],1) &amp; "    " &amp;VLOOKUP((tabDaten[[#This Row],[MandNr]]&amp;"x"&amp;LEFT(tabDaten[[#This Row],[Gld]],1)),tabGliederung[],2,FALSE)</f>
        <v xml:space="preserve">6    Bau- und Wohnungswesen, Verkehr </v>
      </c>
      <c r="F2287" s="14" t="str">
        <f>LEFT(tabDaten[[#This Row],[Gld]],2) &amp; "    " &amp;VLOOKUP((tabDaten[[#This Row],[MandNr]]&amp;"x"&amp;LEFT(tabDaten[[#This Row],[Gld]],2)),tabGliederung[],2,FALSE)</f>
        <v xml:space="preserve">63    Gemeindestraßen </v>
      </c>
      <c r="G22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87" s="14" t="str">
        <f>LEFT(tabDaten[[#This Row],[Gld]],4) &amp; "    " &amp;VLOOKUP((tabDaten[[#This Row],[MandNr]]&amp;"x"&amp;LEFT(tabDaten[[#This Row],[Gld]],4)),tabGliederung[],2,FALSE)</f>
        <v xml:space="preserve">6300    Gemeindestraßen </v>
      </c>
      <c r="I2287" s="14" t="str">
        <f>IF(OR(LEFT(tabDaten[[#This Row],[Grp]],1)*1=3,LEFT(tabDaten[[#This Row],[Grp]],1)*1=9),LEFT(tabDaten[[#This Row],[Grp]],2),LEFT(tabDaten[[#This Row],[Grp]],1))</f>
        <v>35</v>
      </c>
      <c r="J2287" s="14" t="str">
        <f>VLOOKUP(tabDaten[[#This Row],[GrpKurz]],tabGruppierung[],2,FALSE)</f>
        <v>E   Beiträge und Ähnliche Entgelte</v>
      </c>
      <c r="K22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6300-350000.079    Erschließungsbeiträge "Gromberg II"   </v>
      </c>
      <c r="L2287" s="17">
        <f>IF(OR(tabDaten[[#This Row],[art]]="00",tabDaten[[#This Row],[art]]="10"),tabDaten[[#This Row],[Plan]],tabDaten[[#This Row],[Plan]]*-1)</f>
        <v>0</v>
      </c>
      <c r="M2287" s="18">
        <f>IF(OR(tabDaten[[#This Row],[art]]="00",tabDaten[[#This Row],[art]]="10",tabDaten[[#This Row],[art]]="60",tabDaten[[#This Row],[art]]="70"),tabDaten[[#This Row],[Rechnung]],tabDaten[[#This Row],[Rechnung]]*-1)</f>
        <v>-200000</v>
      </c>
      <c r="N2287" s="44">
        <v>1</v>
      </c>
      <c r="O2287" s="45" t="s">
        <v>1024</v>
      </c>
      <c r="P2287" s="45" t="s">
        <v>1348</v>
      </c>
      <c r="Q2287" s="45" t="s">
        <v>1813</v>
      </c>
      <c r="R2287" s="45" t="s">
        <v>995</v>
      </c>
      <c r="S2287" s="45" t="s">
        <v>1815</v>
      </c>
      <c r="T2287" s="44" t="s">
        <v>298</v>
      </c>
      <c r="U2287" s="46">
        <v>0</v>
      </c>
      <c r="V2287" s="46">
        <v>-200000</v>
      </c>
    </row>
    <row r="2288" spans="2:22" x14ac:dyDescent="0.2">
      <c r="B2288" s="14" t="str">
        <f>IF(tabDaten[[#This Row],[MandNr]]="","Fehler",IF(tabDaten[[#This Row],[MandNr]]=1,"1 Stadt Bad Rappenau","2 Eigenbetrieb Stadtenwässerung"))</f>
        <v>1 Stadt Bad Rappenau</v>
      </c>
      <c r="C2288" s="14" t="str">
        <f>IF(OR(tabDaten[[#This Row],[art]]="00",tabDaten[[#This Row],[art]]="01",tabDaten[[#This Row],[art]]="60",tabDaten[[#This Row],[art]]="61"),"0 Verwaltungshaushalt","1 Vermögenshaushalt")</f>
        <v>1 Vermögenshaushalt</v>
      </c>
      <c r="D2288" s="14" t="str">
        <f>VLOOKUP(tabDaten[[#This Row],[art]],tabKontenart[],2,FALSE)</f>
        <v>10 Einnahmen VermögensHH</v>
      </c>
      <c r="E2288" s="14" t="str">
        <f>LEFT(tabDaten[[#This Row],[Gld]],1) &amp; "    " &amp;VLOOKUP((tabDaten[[#This Row],[MandNr]]&amp;"x"&amp;LEFT(tabDaten[[#This Row],[Gld]],1)),tabGliederung[],2,FALSE)</f>
        <v xml:space="preserve">6    Bau- und Wohnungswesen, Verkehr </v>
      </c>
      <c r="F2288" s="14" t="str">
        <f>LEFT(tabDaten[[#This Row],[Gld]],2) &amp; "    " &amp;VLOOKUP((tabDaten[[#This Row],[MandNr]]&amp;"x"&amp;LEFT(tabDaten[[#This Row],[Gld]],2)),tabGliederung[],2,FALSE)</f>
        <v xml:space="preserve">63    Gemeindestraßen </v>
      </c>
      <c r="G22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88" s="14" t="str">
        <f>LEFT(tabDaten[[#This Row],[Gld]],4) &amp; "    " &amp;VLOOKUP((tabDaten[[#This Row],[MandNr]]&amp;"x"&amp;LEFT(tabDaten[[#This Row],[Gld]],4)),tabGliederung[],2,FALSE)</f>
        <v xml:space="preserve">6300    Gemeindestraßen </v>
      </c>
      <c r="I2288" s="14" t="str">
        <f>IF(OR(LEFT(tabDaten[[#This Row],[Grp]],1)*1=3,LEFT(tabDaten[[#This Row],[Grp]],1)*1=9),LEFT(tabDaten[[#This Row],[Grp]],2),LEFT(tabDaten[[#This Row],[Grp]],1))</f>
        <v>35</v>
      </c>
      <c r="J2288" s="14" t="str">
        <f>VLOOKUP(tabDaten[[#This Row],[GrpKurz]],tabGruppierung[],2,FALSE)</f>
        <v>E   Beiträge und Ähnliche Entgelte</v>
      </c>
      <c r="K22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6300-350000.089    Erschließungsbeitrag Wohngebiet "Kandel"   </v>
      </c>
      <c r="L2288" s="17">
        <f>IF(OR(tabDaten[[#This Row],[art]]="00",tabDaten[[#This Row],[art]]="10"),tabDaten[[#This Row],[Plan]],tabDaten[[#This Row],[Plan]]*-1)</f>
        <v>0</v>
      </c>
      <c r="M2288" s="18">
        <f>IF(OR(tabDaten[[#This Row],[art]]="00",tabDaten[[#This Row],[art]]="10",tabDaten[[#This Row],[art]]="60",tabDaten[[#This Row],[art]]="70"),tabDaten[[#This Row],[Rechnung]],tabDaten[[#This Row],[Rechnung]]*-1)</f>
        <v>0</v>
      </c>
      <c r="N2288" s="44">
        <v>1</v>
      </c>
      <c r="O2288" s="45" t="s">
        <v>1024</v>
      </c>
      <c r="P2288" s="45" t="s">
        <v>1348</v>
      </c>
      <c r="Q2288" s="45" t="s">
        <v>1813</v>
      </c>
      <c r="R2288" s="45" t="s">
        <v>995</v>
      </c>
      <c r="S2288" s="45" t="s">
        <v>1816</v>
      </c>
      <c r="T2288" s="44" t="s">
        <v>2011</v>
      </c>
      <c r="U2288" s="46">
        <v>0</v>
      </c>
      <c r="V2288" s="46">
        <v>0</v>
      </c>
    </row>
    <row r="2289" spans="2:22" x14ac:dyDescent="0.2">
      <c r="B2289" s="14" t="str">
        <f>IF(tabDaten[[#This Row],[MandNr]]="","Fehler",IF(tabDaten[[#This Row],[MandNr]]=1,"1 Stadt Bad Rappenau","2 Eigenbetrieb Stadtenwässerung"))</f>
        <v>1 Stadt Bad Rappenau</v>
      </c>
      <c r="C2289" s="14" t="str">
        <f>IF(OR(tabDaten[[#This Row],[art]]="00",tabDaten[[#This Row],[art]]="01",tabDaten[[#This Row],[art]]="60",tabDaten[[#This Row],[art]]="61"),"0 Verwaltungshaushalt","1 Vermögenshaushalt")</f>
        <v>1 Vermögenshaushalt</v>
      </c>
      <c r="D2289" s="14" t="str">
        <f>VLOOKUP(tabDaten[[#This Row],[art]],tabKontenart[],2,FALSE)</f>
        <v>10 Einnahmen VermögensHH</v>
      </c>
      <c r="E2289" s="14" t="str">
        <f>LEFT(tabDaten[[#This Row],[Gld]],1) &amp; "    " &amp;VLOOKUP((tabDaten[[#This Row],[MandNr]]&amp;"x"&amp;LEFT(tabDaten[[#This Row],[Gld]],1)),tabGliederung[],2,FALSE)</f>
        <v xml:space="preserve">6    Bau- und Wohnungswesen, Verkehr </v>
      </c>
      <c r="F2289" s="14" t="str">
        <f>LEFT(tabDaten[[#This Row],[Gld]],2) &amp; "    " &amp;VLOOKUP((tabDaten[[#This Row],[MandNr]]&amp;"x"&amp;LEFT(tabDaten[[#This Row],[Gld]],2)),tabGliederung[],2,FALSE)</f>
        <v xml:space="preserve">63    Gemeindestraßen </v>
      </c>
      <c r="G22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89" s="14" t="str">
        <f>LEFT(tabDaten[[#This Row],[Gld]],4) &amp; "    " &amp;VLOOKUP((tabDaten[[#This Row],[MandNr]]&amp;"x"&amp;LEFT(tabDaten[[#This Row],[Gld]],4)),tabGliederung[],2,FALSE)</f>
        <v xml:space="preserve">6300    Gemeindestraßen </v>
      </c>
      <c r="I2289" s="14" t="str">
        <f>IF(OR(LEFT(tabDaten[[#This Row],[Grp]],1)*1=3,LEFT(tabDaten[[#This Row],[Grp]],1)*1=9),LEFT(tabDaten[[#This Row],[Grp]],2),LEFT(tabDaten[[#This Row],[Grp]],1))</f>
        <v>35</v>
      </c>
      <c r="J2289" s="14" t="str">
        <f>VLOOKUP(tabDaten[[#This Row],[GrpKurz]],tabGruppierung[],2,FALSE)</f>
        <v>E   Beiträge und Ähnliche Entgelte</v>
      </c>
      <c r="K22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6300-350000.170    Erschließungsbeiträge "Waldäcker" 1. BA   </v>
      </c>
      <c r="L2289" s="17">
        <f>IF(OR(tabDaten[[#This Row],[art]]="00",tabDaten[[#This Row],[art]]="10"),tabDaten[[#This Row],[Plan]],tabDaten[[#This Row],[Plan]]*-1)</f>
        <v>0</v>
      </c>
      <c r="M2289" s="18">
        <f>IF(OR(tabDaten[[#This Row],[art]]="00",tabDaten[[#This Row],[art]]="10",tabDaten[[#This Row],[art]]="60",tabDaten[[#This Row],[art]]="70"),tabDaten[[#This Row],[Rechnung]],tabDaten[[#This Row],[Rechnung]]*-1)</f>
        <v>-108516.45</v>
      </c>
      <c r="N2289" s="44">
        <v>1</v>
      </c>
      <c r="O2289" s="45" t="s">
        <v>1024</v>
      </c>
      <c r="P2289" s="45" t="s">
        <v>1348</v>
      </c>
      <c r="Q2289" s="45" t="s">
        <v>1813</v>
      </c>
      <c r="R2289" s="45" t="s">
        <v>995</v>
      </c>
      <c r="S2289" s="45" t="s">
        <v>1817</v>
      </c>
      <c r="T2289" s="44" t="s">
        <v>299</v>
      </c>
      <c r="U2289" s="46">
        <v>0</v>
      </c>
      <c r="V2289" s="46">
        <v>-108516.45</v>
      </c>
    </row>
    <row r="2290" spans="2:22" x14ac:dyDescent="0.2">
      <c r="B2290" s="14" t="str">
        <f>IF(tabDaten[[#This Row],[MandNr]]="","Fehler",IF(tabDaten[[#This Row],[MandNr]]=1,"1 Stadt Bad Rappenau","2 Eigenbetrieb Stadtenwässerung"))</f>
        <v>1 Stadt Bad Rappenau</v>
      </c>
      <c r="C2290" s="14" t="str">
        <f>IF(OR(tabDaten[[#This Row],[art]]="00",tabDaten[[#This Row],[art]]="01",tabDaten[[#This Row],[art]]="60",tabDaten[[#This Row],[art]]="61"),"0 Verwaltungshaushalt","1 Vermögenshaushalt")</f>
        <v>1 Vermögenshaushalt</v>
      </c>
      <c r="D2290" s="14" t="str">
        <f>VLOOKUP(tabDaten[[#This Row],[art]],tabKontenart[],2,FALSE)</f>
        <v>10 Einnahmen VermögensHH</v>
      </c>
      <c r="E2290" s="14" t="str">
        <f>LEFT(tabDaten[[#This Row],[Gld]],1) &amp; "    " &amp;VLOOKUP((tabDaten[[#This Row],[MandNr]]&amp;"x"&amp;LEFT(tabDaten[[#This Row],[Gld]],1)),tabGliederung[],2,FALSE)</f>
        <v xml:space="preserve">6    Bau- und Wohnungswesen, Verkehr </v>
      </c>
      <c r="F2290" s="14" t="str">
        <f>LEFT(tabDaten[[#This Row],[Gld]],2) &amp; "    " &amp;VLOOKUP((tabDaten[[#This Row],[MandNr]]&amp;"x"&amp;LEFT(tabDaten[[#This Row],[Gld]],2)),tabGliederung[],2,FALSE)</f>
        <v xml:space="preserve">63    Gemeindestraßen </v>
      </c>
      <c r="G22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0" s="14" t="str">
        <f>LEFT(tabDaten[[#This Row],[Gld]],4) &amp; "    " &amp;VLOOKUP((tabDaten[[#This Row],[MandNr]]&amp;"x"&amp;LEFT(tabDaten[[#This Row],[Gld]],4)),tabGliederung[],2,FALSE)</f>
        <v xml:space="preserve">6300    Gemeindestraßen </v>
      </c>
      <c r="I2290" s="14" t="str">
        <f>IF(OR(LEFT(tabDaten[[#This Row],[Grp]],1)*1=3,LEFT(tabDaten[[#This Row],[Grp]],1)*1=9),LEFT(tabDaten[[#This Row],[Grp]],2),LEFT(tabDaten[[#This Row],[Grp]],1))</f>
        <v>35</v>
      </c>
      <c r="J2290" s="14" t="str">
        <f>VLOOKUP(tabDaten[[#This Row],[GrpKurz]],tabGruppierung[],2,FALSE)</f>
        <v>E   Beiträge und Ähnliche Entgelte</v>
      </c>
      <c r="K22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6300-350000.171    Erschließungsbeiträge "Waldäcker" 2. BA   </v>
      </c>
      <c r="L2290" s="17">
        <f>IF(OR(tabDaten[[#This Row],[art]]="00",tabDaten[[#This Row],[art]]="10"),tabDaten[[#This Row],[Plan]],tabDaten[[#This Row],[Plan]]*-1)</f>
        <v>0</v>
      </c>
      <c r="M2290" s="18">
        <f>IF(OR(tabDaten[[#This Row],[art]]="00",tabDaten[[#This Row],[art]]="10",tabDaten[[#This Row],[art]]="60",tabDaten[[#This Row],[art]]="70"),tabDaten[[#This Row],[Rechnung]],tabDaten[[#This Row],[Rechnung]]*-1)</f>
        <v>-400000</v>
      </c>
      <c r="N2290" s="44">
        <v>1</v>
      </c>
      <c r="O2290" s="45" t="s">
        <v>1024</v>
      </c>
      <c r="P2290" s="45" t="s">
        <v>1348</v>
      </c>
      <c r="Q2290" s="45" t="s">
        <v>1813</v>
      </c>
      <c r="R2290" s="45" t="s">
        <v>995</v>
      </c>
      <c r="S2290" s="45" t="s">
        <v>2141</v>
      </c>
      <c r="T2290" s="44" t="s">
        <v>2142</v>
      </c>
      <c r="U2290" s="46">
        <v>0</v>
      </c>
      <c r="V2290" s="46">
        <v>-400000</v>
      </c>
    </row>
    <row r="2291" spans="2:22" x14ac:dyDescent="0.2">
      <c r="B2291" s="14" t="str">
        <f>IF(tabDaten[[#This Row],[MandNr]]="","Fehler",IF(tabDaten[[#This Row],[MandNr]]=1,"1 Stadt Bad Rappenau","2 Eigenbetrieb Stadtenwässerung"))</f>
        <v>1 Stadt Bad Rappenau</v>
      </c>
      <c r="C2291" s="14" t="str">
        <f>IF(OR(tabDaten[[#This Row],[art]]="00",tabDaten[[#This Row],[art]]="01",tabDaten[[#This Row],[art]]="60",tabDaten[[#This Row],[art]]="61"),"0 Verwaltungshaushalt","1 Vermögenshaushalt")</f>
        <v>1 Vermögenshaushalt</v>
      </c>
      <c r="D2291" s="14" t="str">
        <f>VLOOKUP(tabDaten[[#This Row],[art]],tabKontenart[],2,FALSE)</f>
        <v>10 Einnahmen VermögensHH</v>
      </c>
      <c r="E2291" s="14" t="str">
        <f>LEFT(tabDaten[[#This Row],[Gld]],1) &amp; "    " &amp;VLOOKUP((tabDaten[[#This Row],[MandNr]]&amp;"x"&amp;LEFT(tabDaten[[#This Row],[Gld]],1)),tabGliederung[],2,FALSE)</f>
        <v xml:space="preserve">6    Bau- und Wohnungswesen, Verkehr </v>
      </c>
      <c r="F2291" s="14" t="str">
        <f>LEFT(tabDaten[[#This Row],[Gld]],2) &amp; "    " &amp;VLOOKUP((tabDaten[[#This Row],[MandNr]]&amp;"x"&amp;LEFT(tabDaten[[#This Row],[Gld]],2)),tabGliederung[],2,FALSE)</f>
        <v xml:space="preserve">63    Gemeindestraßen </v>
      </c>
      <c r="G22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1" s="14" t="str">
        <f>LEFT(tabDaten[[#This Row],[Gld]],4) &amp; "    " &amp;VLOOKUP((tabDaten[[#This Row],[MandNr]]&amp;"x"&amp;LEFT(tabDaten[[#This Row],[Gld]],4)),tabGliederung[],2,FALSE)</f>
        <v xml:space="preserve">6300    Gemeindestraßen </v>
      </c>
      <c r="I2291" s="14" t="str">
        <f>IF(OR(LEFT(tabDaten[[#This Row],[Grp]],1)*1=3,LEFT(tabDaten[[#This Row],[Grp]],1)*1=9),LEFT(tabDaten[[#This Row],[Grp]],2),LEFT(tabDaten[[#This Row],[Grp]],1))</f>
        <v>35</v>
      </c>
      <c r="J2291" s="14" t="str">
        <f>VLOOKUP(tabDaten[[#This Row],[GrpKurz]],tabGruppierung[],2,FALSE)</f>
        <v>E   Beiträge und Ähnliche Entgelte</v>
      </c>
      <c r="K22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6300-350000.221    Erschließungsbeiträge Buchäcker-Erweiterung  </v>
      </c>
      <c r="L2291" s="17">
        <f>IF(OR(tabDaten[[#This Row],[art]]="00",tabDaten[[#This Row],[art]]="10"),tabDaten[[#This Row],[Plan]],tabDaten[[#This Row],[Plan]]*-1)</f>
        <v>0</v>
      </c>
      <c r="M2291" s="18">
        <f>IF(OR(tabDaten[[#This Row],[art]]="00",tabDaten[[#This Row],[art]]="10",tabDaten[[#This Row],[art]]="60",tabDaten[[#This Row],[art]]="70"),tabDaten[[#This Row],[Rechnung]],tabDaten[[#This Row],[Rechnung]]*-1)</f>
        <v>219.24</v>
      </c>
      <c r="N2291" s="44">
        <v>1</v>
      </c>
      <c r="O2291" s="45" t="s">
        <v>1024</v>
      </c>
      <c r="P2291" s="45" t="s">
        <v>1348</v>
      </c>
      <c r="Q2291" s="45" t="s">
        <v>1813</v>
      </c>
      <c r="R2291" s="45" t="s">
        <v>995</v>
      </c>
      <c r="S2291" s="45" t="s">
        <v>1075</v>
      </c>
      <c r="T2291" s="44" t="s">
        <v>2012</v>
      </c>
      <c r="U2291" s="46">
        <v>0</v>
      </c>
      <c r="V2291" s="46">
        <v>219.24</v>
      </c>
    </row>
    <row r="2292" spans="2:22" x14ac:dyDescent="0.2">
      <c r="B2292" s="14" t="str">
        <f>IF(tabDaten[[#This Row],[MandNr]]="","Fehler",IF(tabDaten[[#This Row],[MandNr]]=1,"1 Stadt Bad Rappenau","2 Eigenbetrieb Stadtenwässerung"))</f>
        <v>1 Stadt Bad Rappenau</v>
      </c>
      <c r="C2292" s="14" t="str">
        <f>IF(OR(tabDaten[[#This Row],[art]]="00",tabDaten[[#This Row],[art]]="01",tabDaten[[#This Row],[art]]="60",tabDaten[[#This Row],[art]]="61"),"0 Verwaltungshaushalt","1 Vermögenshaushalt")</f>
        <v>1 Vermögenshaushalt</v>
      </c>
      <c r="D2292" s="14" t="str">
        <f>VLOOKUP(tabDaten[[#This Row],[art]],tabKontenart[],2,FALSE)</f>
        <v>10 Einnahmen VermögensHH</v>
      </c>
      <c r="E2292" s="14" t="str">
        <f>LEFT(tabDaten[[#This Row],[Gld]],1) &amp; "    " &amp;VLOOKUP((tabDaten[[#This Row],[MandNr]]&amp;"x"&amp;LEFT(tabDaten[[#This Row],[Gld]],1)),tabGliederung[],2,FALSE)</f>
        <v xml:space="preserve">6    Bau- und Wohnungswesen, Verkehr </v>
      </c>
      <c r="F2292" s="14" t="str">
        <f>LEFT(tabDaten[[#This Row],[Gld]],2) &amp; "    " &amp;VLOOKUP((tabDaten[[#This Row],[MandNr]]&amp;"x"&amp;LEFT(tabDaten[[#This Row],[Gld]],2)),tabGliederung[],2,FALSE)</f>
        <v xml:space="preserve">63    Gemeindestraßen </v>
      </c>
      <c r="G22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2" s="14" t="str">
        <f>LEFT(tabDaten[[#This Row],[Gld]],4) &amp; "    " &amp;VLOOKUP((tabDaten[[#This Row],[MandNr]]&amp;"x"&amp;LEFT(tabDaten[[#This Row],[Gld]],4)),tabGliederung[],2,FALSE)</f>
        <v xml:space="preserve">6300    Gemeindestraßen </v>
      </c>
      <c r="I2292" s="14" t="str">
        <f>IF(OR(LEFT(tabDaten[[#This Row],[Grp]],1)*1=3,LEFT(tabDaten[[#This Row],[Grp]],1)*1=9),LEFT(tabDaten[[#This Row],[Grp]],2),LEFT(tabDaten[[#This Row],[Grp]],1))</f>
        <v>35</v>
      </c>
      <c r="J2292" s="14" t="str">
        <f>VLOOKUP(tabDaten[[#This Row],[GrpKurz]],tabGruppierung[],2,FALSE)</f>
        <v>E   Beiträge und Ähnliche Entgelte</v>
      </c>
      <c r="K22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6300-350000.225    Erschließungsbeiträge "Gewerbegebiet Berg", Bonfeld  </v>
      </c>
      <c r="L2292" s="17">
        <f>IF(OR(tabDaten[[#This Row],[art]]="00",tabDaten[[#This Row],[art]]="10"),tabDaten[[#This Row],[Plan]],tabDaten[[#This Row],[Plan]]*-1)</f>
        <v>150000</v>
      </c>
      <c r="M2292" s="18">
        <f>IF(OR(tabDaten[[#This Row],[art]]="00",tabDaten[[#This Row],[art]]="10",tabDaten[[#This Row],[art]]="60",tabDaten[[#This Row],[art]]="70"),tabDaten[[#This Row],[Rechnung]],tabDaten[[#This Row],[Rechnung]]*-1)</f>
        <v>89659.85</v>
      </c>
      <c r="N2292" s="44">
        <v>1</v>
      </c>
      <c r="O2292" s="45" t="s">
        <v>1024</v>
      </c>
      <c r="P2292" s="45" t="s">
        <v>1348</v>
      </c>
      <c r="Q2292" s="45" t="s">
        <v>1813</v>
      </c>
      <c r="R2292" s="45" t="s">
        <v>995</v>
      </c>
      <c r="S2292" s="45" t="s">
        <v>1077</v>
      </c>
      <c r="T2292" s="44" t="s">
        <v>300</v>
      </c>
      <c r="U2292" s="46">
        <v>150000</v>
      </c>
      <c r="V2292" s="46">
        <v>89659.85</v>
      </c>
    </row>
    <row r="2293" spans="2:22" x14ac:dyDescent="0.2">
      <c r="B2293" s="14" t="str">
        <f>IF(tabDaten[[#This Row],[MandNr]]="","Fehler",IF(tabDaten[[#This Row],[MandNr]]=1,"1 Stadt Bad Rappenau","2 Eigenbetrieb Stadtenwässerung"))</f>
        <v>1 Stadt Bad Rappenau</v>
      </c>
      <c r="C2293" s="14" t="str">
        <f>IF(OR(tabDaten[[#This Row],[art]]="00",tabDaten[[#This Row],[art]]="01",tabDaten[[#This Row],[art]]="60",tabDaten[[#This Row],[art]]="61"),"0 Verwaltungshaushalt","1 Vermögenshaushalt")</f>
        <v>1 Vermögenshaushalt</v>
      </c>
      <c r="D2293" s="14" t="str">
        <f>VLOOKUP(tabDaten[[#This Row],[art]],tabKontenart[],2,FALSE)</f>
        <v>10 Einnahmen VermögensHH</v>
      </c>
      <c r="E2293" s="14" t="str">
        <f>LEFT(tabDaten[[#This Row],[Gld]],1) &amp; "    " &amp;VLOOKUP((tabDaten[[#This Row],[MandNr]]&amp;"x"&amp;LEFT(tabDaten[[#This Row],[Gld]],1)),tabGliederung[],2,FALSE)</f>
        <v xml:space="preserve">6    Bau- und Wohnungswesen, Verkehr </v>
      </c>
      <c r="F2293" s="14" t="str">
        <f>LEFT(tabDaten[[#This Row],[Gld]],2) &amp; "    " &amp;VLOOKUP((tabDaten[[#This Row],[MandNr]]&amp;"x"&amp;LEFT(tabDaten[[#This Row],[Gld]],2)),tabGliederung[],2,FALSE)</f>
        <v xml:space="preserve">63    Gemeindestraßen </v>
      </c>
      <c r="G22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3" s="14" t="str">
        <f>LEFT(tabDaten[[#This Row],[Gld]],4) &amp; "    " &amp;VLOOKUP((tabDaten[[#This Row],[MandNr]]&amp;"x"&amp;LEFT(tabDaten[[#This Row],[Gld]],4)),tabGliederung[],2,FALSE)</f>
        <v xml:space="preserve">6300    Gemeindestraßen </v>
      </c>
      <c r="I2293" s="14" t="str">
        <f>IF(OR(LEFT(tabDaten[[#This Row],[Grp]],1)*1=3,LEFT(tabDaten[[#This Row],[Grp]],1)*1=9),LEFT(tabDaten[[#This Row],[Grp]],2),LEFT(tabDaten[[#This Row],[Grp]],1))</f>
        <v>35</v>
      </c>
      <c r="J2293" s="14" t="str">
        <f>VLOOKUP(tabDaten[[#This Row],[GrpKurz]],tabGruppierung[],2,FALSE)</f>
        <v>E   Beiträge und Ähnliche Entgelte</v>
      </c>
      <c r="K22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6300-350000.262    Erschließungsbeitrag Wohngebiet Boppengrund Bonfeld  </v>
      </c>
      <c r="L2293" s="17">
        <f>IF(OR(tabDaten[[#This Row],[art]]="00",tabDaten[[#This Row],[art]]="10"),tabDaten[[#This Row],[Plan]],tabDaten[[#This Row],[Plan]]*-1)</f>
        <v>0</v>
      </c>
      <c r="M2293" s="18">
        <f>IF(OR(tabDaten[[#This Row],[art]]="00",tabDaten[[#This Row],[art]]="10",tabDaten[[#This Row],[art]]="60",tabDaten[[#This Row],[art]]="70"),tabDaten[[#This Row],[Rechnung]],tabDaten[[#This Row],[Rechnung]]*-1)</f>
        <v>0</v>
      </c>
      <c r="N2293" s="44">
        <v>1</v>
      </c>
      <c r="O2293" s="45" t="s">
        <v>1024</v>
      </c>
      <c r="P2293" s="45" t="s">
        <v>1348</v>
      </c>
      <c r="Q2293" s="45" t="s">
        <v>1813</v>
      </c>
      <c r="R2293" s="45" t="s">
        <v>995</v>
      </c>
      <c r="S2293" s="45" t="s">
        <v>2177</v>
      </c>
      <c r="T2293" s="44" t="s">
        <v>2215</v>
      </c>
      <c r="U2293" s="46">
        <v>0</v>
      </c>
      <c r="V2293" s="46">
        <v>0</v>
      </c>
    </row>
    <row r="2294" spans="2:22" x14ac:dyDescent="0.2">
      <c r="B2294" s="14" t="str">
        <f>IF(tabDaten[[#This Row],[MandNr]]="","Fehler",IF(tabDaten[[#This Row],[MandNr]]=1,"1 Stadt Bad Rappenau","2 Eigenbetrieb Stadtenwässerung"))</f>
        <v>1 Stadt Bad Rappenau</v>
      </c>
      <c r="C2294" s="14" t="str">
        <f>IF(OR(tabDaten[[#This Row],[art]]="00",tabDaten[[#This Row],[art]]="01",tabDaten[[#This Row],[art]]="60",tabDaten[[#This Row],[art]]="61"),"0 Verwaltungshaushalt","1 Vermögenshaushalt")</f>
        <v>1 Vermögenshaushalt</v>
      </c>
      <c r="D2294" s="14" t="str">
        <f>VLOOKUP(tabDaten[[#This Row],[art]],tabKontenart[],2,FALSE)</f>
        <v>10 Einnahmen VermögensHH</v>
      </c>
      <c r="E2294" s="14" t="str">
        <f>LEFT(tabDaten[[#This Row],[Gld]],1) &amp; "    " &amp;VLOOKUP((tabDaten[[#This Row],[MandNr]]&amp;"x"&amp;LEFT(tabDaten[[#This Row],[Gld]],1)),tabGliederung[],2,FALSE)</f>
        <v xml:space="preserve">6    Bau- und Wohnungswesen, Verkehr </v>
      </c>
      <c r="F2294" s="14" t="str">
        <f>LEFT(tabDaten[[#This Row],[Gld]],2) &amp; "    " &amp;VLOOKUP((tabDaten[[#This Row],[MandNr]]&amp;"x"&amp;LEFT(tabDaten[[#This Row],[Gld]],2)),tabGliederung[],2,FALSE)</f>
        <v xml:space="preserve">63    Gemeindestraßen </v>
      </c>
      <c r="G22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4" s="14" t="str">
        <f>LEFT(tabDaten[[#This Row],[Gld]],4) &amp; "    " &amp;VLOOKUP((tabDaten[[#This Row],[MandNr]]&amp;"x"&amp;LEFT(tabDaten[[#This Row],[Gld]],4)),tabGliederung[],2,FALSE)</f>
        <v xml:space="preserve">6300    Gemeindestraßen </v>
      </c>
      <c r="I2294" s="14" t="str">
        <f>IF(OR(LEFT(tabDaten[[#This Row],[Grp]],1)*1=3,LEFT(tabDaten[[#This Row],[Grp]],1)*1=9),LEFT(tabDaten[[#This Row],[Grp]],2),LEFT(tabDaten[[#This Row],[Grp]],1))</f>
        <v>35</v>
      </c>
      <c r="J2294" s="14" t="str">
        <f>VLOOKUP(tabDaten[[#This Row],[GrpKurz]],tabGruppierung[],2,FALSE)</f>
        <v>E   Beiträge und Ähnliche Entgelte</v>
      </c>
      <c r="K22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6300-350000.313    Erschließungsbeiträge "Kühäcker", Fürfeld  </v>
      </c>
      <c r="L2294" s="17">
        <f>IF(OR(tabDaten[[#This Row],[art]]="00",tabDaten[[#This Row],[art]]="10"),tabDaten[[#This Row],[Plan]],tabDaten[[#This Row],[Plan]]*-1)</f>
        <v>0</v>
      </c>
      <c r="M2294" s="18">
        <f>IF(OR(tabDaten[[#This Row],[art]]="00",tabDaten[[#This Row],[art]]="10",tabDaten[[#This Row],[art]]="60",tabDaten[[#This Row],[art]]="70"),tabDaten[[#This Row],[Rechnung]],tabDaten[[#This Row],[Rechnung]]*-1)</f>
        <v>2471.23</v>
      </c>
      <c r="N2294" s="44">
        <v>1</v>
      </c>
      <c r="O2294" s="45" t="s">
        <v>1024</v>
      </c>
      <c r="P2294" s="45" t="s">
        <v>1348</v>
      </c>
      <c r="Q2294" s="45" t="s">
        <v>1813</v>
      </c>
      <c r="R2294" s="45" t="s">
        <v>995</v>
      </c>
      <c r="S2294" s="45" t="s">
        <v>2216</v>
      </c>
      <c r="T2294" s="44" t="s">
        <v>2217</v>
      </c>
      <c r="U2294" s="46">
        <v>0</v>
      </c>
      <c r="V2294" s="46">
        <v>2471.23</v>
      </c>
    </row>
    <row r="2295" spans="2:22" x14ac:dyDescent="0.2">
      <c r="B2295" s="14" t="str">
        <f>IF(tabDaten[[#This Row],[MandNr]]="","Fehler",IF(tabDaten[[#This Row],[MandNr]]=1,"1 Stadt Bad Rappenau","2 Eigenbetrieb Stadtenwässerung"))</f>
        <v>1 Stadt Bad Rappenau</v>
      </c>
      <c r="C2295" s="14" t="str">
        <f>IF(OR(tabDaten[[#This Row],[art]]="00",tabDaten[[#This Row],[art]]="01",tabDaten[[#This Row],[art]]="60",tabDaten[[#This Row],[art]]="61"),"0 Verwaltungshaushalt","1 Vermögenshaushalt")</f>
        <v>1 Vermögenshaushalt</v>
      </c>
      <c r="D2295" s="14" t="str">
        <f>VLOOKUP(tabDaten[[#This Row],[art]],tabKontenart[],2,FALSE)</f>
        <v>10 Einnahmen VermögensHH</v>
      </c>
      <c r="E2295" s="14" t="str">
        <f>LEFT(tabDaten[[#This Row],[Gld]],1) &amp; "    " &amp;VLOOKUP((tabDaten[[#This Row],[MandNr]]&amp;"x"&amp;LEFT(tabDaten[[#This Row],[Gld]],1)),tabGliederung[],2,FALSE)</f>
        <v xml:space="preserve">6    Bau- und Wohnungswesen, Verkehr </v>
      </c>
      <c r="F2295" s="14" t="str">
        <f>LEFT(tabDaten[[#This Row],[Gld]],2) &amp; "    " &amp;VLOOKUP((tabDaten[[#This Row],[MandNr]]&amp;"x"&amp;LEFT(tabDaten[[#This Row],[Gld]],2)),tabGliederung[],2,FALSE)</f>
        <v xml:space="preserve">63    Gemeindestraßen </v>
      </c>
      <c r="G22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5" s="14" t="str">
        <f>LEFT(tabDaten[[#This Row],[Gld]],4) &amp; "    " &amp;VLOOKUP((tabDaten[[#This Row],[MandNr]]&amp;"x"&amp;LEFT(tabDaten[[#This Row],[Gld]],4)),tabGliederung[],2,FALSE)</f>
        <v xml:space="preserve">6300    Gemeindestraßen </v>
      </c>
      <c r="I2295" s="14" t="str">
        <f>IF(OR(LEFT(tabDaten[[#This Row],[Grp]],1)*1=3,LEFT(tabDaten[[#This Row],[Grp]],1)*1=9),LEFT(tabDaten[[#This Row],[Grp]],2),LEFT(tabDaten[[#This Row],[Grp]],1))</f>
        <v>35</v>
      </c>
      <c r="J2295" s="14" t="str">
        <f>VLOOKUP(tabDaten[[#This Row],[GrpKurz]],tabGruppierung[],2,FALSE)</f>
        <v>E   Beiträge und Ähnliche Entgelte</v>
      </c>
      <c r="K22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6300-350000.341    Erschließungsbeitrag Mühlwiesen Fürfeld  </v>
      </c>
      <c r="L2295" s="17">
        <f>IF(OR(tabDaten[[#This Row],[art]]="00",tabDaten[[#This Row],[art]]="10"),tabDaten[[#This Row],[Plan]],tabDaten[[#This Row],[Plan]]*-1)</f>
        <v>0</v>
      </c>
      <c r="M2295" s="18">
        <f>IF(OR(tabDaten[[#This Row],[art]]="00",tabDaten[[#This Row],[art]]="10",tabDaten[[#This Row],[art]]="60",tabDaten[[#This Row],[art]]="70"),tabDaten[[#This Row],[Rechnung]],tabDaten[[#This Row],[Rechnung]]*-1)</f>
        <v>42772.5</v>
      </c>
      <c r="N2295" s="44">
        <v>1</v>
      </c>
      <c r="O2295" s="45" t="s">
        <v>1024</v>
      </c>
      <c r="P2295" s="45" t="s">
        <v>1348</v>
      </c>
      <c r="Q2295" s="45" t="s">
        <v>1813</v>
      </c>
      <c r="R2295" s="45" t="s">
        <v>995</v>
      </c>
      <c r="S2295" s="45" t="s">
        <v>1818</v>
      </c>
      <c r="T2295" s="44" t="s">
        <v>301</v>
      </c>
      <c r="U2295" s="46">
        <v>0</v>
      </c>
      <c r="V2295" s="46">
        <v>42772.5</v>
      </c>
    </row>
    <row r="2296" spans="2:22" x14ac:dyDescent="0.2">
      <c r="B2296" s="14" t="str">
        <f>IF(tabDaten[[#This Row],[MandNr]]="","Fehler",IF(tabDaten[[#This Row],[MandNr]]=1,"1 Stadt Bad Rappenau","2 Eigenbetrieb Stadtenwässerung"))</f>
        <v>1 Stadt Bad Rappenau</v>
      </c>
      <c r="C2296" s="14" t="str">
        <f>IF(OR(tabDaten[[#This Row],[art]]="00",tabDaten[[#This Row],[art]]="01",tabDaten[[#This Row],[art]]="60",tabDaten[[#This Row],[art]]="61"),"0 Verwaltungshaushalt","1 Vermögenshaushalt")</f>
        <v>1 Vermögenshaushalt</v>
      </c>
      <c r="D2296" s="14" t="str">
        <f>VLOOKUP(tabDaten[[#This Row],[art]],tabKontenart[],2,FALSE)</f>
        <v>10 Einnahmen VermögensHH</v>
      </c>
      <c r="E2296" s="14" t="str">
        <f>LEFT(tabDaten[[#This Row],[Gld]],1) &amp; "    " &amp;VLOOKUP((tabDaten[[#This Row],[MandNr]]&amp;"x"&amp;LEFT(tabDaten[[#This Row],[Gld]],1)),tabGliederung[],2,FALSE)</f>
        <v xml:space="preserve">6    Bau- und Wohnungswesen, Verkehr </v>
      </c>
      <c r="F2296" s="14" t="str">
        <f>LEFT(tabDaten[[#This Row],[Gld]],2) &amp; "    " &amp;VLOOKUP((tabDaten[[#This Row],[MandNr]]&amp;"x"&amp;LEFT(tabDaten[[#This Row],[Gld]],2)),tabGliederung[],2,FALSE)</f>
        <v xml:space="preserve">63    Gemeindestraßen </v>
      </c>
      <c r="G22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6" s="14" t="str">
        <f>LEFT(tabDaten[[#This Row],[Gld]],4) &amp; "    " &amp;VLOOKUP((tabDaten[[#This Row],[MandNr]]&amp;"x"&amp;LEFT(tabDaten[[#This Row],[Gld]],4)),tabGliederung[],2,FALSE)</f>
        <v xml:space="preserve">6300    Gemeindestraßen </v>
      </c>
      <c r="I2296" s="14" t="str">
        <f>IF(OR(LEFT(tabDaten[[#This Row],[Grp]],1)*1=3,LEFT(tabDaten[[#This Row],[Grp]],1)*1=9),LEFT(tabDaten[[#This Row],[Grp]],2),LEFT(tabDaten[[#This Row],[Grp]],1))</f>
        <v>35</v>
      </c>
      <c r="J2296" s="14" t="str">
        <f>VLOOKUP(tabDaten[[#This Row],[GrpKurz]],tabGruppierung[],2,FALSE)</f>
        <v>E   Beiträge und Ähnliche Entgelte</v>
      </c>
      <c r="K22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6300-350000.390    Erschließungsbeiträge "Halmesäcker", Fürfeld  </v>
      </c>
      <c r="L2296" s="17">
        <f>IF(OR(tabDaten[[#This Row],[art]]="00",tabDaten[[#This Row],[art]]="10"),tabDaten[[#This Row],[Plan]],tabDaten[[#This Row],[Plan]]*-1)</f>
        <v>0</v>
      </c>
      <c r="M2296" s="18">
        <f>IF(OR(tabDaten[[#This Row],[art]]="00",tabDaten[[#This Row],[art]]="10",tabDaten[[#This Row],[art]]="60",tabDaten[[#This Row],[art]]="70"),tabDaten[[#This Row],[Rechnung]],tabDaten[[#This Row],[Rechnung]]*-1)</f>
        <v>0</v>
      </c>
      <c r="N2296" s="44">
        <v>1</v>
      </c>
      <c r="O2296" s="45" t="s">
        <v>1024</v>
      </c>
      <c r="P2296" s="45" t="s">
        <v>1348</v>
      </c>
      <c r="Q2296" s="45" t="s">
        <v>1813</v>
      </c>
      <c r="R2296" s="45" t="s">
        <v>995</v>
      </c>
      <c r="S2296" s="45" t="s">
        <v>2179</v>
      </c>
      <c r="T2296" s="44" t="s">
        <v>2218</v>
      </c>
      <c r="U2296" s="46">
        <v>0</v>
      </c>
      <c r="V2296" s="46">
        <v>0</v>
      </c>
    </row>
    <row r="2297" spans="2:22" x14ac:dyDescent="0.2">
      <c r="B2297" s="14" t="str">
        <f>IF(tabDaten[[#This Row],[MandNr]]="","Fehler",IF(tabDaten[[#This Row],[MandNr]]=1,"1 Stadt Bad Rappenau","2 Eigenbetrieb Stadtenwässerung"))</f>
        <v>1 Stadt Bad Rappenau</v>
      </c>
      <c r="C2297" s="14" t="str">
        <f>IF(OR(tabDaten[[#This Row],[art]]="00",tabDaten[[#This Row],[art]]="01",tabDaten[[#This Row],[art]]="60",tabDaten[[#This Row],[art]]="61"),"0 Verwaltungshaushalt","1 Vermögenshaushalt")</f>
        <v>1 Vermögenshaushalt</v>
      </c>
      <c r="D2297" s="14" t="str">
        <f>VLOOKUP(tabDaten[[#This Row],[art]],tabKontenart[],2,FALSE)</f>
        <v>10 Einnahmen VermögensHH</v>
      </c>
      <c r="E2297" s="14" t="str">
        <f>LEFT(tabDaten[[#This Row],[Gld]],1) &amp; "    " &amp;VLOOKUP((tabDaten[[#This Row],[MandNr]]&amp;"x"&amp;LEFT(tabDaten[[#This Row],[Gld]],1)),tabGliederung[],2,FALSE)</f>
        <v xml:space="preserve">6    Bau- und Wohnungswesen, Verkehr </v>
      </c>
      <c r="F2297" s="14" t="str">
        <f>LEFT(tabDaten[[#This Row],[Gld]],2) &amp; "    " &amp;VLOOKUP((tabDaten[[#This Row],[MandNr]]&amp;"x"&amp;LEFT(tabDaten[[#This Row],[Gld]],2)),tabGliederung[],2,FALSE)</f>
        <v xml:space="preserve">63    Gemeindestraßen </v>
      </c>
      <c r="G22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7" s="14" t="str">
        <f>LEFT(tabDaten[[#This Row],[Gld]],4) &amp; "    " &amp;VLOOKUP((tabDaten[[#This Row],[MandNr]]&amp;"x"&amp;LEFT(tabDaten[[#This Row],[Gld]],4)),tabGliederung[],2,FALSE)</f>
        <v xml:space="preserve">6300    Gemeindestraßen </v>
      </c>
      <c r="I2297" s="14" t="str">
        <f>IF(OR(LEFT(tabDaten[[#This Row],[Grp]],1)*1=3,LEFT(tabDaten[[#This Row],[Grp]],1)*1=9),LEFT(tabDaten[[#This Row],[Grp]],2),LEFT(tabDaten[[#This Row],[Grp]],1))</f>
        <v>35</v>
      </c>
      <c r="J2297" s="14" t="str">
        <f>VLOOKUP(tabDaten[[#This Row],[GrpKurz]],tabGruppierung[],2,FALSE)</f>
        <v>E   Beiträge und Ähnliche Entgelte</v>
      </c>
      <c r="K22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6300-350000.405    Erschließungsbeiträge "Kreuz- Obern-Tor", Grombach  </v>
      </c>
      <c r="L2297" s="17">
        <f>IF(OR(tabDaten[[#This Row],[art]]="00",tabDaten[[#This Row],[art]]="10"),tabDaten[[#This Row],[Plan]],tabDaten[[#This Row],[Plan]]*-1)</f>
        <v>0</v>
      </c>
      <c r="M2297" s="18">
        <f>IF(OR(tabDaten[[#This Row],[art]]="00",tabDaten[[#This Row],[art]]="10",tabDaten[[#This Row],[art]]="60",tabDaten[[#This Row],[art]]="70"),tabDaten[[#This Row],[Rechnung]],tabDaten[[#This Row],[Rechnung]]*-1)</f>
        <v>10497.63</v>
      </c>
      <c r="N2297" s="44">
        <v>1</v>
      </c>
      <c r="O2297" s="45" t="s">
        <v>1024</v>
      </c>
      <c r="P2297" s="45" t="s">
        <v>1348</v>
      </c>
      <c r="Q2297" s="45" t="s">
        <v>1813</v>
      </c>
      <c r="R2297" s="45" t="s">
        <v>995</v>
      </c>
      <c r="S2297" s="45" t="s">
        <v>1146</v>
      </c>
      <c r="T2297" s="44" t="s">
        <v>302</v>
      </c>
      <c r="U2297" s="46">
        <v>0</v>
      </c>
      <c r="V2297" s="46">
        <v>10497.63</v>
      </c>
    </row>
    <row r="2298" spans="2:22" x14ac:dyDescent="0.2">
      <c r="B2298" s="14" t="str">
        <f>IF(tabDaten[[#This Row],[MandNr]]="","Fehler",IF(tabDaten[[#This Row],[MandNr]]=1,"1 Stadt Bad Rappenau","2 Eigenbetrieb Stadtenwässerung"))</f>
        <v>1 Stadt Bad Rappenau</v>
      </c>
      <c r="C2298" s="14" t="str">
        <f>IF(OR(tabDaten[[#This Row],[art]]="00",tabDaten[[#This Row],[art]]="01",tabDaten[[#This Row],[art]]="60",tabDaten[[#This Row],[art]]="61"),"0 Verwaltungshaushalt","1 Vermögenshaushalt")</f>
        <v>1 Vermögenshaushalt</v>
      </c>
      <c r="D2298" s="14" t="str">
        <f>VLOOKUP(tabDaten[[#This Row],[art]],tabKontenart[],2,FALSE)</f>
        <v>10 Einnahmen VermögensHH</v>
      </c>
      <c r="E2298" s="14" t="str">
        <f>LEFT(tabDaten[[#This Row],[Gld]],1) &amp; "    " &amp;VLOOKUP((tabDaten[[#This Row],[MandNr]]&amp;"x"&amp;LEFT(tabDaten[[#This Row],[Gld]],1)),tabGliederung[],2,FALSE)</f>
        <v xml:space="preserve">6    Bau- und Wohnungswesen, Verkehr </v>
      </c>
      <c r="F2298" s="14" t="str">
        <f>LEFT(tabDaten[[#This Row],[Gld]],2) &amp; "    " &amp;VLOOKUP((tabDaten[[#This Row],[MandNr]]&amp;"x"&amp;LEFT(tabDaten[[#This Row],[Gld]],2)),tabGliederung[],2,FALSE)</f>
        <v xml:space="preserve">63    Gemeindestraßen </v>
      </c>
      <c r="G22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8" s="14" t="str">
        <f>LEFT(tabDaten[[#This Row],[Gld]],4) &amp; "    " &amp;VLOOKUP((tabDaten[[#This Row],[MandNr]]&amp;"x"&amp;LEFT(tabDaten[[#This Row],[Gld]],4)),tabGliederung[],2,FALSE)</f>
        <v xml:space="preserve">6300    Gemeindestraßen </v>
      </c>
      <c r="I2298" s="14" t="str">
        <f>IF(OR(LEFT(tabDaten[[#This Row],[Grp]],1)*1=3,LEFT(tabDaten[[#This Row],[Grp]],1)*1=9),LEFT(tabDaten[[#This Row],[Grp]],2),LEFT(tabDaten[[#This Row],[Grp]],1))</f>
        <v>35</v>
      </c>
      <c r="J2298" s="14" t="str">
        <f>VLOOKUP(tabDaten[[#This Row],[GrpKurz]],tabGruppierung[],2,FALSE)</f>
        <v>E   Beiträge und Ähnliche Entgelte</v>
      </c>
      <c r="K22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6300-350000.482    Erschließungsbeiträge Kobach III   </v>
      </c>
      <c r="L2298" s="17">
        <f>IF(OR(tabDaten[[#This Row],[art]]="00",tabDaten[[#This Row],[art]]="10"),tabDaten[[#This Row],[Plan]],tabDaten[[#This Row],[Plan]]*-1)</f>
        <v>0</v>
      </c>
      <c r="M2298" s="18">
        <f>IF(OR(tabDaten[[#This Row],[art]]="00",tabDaten[[#This Row],[art]]="10",tabDaten[[#This Row],[art]]="60",tabDaten[[#This Row],[art]]="70"),tabDaten[[#This Row],[Rechnung]],tabDaten[[#This Row],[Rechnung]]*-1)</f>
        <v>0</v>
      </c>
      <c r="N2298" s="44">
        <v>1</v>
      </c>
      <c r="O2298" s="45" t="s">
        <v>1024</v>
      </c>
      <c r="P2298" s="45" t="s">
        <v>1348</v>
      </c>
      <c r="Q2298" s="45" t="s">
        <v>1813</v>
      </c>
      <c r="R2298" s="45" t="s">
        <v>995</v>
      </c>
      <c r="S2298" s="45" t="s">
        <v>1589</v>
      </c>
      <c r="T2298" s="44" t="s">
        <v>2013</v>
      </c>
      <c r="U2298" s="46">
        <v>0</v>
      </c>
      <c r="V2298" s="46">
        <v>0</v>
      </c>
    </row>
    <row r="2299" spans="2:22" x14ac:dyDescent="0.2">
      <c r="B2299" s="14" t="str">
        <f>IF(tabDaten[[#This Row],[MandNr]]="","Fehler",IF(tabDaten[[#This Row],[MandNr]]=1,"1 Stadt Bad Rappenau","2 Eigenbetrieb Stadtenwässerung"))</f>
        <v>1 Stadt Bad Rappenau</v>
      </c>
      <c r="C2299" s="14" t="str">
        <f>IF(OR(tabDaten[[#This Row],[art]]="00",tabDaten[[#This Row],[art]]="01",tabDaten[[#This Row],[art]]="60",tabDaten[[#This Row],[art]]="61"),"0 Verwaltungshaushalt","1 Vermögenshaushalt")</f>
        <v>1 Vermögenshaushalt</v>
      </c>
      <c r="D2299" s="14" t="str">
        <f>VLOOKUP(tabDaten[[#This Row],[art]],tabKontenart[],2,FALSE)</f>
        <v>10 Einnahmen VermögensHH</v>
      </c>
      <c r="E2299" s="14" t="str">
        <f>LEFT(tabDaten[[#This Row],[Gld]],1) &amp; "    " &amp;VLOOKUP((tabDaten[[#This Row],[MandNr]]&amp;"x"&amp;LEFT(tabDaten[[#This Row],[Gld]],1)),tabGliederung[],2,FALSE)</f>
        <v xml:space="preserve">6    Bau- und Wohnungswesen, Verkehr </v>
      </c>
      <c r="F2299" s="14" t="str">
        <f>LEFT(tabDaten[[#This Row],[Gld]],2) &amp; "    " &amp;VLOOKUP((tabDaten[[#This Row],[MandNr]]&amp;"x"&amp;LEFT(tabDaten[[#This Row],[Gld]],2)),tabGliederung[],2,FALSE)</f>
        <v xml:space="preserve">63    Gemeindestraßen </v>
      </c>
      <c r="G22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299" s="14" t="str">
        <f>LEFT(tabDaten[[#This Row],[Gld]],4) &amp; "    " &amp;VLOOKUP((tabDaten[[#This Row],[MandNr]]&amp;"x"&amp;LEFT(tabDaten[[#This Row],[Gld]],4)),tabGliederung[],2,FALSE)</f>
        <v xml:space="preserve">6300    Gemeindestraßen </v>
      </c>
      <c r="I2299" s="14" t="str">
        <f>IF(OR(LEFT(tabDaten[[#This Row],[Grp]],1)*1=3,LEFT(tabDaten[[#This Row],[Grp]],1)*1=9),LEFT(tabDaten[[#This Row],[Grp]],2),LEFT(tabDaten[[#This Row],[Grp]],1))</f>
        <v>35</v>
      </c>
      <c r="J2299" s="14" t="str">
        <f>VLOOKUP(tabDaten[[#This Row],[GrpKurz]],tabGruppierung[],2,FALSE)</f>
        <v>E   Beiträge und Ähnliche Entgelte</v>
      </c>
      <c r="K22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6300-350000.510    Erschließungsbeitrag Wohngebiet Neckarblick Heinsheim  </v>
      </c>
      <c r="L2299" s="17">
        <f>IF(OR(tabDaten[[#This Row],[art]]="00",tabDaten[[#This Row],[art]]="10"),tabDaten[[#This Row],[Plan]],tabDaten[[#This Row],[Plan]]*-1)</f>
        <v>0</v>
      </c>
      <c r="M2299" s="18">
        <f>IF(OR(tabDaten[[#This Row],[art]]="00",tabDaten[[#This Row],[art]]="10",tabDaten[[#This Row],[art]]="60",tabDaten[[#This Row],[art]]="70"),tabDaten[[#This Row],[Rechnung]],tabDaten[[#This Row],[Rechnung]]*-1)</f>
        <v>0</v>
      </c>
      <c r="N2299" s="44">
        <v>1</v>
      </c>
      <c r="O2299" s="45" t="s">
        <v>1024</v>
      </c>
      <c r="P2299" s="45" t="s">
        <v>1348</v>
      </c>
      <c r="Q2299" s="45" t="s">
        <v>1813</v>
      </c>
      <c r="R2299" s="45" t="s">
        <v>995</v>
      </c>
      <c r="S2299" s="45" t="s">
        <v>2181</v>
      </c>
      <c r="T2299" s="44" t="s">
        <v>2219</v>
      </c>
      <c r="U2299" s="46">
        <v>0</v>
      </c>
      <c r="V2299" s="46">
        <v>0</v>
      </c>
    </row>
    <row r="2300" spans="2:22" x14ac:dyDescent="0.2">
      <c r="B2300" s="14" t="str">
        <f>IF(tabDaten[[#This Row],[MandNr]]="","Fehler",IF(tabDaten[[#This Row],[MandNr]]=1,"1 Stadt Bad Rappenau","2 Eigenbetrieb Stadtenwässerung"))</f>
        <v>1 Stadt Bad Rappenau</v>
      </c>
      <c r="C2300" s="14" t="str">
        <f>IF(OR(tabDaten[[#This Row],[art]]="00",tabDaten[[#This Row],[art]]="01",tabDaten[[#This Row],[art]]="60",tabDaten[[#This Row],[art]]="61"),"0 Verwaltungshaushalt","1 Vermögenshaushalt")</f>
        <v>1 Vermögenshaushalt</v>
      </c>
      <c r="D2300" s="14" t="str">
        <f>VLOOKUP(tabDaten[[#This Row],[art]],tabKontenart[],2,FALSE)</f>
        <v>10 Einnahmen VermögensHH</v>
      </c>
      <c r="E2300" s="14" t="str">
        <f>LEFT(tabDaten[[#This Row],[Gld]],1) &amp; "    " &amp;VLOOKUP((tabDaten[[#This Row],[MandNr]]&amp;"x"&amp;LEFT(tabDaten[[#This Row],[Gld]],1)),tabGliederung[],2,FALSE)</f>
        <v xml:space="preserve">6    Bau- und Wohnungswesen, Verkehr </v>
      </c>
      <c r="F2300" s="14" t="str">
        <f>LEFT(tabDaten[[#This Row],[Gld]],2) &amp; "    " &amp;VLOOKUP((tabDaten[[#This Row],[MandNr]]&amp;"x"&amp;LEFT(tabDaten[[#This Row],[Gld]],2)),tabGliederung[],2,FALSE)</f>
        <v xml:space="preserve">63    Gemeindestraßen </v>
      </c>
      <c r="G23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300" s="14" t="str">
        <f>LEFT(tabDaten[[#This Row],[Gld]],4) &amp; "    " &amp;VLOOKUP((tabDaten[[#This Row],[MandNr]]&amp;"x"&amp;LEFT(tabDaten[[#This Row],[Gld]],4)),tabGliederung[],2,FALSE)</f>
        <v xml:space="preserve">6300    Gemeindestraßen </v>
      </c>
      <c r="I2300" s="14" t="str">
        <f>IF(OR(LEFT(tabDaten[[#This Row],[Grp]],1)*1=3,LEFT(tabDaten[[#This Row],[Grp]],1)*1=9),LEFT(tabDaten[[#This Row],[Grp]],2),LEFT(tabDaten[[#This Row],[Grp]],1))</f>
        <v>35</v>
      </c>
      <c r="J2300" s="14" t="str">
        <f>VLOOKUP(tabDaten[[#This Row],[GrpKurz]],tabGruppierung[],2,FALSE)</f>
        <v>E   Beiträge und Ähnliche Entgelte</v>
      </c>
      <c r="K23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6300-350000.680    Erschließungsbeiträge 1. BA Geisberg, Obergimpern  </v>
      </c>
      <c r="L2300" s="17">
        <f>IF(OR(tabDaten[[#This Row],[art]]="00",tabDaten[[#This Row],[art]]="10"),tabDaten[[#This Row],[Plan]],tabDaten[[#This Row],[Plan]]*-1)</f>
        <v>0</v>
      </c>
      <c r="M2300" s="18">
        <f>IF(OR(tabDaten[[#This Row],[art]]="00",tabDaten[[#This Row],[art]]="10",tabDaten[[#This Row],[art]]="60",tabDaten[[#This Row],[art]]="70"),tabDaten[[#This Row],[Rechnung]],tabDaten[[#This Row],[Rechnung]]*-1)</f>
        <v>-74474.64</v>
      </c>
      <c r="N2300" s="44">
        <v>1</v>
      </c>
      <c r="O2300" s="45" t="s">
        <v>1024</v>
      </c>
      <c r="P2300" s="45" t="s">
        <v>1348</v>
      </c>
      <c r="Q2300" s="45" t="s">
        <v>1813</v>
      </c>
      <c r="R2300" s="45" t="s">
        <v>995</v>
      </c>
      <c r="S2300" s="45" t="s">
        <v>1819</v>
      </c>
      <c r="T2300" s="44" t="s">
        <v>303</v>
      </c>
      <c r="U2300" s="46">
        <v>0</v>
      </c>
      <c r="V2300" s="46">
        <v>-74474.64</v>
      </c>
    </row>
    <row r="2301" spans="2:22" x14ac:dyDescent="0.2">
      <c r="B2301" s="14" t="str">
        <f>IF(tabDaten[[#This Row],[MandNr]]="","Fehler",IF(tabDaten[[#This Row],[MandNr]]=1,"1 Stadt Bad Rappenau","2 Eigenbetrieb Stadtenwässerung"))</f>
        <v>1 Stadt Bad Rappenau</v>
      </c>
      <c r="C2301" s="14" t="str">
        <f>IF(OR(tabDaten[[#This Row],[art]]="00",tabDaten[[#This Row],[art]]="01",tabDaten[[#This Row],[art]]="60",tabDaten[[#This Row],[art]]="61"),"0 Verwaltungshaushalt","1 Vermögenshaushalt")</f>
        <v>1 Vermögenshaushalt</v>
      </c>
      <c r="D2301" s="14" t="str">
        <f>VLOOKUP(tabDaten[[#This Row],[art]],tabKontenart[],2,FALSE)</f>
        <v>10 Einnahmen VermögensHH</v>
      </c>
      <c r="E2301" s="14" t="str">
        <f>LEFT(tabDaten[[#This Row],[Gld]],1) &amp; "    " &amp;VLOOKUP((tabDaten[[#This Row],[MandNr]]&amp;"x"&amp;LEFT(tabDaten[[#This Row],[Gld]],1)),tabGliederung[],2,FALSE)</f>
        <v xml:space="preserve">6    Bau- und Wohnungswesen, Verkehr </v>
      </c>
      <c r="F2301" s="14" t="str">
        <f>LEFT(tabDaten[[#This Row],[Gld]],2) &amp; "    " &amp;VLOOKUP((tabDaten[[#This Row],[MandNr]]&amp;"x"&amp;LEFT(tabDaten[[#This Row],[Gld]],2)),tabGliederung[],2,FALSE)</f>
        <v xml:space="preserve">63    Gemeindestraßen </v>
      </c>
      <c r="G23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301" s="14" t="str">
        <f>LEFT(tabDaten[[#This Row],[Gld]],4) &amp; "    " &amp;VLOOKUP((tabDaten[[#This Row],[MandNr]]&amp;"x"&amp;LEFT(tabDaten[[#This Row],[Gld]],4)),tabGliederung[],2,FALSE)</f>
        <v xml:space="preserve">6300    Gemeindestraßen </v>
      </c>
      <c r="I2301" s="14" t="str">
        <f>IF(OR(LEFT(tabDaten[[#This Row],[Grp]],1)*1=3,LEFT(tabDaten[[#This Row],[Grp]],1)*1=9),LEFT(tabDaten[[#This Row],[Grp]],2),LEFT(tabDaten[[#This Row],[Grp]],1))</f>
        <v>35</v>
      </c>
      <c r="J2301" s="14" t="str">
        <f>VLOOKUP(tabDaten[[#This Row],[GrpKurz]],tabGruppierung[],2,FALSE)</f>
        <v>E   Beiträge und Ähnliche Entgelte</v>
      </c>
      <c r="K23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6300-350000.681    Erschließungsbeiträge 2.+3. BA Geisberg, Obergimpern  </v>
      </c>
      <c r="L2301" s="17">
        <f>IF(OR(tabDaten[[#This Row],[art]]="00",tabDaten[[#This Row],[art]]="10"),tabDaten[[#This Row],[Plan]],tabDaten[[#This Row],[Plan]]*-1)</f>
        <v>400000</v>
      </c>
      <c r="M2301" s="18">
        <f>IF(OR(tabDaten[[#This Row],[art]]="00",tabDaten[[#This Row],[art]]="10",tabDaten[[#This Row],[art]]="60",tabDaten[[#This Row],[art]]="70"),tabDaten[[#This Row],[Rechnung]],tabDaten[[#This Row],[Rechnung]]*-1)</f>
        <v>400000</v>
      </c>
      <c r="N2301" s="44">
        <v>1</v>
      </c>
      <c r="O2301" s="45" t="s">
        <v>1024</v>
      </c>
      <c r="P2301" s="45" t="s">
        <v>1348</v>
      </c>
      <c r="Q2301" s="45" t="s">
        <v>1813</v>
      </c>
      <c r="R2301" s="45" t="s">
        <v>995</v>
      </c>
      <c r="S2301" s="45" t="s">
        <v>2143</v>
      </c>
      <c r="T2301" s="44" t="s">
        <v>2144</v>
      </c>
      <c r="U2301" s="46">
        <v>400000</v>
      </c>
      <c r="V2301" s="46">
        <v>400000</v>
      </c>
    </row>
    <row r="2302" spans="2:22" x14ac:dyDescent="0.2">
      <c r="B2302" s="14" t="str">
        <f>IF(tabDaten[[#This Row],[MandNr]]="","Fehler",IF(tabDaten[[#This Row],[MandNr]]=1,"1 Stadt Bad Rappenau","2 Eigenbetrieb Stadtenwässerung"))</f>
        <v>1 Stadt Bad Rappenau</v>
      </c>
      <c r="C2302" s="14" t="str">
        <f>IF(OR(tabDaten[[#This Row],[art]]="00",tabDaten[[#This Row],[art]]="01",tabDaten[[#This Row],[art]]="60",tabDaten[[#This Row],[art]]="61"),"0 Verwaltungshaushalt","1 Vermögenshaushalt")</f>
        <v>1 Vermögenshaushalt</v>
      </c>
      <c r="D2302" s="14" t="str">
        <f>VLOOKUP(tabDaten[[#This Row],[art]],tabKontenart[],2,FALSE)</f>
        <v>10 Einnahmen VermögensHH</v>
      </c>
      <c r="E2302" s="14" t="str">
        <f>LEFT(tabDaten[[#This Row],[Gld]],1) &amp; "    " &amp;VLOOKUP((tabDaten[[#This Row],[MandNr]]&amp;"x"&amp;LEFT(tabDaten[[#This Row],[Gld]],1)),tabGliederung[],2,FALSE)</f>
        <v xml:space="preserve">6    Bau- und Wohnungswesen, Verkehr </v>
      </c>
      <c r="F2302" s="14" t="str">
        <f>LEFT(tabDaten[[#This Row],[Gld]],2) &amp; "    " &amp;VLOOKUP((tabDaten[[#This Row],[MandNr]]&amp;"x"&amp;LEFT(tabDaten[[#This Row],[Gld]],2)),tabGliederung[],2,FALSE)</f>
        <v xml:space="preserve">63    Gemeindestraßen </v>
      </c>
      <c r="G23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302" s="14" t="str">
        <f>LEFT(tabDaten[[#This Row],[Gld]],4) &amp; "    " &amp;VLOOKUP((tabDaten[[#This Row],[MandNr]]&amp;"x"&amp;LEFT(tabDaten[[#This Row],[Gld]],4)),tabGliederung[],2,FALSE)</f>
        <v xml:space="preserve">6300    Gemeindestraßen </v>
      </c>
      <c r="I2302" s="14" t="str">
        <f>IF(OR(LEFT(tabDaten[[#This Row],[Grp]],1)*1=3,LEFT(tabDaten[[#This Row],[Grp]],1)*1=9),LEFT(tabDaten[[#This Row],[Grp]],2),LEFT(tabDaten[[#This Row],[Grp]],1))</f>
        <v>35</v>
      </c>
      <c r="J2302" s="14" t="str">
        <f>VLOOKUP(tabDaten[[#This Row],[GrpKurz]],tabGruppierung[],2,FALSE)</f>
        <v>E   Beiträge und Ähnliche Entgelte</v>
      </c>
      <c r="K23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6300-350000.900    Erschließungsbeiträge "Zum Forst", Wollenberg  </v>
      </c>
      <c r="L2302" s="17">
        <f>IF(OR(tabDaten[[#This Row],[art]]="00",tabDaten[[#This Row],[art]]="10"),tabDaten[[#This Row],[Plan]],tabDaten[[#This Row],[Plan]]*-1)</f>
        <v>0</v>
      </c>
      <c r="M2302" s="18">
        <f>IF(OR(tabDaten[[#This Row],[art]]="00",tabDaten[[#This Row],[art]]="10",tabDaten[[#This Row],[art]]="60",tabDaten[[#This Row],[art]]="70"),tabDaten[[#This Row],[Rechnung]],tabDaten[[#This Row],[Rechnung]]*-1)</f>
        <v>3.81</v>
      </c>
      <c r="N2302" s="44">
        <v>1</v>
      </c>
      <c r="O2302" s="45" t="s">
        <v>1024</v>
      </c>
      <c r="P2302" s="45" t="s">
        <v>1348</v>
      </c>
      <c r="Q2302" s="45" t="s">
        <v>1813</v>
      </c>
      <c r="R2302" s="45" t="s">
        <v>995</v>
      </c>
      <c r="S2302" s="45" t="s">
        <v>1630</v>
      </c>
      <c r="T2302" s="44" t="s">
        <v>2220</v>
      </c>
      <c r="U2302" s="46">
        <v>0</v>
      </c>
      <c r="V2302" s="46">
        <v>3.81</v>
      </c>
    </row>
    <row r="2303" spans="2:22" x14ac:dyDescent="0.2">
      <c r="B2303" s="14" t="str">
        <f>IF(tabDaten[[#This Row],[MandNr]]="","Fehler",IF(tabDaten[[#This Row],[MandNr]]=1,"1 Stadt Bad Rappenau","2 Eigenbetrieb Stadtenwässerung"))</f>
        <v>1 Stadt Bad Rappenau</v>
      </c>
      <c r="C2303" s="14" t="str">
        <f>IF(OR(tabDaten[[#This Row],[art]]="00",tabDaten[[#This Row],[art]]="01",tabDaten[[#This Row],[art]]="60",tabDaten[[#This Row],[art]]="61"),"0 Verwaltungshaushalt","1 Vermögenshaushalt")</f>
        <v>1 Vermögenshaushalt</v>
      </c>
      <c r="D2303" s="14" t="str">
        <f>VLOOKUP(tabDaten[[#This Row],[art]],tabKontenart[],2,FALSE)</f>
        <v>10 Einnahmen VermögensHH</v>
      </c>
      <c r="E2303" s="14" t="str">
        <f>LEFT(tabDaten[[#This Row],[Gld]],1) &amp; "    " &amp;VLOOKUP((tabDaten[[#This Row],[MandNr]]&amp;"x"&amp;LEFT(tabDaten[[#This Row],[Gld]],1)),tabGliederung[],2,FALSE)</f>
        <v xml:space="preserve">6    Bau- und Wohnungswesen, Verkehr </v>
      </c>
      <c r="F2303" s="14" t="str">
        <f>LEFT(tabDaten[[#This Row],[Gld]],2) &amp; "    " &amp;VLOOKUP((tabDaten[[#This Row],[MandNr]]&amp;"x"&amp;LEFT(tabDaten[[#This Row],[Gld]],2)),tabGliederung[],2,FALSE)</f>
        <v xml:space="preserve">67    Straßenbeleuchtung und Reinigung </v>
      </c>
      <c r="G23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2303" s="14" t="str">
        <f>LEFT(tabDaten[[#This Row],[Gld]],4) &amp; "    " &amp;VLOOKUP((tabDaten[[#This Row],[MandNr]]&amp;"x"&amp;LEFT(tabDaten[[#This Row],[Gld]],4)),tabGliederung[],2,FALSE)</f>
        <v xml:space="preserve">6700    Straßenbeleuchtung </v>
      </c>
      <c r="I2303" s="14" t="str">
        <f>IF(OR(LEFT(tabDaten[[#This Row],[Grp]],1)*1=3,LEFT(tabDaten[[#This Row],[Grp]],1)*1=9),LEFT(tabDaten[[#This Row],[Grp]],2),LEFT(tabDaten[[#This Row],[Grp]],1))</f>
        <v>36</v>
      </c>
      <c r="J2303" s="14" t="str">
        <f>VLOOKUP(tabDaten[[#This Row],[GrpKurz]],tabGruppierung[],2,FALSE)</f>
        <v>E   Erhaltene Zuweisungen und Zuschüsse für Investitionen</v>
      </c>
      <c r="K23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6700-361000.004    Landeszuschuss Modernisierung Straßenbeleuchtung  </v>
      </c>
      <c r="L2303" s="17">
        <f>IF(OR(tabDaten[[#This Row],[art]]="00",tabDaten[[#This Row],[art]]="10"),tabDaten[[#This Row],[Plan]],tabDaten[[#This Row],[Plan]]*-1)</f>
        <v>0</v>
      </c>
      <c r="M2303" s="18">
        <f>IF(OR(tabDaten[[#This Row],[art]]="00",tabDaten[[#This Row],[art]]="10",tabDaten[[#This Row],[art]]="60",tabDaten[[#This Row],[art]]="70"),tabDaten[[#This Row],[Rechnung]],tabDaten[[#This Row],[Rechnung]]*-1)</f>
        <v>-535.48</v>
      </c>
      <c r="N2303" s="44">
        <v>1</v>
      </c>
      <c r="O2303" s="45" t="s">
        <v>1024</v>
      </c>
      <c r="P2303" s="45" t="s">
        <v>1353</v>
      </c>
      <c r="Q2303" s="45" t="s">
        <v>1806</v>
      </c>
      <c r="R2303" s="45" t="s">
        <v>995</v>
      </c>
      <c r="S2303" s="45" t="s">
        <v>1805</v>
      </c>
      <c r="T2303" s="44" t="s">
        <v>304</v>
      </c>
      <c r="U2303" s="46">
        <v>0</v>
      </c>
      <c r="V2303" s="46">
        <v>-535.48</v>
      </c>
    </row>
    <row r="2304" spans="2:22" x14ac:dyDescent="0.2">
      <c r="B2304" s="14" t="str">
        <f>IF(tabDaten[[#This Row],[MandNr]]="","Fehler",IF(tabDaten[[#This Row],[MandNr]]=1,"1 Stadt Bad Rappenau","2 Eigenbetrieb Stadtenwässerung"))</f>
        <v>1 Stadt Bad Rappenau</v>
      </c>
      <c r="C2304" s="14" t="str">
        <f>IF(OR(tabDaten[[#This Row],[art]]="00",tabDaten[[#This Row],[art]]="01",tabDaten[[#This Row],[art]]="60",tabDaten[[#This Row],[art]]="61"),"0 Verwaltungshaushalt","1 Vermögenshaushalt")</f>
        <v>1 Vermögenshaushalt</v>
      </c>
      <c r="D2304" s="14" t="str">
        <f>VLOOKUP(tabDaten[[#This Row],[art]],tabKontenart[],2,FALSE)</f>
        <v>10 Einnahmen VermögensHH</v>
      </c>
      <c r="E2304" s="14" t="str">
        <f>LEFT(tabDaten[[#This Row],[Gld]],1) &amp; "    " &amp;VLOOKUP((tabDaten[[#This Row],[MandNr]]&amp;"x"&amp;LEFT(tabDaten[[#This Row],[Gld]],1)),tabGliederung[],2,FALSE)</f>
        <v xml:space="preserve">6    Bau- und Wohnungswesen, Verkehr </v>
      </c>
      <c r="F2304" s="14" t="str">
        <f>LEFT(tabDaten[[#This Row],[Gld]],2) &amp; "    " &amp;VLOOKUP((tabDaten[[#This Row],[MandNr]]&amp;"x"&amp;LEFT(tabDaten[[#This Row],[Gld]],2)),tabGliederung[],2,FALSE)</f>
        <v xml:space="preserve">67    Straßenbeleuchtung und Reinigung </v>
      </c>
      <c r="G23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2304" s="14" t="str">
        <f>LEFT(tabDaten[[#This Row],[Gld]],4) &amp; "    " &amp;VLOOKUP((tabDaten[[#This Row],[MandNr]]&amp;"x"&amp;LEFT(tabDaten[[#This Row],[Gld]],4)),tabGliederung[],2,FALSE)</f>
        <v xml:space="preserve">6700    Straßenbeleuchtung </v>
      </c>
      <c r="I2304" s="14" t="str">
        <f>IF(OR(LEFT(tabDaten[[#This Row],[Grp]],1)*1=3,LEFT(tabDaten[[#This Row],[Grp]],1)*1=9),LEFT(tabDaten[[#This Row],[Grp]],2),LEFT(tabDaten[[#This Row],[Grp]],1))</f>
        <v>36</v>
      </c>
      <c r="J2304" s="14" t="str">
        <f>VLOOKUP(tabDaten[[#This Row],[GrpKurz]],tabGruppierung[],2,FALSE)</f>
        <v>E   Erhaltene Zuweisungen und Zuschüsse für Investitionen</v>
      </c>
      <c r="K23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6700-367000.004    Zuw. und Zuschüsse von Privaten  </v>
      </c>
      <c r="L2304" s="17">
        <f>IF(OR(tabDaten[[#This Row],[art]]="00",tabDaten[[#This Row],[art]]="10"),tabDaten[[#This Row],[Plan]],tabDaten[[#This Row],[Plan]]*-1)</f>
        <v>0</v>
      </c>
      <c r="M2304" s="18">
        <f>IF(OR(tabDaten[[#This Row],[art]]="00",tabDaten[[#This Row],[art]]="10",tabDaten[[#This Row],[art]]="60",tabDaten[[#This Row],[art]]="70"),tabDaten[[#This Row],[Rechnung]],tabDaten[[#This Row],[Rechnung]]*-1)</f>
        <v>50000</v>
      </c>
      <c r="N2304" s="44">
        <v>1</v>
      </c>
      <c r="O2304" s="45" t="s">
        <v>1024</v>
      </c>
      <c r="P2304" s="45" t="s">
        <v>1353</v>
      </c>
      <c r="Q2304" s="45" t="s">
        <v>1821</v>
      </c>
      <c r="R2304" s="45" t="s">
        <v>995</v>
      </c>
      <c r="S2304" s="45" t="s">
        <v>1805</v>
      </c>
      <c r="T2304" s="44" t="s">
        <v>2066</v>
      </c>
      <c r="U2304" s="46">
        <v>0</v>
      </c>
      <c r="V2304" s="46">
        <v>50000</v>
      </c>
    </row>
    <row r="2305" spans="2:22" x14ac:dyDescent="0.2">
      <c r="B2305" s="14" t="str">
        <f>IF(tabDaten[[#This Row],[MandNr]]="","Fehler",IF(tabDaten[[#This Row],[MandNr]]=1,"1 Stadt Bad Rappenau","2 Eigenbetrieb Stadtenwässerung"))</f>
        <v>1 Stadt Bad Rappenau</v>
      </c>
      <c r="C2305" s="14" t="str">
        <f>IF(OR(tabDaten[[#This Row],[art]]="00",tabDaten[[#This Row],[art]]="01",tabDaten[[#This Row],[art]]="60",tabDaten[[#This Row],[art]]="61"),"0 Verwaltungshaushalt","1 Vermögenshaushalt")</f>
        <v>1 Vermögenshaushalt</v>
      </c>
      <c r="D2305" s="14" t="str">
        <f>VLOOKUP(tabDaten[[#This Row],[art]],tabKontenart[],2,FALSE)</f>
        <v>10 Einnahmen VermögensHH</v>
      </c>
      <c r="E2305" s="14" t="str">
        <f>LEFT(tabDaten[[#This Row],[Gld]],1) &amp; "    " &amp;VLOOKUP((tabDaten[[#This Row],[MandNr]]&amp;"x"&amp;LEFT(tabDaten[[#This Row],[Gld]],1)),tabGliederung[],2,FALSE)</f>
        <v xml:space="preserve">6    Bau- und Wohnungswesen, Verkehr </v>
      </c>
      <c r="F2305" s="14" t="str">
        <f>LEFT(tabDaten[[#This Row],[Gld]],2) &amp; "    " &amp;VLOOKUP((tabDaten[[#This Row],[MandNr]]&amp;"x"&amp;LEFT(tabDaten[[#This Row],[Gld]],2)),tabGliederung[],2,FALSE)</f>
        <v xml:space="preserve">69    Wasserläufe, Wasserbau </v>
      </c>
      <c r="G23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305" s="14" t="str">
        <f>LEFT(tabDaten[[#This Row],[Gld]],4) &amp; "    " &amp;VLOOKUP((tabDaten[[#This Row],[MandNr]]&amp;"x"&amp;LEFT(tabDaten[[#This Row],[Gld]],4)),tabGliederung[],2,FALSE)</f>
        <v xml:space="preserve">6900    Wasserläufe, Wasserbau </v>
      </c>
      <c r="I2305" s="14" t="str">
        <f>IF(OR(LEFT(tabDaten[[#This Row],[Grp]],1)*1=3,LEFT(tabDaten[[#This Row],[Grp]],1)*1=9),LEFT(tabDaten[[#This Row],[Grp]],2),LEFT(tabDaten[[#This Row],[Grp]],1))</f>
        <v>36</v>
      </c>
      <c r="J2305" s="14" t="str">
        <f>VLOOKUP(tabDaten[[#This Row],[GrpKurz]],tabGruppierung[],2,FALSE)</f>
        <v>E   Erhaltene Zuweisungen und Zuschüsse für Investitionen</v>
      </c>
      <c r="K23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6900-361000.110    Landeszuschus HRB Zehn Morgen Babstadt  </v>
      </c>
      <c r="L2305" s="17">
        <f>IF(OR(tabDaten[[#This Row],[art]]="00",tabDaten[[#This Row],[art]]="10"),tabDaten[[#This Row],[Plan]],tabDaten[[#This Row],[Plan]]*-1)</f>
        <v>0</v>
      </c>
      <c r="M2305" s="18">
        <f>IF(OR(tabDaten[[#This Row],[art]]="00",tabDaten[[#This Row],[art]]="10",tabDaten[[#This Row],[art]]="60",tabDaten[[#This Row],[art]]="70"),tabDaten[[#This Row],[Rechnung]],tabDaten[[#This Row],[Rechnung]]*-1)</f>
        <v>0</v>
      </c>
      <c r="N2305" s="44">
        <v>1</v>
      </c>
      <c r="O2305" s="45" t="s">
        <v>1024</v>
      </c>
      <c r="P2305" s="45" t="s">
        <v>1358</v>
      </c>
      <c r="Q2305" s="45" t="s">
        <v>1806</v>
      </c>
      <c r="R2305" s="45" t="s">
        <v>995</v>
      </c>
      <c r="S2305" s="45" t="s">
        <v>1562</v>
      </c>
      <c r="T2305" s="44" t="s">
        <v>2145</v>
      </c>
      <c r="U2305" s="46">
        <v>0</v>
      </c>
      <c r="V2305" s="46">
        <v>0</v>
      </c>
    </row>
    <row r="2306" spans="2:22" x14ac:dyDescent="0.2">
      <c r="B2306" s="14" t="str">
        <f>IF(tabDaten[[#This Row],[MandNr]]="","Fehler",IF(tabDaten[[#This Row],[MandNr]]=1,"1 Stadt Bad Rappenau","2 Eigenbetrieb Stadtenwässerung"))</f>
        <v>1 Stadt Bad Rappenau</v>
      </c>
      <c r="C2306" s="14" t="str">
        <f>IF(OR(tabDaten[[#This Row],[art]]="00",tabDaten[[#This Row],[art]]="01",tabDaten[[#This Row],[art]]="60",tabDaten[[#This Row],[art]]="61"),"0 Verwaltungshaushalt","1 Vermögenshaushalt")</f>
        <v>1 Vermögenshaushalt</v>
      </c>
      <c r="D2306" s="14" t="str">
        <f>VLOOKUP(tabDaten[[#This Row],[art]],tabKontenart[],2,FALSE)</f>
        <v>10 Einnahmen VermögensHH</v>
      </c>
      <c r="E2306" s="14" t="str">
        <f>LEFT(tabDaten[[#This Row],[Gld]],1) &amp; "    " &amp;VLOOKUP((tabDaten[[#This Row],[MandNr]]&amp;"x"&amp;LEFT(tabDaten[[#This Row],[Gld]],1)),tabGliederung[],2,FALSE)</f>
        <v xml:space="preserve">6    Bau- und Wohnungswesen, Verkehr </v>
      </c>
      <c r="F2306" s="14" t="str">
        <f>LEFT(tabDaten[[#This Row],[Gld]],2) &amp; "    " &amp;VLOOKUP((tabDaten[[#This Row],[MandNr]]&amp;"x"&amp;LEFT(tabDaten[[#This Row],[Gld]],2)),tabGliederung[],2,FALSE)</f>
        <v xml:space="preserve">69    Wasserläufe, Wasserbau </v>
      </c>
      <c r="G23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306" s="14" t="str">
        <f>LEFT(tabDaten[[#This Row],[Gld]],4) &amp; "    " &amp;VLOOKUP((tabDaten[[#This Row],[MandNr]]&amp;"x"&amp;LEFT(tabDaten[[#This Row],[Gld]],4)),tabGliederung[],2,FALSE)</f>
        <v xml:space="preserve">6900    Wasserläufe, Wasserbau </v>
      </c>
      <c r="I2306" s="14" t="str">
        <f>IF(OR(LEFT(tabDaten[[#This Row],[Grp]],1)*1=3,LEFT(tabDaten[[#This Row],[Grp]],1)*1=9),LEFT(tabDaten[[#This Row],[Grp]],2),LEFT(tabDaten[[#This Row],[Grp]],1))</f>
        <v>36</v>
      </c>
      <c r="J2306" s="14" t="str">
        <f>VLOOKUP(tabDaten[[#This Row],[GrpKurz]],tabGruppierung[],2,FALSE)</f>
        <v>E   Erhaltene Zuweisungen und Zuschüsse für Investitionen</v>
      </c>
      <c r="K23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6900-361000.420    Landeszuschuss HRB Langengraben Grombach  </v>
      </c>
      <c r="L2306" s="17">
        <f>IF(OR(tabDaten[[#This Row],[art]]="00",tabDaten[[#This Row],[art]]="10"),tabDaten[[#This Row],[Plan]],tabDaten[[#This Row],[Plan]]*-1)</f>
        <v>0</v>
      </c>
      <c r="M2306" s="18">
        <f>IF(OR(tabDaten[[#This Row],[art]]="00",tabDaten[[#This Row],[art]]="10",tabDaten[[#This Row],[art]]="60",tabDaten[[#This Row],[art]]="70"),tabDaten[[#This Row],[Rechnung]],tabDaten[[#This Row],[Rechnung]]*-1)</f>
        <v>0</v>
      </c>
      <c r="N2306" s="44">
        <v>1</v>
      </c>
      <c r="O2306" s="45" t="s">
        <v>1024</v>
      </c>
      <c r="P2306" s="45" t="s">
        <v>1358</v>
      </c>
      <c r="Q2306" s="45" t="s">
        <v>1806</v>
      </c>
      <c r="R2306" s="45" t="s">
        <v>995</v>
      </c>
      <c r="S2306" s="45" t="s">
        <v>2146</v>
      </c>
      <c r="T2306" s="44" t="s">
        <v>2147</v>
      </c>
      <c r="U2306" s="46">
        <v>0</v>
      </c>
      <c r="V2306" s="46">
        <v>0</v>
      </c>
    </row>
    <row r="2307" spans="2:22" x14ac:dyDescent="0.2">
      <c r="B2307" s="14" t="str">
        <f>IF(tabDaten[[#This Row],[MandNr]]="","Fehler",IF(tabDaten[[#This Row],[MandNr]]=1,"1 Stadt Bad Rappenau","2 Eigenbetrieb Stadtenwässerung"))</f>
        <v>1 Stadt Bad Rappenau</v>
      </c>
      <c r="C2307" s="14" t="str">
        <f>IF(OR(tabDaten[[#This Row],[art]]="00",tabDaten[[#This Row],[art]]="01",tabDaten[[#This Row],[art]]="60",tabDaten[[#This Row],[art]]="61"),"0 Verwaltungshaushalt","1 Vermögenshaushalt")</f>
        <v>1 Vermögenshaushalt</v>
      </c>
      <c r="D2307" s="14" t="str">
        <f>VLOOKUP(tabDaten[[#This Row],[art]],tabKontenart[],2,FALSE)</f>
        <v>10 Einnahmen VermögensHH</v>
      </c>
      <c r="E2307" s="14" t="str">
        <f>LEFT(tabDaten[[#This Row],[Gld]],1) &amp; "    " &amp;VLOOKUP((tabDaten[[#This Row],[MandNr]]&amp;"x"&amp;LEFT(tabDaten[[#This Row],[Gld]],1)),tabGliederung[],2,FALSE)</f>
        <v>7    öffentliche Einrichtungen,  Wirtschaftsförderung</v>
      </c>
      <c r="F2307" s="14" t="str">
        <f>LEFT(tabDaten[[#This Row],[Gld]],2) &amp; "    " &amp;VLOOKUP((tabDaten[[#This Row],[MandNr]]&amp;"x"&amp;LEFT(tabDaten[[#This Row],[Gld]],2)),tabGliederung[],2,FALSE)</f>
        <v>79    Fremdenverkehr, Sonst. Förderung von  Wirtschaft und Verkehr</v>
      </c>
      <c r="G23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307" s="14" t="str">
        <f>LEFT(tabDaten[[#This Row],[Gld]],4) &amp; "    " &amp;VLOOKUP((tabDaten[[#This Row],[MandNr]]&amp;"x"&amp;LEFT(tabDaten[[#This Row],[Gld]],4)),tabGliederung[],2,FALSE)</f>
        <v xml:space="preserve">7900    Fremdenverkehr </v>
      </c>
      <c r="I2307" s="14" t="str">
        <f>IF(OR(LEFT(tabDaten[[#This Row],[Grp]],1)*1=3,LEFT(tabDaten[[#This Row],[Grp]],1)*1=9),LEFT(tabDaten[[#This Row],[Grp]],2),LEFT(tabDaten[[#This Row],[Grp]],1))</f>
        <v>32</v>
      </c>
      <c r="J2307" s="14" t="str">
        <f>VLOOKUP(tabDaten[[#This Row],[GrpKurz]],tabGruppierung[],2,FALSE)</f>
        <v>E   Rückzahlungen gewährter Darlehen</v>
      </c>
      <c r="K23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7900-325000.001    Darlehensrückflüsse von kommunalen Beteiligungen  </v>
      </c>
      <c r="L2307" s="17">
        <f>IF(OR(tabDaten[[#This Row],[art]]="00",tabDaten[[#This Row],[art]]="10"),tabDaten[[#This Row],[Plan]],tabDaten[[#This Row],[Plan]]*-1)</f>
        <v>482400</v>
      </c>
      <c r="M2307" s="18">
        <f>IF(OR(tabDaten[[#This Row],[art]]="00",tabDaten[[#This Row],[art]]="10",tabDaten[[#This Row],[art]]="60",tabDaten[[#This Row],[art]]="70"),tabDaten[[#This Row],[Rechnung]],tabDaten[[#This Row],[Rechnung]]*-1)</f>
        <v>1394400</v>
      </c>
      <c r="N2307" s="44">
        <v>1</v>
      </c>
      <c r="O2307" s="45" t="s">
        <v>1024</v>
      </c>
      <c r="P2307" s="45" t="s">
        <v>1418</v>
      </c>
      <c r="Q2307" s="45" t="s">
        <v>1822</v>
      </c>
      <c r="R2307" s="45" t="s">
        <v>995</v>
      </c>
      <c r="S2307" s="45" t="s">
        <v>1547</v>
      </c>
      <c r="T2307" s="44" t="s">
        <v>305</v>
      </c>
      <c r="U2307" s="46">
        <v>482400</v>
      </c>
      <c r="V2307" s="46">
        <v>1394400</v>
      </c>
    </row>
    <row r="2308" spans="2:22" x14ac:dyDescent="0.2">
      <c r="B2308" s="14" t="str">
        <f>IF(tabDaten[[#This Row],[MandNr]]="","Fehler",IF(tabDaten[[#This Row],[MandNr]]=1,"1 Stadt Bad Rappenau","2 Eigenbetrieb Stadtenwässerung"))</f>
        <v>1 Stadt Bad Rappenau</v>
      </c>
      <c r="C2308" s="14" t="str">
        <f>IF(OR(tabDaten[[#This Row],[art]]="00",tabDaten[[#This Row],[art]]="01",tabDaten[[#This Row],[art]]="60",tabDaten[[#This Row],[art]]="61"),"0 Verwaltungshaushalt","1 Vermögenshaushalt")</f>
        <v>1 Vermögenshaushalt</v>
      </c>
      <c r="D2308" s="14" t="str">
        <f>VLOOKUP(tabDaten[[#This Row],[art]],tabKontenart[],2,FALSE)</f>
        <v>10 Einnahmen VermögensHH</v>
      </c>
      <c r="E2308" s="14" t="str">
        <f>LEFT(tabDaten[[#This Row],[Gld]],1) &amp; "    " &amp;VLOOKUP((tabDaten[[#This Row],[MandNr]]&amp;"x"&amp;LEFT(tabDaten[[#This Row],[Gld]],1)),tabGliederung[],2,FALSE)</f>
        <v>7    öffentliche Einrichtungen,  Wirtschaftsförderung</v>
      </c>
      <c r="F2308" s="14" t="str">
        <f>LEFT(tabDaten[[#This Row],[Gld]],2) &amp; "    " &amp;VLOOKUP((tabDaten[[#This Row],[MandNr]]&amp;"x"&amp;LEFT(tabDaten[[#This Row],[Gld]],2)),tabGliederung[],2,FALSE)</f>
        <v>79    Fremdenverkehr, Sonst. Förderung von  Wirtschaft und Verkehr</v>
      </c>
      <c r="G23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308" s="14" t="str">
        <f>LEFT(tabDaten[[#This Row],[Gld]],4) &amp; "    " &amp;VLOOKUP((tabDaten[[#This Row],[MandNr]]&amp;"x"&amp;LEFT(tabDaten[[#This Row],[Gld]],4)),tabGliederung[],2,FALSE)</f>
        <v xml:space="preserve">7900    Fremdenverkehr </v>
      </c>
      <c r="I2308" s="14" t="str">
        <f>IF(OR(LEFT(tabDaten[[#This Row],[Grp]],1)*1=3,LEFT(tabDaten[[#This Row],[Grp]],1)*1=9),LEFT(tabDaten[[#This Row],[Grp]],2),LEFT(tabDaten[[#This Row],[Grp]],1))</f>
        <v>33</v>
      </c>
      <c r="J2308" s="14" t="str">
        <f>VLOOKUP(tabDaten[[#This Row],[GrpKurz]],tabGruppierung[],2,FALSE)</f>
        <v>E   Einnahmen aus dem Verkauf von Vermögen</v>
      </c>
      <c r="K23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7900-330000.001    Einnahmen aus Veräußerung von Beteiligungen  </v>
      </c>
      <c r="L2308" s="17">
        <f>IF(OR(tabDaten[[#This Row],[art]]="00",tabDaten[[#This Row],[art]]="10"),tabDaten[[#This Row],[Plan]],tabDaten[[#This Row],[Plan]]*-1)</f>
        <v>0</v>
      </c>
      <c r="M2308" s="18">
        <f>IF(OR(tabDaten[[#This Row],[art]]="00",tabDaten[[#This Row],[art]]="10",tabDaten[[#This Row],[art]]="60",tabDaten[[#This Row],[art]]="70"),tabDaten[[#This Row],[Rechnung]],tabDaten[[#This Row],[Rechnung]]*-1)</f>
        <v>22500</v>
      </c>
      <c r="N2308" s="44">
        <v>1</v>
      </c>
      <c r="O2308" s="45" t="s">
        <v>1024</v>
      </c>
      <c r="P2308" s="45" t="s">
        <v>1418</v>
      </c>
      <c r="Q2308" s="45" t="s">
        <v>2148</v>
      </c>
      <c r="R2308" s="45" t="s">
        <v>995</v>
      </c>
      <c r="S2308" s="45" t="s">
        <v>1547</v>
      </c>
      <c r="T2308" s="44" t="s">
        <v>2149</v>
      </c>
      <c r="U2308" s="46">
        <v>0</v>
      </c>
      <c r="V2308" s="46">
        <v>22500</v>
      </c>
    </row>
    <row r="2309" spans="2:22" x14ac:dyDescent="0.2">
      <c r="B2309" s="14" t="str">
        <f>IF(tabDaten[[#This Row],[MandNr]]="","Fehler",IF(tabDaten[[#This Row],[MandNr]]=1,"1 Stadt Bad Rappenau","2 Eigenbetrieb Stadtenwässerung"))</f>
        <v>1 Stadt Bad Rappenau</v>
      </c>
      <c r="C2309" s="14" t="str">
        <f>IF(OR(tabDaten[[#This Row],[art]]="00",tabDaten[[#This Row],[art]]="01",tabDaten[[#This Row],[art]]="60",tabDaten[[#This Row],[art]]="61"),"0 Verwaltungshaushalt","1 Vermögenshaushalt")</f>
        <v>1 Vermögenshaushalt</v>
      </c>
      <c r="D2309" s="14" t="str">
        <f>VLOOKUP(tabDaten[[#This Row],[art]],tabKontenart[],2,FALSE)</f>
        <v>10 Einnahmen VermögensHH</v>
      </c>
      <c r="E2309" s="14" t="str">
        <f>LEFT(tabDaten[[#This Row],[Gld]],1) &amp; "    " &amp;VLOOKUP((tabDaten[[#This Row],[MandNr]]&amp;"x"&amp;LEFT(tabDaten[[#This Row],[Gld]],1)),tabGliederung[],2,FALSE)</f>
        <v>7    öffentliche Einrichtungen,  Wirtschaftsförderung</v>
      </c>
      <c r="F2309" s="14" t="str">
        <f>LEFT(tabDaten[[#This Row],[Gld]],2) &amp; "    " &amp;VLOOKUP((tabDaten[[#This Row],[MandNr]]&amp;"x"&amp;LEFT(tabDaten[[#This Row],[Gld]],2)),tabGliederung[],2,FALSE)</f>
        <v>79    Fremdenverkehr, Sonst. Förderung von  Wirtschaft und Verkehr</v>
      </c>
      <c r="G23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309" s="14" t="str">
        <f>LEFT(tabDaten[[#This Row],[Gld]],4) &amp; "    " &amp;VLOOKUP((tabDaten[[#This Row],[MandNr]]&amp;"x"&amp;LEFT(tabDaten[[#This Row],[Gld]],4)),tabGliederung[],2,FALSE)</f>
        <v xml:space="preserve">7900    Fremdenverkehr </v>
      </c>
      <c r="I2309" s="14" t="str">
        <f>IF(OR(LEFT(tabDaten[[#This Row],[Grp]],1)*1=3,LEFT(tabDaten[[#This Row],[Grp]],1)*1=9),LEFT(tabDaten[[#This Row],[Grp]],2),LEFT(tabDaten[[#This Row],[Grp]],1))</f>
        <v>36</v>
      </c>
      <c r="J2309" s="14" t="str">
        <f>VLOOKUP(tabDaten[[#This Row],[GrpKurz]],tabGruppierung[],2,FALSE)</f>
        <v>E   Erhaltene Zuweisungen und Zuschüsse für Investitionen</v>
      </c>
      <c r="K23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7900-361000.015    Landeszuschuss Modernisierung Freibad   </v>
      </c>
      <c r="L2309" s="17">
        <f>IF(OR(tabDaten[[#This Row],[art]]="00",tabDaten[[#This Row],[art]]="10"),tabDaten[[#This Row],[Plan]],tabDaten[[#This Row],[Plan]]*-1)</f>
        <v>50000</v>
      </c>
      <c r="M2309" s="18">
        <f>IF(OR(tabDaten[[#This Row],[art]]="00",tabDaten[[#This Row],[art]]="10",tabDaten[[#This Row],[art]]="60",tabDaten[[#This Row],[art]]="70"),tabDaten[[#This Row],[Rechnung]],tabDaten[[#This Row],[Rechnung]]*-1)</f>
        <v>161867.15</v>
      </c>
      <c r="N2309" s="44">
        <v>1</v>
      </c>
      <c r="O2309" s="45" t="s">
        <v>1024</v>
      </c>
      <c r="P2309" s="45" t="s">
        <v>1418</v>
      </c>
      <c r="Q2309" s="45" t="s">
        <v>1806</v>
      </c>
      <c r="R2309" s="45" t="s">
        <v>995</v>
      </c>
      <c r="S2309" s="45" t="s">
        <v>1823</v>
      </c>
      <c r="T2309" s="44" t="s">
        <v>306</v>
      </c>
      <c r="U2309" s="46">
        <v>50000</v>
      </c>
      <c r="V2309" s="46">
        <v>161867.15</v>
      </c>
    </row>
    <row r="2310" spans="2:22" x14ac:dyDescent="0.2">
      <c r="B2310" s="14" t="str">
        <f>IF(tabDaten[[#This Row],[MandNr]]="","Fehler",IF(tabDaten[[#This Row],[MandNr]]=1,"1 Stadt Bad Rappenau","2 Eigenbetrieb Stadtenwässerung"))</f>
        <v>1 Stadt Bad Rappenau</v>
      </c>
      <c r="C2310" s="14" t="str">
        <f>IF(OR(tabDaten[[#This Row],[art]]="00",tabDaten[[#This Row],[art]]="01",tabDaten[[#This Row],[art]]="60",tabDaten[[#This Row],[art]]="61"),"0 Verwaltungshaushalt","1 Vermögenshaushalt")</f>
        <v>1 Vermögenshaushalt</v>
      </c>
      <c r="D2310" s="14" t="str">
        <f>VLOOKUP(tabDaten[[#This Row],[art]],tabKontenart[],2,FALSE)</f>
        <v>10 Einnahmen VermögensHH</v>
      </c>
      <c r="E2310" s="14" t="str">
        <f>LEFT(tabDaten[[#This Row],[Gld]],1) &amp; "    " &amp;VLOOKUP((tabDaten[[#This Row],[MandNr]]&amp;"x"&amp;LEFT(tabDaten[[#This Row],[Gld]],1)),tabGliederung[],2,FALSE)</f>
        <v>7    öffentliche Einrichtungen,  Wirtschaftsförderung</v>
      </c>
      <c r="F2310" s="14" t="str">
        <f>LEFT(tabDaten[[#This Row],[Gld]],2) &amp; "    " &amp;VLOOKUP((tabDaten[[#This Row],[MandNr]]&amp;"x"&amp;LEFT(tabDaten[[#This Row],[Gld]],2)),tabGliederung[],2,FALSE)</f>
        <v>79    Fremdenverkehr, Sonst. Förderung von  Wirtschaft und Verkehr</v>
      </c>
      <c r="G23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310" s="14" t="str">
        <f>LEFT(tabDaten[[#This Row],[Gld]],4) &amp; "    " &amp;VLOOKUP((tabDaten[[#This Row],[MandNr]]&amp;"x"&amp;LEFT(tabDaten[[#This Row],[Gld]],4)),tabGliederung[],2,FALSE)</f>
        <v>7920    Förderung des öffentlichen Personennahverkehrs</v>
      </c>
      <c r="I2310" s="14" t="str">
        <f>IF(OR(LEFT(tabDaten[[#This Row],[Grp]],1)*1=3,LEFT(tabDaten[[#This Row],[Grp]],1)*1=9),LEFT(tabDaten[[#This Row],[Grp]],2),LEFT(tabDaten[[#This Row],[Grp]],1))</f>
        <v>36</v>
      </c>
      <c r="J2310" s="14" t="str">
        <f>VLOOKUP(tabDaten[[#This Row],[GrpKurz]],tabGruppierung[],2,FALSE)</f>
        <v>E   Erhaltene Zuweisungen und Zuschüsse für Investitionen</v>
      </c>
      <c r="K23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7920-361100.020    Rückzahlung überzahlter Investitionskostenzuschüsse  </v>
      </c>
      <c r="L2310" s="17">
        <f>IF(OR(tabDaten[[#This Row],[art]]="00",tabDaten[[#This Row],[art]]="10"),tabDaten[[#This Row],[Plan]],tabDaten[[#This Row],[Plan]]*-1)</f>
        <v>0</v>
      </c>
      <c r="M2310" s="18">
        <f>IF(OR(tabDaten[[#This Row],[art]]="00",tabDaten[[#This Row],[art]]="10",tabDaten[[#This Row],[art]]="60",tabDaten[[#This Row],[art]]="70"),tabDaten[[#This Row],[Rechnung]],tabDaten[[#This Row],[Rechnung]]*-1)</f>
        <v>0</v>
      </c>
      <c r="N2310" s="44">
        <v>1</v>
      </c>
      <c r="O2310" s="45" t="s">
        <v>1024</v>
      </c>
      <c r="P2310" s="45" t="s">
        <v>1422</v>
      </c>
      <c r="Q2310" s="45" t="s">
        <v>2221</v>
      </c>
      <c r="R2310" s="45" t="s">
        <v>995</v>
      </c>
      <c r="S2310" s="45" t="s">
        <v>1551</v>
      </c>
      <c r="T2310" s="44" t="s">
        <v>2222</v>
      </c>
      <c r="U2310" s="46">
        <v>0</v>
      </c>
      <c r="V2310" s="46">
        <v>0</v>
      </c>
    </row>
    <row r="2311" spans="2:22" x14ac:dyDescent="0.2">
      <c r="B2311" s="14" t="str">
        <f>IF(tabDaten[[#This Row],[MandNr]]="","Fehler",IF(tabDaten[[#This Row],[MandNr]]=1,"1 Stadt Bad Rappenau","2 Eigenbetrieb Stadtenwässerung"))</f>
        <v>1 Stadt Bad Rappenau</v>
      </c>
      <c r="C2311" s="14" t="str">
        <f>IF(OR(tabDaten[[#This Row],[art]]="00",tabDaten[[#This Row],[art]]="01",tabDaten[[#This Row],[art]]="60",tabDaten[[#This Row],[art]]="61"),"0 Verwaltungshaushalt","1 Vermögenshaushalt")</f>
        <v>1 Vermögenshaushalt</v>
      </c>
      <c r="D2311" s="14" t="str">
        <f>VLOOKUP(tabDaten[[#This Row],[art]],tabKontenart[],2,FALSE)</f>
        <v>10 Einnahmen VermögensHH</v>
      </c>
      <c r="E2311" s="14" t="str">
        <f>LEFT(tabDaten[[#This Row],[Gld]],1) &amp; "    " &amp;VLOOKUP((tabDaten[[#This Row],[MandNr]]&amp;"x"&amp;LEFT(tabDaten[[#This Row],[Gld]],1)),tabGliederung[],2,FALSE)</f>
        <v>8    Wirtschaftl. Unternehmen,  allg. Grund- und Sondervermögen</v>
      </c>
      <c r="F2311" s="14" t="str">
        <f>LEFT(tabDaten[[#This Row],[Gld]],2) &amp; "    " &amp;VLOOKUP((tabDaten[[#This Row],[MandNr]]&amp;"x"&amp;LEFT(tabDaten[[#This Row],[Gld]],2)),tabGliederung[],2,FALSE)</f>
        <v xml:space="preserve">86    Kur-u. Badebetriebe </v>
      </c>
      <c r="G23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311" s="14" t="str">
        <f>LEFT(tabDaten[[#This Row],[Gld]],4) &amp; "    " &amp;VLOOKUP((tabDaten[[#This Row],[MandNr]]&amp;"x"&amp;LEFT(tabDaten[[#This Row],[Gld]],4)),tabGliederung[],2,FALSE)</f>
        <v xml:space="preserve">8620    Kureinrichtungen </v>
      </c>
      <c r="I2311" s="14" t="str">
        <f>IF(OR(LEFT(tabDaten[[#This Row],[Grp]],1)*1=3,LEFT(tabDaten[[#This Row],[Grp]],1)*1=9),LEFT(tabDaten[[#This Row],[Grp]],2),LEFT(tabDaten[[#This Row],[Grp]],1))</f>
        <v>34</v>
      </c>
      <c r="J2311" s="14" t="str">
        <f>VLOOKUP(tabDaten[[#This Row],[GrpKurz]],tabGruppierung[],2,FALSE)</f>
        <v>E   Einnahmen aus dem Verkauf von Vermögen</v>
      </c>
      <c r="K23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8620-340000.001    Grundstückserlöse   </v>
      </c>
      <c r="L2311" s="17">
        <f>IF(OR(tabDaten[[#This Row],[art]]="00",tabDaten[[#This Row],[art]]="10"),tabDaten[[#This Row],[Plan]],tabDaten[[#This Row],[Plan]]*-1)</f>
        <v>0</v>
      </c>
      <c r="M2311" s="18">
        <f>IF(OR(tabDaten[[#This Row],[art]]="00",tabDaten[[#This Row],[art]]="10",tabDaten[[#This Row],[art]]="60",tabDaten[[#This Row],[art]]="70"),tabDaten[[#This Row],[Rechnung]],tabDaten[[#This Row],[Rechnung]]*-1)</f>
        <v>77000</v>
      </c>
      <c r="N2311" s="44">
        <v>1</v>
      </c>
      <c r="O2311" s="45" t="s">
        <v>1024</v>
      </c>
      <c r="P2311" s="45" t="s">
        <v>1440</v>
      </c>
      <c r="Q2311" s="45" t="s">
        <v>1824</v>
      </c>
      <c r="R2311" s="45" t="s">
        <v>995</v>
      </c>
      <c r="S2311" s="45" t="s">
        <v>1547</v>
      </c>
      <c r="T2311" s="44" t="s">
        <v>307</v>
      </c>
      <c r="U2311" s="46">
        <v>0</v>
      </c>
      <c r="V2311" s="46">
        <v>77000</v>
      </c>
    </row>
    <row r="2312" spans="2:22" x14ac:dyDescent="0.2">
      <c r="B2312" s="14" t="str">
        <f>IF(tabDaten[[#This Row],[MandNr]]="","Fehler",IF(tabDaten[[#This Row],[MandNr]]=1,"1 Stadt Bad Rappenau","2 Eigenbetrieb Stadtenwässerung"))</f>
        <v>1 Stadt Bad Rappenau</v>
      </c>
      <c r="C2312" s="14" t="str">
        <f>IF(OR(tabDaten[[#This Row],[art]]="00",tabDaten[[#This Row],[art]]="01",tabDaten[[#This Row],[art]]="60",tabDaten[[#This Row],[art]]="61"),"0 Verwaltungshaushalt","1 Vermögenshaushalt")</f>
        <v>1 Vermögenshaushalt</v>
      </c>
      <c r="D2312" s="14" t="str">
        <f>VLOOKUP(tabDaten[[#This Row],[art]],tabKontenart[],2,FALSE)</f>
        <v>10 Einnahmen VermögensHH</v>
      </c>
      <c r="E2312" s="14" t="str">
        <f>LEFT(tabDaten[[#This Row],[Gld]],1) &amp; "    " &amp;VLOOKUP((tabDaten[[#This Row],[MandNr]]&amp;"x"&amp;LEFT(tabDaten[[#This Row],[Gld]],1)),tabGliederung[],2,FALSE)</f>
        <v>8    Wirtschaftl. Unternehmen,  allg. Grund- und Sondervermögen</v>
      </c>
      <c r="F2312" s="14" t="str">
        <f>LEFT(tabDaten[[#This Row],[Gld]],2) &amp; "    " &amp;VLOOKUP((tabDaten[[#This Row],[MandNr]]&amp;"x"&amp;LEFT(tabDaten[[#This Row],[Gld]],2)),tabGliederung[],2,FALSE)</f>
        <v xml:space="preserve">88    allgemeines Grundvermögen </v>
      </c>
      <c r="G23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312" s="14" t="str">
        <f>LEFT(tabDaten[[#This Row],[Gld]],4) &amp; "    " &amp;VLOOKUP((tabDaten[[#This Row],[MandNr]]&amp;"x"&amp;LEFT(tabDaten[[#This Row],[Gld]],4)),tabGliederung[],2,FALSE)</f>
        <v xml:space="preserve">8830    sonstiges Grundvermögen </v>
      </c>
      <c r="I2312" s="14" t="str">
        <f>IF(OR(LEFT(tabDaten[[#This Row],[Grp]],1)*1=3,LEFT(tabDaten[[#This Row],[Grp]],1)*1=9),LEFT(tabDaten[[#This Row],[Grp]],2),LEFT(tabDaten[[#This Row],[Grp]],1))</f>
        <v>34</v>
      </c>
      <c r="J2312" s="14" t="str">
        <f>VLOOKUP(tabDaten[[#This Row],[GrpKurz]],tabGruppierung[],2,FALSE)</f>
        <v>E   Einnahmen aus dem Verkauf von Vermögen</v>
      </c>
      <c r="K23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8830-340000.001    Grundstückserlöse   </v>
      </c>
      <c r="L2312" s="17">
        <f>IF(OR(tabDaten[[#This Row],[art]]="00",tabDaten[[#This Row],[art]]="10"),tabDaten[[#This Row],[Plan]],tabDaten[[#This Row],[Plan]]*-1)</f>
        <v>4500000</v>
      </c>
      <c r="M2312" s="18">
        <f>IF(OR(tabDaten[[#This Row],[art]]="00",tabDaten[[#This Row],[art]]="10",tabDaten[[#This Row],[art]]="60",tabDaten[[#This Row],[art]]="70"),tabDaten[[#This Row],[Rechnung]],tabDaten[[#This Row],[Rechnung]]*-1)</f>
        <v>2516747.27</v>
      </c>
      <c r="N2312" s="44">
        <v>1</v>
      </c>
      <c r="O2312" s="45" t="s">
        <v>1024</v>
      </c>
      <c r="P2312" s="45" t="s">
        <v>1447</v>
      </c>
      <c r="Q2312" s="45" t="s">
        <v>1824</v>
      </c>
      <c r="R2312" s="45" t="s">
        <v>995</v>
      </c>
      <c r="S2312" s="45" t="s">
        <v>1547</v>
      </c>
      <c r="T2312" s="44" t="s">
        <v>307</v>
      </c>
      <c r="U2312" s="46">
        <v>4500000</v>
      </c>
      <c r="V2312" s="46">
        <v>2516747.27</v>
      </c>
    </row>
    <row r="2313" spans="2:22" x14ac:dyDescent="0.2">
      <c r="B2313" s="14" t="str">
        <f>IF(tabDaten[[#This Row],[MandNr]]="","Fehler",IF(tabDaten[[#This Row],[MandNr]]=1,"1 Stadt Bad Rappenau","2 Eigenbetrieb Stadtenwässerung"))</f>
        <v>1 Stadt Bad Rappenau</v>
      </c>
      <c r="C2313" s="14" t="str">
        <f>IF(OR(tabDaten[[#This Row],[art]]="00",tabDaten[[#This Row],[art]]="01",tabDaten[[#This Row],[art]]="60",tabDaten[[#This Row],[art]]="61"),"0 Verwaltungshaushalt","1 Vermögenshaushalt")</f>
        <v>1 Vermögenshaushalt</v>
      </c>
      <c r="D2313" s="14" t="str">
        <f>VLOOKUP(tabDaten[[#This Row],[art]],tabKontenart[],2,FALSE)</f>
        <v>10 Einnahmen VermögensHH</v>
      </c>
      <c r="E2313" s="14" t="str">
        <f>LEFT(tabDaten[[#This Row],[Gld]],1) &amp; "    " &amp;VLOOKUP((tabDaten[[#This Row],[MandNr]]&amp;"x"&amp;LEFT(tabDaten[[#This Row],[Gld]],1)),tabGliederung[],2,FALSE)</f>
        <v xml:space="preserve">9    allgemeine Finanzwirtschaft </v>
      </c>
      <c r="F2313" s="14" t="str">
        <f>LEFT(tabDaten[[#This Row],[Gld]],2) &amp; "    " &amp;VLOOKUP((tabDaten[[#This Row],[MandNr]]&amp;"x"&amp;LEFT(tabDaten[[#This Row],[Gld]],2)),tabGliederung[],2,FALSE)</f>
        <v xml:space="preserve">91    sonstige allgemeine Finanzwirtschaft </v>
      </c>
      <c r="G23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313" s="14" t="str">
        <f>LEFT(tabDaten[[#This Row],[Gld]],4) &amp; "    " &amp;VLOOKUP((tabDaten[[#This Row],[MandNr]]&amp;"x"&amp;LEFT(tabDaten[[#This Row],[Gld]],4)),tabGliederung[],2,FALSE)</f>
        <v>9100    sonstige allgemeine  Finanzwirtschaft</v>
      </c>
      <c r="I2313" s="14" t="str">
        <f>IF(OR(LEFT(tabDaten[[#This Row],[Grp]],1)*1=3,LEFT(tabDaten[[#This Row],[Grp]],1)*1=9),LEFT(tabDaten[[#This Row],[Grp]],2),LEFT(tabDaten[[#This Row],[Grp]],1))</f>
        <v>30</v>
      </c>
      <c r="J2313" s="14" t="str">
        <f>VLOOKUP(tabDaten[[#This Row],[GrpKurz]],tabGruppierung[],2,FALSE)</f>
        <v>E   Zuführung vom Verwaltungshaushalt</v>
      </c>
      <c r="K23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9100-300000.001    allgemeine Zuführung vom Verwaltungshaushalt  </v>
      </c>
      <c r="L2313" s="17">
        <f>IF(OR(tabDaten[[#This Row],[art]]="00",tabDaten[[#This Row],[art]]="10"),tabDaten[[#This Row],[Plan]],tabDaten[[#This Row],[Plan]]*-1)</f>
        <v>2109600</v>
      </c>
      <c r="M2313" s="18">
        <f>IF(OR(tabDaten[[#This Row],[art]]="00",tabDaten[[#This Row],[art]]="10",tabDaten[[#This Row],[art]]="60",tabDaten[[#This Row],[art]]="70"),tabDaten[[#This Row],[Rechnung]],tabDaten[[#This Row],[Rechnung]]*-1)</f>
        <v>7327429.54</v>
      </c>
      <c r="N2313" s="44">
        <v>1</v>
      </c>
      <c r="O2313" s="45" t="s">
        <v>1024</v>
      </c>
      <c r="P2313" s="45" t="s">
        <v>1454</v>
      </c>
      <c r="Q2313" s="45" t="s">
        <v>1888</v>
      </c>
      <c r="R2313" s="45" t="s">
        <v>995</v>
      </c>
      <c r="S2313" s="45" t="s">
        <v>1547</v>
      </c>
      <c r="T2313" s="44" t="s">
        <v>1889</v>
      </c>
      <c r="U2313" s="46">
        <v>2109600</v>
      </c>
      <c r="V2313" s="46">
        <v>7327429.54</v>
      </c>
    </row>
    <row r="2314" spans="2:22" x14ac:dyDescent="0.2">
      <c r="B2314" s="14" t="str">
        <f>IF(tabDaten[[#This Row],[MandNr]]="","Fehler",IF(tabDaten[[#This Row],[MandNr]]=1,"1 Stadt Bad Rappenau","2 Eigenbetrieb Stadtenwässerung"))</f>
        <v>1 Stadt Bad Rappenau</v>
      </c>
      <c r="C2314" s="14" t="str">
        <f>IF(OR(tabDaten[[#This Row],[art]]="00",tabDaten[[#This Row],[art]]="01",tabDaten[[#This Row],[art]]="60",tabDaten[[#This Row],[art]]="61"),"0 Verwaltungshaushalt","1 Vermögenshaushalt")</f>
        <v>1 Vermögenshaushalt</v>
      </c>
      <c r="D2314" s="14" t="str">
        <f>VLOOKUP(tabDaten[[#This Row],[art]],tabKontenart[],2,FALSE)</f>
        <v>10 Einnahmen VermögensHH</v>
      </c>
      <c r="E2314" s="14" t="str">
        <f>LEFT(tabDaten[[#This Row],[Gld]],1) &amp; "    " &amp;VLOOKUP((tabDaten[[#This Row],[MandNr]]&amp;"x"&amp;LEFT(tabDaten[[#This Row],[Gld]],1)),tabGliederung[],2,FALSE)</f>
        <v xml:space="preserve">9    allgemeine Finanzwirtschaft </v>
      </c>
      <c r="F2314" s="14" t="str">
        <f>LEFT(tabDaten[[#This Row],[Gld]],2) &amp; "    " &amp;VLOOKUP((tabDaten[[#This Row],[MandNr]]&amp;"x"&amp;LEFT(tabDaten[[#This Row],[Gld]],2)),tabGliederung[],2,FALSE)</f>
        <v xml:space="preserve">91    sonstige allgemeine Finanzwirtschaft </v>
      </c>
      <c r="G23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314" s="14" t="str">
        <f>LEFT(tabDaten[[#This Row],[Gld]],4) &amp; "    " &amp;VLOOKUP((tabDaten[[#This Row],[MandNr]]&amp;"x"&amp;LEFT(tabDaten[[#This Row],[Gld]],4)),tabGliederung[],2,FALSE)</f>
        <v>9100    sonstige allgemeine  Finanzwirtschaft</v>
      </c>
      <c r="I2314" s="14" t="str">
        <f>IF(OR(LEFT(tabDaten[[#This Row],[Grp]],1)*1=3,LEFT(tabDaten[[#This Row],[Grp]],1)*1=9),LEFT(tabDaten[[#This Row],[Grp]],2),LEFT(tabDaten[[#This Row],[Grp]],1))</f>
        <v>31</v>
      </c>
      <c r="J2314" s="14" t="str">
        <f>VLOOKUP(tabDaten[[#This Row],[GrpKurz]],tabGruppierung[],2,FALSE)</f>
        <v>E   Entnahmen aus Rücklagen</v>
      </c>
      <c r="K23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9100-310000.001    Entnahmen aus Rücklagen  </v>
      </c>
      <c r="L2314" s="17">
        <f>IF(OR(tabDaten[[#This Row],[art]]="00",tabDaten[[#This Row],[art]]="10"),tabDaten[[#This Row],[Plan]],tabDaten[[#This Row],[Plan]]*-1)</f>
        <v>1650000</v>
      </c>
      <c r="M2314" s="18">
        <f>IF(OR(tabDaten[[#This Row],[art]]="00",tabDaten[[#This Row],[art]]="10",tabDaten[[#This Row],[art]]="60",tabDaten[[#This Row],[art]]="70"),tabDaten[[#This Row],[Rechnung]],tabDaten[[#This Row],[Rechnung]]*-1)</f>
        <v>508646.96</v>
      </c>
      <c r="N2314" s="44">
        <v>1</v>
      </c>
      <c r="O2314" s="45" t="s">
        <v>1024</v>
      </c>
      <c r="P2314" s="45" t="s">
        <v>1454</v>
      </c>
      <c r="Q2314" s="45" t="s">
        <v>1825</v>
      </c>
      <c r="R2314" s="45" t="s">
        <v>995</v>
      </c>
      <c r="S2314" s="45" t="s">
        <v>1547</v>
      </c>
      <c r="T2314" s="44" t="s">
        <v>308</v>
      </c>
      <c r="U2314" s="46">
        <v>1650000</v>
      </c>
      <c r="V2314" s="46">
        <v>508646.96</v>
      </c>
    </row>
    <row r="2315" spans="2:22" x14ac:dyDescent="0.2">
      <c r="B2315" s="14" t="str">
        <f>IF(tabDaten[[#This Row],[MandNr]]="","Fehler",IF(tabDaten[[#This Row],[MandNr]]=1,"1 Stadt Bad Rappenau","2 Eigenbetrieb Stadtenwässerung"))</f>
        <v>1 Stadt Bad Rappenau</v>
      </c>
      <c r="C2315" s="14" t="str">
        <f>IF(OR(tabDaten[[#This Row],[art]]="00",tabDaten[[#This Row],[art]]="01",tabDaten[[#This Row],[art]]="60",tabDaten[[#This Row],[art]]="61"),"0 Verwaltungshaushalt","1 Vermögenshaushalt")</f>
        <v>1 Vermögenshaushalt</v>
      </c>
      <c r="D2315" s="14" t="str">
        <f>VLOOKUP(tabDaten[[#This Row],[art]],tabKontenart[],2,FALSE)</f>
        <v>10 Einnahmen VermögensHH</v>
      </c>
      <c r="E2315" s="14" t="str">
        <f>LEFT(tabDaten[[#This Row],[Gld]],1) &amp; "    " &amp;VLOOKUP((tabDaten[[#This Row],[MandNr]]&amp;"x"&amp;LEFT(tabDaten[[#This Row],[Gld]],1)),tabGliederung[],2,FALSE)</f>
        <v xml:space="preserve">9    allgemeine Finanzwirtschaft </v>
      </c>
      <c r="F2315" s="14" t="str">
        <f>LEFT(tabDaten[[#This Row],[Gld]],2) &amp; "    " &amp;VLOOKUP((tabDaten[[#This Row],[MandNr]]&amp;"x"&amp;LEFT(tabDaten[[#This Row],[Gld]],2)),tabGliederung[],2,FALSE)</f>
        <v xml:space="preserve">91    sonstige allgemeine Finanzwirtschaft </v>
      </c>
      <c r="G23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315" s="14" t="str">
        <f>LEFT(tabDaten[[#This Row],[Gld]],4) &amp; "    " &amp;VLOOKUP((tabDaten[[#This Row],[MandNr]]&amp;"x"&amp;LEFT(tabDaten[[#This Row],[Gld]],4)),tabGliederung[],2,FALSE)</f>
        <v>9100    sonstige allgemeine  Finanzwirtschaft</v>
      </c>
      <c r="I2315" s="14" t="str">
        <f>IF(OR(LEFT(tabDaten[[#This Row],[Grp]],1)*1=3,LEFT(tabDaten[[#This Row],[Grp]],1)*1=9),LEFT(tabDaten[[#This Row],[Grp]],2),LEFT(tabDaten[[#This Row],[Grp]],1))</f>
        <v>32</v>
      </c>
      <c r="J2315" s="14" t="str">
        <f>VLOOKUP(tabDaten[[#This Row],[GrpKurz]],tabGruppierung[],2,FALSE)</f>
        <v>E   Rückzahlungen gewährter Darlehen</v>
      </c>
      <c r="K23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9100-325000.006    Rückfluss Darlehen Eigenbetrieb   </v>
      </c>
      <c r="L2315" s="17">
        <f>IF(OR(tabDaten[[#This Row],[art]]="00",tabDaten[[#This Row],[art]]="10"),tabDaten[[#This Row],[Plan]],tabDaten[[#This Row],[Plan]]*-1)</f>
        <v>300000</v>
      </c>
      <c r="M2315" s="18">
        <f>IF(OR(tabDaten[[#This Row],[art]]="00",tabDaten[[#This Row],[art]]="10",tabDaten[[#This Row],[art]]="60",tabDaten[[#This Row],[art]]="70"),tabDaten[[#This Row],[Rechnung]],tabDaten[[#This Row],[Rechnung]]*-1)</f>
        <v>300000</v>
      </c>
      <c r="N2315" s="44">
        <v>1</v>
      </c>
      <c r="O2315" s="45" t="s">
        <v>1024</v>
      </c>
      <c r="P2315" s="45" t="s">
        <v>1454</v>
      </c>
      <c r="Q2315" s="45" t="s">
        <v>1822</v>
      </c>
      <c r="R2315" s="45" t="s">
        <v>995</v>
      </c>
      <c r="S2315" s="45" t="s">
        <v>1826</v>
      </c>
      <c r="T2315" s="44" t="s">
        <v>2067</v>
      </c>
      <c r="U2315" s="46">
        <v>300000</v>
      </c>
      <c r="V2315" s="46">
        <v>300000</v>
      </c>
    </row>
    <row r="2316" spans="2:22" x14ac:dyDescent="0.2">
      <c r="B2316" s="14" t="str">
        <f>IF(tabDaten[[#This Row],[MandNr]]="","Fehler",IF(tabDaten[[#This Row],[MandNr]]=1,"1 Stadt Bad Rappenau","2 Eigenbetrieb Stadtenwässerung"))</f>
        <v>1 Stadt Bad Rappenau</v>
      </c>
      <c r="C2316" s="14" t="str">
        <f>IF(OR(tabDaten[[#This Row],[art]]="00",tabDaten[[#This Row],[art]]="01",tabDaten[[#This Row],[art]]="60",tabDaten[[#This Row],[art]]="61"),"0 Verwaltungshaushalt","1 Vermögenshaushalt")</f>
        <v>1 Vermögenshaushalt</v>
      </c>
      <c r="D2316" s="14" t="str">
        <f>VLOOKUP(tabDaten[[#This Row],[art]],tabKontenart[],2,FALSE)</f>
        <v>10 Einnahmen VermögensHH</v>
      </c>
      <c r="E2316" s="14" t="str">
        <f>LEFT(tabDaten[[#This Row],[Gld]],1) &amp; "    " &amp;VLOOKUP((tabDaten[[#This Row],[MandNr]]&amp;"x"&amp;LEFT(tabDaten[[#This Row],[Gld]],1)),tabGliederung[],2,FALSE)</f>
        <v xml:space="preserve">9    allgemeine Finanzwirtschaft </v>
      </c>
      <c r="F2316" s="14" t="str">
        <f>LEFT(tabDaten[[#This Row],[Gld]],2) &amp; "    " &amp;VLOOKUP((tabDaten[[#This Row],[MandNr]]&amp;"x"&amp;LEFT(tabDaten[[#This Row],[Gld]],2)),tabGliederung[],2,FALSE)</f>
        <v xml:space="preserve">91    sonstige allgemeine Finanzwirtschaft </v>
      </c>
      <c r="G23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316" s="14" t="str">
        <f>LEFT(tabDaten[[#This Row],[Gld]],4) &amp; "    " &amp;VLOOKUP((tabDaten[[#This Row],[MandNr]]&amp;"x"&amp;LEFT(tabDaten[[#This Row],[Gld]],4)),tabGliederung[],2,FALSE)</f>
        <v>9100    sonstige allgemeine  Finanzwirtschaft</v>
      </c>
      <c r="I2316" s="14" t="str">
        <f>IF(OR(LEFT(tabDaten[[#This Row],[Grp]],1)*1=3,LEFT(tabDaten[[#This Row],[Grp]],1)*1=9),LEFT(tabDaten[[#This Row],[Grp]],2),LEFT(tabDaten[[#This Row],[Grp]],1))</f>
        <v>37</v>
      </c>
      <c r="J2316" s="14" t="str">
        <f>VLOOKUP(tabDaten[[#This Row],[GrpKurz]],tabGruppierung[],2,FALSE)</f>
        <v>E   Kreditaufnahmen</v>
      </c>
      <c r="K23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9100-377100.001    Einnahmen aus Krediten vom Kreditmarkt, Ordentliche Kreditaufnahme </v>
      </c>
      <c r="L2316" s="17">
        <f>IF(OR(tabDaten[[#This Row],[art]]="00",tabDaten[[#This Row],[art]]="10"),tabDaten[[#This Row],[Plan]],tabDaten[[#This Row],[Plan]]*-1)</f>
        <v>6411700</v>
      </c>
      <c r="M2316" s="18">
        <f>IF(OR(tabDaten[[#This Row],[art]]="00",tabDaten[[#This Row],[art]]="10",tabDaten[[#This Row],[art]]="60",tabDaten[[#This Row],[art]]="70"),tabDaten[[#This Row],[Rechnung]],tabDaten[[#This Row],[Rechnung]]*-1)</f>
        <v>0</v>
      </c>
      <c r="N2316" s="44">
        <v>1</v>
      </c>
      <c r="O2316" s="45" t="s">
        <v>1024</v>
      </c>
      <c r="P2316" s="45" t="s">
        <v>1454</v>
      </c>
      <c r="Q2316" s="45" t="s">
        <v>1827</v>
      </c>
      <c r="R2316" s="45" t="s">
        <v>995</v>
      </c>
      <c r="S2316" s="45" t="s">
        <v>1547</v>
      </c>
      <c r="T2316" s="44" t="s">
        <v>309</v>
      </c>
      <c r="U2316" s="46">
        <v>6411700</v>
      </c>
      <c r="V2316" s="46">
        <v>0</v>
      </c>
    </row>
    <row r="2317" spans="2:22" x14ac:dyDescent="0.2">
      <c r="B2317" s="14" t="str">
        <f>IF(tabDaten[[#This Row],[MandNr]]="","Fehler",IF(tabDaten[[#This Row],[MandNr]]=1,"1 Stadt Bad Rappenau","2 Eigenbetrieb Stadtenwässerung"))</f>
        <v>1 Stadt Bad Rappenau</v>
      </c>
      <c r="C2317" s="14" t="str">
        <f>IF(OR(tabDaten[[#This Row],[art]]="00",tabDaten[[#This Row],[art]]="01",tabDaten[[#This Row],[art]]="60",tabDaten[[#This Row],[art]]="61"),"0 Verwaltungshaushalt","1 Vermögenshaushalt")</f>
        <v>1 Vermögenshaushalt</v>
      </c>
      <c r="D2317" s="14" t="str">
        <f>VLOOKUP(tabDaten[[#This Row],[art]],tabKontenart[],2,FALSE)</f>
        <v>11 Ausgaben VermögenshHH</v>
      </c>
      <c r="E2317" s="14" t="str">
        <f>LEFT(tabDaten[[#This Row],[Gld]],1) &amp; "    " &amp;VLOOKUP((tabDaten[[#This Row],[MandNr]]&amp;"x"&amp;LEFT(tabDaten[[#This Row],[Gld]],1)),tabGliederung[],2,FALSE)</f>
        <v xml:space="preserve">0    Allgemeine Verwaltung </v>
      </c>
      <c r="F2317" s="14" t="str">
        <f>LEFT(tabDaten[[#This Row],[Gld]],2) &amp; "    " &amp;VLOOKUP((tabDaten[[#This Row],[MandNr]]&amp;"x"&amp;LEFT(tabDaten[[#This Row],[Gld]],2)),tabGliederung[],2,FALSE)</f>
        <v xml:space="preserve">00    Gemeindeorgane </v>
      </c>
      <c r="G23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2317" s="14" t="str">
        <f>LEFT(tabDaten[[#This Row],[Gld]],4) &amp; "    " &amp;VLOOKUP((tabDaten[[#This Row],[MandNr]]&amp;"x"&amp;LEFT(tabDaten[[#This Row],[Gld]],4)),tabGliederung[],2,FALSE)</f>
        <v xml:space="preserve">0000    Gemeindeorgane </v>
      </c>
      <c r="I2317" s="14" t="str">
        <f>IF(OR(LEFT(tabDaten[[#This Row],[Grp]],1)*1=3,LEFT(tabDaten[[#This Row],[Grp]],1)*1=9),LEFT(tabDaten[[#This Row],[Grp]],2),LEFT(tabDaten[[#This Row],[Grp]],1))</f>
        <v>93</v>
      </c>
      <c r="J2317" s="14" t="str">
        <f>VLOOKUP(tabDaten[[#This Row],[GrpKurz]],tabGruppierung[],2,FALSE)</f>
        <v>A   Vermögenserwerb</v>
      </c>
      <c r="K23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0000-934000.004    Anschaffung von EDV Geräten und Programmen  </v>
      </c>
      <c r="L2317" s="17">
        <f>IF(OR(tabDaten[[#This Row],[art]]="00",tabDaten[[#This Row],[art]]="10"),tabDaten[[#This Row],[Plan]],tabDaten[[#This Row],[Plan]]*-1)</f>
        <v>-4000</v>
      </c>
      <c r="M2317" s="18">
        <f>IF(OR(tabDaten[[#This Row],[art]]="00",tabDaten[[#This Row],[art]]="10",tabDaten[[#This Row],[art]]="60",tabDaten[[#This Row],[art]]="70"),tabDaten[[#This Row],[Rechnung]],tabDaten[[#This Row],[Rechnung]]*-1)</f>
        <v>-1051.01</v>
      </c>
      <c r="N2317" s="44">
        <v>1</v>
      </c>
      <c r="O2317" s="45" t="s">
        <v>1025</v>
      </c>
      <c r="P2317" s="45" t="s">
        <v>996</v>
      </c>
      <c r="Q2317" s="45" t="s">
        <v>1829</v>
      </c>
      <c r="R2317" s="45" t="s">
        <v>995</v>
      </c>
      <c r="S2317" s="45" t="s">
        <v>1805</v>
      </c>
      <c r="T2317" s="44" t="s">
        <v>311</v>
      </c>
      <c r="U2317" s="46">
        <v>4000</v>
      </c>
      <c r="V2317" s="46">
        <v>1051.01</v>
      </c>
    </row>
    <row r="2318" spans="2:22" x14ac:dyDescent="0.2">
      <c r="B2318" s="14" t="str">
        <f>IF(tabDaten[[#This Row],[MandNr]]="","Fehler",IF(tabDaten[[#This Row],[MandNr]]=1,"1 Stadt Bad Rappenau","2 Eigenbetrieb Stadtenwässerung"))</f>
        <v>1 Stadt Bad Rappenau</v>
      </c>
      <c r="C2318" s="14" t="str">
        <f>IF(OR(tabDaten[[#This Row],[art]]="00",tabDaten[[#This Row],[art]]="01",tabDaten[[#This Row],[art]]="60",tabDaten[[#This Row],[art]]="61"),"0 Verwaltungshaushalt","1 Vermögenshaushalt")</f>
        <v>1 Vermögenshaushalt</v>
      </c>
      <c r="D2318" s="14" t="str">
        <f>VLOOKUP(tabDaten[[#This Row],[art]],tabKontenart[],2,FALSE)</f>
        <v>11 Ausgaben VermögenshHH</v>
      </c>
      <c r="E2318" s="14" t="str">
        <f>LEFT(tabDaten[[#This Row],[Gld]],1) &amp; "    " &amp;VLOOKUP((tabDaten[[#This Row],[MandNr]]&amp;"x"&amp;LEFT(tabDaten[[#This Row],[Gld]],1)),tabGliederung[],2,FALSE)</f>
        <v xml:space="preserve">0    Allgemeine Verwaltung </v>
      </c>
      <c r="F2318" s="14" t="str">
        <f>LEFT(tabDaten[[#This Row],[Gld]],2) &amp; "    " &amp;VLOOKUP((tabDaten[[#This Row],[MandNr]]&amp;"x"&amp;LEFT(tabDaten[[#This Row],[Gld]],2)),tabGliederung[],2,FALSE)</f>
        <v xml:space="preserve">02    Hauptverwaltung </v>
      </c>
      <c r="G23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2318" s="14" t="str">
        <f>LEFT(tabDaten[[#This Row],[Gld]],4) &amp; "    " &amp;VLOOKUP((tabDaten[[#This Row],[MandNr]]&amp;"x"&amp;LEFT(tabDaten[[#This Row],[Gld]],4)),tabGliederung[],2,FALSE)</f>
        <v xml:space="preserve">0200    Hauptverwaltung </v>
      </c>
      <c r="I2318" s="14" t="str">
        <f>IF(OR(LEFT(tabDaten[[#This Row],[Grp]],1)*1=3,LEFT(tabDaten[[#This Row],[Grp]],1)*1=9),LEFT(tabDaten[[#This Row],[Grp]],2),LEFT(tabDaten[[#This Row],[Grp]],1))</f>
        <v>93</v>
      </c>
      <c r="J2318" s="14" t="str">
        <f>VLOOKUP(tabDaten[[#This Row],[GrpKurz]],tabGruppierung[],2,FALSE)</f>
        <v>A   Vermögenserwerb</v>
      </c>
      <c r="K23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0200-934000.004    Anschaffung von EDV Geräten und Programmen  </v>
      </c>
      <c r="L2318" s="17">
        <f>IF(OR(tabDaten[[#This Row],[art]]="00",tabDaten[[#This Row],[art]]="10"),tabDaten[[#This Row],[Plan]],tabDaten[[#This Row],[Plan]]*-1)</f>
        <v>-28000</v>
      </c>
      <c r="M2318" s="18">
        <f>IF(OR(tabDaten[[#This Row],[art]]="00",tabDaten[[#This Row],[art]]="10",tabDaten[[#This Row],[art]]="60",tabDaten[[#This Row],[art]]="70"),tabDaten[[#This Row],[Rechnung]],tabDaten[[#This Row],[Rechnung]]*-1)</f>
        <v>-23636.52</v>
      </c>
      <c r="N2318" s="44">
        <v>1</v>
      </c>
      <c r="O2318" s="45" t="s">
        <v>1025</v>
      </c>
      <c r="P2318" s="45" t="s">
        <v>1000</v>
      </c>
      <c r="Q2318" s="45" t="s">
        <v>1829</v>
      </c>
      <c r="R2318" s="45" t="s">
        <v>995</v>
      </c>
      <c r="S2318" s="45" t="s">
        <v>1805</v>
      </c>
      <c r="T2318" s="44" t="s">
        <v>311</v>
      </c>
      <c r="U2318" s="46">
        <v>28000</v>
      </c>
      <c r="V2318" s="46">
        <v>23636.52</v>
      </c>
    </row>
    <row r="2319" spans="2:22" x14ac:dyDescent="0.2">
      <c r="B2319" s="14" t="str">
        <f>IF(tabDaten[[#This Row],[MandNr]]="","Fehler",IF(tabDaten[[#This Row],[MandNr]]=1,"1 Stadt Bad Rappenau","2 Eigenbetrieb Stadtenwässerung"))</f>
        <v>1 Stadt Bad Rappenau</v>
      </c>
      <c r="C2319" s="14" t="str">
        <f>IF(OR(tabDaten[[#This Row],[art]]="00",tabDaten[[#This Row],[art]]="01",tabDaten[[#This Row],[art]]="60",tabDaten[[#This Row],[art]]="61"),"0 Verwaltungshaushalt","1 Vermögenshaushalt")</f>
        <v>1 Vermögenshaushalt</v>
      </c>
      <c r="D2319" s="14" t="str">
        <f>VLOOKUP(tabDaten[[#This Row],[art]],tabKontenart[],2,FALSE)</f>
        <v>11 Ausgaben VermögenshHH</v>
      </c>
      <c r="E2319" s="14" t="str">
        <f>LEFT(tabDaten[[#This Row],[Gld]],1) &amp; "    " &amp;VLOOKUP((tabDaten[[#This Row],[MandNr]]&amp;"x"&amp;LEFT(tabDaten[[#This Row],[Gld]],1)),tabGliederung[],2,FALSE)</f>
        <v xml:space="preserve">0    Allgemeine Verwaltung </v>
      </c>
      <c r="F2319" s="14" t="str">
        <f>LEFT(tabDaten[[#This Row],[Gld]],2) &amp; "    " &amp;VLOOKUP((tabDaten[[#This Row],[MandNr]]&amp;"x"&amp;LEFT(tabDaten[[#This Row],[Gld]],2)),tabGliederung[],2,FALSE)</f>
        <v xml:space="preserve">02    Hauptverwaltung </v>
      </c>
      <c r="G23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2319" s="14" t="str">
        <f>LEFT(tabDaten[[#This Row],[Gld]],4) &amp; "    " &amp;VLOOKUP((tabDaten[[#This Row],[MandNr]]&amp;"x"&amp;LEFT(tabDaten[[#This Row],[Gld]],4)),tabGliederung[],2,FALSE)</f>
        <v xml:space="preserve">0200    Hauptverwaltung </v>
      </c>
      <c r="I2319" s="14" t="str">
        <f>IF(OR(LEFT(tabDaten[[#This Row],[Grp]],1)*1=3,LEFT(tabDaten[[#This Row],[Grp]],1)*1=9),LEFT(tabDaten[[#This Row],[Grp]],2),LEFT(tabDaten[[#This Row],[Grp]],1))</f>
        <v>93</v>
      </c>
      <c r="J2319" s="14" t="str">
        <f>VLOOKUP(tabDaten[[#This Row],[GrpKurz]],tabGruppierung[],2,FALSE)</f>
        <v>A   Vermögenserwerb</v>
      </c>
      <c r="K23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0200-935000.004    Erwerb von beweglichen Sachen des Anlagevermögens  </v>
      </c>
      <c r="L2319" s="17">
        <f>IF(OR(tabDaten[[#This Row],[art]]="00",tabDaten[[#This Row],[art]]="10"),tabDaten[[#This Row],[Plan]],tabDaten[[#This Row],[Plan]]*-1)</f>
        <v>-6000</v>
      </c>
      <c r="M2319" s="18">
        <f>IF(OR(tabDaten[[#This Row],[art]]="00",tabDaten[[#This Row],[art]]="10",tabDaten[[#This Row],[art]]="60",tabDaten[[#This Row],[art]]="70"),tabDaten[[#This Row],[Rechnung]],tabDaten[[#This Row],[Rechnung]]*-1)</f>
        <v>-4000</v>
      </c>
      <c r="N2319" s="44">
        <v>1</v>
      </c>
      <c r="O2319" s="45" t="s">
        <v>1025</v>
      </c>
      <c r="P2319" s="45" t="s">
        <v>1000</v>
      </c>
      <c r="Q2319" s="45" t="s">
        <v>1828</v>
      </c>
      <c r="R2319" s="45" t="s">
        <v>995</v>
      </c>
      <c r="S2319" s="45" t="s">
        <v>1805</v>
      </c>
      <c r="T2319" s="44" t="s">
        <v>310</v>
      </c>
      <c r="U2319" s="46">
        <v>6000</v>
      </c>
      <c r="V2319" s="46">
        <v>4000</v>
      </c>
    </row>
    <row r="2320" spans="2:22" x14ac:dyDescent="0.2">
      <c r="B2320" s="14" t="str">
        <f>IF(tabDaten[[#This Row],[MandNr]]="","Fehler",IF(tabDaten[[#This Row],[MandNr]]=1,"1 Stadt Bad Rappenau","2 Eigenbetrieb Stadtenwässerung"))</f>
        <v>1 Stadt Bad Rappenau</v>
      </c>
      <c r="C2320" s="14" t="str">
        <f>IF(OR(tabDaten[[#This Row],[art]]="00",tabDaten[[#This Row],[art]]="01",tabDaten[[#This Row],[art]]="60",tabDaten[[#This Row],[art]]="61"),"0 Verwaltungshaushalt","1 Vermögenshaushalt")</f>
        <v>1 Vermögenshaushalt</v>
      </c>
      <c r="D2320" s="14" t="str">
        <f>VLOOKUP(tabDaten[[#This Row],[art]],tabKontenart[],2,FALSE)</f>
        <v>11 Ausgaben VermögenshHH</v>
      </c>
      <c r="E2320" s="14" t="str">
        <f>LEFT(tabDaten[[#This Row],[Gld]],1) &amp; "    " &amp;VLOOKUP((tabDaten[[#This Row],[MandNr]]&amp;"x"&amp;LEFT(tabDaten[[#This Row],[Gld]],1)),tabGliederung[],2,FALSE)</f>
        <v xml:space="preserve">0    Allgemeine Verwaltung </v>
      </c>
      <c r="F2320" s="14" t="str">
        <f>LEFT(tabDaten[[#This Row],[Gld]],2) &amp; "    " &amp;VLOOKUP((tabDaten[[#This Row],[MandNr]]&amp;"x"&amp;LEFT(tabDaten[[#This Row],[Gld]],2)),tabGliederung[],2,FALSE)</f>
        <v xml:space="preserve">03    Finanzverwaltung </v>
      </c>
      <c r="G23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2320" s="14" t="str">
        <f>LEFT(tabDaten[[#This Row],[Gld]],4) &amp; "    " &amp;VLOOKUP((tabDaten[[#This Row],[MandNr]]&amp;"x"&amp;LEFT(tabDaten[[#This Row],[Gld]],4)),tabGliederung[],2,FALSE)</f>
        <v xml:space="preserve">0300    Finanzverwaltung </v>
      </c>
      <c r="I2320" s="14" t="str">
        <f>IF(OR(LEFT(tabDaten[[#This Row],[Grp]],1)*1=3,LEFT(tabDaten[[#This Row],[Grp]],1)*1=9),LEFT(tabDaten[[#This Row],[Grp]],2),LEFT(tabDaten[[#This Row],[Grp]],1))</f>
        <v>93</v>
      </c>
      <c r="J2320" s="14" t="str">
        <f>VLOOKUP(tabDaten[[#This Row],[GrpKurz]],tabGruppierung[],2,FALSE)</f>
        <v>A   Vermögenserwerb</v>
      </c>
      <c r="K23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0300-934000.004    Anschaffung von EDV Geräten und Programmen  </v>
      </c>
      <c r="L2320" s="17">
        <f>IF(OR(tabDaten[[#This Row],[art]]="00",tabDaten[[#This Row],[art]]="10"),tabDaten[[#This Row],[Plan]],tabDaten[[#This Row],[Plan]]*-1)</f>
        <v>-10300</v>
      </c>
      <c r="M2320" s="18">
        <f>IF(OR(tabDaten[[#This Row],[art]]="00",tabDaten[[#This Row],[art]]="10",tabDaten[[#This Row],[art]]="60",tabDaten[[#This Row],[art]]="70"),tabDaten[[#This Row],[Rechnung]],tabDaten[[#This Row],[Rechnung]]*-1)</f>
        <v>-9569.6</v>
      </c>
      <c r="N2320" s="44">
        <v>1</v>
      </c>
      <c r="O2320" s="45" t="s">
        <v>1025</v>
      </c>
      <c r="P2320" s="45" t="s">
        <v>1008</v>
      </c>
      <c r="Q2320" s="45" t="s">
        <v>1829</v>
      </c>
      <c r="R2320" s="45" t="s">
        <v>995</v>
      </c>
      <c r="S2320" s="45" t="s">
        <v>1805</v>
      </c>
      <c r="T2320" s="44" t="s">
        <v>311</v>
      </c>
      <c r="U2320" s="46">
        <v>10300</v>
      </c>
      <c r="V2320" s="46">
        <v>9569.6</v>
      </c>
    </row>
    <row r="2321" spans="2:22" x14ac:dyDescent="0.2">
      <c r="B2321" s="14" t="str">
        <f>IF(tabDaten[[#This Row],[MandNr]]="","Fehler",IF(tabDaten[[#This Row],[MandNr]]=1,"1 Stadt Bad Rappenau","2 Eigenbetrieb Stadtenwässerung"))</f>
        <v>1 Stadt Bad Rappenau</v>
      </c>
      <c r="C2321" s="14" t="str">
        <f>IF(OR(tabDaten[[#This Row],[art]]="00",tabDaten[[#This Row],[art]]="01",tabDaten[[#This Row],[art]]="60",tabDaten[[#This Row],[art]]="61"),"0 Verwaltungshaushalt","1 Vermögenshaushalt")</f>
        <v>1 Vermögenshaushalt</v>
      </c>
      <c r="D2321" s="14" t="str">
        <f>VLOOKUP(tabDaten[[#This Row],[art]],tabKontenart[],2,FALSE)</f>
        <v>11 Ausgaben VermögenshHH</v>
      </c>
      <c r="E2321" s="14" t="str">
        <f>LEFT(tabDaten[[#This Row],[Gld]],1) &amp; "    " &amp;VLOOKUP((tabDaten[[#This Row],[MandNr]]&amp;"x"&amp;LEFT(tabDaten[[#This Row],[Gld]],1)),tabGliederung[],2,FALSE)</f>
        <v xml:space="preserve">0    Allgemeine Verwaltung </v>
      </c>
      <c r="F2321" s="14" t="str">
        <f>LEFT(tabDaten[[#This Row],[Gld]],2) &amp; "    " &amp;VLOOKUP((tabDaten[[#This Row],[MandNr]]&amp;"x"&amp;LEFT(tabDaten[[#This Row],[Gld]],2)),tabGliederung[],2,FALSE)</f>
        <v xml:space="preserve">03    Finanzverwaltung </v>
      </c>
      <c r="G23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2321" s="14" t="str">
        <f>LEFT(tabDaten[[#This Row],[Gld]],4) &amp; "    " &amp;VLOOKUP((tabDaten[[#This Row],[MandNr]]&amp;"x"&amp;LEFT(tabDaten[[#This Row],[Gld]],4)),tabGliederung[],2,FALSE)</f>
        <v xml:space="preserve">0300    Finanzverwaltung </v>
      </c>
      <c r="I2321" s="14" t="str">
        <f>IF(OR(LEFT(tabDaten[[#This Row],[Grp]],1)*1=3,LEFT(tabDaten[[#This Row],[Grp]],1)*1=9),LEFT(tabDaten[[#This Row],[Grp]],2),LEFT(tabDaten[[#This Row],[Grp]],1))</f>
        <v>93</v>
      </c>
      <c r="J2321" s="14" t="str">
        <f>VLOOKUP(tabDaten[[#This Row],[GrpKurz]],tabGruppierung[],2,FALSE)</f>
        <v>A   Vermögenserwerb</v>
      </c>
      <c r="K23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0300-935000.004    Erwerb von beweglichen Sachen des Anlagevermögens  </v>
      </c>
      <c r="L2321" s="17">
        <f>IF(OR(tabDaten[[#This Row],[art]]="00",tabDaten[[#This Row],[art]]="10"),tabDaten[[#This Row],[Plan]],tabDaten[[#This Row],[Plan]]*-1)</f>
        <v>-2500</v>
      </c>
      <c r="M2321" s="18">
        <f>IF(OR(tabDaten[[#This Row],[art]]="00",tabDaten[[#This Row],[art]]="10",tabDaten[[#This Row],[art]]="60",tabDaten[[#This Row],[art]]="70"),tabDaten[[#This Row],[Rechnung]],tabDaten[[#This Row],[Rechnung]]*-1)</f>
        <v>-2500</v>
      </c>
      <c r="N2321" s="44">
        <v>1</v>
      </c>
      <c r="O2321" s="45" t="s">
        <v>1025</v>
      </c>
      <c r="P2321" s="45" t="s">
        <v>1008</v>
      </c>
      <c r="Q2321" s="45" t="s">
        <v>1828</v>
      </c>
      <c r="R2321" s="45" t="s">
        <v>995</v>
      </c>
      <c r="S2321" s="45" t="s">
        <v>1805</v>
      </c>
      <c r="T2321" s="44" t="s">
        <v>310</v>
      </c>
      <c r="U2321" s="46">
        <v>2500</v>
      </c>
      <c r="V2321" s="46">
        <v>2500</v>
      </c>
    </row>
    <row r="2322" spans="2:22" x14ac:dyDescent="0.2">
      <c r="B2322" s="14" t="str">
        <f>IF(tabDaten[[#This Row],[MandNr]]="","Fehler",IF(tabDaten[[#This Row],[MandNr]]=1,"1 Stadt Bad Rappenau","2 Eigenbetrieb Stadtenwässerung"))</f>
        <v>1 Stadt Bad Rappenau</v>
      </c>
      <c r="C2322" s="14" t="str">
        <f>IF(OR(tabDaten[[#This Row],[art]]="00",tabDaten[[#This Row],[art]]="01",tabDaten[[#This Row],[art]]="60",tabDaten[[#This Row],[art]]="61"),"0 Verwaltungshaushalt","1 Vermögenshaushalt")</f>
        <v>1 Vermögenshaushalt</v>
      </c>
      <c r="D2322" s="14" t="str">
        <f>VLOOKUP(tabDaten[[#This Row],[art]],tabKontenart[],2,FALSE)</f>
        <v>11 Ausgaben VermögenshHH</v>
      </c>
      <c r="E2322" s="14" t="str">
        <f>LEFT(tabDaten[[#This Row],[Gld]],1) &amp; "    " &amp;VLOOKUP((tabDaten[[#This Row],[MandNr]]&amp;"x"&amp;LEFT(tabDaten[[#This Row],[Gld]],1)),tabGliederung[],2,FALSE)</f>
        <v xml:space="preserve">0    Allgemeine Verwaltung </v>
      </c>
      <c r="F2322" s="14" t="str">
        <f>LEFT(tabDaten[[#This Row],[Gld]],2) &amp; "    " &amp;VLOOKUP((tabDaten[[#This Row],[MandNr]]&amp;"x"&amp;LEFT(tabDaten[[#This Row],[Gld]],2)),tabGliederung[],2,FALSE)</f>
        <v xml:space="preserve">06    Einrichtungen für die gesamte Verwaltung </v>
      </c>
      <c r="G23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322" s="14" t="str">
        <f>LEFT(tabDaten[[#This Row],[Gld]],4) &amp; "    " &amp;VLOOKUP((tabDaten[[#This Row],[MandNr]]&amp;"x"&amp;LEFT(tabDaten[[#This Row],[Gld]],4)),tabGliederung[],2,FALSE)</f>
        <v xml:space="preserve">0600    allgemeine Verwaltung </v>
      </c>
      <c r="I2322" s="14" t="str">
        <f>IF(OR(LEFT(tabDaten[[#This Row],[Grp]],1)*1=3,LEFT(tabDaten[[#This Row],[Grp]],1)*1=9),LEFT(tabDaten[[#This Row],[Grp]],2),LEFT(tabDaten[[#This Row],[Grp]],1))</f>
        <v>93</v>
      </c>
      <c r="J2322" s="14" t="str">
        <f>VLOOKUP(tabDaten[[#This Row],[GrpKurz]],tabGruppierung[],2,FALSE)</f>
        <v>A   Vermögenserwerb</v>
      </c>
      <c r="K23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0600-930000.004    Erwerb von  Beteiligungen (BGV)   </v>
      </c>
      <c r="L2322" s="17">
        <f>IF(OR(tabDaten[[#This Row],[art]]="00",tabDaten[[#This Row],[art]]="10"),tabDaten[[#This Row],[Plan]],tabDaten[[#This Row],[Plan]]*-1)</f>
        <v>0</v>
      </c>
      <c r="M2322" s="18">
        <f>IF(OR(tabDaten[[#This Row],[art]]="00",tabDaten[[#This Row],[art]]="10",tabDaten[[#This Row],[art]]="60",tabDaten[[#This Row],[art]]="70"),tabDaten[[#This Row],[Rechnung]],tabDaten[[#This Row],[Rechnung]]*-1)</f>
        <v>-100</v>
      </c>
      <c r="N2322" s="44">
        <v>1</v>
      </c>
      <c r="O2322" s="45" t="s">
        <v>1025</v>
      </c>
      <c r="P2322" s="45" t="s">
        <v>1022</v>
      </c>
      <c r="Q2322" s="45" t="s">
        <v>1830</v>
      </c>
      <c r="R2322" s="45" t="s">
        <v>995</v>
      </c>
      <c r="S2322" s="45" t="s">
        <v>1805</v>
      </c>
      <c r="T2322" s="44" t="s">
        <v>2223</v>
      </c>
      <c r="U2322" s="46">
        <v>0</v>
      </c>
      <c r="V2322" s="46">
        <v>100</v>
      </c>
    </row>
    <row r="2323" spans="2:22" x14ac:dyDescent="0.2">
      <c r="B2323" s="14" t="str">
        <f>IF(tabDaten[[#This Row],[MandNr]]="","Fehler",IF(tabDaten[[#This Row],[MandNr]]=1,"1 Stadt Bad Rappenau","2 Eigenbetrieb Stadtenwässerung"))</f>
        <v>1 Stadt Bad Rappenau</v>
      </c>
      <c r="C2323" s="14" t="str">
        <f>IF(OR(tabDaten[[#This Row],[art]]="00",tabDaten[[#This Row],[art]]="01",tabDaten[[#This Row],[art]]="60",tabDaten[[#This Row],[art]]="61"),"0 Verwaltungshaushalt","1 Vermögenshaushalt")</f>
        <v>1 Vermögenshaushalt</v>
      </c>
      <c r="D2323" s="14" t="str">
        <f>VLOOKUP(tabDaten[[#This Row],[art]],tabKontenart[],2,FALSE)</f>
        <v>11 Ausgaben VermögenshHH</v>
      </c>
      <c r="E2323" s="14" t="str">
        <f>LEFT(tabDaten[[#This Row],[Gld]],1) &amp; "    " &amp;VLOOKUP((tabDaten[[#This Row],[MandNr]]&amp;"x"&amp;LEFT(tabDaten[[#This Row],[Gld]],1)),tabGliederung[],2,FALSE)</f>
        <v xml:space="preserve">0    Allgemeine Verwaltung </v>
      </c>
      <c r="F2323" s="14" t="str">
        <f>LEFT(tabDaten[[#This Row],[Gld]],2) &amp; "    " &amp;VLOOKUP((tabDaten[[#This Row],[MandNr]]&amp;"x"&amp;LEFT(tabDaten[[#This Row],[Gld]],2)),tabGliederung[],2,FALSE)</f>
        <v xml:space="preserve">06    Einrichtungen für die gesamte Verwaltung </v>
      </c>
      <c r="G23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323" s="14" t="str">
        <f>LEFT(tabDaten[[#This Row],[Gld]],4) &amp; "    " &amp;VLOOKUP((tabDaten[[#This Row],[MandNr]]&amp;"x"&amp;LEFT(tabDaten[[#This Row],[Gld]],4)),tabGliederung[],2,FALSE)</f>
        <v xml:space="preserve">0600    allgemeine Verwaltung </v>
      </c>
      <c r="I2323" s="14" t="str">
        <f>IF(OR(LEFT(tabDaten[[#This Row],[Grp]],1)*1=3,LEFT(tabDaten[[#This Row],[Grp]],1)*1=9),LEFT(tabDaten[[#This Row],[Grp]],2),LEFT(tabDaten[[#This Row],[Grp]],1))</f>
        <v>93</v>
      </c>
      <c r="J2323" s="14" t="str">
        <f>VLOOKUP(tabDaten[[#This Row],[GrpKurz]],tabGruppierung[],2,FALSE)</f>
        <v>A   Vermögenserwerb</v>
      </c>
      <c r="K23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0600-934000.004    Anschaffung von EDV Geräten und Programmen  </v>
      </c>
      <c r="L2323" s="17">
        <f>IF(OR(tabDaten[[#This Row],[art]]="00",tabDaten[[#This Row],[art]]="10"),tabDaten[[#This Row],[Plan]],tabDaten[[#This Row],[Plan]]*-1)</f>
        <v>-33500</v>
      </c>
      <c r="M2323" s="18">
        <f>IF(OR(tabDaten[[#This Row],[art]]="00",tabDaten[[#This Row],[art]]="10",tabDaten[[#This Row],[art]]="60",tabDaten[[#This Row],[art]]="70"),tabDaten[[#This Row],[Rechnung]],tabDaten[[#This Row],[Rechnung]]*-1)</f>
        <v>-28766.68</v>
      </c>
      <c r="N2323" s="44">
        <v>1</v>
      </c>
      <c r="O2323" s="45" t="s">
        <v>1025</v>
      </c>
      <c r="P2323" s="45" t="s">
        <v>1022</v>
      </c>
      <c r="Q2323" s="45" t="s">
        <v>1829</v>
      </c>
      <c r="R2323" s="45" t="s">
        <v>995</v>
      </c>
      <c r="S2323" s="45" t="s">
        <v>1805</v>
      </c>
      <c r="T2323" s="44" t="s">
        <v>311</v>
      </c>
      <c r="U2323" s="46">
        <v>33500</v>
      </c>
      <c r="V2323" s="46">
        <v>28766.68</v>
      </c>
    </row>
    <row r="2324" spans="2:22" x14ac:dyDescent="0.2">
      <c r="B2324" s="14" t="str">
        <f>IF(tabDaten[[#This Row],[MandNr]]="","Fehler",IF(tabDaten[[#This Row],[MandNr]]=1,"1 Stadt Bad Rappenau","2 Eigenbetrieb Stadtenwässerung"))</f>
        <v>1 Stadt Bad Rappenau</v>
      </c>
      <c r="C2324" s="14" t="str">
        <f>IF(OR(tabDaten[[#This Row],[art]]="00",tabDaten[[#This Row],[art]]="01",tabDaten[[#This Row],[art]]="60",tabDaten[[#This Row],[art]]="61"),"0 Verwaltungshaushalt","1 Vermögenshaushalt")</f>
        <v>1 Vermögenshaushalt</v>
      </c>
      <c r="D2324" s="14" t="str">
        <f>VLOOKUP(tabDaten[[#This Row],[art]],tabKontenart[],2,FALSE)</f>
        <v>11 Ausgaben VermögenshHH</v>
      </c>
      <c r="E2324" s="14" t="str">
        <f>LEFT(tabDaten[[#This Row],[Gld]],1) &amp; "    " &amp;VLOOKUP((tabDaten[[#This Row],[MandNr]]&amp;"x"&amp;LEFT(tabDaten[[#This Row],[Gld]],1)),tabGliederung[],2,FALSE)</f>
        <v xml:space="preserve">0    Allgemeine Verwaltung </v>
      </c>
      <c r="F2324" s="14" t="str">
        <f>LEFT(tabDaten[[#This Row],[Gld]],2) &amp; "    " &amp;VLOOKUP((tabDaten[[#This Row],[MandNr]]&amp;"x"&amp;LEFT(tabDaten[[#This Row],[Gld]],2)),tabGliederung[],2,FALSE)</f>
        <v xml:space="preserve">06    Einrichtungen für die gesamte Verwaltung </v>
      </c>
      <c r="G23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324" s="14" t="str">
        <f>LEFT(tabDaten[[#This Row],[Gld]],4) &amp; "    " &amp;VLOOKUP((tabDaten[[#This Row],[MandNr]]&amp;"x"&amp;LEFT(tabDaten[[#This Row],[Gld]],4)),tabGliederung[],2,FALSE)</f>
        <v xml:space="preserve">0600    allgemeine Verwaltung </v>
      </c>
      <c r="I2324" s="14" t="str">
        <f>IF(OR(LEFT(tabDaten[[#This Row],[Grp]],1)*1=3,LEFT(tabDaten[[#This Row],[Grp]],1)*1=9),LEFT(tabDaten[[#This Row],[Grp]],2),LEFT(tabDaten[[#This Row],[Grp]],1))</f>
        <v>93</v>
      </c>
      <c r="J2324" s="14" t="str">
        <f>VLOOKUP(tabDaten[[#This Row],[GrpKurz]],tabGruppierung[],2,FALSE)</f>
        <v>A   Vermögenserwerb</v>
      </c>
      <c r="K23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0600-935000.004    Erwerb von beweglichen Sachen des Anlagevermögens  </v>
      </c>
      <c r="L2324" s="17">
        <f>IF(OR(tabDaten[[#This Row],[art]]="00",tabDaten[[#This Row],[art]]="10"),tabDaten[[#This Row],[Plan]],tabDaten[[#This Row],[Plan]]*-1)</f>
        <v>-19500</v>
      </c>
      <c r="M2324" s="18">
        <f>IF(OR(tabDaten[[#This Row],[art]]="00",tabDaten[[#This Row],[art]]="10",tabDaten[[#This Row],[art]]="60",tabDaten[[#This Row],[art]]="70"),tabDaten[[#This Row],[Rechnung]],tabDaten[[#This Row],[Rechnung]]*-1)</f>
        <v>-7843.45</v>
      </c>
      <c r="N2324" s="44">
        <v>1</v>
      </c>
      <c r="O2324" s="45" t="s">
        <v>1025</v>
      </c>
      <c r="P2324" s="45" t="s">
        <v>1022</v>
      </c>
      <c r="Q2324" s="45" t="s">
        <v>1828</v>
      </c>
      <c r="R2324" s="45" t="s">
        <v>995</v>
      </c>
      <c r="S2324" s="45" t="s">
        <v>1805</v>
      </c>
      <c r="T2324" s="44" t="s">
        <v>310</v>
      </c>
      <c r="U2324" s="46">
        <v>19500</v>
      </c>
      <c r="V2324" s="46">
        <v>7843.45</v>
      </c>
    </row>
    <row r="2325" spans="2:22" x14ac:dyDescent="0.2">
      <c r="B2325" s="14" t="str">
        <f>IF(tabDaten[[#This Row],[MandNr]]="","Fehler",IF(tabDaten[[#This Row],[MandNr]]=1,"1 Stadt Bad Rappenau","2 Eigenbetrieb Stadtenwässerung"))</f>
        <v>1 Stadt Bad Rappenau</v>
      </c>
      <c r="C2325" s="14" t="str">
        <f>IF(OR(tabDaten[[#This Row],[art]]="00",tabDaten[[#This Row],[art]]="01",tabDaten[[#This Row],[art]]="60",tabDaten[[#This Row],[art]]="61"),"0 Verwaltungshaushalt","1 Vermögenshaushalt")</f>
        <v>1 Vermögenshaushalt</v>
      </c>
      <c r="D2325" s="14" t="str">
        <f>VLOOKUP(tabDaten[[#This Row],[art]],tabKontenart[],2,FALSE)</f>
        <v>11 Ausgaben VermögenshHH</v>
      </c>
      <c r="E2325" s="14" t="str">
        <f>LEFT(tabDaten[[#This Row],[Gld]],1) &amp; "    " &amp;VLOOKUP((tabDaten[[#This Row],[MandNr]]&amp;"x"&amp;LEFT(tabDaten[[#This Row],[Gld]],1)),tabGliederung[],2,FALSE)</f>
        <v xml:space="preserve">0    Allgemeine Verwaltung </v>
      </c>
      <c r="F2325" s="14" t="str">
        <f>LEFT(tabDaten[[#This Row],[Gld]],2) &amp; "    " &amp;VLOOKUP((tabDaten[[#This Row],[MandNr]]&amp;"x"&amp;LEFT(tabDaten[[#This Row],[Gld]],2)),tabGliederung[],2,FALSE)</f>
        <v xml:space="preserve">06    Einrichtungen für die gesamte Verwaltung </v>
      </c>
      <c r="G232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325" s="14" t="str">
        <f>LEFT(tabDaten[[#This Row],[Gld]],4) &amp; "    " &amp;VLOOKUP((tabDaten[[#This Row],[MandNr]]&amp;"x"&amp;LEFT(tabDaten[[#This Row],[Gld]],4)),tabGliederung[],2,FALSE)</f>
        <v xml:space="preserve">0600    allgemeine Verwaltung </v>
      </c>
      <c r="I2325" s="14" t="str">
        <f>IF(OR(LEFT(tabDaten[[#This Row],[Grp]],1)*1=3,LEFT(tabDaten[[#This Row],[Grp]],1)*1=9),LEFT(tabDaten[[#This Row],[Grp]],2),LEFT(tabDaten[[#This Row],[Grp]],1))</f>
        <v>93</v>
      </c>
      <c r="J2325" s="14" t="str">
        <f>VLOOKUP(tabDaten[[#This Row],[GrpKurz]],tabGruppierung[],2,FALSE)</f>
        <v>A   Vermögenserwerb</v>
      </c>
      <c r="K232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0600-935000.005    Umstellung Telefonanschlüsse ALL-IP Zentrale Veranschlagung  </v>
      </c>
      <c r="L2325" s="17">
        <f>IF(OR(tabDaten[[#This Row],[art]]="00",tabDaten[[#This Row],[art]]="10"),tabDaten[[#This Row],[Plan]],tabDaten[[#This Row],[Plan]]*-1)</f>
        <v>-30000</v>
      </c>
      <c r="M2325" s="18">
        <f>IF(OR(tabDaten[[#This Row],[art]]="00",tabDaten[[#This Row],[art]]="10",tabDaten[[#This Row],[art]]="60",tabDaten[[#This Row],[art]]="70"),tabDaten[[#This Row],[Rechnung]],tabDaten[[#This Row],[Rechnung]]*-1)</f>
        <v>-10554.24</v>
      </c>
      <c r="N2325" s="44">
        <v>1</v>
      </c>
      <c r="O2325" s="45" t="s">
        <v>1025</v>
      </c>
      <c r="P2325" s="45" t="s">
        <v>1022</v>
      </c>
      <c r="Q2325" s="45" t="s">
        <v>1828</v>
      </c>
      <c r="R2325" s="45" t="s">
        <v>995</v>
      </c>
      <c r="S2325" s="45" t="s">
        <v>2150</v>
      </c>
      <c r="T2325" s="44" t="s">
        <v>2151</v>
      </c>
      <c r="U2325" s="46">
        <v>30000</v>
      </c>
      <c r="V2325" s="46">
        <v>10554.24</v>
      </c>
    </row>
    <row r="2326" spans="2:22" x14ac:dyDescent="0.2">
      <c r="B2326" s="14" t="str">
        <f>IF(tabDaten[[#This Row],[MandNr]]="","Fehler",IF(tabDaten[[#This Row],[MandNr]]=1,"1 Stadt Bad Rappenau","2 Eigenbetrieb Stadtenwässerung"))</f>
        <v>1 Stadt Bad Rappenau</v>
      </c>
      <c r="C2326" s="14" t="str">
        <f>IF(OR(tabDaten[[#This Row],[art]]="00",tabDaten[[#This Row],[art]]="01",tabDaten[[#This Row],[art]]="60",tabDaten[[#This Row],[art]]="61"),"0 Verwaltungshaushalt","1 Vermögenshaushalt")</f>
        <v>1 Vermögenshaushalt</v>
      </c>
      <c r="D2326" s="14" t="str">
        <f>VLOOKUP(tabDaten[[#This Row],[art]],tabKontenart[],2,FALSE)</f>
        <v>11 Ausgaben VermögenshHH</v>
      </c>
      <c r="E2326" s="14" t="str">
        <f>LEFT(tabDaten[[#This Row],[Gld]],1) &amp; "    " &amp;VLOOKUP((tabDaten[[#This Row],[MandNr]]&amp;"x"&amp;LEFT(tabDaten[[#This Row],[Gld]],1)),tabGliederung[],2,FALSE)</f>
        <v xml:space="preserve">0    Allgemeine Verwaltung </v>
      </c>
      <c r="F2326" s="14" t="str">
        <f>LEFT(tabDaten[[#This Row],[Gld]],2) &amp; "    " &amp;VLOOKUP((tabDaten[[#This Row],[MandNr]]&amp;"x"&amp;LEFT(tabDaten[[#This Row],[Gld]],2)),tabGliederung[],2,FALSE)</f>
        <v xml:space="preserve">06    Einrichtungen für die gesamte Verwaltung </v>
      </c>
      <c r="G232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326" s="14" t="str">
        <f>LEFT(tabDaten[[#This Row],[Gld]],4) &amp; "    " &amp;VLOOKUP((tabDaten[[#This Row],[MandNr]]&amp;"x"&amp;LEFT(tabDaten[[#This Row],[Gld]],4)),tabGliederung[],2,FALSE)</f>
        <v xml:space="preserve">0600    allgemeine Verwaltung </v>
      </c>
      <c r="I2326" s="14" t="str">
        <f>IF(OR(LEFT(tabDaten[[#This Row],[Grp]],1)*1=3,LEFT(tabDaten[[#This Row],[Grp]],1)*1=9),LEFT(tabDaten[[#This Row],[Grp]],2),LEFT(tabDaten[[#This Row],[Grp]],1))</f>
        <v>94</v>
      </c>
      <c r="J2326" s="14" t="str">
        <f>VLOOKUP(tabDaten[[#This Row],[GrpKurz]],tabGruppierung[],2,FALSE)</f>
        <v>A   Baumaßnahmen</v>
      </c>
      <c r="K232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0600-940000.015    Einbau Markiesen Glaslamellen Rathaus BR  </v>
      </c>
      <c r="L2326" s="17">
        <f>IF(OR(tabDaten[[#This Row],[art]]="00",tabDaten[[#This Row],[art]]="10"),tabDaten[[#This Row],[Plan]],tabDaten[[#This Row],[Plan]]*-1)</f>
        <v>-20000</v>
      </c>
      <c r="M2326" s="18">
        <f>IF(OR(tabDaten[[#This Row],[art]]="00",tabDaten[[#This Row],[art]]="10",tabDaten[[#This Row],[art]]="60",tabDaten[[#This Row],[art]]="70"),tabDaten[[#This Row],[Rechnung]],tabDaten[[#This Row],[Rechnung]]*-1)</f>
        <v>-11372.65</v>
      </c>
      <c r="N2326" s="44">
        <v>1</v>
      </c>
      <c r="O2326" s="45" t="s">
        <v>1025</v>
      </c>
      <c r="P2326" s="45" t="s">
        <v>1022</v>
      </c>
      <c r="Q2326" s="45" t="s">
        <v>1831</v>
      </c>
      <c r="R2326" s="45" t="s">
        <v>995</v>
      </c>
      <c r="S2326" s="45" t="s">
        <v>1823</v>
      </c>
      <c r="T2326" s="44" t="s">
        <v>2224</v>
      </c>
      <c r="U2326" s="46">
        <v>20000</v>
      </c>
      <c r="V2326" s="46">
        <v>11372.65</v>
      </c>
    </row>
    <row r="2327" spans="2:22" x14ac:dyDescent="0.2">
      <c r="B2327" s="14" t="str">
        <f>IF(tabDaten[[#This Row],[MandNr]]="","Fehler",IF(tabDaten[[#This Row],[MandNr]]=1,"1 Stadt Bad Rappenau","2 Eigenbetrieb Stadtenwässerung"))</f>
        <v>1 Stadt Bad Rappenau</v>
      </c>
      <c r="C2327" s="14" t="str">
        <f>IF(OR(tabDaten[[#This Row],[art]]="00",tabDaten[[#This Row],[art]]="01",tabDaten[[#This Row],[art]]="60",tabDaten[[#This Row],[art]]="61"),"0 Verwaltungshaushalt","1 Vermögenshaushalt")</f>
        <v>1 Vermögenshaushalt</v>
      </c>
      <c r="D2327" s="14" t="str">
        <f>VLOOKUP(tabDaten[[#This Row],[art]],tabKontenart[],2,FALSE)</f>
        <v>11 Ausgaben VermögenshHH</v>
      </c>
      <c r="E2327" s="14" t="str">
        <f>LEFT(tabDaten[[#This Row],[Gld]],1) &amp; "    " &amp;VLOOKUP((tabDaten[[#This Row],[MandNr]]&amp;"x"&amp;LEFT(tabDaten[[#This Row],[Gld]],1)),tabGliederung[],2,FALSE)</f>
        <v xml:space="preserve">1    öffentliche Ordnung </v>
      </c>
      <c r="F2327" s="14" t="str">
        <f>LEFT(tabDaten[[#This Row],[Gld]],2) &amp; "    " &amp;VLOOKUP((tabDaten[[#This Row],[MandNr]]&amp;"x"&amp;LEFT(tabDaten[[#This Row],[Gld]],2)),tabGliederung[],2,FALSE)</f>
        <v xml:space="preserve">11    öffentliche Ordnung </v>
      </c>
      <c r="G232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27" s="14" t="str">
        <f>LEFT(tabDaten[[#This Row],[Gld]],4) &amp; "    " &amp;VLOOKUP((tabDaten[[#This Row],[MandNr]]&amp;"x"&amp;LEFT(tabDaten[[#This Row],[Gld]],4)),tabGliederung[],2,FALSE)</f>
        <v xml:space="preserve">1100    Ordnungsamt und zentrales Bürgerbüro </v>
      </c>
      <c r="I2327" s="14" t="str">
        <f>IF(OR(LEFT(tabDaten[[#This Row],[Grp]],1)*1=3,LEFT(tabDaten[[#This Row],[Grp]],1)*1=9),LEFT(tabDaten[[#This Row],[Grp]],2),LEFT(tabDaten[[#This Row],[Grp]],1))</f>
        <v>93</v>
      </c>
      <c r="J2327" s="14" t="str">
        <f>VLOOKUP(tabDaten[[#This Row],[GrpKurz]],tabGruppierung[],2,FALSE)</f>
        <v>A   Vermögenserwerb</v>
      </c>
      <c r="K232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1100-934000.004    Anschaffung von EDV Geräten und Programmen  </v>
      </c>
      <c r="L2327" s="17">
        <f>IF(OR(tabDaten[[#This Row],[art]]="00",tabDaten[[#This Row],[art]]="10"),tabDaten[[#This Row],[Plan]],tabDaten[[#This Row],[Plan]]*-1)</f>
        <v>-29200</v>
      </c>
      <c r="M2327" s="18">
        <f>IF(OR(tabDaten[[#This Row],[art]]="00",tabDaten[[#This Row],[art]]="10",tabDaten[[#This Row],[art]]="60",tabDaten[[#This Row],[art]]="70"),tabDaten[[#This Row],[Rechnung]],tabDaten[[#This Row],[Rechnung]]*-1)</f>
        <v>-10000</v>
      </c>
      <c r="N2327" s="44">
        <v>1</v>
      </c>
      <c r="O2327" s="45" t="s">
        <v>1025</v>
      </c>
      <c r="P2327" s="45" t="s">
        <v>1026</v>
      </c>
      <c r="Q2327" s="45" t="s">
        <v>1829</v>
      </c>
      <c r="R2327" s="45" t="s">
        <v>995</v>
      </c>
      <c r="S2327" s="45" t="s">
        <v>1805</v>
      </c>
      <c r="T2327" s="44" t="s">
        <v>311</v>
      </c>
      <c r="U2327" s="46">
        <v>29200</v>
      </c>
      <c r="V2327" s="46">
        <v>10000</v>
      </c>
    </row>
    <row r="2328" spans="2:22" x14ac:dyDescent="0.2">
      <c r="B2328" s="14" t="str">
        <f>IF(tabDaten[[#This Row],[MandNr]]="","Fehler",IF(tabDaten[[#This Row],[MandNr]]=1,"1 Stadt Bad Rappenau","2 Eigenbetrieb Stadtenwässerung"))</f>
        <v>1 Stadt Bad Rappenau</v>
      </c>
      <c r="C2328" s="14" t="str">
        <f>IF(OR(tabDaten[[#This Row],[art]]="00",tabDaten[[#This Row],[art]]="01",tabDaten[[#This Row],[art]]="60",tabDaten[[#This Row],[art]]="61"),"0 Verwaltungshaushalt","1 Vermögenshaushalt")</f>
        <v>1 Vermögenshaushalt</v>
      </c>
      <c r="D2328" s="14" t="str">
        <f>VLOOKUP(tabDaten[[#This Row],[art]],tabKontenart[],2,FALSE)</f>
        <v>11 Ausgaben VermögenshHH</v>
      </c>
      <c r="E2328" s="14" t="str">
        <f>LEFT(tabDaten[[#This Row],[Gld]],1) &amp; "    " &amp;VLOOKUP((tabDaten[[#This Row],[MandNr]]&amp;"x"&amp;LEFT(tabDaten[[#This Row],[Gld]],1)),tabGliederung[],2,FALSE)</f>
        <v xml:space="preserve">1    öffentliche Ordnung </v>
      </c>
      <c r="F2328" s="14" t="str">
        <f>LEFT(tabDaten[[#This Row],[Gld]],2) &amp; "    " &amp;VLOOKUP((tabDaten[[#This Row],[MandNr]]&amp;"x"&amp;LEFT(tabDaten[[#This Row],[Gld]],2)),tabGliederung[],2,FALSE)</f>
        <v xml:space="preserve">11    öffentliche Ordnung </v>
      </c>
      <c r="G232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28" s="14" t="str">
        <f>LEFT(tabDaten[[#This Row],[Gld]],4) &amp; "    " &amp;VLOOKUP((tabDaten[[#This Row],[MandNr]]&amp;"x"&amp;LEFT(tabDaten[[#This Row],[Gld]],4)),tabGliederung[],2,FALSE)</f>
        <v xml:space="preserve">1100    Ordnungsamt und zentrales Bürgerbüro </v>
      </c>
      <c r="I2328" s="14" t="str">
        <f>IF(OR(LEFT(tabDaten[[#This Row],[Grp]],1)*1=3,LEFT(tabDaten[[#This Row],[Grp]],1)*1=9),LEFT(tabDaten[[#This Row],[Grp]],2),LEFT(tabDaten[[#This Row],[Grp]],1))</f>
        <v>93</v>
      </c>
      <c r="J2328" s="14" t="str">
        <f>VLOOKUP(tabDaten[[#This Row],[GrpKurz]],tabGruppierung[],2,FALSE)</f>
        <v>A   Vermögenserwerb</v>
      </c>
      <c r="K232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1100-935000.004    Erwerb von beweglichen Sachen des  Anlagevermögens  </v>
      </c>
      <c r="L2328" s="17">
        <f>IF(OR(tabDaten[[#This Row],[art]]="00",tabDaten[[#This Row],[art]]="10"),tabDaten[[#This Row],[Plan]],tabDaten[[#This Row],[Plan]]*-1)</f>
        <v>-20000</v>
      </c>
      <c r="M2328" s="18">
        <f>IF(OR(tabDaten[[#This Row],[art]]="00",tabDaten[[#This Row],[art]]="10",tabDaten[[#This Row],[art]]="60",tabDaten[[#This Row],[art]]="70"),tabDaten[[#This Row],[Rechnung]],tabDaten[[#This Row],[Rechnung]]*-1)</f>
        <v>-13109.17</v>
      </c>
      <c r="N2328" s="44">
        <v>1</v>
      </c>
      <c r="O2328" s="45" t="s">
        <v>1025</v>
      </c>
      <c r="P2328" s="45" t="s">
        <v>1026</v>
      </c>
      <c r="Q2328" s="45" t="s">
        <v>1828</v>
      </c>
      <c r="R2328" s="45" t="s">
        <v>995</v>
      </c>
      <c r="S2328" s="45" t="s">
        <v>1805</v>
      </c>
      <c r="T2328" s="44" t="s">
        <v>312</v>
      </c>
      <c r="U2328" s="46">
        <v>20000</v>
      </c>
      <c r="V2328" s="46">
        <v>13109.17</v>
      </c>
    </row>
    <row r="2329" spans="2:22" x14ac:dyDescent="0.2">
      <c r="B2329" s="14" t="str">
        <f>IF(tabDaten[[#This Row],[MandNr]]="","Fehler",IF(tabDaten[[#This Row],[MandNr]]=1,"1 Stadt Bad Rappenau","2 Eigenbetrieb Stadtenwässerung"))</f>
        <v>1 Stadt Bad Rappenau</v>
      </c>
      <c r="C2329" s="14" t="str">
        <f>IF(OR(tabDaten[[#This Row],[art]]="00",tabDaten[[#This Row],[art]]="01",tabDaten[[#This Row],[art]]="60",tabDaten[[#This Row],[art]]="61"),"0 Verwaltungshaushalt","1 Vermögenshaushalt")</f>
        <v>1 Vermögenshaushalt</v>
      </c>
      <c r="D2329" s="14" t="str">
        <f>VLOOKUP(tabDaten[[#This Row],[art]],tabKontenart[],2,FALSE)</f>
        <v>11 Ausgaben VermögenshHH</v>
      </c>
      <c r="E2329" s="14" t="str">
        <f>LEFT(tabDaten[[#This Row],[Gld]],1) &amp; "    " &amp;VLOOKUP((tabDaten[[#This Row],[MandNr]]&amp;"x"&amp;LEFT(tabDaten[[#This Row],[Gld]],1)),tabGliederung[],2,FALSE)</f>
        <v xml:space="preserve">1    öffentliche Ordnung </v>
      </c>
      <c r="F2329" s="14" t="str">
        <f>LEFT(tabDaten[[#This Row],[Gld]],2) &amp; "    " &amp;VLOOKUP((tabDaten[[#This Row],[MandNr]]&amp;"x"&amp;LEFT(tabDaten[[#This Row],[Gld]],2)),tabGliederung[],2,FALSE)</f>
        <v xml:space="preserve">11    öffentliche Ordnung </v>
      </c>
      <c r="G232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29" s="14" t="str">
        <f>LEFT(tabDaten[[#This Row],[Gld]],4) &amp; "    " &amp;VLOOKUP((tabDaten[[#This Row],[MandNr]]&amp;"x"&amp;LEFT(tabDaten[[#This Row],[Gld]],4)),tabGliederung[],2,FALSE)</f>
        <v xml:space="preserve">1100    Ordnungsamt und zentrales Bürgerbüro </v>
      </c>
      <c r="I2329" s="14" t="str">
        <f>IF(OR(LEFT(tabDaten[[#This Row],[Grp]],1)*1=3,LEFT(tabDaten[[#This Row],[Grp]],1)*1=9),LEFT(tabDaten[[#This Row],[Grp]],2),LEFT(tabDaten[[#This Row],[Grp]],1))</f>
        <v>93</v>
      </c>
      <c r="J2329" s="14" t="str">
        <f>VLOOKUP(tabDaten[[#This Row],[GrpKurz]],tabGruppierung[],2,FALSE)</f>
        <v>A   Vermögenserwerb</v>
      </c>
      <c r="K232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1100-935000.105    Umstellung All IP. Gesamtmaßnahme unter 0600-935000.005 geplant  </v>
      </c>
      <c r="L2329" s="17">
        <f>IF(OR(tabDaten[[#This Row],[art]]="00",tabDaten[[#This Row],[art]]="10"),tabDaten[[#This Row],[Plan]],tabDaten[[#This Row],[Plan]]*-1)</f>
        <v>0</v>
      </c>
      <c r="M2329" s="18">
        <f>IF(OR(tabDaten[[#This Row],[art]]="00",tabDaten[[#This Row],[art]]="10",tabDaten[[#This Row],[art]]="60",tabDaten[[#This Row],[art]]="70"),tabDaten[[#This Row],[Rechnung]],tabDaten[[#This Row],[Rechnung]]*-1)</f>
        <v>-696.15</v>
      </c>
      <c r="N2329" s="44">
        <v>1</v>
      </c>
      <c r="O2329" s="45" t="s">
        <v>1025</v>
      </c>
      <c r="P2329" s="45" t="s">
        <v>1026</v>
      </c>
      <c r="Q2329" s="45" t="s">
        <v>1828</v>
      </c>
      <c r="R2329" s="45" t="s">
        <v>995</v>
      </c>
      <c r="S2329" s="45" t="s">
        <v>2225</v>
      </c>
      <c r="T2329" s="44" t="s">
        <v>2153</v>
      </c>
      <c r="U2329" s="46">
        <v>0</v>
      </c>
      <c r="V2329" s="46">
        <v>696.15</v>
      </c>
    </row>
    <row r="2330" spans="2:22" x14ac:dyDescent="0.2">
      <c r="B2330" s="14" t="str">
        <f>IF(tabDaten[[#This Row],[MandNr]]="","Fehler",IF(tabDaten[[#This Row],[MandNr]]=1,"1 Stadt Bad Rappenau","2 Eigenbetrieb Stadtenwässerung"))</f>
        <v>1 Stadt Bad Rappenau</v>
      </c>
      <c r="C2330" s="14" t="str">
        <f>IF(OR(tabDaten[[#This Row],[art]]="00",tabDaten[[#This Row],[art]]="01",tabDaten[[#This Row],[art]]="60",tabDaten[[#This Row],[art]]="61"),"0 Verwaltungshaushalt","1 Vermögenshaushalt")</f>
        <v>1 Vermögenshaushalt</v>
      </c>
      <c r="D2330" s="14" t="str">
        <f>VLOOKUP(tabDaten[[#This Row],[art]],tabKontenart[],2,FALSE)</f>
        <v>11 Ausgaben VermögenshHH</v>
      </c>
      <c r="E2330" s="14" t="str">
        <f>LEFT(tabDaten[[#This Row],[Gld]],1) &amp; "    " &amp;VLOOKUP((tabDaten[[#This Row],[MandNr]]&amp;"x"&amp;LEFT(tabDaten[[#This Row],[Gld]],1)),tabGliederung[],2,FALSE)</f>
        <v xml:space="preserve">1    öffentliche Ordnung </v>
      </c>
      <c r="F2330" s="14" t="str">
        <f>LEFT(tabDaten[[#This Row],[Gld]],2) &amp; "    " &amp;VLOOKUP((tabDaten[[#This Row],[MandNr]]&amp;"x"&amp;LEFT(tabDaten[[#This Row],[Gld]],2)),tabGliederung[],2,FALSE)</f>
        <v xml:space="preserve">11    öffentliche Ordnung </v>
      </c>
      <c r="G233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30" s="14" t="str">
        <f>LEFT(tabDaten[[#This Row],[Gld]],4) &amp; "    " &amp;VLOOKUP((tabDaten[[#This Row],[MandNr]]&amp;"x"&amp;LEFT(tabDaten[[#This Row],[Gld]],4)),tabGliederung[],2,FALSE)</f>
        <v xml:space="preserve">1100    Ordnungsamt und zentrales Bürgerbüro </v>
      </c>
      <c r="I2330" s="14" t="str">
        <f>IF(OR(LEFT(tabDaten[[#This Row],[Grp]],1)*1=3,LEFT(tabDaten[[#This Row],[Grp]],1)*1=9),LEFT(tabDaten[[#This Row],[Grp]],2),LEFT(tabDaten[[#This Row],[Grp]],1))</f>
        <v>93</v>
      </c>
      <c r="J2330" s="14" t="str">
        <f>VLOOKUP(tabDaten[[#This Row],[GrpKurz]],tabGruppierung[],2,FALSE)</f>
        <v>A   Vermögenserwerb</v>
      </c>
      <c r="K233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1100-935000.205    Umstellung All IP. Gesamtmaßnahme unter 0600-935000.005 geplant  </v>
      </c>
      <c r="L2330" s="17">
        <f>IF(OR(tabDaten[[#This Row],[art]]="00",tabDaten[[#This Row],[art]]="10"),tabDaten[[#This Row],[Plan]],tabDaten[[#This Row],[Plan]]*-1)</f>
        <v>0</v>
      </c>
      <c r="M2330" s="18">
        <f>IF(OR(tabDaten[[#This Row],[art]]="00",tabDaten[[#This Row],[art]]="10",tabDaten[[#This Row],[art]]="60",tabDaten[[#This Row],[art]]="70"),tabDaten[[#This Row],[Rechnung]],tabDaten[[#This Row],[Rechnung]]*-1)</f>
        <v>-458.15</v>
      </c>
      <c r="N2330" s="44">
        <v>1</v>
      </c>
      <c r="O2330" s="45" t="s">
        <v>1025</v>
      </c>
      <c r="P2330" s="45" t="s">
        <v>1026</v>
      </c>
      <c r="Q2330" s="45" t="s">
        <v>1828</v>
      </c>
      <c r="R2330" s="45" t="s">
        <v>995</v>
      </c>
      <c r="S2330" s="45" t="s">
        <v>2152</v>
      </c>
      <c r="T2330" s="44" t="s">
        <v>2153</v>
      </c>
      <c r="U2330" s="46">
        <v>0</v>
      </c>
      <c r="V2330" s="46">
        <v>458.15</v>
      </c>
    </row>
    <row r="2331" spans="2:22" x14ac:dyDescent="0.2">
      <c r="B2331" s="14" t="str">
        <f>IF(tabDaten[[#This Row],[MandNr]]="","Fehler",IF(tabDaten[[#This Row],[MandNr]]=1,"1 Stadt Bad Rappenau","2 Eigenbetrieb Stadtenwässerung"))</f>
        <v>1 Stadt Bad Rappenau</v>
      </c>
      <c r="C2331" s="14" t="str">
        <f>IF(OR(tabDaten[[#This Row],[art]]="00",tabDaten[[#This Row],[art]]="01",tabDaten[[#This Row],[art]]="60",tabDaten[[#This Row],[art]]="61"),"0 Verwaltungshaushalt","1 Vermögenshaushalt")</f>
        <v>1 Vermögenshaushalt</v>
      </c>
      <c r="D2331" s="14" t="str">
        <f>VLOOKUP(tabDaten[[#This Row],[art]],tabKontenart[],2,FALSE)</f>
        <v>11 Ausgaben VermögenshHH</v>
      </c>
      <c r="E2331" s="14" t="str">
        <f>LEFT(tabDaten[[#This Row],[Gld]],1) &amp; "    " &amp;VLOOKUP((tabDaten[[#This Row],[MandNr]]&amp;"x"&amp;LEFT(tabDaten[[#This Row],[Gld]],1)),tabGliederung[],2,FALSE)</f>
        <v xml:space="preserve">1    öffentliche Ordnung </v>
      </c>
      <c r="F2331" s="14" t="str">
        <f>LEFT(tabDaten[[#This Row],[Gld]],2) &amp; "    " &amp;VLOOKUP((tabDaten[[#This Row],[MandNr]]&amp;"x"&amp;LEFT(tabDaten[[#This Row],[Gld]],2)),tabGliederung[],2,FALSE)</f>
        <v xml:space="preserve">11    öffentliche Ordnung </v>
      </c>
      <c r="G233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31" s="14" t="str">
        <f>LEFT(tabDaten[[#This Row],[Gld]],4) &amp; "    " &amp;VLOOKUP((tabDaten[[#This Row],[MandNr]]&amp;"x"&amp;LEFT(tabDaten[[#This Row],[Gld]],4)),tabGliederung[],2,FALSE)</f>
        <v xml:space="preserve">1100    Ordnungsamt und zentrales Bürgerbüro </v>
      </c>
      <c r="I2331" s="14" t="str">
        <f>IF(OR(LEFT(tabDaten[[#This Row],[Grp]],1)*1=3,LEFT(tabDaten[[#This Row],[Grp]],1)*1=9),LEFT(tabDaten[[#This Row],[Grp]],2),LEFT(tabDaten[[#This Row],[Grp]],1))</f>
        <v>93</v>
      </c>
      <c r="J2331" s="14" t="str">
        <f>VLOOKUP(tabDaten[[#This Row],[GrpKurz]],tabGruppierung[],2,FALSE)</f>
        <v>A   Vermögenserwerb</v>
      </c>
      <c r="K233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1100-935000.305    Umstellung All IP. Gesamtmaßnahme unter 0600-935000.005 geplant  </v>
      </c>
      <c r="L2331" s="17">
        <f>IF(OR(tabDaten[[#This Row],[art]]="00",tabDaten[[#This Row],[art]]="10"),tabDaten[[#This Row],[Plan]],tabDaten[[#This Row],[Plan]]*-1)</f>
        <v>0</v>
      </c>
      <c r="M2331" s="18">
        <f>IF(OR(tabDaten[[#This Row],[art]]="00",tabDaten[[#This Row],[art]]="10",tabDaten[[#This Row],[art]]="60",tabDaten[[#This Row],[art]]="70"),tabDaten[[#This Row],[Rechnung]],tabDaten[[#This Row],[Rechnung]]*-1)</f>
        <v>-666.4</v>
      </c>
      <c r="N2331" s="44">
        <v>1</v>
      </c>
      <c r="O2331" s="45" t="s">
        <v>1025</v>
      </c>
      <c r="P2331" s="45" t="s">
        <v>1026</v>
      </c>
      <c r="Q2331" s="45" t="s">
        <v>1828</v>
      </c>
      <c r="R2331" s="45" t="s">
        <v>995</v>
      </c>
      <c r="S2331" s="45" t="s">
        <v>2155</v>
      </c>
      <c r="T2331" s="44" t="s">
        <v>2153</v>
      </c>
      <c r="U2331" s="46">
        <v>0</v>
      </c>
      <c r="V2331" s="46">
        <v>666.4</v>
      </c>
    </row>
    <row r="2332" spans="2:22" x14ac:dyDescent="0.2">
      <c r="B2332" s="14" t="str">
        <f>IF(tabDaten[[#This Row],[MandNr]]="","Fehler",IF(tabDaten[[#This Row],[MandNr]]=1,"1 Stadt Bad Rappenau","2 Eigenbetrieb Stadtenwässerung"))</f>
        <v>1 Stadt Bad Rappenau</v>
      </c>
      <c r="C2332" s="14" t="str">
        <f>IF(OR(tabDaten[[#This Row],[art]]="00",tabDaten[[#This Row],[art]]="01",tabDaten[[#This Row],[art]]="60",tabDaten[[#This Row],[art]]="61"),"0 Verwaltungshaushalt","1 Vermögenshaushalt")</f>
        <v>1 Vermögenshaushalt</v>
      </c>
      <c r="D2332" s="14" t="str">
        <f>VLOOKUP(tabDaten[[#This Row],[art]],tabKontenart[],2,FALSE)</f>
        <v>11 Ausgaben VermögenshHH</v>
      </c>
      <c r="E2332" s="14" t="str">
        <f>LEFT(tabDaten[[#This Row],[Gld]],1) &amp; "    " &amp;VLOOKUP((tabDaten[[#This Row],[MandNr]]&amp;"x"&amp;LEFT(tabDaten[[#This Row],[Gld]],1)),tabGliederung[],2,FALSE)</f>
        <v xml:space="preserve">1    öffentliche Ordnung </v>
      </c>
      <c r="F2332" s="14" t="str">
        <f>LEFT(tabDaten[[#This Row],[Gld]],2) &amp; "    " &amp;VLOOKUP((tabDaten[[#This Row],[MandNr]]&amp;"x"&amp;LEFT(tabDaten[[#This Row],[Gld]],2)),tabGliederung[],2,FALSE)</f>
        <v xml:space="preserve">11    öffentliche Ordnung </v>
      </c>
      <c r="G233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32" s="14" t="str">
        <f>LEFT(tabDaten[[#This Row],[Gld]],4) &amp; "    " &amp;VLOOKUP((tabDaten[[#This Row],[MandNr]]&amp;"x"&amp;LEFT(tabDaten[[#This Row],[Gld]],4)),tabGliederung[],2,FALSE)</f>
        <v xml:space="preserve">1100    Ordnungsamt und zentrales Bürgerbüro </v>
      </c>
      <c r="I2332" s="14" t="str">
        <f>IF(OR(LEFT(tabDaten[[#This Row],[Grp]],1)*1=3,LEFT(tabDaten[[#This Row],[Grp]],1)*1=9),LEFT(tabDaten[[#This Row],[Grp]],2),LEFT(tabDaten[[#This Row],[Grp]],1))</f>
        <v>93</v>
      </c>
      <c r="J2332" s="14" t="str">
        <f>VLOOKUP(tabDaten[[#This Row],[GrpKurz]],tabGruppierung[],2,FALSE)</f>
        <v>A   Vermögenserwerb</v>
      </c>
      <c r="K233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1100-935000.405    Umstellung All IP. Gesamtmaßnahme unter 0600-935000.005 geplant  </v>
      </c>
      <c r="L2332" s="17">
        <f>IF(OR(tabDaten[[#This Row],[art]]="00",tabDaten[[#This Row],[art]]="10"),tabDaten[[#This Row],[Plan]],tabDaten[[#This Row],[Plan]]*-1)</f>
        <v>0</v>
      </c>
      <c r="M2332" s="18">
        <f>IF(OR(tabDaten[[#This Row],[art]]="00",tabDaten[[#This Row],[art]]="10",tabDaten[[#This Row],[art]]="60",tabDaten[[#This Row],[art]]="70"),tabDaten[[#This Row],[Rechnung]],tabDaten[[#This Row],[Rechnung]]*-1)</f>
        <v>-2066.9699999999998</v>
      </c>
      <c r="N2332" s="44">
        <v>1</v>
      </c>
      <c r="O2332" s="45" t="s">
        <v>1025</v>
      </c>
      <c r="P2332" s="45" t="s">
        <v>1026</v>
      </c>
      <c r="Q2332" s="45" t="s">
        <v>1828</v>
      </c>
      <c r="R2332" s="45" t="s">
        <v>995</v>
      </c>
      <c r="S2332" s="45" t="s">
        <v>1146</v>
      </c>
      <c r="T2332" s="44" t="s">
        <v>2153</v>
      </c>
      <c r="U2332" s="46">
        <v>0</v>
      </c>
      <c r="V2332" s="46">
        <v>2066.9699999999998</v>
      </c>
    </row>
    <row r="2333" spans="2:22" x14ac:dyDescent="0.2">
      <c r="B2333" s="14" t="str">
        <f>IF(tabDaten[[#This Row],[MandNr]]="","Fehler",IF(tabDaten[[#This Row],[MandNr]]=1,"1 Stadt Bad Rappenau","2 Eigenbetrieb Stadtenwässerung"))</f>
        <v>1 Stadt Bad Rappenau</v>
      </c>
      <c r="C2333" s="14" t="str">
        <f>IF(OR(tabDaten[[#This Row],[art]]="00",tabDaten[[#This Row],[art]]="01",tabDaten[[#This Row],[art]]="60",tabDaten[[#This Row],[art]]="61"),"0 Verwaltungshaushalt","1 Vermögenshaushalt")</f>
        <v>1 Vermögenshaushalt</v>
      </c>
      <c r="D2333" s="14" t="str">
        <f>VLOOKUP(tabDaten[[#This Row],[art]],tabKontenart[],2,FALSE)</f>
        <v>11 Ausgaben VermögenshHH</v>
      </c>
      <c r="E2333" s="14" t="str">
        <f>LEFT(tabDaten[[#This Row],[Gld]],1) &amp; "    " &amp;VLOOKUP((tabDaten[[#This Row],[MandNr]]&amp;"x"&amp;LEFT(tabDaten[[#This Row],[Gld]],1)),tabGliederung[],2,FALSE)</f>
        <v xml:space="preserve">1    öffentliche Ordnung </v>
      </c>
      <c r="F2333" s="14" t="str">
        <f>LEFT(tabDaten[[#This Row],[Gld]],2) &amp; "    " &amp;VLOOKUP((tabDaten[[#This Row],[MandNr]]&amp;"x"&amp;LEFT(tabDaten[[#This Row],[Gld]],2)),tabGliederung[],2,FALSE)</f>
        <v xml:space="preserve">11    öffentliche Ordnung </v>
      </c>
      <c r="G233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33" s="14" t="str">
        <f>LEFT(tabDaten[[#This Row],[Gld]],4) &amp; "    " &amp;VLOOKUP((tabDaten[[#This Row],[MandNr]]&amp;"x"&amp;LEFT(tabDaten[[#This Row],[Gld]],4)),tabGliederung[],2,FALSE)</f>
        <v xml:space="preserve">1100    Ordnungsamt und zentrales Bürgerbüro </v>
      </c>
      <c r="I2333" s="14" t="str">
        <f>IF(OR(LEFT(tabDaten[[#This Row],[Grp]],1)*1=3,LEFT(tabDaten[[#This Row],[Grp]],1)*1=9),LEFT(tabDaten[[#This Row],[Grp]],2),LEFT(tabDaten[[#This Row],[Grp]],1))</f>
        <v>93</v>
      </c>
      <c r="J2333" s="14" t="str">
        <f>VLOOKUP(tabDaten[[#This Row],[GrpKurz]],tabGruppierung[],2,FALSE)</f>
        <v>A   Vermögenserwerb</v>
      </c>
      <c r="K233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1100-935000.505    Umstellung All IP. Gesamtmaßnahme unter 0600-935000.005 geplant  </v>
      </c>
      <c r="L2333" s="17">
        <f>IF(OR(tabDaten[[#This Row],[art]]="00",tabDaten[[#This Row],[art]]="10"),tabDaten[[#This Row],[Plan]],tabDaten[[#This Row],[Plan]]*-1)</f>
        <v>0</v>
      </c>
      <c r="M2333" s="18">
        <f>IF(OR(tabDaten[[#This Row],[art]]="00",tabDaten[[#This Row],[art]]="10",tabDaten[[#This Row],[art]]="60",tabDaten[[#This Row],[art]]="70"),tabDaten[[#This Row],[Rechnung]],tabDaten[[#This Row],[Rechnung]]*-1)</f>
        <v>-398.65</v>
      </c>
      <c r="N2333" s="44">
        <v>1</v>
      </c>
      <c r="O2333" s="45" t="s">
        <v>1025</v>
      </c>
      <c r="P2333" s="45" t="s">
        <v>1026</v>
      </c>
      <c r="Q2333" s="45" t="s">
        <v>1828</v>
      </c>
      <c r="R2333" s="45" t="s">
        <v>995</v>
      </c>
      <c r="S2333" s="45" t="s">
        <v>2156</v>
      </c>
      <c r="T2333" s="44" t="s">
        <v>2153</v>
      </c>
      <c r="U2333" s="46">
        <v>0</v>
      </c>
      <c r="V2333" s="46">
        <v>398.65</v>
      </c>
    </row>
    <row r="2334" spans="2:22" x14ac:dyDescent="0.2">
      <c r="B2334" s="14" t="str">
        <f>IF(tabDaten[[#This Row],[MandNr]]="","Fehler",IF(tabDaten[[#This Row],[MandNr]]=1,"1 Stadt Bad Rappenau","2 Eigenbetrieb Stadtenwässerung"))</f>
        <v>1 Stadt Bad Rappenau</v>
      </c>
      <c r="C2334" s="14" t="str">
        <f>IF(OR(tabDaten[[#This Row],[art]]="00",tabDaten[[#This Row],[art]]="01",tabDaten[[#This Row],[art]]="60",tabDaten[[#This Row],[art]]="61"),"0 Verwaltungshaushalt","1 Vermögenshaushalt")</f>
        <v>1 Vermögenshaushalt</v>
      </c>
      <c r="D2334" s="14" t="str">
        <f>VLOOKUP(tabDaten[[#This Row],[art]],tabKontenart[],2,FALSE)</f>
        <v>11 Ausgaben VermögenshHH</v>
      </c>
      <c r="E2334" s="14" t="str">
        <f>LEFT(tabDaten[[#This Row],[Gld]],1) &amp; "    " &amp;VLOOKUP((tabDaten[[#This Row],[MandNr]]&amp;"x"&amp;LEFT(tabDaten[[#This Row],[Gld]],1)),tabGliederung[],2,FALSE)</f>
        <v xml:space="preserve">1    öffentliche Ordnung </v>
      </c>
      <c r="F2334" s="14" t="str">
        <f>LEFT(tabDaten[[#This Row],[Gld]],2) &amp; "    " &amp;VLOOKUP((tabDaten[[#This Row],[MandNr]]&amp;"x"&amp;LEFT(tabDaten[[#This Row],[Gld]],2)),tabGliederung[],2,FALSE)</f>
        <v xml:space="preserve">11    öffentliche Ordnung </v>
      </c>
      <c r="G233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34" s="14" t="str">
        <f>LEFT(tabDaten[[#This Row],[Gld]],4) &amp; "    " &amp;VLOOKUP((tabDaten[[#This Row],[MandNr]]&amp;"x"&amp;LEFT(tabDaten[[#This Row],[Gld]],4)),tabGliederung[],2,FALSE)</f>
        <v xml:space="preserve">1100    Ordnungsamt und zentrales Bürgerbüro </v>
      </c>
      <c r="I2334" s="14" t="str">
        <f>IF(OR(LEFT(tabDaten[[#This Row],[Grp]],1)*1=3,LEFT(tabDaten[[#This Row],[Grp]],1)*1=9),LEFT(tabDaten[[#This Row],[Grp]],2),LEFT(tabDaten[[#This Row],[Grp]],1))</f>
        <v>93</v>
      </c>
      <c r="J2334" s="14" t="str">
        <f>VLOOKUP(tabDaten[[#This Row],[GrpKurz]],tabGruppierung[],2,FALSE)</f>
        <v>A   Vermögenserwerb</v>
      </c>
      <c r="K233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1100-935000.605    Umstellung All IP. Gesamtmaßnahme unter 0600-935000.005 geplant  </v>
      </c>
      <c r="L2334" s="17">
        <f>IF(OR(tabDaten[[#This Row],[art]]="00",tabDaten[[#This Row],[art]]="10"),tabDaten[[#This Row],[Plan]],tabDaten[[#This Row],[Plan]]*-1)</f>
        <v>0</v>
      </c>
      <c r="M2334" s="18">
        <f>IF(OR(tabDaten[[#This Row],[art]]="00",tabDaten[[#This Row],[art]]="10",tabDaten[[#This Row],[art]]="60",tabDaten[[#This Row],[art]]="70"),tabDaten[[#This Row],[Rechnung]],tabDaten[[#This Row],[Rechnung]]*-1)</f>
        <v>-605.48</v>
      </c>
      <c r="N2334" s="44">
        <v>1</v>
      </c>
      <c r="O2334" s="45" t="s">
        <v>1025</v>
      </c>
      <c r="P2334" s="45" t="s">
        <v>1026</v>
      </c>
      <c r="Q2334" s="45" t="s">
        <v>1828</v>
      </c>
      <c r="R2334" s="45" t="s">
        <v>995</v>
      </c>
      <c r="S2334" s="45" t="s">
        <v>2226</v>
      </c>
      <c r="T2334" s="44" t="s">
        <v>2153</v>
      </c>
      <c r="U2334" s="46">
        <v>0</v>
      </c>
      <c r="V2334" s="46">
        <v>605.48</v>
      </c>
    </row>
    <row r="2335" spans="2:22" x14ac:dyDescent="0.2">
      <c r="B2335" s="14" t="str">
        <f>IF(tabDaten[[#This Row],[MandNr]]="","Fehler",IF(tabDaten[[#This Row],[MandNr]]=1,"1 Stadt Bad Rappenau","2 Eigenbetrieb Stadtenwässerung"))</f>
        <v>1 Stadt Bad Rappenau</v>
      </c>
      <c r="C2335" s="14" t="str">
        <f>IF(OR(tabDaten[[#This Row],[art]]="00",tabDaten[[#This Row],[art]]="01",tabDaten[[#This Row],[art]]="60",tabDaten[[#This Row],[art]]="61"),"0 Verwaltungshaushalt","1 Vermögenshaushalt")</f>
        <v>1 Vermögenshaushalt</v>
      </c>
      <c r="D2335" s="14" t="str">
        <f>VLOOKUP(tabDaten[[#This Row],[art]],tabKontenart[],2,FALSE)</f>
        <v>11 Ausgaben VermögenshHH</v>
      </c>
      <c r="E2335" s="14" t="str">
        <f>LEFT(tabDaten[[#This Row],[Gld]],1) &amp; "    " &amp;VLOOKUP((tabDaten[[#This Row],[MandNr]]&amp;"x"&amp;LEFT(tabDaten[[#This Row],[Gld]],1)),tabGliederung[],2,FALSE)</f>
        <v xml:space="preserve">1    öffentliche Ordnung </v>
      </c>
      <c r="F2335" s="14" t="str">
        <f>LEFT(tabDaten[[#This Row],[Gld]],2) &amp; "    " &amp;VLOOKUP((tabDaten[[#This Row],[MandNr]]&amp;"x"&amp;LEFT(tabDaten[[#This Row],[Gld]],2)),tabGliederung[],2,FALSE)</f>
        <v xml:space="preserve">11    öffentliche Ordnung </v>
      </c>
      <c r="G233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35" s="14" t="str">
        <f>LEFT(tabDaten[[#This Row],[Gld]],4) &amp; "    " &amp;VLOOKUP((tabDaten[[#This Row],[MandNr]]&amp;"x"&amp;LEFT(tabDaten[[#This Row],[Gld]],4)),tabGliederung[],2,FALSE)</f>
        <v xml:space="preserve">1100    Ordnungsamt und zentrales Bürgerbüro </v>
      </c>
      <c r="I2335" s="14" t="str">
        <f>IF(OR(LEFT(tabDaten[[#This Row],[Grp]],1)*1=3,LEFT(tabDaten[[#This Row],[Grp]],1)*1=9),LEFT(tabDaten[[#This Row],[Grp]],2),LEFT(tabDaten[[#This Row],[Grp]],1))</f>
        <v>93</v>
      </c>
      <c r="J2335" s="14" t="str">
        <f>VLOOKUP(tabDaten[[#This Row],[GrpKurz]],tabGruppierung[],2,FALSE)</f>
        <v>A   Vermögenserwerb</v>
      </c>
      <c r="K233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1100-935000.705    Umstellung Telefonanschlüsse ALL-IP   </v>
      </c>
      <c r="L2335" s="17">
        <f>IF(OR(tabDaten[[#This Row],[art]]="00",tabDaten[[#This Row],[art]]="10"),tabDaten[[#This Row],[Plan]],tabDaten[[#This Row],[Plan]]*-1)</f>
        <v>0</v>
      </c>
      <c r="M2335" s="18">
        <f>IF(OR(tabDaten[[#This Row],[art]]="00",tabDaten[[#This Row],[art]]="10",tabDaten[[#This Row],[art]]="60",tabDaten[[#This Row],[art]]="70"),tabDaten[[#This Row],[Rechnung]],tabDaten[[#This Row],[Rechnung]]*-1)</f>
        <v>-391.51</v>
      </c>
      <c r="N2335" s="44">
        <v>1</v>
      </c>
      <c r="O2335" s="45" t="s">
        <v>1025</v>
      </c>
      <c r="P2335" s="45" t="s">
        <v>1026</v>
      </c>
      <c r="Q2335" s="45" t="s">
        <v>1828</v>
      </c>
      <c r="R2335" s="45" t="s">
        <v>995</v>
      </c>
      <c r="S2335" s="45" t="s">
        <v>1362</v>
      </c>
      <c r="T2335" s="44" t="s">
        <v>2227</v>
      </c>
      <c r="U2335" s="46">
        <v>0</v>
      </c>
      <c r="V2335" s="46">
        <v>391.51</v>
      </c>
    </row>
    <row r="2336" spans="2:22" x14ac:dyDescent="0.2">
      <c r="B2336" s="14" t="str">
        <f>IF(tabDaten[[#This Row],[MandNr]]="","Fehler",IF(tabDaten[[#This Row],[MandNr]]=1,"1 Stadt Bad Rappenau","2 Eigenbetrieb Stadtenwässerung"))</f>
        <v>1 Stadt Bad Rappenau</v>
      </c>
      <c r="C2336" s="14" t="str">
        <f>IF(OR(tabDaten[[#This Row],[art]]="00",tabDaten[[#This Row],[art]]="01",tabDaten[[#This Row],[art]]="60",tabDaten[[#This Row],[art]]="61"),"0 Verwaltungshaushalt","1 Vermögenshaushalt")</f>
        <v>1 Vermögenshaushalt</v>
      </c>
      <c r="D2336" s="14" t="str">
        <f>VLOOKUP(tabDaten[[#This Row],[art]],tabKontenart[],2,FALSE)</f>
        <v>11 Ausgaben VermögenshHH</v>
      </c>
      <c r="E2336" s="14" t="str">
        <f>LEFT(tabDaten[[#This Row],[Gld]],1) &amp; "    " &amp;VLOOKUP((tabDaten[[#This Row],[MandNr]]&amp;"x"&amp;LEFT(tabDaten[[#This Row],[Gld]],1)),tabGliederung[],2,FALSE)</f>
        <v xml:space="preserve">1    öffentliche Ordnung </v>
      </c>
      <c r="F2336" s="14" t="str">
        <f>LEFT(tabDaten[[#This Row],[Gld]],2) &amp; "    " &amp;VLOOKUP((tabDaten[[#This Row],[MandNr]]&amp;"x"&amp;LEFT(tabDaten[[#This Row],[Gld]],2)),tabGliederung[],2,FALSE)</f>
        <v xml:space="preserve">11    öffentliche Ordnung </v>
      </c>
      <c r="G233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36" s="14" t="str">
        <f>LEFT(tabDaten[[#This Row],[Gld]],4) &amp; "    " &amp;VLOOKUP((tabDaten[[#This Row],[MandNr]]&amp;"x"&amp;LEFT(tabDaten[[#This Row],[Gld]],4)),tabGliederung[],2,FALSE)</f>
        <v xml:space="preserve">1100    Ordnungsamt und zentrales Bürgerbüro </v>
      </c>
      <c r="I2336" s="14" t="str">
        <f>IF(OR(LEFT(tabDaten[[#This Row],[Grp]],1)*1=3,LEFT(tabDaten[[#This Row],[Grp]],1)*1=9),LEFT(tabDaten[[#This Row],[Grp]],2),LEFT(tabDaten[[#This Row],[Grp]],1))</f>
        <v>93</v>
      </c>
      <c r="J2336" s="14" t="str">
        <f>VLOOKUP(tabDaten[[#This Row],[GrpKurz]],tabGruppierung[],2,FALSE)</f>
        <v>A   Vermögenserwerb</v>
      </c>
      <c r="K233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1100-935000.905    Umstellung All IP. Gesamtmaßnahme unter 0600-935000.005 geplant  </v>
      </c>
      <c r="L2336" s="17">
        <f>IF(OR(tabDaten[[#This Row],[art]]="00",tabDaten[[#This Row],[art]]="10"),tabDaten[[#This Row],[Plan]],tabDaten[[#This Row],[Plan]]*-1)</f>
        <v>0</v>
      </c>
      <c r="M2336" s="18">
        <f>IF(OR(tabDaten[[#This Row],[art]]="00",tabDaten[[#This Row],[art]]="10",tabDaten[[#This Row],[art]]="60",tabDaten[[#This Row],[art]]="70"),tabDaten[[#This Row],[Rechnung]],tabDaten[[#This Row],[Rechnung]]*-1)</f>
        <v>-2213.4</v>
      </c>
      <c r="N2336" s="44">
        <v>1</v>
      </c>
      <c r="O2336" s="45" t="s">
        <v>1025</v>
      </c>
      <c r="P2336" s="45" t="s">
        <v>1026</v>
      </c>
      <c r="Q2336" s="45" t="s">
        <v>1828</v>
      </c>
      <c r="R2336" s="45" t="s">
        <v>995</v>
      </c>
      <c r="S2336" s="45" t="s">
        <v>1631</v>
      </c>
      <c r="T2336" s="44" t="s">
        <v>2153</v>
      </c>
      <c r="U2336" s="46">
        <v>0</v>
      </c>
      <c r="V2336" s="46">
        <v>2213.4</v>
      </c>
    </row>
    <row r="2337" spans="2:22" x14ac:dyDescent="0.2">
      <c r="B2337" s="14" t="str">
        <f>IF(tabDaten[[#This Row],[MandNr]]="","Fehler",IF(tabDaten[[#This Row],[MandNr]]=1,"1 Stadt Bad Rappenau","2 Eigenbetrieb Stadtenwässerung"))</f>
        <v>1 Stadt Bad Rappenau</v>
      </c>
      <c r="C2337" s="14" t="str">
        <f>IF(OR(tabDaten[[#This Row],[art]]="00",tabDaten[[#This Row],[art]]="01",tabDaten[[#This Row],[art]]="60",tabDaten[[#This Row],[art]]="61"),"0 Verwaltungshaushalt","1 Vermögenshaushalt")</f>
        <v>1 Vermögenshaushalt</v>
      </c>
      <c r="D2337" s="14" t="str">
        <f>VLOOKUP(tabDaten[[#This Row],[art]],tabKontenart[],2,FALSE)</f>
        <v>11 Ausgaben VermögenshHH</v>
      </c>
      <c r="E2337" s="14" t="str">
        <f>LEFT(tabDaten[[#This Row],[Gld]],1) &amp; "    " &amp;VLOOKUP((tabDaten[[#This Row],[MandNr]]&amp;"x"&amp;LEFT(tabDaten[[#This Row],[Gld]],1)),tabGliederung[],2,FALSE)</f>
        <v xml:space="preserve">1    öffentliche Ordnung </v>
      </c>
      <c r="F2337" s="14" t="str">
        <f>LEFT(tabDaten[[#This Row],[Gld]],2) &amp; "    " &amp;VLOOKUP((tabDaten[[#This Row],[MandNr]]&amp;"x"&amp;LEFT(tabDaten[[#This Row],[Gld]],2)),tabGliederung[],2,FALSE)</f>
        <v xml:space="preserve">11    öffentliche Ordnung </v>
      </c>
      <c r="G233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337" s="14" t="str">
        <f>LEFT(tabDaten[[#This Row],[Gld]],4) &amp; "    " &amp;VLOOKUP((tabDaten[[#This Row],[MandNr]]&amp;"x"&amp;LEFT(tabDaten[[#This Row],[Gld]],4)),tabGliederung[],2,FALSE)</f>
        <v xml:space="preserve">1100    Ordnungsamt und zentrales Bürgerbüro </v>
      </c>
      <c r="I2337" s="14" t="str">
        <f>IF(OR(LEFT(tabDaten[[#This Row],[Grp]],1)*1=3,LEFT(tabDaten[[#This Row],[Grp]],1)*1=9),LEFT(tabDaten[[#This Row],[Grp]],2),LEFT(tabDaten[[#This Row],[Grp]],1))</f>
        <v>98</v>
      </c>
      <c r="J2337" s="14" t="str">
        <f>VLOOKUP(tabDaten[[#This Row],[GrpKurz]],tabGruppierung[],2,FALSE)</f>
        <v>A   Gewährte Zuweisungen und Zuschüsse für Investitionen</v>
      </c>
      <c r="K233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1100-988000.004    Tilgungsumlage Neubau Tierheim Heilbronn   </v>
      </c>
      <c r="L2337" s="17">
        <f>IF(OR(tabDaten[[#This Row],[art]]="00",tabDaten[[#This Row],[art]]="10"),tabDaten[[#This Row],[Plan]],tabDaten[[#This Row],[Plan]]*-1)</f>
        <v>-4300</v>
      </c>
      <c r="M2337" s="18">
        <f>IF(OR(tabDaten[[#This Row],[art]]="00",tabDaten[[#This Row],[art]]="10",tabDaten[[#This Row],[art]]="60",tabDaten[[#This Row],[art]]="70"),tabDaten[[#This Row],[Rechnung]],tabDaten[[#This Row],[Rechnung]]*-1)</f>
        <v>-4547.2299999999996</v>
      </c>
      <c r="N2337" s="44">
        <v>1</v>
      </c>
      <c r="O2337" s="45" t="s">
        <v>1025</v>
      </c>
      <c r="P2337" s="45" t="s">
        <v>1026</v>
      </c>
      <c r="Q2337" s="45" t="s">
        <v>1832</v>
      </c>
      <c r="R2337" s="45" t="s">
        <v>995</v>
      </c>
      <c r="S2337" s="45" t="s">
        <v>1805</v>
      </c>
      <c r="T2337" s="44" t="s">
        <v>313</v>
      </c>
      <c r="U2337" s="46">
        <v>4300</v>
      </c>
      <c r="V2337" s="46">
        <v>4547.2299999999996</v>
      </c>
    </row>
    <row r="2338" spans="2:22" x14ac:dyDescent="0.2">
      <c r="B2338" s="14" t="str">
        <f>IF(tabDaten[[#This Row],[MandNr]]="","Fehler",IF(tabDaten[[#This Row],[MandNr]]=1,"1 Stadt Bad Rappenau","2 Eigenbetrieb Stadtenwässerung"))</f>
        <v>1 Stadt Bad Rappenau</v>
      </c>
      <c r="C2338" s="14" t="str">
        <f>IF(OR(tabDaten[[#This Row],[art]]="00",tabDaten[[#This Row],[art]]="01",tabDaten[[#This Row],[art]]="60",tabDaten[[#This Row],[art]]="61"),"0 Verwaltungshaushalt","1 Vermögenshaushalt")</f>
        <v>1 Vermögenshaushalt</v>
      </c>
      <c r="D2338" s="14" t="str">
        <f>VLOOKUP(tabDaten[[#This Row],[art]],tabKontenart[],2,FALSE)</f>
        <v>11 Ausgaben VermögenshHH</v>
      </c>
      <c r="E2338" s="14" t="str">
        <f>LEFT(tabDaten[[#This Row],[Gld]],1) &amp; "    " &amp;VLOOKUP((tabDaten[[#This Row],[MandNr]]&amp;"x"&amp;LEFT(tabDaten[[#This Row],[Gld]],1)),tabGliederung[],2,FALSE)</f>
        <v xml:space="preserve">1    öffentliche Ordnung </v>
      </c>
      <c r="F2338" s="14" t="str">
        <f>LEFT(tabDaten[[#This Row],[Gld]],2) &amp; "    " &amp;VLOOKUP((tabDaten[[#This Row],[MandNr]]&amp;"x"&amp;LEFT(tabDaten[[#This Row],[Gld]],2)),tabGliederung[],2,FALSE)</f>
        <v xml:space="preserve">13    Feuerschutz </v>
      </c>
      <c r="G233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38" s="14" t="str">
        <f>LEFT(tabDaten[[#This Row],[Gld]],4) &amp; "    " &amp;VLOOKUP((tabDaten[[#This Row],[MandNr]]&amp;"x"&amp;LEFT(tabDaten[[#This Row],[Gld]],4)),tabGliederung[],2,FALSE)</f>
        <v xml:space="preserve">1300    Feuerwehr Bad Rappenau </v>
      </c>
      <c r="I2338" s="14" t="str">
        <f>IF(OR(LEFT(tabDaten[[#This Row],[Grp]],1)*1=3,LEFT(tabDaten[[#This Row],[Grp]],1)*1=9),LEFT(tabDaten[[#This Row],[Grp]],2),LEFT(tabDaten[[#This Row],[Grp]],1))</f>
        <v>93</v>
      </c>
      <c r="J2338" s="14" t="str">
        <f>VLOOKUP(tabDaten[[#This Row],[GrpKurz]],tabGruppierung[],2,FALSE)</f>
        <v>A   Vermögenserwerb</v>
      </c>
      <c r="K233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1300-934000.004    Anschaffung von EDV Geräten und Programmen  </v>
      </c>
      <c r="L2338" s="17">
        <f>IF(OR(tabDaten[[#This Row],[art]]="00",tabDaten[[#This Row],[art]]="10"),tabDaten[[#This Row],[Plan]],tabDaten[[#This Row],[Plan]]*-1)</f>
        <v>-800</v>
      </c>
      <c r="M2338" s="18">
        <f>IF(OR(tabDaten[[#This Row],[art]]="00",tabDaten[[#This Row],[art]]="10",tabDaten[[#This Row],[art]]="60",tabDaten[[#This Row],[art]]="70"),tabDaten[[#This Row],[Rechnung]],tabDaten[[#This Row],[Rechnung]]*-1)</f>
        <v>0</v>
      </c>
      <c r="N2338" s="44">
        <v>1</v>
      </c>
      <c r="O2338" s="45" t="s">
        <v>1025</v>
      </c>
      <c r="P2338" s="45" t="s">
        <v>1041</v>
      </c>
      <c r="Q2338" s="45" t="s">
        <v>1829</v>
      </c>
      <c r="R2338" s="45" t="s">
        <v>995</v>
      </c>
      <c r="S2338" s="45" t="s">
        <v>1805</v>
      </c>
      <c r="T2338" s="44" t="s">
        <v>311</v>
      </c>
      <c r="U2338" s="46">
        <v>800</v>
      </c>
      <c r="V2338" s="46">
        <v>0</v>
      </c>
    </row>
    <row r="2339" spans="2:22" x14ac:dyDescent="0.2">
      <c r="B2339" s="14" t="str">
        <f>IF(tabDaten[[#This Row],[MandNr]]="","Fehler",IF(tabDaten[[#This Row],[MandNr]]=1,"1 Stadt Bad Rappenau","2 Eigenbetrieb Stadtenwässerung"))</f>
        <v>1 Stadt Bad Rappenau</v>
      </c>
      <c r="C2339" s="14" t="str">
        <f>IF(OR(tabDaten[[#This Row],[art]]="00",tabDaten[[#This Row],[art]]="01",tabDaten[[#This Row],[art]]="60",tabDaten[[#This Row],[art]]="61"),"0 Verwaltungshaushalt","1 Vermögenshaushalt")</f>
        <v>1 Vermögenshaushalt</v>
      </c>
      <c r="D2339" s="14" t="str">
        <f>VLOOKUP(tabDaten[[#This Row],[art]],tabKontenart[],2,FALSE)</f>
        <v>11 Ausgaben VermögenshHH</v>
      </c>
      <c r="E2339" s="14" t="str">
        <f>LEFT(tabDaten[[#This Row],[Gld]],1) &amp; "    " &amp;VLOOKUP((tabDaten[[#This Row],[MandNr]]&amp;"x"&amp;LEFT(tabDaten[[#This Row],[Gld]],1)),tabGliederung[],2,FALSE)</f>
        <v xml:space="preserve">1    öffentliche Ordnung </v>
      </c>
      <c r="F2339" s="14" t="str">
        <f>LEFT(tabDaten[[#This Row],[Gld]],2) &amp; "    " &amp;VLOOKUP((tabDaten[[#This Row],[MandNr]]&amp;"x"&amp;LEFT(tabDaten[[#This Row],[Gld]],2)),tabGliederung[],2,FALSE)</f>
        <v xml:space="preserve">13    Feuerschutz </v>
      </c>
      <c r="G233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39" s="14" t="str">
        <f>LEFT(tabDaten[[#This Row],[Gld]],4) &amp; "    " &amp;VLOOKUP((tabDaten[[#This Row],[MandNr]]&amp;"x"&amp;LEFT(tabDaten[[#This Row],[Gld]],4)),tabGliederung[],2,FALSE)</f>
        <v xml:space="preserve">1300    Feuerwehr Bad Rappenau </v>
      </c>
      <c r="I2339" s="14" t="str">
        <f>IF(OR(LEFT(tabDaten[[#This Row],[Grp]],1)*1=3,LEFT(tabDaten[[#This Row],[Grp]],1)*1=9),LEFT(tabDaten[[#This Row],[Grp]],2),LEFT(tabDaten[[#This Row],[Grp]],1))</f>
        <v>93</v>
      </c>
      <c r="J2339" s="14" t="str">
        <f>VLOOKUP(tabDaten[[#This Row],[GrpKurz]],tabGruppierung[],2,FALSE)</f>
        <v>A   Vermögenserwerb</v>
      </c>
      <c r="K233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1300-934000.299    Anschaffung von EDV Geräten und Programmen  </v>
      </c>
      <c r="L2339" s="17">
        <f>IF(OR(tabDaten[[#This Row],[art]]="00",tabDaten[[#This Row],[art]]="10"),tabDaten[[#This Row],[Plan]],tabDaten[[#This Row],[Plan]]*-1)</f>
        <v>-27400</v>
      </c>
      <c r="M2339" s="18">
        <f>IF(OR(tabDaten[[#This Row],[art]]="00",tabDaten[[#This Row],[art]]="10",tabDaten[[#This Row],[art]]="60",tabDaten[[#This Row],[art]]="70"),tabDaten[[#This Row],[Rechnung]],tabDaten[[#This Row],[Rechnung]]*-1)</f>
        <v>-20859.939999999999</v>
      </c>
      <c r="N2339" s="44">
        <v>1</v>
      </c>
      <c r="O2339" s="45" t="s">
        <v>1025</v>
      </c>
      <c r="P2339" s="45" t="s">
        <v>1041</v>
      </c>
      <c r="Q2339" s="45" t="s">
        <v>1829</v>
      </c>
      <c r="R2339" s="45" t="s">
        <v>995</v>
      </c>
      <c r="S2339" s="45" t="s">
        <v>1807</v>
      </c>
      <c r="T2339" s="44" t="s">
        <v>311</v>
      </c>
      <c r="U2339" s="46">
        <v>27400</v>
      </c>
      <c r="V2339" s="46">
        <v>20859.939999999999</v>
      </c>
    </row>
    <row r="2340" spans="2:22" x14ac:dyDescent="0.2">
      <c r="B2340" s="14" t="str">
        <f>IF(tabDaten[[#This Row],[MandNr]]="","Fehler",IF(tabDaten[[#This Row],[MandNr]]=1,"1 Stadt Bad Rappenau","2 Eigenbetrieb Stadtenwässerung"))</f>
        <v>1 Stadt Bad Rappenau</v>
      </c>
      <c r="C2340" s="14" t="str">
        <f>IF(OR(tabDaten[[#This Row],[art]]="00",tabDaten[[#This Row],[art]]="01",tabDaten[[#This Row],[art]]="60",tabDaten[[#This Row],[art]]="61"),"0 Verwaltungshaushalt","1 Vermögenshaushalt")</f>
        <v>1 Vermögenshaushalt</v>
      </c>
      <c r="D2340" s="14" t="str">
        <f>VLOOKUP(tabDaten[[#This Row],[art]],tabKontenart[],2,FALSE)</f>
        <v>11 Ausgaben VermögenshHH</v>
      </c>
      <c r="E2340" s="14" t="str">
        <f>LEFT(tabDaten[[#This Row],[Gld]],1) &amp; "    " &amp;VLOOKUP((tabDaten[[#This Row],[MandNr]]&amp;"x"&amp;LEFT(tabDaten[[#This Row],[Gld]],1)),tabGliederung[],2,FALSE)</f>
        <v xml:space="preserve">1    öffentliche Ordnung </v>
      </c>
      <c r="F2340" s="14" t="str">
        <f>LEFT(tabDaten[[#This Row],[Gld]],2) &amp; "    " &amp;VLOOKUP((tabDaten[[#This Row],[MandNr]]&amp;"x"&amp;LEFT(tabDaten[[#This Row],[Gld]],2)),tabGliederung[],2,FALSE)</f>
        <v xml:space="preserve">13    Feuerschutz </v>
      </c>
      <c r="G234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0" s="14" t="str">
        <f>LEFT(tabDaten[[#This Row],[Gld]],4) &amp; "    " &amp;VLOOKUP((tabDaten[[#This Row],[MandNr]]&amp;"x"&amp;LEFT(tabDaten[[#This Row],[Gld]],4)),tabGliederung[],2,FALSE)</f>
        <v xml:space="preserve">1300    Feuerwehr Bad Rappenau </v>
      </c>
      <c r="I2340" s="14" t="str">
        <f>IF(OR(LEFT(tabDaten[[#This Row],[Grp]],1)*1=3,LEFT(tabDaten[[#This Row],[Grp]],1)*1=9),LEFT(tabDaten[[#This Row],[Grp]],2),LEFT(tabDaten[[#This Row],[Grp]],1))</f>
        <v>93</v>
      </c>
      <c r="J2340" s="14" t="str">
        <f>VLOOKUP(tabDaten[[#This Row],[GrpKurz]],tabGruppierung[],2,FALSE)</f>
        <v>A   Vermögenserwerb</v>
      </c>
      <c r="K234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1300-935000.004    Erwerb von beweglichen Sachen des Anlagevermögens  </v>
      </c>
      <c r="L2340" s="17">
        <f>IF(OR(tabDaten[[#This Row],[art]]="00",tabDaten[[#This Row],[art]]="10"),tabDaten[[#This Row],[Plan]],tabDaten[[#This Row],[Plan]]*-1)</f>
        <v>-271000</v>
      </c>
      <c r="M2340" s="18">
        <f>IF(OR(tabDaten[[#This Row],[art]]="00",tabDaten[[#This Row],[art]]="10",tabDaten[[#This Row],[art]]="60",tabDaten[[#This Row],[art]]="70"),tabDaten[[#This Row],[Rechnung]],tabDaten[[#This Row],[Rechnung]]*-1)</f>
        <v>-271000</v>
      </c>
      <c r="N2340" s="44">
        <v>1</v>
      </c>
      <c r="O2340" s="45" t="s">
        <v>1025</v>
      </c>
      <c r="P2340" s="45" t="s">
        <v>1041</v>
      </c>
      <c r="Q2340" s="45" t="s">
        <v>1828</v>
      </c>
      <c r="R2340" s="45" t="s">
        <v>995</v>
      </c>
      <c r="S2340" s="45" t="s">
        <v>1805</v>
      </c>
      <c r="T2340" s="44" t="s">
        <v>310</v>
      </c>
      <c r="U2340" s="46">
        <v>271000</v>
      </c>
      <c r="V2340" s="46">
        <v>271000</v>
      </c>
    </row>
    <row r="2341" spans="2:22" x14ac:dyDescent="0.2">
      <c r="B2341" s="14" t="str">
        <f>IF(tabDaten[[#This Row],[MandNr]]="","Fehler",IF(tabDaten[[#This Row],[MandNr]]=1,"1 Stadt Bad Rappenau","2 Eigenbetrieb Stadtenwässerung"))</f>
        <v>1 Stadt Bad Rappenau</v>
      </c>
      <c r="C2341" s="14" t="str">
        <f>IF(OR(tabDaten[[#This Row],[art]]="00",tabDaten[[#This Row],[art]]="01",tabDaten[[#This Row],[art]]="60",tabDaten[[#This Row],[art]]="61"),"0 Verwaltungshaushalt","1 Vermögenshaushalt")</f>
        <v>1 Vermögenshaushalt</v>
      </c>
      <c r="D2341" s="14" t="str">
        <f>VLOOKUP(tabDaten[[#This Row],[art]],tabKontenart[],2,FALSE)</f>
        <v>11 Ausgaben VermögenshHH</v>
      </c>
      <c r="E2341" s="14" t="str">
        <f>LEFT(tabDaten[[#This Row],[Gld]],1) &amp; "    " &amp;VLOOKUP((tabDaten[[#This Row],[MandNr]]&amp;"x"&amp;LEFT(tabDaten[[#This Row],[Gld]],1)),tabGliederung[],2,FALSE)</f>
        <v xml:space="preserve">1    öffentliche Ordnung </v>
      </c>
      <c r="F2341" s="14" t="str">
        <f>LEFT(tabDaten[[#This Row],[Gld]],2) &amp; "    " &amp;VLOOKUP((tabDaten[[#This Row],[MandNr]]&amp;"x"&amp;LEFT(tabDaten[[#This Row],[Gld]],2)),tabGliederung[],2,FALSE)</f>
        <v xml:space="preserve">13    Feuerschutz </v>
      </c>
      <c r="G234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1" s="14" t="str">
        <f>LEFT(tabDaten[[#This Row],[Gld]],4) &amp; "    " &amp;VLOOKUP((tabDaten[[#This Row],[MandNr]]&amp;"x"&amp;LEFT(tabDaten[[#This Row],[Gld]],4)),tabGliederung[],2,FALSE)</f>
        <v xml:space="preserve">1300    Feuerwehr Bad Rappenau </v>
      </c>
      <c r="I2341" s="14" t="str">
        <f>IF(OR(LEFT(tabDaten[[#This Row],[Grp]],1)*1=3,LEFT(tabDaten[[#This Row],[Grp]],1)*1=9),LEFT(tabDaten[[#This Row],[Grp]],2),LEFT(tabDaten[[#This Row],[Grp]],1))</f>
        <v>93</v>
      </c>
      <c r="J2341" s="14" t="str">
        <f>VLOOKUP(tabDaten[[#This Row],[GrpKurz]],tabGruppierung[],2,FALSE)</f>
        <v>A   Vermögenserwerb</v>
      </c>
      <c r="K234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1300-935000.105    Umstellung All IP. Gesamtmaßnahme unter 0600-935000.005 geplant  </v>
      </c>
      <c r="L2341" s="17">
        <f>IF(OR(tabDaten[[#This Row],[art]]="00",tabDaten[[#This Row],[art]]="10"),tabDaten[[#This Row],[Plan]],tabDaten[[#This Row],[Plan]]*-1)</f>
        <v>0</v>
      </c>
      <c r="M2341" s="18">
        <f>IF(OR(tabDaten[[#This Row],[art]]="00",tabDaten[[#This Row],[art]]="10",tabDaten[[#This Row],[art]]="60",tabDaten[[#This Row],[art]]="70"),tabDaten[[#This Row],[Rechnung]],tabDaten[[#This Row],[Rechnung]]*-1)</f>
        <v>-171.12</v>
      </c>
      <c r="N2341" s="44">
        <v>1</v>
      </c>
      <c r="O2341" s="45" t="s">
        <v>1025</v>
      </c>
      <c r="P2341" s="45" t="s">
        <v>1041</v>
      </c>
      <c r="Q2341" s="45" t="s">
        <v>1828</v>
      </c>
      <c r="R2341" s="45" t="s">
        <v>995</v>
      </c>
      <c r="S2341" s="45" t="s">
        <v>2225</v>
      </c>
      <c r="T2341" s="44" t="s">
        <v>2153</v>
      </c>
      <c r="U2341" s="46">
        <v>0</v>
      </c>
      <c r="V2341" s="46">
        <v>171.12</v>
      </c>
    </row>
    <row r="2342" spans="2:22" x14ac:dyDescent="0.2">
      <c r="B2342" s="14" t="str">
        <f>IF(tabDaten[[#This Row],[MandNr]]="","Fehler",IF(tabDaten[[#This Row],[MandNr]]=1,"1 Stadt Bad Rappenau","2 Eigenbetrieb Stadtenwässerung"))</f>
        <v>1 Stadt Bad Rappenau</v>
      </c>
      <c r="C2342" s="14" t="str">
        <f>IF(OR(tabDaten[[#This Row],[art]]="00",tabDaten[[#This Row],[art]]="01",tabDaten[[#This Row],[art]]="60",tabDaten[[#This Row],[art]]="61"),"0 Verwaltungshaushalt","1 Vermögenshaushalt")</f>
        <v>1 Vermögenshaushalt</v>
      </c>
      <c r="D2342" s="14" t="str">
        <f>VLOOKUP(tabDaten[[#This Row],[art]],tabKontenart[],2,FALSE)</f>
        <v>11 Ausgaben VermögenshHH</v>
      </c>
      <c r="E2342" s="14" t="str">
        <f>LEFT(tabDaten[[#This Row],[Gld]],1) &amp; "    " &amp;VLOOKUP((tabDaten[[#This Row],[MandNr]]&amp;"x"&amp;LEFT(tabDaten[[#This Row],[Gld]],1)),tabGliederung[],2,FALSE)</f>
        <v xml:space="preserve">1    öffentliche Ordnung </v>
      </c>
      <c r="F2342" s="14" t="str">
        <f>LEFT(tabDaten[[#This Row],[Gld]],2) &amp; "    " &amp;VLOOKUP((tabDaten[[#This Row],[MandNr]]&amp;"x"&amp;LEFT(tabDaten[[#This Row],[Gld]],2)),tabGliederung[],2,FALSE)</f>
        <v xml:space="preserve">13    Feuerschutz </v>
      </c>
      <c r="G234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2" s="14" t="str">
        <f>LEFT(tabDaten[[#This Row],[Gld]],4) &amp; "    " &amp;VLOOKUP((tabDaten[[#This Row],[MandNr]]&amp;"x"&amp;LEFT(tabDaten[[#This Row],[Gld]],4)),tabGliederung[],2,FALSE)</f>
        <v xml:space="preserve">1300    Feuerwehr Bad Rappenau </v>
      </c>
      <c r="I2342" s="14" t="str">
        <f>IF(OR(LEFT(tabDaten[[#This Row],[Grp]],1)*1=3,LEFT(tabDaten[[#This Row],[Grp]],1)*1=9),LEFT(tabDaten[[#This Row],[Grp]],2),LEFT(tabDaten[[#This Row],[Grp]],1))</f>
        <v>93</v>
      </c>
      <c r="J2342" s="14" t="str">
        <f>VLOOKUP(tabDaten[[#This Row],[GrpKurz]],tabGruppierung[],2,FALSE)</f>
        <v>A   Vermögenserwerb</v>
      </c>
      <c r="K234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1300-935000.299    Erwerb von beweglichen Sachen des Anlagevermögens  </v>
      </c>
      <c r="L2342" s="17">
        <f>IF(OR(tabDaten[[#This Row],[art]]="00",tabDaten[[#This Row],[art]]="10"),tabDaten[[#This Row],[Plan]],tabDaten[[#This Row],[Plan]]*-1)</f>
        <v>-85000</v>
      </c>
      <c r="M2342" s="18">
        <f>IF(OR(tabDaten[[#This Row],[art]]="00",tabDaten[[#This Row],[art]]="10",tabDaten[[#This Row],[art]]="60",tabDaten[[#This Row],[art]]="70"),tabDaten[[#This Row],[Rechnung]],tabDaten[[#This Row],[Rechnung]]*-1)</f>
        <v>-52868.14</v>
      </c>
      <c r="N2342" s="44">
        <v>1</v>
      </c>
      <c r="O2342" s="45" t="s">
        <v>1025</v>
      </c>
      <c r="P2342" s="45" t="s">
        <v>1041</v>
      </c>
      <c r="Q2342" s="45" t="s">
        <v>1828</v>
      </c>
      <c r="R2342" s="45" t="s">
        <v>995</v>
      </c>
      <c r="S2342" s="45" t="s">
        <v>1807</v>
      </c>
      <c r="T2342" s="44" t="s">
        <v>310</v>
      </c>
      <c r="U2342" s="46">
        <v>85000</v>
      </c>
      <c r="V2342" s="46">
        <v>52868.14</v>
      </c>
    </row>
    <row r="2343" spans="2:22" x14ac:dyDescent="0.2">
      <c r="B2343" s="14" t="str">
        <f>IF(tabDaten[[#This Row],[MandNr]]="","Fehler",IF(tabDaten[[#This Row],[MandNr]]=1,"1 Stadt Bad Rappenau","2 Eigenbetrieb Stadtenwässerung"))</f>
        <v>1 Stadt Bad Rappenau</v>
      </c>
      <c r="C2343" s="14" t="str">
        <f>IF(OR(tabDaten[[#This Row],[art]]="00",tabDaten[[#This Row],[art]]="01",tabDaten[[#This Row],[art]]="60",tabDaten[[#This Row],[art]]="61"),"0 Verwaltungshaushalt","1 Vermögenshaushalt")</f>
        <v>1 Vermögenshaushalt</v>
      </c>
      <c r="D2343" s="14" t="str">
        <f>VLOOKUP(tabDaten[[#This Row],[art]],tabKontenart[],2,FALSE)</f>
        <v>11 Ausgaben VermögenshHH</v>
      </c>
      <c r="E2343" s="14" t="str">
        <f>LEFT(tabDaten[[#This Row],[Gld]],1) &amp; "    " &amp;VLOOKUP((tabDaten[[#This Row],[MandNr]]&amp;"x"&amp;LEFT(tabDaten[[#This Row],[Gld]],1)),tabGliederung[],2,FALSE)</f>
        <v xml:space="preserve">1    öffentliche Ordnung </v>
      </c>
      <c r="F2343" s="14" t="str">
        <f>LEFT(tabDaten[[#This Row],[Gld]],2) &amp; "    " &amp;VLOOKUP((tabDaten[[#This Row],[MandNr]]&amp;"x"&amp;LEFT(tabDaten[[#This Row],[Gld]],2)),tabGliederung[],2,FALSE)</f>
        <v xml:space="preserve">13    Feuerschutz </v>
      </c>
      <c r="G234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3" s="14" t="str">
        <f>LEFT(tabDaten[[#This Row],[Gld]],4) &amp; "    " &amp;VLOOKUP((tabDaten[[#This Row],[MandNr]]&amp;"x"&amp;LEFT(tabDaten[[#This Row],[Gld]],4)),tabGliederung[],2,FALSE)</f>
        <v xml:space="preserve">1300    Feuerwehr Bad Rappenau </v>
      </c>
      <c r="I2343" s="14" t="str">
        <f>IF(OR(LEFT(tabDaten[[#This Row],[Grp]],1)*1=3,LEFT(tabDaten[[#This Row],[Grp]],1)*1=9),LEFT(tabDaten[[#This Row],[Grp]],2),LEFT(tabDaten[[#This Row],[Grp]],1))</f>
        <v>93</v>
      </c>
      <c r="J2343" s="14" t="str">
        <f>VLOOKUP(tabDaten[[#This Row],[GrpKurz]],tabGruppierung[],2,FALSE)</f>
        <v>A   Vermögenserwerb</v>
      </c>
      <c r="K234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1300-935000.505    Umstellung All IP. Gesamtmaßnahme unter 0600-935000.005 geplant  </v>
      </c>
      <c r="L2343" s="17">
        <f>IF(OR(tabDaten[[#This Row],[art]]="00",tabDaten[[#This Row],[art]]="10"),tabDaten[[#This Row],[Plan]],tabDaten[[#This Row],[Plan]]*-1)</f>
        <v>0</v>
      </c>
      <c r="M2343" s="18">
        <f>IF(OR(tabDaten[[#This Row],[art]]="00",tabDaten[[#This Row],[art]]="10",tabDaten[[#This Row],[art]]="60",tabDaten[[#This Row],[art]]="70"),tabDaten[[#This Row],[Rechnung]],tabDaten[[#This Row],[Rechnung]]*-1)</f>
        <v>-171.12</v>
      </c>
      <c r="N2343" s="44">
        <v>1</v>
      </c>
      <c r="O2343" s="45" t="s">
        <v>1025</v>
      </c>
      <c r="P2343" s="45" t="s">
        <v>1041</v>
      </c>
      <c r="Q2343" s="45" t="s">
        <v>1828</v>
      </c>
      <c r="R2343" s="45" t="s">
        <v>995</v>
      </c>
      <c r="S2343" s="45" t="s">
        <v>2156</v>
      </c>
      <c r="T2343" s="44" t="s">
        <v>2153</v>
      </c>
      <c r="U2343" s="46">
        <v>0</v>
      </c>
      <c r="V2343" s="46">
        <v>171.12</v>
      </c>
    </row>
    <row r="2344" spans="2:22" x14ac:dyDescent="0.2">
      <c r="B2344" s="14" t="str">
        <f>IF(tabDaten[[#This Row],[MandNr]]="","Fehler",IF(tabDaten[[#This Row],[MandNr]]=1,"1 Stadt Bad Rappenau","2 Eigenbetrieb Stadtenwässerung"))</f>
        <v>1 Stadt Bad Rappenau</v>
      </c>
      <c r="C2344" s="14" t="str">
        <f>IF(OR(tabDaten[[#This Row],[art]]="00",tabDaten[[#This Row],[art]]="01",tabDaten[[#This Row],[art]]="60",tabDaten[[#This Row],[art]]="61"),"0 Verwaltungshaushalt","1 Vermögenshaushalt")</f>
        <v>1 Vermögenshaushalt</v>
      </c>
      <c r="D2344" s="14" t="str">
        <f>VLOOKUP(tabDaten[[#This Row],[art]],tabKontenart[],2,FALSE)</f>
        <v>11 Ausgaben VermögenshHH</v>
      </c>
      <c r="E2344" s="14" t="str">
        <f>LEFT(tabDaten[[#This Row],[Gld]],1) &amp; "    " &amp;VLOOKUP((tabDaten[[#This Row],[MandNr]]&amp;"x"&amp;LEFT(tabDaten[[#This Row],[Gld]],1)),tabGliederung[],2,FALSE)</f>
        <v xml:space="preserve">1    öffentliche Ordnung </v>
      </c>
      <c r="F2344" s="14" t="str">
        <f>LEFT(tabDaten[[#This Row],[Gld]],2) &amp; "    " &amp;VLOOKUP((tabDaten[[#This Row],[MandNr]]&amp;"x"&amp;LEFT(tabDaten[[#This Row],[Gld]],2)),tabGliederung[],2,FALSE)</f>
        <v xml:space="preserve">13    Feuerschutz </v>
      </c>
      <c r="G234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4" s="14" t="str">
        <f>LEFT(tabDaten[[#This Row],[Gld]],4) &amp; "    " &amp;VLOOKUP((tabDaten[[#This Row],[MandNr]]&amp;"x"&amp;LEFT(tabDaten[[#This Row],[Gld]],4)),tabGliederung[],2,FALSE)</f>
        <v xml:space="preserve">1300    Feuerwehr Bad Rappenau </v>
      </c>
      <c r="I2344" s="14" t="str">
        <f>IF(OR(LEFT(tabDaten[[#This Row],[Grp]],1)*1=3,LEFT(tabDaten[[#This Row],[Grp]],1)*1=9),LEFT(tabDaten[[#This Row],[Grp]],2),LEFT(tabDaten[[#This Row],[Grp]],1))</f>
        <v>93</v>
      </c>
      <c r="J2344" s="14" t="str">
        <f>VLOOKUP(tabDaten[[#This Row],[GrpKurz]],tabGruppierung[],2,FALSE)</f>
        <v>A   Vermögenserwerb</v>
      </c>
      <c r="K234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1300-935000.520    Erwerb von beweglichen Sachen des Anlagevermögens  </v>
      </c>
      <c r="L2344" s="17">
        <f>IF(OR(tabDaten[[#This Row],[art]]="00",tabDaten[[#This Row],[art]]="10"),tabDaten[[#This Row],[Plan]],tabDaten[[#This Row],[Plan]]*-1)</f>
        <v>0</v>
      </c>
      <c r="M2344" s="18">
        <f>IF(OR(tabDaten[[#This Row],[art]]="00",tabDaten[[#This Row],[art]]="10",tabDaten[[#This Row],[art]]="60",tabDaten[[#This Row],[art]]="70"),tabDaten[[#This Row],[Rechnung]],tabDaten[[#This Row],[Rechnung]]*-1)</f>
        <v>-11717.91</v>
      </c>
      <c r="N2344" s="44">
        <v>1</v>
      </c>
      <c r="O2344" s="45" t="s">
        <v>1025</v>
      </c>
      <c r="P2344" s="45" t="s">
        <v>1041</v>
      </c>
      <c r="Q2344" s="45" t="s">
        <v>1828</v>
      </c>
      <c r="R2344" s="45" t="s">
        <v>995</v>
      </c>
      <c r="S2344" s="45" t="s">
        <v>2016</v>
      </c>
      <c r="T2344" s="44" t="s">
        <v>310</v>
      </c>
      <c r="U2344" s="46">
        <v>0</v>
      </c>
      <c r="V2344" s="46">
        <v>11717.91</v>
      </c>
    </row>
    <row r="2345" spans="2:22" x14ac:dyDescent="0.2">
      <c r="B2345" s="14" t="str">
        <f>IF(tabDaten[[#This Row],[MandNr]]="","Fehler",IF(tabDaten[[#This Row],[MandNr]]=1,"1 Stadt Bad Rappenau","2 Eigenbetrieb Stadtenwässerung"))</f>
        <v>1 Stadt Bad Rappenau</v>
      </c>
      <c r="C2345" s="14" t="str">
        <f>IF(OR(tabDaten[[#This Row],[art]]="00",tabDaten[[#This Row],[art]]="01",tabDaten[[#This Row],[art]]="60",tabDaten[[#This Row],[art]]="61"),"0 Verwaltungshaushalt","1 Vermögenshaushalt")</f>
        <v>1 Vermögenshaushalt</v>
      </c>
      <c r="D2345" s="14" t="str">
        <f>VLOOKUP(tabDaten[[#This Row],[art]],tabKontenart[],2,FALSE)</f>
        <v>11 Ausgaben VermögenshHH</v>
      </c>
      <c r="E2345" s="14" t="str">
        <f>LEFT(tabDaten[[#This Row],[Gld]],1) &amp; "    " &amp;VLOOKUP((tabDaten[[#This Row],[MandNr]]&amp;"x"&amp;LEFT(tabDaten[[#This Row],[Gld]],1)),tabGliederung[],2,FALSE)</f>
        <v xml:space="preserve">1    öffentliche Ordnung </v>
      </c>
      <c r="F2345" s="14" t="str">
        <f>LEFT(tabDaten[[#This Row],[Gld]],2) &amp; "    " &amp;VLOOKUP((tabDaten[[#This Row],[MandNr]]&amp;"x"&amp;LEFT(tabDaten[[#This Row],[Gld]],2)),tabGliederung[],2,FALSE)</f>
        <v xml:space="preserve">13    Feuerschutz </v>
      </c>
      <c r="G234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5" s="14" t="str">
        <f>LEFT(tabDaten[[#This Row],[Gld]],4) &amp; "    " &amp;VLOOKUP((tabDaten[[#This Row],[MandNr]]&amp;"x"&amp;LEFT(tabDaten[[#This Row],[Gld]],4)),tabGliederung[],2,FALSE)</f>
        <v xml:space="preserve">1300    Feuerwehr Bad Rappenau </v>
      </c>
      <c r="I2345" s="14" t="str">
        <f>IF(OR(LEFT(tabDaten[[#This Row],[Grp]],1)*1=3,LEFT(tabDaten[[#This Row],[Grp]],1)*1=9),LEFT(tabDaten[[#This Row],[Grp]],2),LEFT(tabDaten[[#This Row],[Grp]],1))</f>
        <v>93</v>
      </c>
      <c r="J2345" s="14" t="str">
        <f>VLOOKUP(tabDaten[[#This Row],[GrpKurz]],tabGruppierung[],2,FALSE)</f>
        <v>A   Vermögenserwerb</v>
      </c>
      <c r="K234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1300-935000.605    Umstellung All IP. Gesamtmaßnahme unter 0600-935000.005 geplant  </v>
      </c>
      <c r="L2345" s="17">
        <f>IF(OR(tabDaten[[#This Row],[art]]="00",tabDaten[[#This Row],[art]]="10"),tabDaten[[#This Row],[Plan]],tabDaten[[#This Row],[Plan]]*-1)</f>
        <v>0</v>
      </c>
      <c r="M2345" s="18">
        <f>IF(OR(tabDaten[[#This Row],[art]]="00",tabDaten[[#This Row],[art]]="10",tabDaten[[#This Row],[art]]="60",tabDaten[[#This Row],[art]]="70"),tabDaten[[#This Row],[Rechnung]],tabDaten[[#This Row],[Rechnung]]*-1)</f>
        <v>-171.12</v>
      </c>
      <c r="N2345" s="44">
        <v>1</v>
      </c>
      <c r="O2345" s="45" t="s">
        <v>1025</v>
      </c>
      <c r="P2345" s="45" t="s">
        <v>1041</v>
      </c>
      <c r="Q2345" s="45" t="s">
        <v>1828</v>
      </c>
      <c r="R2345" s="45" t="s">
        <v>995</v>
      </c>
      <c r="S2345" s="45" t="s">
        <v>2226</v>
      </c>
      <c r="T2345" s="44" t="s">
        <v>2153</v>
      </c>
      <c r="U2345" s="46">
        <v>0</v>
      </c>
      <c r="V2345" s="46">
        <v>171.12</v>
      </c>
    </row>
    <row r="2346" spans="2:22" x14ac:dyDescent="0.2">
      <c r="B2346" s="14" t="str">
        <f>IF(tabDaten[[#This Row],[MandNr]]="","Fehler",IF(tabDaten[[#This Row],[MandNr]]=1,"1 Stadt Bad Rappenau","2 Eigenbetrieb Stadtenwässerung"))</f>
        <v>1 Stadt Bad Rappenau</v>
      </c>
      <c r="C2346" s="14" t="str">
        <f>IF(OR(tabDaten[[#This Row],[art]]="00",tabDaten[[#This Row],[art]]="01",tabDaten[[#This Row],[art]]="60",tabDaten[[#This Row],[art]]="61"),"0 Verwaltungshaushalt","1 Vermögenshaushalt")</f>
        <v>1 Vermögenshaushalt</v>
      </c>
      <c r="D2346" s="14" t="str">
        <f>VLOOKUP(tabDaten[[#This Row],[art]],tabKontenart[],2,FALSE)</f>
        <v>11 Ausgaben VermögenshHH</v>
      </c>
      <c r="E2346" s="14" t="str">
        <f>LEFT(tabDaten[[#This Row],[Gld]],1) &amp; "    " &amp;VLOOKUP((tabDaten[[#This Row],[MandNr]]&amp;"x"&amp;LEFT(tabDaten[[#This Row],[Gld]],1)),tabGliederung[],2,FALSE)</f>
        <v xml:space="preserve">1    öffentliche Ordnung </v>
      </c>
      <c r="F2346" s="14" t="str">
        <f>LEFT(tabDaten[[#This Row],[Gld]],2) &amp; "    " &amp;VLOOKUP((tabDaten[[#This Row],[MandNr]]&amp;"x"&amp;LEFT(tabDaten[[#This Row],[Gld]],2)),tabGliederung[],2,FALSE)</f>
        <v xml:space="preserve">13    Feuerschutz </v>
      </c>
      <c r="G234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6" s="14" t="str">
        <f>LEFT(tabDaten[[#This Row],[Gld]],4) &amp; "    " &amp;VLOOKUP((tabDaten[[#This Row],[MandNr]]&amp;"x"&amp;LEFT(tabDaten[[#This Row],[Gld]],4)),tabGliederung[],2,FALSE)</f>
        <v xml:space="preserve">1300    Feuerwehr Bad Rappenau </v>
      </c>
      <c r="I2346" s="14" t="str">
        <f>IF(OR(LEFT(tabDaten[[#This Row],[Grp]],1)*1=3,LEFT(tabDaten[[#This Row],[Grp]],1)*1=9),LEFT(tabDaten[[#This Row],[Grp]],2),LEFT(tabDaten[[#This Row],[Grp]],1))</f>
        <v>94</v>
      </c>
      <c r="J2346" s="14" t="str">
        <f>VLOOKUP(tabDaten[[#This Row],[GrpKurz]],tabGruppierung[],2,FALSE)</f>
        <v>A   Baumaßnahmen</v>
      </c>
      <c r="K234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1300-940000.010    Neubau Feuerwehrgerätehaus Bad Rappenau  </v>
      </c>
      <c r="L2346" s="17">
        <f>IF(OR(tabDaten[[#This Row],[art]]="00",tabDaten[[#This Row],[art]]="10"),tabDaten[[#This Row],[Plan]],tabDaten[[#This Row],[Plan]]*-1)</f>
        <v>0</v>
      </c>
      <c r="M2346" s="18">
        <f>IF(OR(tabDaten[[#This Row],[art]]="00",tabDaten[[#This Row],[art]]="10",tabDaten[[#This Row],[art]]="60",tabDaten[[#This Row],[art]]="70"),tabDaten[[#This Row],[Rechnung]],tabDaten[[#This Row],[Rechnung]]*-1)</f>
        <v>0</v>
      </c>
      <c r="N2346" s="44">
        <v>1</v>
      </c>
      <c r="O2346" s="45" t="s">
        <v>1025</v>
      </c>
      <c r="P2346" s="45" t="s">
        <v>1041</v>
      </c>
      <c r="Q2346" s="45" t="s">
        <v>1831</v>
      </c>
      <c r="R2346" s="45" t="s">
        <v>995</v>
      </c>
      <c r="S2346" s="45" t="s">
        <v>1810</v>
      </c>
      <c r="T2346" s="44" t="s">
        <v>2154</v>
      </c>
      <c r="U2346" s="46">
        <v>0</v>
      </c>
      <c r="V2346" s="46">
        <v>0</v>
      </c>
    </row>
    <row r="2347" spans="2:22" x14ac:dyDescent="0.2">
      <c r="B2347" s="14" t="str">
        <f>IF(tabDaten[[#This Row],[MandNr]]="","Fehler",IF(tabDaten[[#This Row],[MandNr]]=1,"1 Stadt Bad Rappenau","2 Eigenbetrieb Stadtenwässerung"))</f>
        <v>1 Stadt Bad Rappenau</v>
      </c>
      <c r="C2347" s="14" t="str">
        <f>IF(OR(tabDaten[[#This Row],[art]]="00",tabDaten[[#This Row],[art]]="01",tabDaten[[#This Row],[art]]="60",tabDaten[[#This Row],[art]]="61"),"0 Verwaltungshaushalt","1 Vermögenshaushalt")</f>
        <v>1 Vermögenshaushalt</v>
      </c>
      <c r="D2347" s="14" t="str">
        <f>VLOOKUP(tabDaten[[#This Row],[art]],tabKontenart[],2,FALSE)</f>
        <v>11 Ausgaben VermögenshHH</v>
      </c>
      <c r="E2347" s="14" t="str">
        <f>LEFT(tabDaten[[#This Row],[Gld]],1) &amp; "    " &amp;VLOOKUP((tabDaten[[#This Row],[MandNr]]&amp;"x"&amp;LEFT(tabDaten[[#This Row],[Gld]],1)),tabGliederung[],2,FALSE)</f>
        <v xml:space="preserve">1    öffentliche Ordnung </v>
      </c>
      <c r="F2347" s="14" t="str">
        <f>LEFT(tabDaten[[#This Row],[Gld]],2) &amp; "    " &amp;VLOOKUP((tabDaten[[#This Row],[MandNr]]&amp;"x"&amp;LEFT(tabDaten[[#This Row],[Gld]],2)),tabGliederung[],2,FALSE)</f>
        <v xml:space="preserve">13    Feuerschutz </v>
      </c>
      <c r="G234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7" s="14" t="str">
        <f>LEFT(tabDaten[[#This Row],[Gld]],4) &amp; "    " &amp;VLOOKUP((tabDaten[[#This Row],[MandNr]]&amp;"x"&amp;LEFT(tabDaten[[#This Row],[Gld]],4)),tabGliederung[],2,FALSE)</f>
        <v xml:space="preserve">1300    Feuerwehr Bad Rappenau </v>
      </c>
      <c r="I2347" s="14" t="str">
        <f>IF(OR(LEFT(tabDaten[[#This Row],[Grp]],1)*1=3,LEFT(tabDaten[[#This Row],[Grp]],1)*1=9),LEFT(tabDaten[[#This Row],[Grp]],2),LEFT(tabDaten[[#This Row],[Grp]],1))</f>
        <v>94</v>
      </c>
      <c r="J2347" s="14" t="str">
        <f>VLOOKUP(tabDaten[[#This Row],[GrpKurz]],tabGruppierung[],2,FALSE)</f>
        <v>A   Baumaßnahmen</v>
      </c>
      <c r="K234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1300-940000.299    Neubau Feuerwehrhaus Bonfeld/Fürfeld/ Treschklingen  </v>
      </c>
      <c r="L2347" s="17">
        <f>IF(OR(tabDaten[[#This Row],[art]]="00",tabDaten[[#This Row],[art]]="10"),tabDaten[[#This Row],[Plan]],tabDaten[[#This Row],[Plan]]*-1)</f>
        <v>-1200000</v>
      </c>
      <c r="M2347" s="18">
        <f>IF(OR(tabDaten[[#This Row],[art]]="00",tabDaten[[#This Row],[art]]="10",tabDaten[[#This Row],[art]]="60",tabDaten[[#This Row],[art]]="70"),tabDaten[[#This Row],[Rechnung]],tabDaten[[#This Row],[Rechnung]]*-1)</f>
        <v>-1139332.48</v>
      </c>
      <c r="N2347" s="44">
        <v>1</v>
      </c>
      <c r="O2347" s="45" t="s">
        <v>1025</v>
      </c>
      <c r="P2347" s="45" t="s">
        <v>1041</v>
      </c>
      <c r="Q2347" s="45" t="s">
        <v>1831</v>
      </c>
      <c r="R2347" s="45" t="s">
        <v>995</v>
      </c>
      <c r="S2347" s="45" t="s">
        <v>1807</v>
      </c>
      <c r="T2347" s="44" t="s">
        <v>314</v>
      </c>
      <c r="U2347" s="46">
        <v>1200000</v>
      </c>
      <c r="V2347" s="46">
        <v>1139332.48</v>
      </c>
    </row>
    <row r="2348" spans="2:22" x14ac:dyDescent="0.2">
      <c r="B2348" s="14" t="str">
        <f>IF(tabDaten[[#This Row],[MandNr]]="","Fehler",IF(tabDaten[[#This Row],[MandNr]]=1,"1 Stadt Bad Rappenau","2 Eigenbetrieb Stadtenwässerung"))</f>
        <v>1 Stadt Bad Rappenau</v>
      </c>
      <c r="C2348" s="14" t="str">
        <f>IF(OR(tabDaten[[#This Row],[art]]="00",tabDaten[[#This Row],[art]]="01",tabDaten[[#This Row],[art]]="60",tabDaten[[#This Row],[art]]="61"),"0 Verwaltungshaushalt","1 Vermögenshaushalt")</f>
        <v>1 Vermögenshaushalt</v>
      </c>
      <c r="D2348" s="14" t="str">
        <f>VLOOKUP(tabDaten[[#This Row],[art]],tabKontenart[],2,FALSE)</f>
        <v>11 Ausgaben VermögenshHH</v>
      </c>
      <c r="E2348" s="14" t="str">
        <f>LEFT(tabDaten[[#This Row],[Gld]],1) &amp; "    " &amp;VLOOKUP((tabDaten[[#This Row],[MandNr]]&amp;"x"&amp;LEFT(tabDaten[[#This Row],[Gld]],1)),tabGliederung[],2,FALSE)</f>
        <v xml:space="preserve">1    öffentliche Ordnung </v>
      </c>
      <c r="F2348" s="14" t="str">
        <f>LEFT(tabDaten[[#This Row],[Gld]],2) &amp; "    " &amp;VLOOKUP((tabDaten[[#This Row],[MandNr]]&amp;"x"&amp;LEFT(tabDaten[[#This Row],[Gld]],2)),tabGliederung[],2,FALSE)</f>
        <v xml:space="preserve">13    Feuerschutz </v>
      </c>
      <c r="G234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8" s="14" t="str">
        <f>LEFT(tabDaten[[#This Row],[Gld]],4) &amp; "    " &amp;VLOOKUP((tabDaten[[#This Row],[MandNr]]&amp;"x"&amp;LEFT(tabDaten[[#This Row],[Gld]],4)),tabGliederung[],2,FALSE)</f>
        <v xml:space="preserve">1300    Feuerwehr Bad Rappenau </v>
      </c>
      <c r="I2348" s="14" t="str">
        <f>IF(OR(LEFT(tabDaten[[#This Row],[Grp]],1)*1=3,LEFT(tabDaten[[#This Row],[Grp]],1)*1=9),LEFT(tabDaten[[#This Row],[Grp]],2),LEFT(tabDaten[[#This Row],[Grp]],1))</f>
        <v>94</v>
      </c>
      <c r="J2348" s="14" t="str">
        <f>VLOOKUP(tabDaten[[#This Row],[GrpKurz]],tabGruppierung[],2,FALSE)</f>
        <v>A   Baumaßnahmen</v>
      </c>
      <c r="K234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1300-940000.415    Umbau Feuerwehrhaus Grombach   </v>
      </c>
      <c r="L2348" s="17">
        <f>IF(OR(tabDaten[[#This Row],[art]]="00",tabDaten[[#This Row],[art]]="10"),tabDaten[[#This Row],[Plan]],tabDaten[[#This Row],[Plan]]*-1)</f>
        <v>-10000</v>
      </c>
      <c r="M2348" s="18">
        <f>IF(OR(tabDaten[[#This Row],[art]]="00",tabDaten[[#This Row],[art]]="10",tabDaten[[#This Row],[art]]="60",tabDaten[[#This Row],[art]]="70"),tabDaten[[#This Row],[Rechnung]],tabDaten[[#This Row],[Rechnung]]*-1)</f>
        <v>-10000</v>
      </c>
      <c r="N2348" s="44">
        <v>1</v>
      </c>
      <c r="O2348" s="45" t="s">
        <v>1025</v>
      </c>
      <c r="P2348" s="45" t="s">
        <v>1041</v>
      </c>
      <c r="Q2348" s="45" t="s">
        <v>1831</v>
      </c>
      <c r="R2348" s="45" t="s">
        <v>995</v>
      </c>
      <c r="S2348" s="45" t="s">
        <v>2014</v>
      </c>
      <c r="T2348" s="44" t="s">
        <v>2015</v>
      </c>
      <c r="U2348" s="46">
        <v>10000</v>
      </c>
      <c r="V2348" s="46">
        <v>10000</v>
      </c>
    </row>
    <row r="2349" spans="2:22" x14ac:dyDescent="0.2">
      <c r="B2349" s="14" t="str">
        <f>IF(tabDaten[[#This Row],[MandNr]]="","Fehler",IF(tabDaten[[#This Row],[MandNr]]=1,"1 Stadt Bad Rappenau","2 Eigenbetrieb Stadtenwässerung"))</f>
        <v>1 Stadt Bad Rappenau</v>
      </c>
      <c r="C2349" s="14" t="str">
        <f>IF(OR(tabDaten[[#This Row],[art]]="00",tabDaten[[#This Row],[art]]="01",tabDaten[[#This Row],[art]]="60",tabDaten[[#This Row],[art]]="61"),"0 Verwaltungshaushalt","1 Vermögenshaushalt")</f>
        <v>1 Vermögenshaushalt</v>
      </c>
      <c r="D2349" s="14" t="str">
        <f>VLOOKUP(tabDaten[[#This Row],[art]],tabKontenart[],2,FALSE)</f>
        <v>11 Ausgaben VermögenshHH</v>
      </c>
      <c r="E2349" s="14" t="str">
        <f>LEFT(tabDaten[[#This Row],[Gld]],1) &amp; "    " &amp;VLOOKUP((tabDaten[[#This Row],[MandNr]]&amp;"x"&amp;LEFT(tabDaten[[#This Row],[Gld]],1)),tabGliederung[],2,FALSE)</f>
        <v xml:space="preserve">1    öffentliche Ordnung </v>
      </c>
      <c r="F2349" s="14" t="str">
        <f>LEFT(tabDaten[[#This Row],[Gld]],2) &amp; "    " &amp;VLOOKUP((tabDaten[[#This Row],[MandNr]]&amp;"x"&amp;LEFT(tabDaten[[#This Row],[Gld]],2)),tabGliederung[],2,FALSE)</f>
        <v xml:space="preserve">13    Feuerschutz </v>
      </c>
      <c r="G234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49" s="14" t="str">
        <f>LEFT(tabDaten[[#This Row],[Gld]],4) &amp; "    " &amp;VLOOKUP((tabDaten[[#This Row],[MandNr]]&amp;"x"&amp;LEFT(tabDaten[[#This Row],[Gld]],4)),tabGliederung[],2,FALSE)</f>
        <v xml:space="preserve">1300    Feuerwehr Bad Rappenau </v>
      </c>
      <c r="I2349" s="14" t="str">
        <f>IF(OR(LEFT(tabDaten[[#This Row],[Grp]],1)*1=3,LEFT(tabDaten[[#This Row],[Grp]],1)*1=9),LEFT(tabDaten[[#This Row],[Grp]],2),LEFT(tabDaten[[#This Row],[Grp]],1))</f>
        <v>94</v>
      </c>
      <c r="J2349" s="14" t="str">
        <f>VLOOKUP(tabDaten[[#This Row],[GrpKurz]],tabGruppierung[],2,FALSE)</f>
        <v>A   Baumaßnahmen</v>
      </c>
      <c r="K234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1300-940000.520    Umbau Feuerwehrhaus Heinsheim   </v>
      </c>
      <c r="L2349" s="17">
        <f>IF(OR(tabDaten[[#This Row],[art]]="00",tabDaten[[#This Row],[art]]="10"),tabDaten[[#This Row],[Plan]],tabDaten[[#This Row],[Plan]]*-1)</f>
        <v>-67000</v>
      </c>
      <c r="M2349" s="18">
        <f>IF(OR(tabDaten[[#This Row],[art]]="00",tabDaten[[#This Row],[art]]="10",tabDaten[[#This Row],[art]]="60",tabDaten[[#This Row],[art]]="70"),tabDaten[[#This Row],[Rechnung]],tabDaten[[#This Row],[Rechnung]]*-1)</f>
        <v>-55282.09</v>
      </c>
      <c r="N2349" s="44">
        <v>1</v>
      </c>
      <c r="O2349" s="45" t="s">
        <v>1025</v>
      </c>
      <c r="P2349" s="45" t="s">
        <v>1041</v>
      </c>
      <c r="Q2349" s="45" t="s">
        <v>1831</v>
      </c>
      <c r="R2349" s="45" t="s">
        <v>995</v>
      </c>
      <c r="S2349" s="45" t="s">
        <v>2016</v>
      </c>
      <c r="T2349" s="44" t="s">
        <v>2017</v>
      </c>
      <c r="U2349" s="46">
        <v>67000</v>
      </c>
      <c r="V2349" s="46">
        <v>55282.09</v>
      </c>
    </row>
    <row r="2350" spans="2:22" x14ac:dyDescent="0.2">
      <c r="B2350" s="14" t="str">
        <f>IF(tabDaten[[#This Row],[MandNr]]="","Fehler",IF(tabDaten[[#This Row],[MandNr]]=1,"1 Stadt Bad Rappenau","2 Eigenbetrieb Stadtenwässerung"))</f>
        <v>1 Stadt Bad Rappenau</v>
      </c>
      <c r="C2350" s="14" t="str">
        <f>IF(OR(tabDaten[[#This Row],[art]]="00",tabDaten[[#This Row],[art]]="01",tabDaten[[#This Row],[art]]="60",tabDaten[[#This Row],[art]]="61"),"0 Verwaltungshaushalt","1 Vermögenshaushalt")</f>
        <v>1 Vermögenshaushalt</v>
      </c>
      <c r="D2350" s="14" t="str">
        <f>VLOOKUP(tabDaten[[#This Row],[art]],tabKontenart[],2,FALSE)</f>
        <v>11 Ausgaben VermögenshHH</v>
      </c>
      <c r="E2350" s="14" t="str">
        <f>LEFT(tabDaten[[#This Row],[Gld]],1) &amp; "    " &amp;VLOOKUP((tabDaten[[#This Row],[MandNr]]&amp;"x"&amp;LEFT(tabDaten[[#This Row],[Gld]],1)),tabGliederung[],2,FALSE)</f>
        <v xml:space="preserve">1    öffentliche Ordnung </v>
      </c>
      <c r="F2350" s="14" t="str">
        <f>LEFT(tabDaten[[#This Row],[Gld]],2) &amp; "    " &amp;VLOOKUP((tabDaten[[#This Row],[MandNr]]&amp;"x"&amp;LEFT(tabDaten[[#This Row],[Gld]],2)),tabGliederung[],2,FALSE)</f>
        <v xml:space="preserve">13    Feuerschutz </v>
      </c>
      <c r="G235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350" s="14" t="str">
        <f>LEFT(tabDaten[[#This Row],[Gld]],4) &amp; "    " &amp;VLOOKUP((tabDaten[[#This Row],[MandNr]]&amp;"x"&amp;LEFT(tabDaten[[#This Row],[Gld]],4)),tabGliederung[],2,FALSE)</f>
        <v xml:space="preserve">1300    Feuerwehr Bad Rappenau </v>
      </c>
      <c r="I2350" s="14" t="str">
        <f>IF(OR(LEFT(tabDaten[[#This Row],[Grp]],1)*1=3,LEFT(tabDaten[[#This Row],[Grp]],1)*1=9),LEFT(tabDaten[[#This Row],[Grp]],2),LEFT(tabDaten[[#This Row],[Grp]],1))</f>
        <v>94</v>
      </c>
      <c r="J2350" s="14" t="str">
        <f>VLOOKUP(tabDaten[[#This Row],[GrpKurz]],tabGruppierung[],2,FALSE)</f>
        <v>A   Baumaßnahmen</v>
      </c>
      <c r="K235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1300-940000.615    Umbau Feuerwehrhaus Obergimpern   </v>
      </c>
      <c r="L2350" s="17">
        <f>IF(OR(tabDaten[[#This Row],[art]]="00",tabDaten[[#This Row],[art]]="10"),tabDaten[[#This Row],[Plan]],tabDaten[[#This Row],[Plan]]*-1)</f>
        <v>-80000</v>
      </c>
      <c r="M2350" s="18">
        <f>IF(OR(tabDaten[[#This Row],[art]]="00",tabDaten[[#This Row],[art]]="10",tabDaten[[#This Row],[art]]="60",tabDaten[[#This Row],[art]]="70"),tabDaten[[#This Row],[Rechnung]],tabDaten[[#This Row],[Rechnung]]*-1)</f>
        <v>-80000</v>
      </c>
      <c r="N2350" s="44">
        <v>1</v>
      </c>
      <c r="O2350" s="45" t="s">
        <v>1025</v>
      </c>
      <c r="P2350" s="45" t="s">
        <v>1041</v>
      </c>
      <c r="Q2350" s="45" t="s">
        <v>1831</v>
      </c>
      <c r="R2350" s="45" t="s">
        <v>995</v>
      </c>
      <c r="S2350" s="45" t="s">
        <v>1342</v>
      </c>
      <c r="T2350" s="44" t="s">
        <v>315</v>
      </c>
      <c r="U2350" s="46">
        <v>80000</v>
      </c>
      <c r="V2350" s="46">
        <v>80000</v>
      </c>
    </row>
    <row r="2351" spans="2:22" x14ac:dyDescent="0.2">
      <c r="B2351" s="14" t="str">
        <f>IF(tabDaten[[#This Row],[MandNr]]="","Fehler",IF(tabDaten[[#This Row],[MandNr]]=1,"1 Stadt Bad Rappenau","2 Eigenbetrieb Stadtenwässerung"))</f>
        <v>1 Stadt Bad Rappenau</v>
      </c>
      <c r="C2351" s="14" t="str">
        <f>IF(OR(tabDaten[[#This Row],[art]]="00",tabDaten[[#This Row],[art]]="01",tabDaten[[#This Row],[art]]="60",tabDaten[[#This Row],[art]]="61"),"0 Verwaltungshaushalt","1 Vermögenshaushalt")</f>
        <v>1 Vermögenshaushalt</v>
      </c>
      <c r="D2351" s="14" t="str">
        <f>VLOOKUP(tabDaten[[#This Row],[art]],tabKontenart[],2,FALSE)</f>
        <v>11 Ausgaben VermögenshHH</v>
      </c>
      <c r="E2351" s="14" t="str">
        <f>LEFT(tabDaten[[#This Row],[Gld]],1) &amp; "    " &amp;VLOOKUP((tabDaten[[#This Row],[MandNr]]&amp;"x"&amp;LEFT(tabDaten[[#This Row],[Gld]],1)),tabGliederung[],2,FALSE)</f>
        <v xml:space="preserve">2    Schulen </v>
      </c>
      <c r="F2351" s="14" t="str">
        <f>LEFT(tabDaten[[#This Row],[Gld]],2) &amp; "    " &amp;VLOOKUP((tabDaten[[#This Row],[MandNr]]&amp;"x"&amp;LEFT(tabDaten[[#This Row],[Gld]],2)),tabGliederung[],2,FALSE)</f>
        <v>21    Grund - Hauptschulen,  Grundschulförderklassen</v>
      </c>
      <c r="G235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51" s="14" t="str">
        <f>LEFT(tabDaten[[#This Row],[Gld]],4) &amp; "    " &amp;VLOOKUP((tabDaten[[#This Row],[MandNr]]&amp;"x"&amp;LEFT(tabDaten[[#This Row],[Gld]],4)),tabGliederung[],2,FALSE)</f>
        <v xml:space="preserve">2110    Grundschule Bad Rappenau </v>
      </c>
      <c r="I2351" s="14" t="str">
        <f>IF(OR(LEFT(tabDaten[[#This Row],[Grp]],1)*1=3,LEFT(tabDaten[[#This Row],[Grp]],1)*1=9),LEFT(tabDaten[[#This Row],[Grp]],2),LEFT(tabDaten[[#This Row],[Grp]],1))</f>
        <v>93</v>
      </c>
      <c r="J2351" s="14" t="str">
        <f>VLOOKUP(tabDaten[[#This Row],[GrpKurz]],tabGruppierung[],2,FALSE)</f>
        <v>A   Vermögenserwerb</v>
      </c>
      <c r="K235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2110-934000.004    Grundschule Bad Rappenau Anschaffung von EDV-Geräten u. Progr.  </v>
      </c>
      <c r="L2351" s="17">
        <f>IF(OR(tabDaten[[#This Row],[art]]="00",tabDaten[[#This Row],[art]]="10"),tabDaten[[#This Row],[Plan]],tabDaten[[#This Row],[Plan]]*-1)</f>
        <v>-19900</v>
      </c>
      <c r="M2351" s="18">
        <f>IF(OR(tabDaten[[#This Row],[art]]="00",tabDaten[[#This Row],[art]]="10",tabDaten[[#This Row],[art]]="60",tabDaten[[#This Row],[art]]="70"),tabDaten[[#This Row],[Rechnung]],tabDaten[[#This Row],[Rechnung]]*-1)</f>
        <v>-19900</v>
      </c>
      <c r="N2351" s="44">
        <v>1</v>
      </c>
      <c r="O2351" s="45" t="s">
        <v>1025</v>
      </c>
      <c r="P2351" s="45" t="s">
        <v>1061</v>
      </c>
      <c r="Q2351" s="45" t="s">
        <v>1829</v>
      </c>
      <c r="R2351" s="45" t="s">
        <v>995</v>
      </c>
      <c r="S2351" s="45" t="s">
        <v>1805</v>
      </c>
      <c r="T2351" s="44" t="s">
        <v>2018</v>
      </c>
      <c r="U2351" s="46">
        <v>19900</v>
      </c>
      <c r="V2351" s="46">
        <v>19900</v>
      </c>
    </row>
    <row r="2352" spans="2:22" x14ac:dyDescent="0.2">
      <c r="B2352" s="14" t="str">
        <f>IF(tabDaten[[#This Row],[MandNr]]="","Fehler",IF(tabDaten[[#This Row],[MandNr]]=1,"1 Stadt Bad Rappenau","2 Eigenbetrieb Stadtenwässerung"))</f>
        <v>1 Stadt Bad Rappenau</v>
      </c>
      <c r="C2352" s="14" t="str">
        <f>IF(OR(tabDaten[[#This Row],[art]]="00",tabDaten[[#This Row],[art]]="01",tabDaten[[#This Row],[art]]="60",tabDaten[[#This Row],[art]]="61"),"0 Verwaltungshaushalt","1 Vermögenshaushalt")</f>
        <v>1 Vermögenshaushalt</v>
      </c>
      <c r="D2352" s="14" t="str">
        <f>VLOOKUP(tabDaten[[#This Row],[art]],tabKontenart[],2,FALSE)</f>
        <v>11 Ausgaben VermögenshHH</v>
      </c>
      <c r="E2352" s="14" t="str">
        <f>LEFT(tabDaten[[#This Row],[Gld]],1) &amp; "    " &amp;VLOOKUP((tabDaten[[#This Row],[MandNr]]&amp;"x"&amp;LEFT(tabDaten[[#This Row],[Gld]],1)),tabGliederung[],2,FALSE)</f>
        <v xml:space="preserve">2    Schulen </v>
      </c>
      <c r="F2352" s="14" t="str">
        <f>LEFT(tabDaten[[#This Row],[Gld]],2) &amp; "    " &amp;VLOOKUP((tabDaten[[#This Row],[MandNr]]&amp;"x"&amp;LEFT(tabDaten[[#This Row],[Gld]],2)),tabGliederung[],2,FALSE)</f>
        <v>21    Grund - Hauptschulen,  Grundschulförderklassen</v>
      </c>
      <c r="G235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52" s="14" t="str">
        <f>LEFT(tabDaten[[#This Row],[Gld]],4) &amp; "    " &amp;VLOOKUP((tabDaten[[#This Row],[MandNr]]&amp;"x"&amp;LEFT(tabDaten[[#This Row],[Gld]],4)),tabGliederung[],2,FALSE)</f>
        <v xml:space="preserve">2110    Grundschule Bad Rappenau </v>
      </c>
      <c r="I2352" s="14" t="str">
        <f>IF(OR(LEFT(tabDaten[[#This Row],[Grp]],1)*1=3,LEFT(tabDaten[[#This Row],[Grp]],1)*1=9),LEFT(tabDaten[[#This Row],[Grp]],2),LEFT(tabDaten[[#This Row],[Grp]],1))</f>
        <v>93</v>
      </c>
      <c r="J2352" s="14" t="str">
        <f>VLOOKUP(tabDaten[[#This Row],[GrpKurz]],tabGruppierung[],2,FALSE)</f>
        <v>A   Vermögenserwerb</v>
      </c>
      <c r="K235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2110-934000.104    Anschaffung von EDV Geräten und Programmen  </v>
      </c>
      <c r="L2352" s="17">
        <f>IF(OR(tabDaten[[#This Row],[art]]="00",tabDaten[[#This Row],[art]]="10"),tabDaten[[#This Row],[Plan]],tabDaten[[#This Row],[Plan]]*-1)</f>
        <v>-7300</v>
      </c>
      <c r="M2352" s="18">
        <f>IF(OR(tabDaten[[#This Row],[art]]="00",tabDaten[[#This Row],[art]]="10",tabDaten[[#This Row],[art]]="60",tabDaten[[#This Row],[art]]="70"),tabDaten[[#This Row],[Rechnung]],tabDaten[[#This Row],[Rechnung]]*-1)</f>
        <v>-7300</v>
      </c>
      <c r="N2352" s="44">
        <v>1</v>
      </c>
      <c r="O2352" s="45" t="s">
        <v>1025</v>
      </c>
      <c r="P2352" s="45" t="s">
        <v>1061</v>
      </c>
      <c r="Q2352" s="45" t="s">
        <v>1829</v>
      </c>
      <c r="R2352" s="45" t="s">
        <v>995</v>
      </c>
      <c r="S2352" s="45" t="s">
        <v>1833</v>
      </c>
      <c r="T2352" s="44" t="s">
        <v>311</v>
      </c>
      <c r="U2352" s="46">
        <v>7300</v>
      </c>
      <c r="V2352" s="46">
        <v>7300</v>
      </c>
    </row>
    <row r="2353" spans="2:22" x14ac:dyDescent="0.2">
      <c r="B2353" s="14" t="str">
        <f>IF(tabDaten[[#This Row],[MandNr]]="","Fehler",IF(tabDaten[[#This Row],[MandNr]]=1,"1 Stadt Bad Rappenau","2 Eigenbetrieb Stadtenwässerung"))</f>
        <v>1 Stadt Bad Rappenau</v>
      </c>
      <c r="C2353" s="14" t="str">
        <f>IF(OR(tabDaten[[#This Row],[art]]="00",tabDaten[[#This Row],[art]]="01",tabDaten[[#This Row],[art]]="60",tabDaten[[#This Row],[art]]="61"),"0 Verwaltungshaushalt","1 Vermögenshaushalt")</f>
        <v>1 Vermögenshaushalt</v>
      </c>
      <c r="D2353" s="14" t="str">
        <f>VLOOKUP(tabDaten[[#This Row],[art]],tabKontenart[],2,FALSE)</f>
        <v>11 Ausgaben VermögenshHH</v>
      </c>
      <c r="E2353" s="14" t="str">
        <f>LEFT(tabDaten[[#This Row],[Gld]],1) &amp; "    " &amp;VLOOKUP((tabDaten[[#This Row],[MandNr]]&amp;"x"&amp;LEFT(tabDaten[[#This Row],[Gld]],1)),tabGliederung[],2,FALSE)</f>
        <v xml:space="preserve">2    Schulen </v>
      </c>
      <c r="F2353" s="14" t="str">
        <f>LEFT(tabDaten[[#This Row],[Gld]],2) &amp; "    " &amp;VLOOKUP((tabDaten[[#This Row],[MandNr]]&amp;"x"&amp;LEFT(tabDaten[[#This Row],[Gld]],2)),tabGliederung[],2,FALSE)</f>
        <v>21    Grund - Hauptschulen,  Grundschulförderklassen</v>
      </c>
      <c r="G235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53" s="14" t="str">
        <f>LEFT(tabDaten[[#This Row],[Gld]],4) &amp; "    " &amp;VLOOKUP((tabDaten[[#This Row],[MandNr]]&amp;"x"&amp;LEFT(tabDaten[[#This Row],[Gld]],4)),tabGliederung[],2,FALSE)</f>
        <v xml:space="preserve">2110    Grundschule Bad Rappenau </v>
      </c>
      <c r="I2353" s="14" t="str">
        <f>IF(OR(LEFT(tabDaten[[#This Row],[Grp]],1)*1=3,LEFT(tabDaten[[#This Row],[Grp]],1)*1=9),LEFT(tabDaten[[#This Row],[Grp]],2),LEFT(tabDaten[[#This Row],[Grp]],1))</f>
        <v>93</v>
      </c>
      <c r="J2353" s="14" t="str">
        <f>VLOOKUP(tabDaten[[#This Row],[GrpKurz]],tabGruppierung[],2,FALSE)</f>
        <v>A   Vermögenserwerb</v>
      </c>
      <c r="K235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2110-934000.204    Anschaffung von EDV Geräten und Programmen  </v>
      </c>
      <c r="L2353" s="17">
        <f>IF(OR(tabDaten[[#This Row],[art]]="00",tabDaten[[#This Row],[art]]="10"),tabDaten[[#This Row],[Plan]],tabDaten[[#This Row],[Plan]]*-1)</f>
        <v>-7300</v>
      </c>
      <c r="M2353" s="18">
        <f>IF(OR(tabDaten[[#This Row],[art]]="00",tabDaten[[#This Row],[art]]="10",tabDaten[[#This Row],[art]]="60",tabDaten[[#This Row],[art]]="70"),tabDaten[[#This Row],[Rechnung]],tabDaten[[#This Row],[Rechnung]]*-1)</f>
        <v>-7300</v>
      </c>
      <c r="N2353" s="44">
        <v>1</v>
      </c>
      <c r="O2353" s="45" t="s">
        <v>1025</v>
      </c>
      <c r="P2353" s="45" t="s">
        <v>1061</v>
      </c>
      <c r="Q2353" s="45" t="s">
        <v>1829</v>
      </c>
      <c r="R2353" s="45" t="s">
        <v>995</v>
      </c>
      <c r="S2353" s="45" t="s">
        <v>1834</v>
      </c>
      <c r="T2353" s="44" t="s">
        <v>311</v>
      </c>
      <c r="U2353" s="46">
        <v>7300</v>
      </c>
      <c r="V2353" s="46">
        <v>7300</v>
      </c>
    </row>
    <row r="2354" spans="2:22" x14ac:dyDescent="0.2">
      <c r="B2354" s="14" t="str">
        <f>IF(tabDaten[[#This Row],[MandNr]]="","Fehler",IF(tabDaten[[#This Row],[MandNr]]=1,"1 Stadt Bad Rappenau","2 Eigenbetrieb Stadtenwässerung"))</f>
        <v>1 Stadt Bad Rappenau</v>
      </c>
      <c r="C2354" s="14" t="str">
        <f>IF(OR(tabDaten[[#This Row],[art]]="00",tabDaten[[#This Row],[art]]="01",tabDaten[[#This Row],[art]]="60",tabDaten[[#This Row],[art]]="61"),"0 Verwaltungshaushalt","1 Vermögenshaushalt")</f>
        <v>1 Vermögenshaushalt</v>
      </c>
      <c r="D2354" s="14" t="str">
        <f>VLOOKUP(tabDaten[[#This Row],[art]],tabKontenart[],2,FALSE)</f>
        <v>11 Ausgaben VermögenshHH</v>
      </c>
      <c r="E2354" s="14" t="str">
        <f>LEFT(tabDaten[[#This Row],[Gld]],1) &amp; "    " &amp;VLOOKUP((tabDaten[[#This Row],[MandNr]]&amp;"x"&amp;LEFT(tabDaten[[#This Row],[Gld]],1)),tabGliederung[],2,FALSE)</f>
        <v xml:space="preserve">2    Schulen </v>
      </c>
      <c r="F2354" s="14" t="str">
        <f>LEFT(tabDaten[[#This Row],[Gld]],2) &amp; "    " &amp;VLOOKUP((tabDaten[[#This Row],[MandNr]]&amp;"x"&amp;LEFT(tabDaten[[#This Row],[Gld]],2)),tabGliederung[],2,FALSE)</f>
        <v>21    Grund - Hauptschulen,  Grundschulförderklassen</v>
      </c>
      <c r="G235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54" s="14" t="str">
        <f>LEFT(tabDaten[[#This Row],[Gld]],4) &amp; "    " &amp;VLOOKUP((tabDaten[[#This Row],[MandNr]]&amp;"x"&amp;LEFT(tabDaten[[#This Row],[Gld]],4)),tabGliederung[],2,FALSE)</f>
        <v xml:space="preserve">2110    Grundschule Bad Rappenau </v>
      </c>
      <c r="I2354" s="14" t="str">
        <f>IF(OR(LEFT(tabDaten[[#This Row],[Grp]],1)*1=3,LEFT(tabDaten[[#This Row],[Grp]],1)*1=9),LEFT(tabDaten[[#This Row],[Grp]],2),LEFT(tabDaten[[#This Row],[Grp]],1))</f>
        <v>93</v>
      </c>
      <c r="J2354" s="14" t="str">
        <f>VLOOKUP(tabDaten[[#This Row],[GrpKurz]],tabGruppierung[],2,FALSE)</f>
        <v>A   Vermögenserwerb</v>
      </c>
      <c r="K235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2110-934000.304    Anschaffung von EDV Geräten und Programmen  </v>
      </c>
      <c r="L2354" s="17">
        <f>IF(OR(tabDaten[[#This Row],[art]]="00",tabDaten[[#This Row],[art]]="10"),tabDaten[[#This Row],[Plan]],tabDaten[[#This Row],[Plan]]*-1)</f>
        <v>-7300</v>
      </c>
      <c r="M2354" s="18">
        <f>IF(OR(tabDaten[[#This Row],[art]]="00",tabDaten[[#This Row],[art]]="10",tabDaten[[#This Row],[art]]="60",tabDaten[[#This Row],[art]]="70"),tabDaten[[#This Row],[Rechnung]],tabDaten[[#This Row],[Rechnung]]*-1)</f>
        <v>-7300</v>
      </c>
      <c r="N2354" s="44">
        <v>1</v>
      </c>
      <c r="O2354" s="45" t="s">
        <v>1025</v>
      </c>
      <c r="P2354" s="45" t="s">
        <v>1061</v>
      </c>
      <c r="Q2354" s="45" t="s">
        <v>1829</v>
      </c>
      <c r="R2354" s="45" t="s">
        <v>995</v>
      </c>
      <c r="S2354" s="45" t="s">
        <v>1809</v>
      </c>
      <c r="T2354" s="44" t="s">
        <v>311</v>
      </c>
      <c r="U2354" s="46">
        <v>7300</v>
      </c>
      <c r="V2354" s="46">
        <v>7300</v>
      </c>
    </row>
    <row r="2355" spans="2:22" x14ac:dyDescent="0.2">
      <c r="B2355" s="14" t="str">
        <f>IF(tabDaten[[#This Row],[MandNr]]="","Fehler",IF(tabDaten[[#This Row],[MandNr]]=1,"1 Stadt Bad Rappenau","2 Eigenbetrieb Stadtenwässerung"))</f>
        <v>1 Stadt Bad Rappenau</v>
      </c>
      <c r="C2355" s="14" t="str">
        <f>IF(OR(tabDaten[[#This Row],[art]]="00",tabDaten[[#This Row],[art]]="01",tabDaten[[#This Row],[art]]="60",tabDaten[[#This Row],[art]]="61"),"0 Verwaltungshaushalt","1 Vermögenshaushalt")</f>
        <v>1 Vermögenshaushalt</v>
      </c>
      <c r="D2355" s="14" t="str">
        <f>VLOOKUP(tabDaten[[#This Row],[art]],tabKontenart[],2,FALSE)</f>
        <v>11 Ausgaben VermögenshHH</v>
      </c>
      <c r="E2355" s="14" t="str">
        <f>LEFT(tabDaten[[#This Row],[Gld]],1) &amp; "    " &amp;VLOOKUP((tabDaten[[#This Row],[MandNr]]&amp;"x"&amp;LEFT(tabDaten[[#This Row],[Gld]],1)),tabGliederung[],2,FALSE)</f>
        <v xml:space="preserve">2    Schulen </v>
      </c>
      <c r="F2355" s="14" t="str">
        <f>LEFT(tabDaten[[#This Row],[Gld]],2) &amp; "    " &amp;VLOOKUP((tabDaten[[#This Row],[MandNr]]&amp;"x"&amp;LEFT(tabDaten[[#This Row],[Gld]],2)),tabGliederung[],2,FALSE)</f>
        <v>21    Grund - Hauptschulen,  Grundschulförderklassen</v>
      </c>
      <c r="G235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55" s="14" t="str">
        <f>LEFT(tabDaten[[#This Row],[Gld]],4) &amp; "    " &amp;VLOOKUP((tabDaten[[#This Row],[MandNr]]&amp;"x"&amp;LEFT(tabDaten[[#This Row],[Gld]],4)),tabGliederung[],2,FALSE)</f>
        <v xml:space="preserve">2110    Grundschule Bad Rappenau </v>
      </c>
      <c r="I2355" s="14" t="str">
        <f>IF(OR(LEFT(tabDaten[[#This Row],[Grp]],1)*1=3,LEFT(tabDaten[[#This Row],[Grp]],1)*1=9),LEFT(tabDaten[[#This Row],[Grp]],2),LEFT(tabDaten[[#This Row],[Grp]],1))</f>
        <v>93</v>
      </c>
      <c r="J2355" s="14" t="str">
        <f>VLOOKUP(tabDaten[[#This Row],[GrpKurz]],tabGruppierung[],2,FALSE)</f>
        <v>A   Vermögenserwerb</v>
      </c>
      <c r="K235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2110-934000.404    Anschaffung von EDV Geräten und Programmen  </v>
      </c>
      <c r="L2355" s="17">
        <f>IF(OR(tabDaten[[#This Row],[art]]="00",tabDaten[[#This Row],[art]]="10"),tabDaten[[#This Row],[Plan]],tabDaten[[#This Row],[Plan]]*-1)</f>
        <v>-7300</v>
      </c>
      <c r="M2355" s="18">
        <f>IF(OR(tabDaten[[#This Row],[art]]="00",tabDaten[[#This Row],[art]]="10",tabDaten[[#This Row],[art]]="60",tabDaten[[#This Row],[art]]="70"),tabDaten[[#This Row],[Rechnung]],tabDaten[[#This Row],[Rechnung]]*-1)</f>
        <v>-7300</v>
      </c>
      <c r="N2355" s="44">
        <v>1</v>
      </c>
      <c r="O2355" s="45" t="s">
        <v>1025</v>
      </c>
      <c r="P2355" s="45" t="s">
        <v>1061</v>
      </c>
      <c r="Q2355" s="45" t="s">
        <v>1829</v>
      </c>
      <c r="R2355" s="45" t="s">
        <v>995</v>
      </c>
      <c r="S2355" s="45" t="s">
        <v>1835</v>
      </c>
      <c r="T2355" s="44" t="s">
        <v>311</v>
      </c>
      <c r="U2355" s="46">
        <v>7300</v>
      </c>
      <c r="V2355" s="46">
        <v>7300</v>
      </c>
    </row>
    <row r="2356" spans="2:22" x14ac:dyDescent="0.2">
      <c r="B2356" s="14" t="str">
        <f>IF(tabDaten[[#This Row],[MandNr]]="","Fehler",IF(tabDaten[[#This Row],[MandNr]]=1,"1 Stadt Bad Rappenau","2 Eigenbetrieb Stadtenwässerung"))</f>
        <v>1 Stadt Bad Rappenau</v>
      </c>
      <c r="C2356" s="14" t="str">
        <f>IF(OR(tabDaten[[#This Row],[art]]="00",tabDaten[[#This Row],[art]]="01",tabDaten[[#This Row],[art]]="60",tabDaten[[#This Row],[art]]="61"),"0 Verwaltungshaushalt","1 Vermögenshaushalt")</f>
        <v>1 Vermögenshaushalt</v>
      </c>
      <c r="D2356" s="14" t="str">
        <f>VLOOKUP(tabDaten[[#This Row],[art]],tabKontenart[],2,FALSE)</f>
        <v>11 Ausgaben VermögenshHH</v>
      </c>
      <c r="E2356" s="14" t="str">
        <f>LEFT(tabDaten[[#This Row],[Gld]],1) &amp; "    " &amp;VLOOKUP((tabDaten[[#This Row],[MandNr]]&amp;"x"&amp;LEFT(tabDaten[[#This Row],[Gld]],1)),tabGliederung[],2,FALSE)</f>
        <v xml:space="preserve">2    Schulen </v>
      </c>
      <c r="F2356" s="14" t="str">
        <f>LEFT(tabDaten[[#This Row],[Gld]],2) &amp; "    " &amp;VLOOKUP((tabDaten[[#This Row],[MandNr]]&amp;"x"&amp;LEFT(tabDaten[[#This Row],[Gld]],2)),tabGliederung[],2,FALSE)</f>
        <v>21    Grund - Hauptschulen,  Grundschulförderklassen</v>
      </c>
      <c r="G235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56" s="14" t="str">
        <f>LEFT(tabDaten[[#This Row],[Gld]],4) &amp; "    " &amp;VLOOKUP((tabDaten[[#This Row],[MandNr]]&amp;"x"&amp;LEFT(tabDaten[[#This Row],[Gld]],4)),tabGliederung[],2,FALSE)</f>
        <v xml:space="preserve">2110    Grundschule Bad Rappenau </v>
      </c>
      <c r="I2356" s="14" t="str">
        <f>IF(OR(LEFT(tabDaten[[#This Row],[Grp]],1)*1=3,LEFT(tabDaten[[#This Row],[Grp]],1)*1=9),LEFT(tabDaten[[#This Row],[Grp]],2),LEFT(tabDaten[[#This Row],[Grp]],1))</f>
        <v>93</v>
      </c>
      <c r="J2356" s="14" t="str">
        <f>VLOOKUP(tabDaten[[#This Row],[GrpKurz]],tabGruppierung[],2,FALSE)</f>
        <v>A   Vermögenserwerb</v>
      </c>
      <c r="K235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2110-934000.504    Anschaffung von EDV Geräten und Programmen  </v>
      </c>
      <c r="L2356" s="17">
        <f>IF(OR(tabDaten[[#This Row],[art]]="00",tabDaten[[#This Row],[art]]="10"),tabDaten[[#This Row],[Plan]],tabDaten[[#This Row],[Plan]]*-1)</f>
        <v>-7300</v>
      </c>
      <c r="M2356" s="18">
        <f>IF(OR(tabDaten[[#This Row],[art]]="00",tabDaten[[#This Row],[art]]="10",tabDaten[[#This Row],[art]]="60",tabDaten[[#This Row],[art]]="70"),tabDaten[[#This Row],[Rechnung]],tabDaten[[#This Row],[Rechnung]]*-1)</f>
        <v>-7300</v>
      </c>
      <c r="N2356" s="44">
        <v>1</v>
      </c>
      <c r="O2356" s="45" t="s">
        <v>1025</v>
      </c>
      <c r="P2356" s="45" t="s">
        <v>1061</v>
      </c>
      <c r="Q2356" s="45" t="s">
        <v>1829</v>
      </c>
      <c r="R2356" s="45" t="s">
        <v>995</v>
      </c>
      <c r="S2356" s="45" t="s">
        <v>1836</v>
      </c>
      <c r="T2356" s="44" t="s">
        <v>311</v>
      </c>
      <c r="U2356" s="46">
        <v>7300</v>
      </c>
      <c r="V2356" s="46">
        <v>7300</v>
      </c>
    </row>
    <row r="2357" spans="2:22" x14ac:dyDescent="0.2">
      <c r="B2357" s="14" t="str">
        <f>IF(tabDaten[[#This Row],[MandNr]]="","Fehler",IF(tabDaten[[#This Row],[MandNr]]=1,"1 Stadt Bad Rappenau","2 Eigenbetrieb Stadtenwässerung"))</f>
        <v>1 Stadt Bad Rappenau</v>
      </c>
      <c r="C2357" s="14" t="str">
        <f>IF(OR(tabDaten[[#This Row],[art]]="00",tabDaten[[#This Row],[art]]="01",tabDaten[[#This Row],[art]]="60",tabDaten[[#This Row],[art]]="61"),"0 Verwaltungshaushalt","1 Vermögenshaushalt")</f>
        <v>1 Vermögenshaushalt</v>
      </c>
      <c r="D2357" s="14" t="str">
        <f>VLOOKUP(tabDaten[[#This Row],[art]],tabKontenart[],2,FALSE)</f>
        <v>11 Ausgaben VermögenshHH</v>
      </c>
      <c r="E2357" s="14" t="str">
        <f>LEFT(tabDaten[[#This Row],[Gld]],1) &amp; "    " &amp;VLOOKUP((tabDaten[[#This Row],[MandNr]]&amp;"x"&amp;LEFT(tabDaten[[#This Row],[Gld]],1)),tabGliederung[],2,FALSE)</f>
        <v xml:space="preserve">2    Schulen </v>
      </c>
      <c r="F2357" s="14" t="str">
        <f>LEFT(tabDaten[[#This Row],[Gld]],2) &amp; "    " &amp;VLOOKUP((tabDaten[[#This Row],[MandNr]]&amp;"x"&amp;LEFT(tabDaten[[#This Row],[Gld]],2)),tabGliederung[],2,FALSE)</f>
        <v>21    Grund - Hauptschulen,  Grundschulförderklassen</v>
      </c>
      <c r="G235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57" s="14" t="str">
        <f>LEFT(tabDaten[[#This Row],[Gld]],4) &amp; "    " &amp;VLOOKUP((tabDaten[[#This Row],[MandNr]]&amp;"x"&amp;LEFT(tabDaten[[#This Row],[Gld]],4)),tabGliederung[],2,FALSE)</f>
        <v xml:space="preserve">2110    Grundschule Bad Rappenau </v>
      </c>
      <c r="I2357" s="14" t="str">
        <f>IF(OR(LEFT(tabDaten[[#This Row],[Grp]],1)*1=3,LEFT(tabDaten[[#This Row],[Grp]],1)*1=9),LEFT(tabDaten[[#This Row],[Grp]],2),LEFT(tabDaten[[#This Row],[Grp]],1))</f>
        <v>93</v>
      </c>
      <c r="J2357" s="14" t="str">
        <f>VLOOKUP(tabDaten[[#This Row],[GrpKurz]],tabGruppierung[],2,FALSE)</f>
        <v>A   Vermögenserwerb</v>
      </c>
      <c r="K235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2110-934000.604    Anschaffung von EDV Geräten und Programmen  </v>
      </c>
      <c r="L2357" s="17">
        <f>IF(OR(tabDaten[[#This Row],[art]]="00",tabDaten[[#This Row],[art]]="10"),tabDaten[[#This Row],[Plan]],tabDaten[[#This Row],[Plan]]*-1)</f>
        <v>-7300</v>
      </c>
      <c r="M2357" s="18">
        <f>IF(OR(tabDaten[[#This Row],[art]]="00",tabDaten[[#This Row],[art]]="10",tabDaten[[#This Row],[art]]="60",tabDaten[[#This Row],[art]]="70"),tabDaten[[#This Row],[Rechnung]],tabDaten[[#This Row],[Rechnung]]*-1)</f>
        <v>-7300</v>
      </c>
      <c r="N2357" s="44">
        <v>1</v>
      </c>
      <c r="O2357" s="45" t="s">
        <v>1025</v>
      </c>
      <c r="P2357" s="45" t="s">
        <v>1061</v>
      </c>
      <c r="Q2357" s="45" t="s">
        <v>1829</v>
      </c>
      <c r="R2357" s="45" t="s">
        <v>995</v>
      </c>
      <c r="S2357" s="45" t="s">
        <v>1335</v>
      </c>
      <c r="T2357" s="44" t="s">
        <v>311</v>
      </c>
      <c r="U2357" s="46">
        <v>7300</v>
      </c>
      <c r="V2357" s="46">
        <v>7300</v>
      </c>
    </row>
    <row r="2358" spans="2:22" x14ac:dyDescent="0.2">
      <c r="B2358" s="14" t="str">
        <f>IF(tabDaten[[#This Row],[MandNr]]="","Fehler",IF(tabDaten[[#This Row],[MandNr]]=1,"1 Stadt Bad Rappenau","2 Eigenbetrieb Stadtenwässerung"))</f>
        <v>1 Stadt Bad Rappenau</v>
      </c>
      <c r="C2358" s="14" t="str">
        <f>IF(OR(tabDaten[[#This Row],[art]]="00",tabDaten[[#This Row],[art]]="01",tabDaten[[#This Row],[art]]="60",tabDaten[[#This Row],[art]]="61"),"0 Verwaltungshaushalt","1 Vermögenshaushalt")</f>
        <v>1 Vermögenshaushalt</v>
      </c>
      <c r="D2358" s="14" t="str">
        <f>VLOOKUP(tabDaten[[#This Row],[art]],tabKontenart[],2,FALSE)</f>
        <v>11 Ausgaben VermögenshHH</v>
      </c>
      <c r="E2358" s="14" t="str">
        <f>LEFT(tabDaten[[#This Row],[Gld]],1) &amp; "    " &amp;VLOOKUP((tabDaten[[#This Row],[MandNr]]&amp;"x"&amp;LEFT(tabDaten[[#This Row],[Gld]],1)),tabGliederung[],2,FALSE)</f>
        <v xml:space="preserve">2    Schulen </v>
      </c>
      <c r="F2358" s="14" t="str">
        <f>LEFT(tabDaten[[#This Row],[Gld]],2) &amp; "    " &amp;VLOOKUP((tabDaten[[#This Row],[MandNr]]&amp;"x"&amp;LEFT(tabDaten[[#This Row],[Gld]],2)),tabGliederung[],2,FALSE)</f>
        <v>21    Grund - Hauptschulen,  Grundschulförderklassen</v>
      </c>
      <c r="G235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58" s="14" t="str">
        <f>LEFT(tabDaten[[#This Row],[Gld]],4) &amp; "    " &amp;VLOOKUP((tabDaten[[#This Row],[MandNr]]&amp;"x"&amp;LEFT(tabDaten[[#This Row],[Gld]],4)),tabGliederung[],2,FALSE)</f>
        <v xml:space="preserve">2110    Grundschule Bad Rappenau </v>
      </c>
      <c r="I2358" s="14" t="str">
        <f>IF(OR(LEFT(tabDaten[[#This Row],[Grp]],1)*1=3,LEFT(tabDaten[[#This Row],[Grp]],1)*1=9),LEFT(tabDaten[[#This Row],[Grp]],2),LEFT(tabDaten[[#This Row],[Grp]],1))</f>
        <v>93</v>
      </c>
      <c r="J2358" s="14" t="str">
        <f>VLOOKUP(tabDaten[[#This Row],[GrpKurz]],tabGruppierung[],2,FALSE)</f>
        <v>A   Vermögenserwerb</v>
      </c>
      <c r="K235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2110-934000.904    Anschaffung von EDV Geräten und Programmen  </v>
      </c>
      <c r="L2358" s="17">
        <f>IF(OR(tabDaten[[#This Row],[art]]="00",tabDaten[[#This Row],[art]]="10"),tabDaten[[#This Row],[Plan]],tabDaten[[#This Row],[Plan]]*-1)</f>
        <v>-7300</v>
      </c>
      <c r="M2358" s="18">
        <f>IF(OR(tabDaten[[#This Row],[art]]="00",tabDaten[[#This Row],[art]]="10",tabDaten[[#This Row],[art]]="60",tabDaten[[#This Row],[art]]="70"),tabDaten[[#This Row],[Rechnung]],tabDaten[[#This Row],[Rechnung]]*-1)</f>
        <v>-7300</v>
      </c>
      <c r="N2358" s="44">
        <v>1</v>
      </c>
      <c r="O2358" s="45" t="s">
        <v>1025</v>
      </c>
      <c r="P2358" s="45" t="s">
        <v>1061</v>
      </c>
      <c r="Q2358" s="45" t="s">
        <v>1829</v>
      </c>
      <c r="R2358" s="45" t="s">
        <v>995</v>
      </c>
      <c r="S2358" s="45" t="s">
        <v>1837</v>
      </c>
      <c r="T2358" s="44" t="s">
        <v>311</v>
      </c>
      <c r="U2358" s="46">
        <v>7300</v>
      </c>
      <c r="V2358" s="46">
        <v>7300</v>
      </c>
    </row>
    <row r="2359" spans="2:22" x14ac:dyDescent="0.2">
      <c r="B2359" s="14" t="str">
        <f>IF(tabDaten[[#This Row],[MandNr]]="","Fehler",IF(tabDaten[[#This Row],[MandNr]]=1,"1 Stadt Bad Rappenau","2 Eigenbetrieb Stadtenwässerung"))</f>
        <v>1 Stadt Bad Rappenau</v>
      </c>
      <c r="C2359" s="14" t="str">
        <f>IF(OR(tabDaten[[#This Row],[art]]="00",tabDaten[[#This Row],[art]]="01",tabDaten[[#This Row],[art]]="60",tabDaten[[#This Row],[art]]="61"),"0 Verwaltungshaushalt","1 Vermögenshaushalt")</f>
        <v>1 Vermögenshaushalt</v>
      </c>
      <c r="D2359" s="14" t="str">
        <f>VLOOKUP(tabDaten[[#This Row],[art]],tabKontenart[],2,FALSE)</f>
        <v>11 Ausgaben VermögenshHH</v>
      </c>
      <c r="E2359" s="14" t="str">
        <f>LEFT(tabDaten[[#This Row],[Gld]],1) &amp; "    " &amp;VLOOKUP((tabDaten[[#This Row],[MandNr]]&amp;"x"&amp;LEFT(tabDaten[[#This Row],[Gld]],1)),tabGliederung[],2,FALSE)</f>
        <v xml:space="preserve">2    Schulen </v>
      </c>
      <c r="F2359" s="14" t="str">
        <f>LEFT(tabDaten[[#This Row],[Gld]],2) &amp; "    " &amp;VLOOKUP((tabDaten[[#This Row],[MandNr]]&amp;"x"&amp;LEFT(tabDaten[[#This Row],[Gld]],2)),tabGliederung[],2,FALSE)</f>
        <v>21    Grund - Hauptschulen,  Grundschulförderklassen</v>
      </c>
      <c r="G235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59" s="14" t="str">
        <f>LEFT(tabDaten[[#This Row],[Gld]],4) &amp; "    " &amp;VLOOKUP((tabDaten[[#This Row],[MandNr]]&amp;"x"&amp;LEFT(tabDaten[[#This Row],[Gld]],4)),tabGliederung[],2,FALSE)</f>
        <v xml:space="preserve">2110    Grundschule Bad Rappenau </v>
      </c>
      <c r="I2359" s="14" t="str">
        <f>IF(OR(LEFT(tabDaten[[#This Row],[Grp]],1)*1=3,LEFT(tabDaten[[#This Row],[Grp]],1)*1=9),LEFT(tabDaten[[#This Row],[Grp]],2),LEFT(tabDaten[[#This Row],[Grp]],1))</f>
        <v>93</v>
      </c>
      <c r="J2359" s="14" t="str">
        <f>VLOOKUP(tabDaten[[#This Row],[GrpKurz]],tabGruppierung[],2,FALSE)</f>
        <v>A   Vermögenserwerb</v>
      </c>
      <c r="K235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2110-935000.004    Grundschule Bad Rappenau Erwerb von beweglichen Sachen des  Anlagevermögens </v>
      </c>
      <c r="L2359" s="17">
        <f>IF(OR(tabDaten[[#This Row],[art]]="00",tabDaten[[#This Row],[art]]="10"),tabDaten[[#This Row],[Plan]],tabDaten[[#This Row],[Plan]]*-1)</f>
        <v>-15000</v>
      </c>
      <c r="M2359" s="18">
        <f>IF(OR(tabDaten[[#This Row],[art]]="00",tabDaten[[#This Row],[art]]="10",tabDaten[[#This Row],[art]]="60",tabDaten[[#This Row],[art]]="70"),tabDaten[[#This Row],[Rechnung]],tabDaten[[#This Row],[Rechnung]]*-1)</f>
        <v>-6855.26</v>
      </c>
      <c r="N2359" s="44">
        <v>1</v>
      </c>
      <c r="O2359" s="45" t="s">
        <v>1025</v>
      </c>
      <c r="P2359" s="45" t="s">
        <v>1061</v>
      </c>
      <c r="Q2359" s="45" t="s">
        <v>1828</v>
      </c>
      <c r="R2359" s="45" t="s">
        <v>995</v>
      </c>
      <c r="S2359" s="45" t="s">
        <v>1805</v>
      </c>
      <c r="T2359" s="44" t="s">
        <v>316</v>
      </c>
      <c r="U2359" s="46">
        <v>15000</v>
      </c>
      <c r="V2359" s="46">
        <v>6855.26</v>
      </c>
    </row>
    <row r="2360" spans="2:22" x14ac:dyDescent="0.2">
      <c r="B2360" s="14" t="str">
        <f>IF(tabDaten[[#This Row],[MandNr]]="","Fehler",IF(tabDaten[[#This Row],[MandNr]]=1,"1 Stadt Bad Rappenau","2 Eigenbetrieb Stadtenwässerung"))</f>
        <v>1 Stadt Bad Rappenau</v>
      </c>
      <c r="C2360" s="14" t="str">
        <f>IF(OR(tabDaten[[#This Row],[art]]="00",tabDaten[[#This Row],[art]]="01",tabDaten[[#This Row],[art]]="60",tabDaten[[#This Row],[art]]="61"),"0 Verwaltungshaushalt","1 Vermögenshaushalt")</f>
        <v>1 Vermögenshaushalt</v>
      </c>
      <c r="D2360" s="14" t="str">
        <f>VLOOKUP(tabDaten[[#This Row],[art]],tabKontenart[],2,FALSE)</f>
        <v>11 Ausgaben VermögenshHH</v>
      </c>
      <c r="E2360" s="14" t="str">
        <f>LEFT(tabDaten[[#This Row],[Gld]],1) &amp; "    " &amp;VLOOKUP((tabDaten[[#This Row],[MandNr]]&amp;"x"&amp;LEFT(tabDaten[[#This Row],[Gld]],1)),tabGliederung[],2,FALSE)</f>
        <v xml:space="preserve">2    Schulen </v>
      </c>
      <c r="F2360" s="14" t="str">
        <f>LEFT(tabDaten[[#This Row],[Gld]],2) &amp; "    " &amp;VLOOKUP((tabDaten[[#This Row],[MandNr]]&amp;"x"&amp;LEFT(tabDaten[[#This Row],[Gld]],2)),tabGliederung[],2,FALSE)</f>
        <v>21    Grund - Hauptschulen,  Grundschulförderklassen</v>
      </c>
      <c r="G236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0" s="14" t="str">
        <f>LEFT(tabDaten[[#This Row],[Gld]],4) &amp; "    " &amp;VLOOKUP((tabDaten[[#This Row],[MandNr]]&amp;"x"&amp;LEFT(tabDaten[[#This Row],[Gld]],4)),tabGliederung[],2,FALSE)</f>
        <v xml:space="preserve">2110    Grundschule Bad Rappenau </v>
      </c>
      <c r="I2360" s="14" t="str">
        <f>IF(OR(LEFT(tabDaten[[#This Row],[Grp]],1)*1=3,LEFT(tabDaten[[#This Row],[Grp]],1)*1=9),LEFT(tabDaten[[#This Row],[Grp]],2),LEFT(tabDaten[[#This Row],[Grp]],1))</f>
        <v>93</v>
      </c>
      <c r="J2360" s="14" t="str">
        <f>VLOOKUP(tabDaten[[#This Row],[GrpKurz]],tabGruppierung[],2,FALSE)</f>
        <v>A   Vermögenserwerb</v>
      </c>
      <c r="K236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2110-935000.005    Umstellung All IP. Gesamtmaßnahme unter 0600-935000.005 geplant  </v>
      </c>
      <c r="L2360" s="17">
        <f>IF(OR(tabDaten[[#This Row],[art]]="00",tabDaten[[#This Row],[art]]="10"),tabDaten[[#This Row],[Plan]],tabDaten[[#This Row],[Plan]]*-1)</f>
        <v>0</v>
      </c>
      <c r="M2360" s="18">
        <f>IF(OR(tabDaten[[#This Row],[art]]="00",tabDaten[[#This Row],[art]]="10",tabDaten[[#This Row],[art]]="60",tabDaten[[#This Row],[art]]="70"),tabDaten[[#This Row],[Rechnung]],tabDaten[[#This Row],[Rechnung]]*-1)</f>
        <v>-1255.33</v>
      </c>
      <c r="N2360" s="44">
        <v>1</v>
      </c>
      <c r="O2360" s="45" t="s">
        <v>1025</v>
      </c>
      <c r="P2360" s="45" t="s">
        <v>1061</v>
      </c>
      <c r="Q2360" s="45" t="s">
        <v>1828</v>
      </c>
      <c r="R2360" s="45" t="s">
        <v>995</v>
      </c>
      <c r="S2360" s="45" t="s">
        <v>2150</v>
      </c>
      <c r="T2360" s="44" t="s">
        <v>2153</v>
      </c>
      <c r="U2360" s="46">
        <v>0</v>
      </c>
      <c r="V2360" s="46">
        <v>1255.33</v>
      </c>
    </row>
    <row r="2361" spans="2:22" x14ac:dyDescent="0.2">
      <c r="B2361" s="14" t="str">
        <f>IF(tabDaten[[#This Row],[MandNr]]="","Fehler",IF(tabDaten[[#This Row],[MandNr]]=1,"1 Stadt Bad Rappenau","2 Eigenbetrieb Stadtenwässerung"))</f>
        <v>1 Stadt Bad Rappenau</v>
      </c>
      <c r="C2361" s="14" t="str">
        <f>IF(OR(tabDaten[[#This Row],[art]]="00",tabDaten[[#This Row],[art]]="01",tabDaten[[#This Row],[art]]="60",tabDaten[[#This Row],[art]]="61"),"0 Verwaltungshaushalt","1 Vermögenshaushalt")</f>
        <v>1 Vermögenshaushalt</v>
      </c>
      <c r="D2361" s="14" t="str">
        <f>VLOOKUP(tabDaten[[#This Row],[art]],tabKontenart[],2,FALSE)</f>
        <v>11 Ausgaben VermögenshHH</v>
      </c>
      <c r="E2361" s="14" t="str">
        <f>LEFT(tabDaten[[#This Row],[Gld]],1) &amp; "    " &amp;VLOOKUP((tabDaten[[#This Row],[MandNr]]&amp;"x"&amp;LEFT(tabDaten[[#This Row],[Gld]],1)),tabGliederung[],2,FALSE)</f>
        <v xml:space="preserve">2    Schulen </v>
      </c>
      <c r="F2361" s="14" t="str">
        <f>LEFT(tabDaten[[#This Row],[Gld]],2) &amp; "    " &amp;VLOOKUP((tabDaten[[#This Row],[MandNr]]&amp;"x"&amp;LEFT(tabDaten[[#This Row],[Gld]],2)),tabGliederung[],2,FALSE)</f>
        <v>21    Grund - Hauptschulen,  Grundschulförderklassen</v>
      </c>
      <c r="G236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1" s="14" t="str">
        <f>LEFT(tabDaten[[#This Row],[Gld]],4) &amp; "    " &amp;VLOOKUP((tabDaten[[#This Row],[MandNr]]&amp;"x"&amp;LEFT(tabDaten[[#This Row],[Gld]],4)),tabGliederung[],2,FALSE)</f>
        <v xml:space="preserve">2110    Grundschule Bad Rappenau </v>
      </c>
      <c r="I2361" s="14" t="str">
        <f>IF(OR(LEFT(tabDaten[[#This Row],[Grp]],1)*1=3,LEFT(tabDaten[[#This Row],[Grp]],1)*1=9),LEFT(tabDaten[[#This Row],[Grp]],2),LEFT(tabDaten[[#This Row],[Grp]],1))</f>
        <v>93</v>
      </c>
      <c r="J2361" s="14" t="str">
        <f>VLOOKUP(tabDaten[[#This Row],[GrpKurz]],tabGruppierung[],2,FALSE)</f>
        <v>A   Vermögenserwerb</v>
      </c>
      <c r="K236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2110-935000.018    Erwerb von beweglichen Sachen des Anlagevermögens  </v>
      </c>
      <c r="L2361" s="17">
        <f>IF(OR(tabDaten[[#This Row],[art]]="00",tabDaten[[#This Row],[art]]="10"),tabDaten[[#This Row],[Plan]],tabDaten[[#This Row],[Plan]]*-1)</f>
        <v>0</v>
      </c>
      <c r="M2361" s="18">
        <f>IF(OR(tabDaten[[#This Row],[art]]="00",tabDaten[[#This Row],[art]]="10",tabDaten[[#This Row],[art]]="60",tabDaten[[#This Row],[art]]="70"),tabDaten[[#This Row],[Rechnung]],tabDaten[[#This Row],[Rechnung]]*-1)</f>
        <v>-20038.509999999998</v>
      </c>
      <c r="N2361" s="44">
        <v>1</v>
      </c>
      <c r="O2361" s="45" t="s">
        <v>1025</v>
      </c>
      <c r="P2361" s="45" t="s">
        <v>1061</v>
      </c>
      <c r="Q2361" s="45" t="s">
        <v>1828</v>
      </c>
      <c r="R2361" s="45" t="s">
        <v>995</v>
      </c>
      <c r="S2361" s="45" t="s">
        <v>2228</v>
      </c>
      <c r="T2361" s="44" t="s">
        <v>310</v>
      </c>
      <c r="U2361" s="46">
        <v>0</v>
      </c>
      <c r="V2361" s="46">
        <v>20038.509999999998</v>
      </c>
    </row>
    <row r="2362" spans="2:22" x14ac:dyDescent="0.2">
      <c r="B2362" s="14" t="str">
        <f>IF(tabDaten[[#This Row],[MandNr]]="","Fehler",IF(tabDaten[[#This Row],[MandNr]]=1,"1 Stadt Bad Rappenau","2 Eigenbetrieb Stadtenwässerung"))</f>
        <v>1 Stadt Bad Rappenau</v>
      </c>
      <c r="C2362" s="14" t="str">
        <f>IF(OR(tabDaten[[#This Row],[art]]="00",tabDaten[[#This Row],[art]]="01",tabDaten[[#This Row],[art]]="60",tabDaten[[#This Row],[art]]="61"),"0 Verwaltungshaushalt","1 Vermögenshaushalt")</f>
        <v>1 Vermögenshaushalt</v>
      </c>
      <c r="D2362" s="14" t="str">
        <f>VLOOKUP(tabDaten[[#This Row],[art]],tabKontenart[],2,FALSE)</f>
        <v>11 Ausgaben VermögenshHH</v>
      </c>
      <c r="E2362" s="14" t="str">
        <f>LEFT(tabDaten[[#This Row],[Gld]],1) &amp; "    " &amp;VLOOKUP((tabDaten[[#This Row],[MandNr]]&amp;"x"&amp;LEFT(tabDaten[[#This Row],[Gld]],1)),tabGliederung[],2,FALSE)</f>
        <v xml:space="preserve">2    Schulen </v>
      </c>
      <c r="F2362" s="14" t="str">
        <f>LEFT(tabDaten[[#This Row],[Gld]],2) &amp; "    " &amp;VLOOKUP((tabDaten[[#This Row],[MandNr]]&amp;"x"&amp;LEFT(tabDaten[[#This Row],[Gld]],2)),tabGliederung[],2,FALSE)</f>
        <v>21    Grund - Hauptschulen,  Grundschulförderklassen</v>
      </c>
      <c r="G236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2" s="14" t="str">
        <f>LEFT(tabDaten[[#This Row],[Gld]],4) &amp; "    " &amp;VLOOKUP((tabDaten[[#This Row],[MandNr]]&amp;"x"&amp;LEFT(tabDaten[[#This Row],[Gld]],4)),tabGliederung[],2,FALSE)</f>
        <v xml:space="preserve">2110    Grundschule Bad Rappenau </v>
      </c>
      <c r="I2362" s="14" t="str">
        <f>IF(OR(LEFT(tabDaten[[#This Row],[Grp]],1)*1=3,LEFT(tabDaten[[#This Row],[Grp]],1)*1=9),LEFT(tabDaten[[#This Row],[Grp]],2),LEFT(tabDaten[[#This Row],[Grp]],1))</f>
        <v>93</v>
      </c>
      <c r="J2362" s="14" t="str">
        <f>VLOOKUP(tabDaten[[#This Row],[GrpKurz]],tabGruppierung[],2,FALSE)</f>
        <v>A   Vermögenserwerb</v>
      </c>
      <c r="K236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2110-935000.104    Grundschule Babstadt Erwerb von beweglichen Sachen des  Anlagevermögens </v>
      </c>
      <c r="L2362" s="17">
        <f>IF(OR(tabDaten[[#This Row],[art]]="00",tabDaten[[#This Row],[art]]="10"),tabDaten[[#This Row],[Plan]],tabDaten[[#This Row],[Plan]]*-1)</f>
        <v>-1000</v>
      </c>
      <c r="M2362" s="18">
        <f>IF(OR(tabDaten[[#This Row],[art]]="00",tabDaten[[#This Row],[art]]="10",tabDaten[[#This Row],[art]]="60",tabDaten[[#This Row],[art]]="70"),tabDaten[[#This Row],[Rechnung]],tabDaten[[#This Row],[Rechnung]]*-1)</f>
        <v>0</v>
      </c>
      <c r="N2362" s="44">
        <v>1</v>
      </c>
      <c r="O2362" s="45" t="s">
        <v>1025</v>
      </c>
      <c r="P2362" s="45" t="s">
        <v>1061</v>
      </c>
      <c r="Q2362" s="45" t="s">
        <v>1828</v>
      </c>
      <c r="R2362" s="45" t="s">
        <v>995</v>
      </c>
      <c r="S2362" s="45" t="s">
        <v>1833</v>
      </c>
      <c r="T2362" s="44" t="s">
        <v>317</v>
      </c>
      <c r="U2362" s="46">
        <v>1000</v>
      </c>
      <c r="V2362" s="46">
        <v>0</v>
      </c>
    </row>
    <row r="2363" spans="2:22" x14ac:dyDescent="0.2">
      <c r="B2363" s="14" t="str">
        <f>IF(tabDaten[[#This Row],[MandNr]]="","Fehler",IF(tabDaten[[#This Row],[MandNr]]=1,"1 Stadt Bad Rappenau","2 Eigenbetrieb Stadtenwässerung"))</f>
        <v>1 Stadt Bad Rappenau</v>
      </c>
      <c r="C2363" s="14" t="str">
        <f>IF(OR(tabDaten[[#This Row],[art]]="00",tabDaten[[#This Row],[art]]="01",tabDaten[[#This Row],[art]]="60",tabDaten[[#This Row],[art]]="61"),"0 Verwaltungshaushalt","1 Vermögenshaushalt")</f>
        <v>1 Vermögenshaushalt</v>
      </c>
      <c r="D2363" s="14" t="str">
        <f>VLOOKUP(tabDaten[[#This Row],[art]],tabKontenart[],2,FALSE)</f>
        <v>11 Ausgaben VermögenshHH</v>
      </c>
      <c r="E2363" s="14" t="str">
        <f>LEFT(tabDaten[[#This Row],[Gld]],1) &amp; "    " &amp;VLOOKUP((tabDaten[[#This Row],[MandNr]]&amp;"x"&amp;LEFT(tabDaten[[#This Row],[Gld]],1)),tabGliederung[],2,FALSE)</f>
        <v xml:space="preserve">2    Schulen </v>
      </c>
      <c r="F2363" s="14" t="str">
        <f>LEFT(tabDaten[[#This Row],[Gld]],2) &amp; "    " &amp;VLOOKUP((tabDaten[[#This Row],[MandNr]]&amp;"x"&amp;LEFT(tabDaten[[#This Row],[Gld]],2)),tabGliederung[],2,FALSE)</f>
        <v>21    Grund - Hauptschulen,  Grundschulförderklassen</v>
      </c>
      <c r="G236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3" s="14" t="str">
        <f>LEFT(tabDaten[[#This Row],[Gld]],4) &amp; "    " &amp;VLOOKUP((tabDaten[[#This Row],[MandNr]]&amp;"x"&amp;LEFT(tabDaten[[#This Row],[Gld]],4)),tabGliederung[],2,FALSE)</f>
        <v xml:space="preserve">2110    Grundschule Bad Rappenau </v>
      </c>
      <c r="I2363" s="14" t="str">
        <f>IF(OR(LEFT(tabDaten[[#This Row],[Grp]],1)*1=3,LEFT(tabDaten[[#This Row],[Grp]],1)*1=9),LEFT(tabDaten[[#This Row],[Grp]],2),LEFT(tabDaten[[#This Row],[Grp]],1))</f>
        <v>93</v>
      </c>
      <c r="J2363" s="14" t="str">
        <f>VLOOKUP(tabDaten[[#This Row],[GrpKurz]],tabGruppierung[],2,FALSE)</f>
        <v>A   Vermögenserwerb</v>
      </c>
      <c r="K236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2110-935000.105    Umstellung All IP. Gesamtmaßnahme unter 0600-935000.005 geplant  </v>
      </c>
      <c r="L2363" s="17">
        <f>IF(OR(tabDaten[[#This Row],[art]]="00",tabDaten[[#This Row],[art]]="10"),tabDaten[[#This Row],[Plan]],tabDaten[[#This Row],[Plan]]*-1)</f>
        <v>0</v>
      </c>
      <c r="M2363" s="18">
        <f>IF(OR(tabDaten[[#This Row],[art]]="00",tabDaten[[#This Row],[art]]="10",tabDaten[[#This Row],[art]]="60",tabDaten[[#This Row],[art]]="70"),tabDaten[[#This Row],[Rechnung]],tabDaten[[#This Row],[Rechnung]]*-1)</f>
        <v>-843.71</v>
      </c>
      <c r="N2363" s="44">
        <v>1</v>
      </c>
      <c r="O2363" s="45" t="s">
        <v>1025</v>
      </c>
      <c r="P2363" s="45" t="s">
        <v>1061</v>
      </c>
      <c r="Q2363" s="45" t="s">
        <v>1828</v>
      </c>
      <c r="R2363" s="45" t="s">
        <v>995</v>
      </c>
      <c r="S2363" s="45" t="s">
        <v>2225</v>
      </c>
      <c r="T2363" s="44" t="s">
        <v>2153</v>
      </c>
      <c r="U2363" s="46">
        <v>0</v>
      </c>
      <c r="V2363" s="46">
        <v>843.71</v>
      </c>
    </row>
    <row r="2364" spans="2:22" x14ac:dyDescent="0.2">
      <c r="B2364" s="14" t="str">
        <f>IF(tabDaten[[#This Row],[MandNr]]="","Fehler",IF(tabDaten[[#This Row],[MandNr]]=1,"1 Stadt Bad Rappenau","2 Eigenbetrieb Stadtenwässerung"))</f>
        <v>1 Stadt Bad Rappenau</v>
      </c>
      <c r="C2364" s="14" t="str">
        <f>IF(OR(tabDaten[[#This Row],[art]]="00",tabDaten[[#This Row],[art]]="01",tabDaten[[#This Row],[art]]="60",tabDaten[[#This Row],[art]]="61"),"0 Verwaltungshaushalt","1 Vermögenshaushalt")</f>
        <v>1 Vermögenshaushalt</v>
      </c>
      <c r="D2364" s="14" t="str">
        <f>VLOOKUP(tabDaten[[#This Row],[art]],tabKontenart[],2,FALSE)</f>
        <v>11 Ausgaben VermögenshHH</v>
      </c>
      <c r="E2364" s="14" t="str">
        <f>LEFT(tabDaten[[#This Row],[Gld]],1) &amp; "    " &amp;VLOOKUP((tabDaten[[#This Row],[MandNr]]&amp;"x"&amp;LEFT(tabDaten[[#This Row],[Gld]],1)),tabGliederung[],2,FALSE)</f>
        <v xml:space="preserve">2    Schulen </v>
      </c>
      <c r="F2364" s="14" t="str">
        <f>LEFT(tabDaten[[#This Row],[Gld]],2) &amp; "    " &amp;VLOOKUP((tabDaten[[#This Row],[MandNr]]&amp;"x"&amp;LEFT(tabDaten[[#This Row],[Gld]],2)),tabGliederung[],2,FALSE)</f>
        <v>21    Grund - Hauptschulen,  Grundschulförderklassen</v>
      </c>
      <c r="G236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4" s="14" t="str">
        <f>LEFT(tabDaten[[#This Row],[Gld]],4) &amp; "    " &amp;VLOOKUP((tabDaten[[#This Row],[MandNr]]&amp;"x"&amp;LEFT(tabDaten[[#This Row],[Gld]],4)),tabGliederung[],2,FALSE)</f>
        <v xml:space="preserve">2110    Grundschule Bad Rappenau </v>
      </c>
      <c r="I2364" s="14" t="str">
        <f>IF(OR(LEFT(tabDaten[[#This Row],[Grp]],1)*1=3,LEFT(tabDaten[[#This Row],[Grp]],1)*1=9),LEFT(tabDaten[[#This Row],[Grp]],2),LEFT(tabDaten[[#This Row],[Grp]],1))</f>
        <v>93</v>
      </c>
      <c r="J2364" s="14" t="str">
        <f>VLOOKUP(tabDaten[[#This Row],[GrpKurz]],tabGruppierung[],2,FALSE)</f>
        <v>A   Vermögenserwerb</v>
      </c>
      <c r="K236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2110-935000.204    Grundschule Bonfeld Erwerb von beweglichen Sachen des  Anlagevermögens </v>
      </c>
      <c r="L2364" s="17">
        <f>IF(OR(tabDaten[[#This Row],[art]]="00",tabDaten[[#This Row],[art]]="10"),tabDaten[[#This Row],[Plan]],tabDaten[[#This Row],[Plan]]*-1)</f>
        <v>-1000</v>
      </c>
      <c r="M2364" s="18">
        <f>IF(OR(tabDaten[[#This Row],[art]]="00",tabDaten[[#This Row],[art]]="10",tabDaten[[#This Row],[art]]="60",tabDaten[[#This Row],[art]]="70"),tabDaten[[#This Row],[Rechnung]],tabDaten[[#This Row],[Rechnung]]*-1)</f>
        <v>0</v>
      </c>
      <c r="N2364" s="44">
        <v>1</v>
      </c>
      <c r="O2364" s="45" t="s">
        <v>1025</v>
      </c>
      <c r="P2364" s="45" t="s">
        <v>1061</v>
      </c>
      <c r="Q2364" s="45" t="s">
        <v>1828</v>
      </c>
      <c r="R2364" s="45" t="s">
        <v>995</v>
      </c>
      <c r="S2364" s="45" t="s">
        <v>1834</v>
      </c>
      <c r="T2364" s="44" t="s">
        <v>318</v>
      </c>
      <c r="U2364" s="46">
        <v>1000</v>
      </c>
      <c r="V2364" s="46">
        <v>0</v>
      </c>
    </row>
    <row r="2365" spans="2:22" x14ac:dyDescent="0.2">
      <c r="B2365" s="14" t="str">
        <f>IF(tabDaten[[#This Row],[MandNr]]="","Fehler",IF(tabDaten[[#This Row],[MandNr]]=1,"1 Stadt Bad Rappenau","2 Eigenbetrieb Stadtenwässerung"))</f>
        <v>1 Stadt Bad Rappenau</v>
      </c>
      <c r="C2365" s="14" t="str">
        <f>IF(OR(tabDaten[[#This Row],[art]]="00",tabDaten[[#This Row],[art]]="01",tabDaten[[#This Row],[art]]="60",tabDaten[[#This Row],[art]]="61"),"0 Verwaltungshaushalt","1 Vermögenshaushalt")</f>
        <v>1 Vermögenshaushalt</v>
      </c>
      <c r="D2365" s="14" t="str">
        <f>VLOOKUP(tabDaten[[#This Row],[art]],tabKontenart[],2,FALSE)</f>
        <v>11 Ausgaben VermögenshHH</v>
      </c>
      <c r="E2365" s="14" t="str">
        <f>LEFT(tabDaten[[#This Row],[Gld]],1) &amp; "    " &amp;VLOOKUP((tabDaten[[#This Row],[MandNr]]&amp;"x"&amp;LEFT(tabDaten[[#This Row],[Gld]],1)),tabGliederung[],2,FALSE)</f>
        <v xml:space="preserve">2    Schulen </v>
      </c>
      <c r="F2365" s="14" t="str">
        <f>LEFT(tabDaten[[#This Row],[Gld]],2) &amp; "    " &amp;VLOOKUP((tabDaten[[#This Row],[MandNr]]&amp;"x"&amp;LEFT(tabDaten[[#This Row],[Gld]],2)),tabGliederung[],2,FALSE)</f>
        <v>21    Grund - Hauptschulen,  Grundschulförderklassen</v>
      </c>
      <c r="G236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5" s="14" t="str">
        <f>LEFT(tabDaten[[#This Row],[Gld]],4) &amp; "    " &amp;VLOOKUP((tabDaten[[#This Row],[MandNr]]&amp;"x"&amp;LEFT(tabDaten[[#This Row],[Gld]],4)),tabGliederung[],2,FALSE)</f>
        <v xml:space="preserve">2110    Grundschule Bad Rappenau </v>
      </c>
      <c r="I2365" s="14" t="str">
        <f>IF(OR(LEFT(tabDaten[[#This Row],[Grp]],1)*1=3,LEFT(tabDaten[[#This Row],[Grp]],1)*1=9),LEFT(tabDaten[[#This Row],[Grp]],2),LEFT(tabDaten[[#This Row],[Grp]],1))</f>
        <v>93</v>
      </c>
      <c r="J2365" s="14" t="str">
        <f>VLOOKUP(tabDaten[[#This Row],[GrpKurz]],tabGruppierung[],2,FALSE)</f>
        <v>A   Vermögenserwerb</v>
      </c>
      <c r="K236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2110-935000.304    Grundschule Fürfeld Erwerb von beweglichen Sachen des  Anlagevermögens </v>
      </c>
      <c r="L2365" s="17">
        <f>IF(OR(tabDaten[[#This Row],[art]]="00",tabDaten[[#This Row],[art]]="10"),tabDaten[[#This Row],[Plan]],tabDaten[[#This Row],[Plan]]*-1)</f>
        <v>-1000</v>
      </c>
      <c r="M2365" s="18">
        <f>IF(OR(tabDaten[[#This Row],[art]]="00",tabDaten[[#This Row],[art]]="10",tabDaten[[#This Row],[art]]="60",tabDaten[[#This Row],[art]]="70"),tabDaten[[#This Row],[Rechnung]],tabDaten[[#This Row],[Rechnung]]*-1)</f>
        <v>0</v>
      </c>
      <c r="N2365" s="44">
        <v>1</v>
      </c>
      <c r="O2365" s="45" t="s">
        <v>1025</v>
      </c>
      <c r="P2365" s="45" t="s">
        <v>1061</v>
      </c>
      <c r="Q2365" s="45" t="s">
        <v>1828</v>
      </c>
      <c r="R2365" s="45" t="s">
        <v>995</v>
      </c>
      <c r="S2365" s="45" t="s">
        <v>1809</v>
      </c>
      <c r="T2365" s="44" t="s">
        <v>319</v>
      </c>
      <c r="U2365" s="46">
        <v>1000</v>
      </c>
      <c r="V2365" s="46">
        <v>0</v>
      </c>
    </row>
    <row r="2366" spans="2:22" x14ac:dyDescent="0.2">
      <c r="B2366" s="14" t="str">
        <f>IF(tabDaten[[#This Row],[MandNr]]="","Fehler",IF(tabDaten[[#This Row],[MandNr]]=1,"1 Stadt Bad Rappenau","2 Eigenbetrieb Stadtenwässerung"))</f>
        <v>1 Stadt Bad Rappenau</v>
      </c>
      <c r="C2366" s="14" t="str">
        <f>IF(OR(tabDaten[[#This Row],[art]]="00",tabDaten[[#This Row],[art]]="01",tabDaten[[#This Row],[art]]="60",tabDaten[[#This Row],[art]]="61"),"0 Verwaltungshaushalt","1 Vermögenshaushalt")</f>
        <v>1 Vermögenshaushalt</v>
      </c>
      <c r="D2366" s="14" t="str">
        <f>VLOOKUP(tabDaten[[#This Row],[art]],tabKontenart[],2,FALSE)</f>
        <v>11 Ausgaben VermögenshHH</v>
      </c>
      <c r="E2366" s="14" t="str">
        <f>LEFT(tabDaten[[#This Row],[Gld]],1) &amp; "    " &amp;VLOOKUP((tabDaten[[#This Row],[MandNr]]&amp;"x"&amp;LEFT(tabDaten[[#This Row],[Gld]],1)),tabGliederung[],2,FALSE)</f>
        <v xml:space="preserve">2    Schulen </v>
      </c>
      <c r="F2366" s="14" t="str">
        <f>LEFT(tabDaten[[#This Row],[Gld]],2) &amp; "    " &amp;VLOOKUP((tabDaten[[#This Row],[MandNr]]&amp;"x"&amp;LEFT(tabDaten[[#This Row],[Gld]],2)),tabGliederung[],2,FALSE)</f>
        <v>21    Grund - Hauptschulen,  Grundschulförderklassen</v>
      </c>
      <c r="G236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6" s="14" t="str">
        <f>LEFT(tabDaten[[#This Row],[Gld]],4) &amp; "    " &amp;VLOOKUP((tabDaten[[#This Row],[MandNr]]&amp;"x"&amp;LEFT(tabDaten[[#This Row],[Gld]],4)),tabGliederung[],2,FALSE)</f>
        <v xml:space="preserve">2110    Grundschule Bad Rappenau </v>
      </c>
      <c r="I2366" s="14" t="str">
        <f>IF(OR(LEFT(tabDaten[[#This Row],[Grp]],1)*1=3,LEFT(tabDaten[[#This Row],[Grp]],1)*1=9),LEFT(tabDaten[[#This Row],[Grp]],2),LEFT(tabDaten[[#This Row],[Grp]],1))</f>
        <v>93</v>
      </c>
      <c r="J2366" s="14" t="str">
        <f>VLOOKUP(tabDaten[[#This Row],[GrpKurz]],tabGruppierung[],2,FALSE)</f>
        <v>A   Vermögenserwerb</v>
      </c>
      <c r="K236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2110-935000.305    Umstellung All IP. Gesamtmaßnahme unter 0600-935000.005 geplant  </v>
      </c>
      <c r="L2366" s="17">
        <f>IF(OR(tabDaten[[#This Row],[art]]="00",tabDaten[[#This Row],[art]]="10"),tabDaten[[#This Row],[Plan]],tabDaten[[#This Row],[Plan]]*-1)</f>
        <v>0</v>
      </c>
      <c r="M2366" s="18">
        <f>IF(OR(tabDaten[[#This Row],[art]]="00",tabDaten[[#This Row],[art]]="10",tabDaten[[#This Row],[art]]="60",tabDaten[[#This Row],[art]]="70"),tabDaten[[#This Row],[Rechnung]],tabDaten[[#This Row],[Rechnung]]*-1)</f>
        <v>-838.95</v>
      </c>
      <c r="N2366" s="44">
        <v>1</v>
      </c>
      <c r="O2366" s="45" t="s">
        <v>1025</v>
      </c>
      <c r="P2366" s="45" t="s">
        <v>1061</v>
      </c>
      <c r="Q2366" s="45" t="s">
        <v>1828</v>
      </c>
      <c r="R2366" s="45" t="s">
        <v>995</v>
      </c>
      <c r="S2366" s="45" t="s">
        <v>2155</v>
      </c>
      <c r="T2366" s="44" t="s">
        <v>2153</v>
      </c>
      <c r="U2366" s="46">
        <v>0</v>
      </c>
      <c r="V2366" s="46">
        <v>838.95</v>
      </c>
    </row>
    <row r="2367" spans="2:22" x14ac:dyDescent="0.2">
      <c r="B2367" s="14" t="str">
        <f>IF(tabDaten[[#This Row],[MandNr]]="","Fehler",IF(tabDaten[[#This Row],[MandNr]]=1,"1 Stadt Bad Rappenau","2 Eigenbetrieb Stadtenwässerung"))</f>
        <v>1 Stadt Bad Rappenau</v>
      </c>
      <c r="C2367" s="14" t="str">
        <f>IF(OR(tabDaten[[#This Row],[art]]="00",tabDaten[[#This Row],[art]]="01",tabDaten[[#This Row],[art]]="60",tabDaten[[#This Row],[art]]="61"),"0 Verwaltungshaushalt","1 Vermögenshaushalt")</f>
        <v>1 Vermögenshaushalt</v>
      </c>
      <c r="D2367" s="14" t="str">
        <f>VLOOKUP(tabDaten[[#This Row],[art]],tabKontenart[],2,FALSE)</f>
        <v>11 Ausgaben VermögenshHH</v>
      </c>
      <c r="E2367" s="14" t="str">
        <f>LEFT(tabDaten[[#This Row],[Gld]],1) &amp; "    " &amp;VLOOKUP((tabDaten[[#This Row],[MandNr]]&amp;"x"&amp;LEFT(tabDaten[[#This Row],[Gld]],1)),tabGliederung[],2,FALSE)</f>
        <v xml:space="preserve">2    Schulen </v>
      </c>
      <c r="F2367" s="14" t="str">
        <f>LEFT(tabDaten[[#This Row],[Gld]],2) &amp; "    " &amp;VLOOKUP((tabDaten[[#This Row],[MandNr]]&amp;"x"&amp;LEFT(tabDaten[[#This Row],[Gld]],2)),tabGliederung[],2,FALSE)</f>
        <v>21    Grund - Hauptschulen,  Grundschulförderklassen</v>
      </c>
      <c r="G236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7" s="14" t="str">
        <f>LEFT(tabDaten[[#This Row],[Gld]],4) &amp; "    " &amp;VLOOKUP((tabDaten[[#This Row],[MandNr]]&amp;"x"&amp;LEFT(tabDaten[[#This Row],[Gld]],4)),tabGliederung[],2,FALSE)</f>
        <v xml:space="preserve">2110    Grundschule Bad Rappenau </v>
      </c>
      <c r="I2367" s="14" t="str">
        <f>IF(OR(LEFT(tabDaten[[#This Row],[Grp]],1)*1=3,LEFT(tabDaten[[#This Row],[Grp]],1)*1=9),LEFT(tabDaten[[#This Row],[Grp]],2),LEFT(tabDaten[[#This Row],[Grp]],1))</f>
        <v>93</v>
      </c>
      <c r="J2367" s="14" t="str">
        <f>VLOOKUP(tabDaten[[#This Row],[GrpKurz]],tabGruppierung[],2,FALSE)</f>
        <v>A   Vermögenserwerb</v>
      </c>
      <c r="K236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2110-935000.404    Grundschule Grombach Erwerb von beweglichen Sachen des  Anlagevermögens </v>
      </c>
      <c r="L2367" s="17">
        <f>IF(OR(tabDaten[[#This Row],[art]]="00",tabDaten[[#This Row],[art]]="10"),tabDaten[[#This Row],[Plan]],tabDaten[[#This Row],[Plan]]*-1)</f>
        <v>-2300</v>
      </c>
      <c r="M2367" s="18">
        <f>IF(OR(tabDaten[[#This Row],[art]]="00",tabDaten[[#This Row],[art]]="10",tabDaten[[#This Row],[art]]="60",tabDaten[[#This Row],[art]]="70"),tabDaten[[#This Row],[Rechnung]],tabDaten[[#This Row],[Rechnung]]*-1)</f>
        <v>0</v>
      </c>
      <c r="N2367" s="44">
        <v>1</v>
      </c>
      <c r="O2367" s="45" t="s">
        <v>1025</v>
      </c>
      <c r="P2367" s="45" t="s">
        <v>1061</v>
      </c>
      <c r="Q2367" s="45" t="s">
        <v>1828</v>
      </c>
      <c r="R2367" s="45" t="s">
        <v>995</v>
      </c>
      <c r="S2367" s="45" t="s">
        <v>1835</v>
      </c>
      <c r="T2367" s="44" t="s">
        <v>320</v>
      </c>
      <c r="U2367" s="46">
        <v>2300</v>
      </c>
      <c r="V2367" s="46">
        <v>0</v>
      </c>
    </row>
    <row r="2368" spans="2:22" x14ac:dyDescent="0.2">
      <c r="B2368" s="14" t="str">
        <f>IF(tabDaten[[#This Row],[MandNr]]="","Fehler",IF(tabDaten[[#This Row],[MandNr]]=1,"1 Stadt Bad Rappenau","2 Eigenbetrieb Stadtenwässerung"))</f>
        <v>1 Stadt Bad Rappenau</v>
      </c>
      <c r="C2368" s="14" t="str">
        <f>IF(OR(tabDaten[[#This Row],[art]]="00",tabDaten[[#This Row],[art]]="01",tabDaten[[#This Row],[art]]="60",tabDaten[[#This Row],[art]]="61"),"0 Verwaltungshaushalt","1 Vermögenshaushalt")</f>
        <v>1 Vermögenshaushalt</v>
      </c>
      <c r="D2368" s="14" t="str">
        <f>VLOOKUP(tabDaten[[#This Row],[art]],tabKontenart[],2,FALSE)</f>
        <v>11 Ausgaben VermögenshHH</v>
      </c>
      <c r="E2368" s="14" t="str">
        <f>LEFT(tabDaten[[#This Row],[Gld]],1) &amp; "    " &amp;VLOOKUP((tabDaten[[#This Row],[MandNr]]&amp;"x"&amp;LEFT(tabDaten[[#This Row],[Gld]],1)),tabGliederung[],2,FALSE)</f>
        <v xml:space="preserve">2    Schulen </v>
      </c>
      <c r="F2368" s="14" t="str">
        <f>LEFT(tabDaten[[#This Row],[Gld]],2) &amp; "    " &amp;VLOOKUP((tabDaten[[#This Row],[MandNr]]&amp;"x"&amp;LEFT(tabDaten[[#This Row],[Gld]],2)),tabGliederung[],2,FALSE)</f>
        <v>21    Grund - Hauptschulen,  Grundschulförderklassen</v>
      </c>
      <c r="G236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8" s="14" t="str">
        <f>LEFT(tabDaten[[#This Row],[Gld]],4) &amp; "    " &amp;VLOOKUP((tabDaten[[#This Row],[MandNr]]&amp;"x"&amp;LEFT(tabDaten[[#This Row],[Gld]],4)),tabGliederung[],2,FALSE)</f>
        <v xml:space="preserve">2110    Grundschule Bad Rappenau </v>
      </c>
      <c r="I2368" s="14" t="str">
        <f>IF(OR(LEFT(tabDaten[[#This Row],[Grp]],1)*1=3,LEFT(tabDaten[[#This Row],[Grp]],1)*1=9),LEFT(tabDaten[[#This Row],[Grp]],2),LEFT(tabDaten[[#This Row],[Grp]],1))</f>
        <v>93</v>
      </c>
      <c r="J2368" s="14" t="str">
        <f>VLOOKUP(tabDaten[[#This Row],[GrpKurz]],tabGruppierung[],2,FALSE)</f>
        <v>A   Vermögenserwerb</v>
      </c>
      <c r="K236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2110-935000.405    Umstellung All IP. Gesamtmaßnahme unter 0600-935000.005 geplant  </v>
      </c>
      <c r="L2368" s="17">
        <f>IF(OR(tabDaten[[#This Row],[art]]="00",tabDaten[[#This Row],[art]]="10"),tabDaten[[#This Row],[Plan]],tabDaten[[#This Row],[Plan]]*-1)</f>
        <v>0</v>
      </c>
      <c r="M2368" s="18">
        <f>IF(OR(tabDaten[[#This Row],[art]]="00",tabDaten[[#This Row],[art]]="10",tabDaten[[#This Row],[art]]="60",tabDaten[[#This Row],[art]]="70"),tabDaten[[#This Row],[Rechnung]],tabDaten[[#This Row],[Rechnung]]*-1)</f>
        <v>-600.95000000000005</v>
      </c>
      <c r="N2368" s="44">
        <v>1</v>
      </c>
      <c r="O2368" s="45" t="s">
        <v>1025</v>
      </c>
      <c r="P2368" s="45" t="s">
        <v>1061</v>
      </c>
      <c r="Q2368" s="45" t="s">
        <v>1828</v>
      </c>
      <c r="R2368" s="45" t="s">
        <v>995</v>
      </c>
      <c r="S2368" s="45" t="s">
        <v>1146</v>
      </c>
      <c r="T2368" s="44" t="s">
        <v>2153</v>
      </c>
      <c r="U2368" s="46">
        <v>0</v>
      </c>
      <c r="V2368" s="46">
        <v>600.95000000000005</v>
      </c>
    </row>
    <row r="2369" spans="2:22" x14ac:dyDescent="0.2">
      <c r="B2369" s="14" t="str">
        <f>IF(tabDaten[[#This Row],[MandNr]]="","Fehler",IF(tabDaten[[#This Row],[MandNr]]=1,"1 Stadt Bad Rappenau","2 Eigenbetrieb Stadtenwässerung"))</f>
        <v>1 Stadt Bad Rappenau</v>
      </c>
      <c r="C2369" s="14" t="str">
        <f>IF(OR(tabDaten[[#This Row],[art]]="00",tabDaten[[#This Row],[art]]="01",tabDaten[[#This Row],[art]]="60",tabDaten[[#This Row],[art]]="61"),"0 Verwaltungshaushalt","1 Vermögenshaushalt")</f>
        <v>1 Vermögenshaushalt</v>
      </c>
      <c r="D2369" s="14" t="str">
        <f>VLOOKUP(tabDaten[[#This Row],[art]],tabKontenart[],2,FALSE)</f>
        <v>11 Ausgaben VermögenshHH</v>
      </c>
      <c r="E2369" s="14" t="str">
        <f>LEFT(tabDaten[[#This Row],[Gld]],1) &amp; "    " &amp;VLOOKUP((tabDaten[[#This Row],[MandNr]]&amp;"x"&amp;LEFT(tabDaten[[#This Row],[Gld]],1)),tabGliederung[],2,FALSE)</f>
        <v xml:space="preserve">2    Schulen </v>
      </c>
      <c r="F2369" s="14" t="str">
        <f>LEFT(tabDaten[[#This Row],[Gld]],2) &amp; "    " &amp;VLOOKUP((tabDaten[[#This Row],[MandNr]]&amp;"x"&amp;LEFT(tabDaten[[#This Row],[Gld]],2)),tabGliederung[],2,FALSE)</f>
        <v>21    Grund - Hauptschulen,  Grundschulförderklassen</v>
      </c>
      <c r="G236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69" s="14" t="str">
        <f>LEFT(tabDaten[[#This Row],[Gld]],4) &amp; "    " &amp;VLOOKUP((tabDaten[[#This Row],[MandNr]]&amp;"x"&amp;LEFT(tabDaten[[#This Row],[Gld]],4)),tabGliederung[],2,FALSE)</f>
        <v xml:space="preserve">2110    Grundschule Bad Rappenau </v>
      </c>
      <c r="I2369" s="14" t="str">
        <f>IF(OR(LEFT(tabDaten[[#This Row],[Grp]],1)*1=3,LEFT(tabDaten[[#This Row],[Grp]],1)*1=9),LEFT(tabDaten[[#This Row],[Grp]],2),LEFT(tabDaten[[#This Row],[Grp]],1))</f>
        <v>93</v>
      </c>
      <c r="J2369" s="14" t="str">
        <f>VLOOKUP(tabDaten[[#This Row],[GrpKurz]],tabGruppierung[],2,FALSE)</f>
        <v>A   Vermögenserwerb</v>
      </c>
      <c r="K236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2110-935000.504    Grundschule Heinsheim Erwerb von beweglichen Sachen des  Anlagevermögens </v>
      </c>
      <c r="L2369" s="17">
        <f>IF(OR(tabDaten[[#This Row],[art]]="00",tabDaten[[#This Row],[art]]="10"),tabDaten[[#This Row],[Plan]],tabDaten[[#This Row],[Plan]]*-1)</f>
        <v>-2000</v>
      </c>
      <c r="M2369" s="18">
        <f>IF(OR(tabDaten[[#This Row],[art]]="00",tabDaten[[#This Row],[art]]="10",tabDaten[[#This Row],[art]]="60",tabDaten[[#This Row],[art]]="70"),tabDaten[[#This Row],[Rechnung]],tabDaten[[#This Row],[Rechnung]]*-1)</f>
        <v>0</v>
      </c>
      <c r="N2369" s="44">
        <v>1</v>
      </c>
      <c r="O2369" s="45" t="s">
        <v>1025</v>
      </c>
      <c r="P2369" s="45" t="s">
        <v>1061</v>
      </c>
      <c r="Q2369" s="45" t="s">
        <v>1828</v>
      </c>
      <c r="R2369" s="45" t="s">
        <v>995</v>
      </c>
      <c r="S2369" s="45" t="s">
        <v>1836</v>
      </c>
      <c r="T2369" s="44" t="s">
        <v>321</v>
      </c>
      <c r="U2369" s="46">
        <v>2000</v>
      </c>
      <c r="V2369" s="46">
        <v>0</v>
      </c>
    </row>
    <row r="2370" spans="2:22" x14ac:dyDescent="0.2">
      <c r="B2370" s="14" t="str">
        <f>IF(tabDaten[[#This Row],[MandNr]]="","Fehler",IF(tabDaten[[#This Row],[MandNr]]=1,"1 Stadt Bad Rappenau","2 Eigenbetrieb Stadtenwässerung"))</f>
        <v>1 Stadt Bad Rappenau</v>
      </c>
      <c r="C2370" s="14" t="str">
        <f>IF(OR(tabDaten[[#This Row],[art]]="00",tabDaten[[#This Row],[art]]="01",tabDaten[[#This Row],[art]]="60",tabDaten[[#This Row],[art]]="61"),"0 Verwaltungshaushalt","1 Vermögenshaushalt")</f>
        <v>1 Vermögenshaushalt</v>
      </c>
      <c r="D2370" s="14" t="str">
        <f>VLOOKUP(tabDaten[[#This Row],[art]],tabKontenart[],2,FALSE)</f>
        <v>11 Ausgaben VermögenshHH</v>
      </c>
      <c r="E2370" s="14" t="str">
        <f>LEFT(tabDaten[[#This Row],[Gld]],1) &amp; "    " &amp;VLOOKUP((tabDaten[[#This Row],[MandNr]]&amp;"x"&amp;LEFT(tabDaten[[#This Row],[Gld]],1)),tabGliederung[],2,FALSE)</f>
        <v xml:space="preserve">2    Schulen </v>
      </c>
      <c r="F2370" s="14" t="str">
        <f>LEFT(tabDaten[[#This Row],[Gld]],2) &amp; "    " &amp;VLOOKUP((tabDaten[[#This Row],[MandNr]]&amp;"x"&amp;LEFT(tabDaten[[#This Row],[Gld]],2)),tabGliederung[],2,FALSE)</f>
        <v>21    Grund - Hauptschulen,  Grundschulförderklassen</v>
      </c>
      <c r="G237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0" s="14" t="str">
        <f>LEFT(tabDaten[[#This Row],[Gld]],4) &amp; "    " &amp;VLOOKUP((tabDaten[[#This Row],[MandNr]]&amp;"x"&amp;LEFT(tabDaten[[#This Row],[Gld]],4)),tabGliederung[],2,FALSE)</f>
        <v xml:space="preserve">2110    Grundschule Bad Rappenau </v>
      </c>
      <c r="I2370" s="14" t="str">
        <f>IF(OR(LEFT(tabDaten[[#This Row],[Grp]],1)*1=3,LEFT(tabDaten[[#This Row],[Grp]],1)*1=9),LEFT(tabDaten[[#This Row],[Grp]],2),LEFT(tabDaten[[#This Row],[Grp]],1))</f>
        <v>93</v>
      </c>
      <c r="J2370" s="14" t="str">
        <f>VLOOKUP(tabDaten[[#This Row],[GrpKurz]],tabGruppierung[],2,FALSE)</f>
        <v>A   Vermögenserwerb</v>
      </c>
      <c r="K237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2110-935000.505    Umstellung All IP. Gesamtmaßnahme unter 0600-935000.005 geplant  </v>
      </c>
      <c r="L2370" s="17">
        <f>IF(OR(tabDaten[[#This Row],[art]]="00",tabDaten[[#This Row],[art]]="10"),tabDaten[[#This Row],[Plan]],tabDaten[[#This Row],[Plan]]*-1)</f>
        <v>0</v>
      </c>
      <c r="M2370" s="18">
        <f>IF(OR(tabDaten[[#This Row],[art]]="00",tabDaten[[#This Row],[art]]="10",tabDaten[[#This Row],[art]]="60",tabDaten[[#This Row],[art]]="70"),tabDaten[[#This Row],[Rechnung]],tabDaten[[#This Row],[Rechnung]]*-1)</f>
        <v>-426.02</v>
      </c>
      <c r="N2370" s="44">
        <v>1</v>
      </c>
      <c r="O2370" s="45" t="s">
        <v>1025</v>
      </c>
      <c r="P2370" s="45" t="s">
        <v>1061</v>
      </c>
      <c r="Q2370" s="45" t="s">
        <v>1828</v>
      </c>
      <c r="R2370" s="45" t="s">
        <v>995</v>
      </c>
      <c r="S2370" s="45" t="s">
        <v>2156</v>
      </c>
      <c r="T2370" s="44" t="s">
        <v>2153</v>
      </c>
      <c r="U2370" s="46">
        <v>0</v>
      </c>
      <c r="V2370" s="46">
        <v>426.02</v>
      </c>
    </row>
    <row r="2371" spans="2:22" x14ac:dyDescent="0.2">
      <c r="B2371" s="14" t="str">
        <f>IF(tabDaten[[#This Row],[MandNr]]="","Fehler",IF(tabDaten[[#This Row],[MandNr]]=1,"1 Stadt Bad Rappenau","2 Eigenbetrieb Stadtenwässerung"))</f>
        <v>1 Stadt Bad Rappenau</v>
      </c>
      <c r="C2371" s="14" t="str">
        <f>IF(OR(tabDaten[[#This Row],[art]]="00",tabDaten[[#This Row],[art]]="01",tabDaten[[#This Row],[art]]="60",tabDaten[[#This Row],[art]]="61"),"0 Verwaltungshaushalt","1 Vermögenshaushalt")</f>
        <v>1 Vermögenshaushalt</v>
      </c>
      <c r="D2371" s="14" t="str">
        <f>VLOOKUP(tabDaten[[#This Row],[art]],tabKontenart[],2,FALSE)</f>
        <v>11 Ausgaben VermögenshHH</v>
      </c>
      <c r="E2371" s="14" t="str">
        <f>LEFT(tabDaten[[#This Row],[Gld]],1) &amp; "    " &amp;VLOOKUP((tabDaten[[#This Row],[MandNr]]&amp;"x"&amp;LEFT(tabDaten[[#This Row],[Gld]],1)),tabGliederung[],2,FALSE)</f>
        <v xml:space="preserve">2    Schulen </v>
      </c>
      <c r="F2371" s="14" t="str">
        <f>LEFT(tabDaten[[#This Row],[Gld]],2) &amp; "    " &amp;VLOOKUP((tabDaten[[#This Row],[MandNr]]&amp;"x"&amp;LEFT(tabDaten[[#This Row],[Gld]],2)),tabGliederung[],2,FALSE)</f>
        <v>21    Grund - Hauptschulen,  Grundschulförderklassen</v>
      </c>
      <c r="G237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1" s="14" t="str">
        <f>LEFT(tabDaten[[#This Row],[Gld]],4) &amp; "    " &amp;VLOOKUP((tabDaten[[#This Row],[MandNr]]&amp;"x"&amp;LEFT(tabDaten[[#This Row],[Gld]],4)),tabGliederung[],2,FALSE)</f>
        <v xml:space="preserve">2110    Grundschule Bad Rappenau </v>
      </c>
      <c r="I2371" s="14" t="str">
        <f>IF(OR(LEFT(tabDaten[[#This Row],[Grp]],1)*1=3,LEFT(tabDaten[[#This Row],[Grp]],1)*1=9),LEFT(tabDaten[[#This Row],[Grp]],2),LEFT(tabDaten[[#This Row],[Grp]],1))</f>
        <v>93</v>
      </c>
      <c r="J2371" s="14" t="str">
        <f>VLOOKUP(tabDaten[[#This Row],[GrpKurz]],tabGruppierung[],2,FALSE)</f>
        <v>A   Vermögenserwerb</v>
      </c>
      <c r="K237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2110-935000.604    Grundschule Obergimpern Erwerb von beweglichen Sachen des  Anlagevermögens </v>
      </c>
      <c r="L2371" s="17">
        <f>IF(OR(tabDaten[[#This Row],[art]]="00",tabDaten[[#This Row],[art]]="10"),tabDaten[[#This Row],[Plan]],tabDaten[[#This Row],[Plan]]*-1)</f>
        <v>-1000</v>
      </c>
      <c r="M2371" s="18">
        <f>IF(OR(tabDaten[[#This Row],[art]]="00",tabDaten[[#This Row],[art]]="10",tabDaten[[#This Row],[art]]="60",tabDaten[[#This Row],[art]]="70"),tabDaten[[#This Row],[Rechnung]],tabDaten[[#This Row],[Rechnung]]*-1)</f>
        <v>0</v>
      </c>
      <c r="N2371" s="44">
        <v>1</v>
      </c>
      <c r="O2371" s="45" t="s">
        <v>1025</v>
      </c>
      <c r="P2371" s="45" t="s">
        <v>1061</v>
      </c>
      <c r="Q2371" s="45" t="s">
        <v>1828</v>
      </c>
      <c r="R2371" s="45" t="s">
        <v>995</v>
      </c>
      <c r="S2371" s="45" t="s">
        <v>1335</v>
      </c>
      <c r="T2371" s="44" t="s">
        <v>322</v>
      </c>
      <c r="U2371" s="46">
        <v>1000</v>
      </c>
      <c r="V2371" s="46">
        <v>0</v>
      </c>
    </row>
    <row r="2372" spans="2:22" x14ac:dyDescent="0.2">
      <c r="B2372" s="14" t="str">
        <f>IF(tabDaten[[#This Row],[MandNr]]="","Fehler",IF(tabDaten[[#This Row],[MandNr]]=1,"1 Stadt Bad Rappenau","2 Eigenbetrieb Stadtenwässerung"))</f>
        <v>1 Stadt Bad Rappenau</v>
      </c>
      <c r="C2372" s="14" t="str">
        <f>IF(OR(tabDaten[[#This Row],[art]]="00",tabDaten[[#This Row],[art]]="01",tabDaten[[#This Row],[art]]="60",tabDaten[[#This Row],[art]]="61"),"0 Verwaltungshaushalt","1 Vermögenshaushalt")</f>
        <v>1 Vermögenshaushalt</v>
      </c>
      <c r="D2372" s="14" t="str">
        <f>VLOOKUP(tabDaten[[#This Row],[art]],tabKontenart[],2,FALSE)</f>
        <v>11 Ausgaben VermögenshHH</v>
      </c>
      <c r="E2372" s="14" t="str">
        <f>LEFT(tabDaten[[#This Row],[Gld]],1) &amp; "    " &amp;VLOOKUP((tabDaten[[#This Row],[MandNr]]&amp;"x"&amp;LEFT(tabDaten[[#This Row],[Gld]],1)),tabGliederung[],2,FALSE)</f>
        <v xml:space="preserve">2    Schulen </v>
      </c>
      <c r="F2372" s="14" t="str">
        <f>LEFT(tabDaten[[#This Row],[Gld]],2) &amp; "    " &amp;VLOOKUP((tabDaten[[#This Row],[MandNr]]&amp;"x"&amp;LEFT(tabDaten[[#This Row],[Gld]],2)),tabGliederung[],2,FALSE)</f>
        <v>21    Grund - Hauptschulen,  Grundschulförderklassen</v>
      </c>
      <c r="G237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2" s="14" t="str">
        <f>LEFT(tabDaten[[#This Row],[Gld]],4) &amp; "    " &amp;VLOOKUP((tabDaten[[#This Row],[MandNr]]&amp;"x"&amp;LEFT(tabDaten[[#This Row],[Gld]],4)),tabGliederung[],2,FALSE)</f>
        <v xml:space="preserve">2110    Grundschule Bad Rappenau </v>
      </c>
      <c r="I2372" s="14" t="str">
        <f>IF(OR(LEFT(tabDaten[[#This Row],[Grp]],1)*1=3,LEFT(tabDaten[[#This Row],[Grp]],1)*1=9),LEFT(tabDaten[[#This Row],[Grp]],2),LEFT(tabDaten[[#This Row],[Grp]],1))</f>
        <v>93</v>
      </c>
      <c r="J2372" s="14" t="str">
        <f>VLOOKUP(tabDaten[[#This Row],[GrpKurz]],tabGruppierung[],2,FALSE)</f>
        <v>A   Vermögenserwerb</v>
      </c>
      <c r="K237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2110-935000.904    Grundschule Zimmerhof Erwerb von beweglichen Sachen des  Anlagevermögens </v>
      </c>
      <c r="L2372" s="17">
        <f>IF(OR(tabDaten[[#This Row],[art]]="00",tabDaten[[#This Row],[art]]="10"),tabDaten[[#This Row],[Plan]],tabDaten[[#This Row],[Plan]]*-1)</f>
        <v>-1000</v>
      </c>
      <c r="M2372" s="18">
        <f>IF(OR(tabDaten[[#This Row],[art]]="00",tabDaten[[#This Row],[art]]="10",tabDaten[[#This Row],[art]]="60",tabDaten[[#This Row],[art]]="70"),tabDaten[[#This Row],[Rechnung]],tabDaten[[#This Row],[Rechnung]]*-1)</f>
        <v>0</v>
      </c>
      <c r="N2372" s="44">
        <v>1</v>
      </c>
      <c r="O2372" s="45" t="s">
        <v>1025</v>
      </c>
      <c r="P2372" s="45" t="s">
        <v>1061</v>
      </c>
      <c r="Q2372" s="45" t="s">
        <v>1828</v>
      </c>
      <c r="R2372" s="45" t="s">
        <v>995</v>
      </c>
      <c r="S2372" s="45" t="s">
        <v>1837</v>
      </c>
      <c r="T2372" s="44" t="s">
        <v>323</v>
      </c>
      <c r="U2372" s="46">
        <v>1000</v>
      </c>
      <c r="V2372" s="46">
        <v>0</v>
      </c>
    </row>
    <row r="2373" spans="2:22" x14ac:dyDescent="0.2">
      <c r="B2373" s="14" t="str">
        <f>IF(tabDaten[[#This Row],[MandNr]]="","Fehler",IF(tabDaten[[#This Row],[MandNr]]=1,"1 Stadt Bad Rappenau","2 Eigenbetrieb Stadtenwässerung"))</f>
        <v>1 Stadt Bad Rappenau</v>
      </c>
      <c r="C2373" s="14" t="str">
        <f>IF(OR(tabDaten[[#This Row],[art]]="00",tabDaten[[#This Row],[art]]="01",tabDaten[[#This Row],[art]]="60",tabDaten[[#This Row],[art]]="61"),"0 Verwaltungshaushalt","1 Vermögenshaushalt")</f>
        <v>1 Vermögenshaushalt</v>
      </c>
      <c r="D2373" s="14" t="str">
        <f>VLOOKUP(tabDaten[[#This Row],[art]],tabKontenart[],2,FALSE)</f>
        <v>11 Ausgaben VermögenshHH</v>
      </c>
      <c r="E2373" s="14" t="str">
        <f>LEFT(tabDaten[[#This Row],[Gld]],1) &amp; "    " &amp;VLOOKUP((tabDaten[[#This Row],[MandNr]]&amp;"x"&amp;LEFT(tabDaten[[#This Row],[Gld]],1)),tabGliederung[],2,FALSE)</f>
        <v xml:space="preserve">2    Schulen </v>
      </c>
      <c r="F2373" s="14" t="str">
        <f>LEFT(tabDaten[[#This Row],[Gld]],2) &amp; "    " &amp;VLOOKUP((tabDaten[[#This Row],[MandNr]]&amp;"x"&amp;LEFT(tabDaten[[#This Row],[Gld]],2)),tabGliederung[],2,FALSE)</f>
        <v>21    Grund - Hauptschulen,  Grundschulförderklassen</v>
      </c>
      <c r="G237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3" s="14" t="str">
        <f>LEFT(tabDaten[[#This Row],[Gld]],4) &amp; "    " &amp;VLOOKUP((tabDaten[[#This Row],[MandNr]]&amp;"x"&amp;LEFT(tabDaten[[#This Row],[Gld]],4)),tabGliederung[],2,FALSE)</f>
        <v xml:space="preserve">2110    Grundschule Bad Rappenau </v>
      </c>
      <c r="I2373" s="14" t="str">
        <f>IF(OR(LEFT(tabDaten[[#This Row],[Grp]],1)*1=3,LEFT(tabDaten[[#This Row],[Grp]],1)*1=9),LEFT(tabDaten[[#This Row],[Grp]],2),LEFT(tabDaten[[#This Row],[Grp]],1))</f>
        <v>93</v>
      </c>
      <c r="J2373" s="14" t="str">
        <f>VLOOKUP(tabDaten[[#This Row],[GrpKurz]],tabGruppierung[],2,FALSE)</f>
        <v>A   Vermögenserwerb</v>
      </c>
      <c r="K237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2110-935000.905    Umstellung All IP. Gesamtmaßnahme unter 0600-935000.005 geplant  </v>
      </c>
      <c r="L2373" s="17">
        <f>IF(OR(tabDaten[[#This Row],[art]]="00",tabDaten[[#This Row],[art]]="10"),tabDaten[[#This Row],[Plan]],tabDaten[[#This Row],[Plan]]*-1)</f>
        <v>0</v>
      </c>
      <c r="M2373" s="18">
        <f>IF(OR(tabDaten[[#This Row],[art]]="00",tabDaten[[#This Row],[art]]="10",tabDaten[[#This Row],[art]]="60",tabDaten[[#This Row],[art]]="70"),tabDaten[[#This Row],[Rechnung]],tabDaten[[#This Row],[Rechnung]]*-1)</f>
        <v>-755.65</v>
      </c>
      <c r="N2373" s="44">
        <v>1</v>
      </c>
      <c r="O2373" s="45" t="s">
        <v>1025</v>
      </c>
      <c r="P2373" s="45" t="s">
        <v>1061</v>
      </c>
      <c r="Q2373" s="45" t="s">
        <v>1828</v>
      </c>
      <c r="R2373" s="45" t="s">
        <v>995</v>
      </c>
      <c r="S2373" s="45" t="s">
        <v>1631</v>
      </c>
      <c r="T2373" s="44" t="s">
        <v>2153</v>
      </c>
      <c r="U2373" s="46">
        <v>0</v>
      </c>
      <c r="V2373" s="46">
        <v>755.65</v>
      </c>
    </row>
    <row r="2374" spans="2:22" x14ac:dyDescent="0.2">
      <c r="B2374" s="14" t="str">
        <f>IF(tabDaten[[#This Row],[MandNr]]="","Fehler",IF(tabDaten[[#This Row],[MandNr]]=1,"1 Stadt Bad Rappenau","2 Eigenbetrieb Stadtenwässerung"))</f>
        <v>1 Stadt Bad Rappenau</v>
      </c>
      <c r="C2374" s="14" t="str">
        <f>IF(OR(tabDaten[[#This Row],[art]]="00",tabDaten[[#This Row],[art]]="01",tabDaten[[#This Row],[art]]="60",tabDaten[[#This Row],[art]]="61"),"0 Verwaltungshaushalt","1 Vermögenshaushalt")</f>
        <v>1 Vermögenshaushalt</v>
      </c>
      <c r="D2374" s="14" t="str">
        <f>VLOOKUP(tabDaten[[#This Row],[art]],tabKontenart[],2,FALSE)</f>
        <v>11 Ausgaben VermögenshHH</v>
      </c>
      <c r="E2374" s="14" t="str">
        <f>LEFT(tabDaten[[#This Row],[Gld]],1) &amp; "    " &amp;VLOOKUP((tabDaten[[#This Row],[MandNr]]&amp;"x"&amp;LEFT(tabDaten[[#This Row],[Gld]],1)),tabGliederung[],2,FALSE)</f>
        <v xml:space="preserve">2    Schulen </v>
      </c>
      <c r="F2374" s="14" t="str">
        <f>LEFT(tabDaten[[#This Row],[Gld]],2) &amp; "    " &amp;VLOOKUP((tabDaten[[#This Row],[MandNr]]&amp;"x"&amp;LEFT(tabDaten[[#This Row],[Gld]],2)),tabGliederung[],2,FALSE)</f>
        <v>21    Grund - Hauptschulen,  Grundschulförderklassen</v>
      </c>
      <c r="G237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4" s="14" t="str">
        <f>LEFT(tabDaten[[#This Row],[Gld]],4) &amp; "    " &amp;VLOOKUP((tabDaten[[#This Row],[MandNr]]&amp;"x"&amp;LEFT(tabDaten[[#This Row],[Gld]],4)),tabGliederung[],2,FALSE)</f>
        <v xml:space="preserve">2110    Grundschule Bad Rappenau </v>
      </c>
      <c r="I2374" s="14" t="str">
        <f>IF(OR(LEFT(tabDaten[[#This Row],[Grp]],1)*1=3,LEFT(tabDaten[[#This Row],[Grp]],1)*1=9),LEFT(tabDaten[[#This Row],[Grp]],2),LEFT(tabDaten[[#This Row],[Grp]],1))</f>
        <v>93</v>
      </c>
      <c r="J2374" s="14" t="str">
        <f>VLOOKUP(tabDaten[[#This Row],[GrpKurz]],tabGruppierung[],2,FALSE)</f>
        <v>A   Vermögenserwerb</v>
      </c>
      <c r="K237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2110-935100.404    Außenspielgeräte Grundschule Grombach   </v>
      </c>
      <c r="L2374" s="17">
        <f>IF(OR(tabDaten[[#This Row],[art]]="00",tabDaten[[#This Row],[art]]="10"),tabDaten[[#This Row],[Plan]],tabDaten[[#This Row],[Plan]]*-1)</f>
        <v>-22000</v>
      </c>
      <c r="M2374" s="18">
        <f>IF(OR(tabDaten[[#This Row],[art]]="00",tabDaten[[#This Row],[art]]="10",tabDaten[[#This Row],[art]]="60",tabDaten[[#This Row],[art]]="70"),tabDaten[[#This Row],[Rechnung]],tabDaten[[#This Row],[Rechnung]]*-1)</f>
        <v>-22000</v>
      </c>
      <c r="N2374" s="44">
        <v>1</v>
      </c>
      <c r="O2374" s="45" t="s">
        <v>1025</v>
      </c>
      <c r="P2374" s="45" t="s">
        <v>1061</v>
      </c>
      <c r="Q2374" s="45" t="s">
        <v>2157</v>
      </c>
      <c r="R2374" s="45" t="s">
        <v>995</v>
      </c>
      <c r="S2374" s="45" t="s">
        <v>1835</v>
      </c>
      <c r="T2374" s="44" t="s">
        <v>2229</v>
      </c>
      <c r="U2374" s="46">
        <v>22000</v>
      </c>
      <c r="V2374" s="46">
        <v>22000</v>
      </c>
    </row>
    <row r="2375" spans="2:22" x14ac:dyDescent="0.2">
      <c r="B2375" s="14" t="str">
        <f>IF(tabDaten[[#This Row],[MandNr]]="","Fehler",IF(tabDaten[[#This Row],[MandNr]]=1,"1 Stadt Bad Rappenau","2 Eigenbetrieb Stadtenwässerung"))</f>
        <v>1 Stadt Bad Rappenau</v>
      </c>
      <c r="C2375" s="14" t="str">
        <f>IF(OR(tabDaten[[#This Row],[art]]="00",tabDaten[[#This Row],[art]]="01",tabDaten[[#This Row],[art]]="60",tabDaten[[#This Row],[art]]="61"),"0 Verwaltungshaushalt","1 Vermögenshaushalt")</f>
        <v>1 Vermögenshaushalt</v>
      </c>
      <c r="D2375" s="14" t="str">
        <f>VLOOKUP(tabDaten[[#This Row],[art]],tabKontenart[],2,FALSE)</f>
        <v>11 Ausgaben VermögenshHH</v>
      </c>
      <c r="E2375" s="14" t="str">
        <f>LEFT(tabDaten[[#This Row],[Gld]],1) &amp; "    " &amp;VLOOKUP((tabDaten[[#This Row],[MandNr]]&amp;"x"&amp;LEFT(tabDaten[[#This Row],[Gld]],1)),tabGliederung[],2,FALSE)</f>
        <v xml:space="preserve">2    Schulen </v>
      </c>
      <c r="F2375" s="14" t="str">
        <f>LEFT(tabDaten[[#This Row],[Gld]],2) &amp; "    " &amp;VLOOKUP((tabDaten[[#This Row],[MandNr]]&amp;"x"&amp;LEFT(tabDaten[[#This Row],[Gld]],2)),tabGliederung[],2,FALSE)</f>
        <v>21    Grund - Hauptschulen,  Grundschulförderklassen</v>
      </c>
      <c r="G237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5" s="14" t="str">
        <f>LEFT(tabDaten[[#This Row],[Gld]],4) &amp; "    " &amp;VLOOKUP((tabDaten[[#This Row],[MandNr]]&amp;"x"&amp;LEFT(tabDaten[[#This Row],[Gld]],4)),tabGliederung[],2,FALSE)</f>
        <v xml:space="preserve">2110    Grundschule Bad Rappenau </v>
      </c>
      <c r="I2375" s="14" t="str">
        <f>IF(OR(LEFT(tabDaten[[#This Row],[Grp]],1)*1=3,LEFT(tabDaten[[#This Row],[Grp]],1)*1=9),LEFT(tabDaten[[#This Row],[Grp]],2),LEFT(tabDaten[[#This Row],[Grp]],1))</f>
        <v>94</v>
      </c>
      <c r="J2375" s="14" t="str">
        <f>VLOOKUP(tabDaten[[#This Row],[GrpKurz]],tabGruppierung[],2,FALSE)</f>
        <v>A   Baumaßnahmen</v>
      </c>
      <c r="K237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2110-940000.016    Grundschule Bad Rappenau Verschiedene Baumaßnahmen  </v>
      </c>
      <c r="L2375" s="17">
        <f>IF(OR(tabDaten[[#This Row],[art]]="00",tabDaten[[#This Row],[art]]="10"),tabDaten[[#This Row],[Plan]],tabDaten[[#This Row],[Plan]]*-1)</f>
        <v>-112500</v>
      </c>
      <c r="M2375" s="18">
        <f>IF(OR(tabDaten[[#This Row],[art]]="00",tabDaten[[#This Row],[art]]="10",tabDaten[[#This Row],[art]]="60",tabDaten[[#This Row],[art]]="70"),tabDaten[[#This Row],[Rechnung]],tabDaten[[#This Row],[Rechnung]]*-1)</f>
        <v>-112500</v>
      </c>
      <c r="N2375" s="44">
        <v>1</v>
      </c>
      <c r="O2375" s="45" t="s">
        <v>1025</v>
      </c>
      <c r="P2375" s="45" t="s">
        <v>1061</v>
      </c>
      <c r="Q2375" s="45" t="s">
        <v>1831</v>
      </c>
      <c r="R2375" s="45" t="s">
        <v>995</v>
      </c>
      <c r="S2375" s="45" t="s">
        <v>2158</v>
      </c>
      <c r="T2375" s="44" t="s">
        <v>2159</v>
      </c>
      <c r="U2375" s="46">
        <v>112500</v>
      </c>
      <c r="V2375" s="46">
        <v>112500</v>
      </c>
    </row>
    <row r="2376" spans="2:22" x14ac:dyDescent="0.2">
      <c r="B2376" s="14" t="str">
        <f>IF(tabDaten[[#This Row],[MandNr]]="","Fehler",IF(tabDaten[[#This Row],[MandNr]]=1,"1 Stadt Bad Rappenau","2 Eigenbetrieb Stadtenwässerung"))</f>
        <v>1 Stadt Bad Rappenau</v>
      </c>
      <c r="C2376" s="14" t="str">
        <f>IF(OR(tabDaten[[#This Row],[art]]="00",tabDaten[[#This Row],[art]]="01",tabDaten[[#This Row],[art]]="60",tabDaten[[#This Row],[art]]="61"),"0 Verwaltungshaushalt","1 Vermögenshaushalt")</f>
        <v>1 Vermögenshaushalt</v>
      </c>
      <c r="D2376" s="14" t="str">
        <f>VLOOKUP(tabDaten[[#This Row],[art]],tabKontenart[],2,FALSE)</f>
        <v>11 Ausgaben VermögenshHH</v>
      </c>
      <c r="E2376" s="14" t="str">
        <f>LEFT(tabDaten[[#This Row],[Gld]],1) &amp; "    " &amp;VLOOKUP((tabDaten[[#This Row],[MandNr]]&amp;"x"&amp;LEFT(tabDaten[[#This Row],[Gld]],1)),tabGliederung[],2,FALSE)</f>
        <v xml:space="preserve">2    Schulen </v>
      </c>
      <c r="F2376" s="14" t="str">
        <f>LEFT(tabDaten[[#This Row],[Gld]],2) &amp; "    " &amp;VLOOKUP((tabDaten[[#This Row],[MandNr]]&amp;"x"&amp;LEFT(tabDaten[[#This Row],[Gld]],2)),tabGliederung[],2,FALSE)</f>
        <v>21    Grund - Hauptschulen,  Grundschulförderklassen</v>
      </c>
      <c r="G237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6" s="14" t="str">
        <f>LEFT(tabDaten[[#This Row],[Gld]],4) &amp; "    " &amp;VLOOKUP((tabDaten[[#This Row],[MandNr]]&amp;"x"&amp;LEFT(tabDaten[[#This Row],[Gld]],4)),tabGliederung[],2,FALSE)</f>
        <v xml:space="preserve">2110    Grundschule Bad Rappenau </v>
      </c>
      <c r="I2376" s="14" t="str">
        <f>IF(OR(LEFT(tabDaten[[#This Row],[Grp]],1)*1=3,LEFT(tabDaten[[#This Row],[Grp]],1)*1=9),LEFT(tabDaten[[#This Row],[Grp]],2),LEFT(tabDaten[[#This Row],[Grp]],1))</f>
        <v>94</v>
      </c>
      <c r="J2376" s="14" t="str">
        <f>VLOOKUP(tabDaten[[#This Row],[GrpKurz]],tabGruppierung[],2,FALSE)</f>
        <v>A   Baumaßnahmen</v>
      </c>
      <c r="K237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2110-940000.018    Grundschule Bad Rappenau Erweiterung  </v>
      </c>
      <c r="L2376" s="17">
        <f>IF(OR(tabDaten[[#This Row],[art]]="00",tabDaten[[#This Row],[art]]="10"),tabDaten[[#This Row],[Plan]],tabDaten[[#This Row],[Plan]]*-1)</f>
        <v>-350000</v>
      </c>
      <c r="M2376" s="18">
        <f>IF(OR(tabDaten[[#This Row],[art]]="00",tabDaten[[#This Row],[art]]="10",tabDaten[[#This Row],[art]]="60",tabDaten[[#This Row],[art]]="70"),tabDaten[[#This Row],[Rechnung]],tabDaten[[#This Row],[Rechnung]]*-1)</f>
        <v>-400000</v>
      </c>
      <c r="N2376" s="44">
        <v>1</v>
      </c>
      <c r="O2376" s="45" t="s">
        <v>1025</v>
      </c>
      <c r="P2376" s="45" t="s">
        <v>1061</v>
      </c>
      <c r="Q2376" s="45" t="s">
        <v>1831</v>
      </c>
      <c r="R2376" s="45" t="s">
        <v>995</v>
      </c>
      <c r="S2376" s="45" t="s">
        <v>2228</v>
      </c>
      <c r="T2376" s="44" t="s">
        <v>2230</v>
      </c>
      <c r="U2376" s="46">
        <v>350000</v>
      </c>
      <c r="V2376" s="46">
        <v>400000</v>
      </c>
    </row>
    <row r="2377" spans="2:22" x14ac:dyDescent="0.2">
      <c r="B2377" s="14" t="str">
        <f>IF(tabDaten[[#This Row],[MandNr]]="","Fehler",IF(tabDaten[[#This Row],[MandNr]]=1,"1 Stadt Bad Rappenau","2 Eigenbetrieb Stadtenwässerung"))</f>
        <v>1 Stadt Bad Rappenau</v>
      </c>
      <c r="C2377" s="14" t="str">
        <f>IF(OR(tabDaten[[#This Row],[art]]="00",tabDaten[[#This Row],[art]]="01",tabDaten[[#This Row],[art]]="60",tabDaten[[#This Row],[art]]="61"),"0 Verwaltungshaushalt","1 Vermögenshaushalt")</f>
        <v>1 Vermögenshaushalt</v>
      </c>
      <c r="D2377" s="14" t="str">
        <f>VLOOKUP(tabDaten[[#This Row],[art]],tabKontenart[],2,FALSE)</f>
        <v>11 Ausgaben VermögenshHH</v>
      </c>
      <c r="E2377" s="14" t="str">
        <f>LEFT(tabDaten[[#This Row],[Gld]],1) &amp; "    " &amp;VLOOKUP((tabDaten[[#This Row],[MandNr]]&amp;"x"&amp;LEFT(tabDaten[[#This Row],[Gld]],1)),tabGliederung[],2,FALSE)</f>
        <v xml:space="preserve">2    Schulen </v>
      </c>
      <c r="F2377" s="14" t="str">
        <f>LEFT(tabDaten[[#This Row],[Gld]],2) &amp; "    " &amp;VLOOKUP((tabDaten[[#This Row],[MandNr]]&amp;"x"&amp;LEFT(tabDaten[[#This Row],[Gld]],2)),tabGliederung[],2,FALSE)</f>
        <v>21    Grund - Hauptschulen,  Grundschulförderklassen</v>
      </c>
      <c r="G237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7" s="14" t="str">
        <f>LEFT(tabDaten[[#This Row],[Gld]],4) &amp; "    " &amp;VLOOKUP((tabDaten[[#This Row],[MandNr]]&amp;"x"&amp;LEFT(tabDaten[[#This Row],[Gld]],4)),tabGliederung[],2,FALSE)</f>
        <v xml:space="preserve">2110    Grundschule Bad Rappenau </v>
      </c>
      <c r="I2377" s="14" t="str">
        <f>IF(OR(LEFT(tabDaten[[#This Row],[Grp]],1)*1=3,LEFT(tabDaten[[#This Row],[Grp]],1)*1=9),LEFT(tabDaten[[#This Row],[Grp]],2),LEFT(tabDaten[[#This Row],[Grp]],1))</f>
        <v>94</v>
      </c>
      <c r="J2377" s="14" t="str">
        <f>VLOOKUP(tabDaten[[#This Row],[GrpKurz]],tabGruppierung[],2,FALSE)</f>
        <v>A   Baumaßnahmen</v>
      </c>
      <c r="K237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2110-940000.110    Grundschule Babstadt Verschiedene Baumaßnahmen  </v>
      </c>
      <c r="L2377" s="17">
        <f>IF(OR(tabDaten[[#This Row],[art]]="00",tabDaten[[#This Row],[art]]="10"),tabDaten[[#This Row],[Plan]],tabDaten[[#This Row],[Plan]]*-1)</f>
        <v>-15000</v>
      </c>
      <c r="M2377" s="18">
        <f>IF(OR(tabDaten[[#This Row],[art]]="00",tabDaten[[#This Row],[art]]="10",tabDaten[[#This Row],[art]]="60",tabDaten[[#This Row],[art]]="70"),tabDaten[[#This Row],[Rechnung]],tabDaten[[#This Row],[Rechnung]]*-1)</f>
        <v>-15000</v>
      </c>
      <c r="N2377" s="44">
        <v>1</v>
      </c>
      <c r="O2377" s="45" t="s">
        <v>1025</v>
      </c>
      <c r="P2377" s="45" t="s">
        <v>1061</v>
      </c>
      <c r="Q2377" s="45" t="s">
        <v>1831</v>
      </c>
      <c r="R2377" s="45" t="s">
        <v>995</v>
      </c>
      <c r="S2377" s="45" t="s">
        <v>1562</v>
      </c>
      <c r="T2377" s="44" t="s">
        <v>2231</v>
      </c>
      <c r="U2377" s="46">
        <v>15000</v>
      </c>
      <c r="V2377" s="46">
        <v>15000</v>
      </c>
    </row>
    <row r="2378" spans="2:22" x14ac:dyDescent="0.2">
      <c r="B2378" s="14" t="str">
        <f>IF(tabDaten[[#This Row],[MandNr]]="","Fehler",IF(tabDaten[[#This Row],[MandNr]]=1,"1 Stadt Bad Rappenau","2 Eigenbetrieb Stadtenwässerung"))</f>
        <v>1 Stadt Bad Rappenau</v>
      </c>
      <c r="C2378" s="14" t="str">
        <f>IF(OR(tabDaten[[#This Row],[art]]="00",tabDaten[[#This Row],[art]]="01",tabDaten[[#This Row],[art]]="60",tabDaten[[#This Row],[art]]="61"),"0 Verwaltungshaushalt","1 Vermögenshaushalt")</f>
        <v>1 Vermögenshaushalt</v>
      </c>
      <c r="D2378" s="14" t="str">
        <f>VLOOKUP(tabDaten[[#This Row],[art]],tabKontenart[],2,FALSE)</f>
        <v>11 Ausgaben VermögenshHH</v>
      </c>
      <c r="E2378" s="14" t="str">
        <f>LEFT(tabDaten[[#This Row],[Gld]],1) &amp; "    " &amp;VLOOKUP((tabDaten[[#This Row],[MandNr]]&amp;"x"&amp;LEFT(tabDaten[[#This Row],[Gld]],1)),tabGliederung[],2,FALSE)</f>
        <v xml:space="preserve">2    Schulen </v>
      </c>
      <c r="F2378" s="14" t="str">
        <f>LEFT(tabDaten[[#This Row],[Gld]],2) &amp; "    " &amp;VLOOKUP((tabDaten[[#This Row],[MandNr]]&amp;"x"&amp;LEFT(tabDaten[[#This Row],[Gld]],2)),tabGliederung[],2,FALSE)</f>
        <v>21    Grund - Hauptschulen,  Grundschulförderklassen</v>
      </c>
      <c r="G237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8" s="14" t="str">
        <f>LEFT(tabDaten[[#This Row],[Gld]],4) &amp; "    " &amp;VLOOKUP((tabDaten[[#This Row],[MandNr]]&amp;"x"&amp;LEFT(tabDaten[[#This Row],[Gld]],4)),tabGliederung[],2,FALSE)</f>
        <v xml:space="preserve">2110    Grundschule Bad Rappenau </v>
      </c>
      <c r="I2378" s="14" t="str">
        <f>IF(OR(LEFT(tabDaten[[#This Row],[Grp]],1)*1=3,LEFT(tabDaten[[#This Row],[Grp]],1)*1=9),LEFT(tabDaten[[#This Row],[Grp]],2),LEFT(tabDaten[[#This Row],[Grp]],1))</f>
        <v>94</v>
      </c>
      <c r="J2378" s="14" t="str">
        <f>VLOOKUP(tabDaten[[#This Row],[GrpKurz]],tabGruppierung[],2,FALSE)</f>
        <v>A   Baumaßnahmen</v>
      </c>
      <c r="K237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2110-940000.210    Grundschule Bonfeld Erweiterung und Brandschutzmaßnahmen  </v>
      </c>
      <c r="L2378" s="17">
        <f>IF(OR(tabDaten[[#This Row],[art]]="00",tabDaten[[#This Row],[art]]="10"),tabDaten[[#This Row],[Plan]],tabDaten[[#This Row],[Plan]]*-1)</f>
        <v>-300000</v>
      </c>
      <c r="M2378" s="18">
        <f>IF(OR(tabDaten[[#This Row],[art]]="00",tabDaten[[#This Row],[art]]="10",tabDaten[[#This Row],[art]]="60",tabDaten[[#This Row],[art]]="70"),tabDaten[[#This Row],[Rechnung]],tabDaten[[#This Row],[Rechnung]]*-1)</f>
        <v>-300000</v>
      </c>
      <c r="N2378" s="44">
        <v>1</v>
      </c>
      <c r="O2378" s="45" t="s">
        <v>1025</v>
      </c>
      <c r="P2378" s="45" t="s">
        <v>1061</v>
      </c>
      <c r="Q2378" s="45" t="s">
        <v>1831</v>
      </c>
      <c r="R2378" s="45" t="s">
        <v>995</v>
      </c>
      <c r="S2378" s="45" t="s">
        <v>1566</v>
      </c>
      <c r="T2378" s="44" t="s">
        <v>2160</v>
      </c>
      <c r="U2378" s="46">
        <v>300000</v>
      </c>
      <c r="V2378" s="46">
        <v>300000</v>
      </c>
    </row>
    <row r="2379" spans="2:22" x14ac:dyDescent="0.2">
      <c r="B2379" s="14" t="str">
        <f>IF(tabDaten[[#This Row],[MandNr]]="","Fehler",IF(tabDaten[[#This Row],[MandNr]]=1,"1 Stadt Bad Rappenau","2 Eigenbetrieb Stadtenwässerung"))</f>
        <v>1 Stadt Bad Rappenau</v>
      </c>
      <c r="C2379" s="14" t="str">
        <f>IF(OR(tabDaten[[#This Row],[art]]="00",tabDaten[[#This Row],[art]]="01",tabDaten[[#This Row],[art]]="60",tabDaten[[#This Row],[art]]="61"),"0 Verwaltungshaushalt","1 Vermögenshaushalt")</f>
        <v>1 Vermögenshaushalt</v>
      </c>
      <c r="D2379" s="14" t="str">
        <f>VLOOKUP(tabDaten[[#This Row],[art]],tabKontenart[],2,FALSE)</f>
        <v>11 Ausgaben VermögenshHH</v>
      </c>
      <c r="E2379" s="14" t="str">
        <f>LEFT(tabDaten[[#This Row],[Gld]],1) &amp; "    " &amp;VLOOKUP((tabDaten[[#This Row],[MandNr]]&amp;"x"&amp;LEFT(tabDaten[[#This Row],[Gld]],1)),tabGliederung[],2,FALSE)</f>
        <v xml:space="preserve">2    Schulen </v>
      </c>
      <c r="F2379" s="14" t="str">
        <f>LEFT(tabDaten[[#This Row],[Gld]],2) &amp; "    " &amp;VLOOKUP((tabDaten[[#This Row],[MandNr]]&amp;"x"&amp;LEFT(tabDaten[[#This Row],[Gld]],2)),tabGliederung[],2,FALSE)</f>
        <v>21    Grund - Hauptschulen,  Grundschulförderklassen</v>
      </c>
      <c r="G237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79" s="14" t="str">
        <f>LEFT(tabDaten[[#This Row],[Gld]],4) &amp; "    " &amp;VLOOKUP((tabDaten[[#This Row],[MandNr]]&amp;"x"&amp;LEFT(tabDaten[[#This Row],[Gld]],4)),tabGliederung[],2,FALSE)</f>
        <v xml:space="preserve">2110    Grundschule Bad Rappenau </v>
      </c>
      <c r="I2379" s="14" t="str">
        <f>IF(OR(LEFT(tabDaten[[#This Row],[Grp]],1)*1=3,LEFT(tabDaten[[#This Row],[Grp]],1)*1=9),LEFT(tabDaten[[#This Row],[Grp]],2),LEFT(tabDaten[[#This Row],[Grp]],1))</f>
        <v>94</v>
      </c>
      <c r="J2379" s="14" t="str">
        <f>VLOOKUP(tabDaten[[#This Row],[GrpKurz]],tabGruppierung[],2,FALSE)</f>
        <v>A   Baumaßnahmen</v>
      </c>
      <c r="K237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2110-940000.300    Grundschule Fürfeld Verschiedene Baumaßnahmen  </v>
      </c>
      <c r="L2379" s="17">
        <f>IF(OR(tabDaten[[#This Row],[art]]="00",tabDaten[[#This Row],[art]]="10"),tabDaten[[#This Row],[Plan]],tabDaten[[#This Row],[Plan]]*-1)</f>
        <v>-22500</v>
      </c>
      <c r="M2379" s="18">
        <f>IF(OR(tabDaten[[#This Row],[art]]="00",tabDaten[[#This Row],[art]]="10",tabDaten[[#This Row],[art]]="60",tabDaten[[#This Row],[art]]="70"),tabDaten[[#This Row],[Rechnung]],tabDaten[[#This Row],[Rechnung]]*-1)</f>
        <v>-22500</v>
      </c>
      <c r="N2379" s="44">
        <v>1</v>
      </c>
      <c r="O2379" s="45" t="s">
        <v>1025</v>
      </c>
      <c r="P2379" s="45" t="s">
        <v>1061</v>
      </c>
      <c r="Q2379" s="45" t="s">
        <v>1831</v>
      </c>
      <c r="R2379" s="45" t="s">
        <v>995</v>
      </c>
      <c r="S2379" s="45" t="s">
        <v>1572</v>
      </c>
      <c r="T2379" s="44" t="s">
        <v>2161</v>
      </c>
      <c r="U2379" s="46">
        <v>22500</v>
      </c>
      <c r="V2379" s="46">
        <v>22500</v>
      </c>
    </row>
    <row r="2380" spans="2:22" x14ac:dyDescent="0.2">
      <c r="B2380" s="14" t="str">
        <f>IF(tabDaten[[#This Row],[MandNr]]="","Fehler",IF(tabDaten[[#This Row],[MandNr]]=1,"1 Stadt Bad Rappenau","2 Eigenbetrieb Stadtenwässerung"))</f>
        <v>1 Stadt Bad Rappenau</v>
      </c>
      <c r="C2380" s="14" t="str">
        <f>IF(OR(tabDaten[[#This Row],[art]]="00",tabDaten[[#This Row],[art]]="01",tabDaten[[#This Row],[art]]="60",tabDaten[[#This Row],[art]]="61"),"0 Verwaltungshaushalt","1 Vermögenshaushalt")</f>
        <v>1 Vermögenshaushalt</v>
      </c>
      <c r="D2380" s="14" t="str">
        <f>VLOOKUP(tabDaten[[#This Row],[art]],tabKontenart[],2,FALSE)</f>
        <v>11 Ausgaben VermögenshHH</v>
      </c>
      <c r="E2380" s="14" t="str">
        <f>LEFT(tabDaten[[#This Row],[Gld]],1) &amp; "    " &amp;VLOOKUP((tabDaten[[#This Row],[MandNr]]&amp;"x"&amp;LEFT(tabDaten[[#This Row],[Gld]],1)),tabGliederung[],2,FALSE)</f>
        <v xml:space="preserve">2    Schulen </v>
      </c>
      <c r="F2380" s="14" t="str">
        <f>LEFT(tabDaten[[#This Row],[Gld]],2) &amp; "    " &amp;VLOOKUP((tabDaten[[#This Row],[MandNr]]&amp;"x"&amp;LEFT(tabDaten[[#This Row],[Gld]],2)),tabGliederung[],2,FALSE)</f>
        <v>21    Grund - Hauptschulen,  Grundschulförderklassen</v>
      </c>
      <c r="G238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80" s="14" t="str">
        <f>LEFT(tabDaten[[#This Row],[Gld]],4) &amp; "    " &amp;VLOOKUP((tabDaten[[#This Row],[MandNr]]&amp;"x"&amp;LEFT(tabDaten[[#This Row],[Gld]],4)),tabGliederung[],2,FALSE)</f>
        <v xml:space="preserve">2110    Grundschule Bad Rappenau </v>
      </c>
      <c r="I2380" s="14" t="str">
        <f>IF(OR(LEFT(tabDaten[[#This Row],[Grp]],1)*1=3,LEFT(tabDaten[[#This Row],[Grp]],1)*1=9),LEFT(tabDaten[[#This Row],[Grp]],2),LEFT(tabDaten[[#This Row],[Grp]],1))</f>
        <v>94</v>
      </c>
      <c r="J2380" s="14" t="str">
        <f>VLOOKUP(tabDaten[[#This Row],[GrpKurz]],tabGruppierung[],2,FALSE)</f>
        <v>A   Baumaßnahmen</v>
      </c>
      <c r="K238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2110-940000.400    Grundschule Grombach Verschiedene Baumaßnahmen  </v>
      </c>
      <c r="L2380" s="17">
        <f>IF(OR(tabDaten[[#This Row],[art]]="00",tabDaten[[#This Row],[art]]="10"),tabDaten[[#This Row],[Plan]],tabDaten[[#This Row],[Plan]]*-1)</f>
        <v>-46000</v>
      </c>
      <c r="M2380" s="18">
        <f>IF(OR(tabDaten[[#This Row],[art]]="00",tabDaten[[#This Row],[art]]="10",tabDaten[[#This Row],[art]]="60",tabDaten[[#This Row],[art]]="70"),tabDaten[[#This Row],[Rechnung]],tabDaten[[#This Row],[Rechnung]]*-1)</f>
        <v>-46000</v>
      </c>
      <c r="N2380" s="44">
        <v>1</v>
      </c>
      <c r="O2380" s="45" t="s">
        <v>1025</v>
      </c>
      <c r="P2380" s="45" t="s">
        <v>1061</v>
      </c>
      <c r="Q2380" s="45" t="s">
        <v>1831</v>
      </c>
      <c r="R2380" s="45" t="s">
        <v>995</v>
      </c>
      <c r="S2380" s="45" t="s">
        <v>1576</v>
      </c>
      <c r="T2380" s="44" t="s">
        <v>2162</v>
      </c>
      <c r="U2380" s="46">
        <v>46000</v>
      </c>
      <c r="V2380" s="46">
        <v>46000</v>
      </c>
    </row>
    <row r="2381" spans="2:22" x14ac:dyDescent="0.2">
      <c r="B2381" s="14" t="str">
        <f>IF(tabDaten[[#This Row],[MandNr]]="","Fehler",IF(tabDaten[[#This Row],[MandNr]]=1,"1 Stadt Bad Rappenau","2 Eigenbetrieb Stadtenwässerung"))</f>
        <v>1 Stadt Bad Rappenau</v>
      </c>
      <c r="C2381" s="14" t="str">
        <f>IF(OR(tabDaten[[#This Row],[art]]="00",tabDaten[[#This Row],[art]]="01",tabDaten[[#This Row],[art]]="60",tabDaten[[#This Row],[art]]="61"),"0 Verwaltungshaushalt","1 Vermögenshaushalt")</f>
        <v>1 Vermögenshaushalt</v>
      </c>
      <c r="D2381" s="14" t="str">
        <f>VLOOKUP(tabDaten[[#This Row],[art]],tabKontenart[],2,FALSE)</f>
        <v>11 Ausgaben VermögenshHH</v>
      </c>
      <c r="E2381" s="14" t="str">
        <f>LEFT(tabDaten[[#This Row],[Gld]],1) &amp; "    " &amp;VLOOKUP((tabDaten[[#This Row],[MandNr]]&amp;"x"&amp;LEFT(tabDaten[[#This Row],[Gld]],1)),tabGliederung[],2,FALSE)</f>
        <v xml:space="preserve">2    Schulen </v>
      </c>
      <c r="F2381" s="14" t="str">
        <f>LEFT(tabDaten[[#This Row],[Gld]],2) &amp; "    " &amp;VLOOKUP((tabDaten[[#This Row],[MandNr]]&amp;"x"&amp;LEFT(tabDaten[[#This Row],[Gld]],2)),tabGliederung[],2,FALSE)</f>
        <v>21    Grund - Hauptschulen,  Grundschulförderklassen</v>
      </c>
      <c r="G238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381" s="14" t="str">
        <f>LEFT(tabDaten[[#This Row],[Gld]],4) &amp; "    " &amp;VLOOKUP((tabDaten[[#This Row],[MandNr]]&amp;"x"&amp;LEFT(tabDaten[[#This Row],[Gld]],4)),tabGliederung[],2,FALSE)</f>
        <v xml:space="preserve">2110    Grundschule Bad Rappenau </v>
      </c>
      <c r="I2381" s="14" t="str">
        <f>IF(OR(LEFT(tabDaten[[#This Row],[Grp]],1)*1=3,LEFT(tabDaten[[#This Row],[Grp]],1)*1=9),LEFT(tabDaten[[#This Row],[Grp]],2),LEFT(tabDaten[[#This Row],[Grp]],1))</f>
        <v>94</v>
      </c>
      <c r="J2381" s="14" t="str">
        <f>VLOOKUP(tabDaten[[#This Row],[GrpKurz]],tabGruppierung[],2,FALSE)</f>
        <v>A   Baumaßnahmen</v>
      </c>
      <c r="K238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2110-940000.610    Grundschule Obergimpern Verschiedene Baumaßnahmen  </v>
      </c>
      <c r="L2381" s="17">
        <f>IF(OR(tabDaten[[#This Row],[art]]="00",tabDaten[[#This Row],[art]]="10"),tabDaten[[#This Row],[Plan]],tabDaten[[#This Row],[Plan]]*-1)</f>
        <v>-50000</v>
      </c>
      <c r="M2381" s="18">
        <f>IF(OR(tabDaten[[#This Row],[art]]="00",tabDaten[[#This Row],[art]]="10",tabDaten[[#This Row],[art]]="60",tabDaten[[#This Row],[art]]="70"),tabDaten[[#This Row],[Rechnung]],tabDaten[[#This Row],[Rechnung]]*-1)</f>
        <v>-50000</v>
      </c>
      <c r="N2381" s="44">
        <v>1</v>
      </c>
      <c r="O2381" s="45" t="s">
        <v>1025</v>
      </c>
      <c r="P2381" s="45" t="s">
        <v>1061</v>
      </c>
      <c r="Q2381" s="45" t="s">
        <v>1831</v>
      </c>
      <c r="R2381" s="45" t="s">
        <v>995</v>
      </c>
      <c r="S2381" s="45" t="s">
        <v>1601</v>
      </c>
      <c r="T2381" s="44" t="s">
        <v>2019</v>
      </c>
      <c r="U2381" s="46">
        <v>50000</v>
      </c>
      <c r="V2381" s="46">
        <v>50000</v>
      </c>
    </row>
    <row r="2382" spans="2:22" x14ac:dyDescent="0.2">
      <c r="B2382" s="14" t="str">
        <f>IF(tabDaten[[#This Row],[MandNr]]="","Fehler",IF(tabDaten[[#This Row],[MandNr]]=1,"1 Stadt Bad Rappenau","2 Eigenbetrieb Stadtenwässerung"))</f>
        <v>1 Stadt Bad Rappenau</v>
      </c>
      <c r="C2382" s="14" t="str">
        <f>IF(OR(tabDaten[[#This Row],[art]]="00",tabDaten[[#This Row],[art]]="01",tabDaten[[#This Row],[art]]="60",tabDaten[[#This Row],[art]]="61"),"0 Verwaltungshaushalt","1 Vermögenshaushalt")</f>
        <v>1 Vermögenshaushalt</v>
      </c>
      <c r="D2382" s="14" t="str">
        <f>VLOOKUP(tabDaten[[#This Row],[art]],tabKontenart[],2,FALSE)</f>
        <v>11 Ausgaben VermögenshHH</v>
      </c>
      <c r="E2382" s="14" t="str">
        <f>LEFT(tabDaten[[#This Row],[Gld]],1) &amp; "    " &amp;VLOOKUP((tabDaten[[#This Row],[MandNr]]&amp;"x"&amp;LEFT(tabDaten[[#This Row],[Gld]],1)),tabGliederung[],2,FALSE)</f>
        <v xml:space="preserve">2    Schulen </v>
      </c>
      <c r="F2382" s="14" t="str">
        <f>LEFT(tabDaten[[#This Row],[Gld]],2) &amp; "    " &amp;VLOOKUP((tabDaten[[#This Row],[MandNr]]&amp;"x"&amp;LEFT(tabDaten[[#This Row],[Gld]],2)),tabGliederung[],2,FALSE)</f>
        <v xml:space="preserve">22    Realschulen </v>
      </c>
      <c r="G238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2382" s="14" t="str">
        <f>LEFT(tabDaten[[#This Row],[Gld]],4) &amp; "    " &amp;VLOOKUP((tabDaten[[#This Row],[MandNr]]&amp;"x"&amp;LEFT(tabDaten[[#This Row],[Gld]],4)),tabGliederung[],2,FALSE)</f>
        <v xml:space="preserve">2210    Realschule </v>
      </c>
      <c r="I2382" s="14" t="str">
        <f>IF(OR(LEFT(tabDaten[[#This Row],[Grp]],1)*1=3,LEFT(tabDaten[[#This Row],[Grp]],1)*1=9),LEFT(tabDaten[[#This Row],[Grp]],2),LEFT(tabDaten[[#This Row],[Grp]],1))</f>
        <v>93</v>
      </c>
      <c r="J2382" s="14" t="str">
        <f>VLOOKUP(tabDaten[[#This Row],[GrpKurz]],tabGruppierung[],2,FALSE)</f>
        <v>A   Vermögenserwerb</v>
      </c>
      <c r="K238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2210-934000.004    Anschaffung von EDV Geräten und Programmen  </v>
      </c>
      <c r="L2382" s="17">
        <f>IF(OR(tabDaten[[#This Row],[art]]="00",tabDaten[[#This Row],[art]]="10"),tabDaten[[#This Row],[Plan]],tabDaten[[#This Row],[Plan]]*-1)</f>
        <v>-7000</v>
      </c>
      <c r="M2382" s="18">
        <f>IF(OR(tabDaten[[#This Row],[art]]="00",tabDaten[[#This Row],[art]]="10",tabDaten[[#This Row],[art]]="60",tabDaten[[#This Row],[art]]="70"),tabDaten[[#This Row],[Rechnung]],tabDaten[[#This Row],[Rechnung]]*-1)</f>
        <v>-7000</v>
      </c>
      <c r="N2382" s="44">
        <v>1</v>
      </c>
      <c r="O2382" s="45" t="s">
        <v>1025</v>
      </c>
      <c r="P2382" s="45" t="s">
        <v>1076</v>
      </c>
      <c r="Q2382" s="45" t="s">
        <v>1829</v>
      </c>
      <c r="R2382" s="45" t="s">
        <v>995</v>
      </c>
      <c r="S2382" s="45" t="s">
        <v>1805</v>
      </c>
      <c r="T2382" s="44" t="s">
        <v>311</v>
      </c>
      <c r="U2382" s="46">
        <v>7000</v>
      </c>
      <c r="V2382" s="46">
        <v>7000</v>
      </c>
    </row>
    <row r="2383" spans="2:22" x14ac:dyDescent="0.2">
      <c r="B2383" s="14" t="str">
        <f>IF(tabDaten[[#This Row],[MandNr]]="","Fehler",IF(tabDaten[[#This Row],[MandNr]]=1,"1 Stadt Bad Rappenau","2 Eigenbetrieb Stadtenwässerung"))</f>
        <v>1 Stadt Bad Rappenau</v>
      </c>
      <c r="C2383" s="14" t="str">
        <f>IF(OR(tabDaten[[#This Row],[art]]="00",tabDaten[[#This Row],[art]]="01",tabDaten[[#This Row],[art]]="60",tabDaten[[#This Row],[art]]="61"),"0 Verwaltungshaushalt","1 Vermögenshaushalt")</f>
        <v>1 Vermögenshaushalt</v>
      </c>
      <c r="D2383" s="14" t="str">
        <f>VLOOKUP(tabDaten[[#This Row],[art]],tabKontenart[],2,FALSE)</f>
        <v>11 Ausgaben VermögenshHH</v>
      </c>
      <c r="E2383" s="14" t="str">
        <f>LEFT(tabDaten[[#This Row],[Gld]],1) &amp; "    " &amp;VLOOKUP((tabDaten[[#This Row],[MandNr]]&amp;"x"&amp;LEFT(tabDaten[[#This Row],[Gld]],1)),tabGliederung[],2,FALSE)</f>
        <v xml:space="preserve">2    Schulen </v>
      </c>
      <c r="F2383" s="14" t="str">
        <f>LEFT(tabDaten[[#This Row],[Gld]],2) &amp; "    " &amp;VLOOKUP((tabDaten[[#This Row],[MandNr]]&amp;"x"&amp;LEFT(tabDaten[[#This Row],[Gld]],2)),tabGliederung[],2,FALSE)</f>
        <v xml:space="preserve">22    Realschulen </v>
      </c>
      <c r="G238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2383" s="14" t="str">
        <f>LEFT(tabDaten[[#This Row],[Gld]],4) &amp; "    " &amp;VLOOKUP((tabDaten[[#This Row],[MandNr]]&amp;"x"&amp;LEFT(tabDaten[[#This Row],[Gld]],4)),tabGliederung[],2,FALSE)</f>
        <v xml:space="preserve">2210    Realschule </v>
      </c>
      <c r="I2383" s="14" t="str">
        <f>IF(OR(LEFT(tabDaten[[#This Row],[Grp]],1)*1=3,LEFT(tabDaten[[#This Row],[Grp]],1)*1=9),LEFT(tabDaten[[#This Row],[Grp]],2),LEFT(tabDaten[[#This Row],[Grp]],1))</f>
        <v>93</v>
      </c>
      <c r="J2383" s="14" t="str">
        <f>VLOOKUP(tabDaten[[#This Row],[GrpKurz]],tabGruppierung[],2,FALSE)</f>
        <v>A   Vermögenserwerb</v>
      </c>
      <c r="K238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2210-935000.004    Erwerb von beweglichen Sachen des  Anlagevermögens  </v>
      </c>
      <c r="L2383" s="17">
        <f>IF(OR(tabDaten[[#This Row],[art]]="00",tabDaten[[#This Row],[art]]="10"),tabDaten[[#This Row],[Plan]],tabDaten[[#This Row],[Plan]]*-1)</f>
        <v>-10000</v>
      </c>
      <c r="M2383" s="18">
        <f>IF(OR(tabDaten[[#This Row],[art]]="00",tabDaten[[#This Row],[art]]="10",tabDaten[[#This Row],[art]]="60",tabDaten[[#This Row],[art]]="70"),tabDaten[[#This Row],[Rechnung]],tabDaten[[#This Row],[Rechnung]]*-1)</f>
        <v>0</v>
      </c>
      <c r="N2383" s="44">
        <v>1</v>
      </c>
      <c r="O2383" s="45" t="s">
        <v>1025</v>
      </c>
      <c r="P2383" s="45" t="s">
        <v>1076</v>
      </c>
      <c r="Q2383" s="45" t="s">
        <v>1828</v>
      </c>
      <c r="R2383" s="45" t="s">
        <v>995</v>
      </c>
      <c r="S2383" s="45" t="s">
        <v>1805</v>
      </c>
      <c r="T2383" s="44" t="s">
        <v>312</v>
      </c>
      <c r="U2383" s="46">
        <v>10000</v>
      </c>
      <c r="V2383" s="46">
        <v>0</v>
      </c>
    </row>
    <row r="2384" spans="2:22" x14ac:dyDescent="0.2">
      <c r="B2384" s="14" t="str">
        <f>IF(tabDaten[[#This Row],[MandNr]]="","Fehler",IF(tabDaten[[#This Row],[MandNr]]=1,"1 Stadt Bad Rappenau","2 Eigenbetrieb Stadtenwässerung"))</f>
        <v>1 Stadt Bad Rappenau</v>
      </c>
      <c r="C2384" s="14" t="str">
        <f>IF(OR(tabDaten[[#This Row],[art]]="00",tabDaten[[#This Row],[art]]="01",tabDaten[[#This Row],[art]]="60",tabDaten[[#This Row],[art]]="61"),"0 Verwaltungshaushalt","1 Vermögenshaushalt")</f>
        <v>1 Vermögenshaushalt</v>
      </c>
      <c r="D2384" s="14" t="str">
        <f>VLOOKUP(tabDaten[[#This Row],[art]],tabKontenart[],2,FALSE)</f>
        <v>11 Ausgaben VermögenshHH</v>
      </c>
      <c r="E2384" s="14" t="str">
        <f>LEFT(tabDaten[[#This Row],[Gld]],1) &amp; "    " &amp;VLOOKUP((tabDaten[[#This Row],[MandNr]]&amp;"x"&amp;LEFT(tabDaten[[#This Row],[Gld]],1)),tabGliederung[],2,FALSE)</f>
        <v xml:space="preserve">2    Schulen </v>
      </c>
      <c r="F2384" s="14" t="str">
        <f>LEFT(tabDaten[[#This Row],[Gld]],2) &amp; "    " &amp;VLOOKUP((tabDaten[[#This Row],[MandNr]]&amp;"x"&amp;LEFT(tabDaten[[#This Row],[Gld]],2)),tabGliederung[],2,FALSE)</f>
        <v xml:space="preserve">22    Realschulen </v>
      </c>
      <c r="G238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2384" s="14" t="str">
        <f>LEFT(tabDaten[[#This Row],[Gld]],4) &amp; "    " &amp;VLOOKUP((tabDaten[[#This Row],[MandNr]]&amp;"x"&amp;LEFT(tabDaten[[#This Row],[Gld]],4)),tabGliederung[],2,FALSE)</f>
        <v xml:space="preserve">2210    Realschule </v>
      </c>
      <c r="I2384" s="14" t="str">
        <f>IF(OR(LEFT(tabDaten[[#This Row],[Grp]],1)*1=3,LEFT(tabDaten[[#This Row],[Grp]],1)*1=9),LEFT(tabDaten[[#This Row],[Grp]],2),LEFT(tabDaten[[#This Row],[Grp]],1))</f>
        <v>94</v>
      </c>
      <c r="J2384" s="14" t="str">
        <f>VLOOKUP(tabDaten[[#This Row],[GrpKurz]],tabGruppierung[],2,FALSE)</f>
        <v>A   Baumaßnahmen</v>
      </c>
      <c r="K238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2210-940000.012    Realschule Verschiedene Baumaßnahmen  </v>
      </c>
      <c r="L2384" s="17">
        <f>IF(OR(tabDaten[[#This Row],[art]]="00",tabDaten[[#This Row],[art]]="10"),tabDaten[[#This Row],[Plan]],tabDaten[[#This Row],[Plan]]*-1)</f>
        <v>0</v>
      </c>
      <c r="M2384" s="18">
        <f>IF(OR(tabDaten[[#This Row],[art]]="00",tabDaten[[#This Row],[art]]="10",tabDaten[[#This Row],[art]]="60",tabDaten[[#This Row],[art]]="70"),tabDaten[[#This Row],[Rechnung]],tabDaten[[#This Row],[Rechnung]]*-1)</f>
        <v>13590</v>
      </c>
      <c r="N2384" s="44">
        <v>1</v>
      </c>
      <c r="O2384" s="45" t="s">
        <v>1025</v>
      </c>
      <c r="P2384" s="45" t="s">
        <v>1076</v>
      </c>
      <c r="Q2384" s="45" t="s">
        <v>1831</v>
      </c>
      <c r="R2384" s="45" t="s">
        <v>995</v>
      </c>
      <c r="S2384" s="45" t="s">
        <v>2163</v>
      </c>
      <c r="T2384" s="44" t="s">
        <v>2164</v>
      </c>
      <c r="U2384" s="46">
        <v>0</v>
      </c>
      <c r="V2384" s="46">
        <v>-13590</v>
      </c>
    </row>
    <row r="2385" spans="2:22" x14ac:dyDescent="0.2">
      <c r="B2385" s="14" t="str">
        <f>IF(tabDaten[[#This Row],[MandNr]]="","Fehler",IF(tabDaten[[#This Row],[MandNr]]=1,"1 Stadt Bad Rappenau","2 Eigenbetrieb Stadtenwässerung"))</f>
        <v>1 Stadt Bad Rappenau</v>
      </c>
      <c r="C2385" s="14" t="str">
        <f>IF(OR(tabDaten[[#This Row],[art]]="00",tabDaten[[#This Row],[art]]="01",tabDaten[[#This Row],[art]]="60",tabDaten[[#This Row],[art]]="61"),"0 Verwaltungshaushalt","1 Vermögenshaushalt")</f>
        <v>1 Vermögenshaushalt</v>
      </c>
      <c r="D2385" s="14" t="str">
        <f>VLOOKUP(tabDaten[[#This Row],[art]],tabKontenart[],2,FALSE)</f>
        <v>11 Ausgaben VermögenshHH</v>
      </c>
      <c r="E2385" s="14" t="str">
        <f>LEFT(tabDaten[[#This Row],[Gld]],1) &amp; "    " &amp;VLOOKUP((tabDaten[[#This Row],[MandNr]]&amp;"x"&amp;LEFT(tabDaten[[#This Row],[Gld]],1)),tabGliederung[],2,FALSE)</f>
        <v xml:space="preserve">2    Schulen </v>
      </c>
      <c r="F2385" s="14" t="str">
        <f>LEFT(tabDaten[[#This Row],[Gld]],2) &amp; "    " &amp;VLOOKUP((tabDaten[[#This Row],[MandNr]]&amp;"x"&amp;LEFT(tabDaten[[#This Row],[Gld]],2)),tabGliederung[],2,FALSE)</f>
        <v xml:space="preserve">27    Sonderschulen </v>
      </c>
      <c r="G238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2385" s="14" t="str">
        <f>LEFT(tabDaten[[#This Row],[Gld]],4) &amp; "    " &amp;VLOOKUP((tabDaten[[#This Row],[MandNr]]&amp;"x"&amp;LEFT(tabDaten[[#This Row],[Gld]],4)),tabGliederung[],2,FALSE)</f>
        <v>2700    Albert-Schweitzer-Schule  (Förderschule)</v>
      </c>
      <c r="I2385" s="14" t="str">
        <f>IF(OR(LEFT(tabDaten[[#This Row],[Grp]],1)*1=3,LEFT(tabDaten[[#This Row],[Grp]],1)*1=9),LEFT(tabDaten[[#This Row],[Grp]],2),LEFT(tabDaten[[#This Row],[Grp]],1))</f>
        <v>93</v>
      </c>
      <c r="J2385" s="14" t="str">
        <f>VLOOKUP(tabDaten[[#This Row],[GrpKurz]],tabGruppierung[],2,FALSE)</f>
        <v>A   Vermögenserwerb</v>
      </c>
      <c r="K238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2700-934000.004    Anschaffung von EDV Geräten und Programmen  </v>
      </c>
      <c r="L2385" s="17">
        <f>IF(OR(tabDaten[[#This Row],[art]]="00",tabDaten[[#This Row],[art]]="10"),tabDaten[[#This Row],[Plan]],tabDaten[[#This Row],[Plan]]*-1)</f>
        <v>-6000</v>
      </c>
      <c r="M2385" s="18">
        <f>IF(OR(tabDaten[[#This Row],[art]]="00",tabDaten[[#This Row],[art]]="10",tabDaten[[#This Row],[art]]="60",tabDaten[[#This Row],[art]]="70"),tabDaten[[#This Row],[Rechnung]],tabDaten[[#This Row],[Rechnung]]*-1)</f>
        <v>-6000</v>
      </c>
      <c r="N2385" s="44">
        <v>1</v>
      </c>
      <c r="O2385" s="45" t="s">
        <v>1025</v>
      </c>
      <c r="P2385" s="45" t="s">
        <v>1086</v>
      </c>
      <c r="Q2385" s="45" t="s">
        <v>1829</v>
      </c>
      <c r="R2385" s="45" t="s">
        <v>995</v>
      </c>
      <c r="S2385" s="45" t="s">
        <v>1805</v>
      </c>
      <c r="T2385" s="44" t="s">
        <v>311</v>
      </c>
      <c r="U2385" s="46">
        <v>6000</v>
      </c>
      <c r="V2385" s="46">
        <v>6000</v>
      </c>
    </row>
    <row r="2386" spans="2:22" x14ac:dyDescent="0.2">
      <c r="B2386" s="14" t="str">
        <f>IF(tabDaten[[#This Row],[MandNr]]="","Fehler",IF(tabDaten[[#This Row],[MandNr]]=1,"1 Stadt Bad Rappenau","2 Eigenbetrieb Stadtenwässerung"))</f>
        <v>1 Stadt Bad Rappenau</v>
      </c>
      <c r="C2386" s="14" t="str">
        <f>IF(OR(tabDaten[[#This Row],[art]]="00",tabDaten[[#This Row],[art]]="01",tabDaten[[#This Row],[art]]="60",tabDaten[[#This Row],[art]]="61"),"0 Verwaltungshaushalt","1 Vermögenshaushalt")</f>
        <v>1 Vermögenshaushalt</v>
      </c>
      <c r="D2386" s="14" t="str">
        <f>VLOOKUP(tabDaten[[#This Row],[art]],tabKontenart[],2,FALSE)</f>
        <v>11 Ausgaben VermögenshHH</v>
      </c>
      <c r="E2386" s="14" t="str">
        <f>LEFT(tabDaten[[#This Row],[Gld]],1) &amp; "    " &amp;VLOOKUP((tabDaten[[#This Row],[MandNr]]&amp;"x"&amp;LEFT(tabDaten[[#This Row],[Gld]],1)),tabGliederung[],2,FALSE)</f>
        <v xml:space="preserve">2    Schulen </v>
      </c>
      <c r="F2386" s="14" t="str">
        <f>LEFT(tabDaten[[#This Row],[Gld]],2) &amp; "    " &amp;VLOOKUP((tabDaten[[#This Row],[MandNr]]&amp;"x"&amp;LEFT(tabDaten[[#This Row],[Gld]],2)),tabGliederung[],2,FALSE)</f>
        <v xml:space="preserve">27    Sonderschulen </v>
      </c>
      <c r="G238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2386" s="14" t="str">
        <f>LEFT(tabDaten[[#This Row],[Gld]],4) &amp; "    " &amp;VLOOKUP((tabDaten[[#This Row],[MandNr]]&amp;"x"&amp;LEFT(tabDaten[[#This Row],[Gld]],4)),tabGliederung[],2,FALSE)</f>
        <v>2700    Albert-Schweitzer-Schule  (Förderschule)</v>
      </c>
      <c r="I2386" s="14" t="str">
        <f>IF(OR(LEFT(tabDaten[[#This Row],[Grp]],1)*1=3,LEFT(tabDaten[[#This Row],[Grp]],1)*1=9),LEFT(tabDaten[[#This Row],[Grp]],2),LEFT(tabDaten[[#This Row],[Grp]],1))</f>
        <v>93</v>
      </c>
      <c r="J2386" s="14" t="str">
        <f>VLOOKUP(tabDaten[[#This Row],[GrpKurz]],tabGruppierung[],2,FALSE)</f>
        <v>A   Vermögenserwerb</v>
      </c>
      <c r="K238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2700-935000.005    Umstellung All IP. Gesamtmaßnahme unter 0600-935000.005 geplant  </v>
      </c>
      <c r="L2386" s="17">
        <f>IF(OR(tabDaten[[#This Row],[art]]="00",tabDaten[[#This Row],[art]]="10"),tabDaten[[#This Row],[Plan]],tabDaten[[#This Row],[Plan]]*-1)</f>
        <v>0</v>
      </c>
      <c r="M2386" s="18">
        <f>IF(OR(tabDaten[[#This Row],[art]]="00",tabDaten[[#This Row],[art]]="10",tabDaten[[#This Row],[art]]="60",tabDaten[[#This Row],[art]]="70"),tabDaten[[#This Row],[Rechnung]],tabDaten[[#This Row],[Rechnung]]*-1)</f>
        <v>-731.85</v>
      </c>
      <c r="N2386" s="44">
        <v>1</v>
      </c>
      <c r="O2386" s="45" t="s">
        <v>1025</v>
      </c>
      <c r="P2386" s="45" t="s">
        <v>1086</v>
      </c>
      <c r="Q2386" s="45" t="s">
        <v>1828</v>
      </c>
      <c r="R2386" s="45" t="s">
        <v>995</v>
      </c>
      <c r="S2386" s="45" t="s">
        <v>2150</v>
      </c>
      <c r="T2386" s="44" t="s">
        <v>2153</v>
      </c>
      <c r="U2386" s="46">
        <v>0</v>
      </c>
      <c r="V2386" s="46">
        <v>731.85</v>
      </c>
    </row>
    <row r="2387" spans="2:22" x14ac:dyDescent="0.2">
      <c r="B2387" s="14" t="str">
        <f>IF(tabDaten[[#This Row],[MandNr]]="","Fehler",IF(tabDaten[[#This Row],[MandNr]]=1,"1 Stadt Bad Rappenau","2 Eigenbetrieb Stadtenwässerung"))</f>
        <v>1 Stadt Bad Rappenau</v>
      </c>
      <c r="C2387" s="14" t="str">
        <f>IF(OR(tabDaten[[#This Row],[art]]="00",tabDaten[[#This Row],[art]]="01",tabDaten[[#This Row],[art]]="60",tabDaten[[#This Row],[art]]="61"),"0 Verwaltungshaushalt","1 Vermögenshaushalt")</f>
        <v>1 Vermögenshaushalt</v>
      </c>
      <c r="D2387" s="14" t="str">
        <f>VLOOKUP(tabDaten[[#This Row],[art]],tabKontenart[],2,FALSE)</f>
        <v>11 Ausgaben VermögenshHH</v>
      </c>
      <c r="E2387" s="14" t="str">
        <f>LEFT(tabDaten[[#This Row],[Gld]],1) &amp; "    " &amp;VLOOKUP((tabDaten[[#This Row],[MandNr]]&amp;"x"&amp;LEFT(tabDaten[[#This Row],[Gld]],1)),tabGliederung[],2,FALSE)</f>
        <v xml:space="preserve">2    Schulen </v>
      </c>
      <c r="F2387" s="14" t="str">
        <f>LEFT(tabDaten[[#This Row],[Gld]],2) &amp; "    " &amp;VLOOKUP((tabDaten[[#This Row],[MandNr]]&amp;"x"&amp;LEFT(tabDaten[[#This Row],[Gld]],2)),tabGliederung[],2,FALSE)</f>
        <v xml:space="preserve">27    Sonderschulen </v>
      </c>
      <c r="G238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2387" s="14" t="str">
        <f>LEFT(tabDaten[[#This Row],[Gld]],4) &amp; "    " &amp;VLOOKUP((tabDaten[[#This Row],[MandNr]]&amp;"x"&amp;LEFT(tabDaten[[#This Row],[Gld]],4)),tabGliederung[],2,FALSE)</f>
        <v>2700    Albert-Schweitzer-Schule  (Förderschule)</v>
      </c>
      <c r="I2387" s="14" t="str">
        <f>IF(OR(LEFT(tabDaten[[#This Row],[Grp]],1)*1=3,LEFT(tabDaten[[#This Row],[Grp]],1)*1=9),LEFT(tabDaten[[#This Row],[Grp]],2),LEFT(tabDaten[[#This Row],[Grp]],1))</f>
        <v>93</v>
      </c>
      <c r="J2387" s="14" t="str">
        <f>VLOOKUP(tabDaten[[#This Row],[GrpKurz]],tabGruppierung[],2,FALSE)</f>
        <v>A   Vermögenserwerb</v>
      </c>
      <c r="K238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2700-935000.010    Erwerb von beweglichen Sachen des Anlagevermögens  </v>
      </c>
      <c r="L2387" s="17">
        <f>IF(OR(tabDaten[[#This Row],[art]]="00",tabDaten[[#This Row],[art]]="10"),tabDaten[[#This Row],[Plan]],tabDaten[[#This Row],[Plan]]*-1)</f>
        <v>-6300</v>
      </c>
      <c r="M2387" s="18">
        <f>IF(OR(tabDaten[[#This Row],[art]]="00",tabDaten[[#This Row],[art]]="10",tabDaten[[#This Row],[art]]="60",tabDaten[[#This Row],[art]]="70"),tabDaten[[#This Row],[Rechnung]],tabDaten[[#This Row],[Rechnung]]*-1)</f>
        <v>-2000</v>
      </c>
      <c r="N2387" s="44">
        <v>1</v>
      </c>
      <c r="O2387" s="45" t="s">
        <v>1025</v>
      </c>
      <c r="P2387" s="45" t="s">
        <v>1086</v>
      </c>
      <c r="Q2387" s="45" t="s">
        <v>1828</v>
      </c>
      <c r="R2387" s="45" t="s">
        <v>995</v>
      </c>
      <c r="S2387" s="45" t="s">
        <v>1810</v>
      </c>
      <c r="T2387" s="44" t="s">
        <v>310</v>
      </c>
      <c r="U2387" s="46">
        <v>6300</v>
      </c>
      <c r="V2387" s="46">
        <v>2000</v>
      </c>
    </row>
    <row r="2388" spans="2:22" x14ac:dyDescent="0.2">
      <c r="B2388" s="14" t="str">
        <f>IF(tabDaten[[#This Row],[MandNr]]="","Fehler",IF(tabDaten[[#This Row],[MandNr]]=1,"1 Stadt Bad Rappenau","2 Eigenbetrieb Stadtenwässerung"))</f>
        <v>1 Stadt Bad Rappenau</v>
      </c>
      <c r="C2388" s="14" t="str">
        <f>IF(OR(tabDaten[[#This Row],[art]]="00",tabDaten[[#This Row],[art]]="01",tabDaten[[#This Row],[art]]="60",tabDaten[[#This Row],[art]]="61"),"0 Verwaltungshaushalt","1 Vermögenshaushalt")</f>
        <v>1 Vermögenshaushalt</v>
      </c>
      <c r="D2388" s="14" t="str">
        <f>VLOOKUP(tabDaten[[#This Row],[art]],tabKontenart[],2,FALSE)</f>
        <v>11 Ausgaben VermögenshHH</v>
      </c>
      <c r="E2388" s="14" t="str">
        <f>LEFT(tabDaten[[#This Row],[Gld]],1) &amp; "    " &amp;VLOOKUP((tabDaten[[#This Row],[MandNr]]&amp;"x"&amp;LEFT(tabDaten[[#This Row],[Gld]],1)),tabGliederung[],2,FALSE)</f>
        <v xml:space="preserve">2    Schulen </v>
      </c>
      <c r="F2388" s="14" t="str">
        <f>LEFT(tabDaten[[#This Row],[Gld]],2) &amp; "    " &amp;VLOOKUP((tabDaten[[#This Row],[MandNr]]&amp;"x"&amp;LEFT(tabDaten[[#This Row],[Gld]],2)),tabGliederung[],2,FALSE)</f>
        <v xml:space="preserve">28    Gesamtschulen u. dgl. </v>
      </c>
      <c r="G238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388" s="14" t="str">
        <f>LEFT(tabDaten[[#This Row],[Gld]],4) &amp; "    " &amp;VLOOKUP((tabDaten[[#This Row],[MandNr]]&amp;"x"&amp;LEFT(tabDaten[[#This Row],[Gld]],4)),tabGliederung[],2,FALSE)</f>
        <v xml:space="preserve">2820    Gemeinschaftsschule Bad Rappenau </v>
      </c>
      <c r="I2388" s="14" t="str">
        <f>IF(OR(LEFT(tabDaten[[#This Row],[Grp]],1)*1=3,LEFT(tabDaten[[#This Row],[Grp]],1)*1=9),LEFT(tabDaten[[#This Row],[Grp]],2),LEFT(tabDaten[[#This Row],[Grp]],1))</f>
        <v>93</v>
      </c>
      <c r="J2388" s="14" t="str">
        <f>VLOOKUP(tabDaten[[#This Row],[GrpKurz]],tabGruppierung[],2,FALSE)</f>
        <v>A   Vermögenserwerb</v>
      </c>
      <c r="K238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2820-934000.004    Anschaffung von EDV-Geräten und Programmen  </v>
      </c>
      <c r="L2388" s="17">
        <f>IF(OR(tabDaten[[#This Row],[art]]="00",tabDaten[[#This Row],[art]]="10"),tabDaten[[#This Row],[Plan]],tabDaten[[#This Row],[Plan]]*-1)</f>
        <v>-7000</v>
      </c>
      <c r="M2388" s="18">
        <f>IF(OR(tabDaten[[#This Row],[art]]="00",tabDaten[[#This Row],[art]]="10",tabDaten[[#This Row],[art]]="60",tabDaten[[#This Row],[art]]="70"),tabDaten[[#This Row],[Rechnung]],tabDaten[[#This Row],[Rechnung]]*-1)</f>
        <v>-5612.04</v>
      </c>
      <c r="N2388" s="44">
        <v>1</v>
      </c>
      <c r="O2388" s="45" t="s">
        <v>1025</v>
      </c>
      <c r="P2388" s="45" t="s">
        <v>1097</v>
      </c>
      <c r="Q2388" s="45" t="s">
        <v>1829</v>
      </c>
      <c r="R2388" s="45" t="s">
        <v>995</v>
      </c>
      <c r="S2388" s="45" t="s">
        <v>1805</v>
      </c>
      <c r="T2388" s="44" t="s">
        <v>324</v>
      </c>
      <c r="U2388" s="46">
        <v>7000</v>
      </c>
      <c r="V2388" s="46">
        <v>5612.04</v>
      </c>
    </row>
    <row r="2389" spans="2:22" x14ac:dyDescent="0.2">
      <c r="B2389" s="14" t="str">
        <f>IF(tabDaten[[#This Row],[MandNr]]="","Fehler",IF(tabDaten[[#This Row],[MandNr]]=1,"1 Stadt Bad Rappenau","2 Eigenbetrieb Stadtenwässerung"))</f>
        <v>1 Stadt Bad Rappenau</v>
      </c>
      <c r="C2389" s="14" t="str">
        <f>IF(OR(tabDaten[[#This Row],[art]]="00",tabDaten[[#This Row],[art]]="01",tabDaten[[#This Row],[art]]="60",tabDaten[[#This Row],[art]]="61"),"0 Verwaltungshaushalt","1 Vermögenshaushalt")</f>
        <v>1 Vermögenshaushalt</v>
      </c>
      <c r="D2389" s="14" t="str">
        <f>VLOOKUP(tabDaten[[#This Row],[art]],tabKontenart[],2,FALSE)</f>
        <v>11 Ausgaben VermögenshHH</v>
      </c>
      <c r="E2389" s="14" t="str">
        <f>LEFT(tabDaten[[#This Row],[Gld]],1) &amp; "    " &amp;VLOOKUP((tabDaten[[#This Row],[MandNr]]&amp;"x"&amp;LEFT(tabDaten[[#This Row],[Gld]],1)),tabGliederung[],2,FALSE)</f>
        <v xml:space="preserve">2    Schulen </v>
      </c>
      <c r="F2389" s="14" t="str">
        <f>LEFT(tabDaten[[#This Row],[Gld]],2) &amp; "    " &amp;VLOOKUP((tabDaten[[#This Row],[MandNr]]&amp;"x"&amp;LEFT(tabDaten[[#This Row],[Gld]],2)),tabGliederung[],2,FALSE)</f>
        <v xml:space="preserve">28    Gesamtschulen u. dgl. </v>
      </c>
      <c r="G238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389" s="14" t="str">
        <f>LEFT(tabDaten[[#This Row],[Gld]],4) &amp; "    " &amp;VLOOKUP((tabDaten[[#This Row],[MandNr]]&amp;"x"&amp;LEFT(tabDaten[[#This Row],[Gld]],4)),tabGliederung[],2,FALSE)</f>
        <v xml:space="preserve">2820    Gemeinschaftsschule Bad Rappenau </v>
      </c>
      <c r="I2389" s="14" t="str">
        <f>IF(OR(LEFT(tabDaten[[#This Row],[Grp]],1)*1=3,LEFT(tabDaten[[#This Row],[Grp]],1)*1=9),LEFT(tabDaten[[#This Row],[Grp]],2),LEFT(tabDaten[[#This Row],[Grp]],1))</f>
        <v>93</v>
      </c>
      <c r="J2389" s="14" t="str">
        <f>VLOOKUP(tabDaten[[#This Row],[GrpKurz]],tabGruppierung[],2,FALSE)</f>
        <v>A   Vermögenserwerb</v>
      </c>
      <c r="K238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2820-935000.004    Erwerb von beweglichen Sachen des Anlagevermögens  </v>
      </c>
      <c r="L2389" s="17">
        <f>IF(OR(tabDaten[[#This Row],[art]]="00",tabDaten[[#This Row],[art]]="10"),tabDaten[[#This Row],[Plan]],tabDaten[[#This Row],[Plan]]*-1)</f>
        <v>-10000</v>
      </c>
      <c r="M2389" s="18">
        <f>IF(OR(tabDaten[[#This Row],[art]]="00",tabDaten[[#This Row],[art]]="10",tabDaten[[#This Row],[art]]="60",tabDaten[[#This Row],[art]]="70"),tabDaten[[#This Row],[Rechnung]],tabDaten[[#This Row],[Rechnung]]*-1)</f>
        <v>0</v>
      </c>
      <c r="N2389" s="44">
        <v>1</v>
      </c>
      <c r="O2389" s="45" t="s">
        <v>1025</v>
      </c>
      <c r="P2389" s="45" t="s">
        <v>1097</v>
      </c>
      <c r="Q2389" s="45" t="s">
        <v>1828</v>
      </c>
      <c r="R2389" s="45" t="s">
        <v>995</v>
      </c>
      <c r="S2389" s="45" t="s">
        <v>1805</v>
      </c>
      <c r="T2389" s="44" t="s">
        <v>310</v>
      </c>
      <c r="U2389" s="46">
        <v>10000</v>
      </c>
      <c r="V2389" s="46">
        <v>0</v>
      </c>
    </row>
    <row r="2390" spans="2:22" x14ac:dyDescent="0.2">
      <c r="B2390" s="14" t="str">
        <f>IF(tabDaten[[#This Row],[MandNr]]="","Fehler",IF(tabDaten[[#This Row],[MandNr]]=1,"1 Stadt Bad Rappenau","2 Eigenbetrieb Stadtenwässerung"))</f>
        <v>1 Stadt Bad Rappenau</v>
      </c>
      <c r="C2390" s="14" t="str">
        <f>IF(OR(tabDaten[[#This Row],[art]]="00",tabDaten[[#This Row],[art]]="01",tabDaten[[#This Row],[art]]="60",tabDaten[[#This Row],[art]]="61"),"0 Verwaltungshaushalt","1 Vermögenshaushalt")</f>
        <v>1 Vermögenshaushalt</v>
      </c>
      <c r="D2390" s="14" t="str">
        <f>VLOOKUP(tabDaten[[#This Row],[art]],tabKontenart[],2,FALSE)</f>
        <v>11 Ausgaben VermögenshHH</v>
      </c>
      <c r="E2390" s="14" t="str">
        <f>LEFT(tabDaten[[#This Row],[Gld]],1) &amp; "    " &amp;VLOOKUP((tabDaten[[#This Row],[MandNr]]&amp;"x"&amp;LEFT(tabDaten[[#This Row],[Gld]],1)),tabGliederung[],2,FALSE)</f>
        <v xml:space="preserve">2    Schulen </v>
      </c>
      <c r="F2390" s="14" t="str">
        <f>LEFT(tabDaten[[#This Row],[Gld]],2) &amp; "    " &amp;VLOOKUP((tabDaten[[#This Row],[MandNr]]&amp;"x"&amp;LEFT(tabDaten[[#This Row],[Gld]],2)),tabGliederung[],2,FALSE)</f>
        <v xml:space="preserve">28    Gesamtschulen u. dgl. </v>
      </c>
      <c r="G239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390" s="14" t="str">
        <f>LEFT(tabDaten[[#This Row],[Gld]],4) &amp; "    " &amp;VLOOKUP((tabDaten[[#This Row],[MandNr]]&amp;"x"&amp;LEFT(tabDaten[[#This Row],[Gld]],4)),tabGliederung[],2,FALSE)</f>
        <v xml:space="preserve">2820    Gemeinschaftsschule Bad Rappenau </v>
      </c>
      <c r="I2390" s="14" t="str">
        <f>IF(OR(LEFT(tabDaten[[#This Row],[Grp]],1)*1=3,LEFT(tabDaten[[#This Row],[Grp]],1)*1=9),LEFT(tabDaten[[#This Row],[Grp]],2),LEFT(tabDaten[[#This Row],[Grp]],1))</f>
        <v>93</v>
      </c>
      <c r="J2390" s="14" t="str">
        <f>VLOOKUP(tabDaten[[#This Row],[GrpKurz]],tabGruppierung[],2,FALSE)</f>
        <v>A   Vermögenserwerb</v>
      </c>
      <c r="K239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2820-935000.005    Umstellung All IP. Gesamtmaßnahme unter 0600-935000.005 geplant  </v>
      </c>
      <c r="L2390" s="17">
        <f>IF(OR(tabDaten[[#This Row],[art]]="00",tabDaten[[#This Row],[art]]="10"),tabDaten[[#This Row],[Plan]],tabDaten[[#This Row],[Plan]]*-1)</f>
        <v>0</v>
      </c>
      <c r="M2390" s="18">
        <f>IF(OR(tabDaten[[#This Row],[art]]="00",tabDaten[[#This Row],[art]]="10",tabDaten[[#This Row],[art]]="60",tabDaten[[#This Row],[art]]="70"),tabDaten[[#This Row],[Rechnung]],tabDaten[[#This Row],[Rechnung]]*-1)</f>
        <v>-184.75</v>
      </c>
      <c r="N2390" s="44">
        <v>1</v>
      </c>
      <c r="O2390" s="45" t="s">
        <v>1025</v>
      </c>
      <c r="P2390" s="45" t="s">
        <v>1097</v>
      </c>
      <c r="Q2390" s="45" t="s">
        <v>1828</v>
      </c>
      <c r="R2390" s="45" t="s">
        <v>995</v>
      </c>
      <c r="S2390" s="45" t="s">
        <v>2150</v>
      </c>
      <c r="T2390" s="44" t="s">
        <v>2153</v>
      </c>
      <c r="U2390" s="46">
        <v>0</v>
      </c>
      <c r="V2390" s="46">
        <v>184.75</v>
      </c>
    </row>
    <row r="2391" spans="2:22" x14ac:dyDescent="0.2">
      <c r="B2391" s="14" t="str">
        <f>IF(tabDaten[[#This Row],[MandNr]]="","Fehler",IF(tabDaten[[#This Row],[MandNr]]=1,"1 Stadt Bad Rappenau","2 Eigenbetrieb Stadtenwässerung"))</f>
        <v>1 Stadt Bad Rappenau</v>
      </c>
      <c r="C2391" s="14" t="str">
        <f>IF(OR(tabDaten[[#This Row],[art]]="00",tabDaten[[#This Row],[art]]="01",tabDaten[[#This Row],[art]]="60",tabDaten[[#This Row],[art]]="61"),"0 Verwaltungshaushalt","1 Vermögenshaushalt")</f>
        <v>1 Vermögenshaushalt</v>
      </c>
      <c r="D2391" s="14" t="str">
        <f>VLOOKUP(tabDaten[[#This Row],[art]],tabKontenart[],2,FALSE)</f>
        <v>11 Ausgaben VermögenshHH</v>
      </c>
      <c r="E2391" s="14" t="str">
        <f>LEFT(tabDaten[[#This Row],[Gld]],1) &amp; "    " &amp;VLOOKUP((tabDaten[[#This Row],[MandNr]]&amp;"x"&amp;LEFT(tabDaten[[#This Row],[Gld]],1)),tabGliederung[],2,FALSE)</f>
        <v xml:space="preserve">2    Schulen </v>
      </c>
      <c r="F2391" s="14" t="str">
        <f>LEFT(tabDaten[[#This Row],[Gld]],2) &amp; "    " &amp;VLOOKUP((tabDaten[[#This Row],[MandNr]]&amp;"x"&amp;LEFT(tabDaten[[#This Row],[Gld]],2)),tabGliederung[],2,FALSE)</f>
        <v xml:space="preserve">28    Gesamtschulen u. dgl. </v>
      </c>
      <c r="G239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391" s="14" t="str">
        <f>LEFT(tabDaten[[#This Row],[Gld]],4) &amp; "    " &amp;VLOOKUP((tabDaten[[#This Row],[MandNr]]&amp;"x"&amp;LEFT(tabDaten[[#This Row],[Gld]],4)),tabGliederung[],2,FALSE)</f>
        <v xml:space="preserve">2820    Gemeinschaftsschule Bad Rappenau </v>
      </c>
      <c r="I2391" s="14" t="str">
        <f>IF(OR(LEFT(tabDaten[[#This Row],[Grp]],1)*1=3,LEFT(tabDaten[[#This Row],[Grp]],1)*1=9),LEFT(tabDaten[[#This Row],[Grp]],2),LEFT(tabDaten[[#This Row],[Grp]],1))</f>
        <v>94</v>
      </c>
      <c r="J2391" s="14" t="str">
        <f>VLOOKUP(tabDaten[[#This Row],[GrpKurz]],tabGruppierung[],2,FALSE)</f>
        <v>A   Baumaßnahmen</v>
      </c>
      <c r="K239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2820-940000.010    Umbau und Einrichtung Verbundschule   </v>
      </c>
      <c r="L2391" s="17">
        <f>IF(OR(tabDaten[[#This Row],[art]]="00",tabDaten[[#This Row],[art]]="10"),tabDaten[[#This Row],[Plan]],tabDaten[[#This Row],[Plan]]*-1)</f>
        <v>0</v>
      </c>
      <c r="M2391" s="18">
        <f>IF(OR(tabDaten[[#This Row],[art]]="00",tabDaten[[#This Row],[art]]="10",tabDaten[[#This Row],[art]]="60",tabDaten[[#This Row],[art]]="70"),tabDaten[[#This Row],[Rechnung]],tabDaten[[#This Row],[Rechnung]]*-1)</f>
        <v>50000</v>
      </c>
      <c r="N2391" s="44">
        <v>1</v>
      </c>
      <c r="O2391" s="45" t="s">
        <v>1025</v>
      </c>
      <c r="P2391" s="45" t="s">
        <v>1097</v>
      </c>
      <c r="Q2391" s="45" t="s">
        <v>1831</v>
      </c>
      <c r="R2391" s="45" t="s">
        <v>995</v>
      </c>
      <c r="S2391" s="45" t="s">
        <v>1810</v>
      </c>
      <c r="T2391" s="44" t="s">
        <v>325</v>
      </c>
      <c r="U2391" s="46">
        <v>0</v>
      </c>
      <c r="V2391" s="46">
        <v>-50000</v>
      </c>
    </row>
    <row r="2392" spans="2:22" x14ac:dyDescent="0.2">
      <c r="B2392" s="14" t="str">
        <f>IF(tabDaten[[#This Row],[MandNr]]="","Fehler",IF(tabDaten[[#This Row],[MandNr]]=1,"1 Stadt Bad Rappenau","2 Eigenbetrieb Stadtenwässerung"))</f>
        <v>1 Stadt Bad Rappenau</v>
      </c>
      <c r="C2392" s="14" t="str">
        <f>IF(OR(tabDaten[[#This Row],[art]]="00",tabDaten[[#This Row],[art]]="01",tabDaten[[#This Row],[art]]="60",tabDaten[[#This Row],[art]]="61"),"0 Verwaltungshaushalt","1 Vermögenshaushalt")</f>
        <v>1 Vermögenshaushalt</v>
      </c>
      <c r="D2392" s="14" t="str">
        <f>VLOOKUP(tabDaten[[#This Row],[art]],tabKontenart[],2,FALSE)</f>
        <v>11 Ausgaben VermögenshHH</v>
      </c>
      <c r="E2392" s="14" t="str">
        <f>LEFT(tabDaten[[#This Row],[Gld]],1) &amp; "    " &amp;VLOOKUP((tabDaten[[#This Row],[MandNr]]&amp;"x"&amp;LEFT(tabDaten[[#This Row],[Gld]],1)),tabGliederung[],2,FALSE)</f>
        <v xml:space="preserve">2    Schulen </v>
      </c>
      <c r="F2392" s="14" t="str">
        <f>LEFT(tabDaten[[#This Row],[Gld]],2) &amp; "    " &amp;VLOOKUP((tabDaten[[#This Row],[MandNr]]&amp;"x"&amp;LEFT(tabDaten[[#This Row],[Gld]],2)),tabGliederung[],2,FALSE)</f>
        <v xml:space="preserve">28    Gesamtschulen u. dgl. </v>
      </c>
      <c r="G239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392" s="14" t="str">
        <f>LEFT(tabDaten[[#This Row],[Gld]],4) &amp; "    " &amp;VLOOKUP((tabDaten[[#This Row],[MandNr]]&amp;"x"&amp;LEFT(tabDaten[[#This Row],[Gld]],4)),tabGliederung[],2,FALSE)</f>
        <v xml:space="preserve">2820    Gemeinschaftsschule Bad Rappenau </v>
      </c>
      <c r="I2392" s="14" t="str">
        <f>IF(OR(LEFT(tabDaten[[#This Row],[Grp]],1)*1=3,LEFT(tabDaten[[#This Row],[Grp]],1)*1=9),LEFT(tabDaten[[#This Row],[Grp]],2),LEFT(tabDaten[[#This Row],[Grp]],1))</f>
        <v>94</v>
      </c>
      <c r="J2392" s="14" t="str">
        <f>VLOOKUP(tabDaten[[#This Row],[GrpKurz]],tabGruppierung[],2,FALSE)</f>
        <v>A   Baumaßnahmen</v>
      </c>
      <c r="K239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2820-940000.020    Erweiterung Gymnasiale Oberstufe   </v>
      </c>
      <c r="L2392" s="17">
        <f>IF(OR(tabDaten[[#This Row],[art]]="00",tabDaten[[#This Row],[art]]="10"),tabDaten[[#This Row],[Plan]],tabDaten[[#This Row],[Plan]]*-1)</f>
        <v>-50000</v>
      </c>
      <c r="M2392" s="18">
        <f>IF(OR(tabDaten[[#This Row],[art]]="00",tabDaten[[#This Row],[art]]="10",tabDaten[[#This Row],[art]]="60",tabDaten[[#This Row],[art]]="70"),tabDaten[[#This Row],[Rechnung]],tabDaten[[#This Row],[Rechnung]]*-1)</f>
        <v>70000</v>
      </c>
      <c r="N2392" s="44">
        <v>1</v>
      </c>
      <c r="O2392" s="45" t="s">
        <v>1025</v>
      </c>
      <c r="P2392" s="45" t="s">
        <v>1097</v>
      </c>
      <c r="Q2392" s="45" t="s">
        <v>1831</v>
      </c>
      <c r="R2392" s="45" t="s">
        <v>995</v>
      </c>
      <c r="S2392" s="45" t="s">
        <v>1551</v>
      </c>
      <c r="T2392" s="44" t="s">
        <v>2020</v>
      </c>
      <c r="U2392" s="46">
        <v>50000</v>
      </c>
      <c r="V2392" s="46">
        <v>-70000</v>
      </c>
    </row>
    <row r="2393" spans="2:22" x14ac:dyDescent="0.2">
      <c r="B2393" s="14" t="str">
        <f>IF(tabDaten[[#This Row],[MandNr]]="","Fehler",IF(tabDaten[[#This Row],[MandNr]]=1,"1 Stadt Bad Rappenau","2 Eigenbetrieb Stadtenwässerung"))</f>
        <v>1 Stadt Bad Rappenau</v>
      </c>
      <c r="C2393" s="14" t="str">
        <f>IF(OR(tabDaten[[#This Row],[art]]="00",tabDaten[[#This Row],[art]]="01",tabDaten[[#This Row],[art]]="60",tabDaten[[#This Row],[art]]="61"),"0 Verwaltungshaushalt","1 Vermögenshaushalt")</f>
        <v>1 Vermögenshaushalt</v>
      </c>
      <c r="D2393" s="14" t="str">
        <f>VLOOKUP(tabDaten[[#This Row],[art]],tabKontenart[],2,FALSE)</f>
        <v>11 Ausgaben VermögenshHH</v>
      </c>
      <c r="E2393" s="14" t="str">
        <f>LEFT(tabDaten[[#This Row],[Gld]],1) &amp; "    " &amp;VLOOKUP((tabDaten[[#This Row],[MandNr]]&amp;"x"&amp;LEFT(tabDaten[[#This Row],[Gld]],1)),tabGliederung[],2,FALSE)</f>
        <v xml:space="preserve">2    Schulen </v>
      </c>
      <c r="F2393" s="14" t="str">
        <f>LEFT(tabDaten[[#This Row],[Gld]],2) &amp; "    " &amp;VLOOKUP((tabDaten[[#This Row],[MandNr]]&amp;"x"&amp;LEFT(tabDaten[[#This Row],[Gld]],2)),tabGliederung[],2,FALSE)</f>
        <v xml:space="preserve">28    Gesamtschulen u. dgl. </v>
      </c>
      <c r="G239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393" s="14" t="str">
        <f>LEFT(tabDaten[[#This Row],[Gld]],4) &amp; "    " &amp;VLOOKUP((tabDaten[[#This Row],[MandNr]]&amp;"x"&amp;LEFT(tabDaten[[#This Row],[Gld]],4)),tabGliederung[],2,FALSE)</f>
        <v xml:space="preserve">2820    Gemeinschaftsschule Bad Rappenau </v>
      </c>
      <c r="I2393" s="14" t="str">
        <f>IF(OR(LEFT(tabDaten[[#This Row],[Grp]],1)*1=3,LEFT(tabDaten[[#This Row],[Grp]],1)*1=9),LEFT(tabDaten[[#This Row],[Grp]],2),LEFT(tabDaten[[#This Row],[Grp]],1))</f>
        <v>94</v>
      </c>
      <c r="J2393" s="14" t="str">
        <f>VLOOKUP(tabDaten[[#This Row],[GrpKurz]],tabGruppierung[],2,FALSE)</f>
        <v>A   Baumaßnahmen</v>
      </c>
      <c r="K239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2820-940000.030    Fassadensanierung Gemeinschaftsschule   </v>
      </c>
      <c r="L2393" s="17">
        <f>IF(OR(tabDaten[[#This Row],[art]]="00",tabDaten[[#This Row],[art]]="10"),tabDaten[[#This Row],[Plan]],tabDaten[[#This Row],[Plan]]*-1)</f>
        <v>-1400000</v>
      </c>
      <c r="M2393" s="18">
        <f>IF(OR(tabDaten[[#This Row],[art]]="00",tabDaten[[#This Row],[art]]="10",tabDaten[[#This Row],[art]]="60",tabDaten[[#This Row],[art]]="70"),tabDaten[[#This Row],[Rechnung]],tabDaten[[#This Row],[Rechnung]]*-1)</f>
        <v>-1261940</v>
      </c>
      <c r="N2393" s="44">
        <v>1</v>
      </c>
      <c r="O2393" s="45" t="s">
        <v>1025</v>
      </c>
      <c r="P2393" s="45" t="s">
        <v>1097</v>
      </c>
      <c r="Q2393" s="45" t="s">
        <v>1831</v>
      </c>
      <c r="R2393" s="45" t="s">
        <v>995</v>
      </c>
      <c r="S2393" s="45" t="s">
        <v>1552</v>
      </c>
      <c r="T2393" s="44" t="s">
        <v>2068</v>
      </c>
      <c r="U2393" s="46">
        <v>1400000</v>
      </c>
      <c r="V2393" s="46">
        <v>1261940</v>
      </c>
    </row>
    <row r="2394" spans="2:22" x14ac:dyDescent="0.2">
      <c r="B2394" s="14" t="str">
        <f>IF(tabDaten[[#This Row],[MandNr]]="","Fehler",IF(tabDaten[[#This Row],[MandNr]]=1,"1 Stadt Bad Rappenau","2 Eigenbetrieb Stadtenwässerung"))</f>
        <v>1 Stadt Bad Rappenau</v>
      </c>
      <c r="C2394" s="14" t="str">
        <f>IF(OR(tabDaten[[#This Row],[art]]="00",tabDaten[[#This Row],[art]]="01",tabDaten[[#This Row],[art]]="60",tabDaten[[#This Row],[art]]="61"),"0 Verwaltungshaushalt","1 Vermögenshaushalt")</f>
        <v>1 Vermögenshaushalt</v>
      </c>
      <c r="D2394" s="14" t="str">
        <f>VLOOKUP(tabDaten[[#This Row],[art]],tabKontenart[],2,FALSE)</f>
        <v>11 Ausgaben VermögenshHH</v>
      </c>
      <c r="E2394" s="14" t="str">
        <f>LEFT(tabDaten[[#This Row],[Gld]],1) &amp; "    " &amp;VLOOKUP((tabDaten[[#This Row],[MandNr]]&amp;"x"&amp;LEFT(tabDaten[[#This Row],[Gld]],1)),tabGliederung[],2,FALSE)</f>
        <v xml:space="preserve">2    Schulen </v>
      </c>
      <c r="F2394" s="14" t="str">
        <f>LEFT(tabDaten[[#This Row],[Gld]],2) &amp; "    " &amp;VLOOKUP((tabDaten[[#This Row],[MandNr]]&amp;"x"&amp;LEFT(tabDaten[[#This Row],[Gld]],2)),tabGliederung[],2,FALSE)</f>
        <v xml:space="preserve">28    Gesamtschulen u. dgl. </v>
      </c>
      <c r="G239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394" s="14" t="str">
        <f>LEFT(tabDaten[[#This Row],[Gld]],4) &amp; "    " &amp;VLOOKUP((tabDaten[[#This Row],[MandNr]]&amp;"x"&amp;LEFT(tabDaten[[#This Row],[Gld]],4)),tabGliederung[],2,FALSE)</f>
        <v xml:space="preserve">2820    Gemeinschaftsschule Bad Rappenau </v>
      </c>
      <c r="I2394" s="14" t="str">
        <f>IF(OR(LEFT(tabDaten[[#This Row],[Grp]],1)*1=3,LEFT(tabDaten[[#This Row],[Grp]],1)*1=9),LEFT(tabDaten[[#This Row],[Grp]],2),LEFT(tabDaten[[#This Row],[Grp]],1))</f>
        <v>98</v>
      </c>
      <c r="J2394" s="14" t="str">
        <f>VLOOKUP(tabDaten[[#This Row],[GrpKurz]],tabGruppierung[],2,FALSE)</f>
        <v>A   Gewährte Zuweisungen und Zuschüsse für Investitionen</v>
      </c>
      <c r="K239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2820-981100.010    Rückzahlung zuviel erhaltener Landeszuschüsse/Ausgleichsstockmittel  </v>
      </c>
      <c r="L2394" s="17">
        <f>IF(OR(tabDaten[[#This Row],[art]]="00",tabDaten[[#This Row],[art]]="10"),tabDaten[[#This Row],[Plan]],tabDaten[[#This Row],[Plan]]*-1)</f>
        <v>-166000</v>
      </c>
      <c r="M2394" s="18">
        <f>IF(OR(tabDaten[[#This Row],[art]]="00",tabDaten[[#This Row],[art]]="10",tabDaten[[#This Row],[art]]="60",tabDaten[[#This Row],[art]]="70"),tabDaten[[#This Row],[Rechnung]],tabDaten[[#This Row],[Rechnung]]*-1)</f>
        <v>-166000</v>
      </c>
      <c r="N2394" s="44">
        <v>1</v>
      </c>
      <c r="O2394" s="45" t="s">
        <v>1025</v>
      </c>
      <c r="P2394" s="45" t="s">
        <v>1097</v>
      </c>
      <c r="Q2394" s="45" t="s">
        <v>2232</v>
      </c>
      <c r="R2394" s="45" t="s">
        <v>995</v>
      </c>
      <c r="S2394" s="45" t="s">
        <v>1810</v>
      </c>
      <c r="T2394" s="44" t="s">
        <v>2233</v>
      </c>
      <c r="U2394" s="46">
        <v>166000</v>
      </c>
      <c r="V2394" s="46">
        <v>166000</v>
      </c>
    </row>
    <row r="2395" spans="2:22" x14ac:dyDescent="0.2">
      <c r="B2395" s="14" t="str">
        <f>IF(tabDaten[[#This Row],[MandNr]]="","Fehler",IF(tabDaten[[#This Row],[MandNr]]=1,"1 Stadt Bad Rappenau","2 Eigenbetrieb Stadtenwässerung"))</f>
        <v>1 Stadt Bad Rappenau</v>
      </c>
      <c r="C2395" s="14" t="str">
        <f>IF(OR(tabDaten[[#This Row],[art]]="00",tabDaten[[#This Row],[art]]="01",tabDaten[[#This Row],[art]]="60",tabDaten[[#This Row],[art]]="61"),"0 Verwaltungshaushalt","1 Vermögenshaushalt")</f>
        <v>1 Vermögenshaushalt</v>
      </c>
      <c r="D2395" s="14" t="str">
        <f>VLOOKUP(tabDaten[[#This Row],[art]],tabKontenart[],2,FALSE)</f>
        <v>11 Ausgaben VermögenshHH</v>
      </c>
      <c r="E2395" s="14" t="str">
        <f>LEFT(tabDaten[[#This Row],[Gld]],1) &amp; "    " &amp;VLOOKUP((tabDaten[[#This Row],[MandNr]]&amp;"x"&amp;LEFT(tabDaten[[#This Row],[Gld]],1)),tabGliederung[],2,FALSE)</f>
        <v xml:space="preserve">2    Schulen </v>
      </c>
      <c r="F2395" s="14" t="str">
        <f>LEFT(tabDaten[[#This Row],[Gld]],2) &amp; "    " &amp;VLOOKUP((tabDaten[[#This Row],[MandNr]]&amp;"x"&amp;LEFT(tabDaten[[#This Row],[Gld]],2)),tabGliederung[],2,FALSE)</f>
        <v xml:space="preserve">29    Übrige schulische Aufgaben </v>
      </c>
      <c r="G239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395" s="14" t="str">
        <f>LEFT(tabDaten[[#This Row],[Gld]],4) &amp; "    " &amp;VLOOKUP((tabDaten[[#This Row],[MandNr]]&amp;"x"&amp;LEFT(tabDaten[[#This Row],[Gld]],4)),tabGliederung[],2,FALSE)</f>
        <v xml:space="preserve">2910    Hortbetreuung, Verläßliche Grundschulen </v>
      </c>
      <c r="I2395" s="14" t="str">
        <f>IF(OR(LEFT(tabDaten[[#This Row],[Grp]],1)*1=3,LEFT(tabDaten[[#This Row],[Grp]],1)*1=9),LEFT(tabDaten[[#This Row],[Grp]],2),LEFT(tabDaten[[#This Row],[Grp]],1))</f>
        <v>93</v>
      </c>
      <c r="J2395" s="14" t="str">
        <f>VLOOKUP(tabDaten[[#This Row],[GrpKurz]],tabGruppierung[],2,FALSE)</f>
        <v>A   Vermögenserwerb</v>
      </c>
      <c r="K239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2910-935000.005    Umstellung All IP. Gesamtmaßnahme unter 0600-935000.005 geplant  </v>
      </c>
      <c r="L2395" s="17">
        <f>IF(OR(tabDaten[[#This Row],[art]]="00",tabDaten[[#This Row],[art]]="10"),tabDaten[[#This Row],[Plan]],tabDaten[[#This Row],[Plan]]*-1)</f>
        <v>0</v>
      </c>
      <c r="M2395" s="18">
        <f>IF(OR(tabDaten[[#This Row],[art]]="00",tabDaten[[#This Row],[art]]="10",tabDaten[[#This Row],[art]]="60",tabDaten[[#This Row],[art]]="70"),tabDaten[[#This Row],[Rechnung]],tabDaten[[#This Row],[Rechnung]]*-1)</f>
        <v>-171.12</v>
      </c>
      <c r="N2395" s="44">
        <v>1</v>
      </c>
      <c r="O2395" s="45" t="s">
        <v>1025</v>
      </c>
      <c r="P2395" s="45" t="s">
        <v>1102</v>
      </c>
      <c r="Q2395" s="45" t="s">
        <v>1828</v>
      </c>
      <c r="R2395" s="45" t="s">
        <v>995</v>
      </c>
      <c r="S2395" s="45" t="s">
        <v>2150</v>
      </c>
      <c r="T2395" s="44" t="s">
        <v>2153</v>
      </c>
      <c r="U2395" s="46">
        <v>0</v>
      </c>
      <c r="V2395" s="46">
        <v>171.12</v>
      </c>
    </row>
    <row r="2396" spans="2:22" x14ac:dyDescent="0.2">
      <c r="B2396" s="14" t="str">
        <f>IF(tabDaten[[#This Row],[MandNr]]="","Fehler",IF(tabDaten[[#This Row],[MandNr]]=1,"1 Stadt Bad Rappenau","2 Eigenbetrieb Stadtenwässerung"))</f>
        <v>1 Stadt Bad Rappenau</v>
      </c>
      <c r="C2396" s="14" t="str">
        <f>IF(OR(tabDaten[[#This Row],[art]]="00",tabDaten[[#This Row],[art]]="01",tabDaten[[#This Row],[art]]="60",tabDaten[[#This Row],[art]]="61"),"0 Verwaltungshaushalt","1 Vermögenshaushalt")</f>
        <v>1 Vermögenshaushalt</v>
      </c>
      <c r="D2396" s="14" t="str">
        <f>VLOOKUP(tabDaten[[#This Row],[art]],tabKontenart[],2,FALSE)</f>
        <v>11 Ausgaben VermögenshHH</v>
      </c>
      <c r="E2396" s="14" t="str">
        <f>LEFT(tabDaten[[#This Row],[Gld]],1) &amp; "    " &amp;VLOOKUP((tabDaten[[#This Row],[MandNr]]&amp;"x"&amp;LEFT(tabDaten[[#This Row],[Gld]],1)),tabGliederung[],2,FALSE)</f>
        <v xml:space="preserve">2    Schulen </v>
      </c>
      <c r="F2396" s="14" t="str">
        <f>LEFT(tabDaten[[#This Row],[Gld]],2) &amp; "    " &amp;VLOOKUP((tabDaten[[#This Row],[MandNr]]&amp;"x"&amp;LEFT(tabDaten[[#This Row],[Gld]],2)),tabGliederung[],2,FALSE)</f>
        <v xml:space="preserve">29    Übrige schulische Aufgaben </v>
      </c>
      <c r="G239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396" s="14" t="str">
        <f>LEFT(tabDaten[[#This Row],[Gld]],4) &amp; "    " &amp;VLOOKUP((tabDaten[[#This Row],[MandNr]]&amp;"x"&amp;LEFT(tabDaten[[#This Row],[Gld]],4)),tabGliederung[],2,FALSE)</f>
        <v xml:space="preserve">2910    Hortbetreuung, Verläßliche Grundschulen </v>
      </c>
      <c r="I2396" s="14" t="str">
        <f>IF(OR(LEFT(tabDaten[[#This Row],[Grp]],1)*1=3,LEFT(tabDaten[[#This Row],[Grp]],1)*1=9),LEFT(tabDaten[[#This Row],[Grp]],2),LEFT(tabDaten[[#This Row],[Grp]],1))</f>
        <v>93</v>
      </c>
      <c r="J2396" s="14" t="str">
        <f>VLOOKUP(tabDaten[[#This Row],[GrpKurz]],tabGruppierung[],2,FALSE)</f>
        <v>A   Vermögenserwerb</v>
      </c>
      <c r="K239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2910-935000.020    Erwerb von beweglichen Sachen des Anlagevermögens  </v>
      </c>
      <c r="L2396" s="17">
        <f>IF(OR(tabDaten[[#This Row],[art]]="00",tabDaten[[#This Row],[art]]="10"),tabDaten[[#This Row],[Plan]],tabDaten[[#This Row],[Plan]]*-1)</f>
        <v>-15000</v>
      </c>
      <c r="M2396" s="18">
        <f>IF(OR(tabDaten[[#This Row],[art]]="00",tabDaten[[#This Row],[art]]="10",tabDaten[[#This Row],[art]]="60",tabDaten[[#This Row],[art]]="70"),tabDaten[[#This Row],[Rechnung]],tabDaten[[#This Row],[Rechnung]]*-1)</f>
        <v>-3000</v>
      </c>
      <c r="N2396" s="44">
        <v>1</v>
      </c>
      <c r="O2396" s="45" t="s">
        <v>1025</v>
      </c>
      <c r="P2396" s="45" t="s">
        <v>1102</v>
      </c>
      <c r="Q2396" s="45" t="s">
        <v>1828</v>
      </c>
      <c r="R2396" s="45" t="s">
        <v>995</v>
      </c>
      <c r="S2396" s="45" t="s">
        <v>1551</v>
      </c>
      <c r="T2396" s="44" t="s">
        <v>310</v>
      </c>
      <c r="U2396" s="46">
        <v>15000</v>
      </c>
      <c r="V2396" s="46">
        <v>3000</v>
      </c>
    </row>
    <row r="2397" spans="2:22" x14ac:dyDescent="0.2">
      <c r="B2397" s="14" t="str">
        <f>IF(tabDaten[[#This Row],[MandNr]]="","Fehler",IF(tabDaten[[#This Row],[MandNr]]=1,"1 Stadt Bad Rappenau","2 Eigenbetrieb Stadtenwässerung"))</f>
        <v>1 Stadt Bad Rappenau</v>
      </c>
      <c r="C2397" s="14" t="str">
        <f>IF(OR(tabDaten[[#This Row],[art]]="00",tabDaten[[#This Row],[art]]="01",tabDaten[[#This Row],[art]]="60",tabDaten[[#This Row],[art]]="61"),"0 Verwaltungshaushalt","1 Vermögenshaushalt")</f>
        <v>1 Vermögenshaushalt</v>
      </c>
      <c r="D2397" s="14" t="str">
        <f>VLOOKUP(tabDaten[[#This Row],[art]],tabKontenart[],2,FALSE)</f>
        <v>11 Ausgaben VermögenshHH</v>
      </c>
      <c r="E2397" s="14" t="str">
        <f>LEFT(tabDaten[[#This Row],[Gld]],1) &amp; "    " &amp;VLOOKUP((tabDaten[[#This Row],[MandNr]]&amp;"x"&amp;LEFT(tabDaten[[#This Row],[Gld]],1)),tabGliederung[],2,FALSE)</f>
        <v xml:space="preserve">2    Schulen </v>
      </c>
      <c r="F2397" s="14" t="str">
        <f>LEFT(tabDaten[[#This Row],[Gld]],2) &amp; "    " &amp;VLOOKUP((tabDaten[[#This Row],[MandNr]]&amp;"x"&amp;LEFT(tabDaten[[#This Row],[Gld]],2)),tabGliederung[],2,FALSE)</f>
        <v xml:space="preserve">29    Übrige schulische Aufgaben </v>
      </c>
      <c r="G239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397" s="14" t="str">
        <f>LEFT(tabDaten[[#This Row],[Gld]],4) &amp; "    " &amp;VLOOKUP((tabDaten[[#This Row],[MandNr]]&amp;"x"&amp;LEFT(tabDaten[[#This Row],[Gld]],4)),tabGliederung[],2,FALSE)</f>
        <v xml:space="preserve">2910    Hortbetreuung, Verläßliche Grundschulen </v>
      </c>
      <c r="I2397" s="14" t="str">
        <f>IF(OR(LEFT(tabDaten[[#This Row],[Grp]],1)*1=3,LEFT(tabDaten[[#This Row],[Grp]],1)*1=9),LEFT(tabDaten[[#This Row],[Grp]],2),LEFT(tabDaten[[#This Row],[Grp]],1))</f>
        <v>93</v>
      </c>
      <c r="J2397" s="14" t="str">
        <f>VLOOKUP(tabDaten[[#This Row],[GrpKurz]],tabGruppierung[],2,FALSE)</f>
        <v>A   Vermögenserwerb</v>
      </c>
      <c r="K239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2910-935100.020    Außenspielgeräte Kernzeitbetreuung   </v>
      </c>
      <c r="L2397" s="17">
        <f>IF(OR(tabDaten[[#This Row],[art]]="00",tabDaten[[#This Row],[art]]="10"),tabDaten[[#This Row],[Plan]],tabDaten[[#This Row],[Plan]]*-1)</f>
        <v>-8000</v>
      </c>
      <c r="M2397" s="18">
        <f>IF(OR(tabDaten[[#This Row],[art]]="00",tabDaten[[#This Row],[art]]="10",tabDaten[[#This Row],[art]]="60",tabDaten[[#This Row],[art]]="70"),tabDaten[[#This Row],[Rechnung]],tabDaten[[#This Row],[Rechnung]]*-1)</f>
        <v>-7926.32</v>
      </c>
      <c r="N2397" s="44">
        <v>1</v>
      </c>
      <c r="O2397" s="45" t="s">
        <v>1025</v>
      </c>
      <c r="P2397" s="45" t="s">
        <v>1102</v>
      </c>
      <c r="Q2397" s="45" t="s">
        <v>2157</v>
      </c>
      <c r="R2397" s="45" t="s">
        <v>995</v>
      </c>
      <c r="S2397" s="45" t="s">
        <v>1551</v>
      </c>
      <c r="T2397" s="44" t="s">
        <v>2234</v>
      </c>
      <c r="U2397" s="46">
        <v>8000</v>
      </c>
      <c r="V2397" s="46">
        <v>7926.32</v>
      </c>
    </row>
    <row r="2398" spans="2:22" x14ac:dyDescent="0.2">
      <c r="B2398" s="14" t="str">
        <f>IF(tabDaten[[#This Row],[MandNr]]="","Fehler",IF(tabDaten[[#This Row],[MandNr]]=1,"1 Stadt Bad Rappenau","2 Eigenbetrieb Stadtenwässerung"))</f>
        <v>1 Stadt Bad Rappenau</v>
      </c>
      <c r="C2398" s="14" t="str">
        <f>IF(OR(tabDaten[[#This Row],[art]]="00",tabDaten[[#This Row],[art]]="01",tabDaten[[#This Row],[art]]="60",tabDaten[[#This Row],[art]]="61"),"0 Verwaltungshaushalt","1 Vermögenshaushalt")</f>
        <v>1 Vermögenshaushalt</v>
      </c>
      <c r="D2398" s="14" t="str">
        <f>VLOOKUP(tabDaten[[#This Row],[art]],tabKontenart[],2,FALSE)</f>
        <v>11 Ausgaben VermögenshHH</v>
      </c>
      <c r="E2398" s="14" t="str">
        <f>LEFT(tabDaten[[#This Row],[Gld]],1) &amp; "    " &amp;VLOOKUP((tabDaten[[#This Row],[MandNr]]&amp;"x"&amp;LEFT(tabDaten[[#This Row],[Gld]],1)),tabGliederung[],2,FALSE)</f>
        <v xml:space="preserve">2    Schulen </v>
      </c>
      <c r="F2398" s="14" t="str">
        <f>LEFT(tabDaten[[#This Row],[Gld]],2) &amp; "    " &amp;VLOOKUP((tabDaten[[#This Row],[MandNr]]&amp;"x"&amp;LEFT(tabDaten[[#This Row],[Gld]],2)),tabGliederung[],2,FALSE)</f>
        <v xml:space="preserve">29    Übrige schulische Aufgaben </v>
      </c>
      <c r="G239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2398" s="14" t="str">
        <f>LEFT(tabDaten[[#This Row],[Gld]],4) &amp; "    " &amp;VLOOKUP((tabDaten[[#This Row],[MandNr]]&amp;"x"&amp;LEFT(tabDaten[[#This Row],[Gld]],4)),tabGliederung[],2,FALSE)</f>
        <v xml:space="preserve">2950    Schulzentrum Bad Rappenau </v>
      </c>
      <c r="I2398" s="14" t="str">
        <f>IF(OR(LEFT(tabDaten[[#This Row],[Grp]],1)*1=3,LEFT(tabDaten[[#This Row],[Grp]],1)*1=9),LEFT(tabDaten[[#This Row],[Grp]],2),LEFT(tabDaten[[#This Row],[Grp]],1))</f>
        <v>93</v>
      </c>
      <c r="J2398" s="14" t="str">
        <f>VLOOKUP(tabDaten[[#This Row],[GrpKurz]],tabGruppierung[],2,FALSE)</f>
        <v>A   Vermögenserwerb</v>
      </c>
      <c r="K239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2950-934000.021    Anschaffung von EDV Geräten und Programmen  </v>
      </c>
      <c r="L2398" s="17">
        <f>IF(OR(tabDaten[[#This Row],[art]]="00",tabDaten[[#This Row],[art]]="10"),tabDaten[[#This Row],[Plan]],tabDaten[[#This Row],[Plan]]*-1)</f>
        <v>-10000</v>
      </c>
      <c r="M2398" s="18">
        <f>IF(OR(tabDaten[[#This Row],[art]]="00",tabDaten[[#This Row],[art]]="10",tabDaten[[#This Row],[art]]="60",tabDaten[[#This Row],[art]]="70"),tabDaten[[#This Row],[Rechnung]],tabDaten[[#This Row],[Rechnung]]*-1)</f>
        <v>-10000</v>
      </c>
      <c r="N2398" s="44">
        <v>1</v>
      </c>
      <c r="O2398" s="45" t="s">
        <v>1025</v>
      </c>
      <c r="P2398" s="45" t="s">
        <v>1107</v>
      </c>
      <c r="Q2398" s="45" t="s">
        <v>1829</v>
      </c>
      <c r="R2398" s="45" t="s">
        <v>995</v>
      </c>
      <c r="S2398" s="45" t="s">
        <v>1001</v>
      </c>
      <c r="T2398" s="44" t="s">
        <v>311</v>
      </c>
      <c r="U2398" s="46">
        <v>10000</v>
      </c>
      <c r="V2398" s="46">
        <v>10000</v>
      </c>
    </row>
    <row r="2399" spans="2:22" x14ac:dyDescent="0.2">
      <c r="B2399" s="14" t="str">
        <f>IF(tabDaten[[#This Row],[MandNr]]="","Fehler",IF(tabDaten[[#This Row],[MandNr]]=1,"1 Stadt Bad Rappenau","2 Eigenbetrieb Stadtenwässerung"))</f>
        <v>1 Stadt Bad Rappenau</v>
      </c>
      <c r="C2399" s="14" t="str">
        <f>IF(OR(tabDaten[[#This Row],[art]]="00",tabDaten[[#This Row],[art]]="01",tabDaten[[#This Row],[art]]="60",tabDaten[[#This Row],[art]]="61"),"0 Verwaltungshaushalt","1 Vermögenshaushalt")</f>
        <v>1 Vermögenshaushalt</v>
      </c>
      <c r="D2399" s="14" t="str">
        <f>VLOOKUP(tabDaten[[#This Row],[art]],tabKontenart[],2,FALSE)</f>
        <v>11 Ausgaben VermögenshHH</v>
      </c>
      <c r="E2399" s="14" t="str">
        <f>LEFT(tabDaten[[#This Row],[Gld]],1) &amp; "    " &amp;VLOOKUP((tabDaten[[#This Row],[MandNr]]&amp;"x"&amp;LEFT(tabDaten[[#This Row],[Gld]],1)),tabGliederung[],2,FALSE)</f>
        <v xml:space="preserve">2    Schulen </v>
      </c>
      <c r="F2399" s="14" t="str">
        <f>LEFT(tabDaten[[#This Row],[Gld]],2) &amp; "    " &amp;VLOOKUP((tabDaten[[#This Row],[MandNr]]&amp;"x"&amp;LEFT(tabDaten[[#This Row],[Gld]],2)),tabGliederung[],2,FALSE)</f>
        <v xml:space="preserve">29    Übrige schulische Aufgaben </v>
      </c>
      <c r="G239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2399" s="14" t="str">
        <f>LEFT(tabDaten[[#This Row],[Gld]],4) &amp; "    " &amp;VLOOKUP((tabDaten[[#This Row],[MandNr]]&amp;"x"&amp;LEFT(tabDaten[[#This Row],[Gld]],4)),tabGliederung[],2,FALSE)</f>
        <v xml:space="preserve">2950    Schulzentrum Bad Rappenau </v>
      </c>
      <c r="I2399" s="14" t="str">
        <f>IF(OR(LEFT(tabDaten[[#This Row],[Grp]],1)*1=3,LEFT(tabDaten[[#This Row],[Grp]],1)*1=9),LEFT(tabDaten[[#This Row],[Grp]],2),LEFT(tabDaten[[#This Row],[Grp]],1))</f>
        <v>94</v>
      </c>
      <c r="J2399" s="14" t="str">
        <f>VLOOKUP(tabDaten[[#This Row],[GrpKurz]],tabGruppierung[],2,FALSE)</f>
        <v>A   Baumaßnahmen</v>
      </c>
      <c r="K239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2950-940000.021    Neu-/Umbau Mensa   </v>
      </c>
      <c r="L2399" s="17">
        <f>IF(OR(tabDaten[[#This Row],[art]]="00",tabDaten[[#This Row],[art]]="10"),tabDaten[[#This Row],[Plan]],tabDaten[[#This Row],[Plan]]*-1)</f>
        <v>-1800000</v>
      </c>
      <c r="M2399" s="18">
        <f>IF(OR(tabDaten[[#This Row],[art]]="00",tabDaten[[#This Row],[art]]="10",tabDaten[[#This Row],[art]]="60",tabDaten[[#This Row],[art]]="70"),tabDaten[[#This Row],[Rechnung]],tabDaten[[#This Row],[Rechnung]]*-1)</f>
        <v>-1800000</v>
      </c>
      <c r="N2399" s="44">
        <v>1</v>
      </c>
      <c r="O2399" s="45" t="s">
        <v>1025</v>
      </c>
      <c r="P2399" s="45" t="s">
        <v>1107</v>
      </c>
      <c r="Q2399" s="45" t="s">
        <v>1831</v>
      </c>
      <c r="R2399" s="45" t="s">
        <v>995</v>
      </c>
      <c r="S2399" s="45" t="s">
        <v>1001</v>
      </c>
      <c r="T2399" s="44" t="s">
        <v>2069</v>
      </c>
      <c r="U2399" s="46">
        <v>1800000</v>
      </c>
      <c r="V2399" s="46">
        <v>1800000</v>
      </c>
    </row>
    <row r="2400" spans="2:22" x14ac:dyDescent="0.2">
      <c r="B2400" s="14" t="str">
        <f>IF(tabDaten[[#This Row],[MandNr]]="","Fehler",IF(tabDaten[[#This Row],[MandNr]]=1,"1 Stadt Bad Rappenau","2 Eigenbetrieb Stadtenwässerung"))</f>
        <v>1 Stadt Bad Rappenau</v>
      </c>
      <c r="C2400" s="14" t="str">
        <f>IF(OR(tabDaten[[#This Row],[art]]="00",tabDaten[[#This Row],[art]]="01",tabDaten[[#This Row],[art]]="60",tabDaten[[#This Row],[art]]="61"),"0 Verwaltungshaushalt","1 Vermögenshaushalt")</f>
        <v>1 Vermögenshaushalt</v>
      </c>
      <c r="D2400" s="14" t="str">
        <f>VLOOKUP(tabDaten[[#This Row],[art]],tabKontenart[],2,FALSE)</f>
        <v>11 Ausgaben VermögenshHH</v>
      </c>
      <c r="E2400" s="14" t="str">
        <f>LEFT(tabDaten[[#This Row],[Gld]],1) &amp; "    " &amp;VLOOKUP((tabDaten[[#This Row],[MandNr]]&amp;"x"&amp;LEFT(tabDaten[[#This Row],[Gld]],1)),tabGliederung[],2,FALSE)</f>
        <v xml:space="preserve">2    Schulen </v>
      </c>
      <c r="F2400" s="14" t="str">
        <f>LEFT(tabDaten[[#This Row],[Gld]],2) &amp; "    " &amp;VLOOKUP((tabDaten[[#This Row],[MandNr]]&amp;"x"&amp;LEFT(tabDaten[[#This Row],[Gld]],2)),tabGliederung[],2,FALSE)</f>
        <v xml:space="preserve">29    Übrige schulische Aufgaben </v>
      </c>
      <c r="G240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295    sonstige schulische Aufgaben </v>
      </c>
      <c r="H2400" s="14" t="str">
        <f>LEFT(tabDaten[[#This Row],[Gld]],4) &amp; "    " &amp;VLOOKUP((tabDaten[[#This Row],[MandNr]]&amp;"x"&amp;LEFT(tabDaten[[#This Row],[Gld]],4)),tabGliederung[],2,FALSE)</f>
        <v xml:space="preserve">2951    Schulsozialarbeit </v>
      </c>
      <c r="I2400" s="14" t="str">
        <f>IF(OR(LEFT(tabDaten[[#This Row],[Grp]],1)*1=3,LEFT(tabDaten[[#This Row],[Grp]],1)*1=9),LEFT(tabDaten[[#This Row],[Grp]],2),LEFT(tabDaten[[#This Row],[Grp]],1))</f>
        <v>93</v>
      </c>
      <c r="J2400" s="14" t="str">
        <f>VLOOKUP(tabDaten[[#This Row],[GrpKurz]],tabGruppierung[],2,FALSE)</f>
        <v>A   Vermögenserwerb</v>
      </c>
      <c r="K240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2951-935000.004    Erwerb von beweglichen Sachen des Anlagevermögens  </v>
      </c>
      <c r="L2400" s="17">
        <f>IF(OR(tabDaten[[#This Row],[art]]="00",tabDaten[[#This Row],[art]]="10"),tabDaten[[#This Row],[Plan]],tabDaten[[#This Row],[Plan]]*-1)</f>
        <v>-1000</v>
      </c>
      <c r="M2400" s="18">
        <f>IF(OR(tabDaten[[#This Row],[art]]="00",tabDaten[[#This Row],[art]]="10",tabDaten[[#This Row],[art]]="60",tabDaten[[#This Row],[art]]="70"),tabDaten[[#This Row],[Rechnung]],tabDaten[[#This Row],[Rechnung]]*-1)</f>
        <v>0</v>
      </c>
      <c r="N2400" s="44">
        <v>1</v>
      </c>
      <c r="O2400" s="45" t="s">
        <v>1025</v>
      </c>
      <c r="P2400" s="45" t="s">
        <v>1108</v>
      </c>
      <c r="Q2400" s="45" t="s">
        <v>1828</v>
      </c>
      <c r="R2400" s="45" t="s">
        <v>995</v>
      </c>
      <c r="S2400" s="45" t="s">
        <v>1805</v>
      </c>
      <c r="T2400" s="44" t="s">
        <v>310</v>
      </c>
      <c r="U2400" s="46">
        <v>1000</v>
      </c>
      <c r="V2400" s="46">
        <v>0</v>
      </c>
    </row>
    <row r="2401" spans="2:22" x14ac:dyDescent="0.2">
      <c r="B2401" s="14" t="str">
        <f>IF(tabDaten[[#This Row],[MandNr]]="","Fehler",IF(tabDaten[[#This Row],[MandNr]]=1,"1 Stadt Bad Rappenau","2 Eigenbetrieb Stadtenwässerung"))</f>
        <v>1 Stadt Bad Rappenau</v>
      </c>
      <c r="C2401" s="14" t="str">
        <f>IF(OR(tabDaten[[#This Row],[art]]="00",tabDaten[[#This Row],[art]]="01",tabDaten[[#This Row],[art]]="60",tabDaten[[#This Row],[art]]="61"),"0 Verwaltungshaushalt","1 Vermögenshaushalt")</f>
        <v>1 Vermögenshaushalt</v>
      </c>
      <c r="D2401" s="14" t="str">
        <f>VLOOKUP(tabDaten[[#This Row],[art]],tabKontenart[],2,FALSE)</f>
        <v>11 Ausgaben VermögenshHH</v>
      </c>
      <c r="E2401" s="14" t="str">
        <f>LEFT(tabDaten[[#This Row],[Gld]],1) &amp; "    " &amp;VLOOKUP((tabDaten[[#This Row],[MandNr]]&amp;"x"&amp;LEFT(tabDaten[[#This Row],[Gld]],1)),tabGliederung[],2,FALSE)</f>
        <v xml:space="preserve">3    Wissenschaft, Forschung, Kulturpflege </v>
      </c>
      <c r="F2401" s="14" t="str">
        <f>LEFT(tabDaten[[#This Row],[Gld]],2) &amp; "    " &amp;VLOOKUP((tabDaten[[#This Row],[MandNr]]&amp;"x"&amp;LEFT(tabDaten[[#This Row],[Gld]],2)),tabGliederung[],2,FALSE)</f>
        <v xml:space="preserve">32    Museen, Sammlungen, Ausstellungen </v>
      </c>
      <c r="G240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401" s="14" t="str">
        <f>LEFT(tabDaten[[#This Row],[Gld]],4) &amp; "    " &amp;VLOOKUP((tabDaten[[#This Row],[MandNr]]&amp;"x"&amp;LEFT(tabDaten[[#This Row],[Gld]],4)),tabGliederung[],2,FALSE)</f>
        <v xml:space="preserve">3210    Zentrales Stadtarchiv </v>
      </c>
      <c r="I2401" s="14" t="str">
        <f>IF(OR(LEFT(tabDaten[[#This Row],[Grp]],1)*1=3,LEFT(tabDaten[[#This Row],[Grp]],1)*1=9),LEFT(tabDaten[[#This Row],[Grp]],2),LEFT(tabDaten[[#This Row],[Grp]],1))</f>
        <v>93</v>
      </c>
      <c r="J2401" s="14" t="str">
        <f>VLOOKUP(tabDaten[[#This Row],[GrpKurz]],tabGruppierung[],2,FALSE)</f>
        <v>A   Vermögenserwerb</v>
      </c>
      <c r="K240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3210-934000.004    Anschaffung von EDV Geräten und Programmen  </v>
      </c>
      <c r="L2401" s="17">
        <f>IF(OR(tabDaten[[#This Row],[art]]="00",tabDaten[[#This Row],[art]]="10"),tabDaten[[#This Row],[Plan]],tabDaten[[#This Row],[Plan]]*-1)</f>
        <v>-27000</v>
      </c>
      <c r="M2401" s="18">
        <f>IF(OR(tabDaten[[#This Row],[art]]="00",tabDaten[[#This Row],[art]]="10",tabDaten[[#This Row],[art]]="60",tabDaten[[#This Row],[art]]="70"),tabDaten[[#This Row],[Rechnung]],tabDaten[[#This Row],[Rechnung]]*-1)</f>
        <v>-22296.75</v>
      </c>
      <c r="N2401" s="44">
        <v>1</v>
      </c>
      <c r="O2401" s="45" t="s">
        <v>1025</v>
      </c>
      <c r="P2401" s="45" t="s">
        <v>1118</v>
      </c>
      <c r="Q2401" s="45" t="s">
        <v>1829</v>
      </c>
      <c r="R2401" s="45" t="s">
        <v>995</v>
      </c>
      <c r="S2401" s="45" t="s">
        <v>1805</v>
      </c>
      <c r="T2401" s="44" t="s">
        <v>311</v>
      </c>
      <c r="U2401" s="46">
        <v>27000</v>
      </c>
      <c r="V2401" s="46">
        <v>22296.75</v>
      </c>
    </row>
    <row r="2402" spans="2:22" x14ac:dyDescent="0.2">
      <c r="B2402" s="14" t="str">
        <f>IF(tabDaten[[#This Row],[MandNr]]="","Fehler",IF(tabDaten[[#This Row],[MandNr]]=1,"1 Stadt Bad Rappenau","2 Eigenbetrieb Stadtenwässerung"))</f>
        <v>1 Stadt Bad Rappenau</v>
      </c>
      <c r="C2402" s="14" t="str">
        <f>IF(OR(tabDaten[[#This Row],[art]]="00",tabDaten[[#This Row],[art]]="01",tabDaten[[#This Row],[art]]="60",tabDaten[[#This Row],[art]]="61"),"0 Verwaltungshaushalt","1 Vermögenshaushalt")</f>
        <v>1 Vermögenshaushalt</v>
      </c>
      <c r="D2402" s="14" t="str">
        <f>VLOOKUP(tabDaten[[#This Row],[art]],tabKontenart[],2,FALSE)</f>
        <v>11 Ausgaben VermögenshHH</v>
      </c>
      <c r="E2402" s="14" t="str">
        <f>LEFT(tabDaten[[#This Row],[Gld]],1) &amp; "    " &amp;VLOOKUP((tabDaten[[#This Row],[MandNr]]&amp;"x"&amp;LEFT(tabDaten[[#This Row],[Gld]],1)),tabGliederung[],2,FALSE)</f>
        <v xml:space="preserve">3    Wissenschaft, Forschung, Kulturpflege </v>
      </c>
      <c r="F2402" s="14" t="str">
        <f>LEFT(tabDaten[[#This Row],[Gld]],2) &amp; "    " &amp;VLOOKUP((tabDaten[[#This Row],[MandNr]]&amp;"x"&amp;LEFT(tabDaten[[#This Row],[Gld]],2)),tabGliederung[],2,FALSE)</f>
        <v xml:space="preserve">32    Museen, Sammlungen, Ausstellungen </v>
      </c>
      <c r="G240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402" s="14" t="str">
        <f>LEFT(tabDaten[[#This Row],[Gld]],4) &amp; "    " &amp;VLOOKUP((tabDaten[[#This Row],[MandNr]]&amp;"x"&amp;LEFT(tabDaten[[#This Row],[Gld]],4)),tabGliederung[],2,FALSE)</f>
        <v xml:space="preserve">3211    Ausstellungen </v>
      </c>
      <c r="I2402" s="14" t="str">
        <f>IF(OR(LEFT(tabDaten[[#This Row],[Grp]],1)*1=3,LEFT(tabDaten[[#This Row],[Grp]],1)*1=9),LEFT(tabDaten[[#This Row],[Grp]],2),LEFT(tabDaten[[#This Row],[Grp]],1))</f>
        <v>93</v>
      </c>
      <c r="J2402" s="14" t="str">
        <f>VLOOKUP(tabDaten[[#This Row],[GrpKurz]],tabGruppierung[],2,FALSE)</f>
        <v>A   Vermögenserwerb</v>
      </c>
      <c r="K240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3211-935000.004    Erwerb von beweglichen Sachen des Anlagevermögens  </v>
      </c>
      <c r="L2402" s="17">
        <f>IF(OR(tabDaten[[#This Row],[art]]="00",tabDaten[[#This Row],[art]]="10"),tabDaten[[#This Row],[Plan]],tabDaten[[#This Row],[Plan]]*-1)</f>
        <v>-3000</v>
      </c>
      <c r="M2402" s="18">
        <f>IF(OR(tabDaten[[#This Row],[art]]="00",tabDaten[[#This Row],[art]]="10",tabDaten[[#This Row],[art]]="60",tabDaten[[#This Row],[art]]="70"),tabDaten[[#This Row],[Rechnung]],tabDaten[[#This Row],[Rechnung]]*-1)</f>
        <v>0</v>
      </c>
      <c r="N2402" s="44">
        <v>1</v>
      </c>
      <c r="O2402" s="45" t="s">
        <v>1025</v>
      </c>
      <c r="P2402" s="45" t="s">
        <v>1119</v>
      </c>
      <c r="Q2402" s="45" t="s">
        <v>1828</v>
      </c>
      <c r="R2402" s="45" t="s">
        <v>995</v>
      </c>
      <c r="S2402" s="45" t="s">
        <v>1805</v>
      </c>
      <c r="T2402" s="44" t="s">
        <v>310</v>
      </c>
      <c r="U2402" s="46">
        <v>3000</v>
      </c>
      <c r="V2402" s="46">
        <v>0</v>
      </c>
    </row>
    <row r="2403" spans="2:22" x14ac:dyDescent="0.2">
      <c r="B2403" s="14" t="str">
        <f>IF(tabDaten[[#This Row],[MandNr]]="","Fehler",IF(tabDaten[[#This Row],[MandNr]]=1,"1 Stadt Bad Rappenau","2 Eigenbetrieb Stadtenwässerung"))</f>
        <v>1 Stadt Bad Rappenau</v>
      </c>
      <c r="C2403" s="14" t="str">
        <f>IF(OR(tabDaten[[#This Row],[art]]="00",tabDaten[[#This Row],[art]]="01",tabDaten[[#This Row],[art]]="60",tabDaten[[#This Row],[art]]="61"),"0 Verwaltungshaushalt","1 Vermögenshaushalt")</f>
        <v>1 Vermögenshaushalt</v>
      </c>
      <c r="D2403" s="14" t="str">
        <f>VLOOKUP(tabDaten[[#This Row],[art]],tabKontenart[],2,FALSE)</f>
        <v>11 Ausgaben VermögenshHH</v>
      </c>
      <c r="E2403" s="14" t="str">
        <f>LEFT(tabDaten[[#This Row],[Gld]],1) &amp; "    " &amp;VLOOKUP((tabDaten[[#This Row],[MandNr]]&amp;"x"&amp;LEFT(tabDaten[[#This Row],[Gld]],1)),tabGliederung[],2,FALSE)</f>
        <v xml:space="preserve">3    Wissenschaft, Forschung, Kulturpflege </v>
      </c>
      <c r="F2403" s="14" t="str">
        <f>LEFT(tabDaten[[#This Row],[Gld]],2) &amp; "    " &amp;VLOOKUP((tabDaten[[#This Row],[MandNr]]&amp;"x"&amp;LEFT(tabDaten[[#This Row],[Gld]],2)),tabGliederung[],2,FALSE)</f>
        <v xml:space="preserve">33    Theater, Musikpflege </v>
      </c>
      <c r="G240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2403" s="14" t="str">
        <f>LEFT(tabDaten[[#This Row],[Gld]],4) &amp; "    " &amp;VLOOKUP((tabDaten[[#This Row],[MandNr]]&amp;"x"&amp;LEFT(tabDaten[[#This Row],[Gld]],4)),tabGliederung[],2,FALSE)</f>
        <v xml:space="preserve">3330    Musikschule Unterer Neckar </v>
      </c>
      <c r="I2403" s="14" t="str">
        <f>IF(OR(LEFT(tabDaten[[#This Row],[Grp]],1)*1=3,LEFT(tabDaten[[#This Row],[Grp]],1)*1=9),LEFT(tabDaten[[#This Row],[Grp]],2),LEFT(tabDaten[[#This Row],[Grp]],1))</f>
        <v>93</v>
      </c>
      <c r="J2403" s="14" t="str">
        <f>VLOOKUP(tabDaten[[#This Row],[GrpKurz]],tabGruppierung[],2,FALSE)</f>
        <v>A   Vermögenserwerb</v>
      </c>
      <c r="K240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3330-935000.004    Erwerb von beweglichen Sachen des Anlagevermögens  </v>
      </c>
      <c r="L2403" s="17">
        <f>IF(OR(tabDaten[[#This Row],[art]]="00",tabDaten[[#This Row],[art]]="10"),tabDaten[[#This Row],[Plan]],tabDaten[[#This Row],[Plan]]*-1)</f>
        <v>-3000</v>
      </c>
      <c r="M2403" s="18">
        <f>IF(OR(tabDaten[[#This Row],[art]]="00",tabDaten[[#This Row],[art]]="10",tabDaten[[#This Row],[art]]="60",tabDaten[[#This Row],[art]]="70"),tabDaten[[#This Row],[Rechnung]],tabDaten[[#This Row],[Rechnung]]*-1)</f>
        <v>-3000</v>
      </c>
      <c r="N2403" s="44">
        <v>1</v>
      </c>
      <c r="O2403" s="45" t="s">
        <v>1025</v>
      </c>
      <c r="P2403" s="45" t="s">
        <v>1128</v>
      </c>
      <c r="Q2403" s="45" t="s">
        <v>1828</v>
      </c>
      <c r="R2403" s="45" t="s">
        <v>995</v>
      </c>
      <c r="S2403" s="45" t="s">
        <v>1805</v>
      </c>
      <c r="T2403" s="44" t="s">
        <v>310</v>
      </c>
      <c r="U2403" s="46">
        <v>3000</v>
      </c>
      <c r="V2403" s="46">
        <v>3000</v>
      </c>
    </row>
    <row r="2404" spans="2:22" x14ac:dyDescent="0.2">
      <c r="B2404" s="14" t="str">
        <f>IF(tabDaten[[#This Row],[MandNr]]="","Fehler",IF(tabDaten[[#This Row],[MandNr]]=1,"1 Stadt Bad Rappenau","2 Eigenbetrieb Stadtenwässerung"))</f>
        <v>1 Stadt Bad Rappenau</v>
      </c>
      <c r="C2404" s="14" t="str">
        <f>IF(OR(tabDaten[[#This Row],[art]]="00",tabDaten[[#This Row],[art]]="01",tabDaten[[#This Row],[art]]="60",tabDaten[[#This Row],[art]]="61"),"0 Verwaltungshaushalt","1 Vermögenshaushalt")</f>
        <v>1 Vermögenshaushalt</v>
      </c>
      <c r="D2404" s="14" t="str">
        <f>VLOOKUP(tabDaten[[#This Row],[art]],tabKontenart[],2,FALSE)</f>
        <v>11 Ausgaben VermögenshHH</v>
      </c>
      <c r="E2404" s="14" t="str">
        <f>LEFT(tabDaten[[#This Row],[Gld]],1) &amp; "    " &amp;VLOOKUP((tabDaten[[#This Row],[MandNr]]&amp;"x"&amp;LEFT(tabDaten[[#This Row],[Gld]],1)),tabGliederung[],2,FALSE)</f>
        <v xml:space="preserve">3    Wissenschaft, Forschung, Kulturpflege </v>
      </c>
      <c r="F2404" s="14" t="str">
        <f>LEFT(tabDaten[[#This Row],[Gld]],2) &amp; "    " &amp;VLOOKUP((tabDaten[[#This Row],[MandNr]]&amp;"x"&amp;LEFT(tabDaten[[#This Row],[Gld]],2)),tabGliederung[],2,FALSE)</f>
        <v xml:space="preserve">34    Heimat u. sonstige Kunstpflege </v>
      </c>
      <c r="G240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404" s="14" t="str">
        <f>LEFT(tabDaten[[#This Row],[Gld]],4) &amp; "    " &amp;VLOOKUP((tabDaten[[#This Row],[MandNr]]&amp;"x"&amp;LEFT(tabDaten[[#This Row],[Gld]],4)),tabGliederung[],2,FALSE)</f>
        <v>3400    Heimat- und sonstige Kulturpflege  (Veranstaltungen, Stadtfest u.ä.)</v>
      </c>
      <c r="I2404" s="14" t="str">
        <f>IF(OR(LEFT(tabDaten[[#This Row],[Grp]],1)*1=3,LEFT(tabDaten[[#This Row],[Grp]],1)*1=9),LEFT(tabDaten[[#This Row],[Grp]],2),LEFT(tabDaten[[#This Row],[Grp]],1))</f>
        <v>93</v>
      </c>
      <c r="J2404" s="14" t="str">
        <f>VLOOKUP(tabDaten[[#This Row],[GrpKurz]],tabGruppierung[],2,FALSE)</f>
        <v>A   Vermögenserwerb</v>
      </c>
      <c r="K240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3400-935000.001    Erwerb von beweglichen Sachen des  Anlagevermögens  </v>
      </c>
      <c r="L2404" s="17">
        <f>IF(OR(tabDaten[[#This Row],[art]]="00",tabDaten[[#This Row],[art]]="10"),tabDaten[[#This Row],[Plan]],tabDaten[[#This Row],[Plan]]*-1)</f>
        <v>-1500</v>
      </c>
      <c r="M2404" s="18">
        <f>IF(OR(tabDaten[[#This Row],[art]]="00",tabDaten[[#This Row],[art]]="10",tabDaten[[#This Row],[art]]="60",tabDaten[[#This Row],[art]]="70"),tabDaten[[#This Row],[Rechnung]],tabDaten[[#This Row],[Rechnung]]*-1)</f>
        <v>-3978.91</v>
      </c>
      <c r="N2404" s="44">
        <v>1</v>
      </c>
      <c r="O2404" s="45" t="s">
        <v>1025</v>
      </c>
      <c r="P2404" s="45" t="s">
        <v>1132</v>
      </c>
      <c r="Q2404" s="45" t="s">
        <v>1828</v>
      </c>
      <c r="R2404" s="45" t="s">
        <v>995</v>
      </c>
      <c r="S2404" s="45" t="s">
        <v>1547</v>
      </c>
      <c r="T2404" s="44" t="s">
        <v>312</v>
      </c>
      <c r="U2404" s="46">
        <v>1500</v>
      </c>
      <c r="V2404" s="46">
        <v>3978.91</v>
      </c>
    </row>
    <row r="2405" spans="2:22" x14ac:dyDescent="0.2">
      <c r="B2405" s="14" t="str">
        <f>IF(tabDaten[[#This Row],[MandNr]]="","Fehler",IF(tabDaten[[#This Row],[MandNr]]=1,"1 Stadt Bad Rappenau","2 Eigenbetrieb Stadtenwässerung"))</f>
        <v>1 Stadt Bad Rappenau</v>
      </c>
      <c r="C2405" s="14" t="str">
        <f>IF(OR(tabDaten[[#This Row],[art]]="00",tabDaten[[#This Row],[art]]="01",tabDaten[[#This Row],[art]]="60",tabDaten[[#This Row],[art]]="61"),"0 Verwaltungshaushalt","1 Vermögenshaushalt")</f>
        <v>1 Vermögenshaushalt</v>
      </c>
      <c r="D2405" s="14" t="str">
        <f>VLOOKUP(tabDaten[[#This Row],[art]],tabKontenart[],2,FALSE)</f>
        <v>11 Ausgaben VermögenshHH</v>
      </c>
      <c r="E2405" s="14" t="str">
        <f>LEFT(tabDaten[[#This Row],[Gld]],1) &amp; "    " &amp;VLOOKUP((tabDaten[[#This Row],[MandNr]]&amp;"x"&amp;LEFT(tabDaten[[#This Row],[Gld]],1)),tabGliederung[],2,FALSE)</f>
        <v xml:space="preserve">3    Wissenschaft, Forschung, Kulturpflege </v>
      </c>
      <c r="F2405" s="14" t="str">
        <f>LEFT(tabDaten[[#This Row],[Gld]],2) &amp; "    " &amp;VLOOKUP((tabDaten[[#This Row],[MandNr]]&amp;"x"&amp;LEFT(tabDaten[[#This Row],[Gld]],2)),tabGliederung[],2,FALSE)</f>
        <v xml:space="preserve">34    Heimat u. sonstige Kunstpflege </v>
      </c>
      <c r="G240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405" s="14" t="str">
        <f>LEFT(tabDaten[[#This Row],[Gld]],4) &amp; "    " &amp;VLOOKUP((tabDaten[[#This Row],[MandNr]]&amp;"x"&amp;LEFT(tabDaten[[#This Row],[Gld]],4)),tabGliederung[],2,FALSE)</f>
        <v>3400    Heimat- und sonstige Kulturpflege  (Veranstaltungen, Stadtfest u.ä.)</v>
      </c>
      <c r="I2405" s="14" t="str">
        <f>IF(OR(LEFT(tabDaten[[#This Row],[Grp]],1)*1=3,LEFT(tabDaten[[#This Row],[Grp]],1)*1=9),LEFT(tabDaten[[#This Row],[Grp]],2),LEFT(tabDaten[[#This Row],[Grp]],1))</f>
        <v>95</v>
      </c>
      <c r="J2405" s="14" t="str">
        <f>VLOOKUP(tabDaten[[#This Row],[GrpKurz]],tabGruppierung[],2,FALSE)</f>
        <v>A   Baumaßnahmen</v>
      </c>
      <c r="K240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3400-950000.010    Bau von Versorgungseinrichtungen für Veranstaltungen (Stadtfest u.ä.)  </v>
      </c>
      <c r="L2405" s="17">
        <f>IF(OR(tabDaten[[#This Row],[art]]="00",tabDaten[[#This Row],[art]]="10"),tabDaten[[#This Row],[Plan]],tabDaten[[#This Row],[Plan]]*-1)</f>
        <v>-5000</v>
      </c>
      <c r="M2405" s="18">
        <f>IF(OR(tabDaten[[#This Row],[art]]="00",tabDaten[[#This Row],[art]]="10",tabDaten[[#This Row],[art]]="60",tabDaten[[#This Row],[art]]="70"),tabDaten[[#This Row],[Rechnung]],tabDaten[[#This Row],[Rechnung]]*-1)</f>
        <v>-16228.43</v>
      </c>
      <c r="N2405" s="44">
        <v>1</v>
      </c>
      <c r="O2405" s="45" t="s">
        <v>1025</v>
      </c>
      <c r="P2405" s="45" t="s">
        <v>1132</v>
      </c>
      <c r="Q2405" s="45" t="s">
        <v>1838</v>
      </c>
      <c r="R2405" s="45" t="s">
        <v>995</v>
      </c>
      <c r="S2405" s="45" t="s">
        <v>1810</v>
      </c>
      <c r="T2405" s="44" t="s">
        <v>2235</v>
      </c>
      <c r="U2405" s="46">
        <v>5000</v>
      </c>
      <c r="V2405" s="46">
        <v>16228.43</v>
      </c>
    </row>
    <row r="2406" spans="2:22" x14ac:dyDescent="0.2">
      <c r="B2406" s="14" t="str">
        <f>IF(tabDaten[[#This Row],[MandNr]]="","Fehler",IF(tabDaten[[#This Row],[MandNr]]=1,"1 Stadt Bad Rappenau","2 Eigenbetrieb Stadtenwässerung"))</f>
        <v>1 Stadt Bad Rappenau</v>
      </c>
      <c r="C2406" s="14" t="str">
        <f>IF(OR(tabDaten[[#This Row],[art]]="00",tabDaten[[#This Row],[art]]="01",tabDaten[[#This Row],[art]]="60",tabDaten[[#This Row],[art]]="61"),"0 Verwaltungshaushalt","1 Vermögenshaushalt")</f>
        <v>1 Vermögenshaushalt</v>
      </c>
      <c r="D2406" s="14" t="str">
        <f>VLOOKUP(tabDaten[[#This Row],[art]],tabKontenart[],2,FALSE)</f>
        <v>11 Ausgaben VermögenshHH</v>
      </c>
      <c r="E2406" s="14" t="str">
        <f>LEFT(tabDaten[[#This Row],[Gld]],1) &amp; "    " &amp;VLOOKUP((tabDaten[[#This Row],[MandNr]]&amp;"x"&amp;LEFT(tabDaten[[#This Row],[Gld]],1)),tabGliederung[],2,FALSE)</f>
        <v xml:space="preserve">3    Wissenschaft, Forschung, Kulturpflege </v>
      </c>
      <c r="F2406" s="14" t="str">
        <f>LEFT(tabDaten[[#This Row],[Gld]],2) &amp; "    " &amp;VLOOKUP((tabDaten[[#This Row],[MandNr]]&amp;"x"&amp;LEFT(tabDaten[[#This Row],[Gld]],2)),tabGliederung[],2,FALSE)</f>
        <v xml:space="preserve">35    Volksbildung/Volkshochschulen </v>
      </c>
      <c r="G240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2406" s="14" t="str">
        <f>LEFT(tabDaten[[#This Row],[Gld]],4) &amp; "    " &amp;VLOOKUP((tabDaten[[#This Row],[MandNr]]&amp;"x"&amp;LEFT(tabDaten[[#This Row],[Gld]],4)),tabGliederung[],2,FALSE)</f>
        <v xml:space="preserve">3500    Volkshochschule </v>
      </c>
      <c r="I2406" s="14" t="str">
        <f>IF(OR(LEFT(tabDaten[[#This Row],[Grp]],1)*1=3,LEFT(tabDaten[[#This Row],[Grp]],1)*1=9),LEFT(tabDaten[[#This Row],[Grp]],2),LEFT(tabDaten[[#This Row],[Grp]],1))</f>
        <v>93</v>
      </c>
      <c r="J2406" s="14" t="str">
        <f>VLOOKUP(tabDaten[[#This Row],[GrpKurz]],tabGruppierung[],2,FALSE)</f>
        <v>A   Vermögenserwerb</v>
      </c>
      <c r="K240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3500-934000.004    Anschaffung von EDV Geräten und Programmen  </v>
      </c>
      <c r="L2406" s="17">
        <f>IF(OR(tabDaten[[#This Row],[art]]="00",tabDaten[[#This Row],[art]]="10"),tabDaten[[#This Row],[Plan]],tabDaten[[#This Row],[Plan]]*-1)</f>
        <v>-2800</v>
      </c>
      <c r="M2406" s="18">
        <f>IF(OR(tabDaten[[#This Row],[art]]="00",tabDaten[[#This Row],[art]]="10",tabDaten[[#This Row],[art]]="60",tabDaten[[#This Row],[art]]="70"),tabDaten[[#This Row],[Rechnung]],tabDaten[[#This Row],[Rechnung]]*-1)</f>
        <v>-1850.45</v>
      </c>
      <c r="N2406" s="44">
        <v>1</v>
      </c>
      <c r="O2406" s="45" t="s">
        <v>1025</v>
      </c>
      <c r="P2406" s="45" t="s">
        <v>1134</v>
      </c>
      <c r="Q2406" s="45" t="s">
        <v>1829</v>
      </c>
      <c r="R2406" s="45" t="s">
        <v>995</v>
      </c>
      <c r="S2406" s="45" t="s">
        <v>1805</v>
      </c>
      <c r="T2406" s="44" t="s">
        <v>311</v>
      </c>
      <c r="U2406" s="46">
        <v>2800</v>
      </c>
      <c r="V2406" s="46">
        <v>1850.45</v>
      </c>
    </row>
    <row r="2407" spans="2:22" x14ac:dyDescent="0.2">
      <c r="B2407" s="14" t="str">
        <f>IF(tabDaten[[#This Row],[MandNr]]="","Fehler",IF(tabDaten[[#This Row],[MandNr]]=1,"1 Stadt Bad Rappenau","2 Eigenbetrieb Stadtenwässerung"))</f>
        <v>1 Stadt Bad Rappenau</v>
      </c>
      <c r="C2407" s="14" t="str">
        <f>IF(OR(tabDaten[[#This Row],[art]]="00",tabDaten[[#This Row],[art]]="01",tabDaten[[#This Row],[art]]="60",tabDaten[[#This Row],[art]]="61"),"0 Verwaltungshaushalt","1 Vermögenshaushalt")</f>
        <v>1 Vermögenshaushalt</v>
      </c>
      <c r="D2407" s="14" t="str">
        <f>VLOOKUP(tabDaten[[#This Row],[art]],tabKontenart[],2,FALSE)</f>
        <v>11 Ausgaben VermögenshHH</v>
      </c>
      <c r="E2407" s="14" t="str">
        <f>LEFT(tabDaten[[#This Row],[Gld]],1) &amp; "    " &amp;VLOOKUP((tabDaten[[#This Row],[MandNr]]&amp;"x"&amp;LEFT(tabDaten[[#This Row],[Gld]],1)),tabGliederung[],2,FALSE)</f>
        <v xml:space="preserve">3    Wissenschaft, Forschung, Kulturpflege </v>
      </c>
      <c r="F2407" s="14" t="str">
        <f>LEFT(tabDaten[[#This Row],[Gld]],2) &amp; "    " &amp;VLOOKUP((tabDaten[[#This Row],[MandNr]]&amp;"x"&amp;LEFT(tabDaten[[#This Row],[Gld]],2)),tabGliederung[],2,FALSE)</f>
        <v xml:space="preserve">35    Volksbildung/Volkshochschulen </v>
      </c>
      <c r="G240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2407" s="14" t="str">
        <f>LEFT(tabDaten[[#This Row],[Gld]],4) &amp; "    " &amp;VLOOKUP((tabDaten[[#This Row],[MandNr]]&amp;"x"&amp;LEFT(tabDaten[[#This Row],[Gld]],4)),tabGliederung[],2,FALSE)</f>
        <v xml:space="preserve">3500    Volkshochschule </v>
      </c>
      <c r="I2407" s="14" t="str">
        <f>IF(OR(LEFT(tabDaten[[#This Row],[Grp]],1)*1=3,LEFT(tabDaten[[#This Row],[Grp]],1)*1=9),LEFT(tabDaten[[#This Row],[Grp]],2),LEFT(tabDaten[[#This Row],[Grp]],1))</f>
        <v>93</v>
      </c>
      <c r="J2407" s="14" t="str">
        <f>VLOOKUP(tabDaten[[#This Row],[GrpKurz]],tabGruppierung[],2,FALSE)</f>
        <v>A   Vermögenserwerb</v>
      </c>
      <c r="K240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3500-935000.004    Erwerb von beweglichen Sachen des Anlagevermögens  </v>
      </c>
      <c r="L2407" s="17">
        <f>IF(OR(tabDaten[[#This Row],[art]]="00",tabDaten[[#This Row],[art]]="10"),tabDaten[[#This Row],[Plan]],tabDaten[[#This Row],[Plan]]*-1)</f>
        <v>-1500</v>
      </c>
      <c r="M2407" s="18">
        <f>IF(OR(tabDaten[[#This Row],[art]]="00",tabDaten[[#This Row],[art]]="10",tabDaten[[#This Row],[art]]="60",tabDaten[[#This Row],[art]]="70"),tabDaten[[#This Row],[Rechnung]],tabDaten[[#This Row],[Rechnung]]*-1)</f>
        <v>0</v>
      </c>
      <c r="N2407" s="44">
        <v>1</v>
      </c>
      <c r="O2407" s="45" t="s">
        <v>1025</v>
      </c>
      <c r="P2407" s="45" t="s">
        <v>1134</v>
      </c>
      <c r="Q2407" s="45" t="s">
        <v>1828</v>
      </c>
      <c r="R2407" s="45" t="s">
        <v>995</v>
      </c>
      <c r="S2407" s="45" t="s">
        <v>1805</v>
      </c>
      <c r="T2407" s="44" t="s">
        <v>310</v>
      </c>
      <c r="U2407" s="46">
        <v>1500</v>
      </c>
      <c r="V2407" s="46">
        <v>0</v>
      </c>
    </row>
    <row r="2408" spans="2:22" x14ac:dyDescent="0.2">
      <c r="B2408" s="14" t="str">
        <f>IF(tabDaten[[#This Row],[MandNr]]="","Fehler",IF(tabDaten[[#This Row],[MandNr]]=1,"1 Stadt Bad Rappenau","2 Eigenbetrieb Stadtenwässerung"))</f>
        <v>1 Stadt Bad Rappenau</v>
      </c>
      <c r="C2408" s="14" t="str">
        <f>IF(OR(tabDaten[[#This Row],[art]]="00",tabDaten[[#This Row],[art]]="01",tabDaten[[#This Row],[art]]="60",tabDaten[[#This Row],[art]]="61"),"0 Verwaltungshaushalt","1 Vermögenshaushalt")</f>
        <v>1 Vermögenshaushalt</v>
      </c>
      <c r="D2408" s="14" t="str">
        <f>VLOOKUP(tabDaten[[#This Row],[art]],tabKontenart[],2,FALSE)</f>
        <v>11 Ausgaben VermögenshHH</v>
      </c>
      <c r="E2408" s="14" t="str">
        <f>LEFT(tabDaten[[#This Row],[Gld]],1) &amp; "    " &amp;VLOOKUP((tabDaten[[#This Row],[MandNr]]&amp;"x"&amp;LEFT(tabDaten[[#This Row],[Gld]],1)),tabGliederung[],2,FALSE)</f>
        <v xml:space="preserve">3    Wissenschaft, Forschung, Kulturpflege </v>
      </c>
      <c r="F2408" s="14" t="str">
        <f>LEFT(tabDaten[[#This Row],[Gld]],2) &amp; "    " &amp;VLOOKUP((tabDaten[[#This Row],[MandNr]]&amp;"x"&amp;LEFT(tabDaten[[#This Row],[Gld]],2)),tabGliederung[],2,FALSE)</f>
        <v xml:space="preserve">35    Volksbildung/Volkshochschulen </v>
      </c>
      <c r="G240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408" s="14" t="str">
        <f>LEFT(tabDaten[[#This Row],[Gld]],4) &amp; "    " &amp;VLOOKUP((tabDaten[[#This Row],[MandNr]]&amp;"x"&amp;LEFT(tabDaten[[#This Row],[Gld]],4)),tabGliederung[],2,FALSE)</f>
        <v xml:space="preserve">3520    Stadt- und Kurbücherei </v>
      </c>
      <c r="I2408" s="14" t="str">
        <f>IF(OR(LEFT(tabDaten[[#This Row],[Grp]],1)*1=3,LEFT(tabDaten[[#This Row],[Grp]],1)*1=9),LEFT(tabDaten[[#This Row],[Grp]],2),LEFT(tabDaten[[#This Row],[Grp]],1))</f>
        <v>93</v>
      </c>
      <c r="J2408" s="14" t="str">
        <f>VLOOKUP(tabDaten[[#This Row],[GrpKurz]],tabGruppierung[],2,FALSE)</f>
        <v>A   Vermögenserwerb</v>
      </c>
      <c r="K240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3520-934000.004    Anschaffung von EDV Geräten und Programmen  </v>
      </c>
      <c r="L2408" s="17">
        <f>IF(OR(tabDaten[[#This Row],[art]]="00",tabDaten[[#This Row],[art]]="10"),tabDaten[[#This Row],[Plan]],tabDaten[[#This Row],[Plan]]*-1)</f>
        <v>-1500</v>
      </c>
      <c r="M2408" s="18">
        <f>IF(OR(tabDaten[[#This Row],[art]]="00",tabDaten[[#This Row],[art]]="10",tabDaten[[#This Row],[art]]="60",tabDaten[[#This Row],[art]]="70"),tabDaten[[#This Row],[Rechnung]],tabDaten[[#This Row],[Rechnung]]*-1)</f>
        <v>0</v>
      </c>
      <c r="N2408" s="44">
        <v>1</v>
      </c>
      <c r="O2408" s="45" t="s">
        <v>1025</v>
      </c>
      <c r="P2408" s="45" t="s">
        <v>1136</v>
      </c>
      <c r="Q2408" s="45" t="s">
        <v>1829</v>
      </c>
      <c r="R2408" s="45" t="s">
        <v>995</v>
      </c>
      <c r="S2408" s="45" t="s">
        <v>1805</v>
      </c>
      <c r="T2408" s="44" t="s">
        <v>311</v>
      </c>
      <c r="U2408" s="46">
        <v>1500</v>
      </c>
      <c r="V2408" s="46">
        <v>0</v>
      </c>
    </row>
    <row r="2409" spans="2:22" x14ac:dyDescent="0.2">
      <c r="B2409" s="14" t="str">
        <f>IF(tabDaten[[#This Row],[MandNr]]="","Fehler",IF(tabDaten[[#This Row],[MandNr]]=1,"1 Stadt Bad Rappenau","2 Eigenbetrieb Stadtenwässerung"))</f>
        <v>1 Stadt Bad Rappenau</v>
      </c>
      <c r="C2409" s="14" t="str">
        <f>IF(OR(tabDaten[[#This Row],[art]]="00",tabDaten[[#This Row],[art]]="01",tabDaten[[#This Row],[art]]="60",tabDaten[[#This Row],[art]]="61"),"0 Verwaltungshaushalt","1 Vermögenshaushalt")</f>
        <v>1 Vermögenshaushalt</v>
      </c>
      <c r="D2409" s="14" t="str">
        <f>VLOOKUP(tabDaten[[#This Row],[art]],tabKontenart[],2,FALSE)</f>
        <v>11 Ausgaben VermögenshHH</v>
      </c>
      <c r="E2409" s="14" t="str">
        <f>LEFT(tabDaten[[#This Row],[Gld]],1) &amp; "    " &amp;VLOOKUP((tabDaten[[#This Row],[MandNr]]&amp;"x"&amp;LEFT(tabDaten[[#This Row],[Gld]],1)),tabGliederung[],2,FALSE)</f>
        <v xml:space="preserve">3    Wissenschaft, Forschung, Kulturpflege </v>
      </c>
      <c r="F2409" s="14" t="str">
        <f>LEFT(tabDaten[[#This Row],[Gld]],2) &amp; "    " &amp;VLOOKUP((tabDaten[[#This Row],[MandNr]]&amp;"x"&amp;LEFT(tabDaten[[#This Row],[Gld]],2)),tabGliederung[],2,FALSE)</f>
        <v xml:space="preserve">35    Volksbildung/Volkshochschulen </v>
      </c>
      <c r="G240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409" s="14" t="str">
        <f>LEFT(tabDaten[[#This Row],[Gld]],4) &amp; "    " &amp;VLOOKUP((tabDaten[[#This Row],[MandNr]]&amp;"x"&amp;LEFT(tabDaten[[#This Row],[Gld]],4)),tabGliederung[],2,FALSE)</f>
        <v xml:space="preserve">3520    Stadt- und Kurbücherei </v>
      </c>
      <c r="I2409" s="14" t="str">
        <f>IF(OR(LEFT(tabDaten[[#This Row],[Grp]],1)*1=3,LEFT(tabDaten[[#This Row],[Grp]],1)*1=9),LEFT(tabDaten[[#This Row],[Grp]],2),LEFT(tabDaten[[#This Row],[Grp]],1))</f>
        <v>93</v>
      </c>
      <c r="J2409" s="14" t="str">
        <f>VLOOKUP(tabDaten[[#This Row],[GrpKurz]],tabGruppierung[],2,FALSE)</f>
        <v>A   Vermögenserwerb</v>
      </c>
      <c r="K240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3520-935000.004    Erwerb von beweglichen Sachen des Anlagevermögens  </v>
      </c>
      <c r="L2409" s="17">
        <f>IF(OR(tabDaten[[#This Row],[art]]="00",tabDaten[[#This Row],[art]]="10"),tabDaten[[#This Row],[Plan]],tabDaten[[#This Row],[Plan]]*-1)</f>
        <v>-6000</v>
      </c>
      <c r="M2409" s="18">
        <f>IF(OR(tabDaten[[#This Row],[art]]="00",tabDaten[[#This Row],[art]]="10",tabDaten[[#This Row],[art]]="60",tabDaten[[#This Row],[art]]="70"),tabDaten[[#This Row],[Rechnung]],tabDaten[[#This Row],[Rechnung]]*-1)</f>
        <v>-2336.39</v>
      </c>
      <c r="N2409" s="44">
        <v>1</v>
      </c>
      <c r="O2409" s="45" t="s">
        <v>1025</v>
      </c>
      <c r="P2409" s="45" t="s">
        <v>1136</v>
      </c>
      <c r="Q2409" s="45" t="s">
        <v>1828</v>
      </c>
      <c r="R2409" s="45" t="s">
        <v>995</v>
      </c>
      <c r="S2409" s="45" t="s">
        <v>1805</v>
      </c>
      <c r="T2409" s="44" t="s">
        <v>310</v>
      </c>
      <c r="U2409" s="46">
        <v>6000</v>
      </c>
      <c r="V2409" s="46">
        <v>2336.39</v>
      </c>
    </row>
    <row r="2410" spans="2:22" x14ac:dyDescent="0.2">
      <c r="B2410" s="14" t="str">
        <f>IF(tabDaten[[#This Row],[MandNr]]="","Fehler",IF(tabDaten[[#This Row],[MandNr]]=1,"1 Stadt Bad Rappenau","2 Eigenbetrieb Stadtenwässerung"))</f>
        <v>1 Stadt Bad Rappenau</v>
      </c>
      <c r="C2410" s="14" t="str">
        <f>IF(OR(tabDaten[[#This Row],[art]]="00",tabDaten[[#This Row],[art]]="01",tabDaten[[#This Row],[art]]="60",tabDaten[[#This Row],[art]]="61"),"0 Verwaltungshaushalt","1 Vermögenshaushalt")</f>
        <v>1 Vermögenshaushalt</v>
      </c>
      <c r="D2410" s="14" t="str">
        <f>VLOOKUP(tabDaten[[#This Row],[art]],tabKontenart[],2,FALSE)</f>
        <v>11 Ausgaben VermögenshHH</v>
      </c>
      <c r="E2410" s="14" t="str">
        <f>LEFT(tabDaten[[#This Row],[Gld]],1) &amp; "    " &amp;VLOOKUP((tabDaten[[#This Row],[MandNr]]&amp;"x"&amp;LEFT(tabDaten[[#This Row],[Gld]],1)),tabGliederung[],2,FALSE)</f>
        <v xml:space="preserve">3    Wissenschaft, Forschung, Kulturpflege </v>
      </c>
      <c r="F2410" s="14" t="str">
        <f>LEFT(tabDaten[[#This Row],[Gld]],2) &amp; "    " &amp;VLOOKUP((tabDaten[[#This Row],[MandNr]]&amp;"x"&amp;LEFT(tabDaten[[#This Row],[Gld]],2)),tabGliederung[],2,FALSE)</f>
        <v xml:space="preserve">35    Volksbildung/Volkshochschulen </v>
      </c>
      <c r="G241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410" s="14" t="str">
        <f>LEFT(tabDaten[[#This Row],[Gld]],4) &amp; "    " &amp;VLOOKUP((tabDaten[[#This Row],[MandNr]]&amp;"x"&amp;LEFT(tabDaten[[#This Row],[Gld]],4)),tabGliederung[],2,FALSE)</f>
        <v xml:space="preserve">3520    Stadt- und Kurbücherei </v>
      </c>
      <c r="I2410" s="14" t="str">
        <f>IF(OR(LEFT(tabDaten[[#This Row],[Grp]],1)*1=3,LEFT(tabDaten[[#This Row],[Grp]],1)*1=9),LEFT(tabDaten[[#This Row],[Grp]],2),LEFT(tabDaten[[#This Row],[Grp]],1))</f>
        <v>93</v>
      </c>
      <c r="J2410" s="14" t="str">
        <f>VLOOKUP(tabDaten[[#This Row],[GrpKurz]],tabGruppierung[],2,FALSE)</f>
        <v>A   Vermögenserwerb</v>
      </c>
      <c r="K241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3520-935000.005    Umstellung All IP. Gesamtmaßnahme unter 0600-935000.005 geplant  </v>
      </c>
      <c r="L2410" s="17">
        <f>IF(OR(tabDaten[[#This Row],[art]]="00",tabDaten[[#This Row],[art]]="10"),tabDaten[[#This Row],[Plan]],tabDaten[[#This Row],[Plan]]*-1)</f>
        <v>0</v>
      </c>
      <c r="M2410" s="18">
        <f>IF(OR(tabDaten[[#This Row],[art]]="00",tabDaten[[#This Row],[art]]="10",tabDaten[[#This Row],[art]]="60",tabDaten[[#This Row],[art]]="70"),tabDaten[[#This Row],[Rechnung]],tabDaten[[#This Row],[Rechnung]]*-1)</f>
        <v>-522.41</v>
      </c>
      <c r="N2410" s="44">
        <v>1</v>
      </c>
      <c r="O2410" s="45" t="s">
        <v>1025</v>
      </c>
      <c r="P2410" s="45" t="s">
        <v>1136</v>
      </c>
      <c r="Q2410" s="45" t="s">
        <v>1828</v>
      </c>
      <c r="R2410" s="45" t="s">
        <v>995</v>
      </c>
      <c r="S2410" s="45" t="s">
        <v>2150</v>
      </c>
      <c r="T2410" s="44" t="s">
        <v>2153</v>
      </c>
      <c r="U2410" s="46">
        <v>0</v>
      </c>
      <c r="V2410" s="46">
        <v>522.41</v>
      </c>
    </row>
    <row r="2411" spans="2:22" x14ac:dyDescent="0.2">
      <c r="B2411" s="14" t="str">
        <f>IF(tabDaten[[#This Row],[MandNr]]="","Fehler",IF(tabDaten[[#This Row],[MandNr]]=1,"1 Stadt Bad Rappenau","2 Eigenbetrieb Stadtenwässerung"))</f>
        <v>1 Stadt Bad Rappenau</v>
      </c>
      <c r="C2411" s="14" t="str">
        <f>IF(OR(tabDaten[[#This Row],[art]]="00",tabDaten[[#This Row],[art]]="01",tabDaten[[#This Row],[art]]="60",tabDaten[[#This Row],[art]]="61"),"0 Verwaltungshaushalt","1 Vermögenshaushalt")</f>
        <v>1 Vermögenshaushalt</v>
      </c>
      <c r="D2411" s="14" t="str">
        <f>VLOOKUP(tabDaten[[#This Row],[art]],tabKontenart[],2,FALSE)</f>
        <v>11 Ausgaben VermögenshHH</v>
      </c>
      <c r="E2411" s="14" t="str">
        <f>LEFT(tabDaten[[#This Row],[Gld]],1) &amp; "    " &amp;VLOOKUP((tabDaten[[#This Row],[MandNr]]&amp;"x"&amp;LEFT(tabDaten[[#This Row],[Gld]],1)),tabGliederung[],2,FALSE)</f>
        <v xml:space="preserve">3    Wissenschaft, Forschung, Kulturpflege </v>
      </c>
      <c r="F2411" s="14" t="str">
        <f>LEFT(tabDaten[[#This Row],[Gld]],2) &amp; "    " &amp;VLOOKUP((tabDaten[[#This Row],[MandNr]]&amp;"x"&amp;LEFT(tabDaten[[#This Row],[Gld]],2)),tabGliederung[],2,FALSE)</f>
        <v xml:space="preserve">35    Volksbildung/Volkshochschulen </v>
      </c>
      <c r="G241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411" s="14" t="str">
        <f>LEFT(tabDaten[[#This Row],[Gld]],4) &amp; "    " &amp;VLOOKUP((tabDaten[[#This Row],[MandNr]]&amp;"x"&amp;LEFT(tabDaten[[#This Row],[Gld]],4)),tabGliederung[],2,FALSE)</f>
        <v xml:space="preserve">3520    Stadt- und Kurbücherei </v>
      </c>
      <c r="I2411" s="14" t="str">
        <f>IF(OR(LEFT(tabDaten[[#This Row],[Grp]],1)*1=3,LEFT(tabDaten[[#This Row],[Grp]],1)*1=9),LEFT(tabDaten[[#This Row],[Grp]],2),LEFT(tabDaten[[#This Row],[Grp]],1))</f>
        <v>94</v>
      </c>
      <c r="J2411" s="14" t="str">
        <f>VLOOKUP(tabDaten[[#This Row],[GrpKurz]],tabGruppierung[],2,FALSE)</f>
        <v>A   Baumaßnahmen</v>
      </c>
      <c r="K241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3520-940000.004    Verschiedene Baumaßnahmen   </v>
      </c>
      <c r="L2411" s="17">
        <f>IF(OR(tabDaten[[#This Row],[art]]="00",tabDaten[[#This Row],[art]]="10"),tabDaten[[#This Row],[Plan]],tabDaten[[#This Row],[Plan]]*-1)</f>
        <v>0</v>
      </c>
      <c r="M2411" s="18">
        <f>IF(OR(tabDaten[[#This Row],[art]]="00",tabDaten[[#This Row],[art]]="10",tabDaten[[#This Row],[art]]="60",tabDaten[[#This Row],[art]]="70"),tabDaten[[#This Row],[Rechnung]],tabDaten[[#This Row],[Rechnung]]*-1)</f>
        <v>-7404.89</v>
      </c>
      <c r="N2411" s="44">
        <v>1</v>
      </c>
      <c r="O2411" s="45" t="s">
        <v>1025</v>
      </c>
      <c r="P2411" s="45" t="s">
        <v>1136</v>
      </c>
      <c r="Q2411" s="45" t="s">
        <v>1831</v>
      </c>
      <c r="R2411" s="45" t="s">
        <v>995</v>
      </c>
      <c r="S2411" s="45" t="s">
        <v>1805</v>
      </c>
      <c r="T2411" s="44" t="s">
        <v>2236</v>
      </c>
      <c r="U2411" s="46">
        <v>0</v>
      </c>
      <c r="V2411" s="46">
        <v>7404.89</v>
      </c>
    </row>
    <row r="2412" spans="2:22" x14ac:dyDescent="0.2">
      <c r="B2412" s="14" t="str">
        <f>IF(tabDaten[[#This Row],[MandNr]]="","Fehler",IF(tabDaten[[#This Row],[MandNr]]=1,"1 Stadt Bad Rappenau","2 Eigenbetrieb Stadtenwässerung"))</f>
        <v>1 Stadt Bad Rappenau</v>
      </c>
      <c r="C2412" s="14" t="str">
        <f>IF(OR(tabDaten[[#This Row],[art]]="00",tabDaten[[#This Row],[art]]="01",tabDaten[[#This Row],[art]]="60",tabDaten[[#This Row],[art]]="61"),"0 Verwaltungshaushalt","1 Vermögenshaushalt")</f>
        <v>1 Vermögenshaushalt</v>
      </c>
      <c r="D2412" s="14" t="str">
        <f>VLOOKUP(tabDaten[[#This Row],[art]],tabKontenart[],2,FALSE)</f>
        <v>11 Ausgaben VermögenshHH</v>
      </c>
      <c r="E2412" s="14" t="str">
        <f>LEFT(tabDaten[[#This Row],[Gld]],1) &amp; "    " &amp;VLOOKUP((tabDaten[[#This Row],[MandNr]]&amp;"x"&amp;LEFT(tabDaten[[#This Row],[Gld]],1)),tabGliederung[],2,FALSE)</f>
        <v xml:space="preserve">3    Wissenschaft, Forschung, Kulturpflege </v>
      </c>
      <c r="F2412" s="14" t="str">
        <f>LEFT(tabDaten[[#This Row],[Gld]],2) &amp; "    " &amp;VLOOKUP((tabDaten[[#This Row],[MandNr]]&amp;"x"&amp;LEFT(tabDaten[[#This Row],[Gld]],2)),tabGliederung[],2,FALSE)</f>
        <v xml:space="preserve">35    Volksbildung/Volkshochschulen </v>
      </c>
      <c r="G241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412" s="14" t="str">
        <f>LEFT(tabDaten[[#This Row],[Gld]],4) &amp; "    " &amp;VLOOKUP((tabDaten[[#This Row],[MandNr]]&amp;"x"&amp;LEFT(tabDaten[[#This Row],[Gld]],4)),tabGliederung[],2,FALSE)</f>
        <v xml:space="preserve">3520    Stadt- und Kurbücherei </v>
      </c>
      <c r="I2412" s="14" t="str">
        <f>IF(OR(LEFT(tabDaten[[#This Row],[Grp]],1)*1=3,LEFT(tabDaten[[#This Row],[Grp]],1)*1=9),LEFT(tabDaten[[#This Row],[Grp]],2),LEFT(tabDaten[[#This Row],[Grp]],1))</f>
        <v>94</v>
      </c>
      <c r="J2412" s="14" t="str">
        <f>VLOOKUP(tabDaten[[#This Row],[GrpKurz]],tabGruppierung[],2,FALSE)</f>
        <v>A   Baumaßnahmen</v>
      </c>
      <c r="K241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3520-940000.013    Brandschutzmaßnahmen Fränkischer Hof   </v>
      </c>
      <c r="L2412" s="17">
        <f>IF(OR(tabDaten[[#This Row],[art]]="00",tabDaten[[#This Row],[art]]="10"),tabDaten[[#This Row],[Plan]],tabDaten[[#This Row],[Plan]]*-1)</f>
        <v>0</v>
      </c>
      <c r="M2412" s="18">
        <f>IF(OR(tabDaten[[#This Row],[art]]="00",tabDaten[[#This Row],[art]]="10",tabDaten[[#This Row],[art]]="60",tabDaten[[#This Row],[art]]="70"),tabDaten[[#This Row],[Rechnung]],tabDaten[[#This Row],[Rechnung]]*-1)</f>
        <v>7404.89</v>
      </c>
      <c r="N2412" s="44">
        <v>1</v>
      </c>
      <c r="O2412" s="45" t="s">
        <v>1025</v>
      </c>
      <c r="P2412" s="45" t="s">
        <v>1136</v>
      </c>
      <c r="Q2412" s="45" t="s">
        <v>1831</v>
      </c>
      <c r="R2412" s="45" t="s">
        <v>995</v>
      </c>
      <c r="S2412" s="45" t="s">
        <v>1840</v>
      </c>
      <c r="T2412" s="44" t="s">
        <v>2237</v>
      </c>
      <c r="U2412" s="46">
        <v>0</v>
      </c>
      <c r="V2412" s="46">
        <v>-7404.89</v>
      </c>
    </row>
    <row r="2413" spans="2:22" x14ac:dyDescent="0.2">
      <c r="B2413" s="14" t="str">
        <f>IF(tabDaten[[#This Row],[MandNr]]="","Fehler",IF(tabDaten[[#This Row],[MandNr]]=1,"1 Stadt Bad Rappenau","2 Eigenbetrieb Stadtenwässerung"))</f>
        <v>1 Stadt Bad Rappenau</v>
      </c>
      <c r="C2413" s="14" t="str">
        <f>IF(OR(tabDaten[[#This Row],[art]]="00",tabDaten[[#This Row],[art]]="01",tabDaten[[#This Row],[art]]="60",tabDaten[[#This Row],[art]]="61"),"0 Verwaltungshaushalt","1 Vermögenshaushalt")</f>
        <v>1 Vermögenshaushalt</v>
      </c>
      <c r="D2413" s="14" t="str">
        <f>VLOOKUP(tabDaten[[#This Row],[art]],tabKontenart[],2,FALSE)</f>
        <v>11 Ausgaben VermögenshHH</v>
      </c>
      <c r="E2413" s="14" t="str">
        <f>LEFT(tabDaten[[#This Row],[Gld]],1) &amp; "    " &amp;VLOOKUP((tabDaten[[#This Row],[MandNr]]&amp;"x"&amp;LEFT(tabDaten[[#This Row],[Gld]],1)),tabGliederung[],2,FALSE)</f>
        <v xml:space="preserve">3    Wissenschaft, Forschung, Kulturpflege </v>
      </c>
      <c r="F2413" s="14" t="str">
        <f>LEFT(tabDaten[[#This Row],[Gld]],2) &amp; "    " &amp;VLOOKUP((tabDaten[[#This Row],[MandNr]]&amp;"x"&amp;LEFT(tabDaten[[#This Row],[Gld]],2)),tabGliederung[],2,FALSE)</f>
        <v xml:space="preserve">36    Denkmalschutz und -pflege </v>
      </c>
      <c r="G241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    Denkmalschutz und -pflege </v>
      </c>
      <c r="H2413" s="14" t="str">
        <f>LEFT(tabDaten[[#This Row],[Gld]],4) &amp; "    " &amp;VLOOKUP((tabDaten[[#This Row],[MandNr]]&amp;"x"&amp;LEFT(tabDaten[[#This Row],[Gld]],4)),tabGliederung[],2,FALSE)</f>
        <v xml:space="preserve">3600    Naturschutz und Landschaftspflege </v>
      </c>
      <c r="I2413" s="14" t="str">
        <f>IF(OR(LEFT(tabDaten[[#This Row],[Grp]],1)*1=3,LEFT(tabDaten[[#This Row],[Grp]],1)*1=9),LEFT(tabDaten[[#This Row],[Grp]],2),LEFT(tabDaten[[#This Row],[Grp]],1))</f>
        <v>95</v>
      </c>
      <c r="J2413" s="14" t="str">
        <f>VLOOKUP(tabDaten[[#This Row],[GrpKurz]],tabGruppierung[],2,FALSE)</f>
        <v>A   Baumaßnahmen</v>
      </c>
      <c r="K241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3600-950000.171    Ausgleichsmaßnahmen Baugebiet Waldäcker   </v>
      </c>
      <c r="L2413" s="17">
        <f>IF(OR(tabDaten[[#This Row],[art]]="00",tabDaten[[#This Row],[art]]="10"),tabDaten[[#This Row],[Plan]],tabDaten[[#This Row],[Plan]]*-1)</f>
        <v>0</v>
      </c>
      <c r="M2413" s="18">
        <f>IF(OR(tabDaten[[#This Row],[art]]="00",tabDaten[[#This Row],[art]]="10",tabDaten[[#This Row],[art]]="60",tabDaten[[#This Row],[art]]="70"),tabDaten[[#This Row],[Rechnung]],tabDaten[[#This Row],[Rechnung]]*-1)</f>
        <v>-18163.86</v>
      </c>
      <c r="N2413" s="44">
        <v>1</v>
      </c>
      <c r="O2413" s="45" t="s">
        <v>1025</v>
      </c>
      <c r="P2413" s="45" t="s">
        <v>1575</v>
      </c>
      <c r="Q2413" s="45" t="s">
        <v>1838</v>
      </c>
      <c r="R2413" s="45" t="s">
        <v>995</v>
      </c>
      <c r="S2413" s="45" t="s">
        <v>2141</v>
      </c>
      <c r="T2413" s="44" t="s">
        <v>2238</v>
      </c>
      <c r="U2413" s="46">
        <v>0</v>
      </c>
      <c r="V2413" s="46">
        <v>18163.86</v>
      </c>
    </row>
    <row r="2414" spans="2:22" x14ac:dyDescent="0.2">
      <c r="B2414" s="14" t="str">
        <f>IF(tabDaten[[#This Row],[MandNr]]="","Fehler",IF(tabDaten[[#This Row],[MandNr]]=1,"1 Stadt Bad Rappenau","2 Eigenbetrieb Stadtenwässerung"))</f>
        <v>1 Stadt Bad Rappenau</v>
      </c>
      <c r="C2414" s="14" t="str">
        <f>IF(OR(tabDaten[[#This Row],[art]]="00",tabDaten[[#This Row],[art]]="01",tabDaten[[#This Row],[art]]="60",tabDaten[[#This Row],[art]]="61"),"0 Verwaltungshaushalt","1 Vermögenshaushalt")</f>
        <v>1 Vermögenshaushalt</v>
      </c>
      <c r="D2414" s="14" t="str">
        <f>VLOOKUP(tabDaten[[#This Row],[art]],tabKontenart[],2,FALSE)</f>
        <v>11 Ausgaben VermögenshHH</v>
      </c>
      <c r="E2414" s="14" t="str">
        <f>LEFT(tabDaten[[#This Row],[Gld]],1) &amp; "    " &amp;VLOOKUP((tabDaten[[#This Row],[MandNr]]&amp;"x"&amp;LEFT(tabDaten[[#This Row],[Gld]],1)),tabGliederung[],2,FALSE)</f>
        <v xml:space="preserve">3    Wissenschaft, Forschung, Kulturpflege </v>
      </c>
      <c r="F2414" s="14" t="str">
        <f>LEFT(tabDaten[[#This Row],[Gld]],2) &amp; "    " &amp;VLOOKUP((tabDaten[[#This Row],[MandNr]]&amp;"x"&amp;LEFT(tabDaten[[#This Row],[Gld]],2)),tabGliederung[],2,FALSE)</f>
        <v xml:space="preserve">36    Denkmalschutz und -pflege </v>
      </c>
      <c r="G241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    Denkmalschutz und -pflege </v>
      </c>
      <c r="H2414" s="14" t="str">
        <f>LEFT(tabDaten[[#This Row],[Gld]],4) &amp; "    " &amp;VLOOKUP((tabDaten[[#This Row],[MandNr]]&amp;"x"&amp;LEFT(tabDaten[[#This Row],[Gld]],4)),tabGliederung[],2,FALSE)</f>
        <v xml:space="preserve">3600    Naturschutz und Landschaftspflege </v>
      </c>
      <c r="I2414" s="14" t="str">
        <f>IF(OR(LEFT(tabDaten[[#This Row],[Grp]],1)*1=3,LEFT(tabDaten[[#This Row],[Grp]],1)*1=9),LEFT(tabDaten[[#This Row],[Grp]],2),LEFT(tabDaten[[#This Row],[Grp]],1))</f>
        <v>95</v>
      </c>
      <c r="J2414" s="14" t="str">
        <f>VLOOKUP(tabDaten[[#This Row],[GrpKurz]],tabGruppierung[],2,FALSE)</f>
        <v>A   Baumaßnahmen</v>
      </c>
      <c r="K241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3600-950000.221    Ausgleichmaßnahmen Erweiterung GE Buchäcker  </v>
      </c>
      <c r="L2414" s="17">
        <f>IF(OR(tabDaten[[#This Row],[art]]="00",tabDaten[[#This Row],[art]]="10"),tabDaten[[#This Row],[Plan]],tabDaten[[#This Row],[Plan]]*-1)</f>
        <v>0</v>
      </c>
      <c r="M2414" s="18">
        <f>IF(OR(tabDaten[[#This Row],[art]]="00",tabDaten[[#This Row],[art]]="10",tabDaten[[#This Row],[art]]="60",tabDaten[[#This Row],[art]]="70"),tabDaten[[#This Row],[Rechnung]],tabDaten[[#This Row],[Rechnung]]*-1)</f>
        <v>-3156.48</v>
      </c>
      <c r="N2414" s="44">
        <v>1</v>
      </c>
      <c r="O2414" s="45" t="s">
        <v>1025</v>
      </c>
      <c r="P2414" s="45" t="s">
        <v>1575</v>
      </c>
      <c r="Q2414" s="45" t="s">
        <v>1838</v>
      </c>
      <c r="R2414" s="45" t="s">
        <v>995</v>
      </c>
      <c r="S2414" s="45" t="s">
        <v>1075</v>
      </c>
      <c r="T2414" s="44" t="s">
        <v>2239</v>
      </c>
      <c r="U2414" s="46">
        <v>0</v>
      </c>
      <c r="V2414" s="46">
        <v>3156.48</v>
      </c>
    </row>
    <row r="2415" spans="2:22" x14ac:dyDescent="0.2">
      <c r="B2415" s="14" t="str">
        <f>IF(tabDaten[[#This Row],[MandNr]]="","Fehler",IF(tabDaten[[#This Row],[MandNr]]=1,"1 Stadt Bad Rappenau","2 Eigenbetrieb Stadtenwässerung"))</f>
        <v>1 Stadt Bad Rappenau</v>
      </c>
      <c r="C2415" s="14" t="str">
        <f>IF(OR(tabDaten[[#This Row],[art]]="00",tabDaten[[#This Row],[art]]="01",tabDaten[[#This Row],[art]]="60",tabDaten[[#This Row],[art]]="61"),"0 Verwaltungshaushalt","1 Vermögenshaushalt")</f>
        <v>1 Vermögenshaushalt</v>
      </c>
      <c r="D2415" s="14" t="str">
        <f>VLOOKUP(tabDaten[[#This Row],[art]],tabKontenart[],2,FALSE)</f>
        <v>11 Ausgaben VermögenshHH</v>
      </c>
      <c r="E2415" s="14" t="str">
        <f>LEFT(tabDaten[[#This Row],[Gld]],1) &amp; "    " &amp;VLOOKUP((tabDaten[[#This Row],[MandNr]]&amp;"x"&amp;LEFT(tabDaten[[#This Row],[Gld]],1)),tabGliederung[],2,FALSE)</f>
        <v xml:space="preserve">3    Wissenschaft, Forschung, Kulturpflege </v>
      </c>
      <c r="F2415" s="14" t="str">
        <f>LEFT(tabDaten[[#This Row],[Gld]],2) &amp; "    " &amp;VLOOKUP((tabDaten[[#This Row],[MandNr]]&amp;"x"&amp;LEFT(tabDaten[[#This Row],[Gld]],2)),tabGliederung[],2,FALSE)</f>
        <v xml:space="preserve">36    Denkmalschutz und -pflege </v>
      </c>
      <c r="G2415"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2415" s="14" t="str">
        <f>LEFT(tabDaten[[#This Row],[Gld]],4) &amp; "    " &amp;VLOOKUP((tabDaten[[#This Row],[MandNr]]&amp;"x"&amp;LEFT(tabDaten[[#This Row],[Gld]],4)),tabGliederung[],2,FALSE)</f>
        <v xml:space="preserve">3650    Wasserschloss </v>
      </c>
      <c r="I2415" s="14" t="str">
        <f>IF(OR(LEFT(tabDaten[[#This Row],[Grp]],1)*1=3,LEFT(tabDaten[[#This Row],[Grp]],1)*1=9),LEFT(tabDaten[[#This Row],[Grp]],2),LEFT(tabDaten[[#This Row],[Grp]],1))</f>
        <v>93</v>
      </c>
      <c r="J2415" s="14" t="str">
        <f>VLOOKUP(tabDaten[[#This Row],[GrpKurz]],tabGruppierung[],2,FALSE)</f>
        <v>A   Vermögenserwerb</v>
      </c>
      <c r="K2415"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3650-935000.004    Erwerb von beweglichen Sachen des Anlagevermögens  </v>
      </c>
      <c r="L2415" s="17">
        <f>IF(OR(tabDaten[[#This Row],[art]]="00",tabDaten[[#This Row],[art]]="10"),tabDaten[[#This Row],[Plan]],tabDaten[[#This Row],[Plan]]*-1)</f>
        <v>-1500</v>
      </c>
      <c r="M2415" s="18">
        <f>IF(OR(tabDaten[[#This Row],[art]]="00",tabDaten[[#This Row],[art]]="10",tabDaten[[#This Row],[art]]="60",tabDaten[[#This Row],[art]]="70"),tabDaten[[#This Row],[Rechnung]],tabDaten[[#This Row],[Rechnung]]*-1)</f>
        <v>1365.39</v>
      </c>
      <c r="N2415" s="44">
        <v>1</v>
      </c>
      <c r="O2415" s="45" t="s">
        <v>1025</v>
      </c>
      <c r="P2415" s="45" t="s">
        <v>1140</v>
      </c>
      <c r="Q2415" s="45" t="s">
        <v>1828</v>
      </c>
      <c r="R2415" s="45" t="s">
        <v>995</v>
      </c>
      <c r="S2415" s="45" t="s">
        <v>1805</v>
      </c>
      <c r="T2415" s="44" t="s">
        <v>310</v>
      </c>
      <c r="U2415" s="46">
        <v>1500</v>
      </c>
      <c r="V2415" s="46">
        <v>-1365.39</v>
      </c>
    </row>
    <row r="2416" spans="2:22" x14ac:dyDescent="0.2">
      <c r="B2416" s="14" t="str">
        <f>IF(tabDaten[[#This Row],[MandNr]]="","Fehler",IF(tabDaten[[#This Row],[MandNr]]=1,"1 Stadt Bad Rappenau","2 Eigenbetrieb Stadtenwässerung"))</f>
        <v>1 Stadt Bad Rappenau</v>
      </c>
      <c r="C2416" s="14" t="str">
        <f>IF(OR(tabDaten[[#This Row],[art]]="00",tabDaten[[#This Row],[art]]="01",tabDaten[[#This Row],[art]]="60",tabDaten[[#This Row],[art]]="61"),"0 Verwaltungshaushalt","1 Vermögenshaushalt")</f>
        <v>1 Vermögenshaushalt</v>
      </c>
      <c r="D2416" s="14" t="str">
        <f>VLOOKUP(tabDaten[[#This Row],[art]],tabKontenart[],2,FALSE)</f>
        <v>11 Ausgaben VermögenshHH</v>
      </c>
      <c r="E2416" s="14" t="str">
        <f>LEFT(tabDaten[[#This Row],[Gld]],1) &amp; "    " &amp;VLOOKUP((tabDaten[[#This Row],[MandNr]]&amp;"x"&amp;LEFT(tabDaten[[#This Row],[Gld]],1)),tabGliederung[],2,FALSE)</f>
        <v xml:space="preserve">4    soziale Sicherung </v>
      </c>
      <c r="F2416" s="14" t="str">
        <f>LEFT(tabDaten[[#This Row],[Gld]],2) &amp; "    " &amp;VLOOKUP((tabDaten[[#This Row],[MandNr]]&amp;"x"&amp;LEFT(tabDaten[[#This Row],[Gld]],2)),tabGliederung[],2,FALSE)</f>
        <v>46    Einrichtungen der Jugendhilfe,  Jugendarbeit</v>
      </c>
      <c r="G2416"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416" s="14" t="str">
        <f>LEFT(tabDaten[[#This Row],[Gld]],4) &amp; "    " &amp;VLOOKUP((tabDaten[[#This Row],[MandNr]]&amp;"x"&amp;LEFT(tabDaten[[#This Row],[Gld]],4)),tabGliederung[],2,FALSE)</f>
        <v>4600    Einrichtungen der Jugendarbeit, Jugendhaus</v>
      </c>
      <c r="I2416" s="14" t="str">
        <f>IF(OR(LEFT(tabDaten[[#This Row],[Grp]],1)*1=3,LEFT(tabDaten[[#This Row],[Grp]],1)*1=9),LEFT(tabDaten[[#This Row],[Grp]],2),LEFT(tabDaten[[#This Row],[Grp]],1))</f>
        <v>93</v>
      </c>
      <c r="J2416" s="14" t="str">
        <f>VLOOKUP(tabDaten[[#This Row],[GrpKurz]],tabGruppierung[],2,FALSE)</f>
        <v>A   Vermögenserwerb</v>
      </c>
      <c r="K2416"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4600-934000.004    Anschaffung von EDV Geräten und Programmen  </v>
      </c>
      <c r="L2416" s="17">
        <f>IF(OR(tabDaten[[#This Row],[art]]="00",tabDaten[[#This Row],[art]]="10"),tabDaten[[#This Row],[Plan]],tabDaten[[#This Row],[Plan]]*-1)</f>
        <v>-2400</v>
      </c>
      <c r="M2416" s="18">
        <f>IF(OR(tabDaten[[#This Row],[art]]="00",tabDaten[[#This Row],[art]]="10",tabDaten[[#This Row],[art]]="60",tabDaten[[#This Row],[art]]="70"),tabDaten[[#This Row],[Rechnung]],tabDaten[[#This Row],[Rechnung]]*-1)</f>
        <v>0</v>
      </c>
      <c r="N2416" s="44">
        <v>1</v>
      </c>
      <c r="O2416" s="45" t="s">
        <v>1025</v>
      </c>
      <c r="P2416" s="45" t="s">
        <v>1234</v>
      </c>
      <c r="Q2416" s="45" t="s">
        <v>1829</v>
      </c>
      <c r="R2416" s="45" t="s">
        <v>995</v>
      </c>
      <c r="S2416" s="45" t="s">
        <v>1805</v>
      </c>
      <c r="T2416" s="44" t="s">
        <v>311</v>
      </c>
      <c r="U2416" s="46">
        <v>2400</v>
      </c>
      <c r="V2416" s="46">
        <v>0</v>
      </c>
    </row>
    <row r="2417" spans="2:22" x14ac:dyDescent="0.2">
      <c r="B2417" s="14" t="str">
        <f>IF(tabDaten[[#This Row],[MandNr]]="","Fehler",IF(tabDaten[[#This Row],[MandNr]]=1,"1 Stadt Bad Rappenau","2 Eigenbetrieb Stadtenwässerung"))</f>
        <v>1 Stadt Bad Rappenau</v>
      </c>
      <c r="C2417" s="14" t="str">
        <f>IF(OR(tabDaten[[#This Row],[art]]="00",tabDaten[[#This Row],[art]]="01",tabDaten[[#This Row],[art]]="60",tabDaten[[#This Row],[art]]="61"),"0 Verwaltungshaushalt","1 Vermögenshaushalt")</f>
        <v>1 Vermögenshaushalt</v>
      </c>
      <c r="D2417" s="14" t="str">
        <f>VLOOKUP(tabDaten[[#This Row],[art]],tabKontenart[],2,FALSE)</f>
        <v>11 Ausgaben VermögenshHH</v>
      </c>
      <c r="E2417" s="14" t="str">
        <f>LEFT(tabDaten[[#This Row],[Gld]],1) &amp; "    " &amp;VLOOKUP((tabDaten[[#This Row],[MandNr]]&amp;"x"&amp;LEFT(tabDaten[[#This Row],[Gld]],1)),tabGliederung[],2,FALSE)</f>
        <v xml:space="preserve">4    soziale Sicherung </v>
      </c>
      <c r="F2417" s="14" t="str">
        <f>LEFT(tabDaten[[#This Row],[Gld]],2) &amp; "    " &amp;VLOOKUP((tabDaten[[#This Row],[MandNr]]&amp;"x"&amp;LEFT(tabDaten[[#This Row],[Gld]],2)),tabGliederung[],2,FALSE)</f>
        <v>46    Einrichtungen der Jugendhilfe,  Jugendarbeit</v>
      </c>
      <c r="G2417"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417" s="14" t="str">
        <f>LEFT(tabDaten[[#This Row],[Gld]],4) &amp; "    " &amp;VLOOKUP((tabDaten[[#This Row],[MandNr]]&amp;"x"&amp;LEFT(tabDaten[[#This Row],[Gld]],4)),tabGliederung[],2,FALSE)</f>
        <v>4600    Einrichtungen der Jugendarbeit, Jugendhaus</v>
      </c>
      <c r="I2417" s="14" t="str">
        <f>IF(OR(LEFT(tabDaten[[#This Row],[Grp]],1)*1=3,LEFT(tabDaten[[#This Row],[Grp]],1)*1=9),LEFT(tabDaten[[#This Row],[Grp]],2),LEFT(tabDaten[[#This Row],[Grp]],1))</f>
        <v>93</v>
      </c>
      <c r="J2417" s="14" t="str">
        <f>VLOOKUP(tabDaten[[#This Row],[GrpKurz]],tabGruppierung[],2,FALSE)</f>
        <v>A   Vermögenserwerb</v>
      </c>
      <c r="K2417"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4600-935000.001    Erwerb von beweglichen Sachen des Anlagevermögens  </v>
      </c>
      <c r="L2417" s="17">
        <f>IF(OR(tabDaten[[#This Row],[art]]="00",tabDaten[[#This Row],[art]]="10"),tabDaten[[#This Row],[Plan]],tabDaten[[#This Row],[Plan]]*-1)</f>
        <v>-1500</v>
      </c>
      <c r="M2417" s="18">
        <f>IF(OR(tabDaten[[#This Row],[art]]="00",tabDaten[[#This Row],[art]]="10",tabDaten[[#This Row],[art]]="60",tabDaten[[#This Row],[art]]="70"),tabDaten[[#This Row],[Rechnung]],tabDaten[[#This Row],[Rechnung]]*-1)</f>
        <v>-1795</v>
      </c>
      <c r="N2417" s="44">
        <v>1</v>
      </c>
      <c r="O2417" s="45" t="s">
        <v>1025</v>
      </c>
      <c r="P2417" s="45" t="s">
        <v>1234</v>
      </c>
      <c r="Q2417" s="45" t="s">
        <v>1828</v>
      </c>
      <c r="R2417" s="45" t="s">
        <v>995</v>
      </c>
      <c r="S2417" s="45" t="s">
        <v>1547</v>
      </c>
      <c r="T2417" s="44" t="s">
        <v>310</v>
      </c>
      <c r="U2417" s="46">
        <v>1500</v>
      </c>
      <c r="V2417" s="46">
        <v>1795</v>
      </c>
    </row>
    <row r="2418" spans="2:22" x14ac:dyDescent="0.2">
      <c r="B2418" s="14" t="str">
        <f>IF(tabDaten[[#This Row],[MandNr]]="","Fehler",IF(tabDaten[[#This Row],[MandNr]]=1,"1 Stadt Bad Rappenau","2 Eigenbetrieb Stadtenwässerung"))</f>
        <v>1 Stadt Bad Rappenau</v>
      </c>
      <c r="C2418" s="14" t="str">
        <f>IF(OR(tabDaten[[#This Row],[art]]="00",tabDaten[[#This Row],[art]]="01",tabDaten[[#This Row],[art]]="60",tabDaten[[#This Row],[art]]="61"),"0 Verwaltungshaushalt","1 Vermögenshaushalt")</f>
        <v>1 Vermögenshaushalt</v>
      </c>
      <c r="D2418" s="14" t="str">
        <f>VLOOKUP(tabDaten[[#This Row],[art]],tabKontenart[],2,FALSE)</f>
        <v>11 Ausgaben VermögenshHH</v>
      </c>
      <c r="E2418" s="14" t="str">
        <f>LEFT(tabDaten[[#This Row],[Gld]],1) &amp; "    " &amp;VLOOKUP((tabDaten[[#This Row],[MandNr]]&amp;"x"&amp;LEFT(tabDaten[[#This Row],[Gld]],1)),tabGliederung[],2,FALSE)</f>
        <v xml:space="preserve">4    soziale Sicherung </v>
      </c>
      <c r="F2418" s="14" t="str">
        <f>LEFT(tabDaten[[#This Row],[Gld]],2) &amp; "    " &amp;VLOOKUP((tabDaten[[#This Row],[MandNr]]&amp;"x"&amp;LEFT(tabDaten[[#This Row],[Gld]],2)),tabGliederung[],2,FALSE)</f>
        <v>46    Einrichtungen der Jugendhilfe,  Jugendarbeit</v>
      </c>
      <c r="G2418"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418" s="14" t="str">
        <f>LEFT(tabDaten[[#This Row],[Gld]],4) &amp; "    " &amp;VLOOKUP((tabDaten[[#This Row],[MandNr]]&amp;"x"&amp;LEFT(tabDaten[[#This Row],[Gld]],4)),tabGliederung[],2,FALSE)</f>
        <v>4600    Einrichtungen der Jugendarbeit, Jugendhaus</v>
      </c>
      <c r="I2418" s="14" t="str">
        <f>IF(OR(LEFT(tabDaten[[#This Row],[Grp]],1)*1=3,LEFT(tabDaten[[#This Row],[Grp]],1)*1=9),LEFT(tabDaten[[#This Row],[Grp]],2),LEFT(tabDaten[[#This Row],[Grp]],1))</f>
        <v>93</v>
      </c>
      <c r="J2418" s="14" t="str">
        <f>VLOOKUP(tabDaten[[#This Row],[GrpKurz]],tabGruppierung[],2,FALSE)</f>
        <v>A   Vermögenserwerb</v>
      </c>
      <c r="K2418"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4600-935000.005    Umstellung All IP. Gesamtmaßnahme unter 0600-935000.005 geplant  </v>
      </c>
      <c r="L2418" s="17">
        <f>IF(OR(tabDaten[[#This Row],[art]]="00",tabDaten[[#This Row],[art]]="10"),tabDaten[[#This Row],[Plan]],tabDaten[[#This Row],[Plan]]*-1)</f>
        <v>0</v>
      </c>
      <c r="M2418" s="18">
        <f>IF(OR(tabDaten[[#This Row],[art]]="00",tabDaten[[#This Row],[art]]="10",tabDaten[[#This Row],[art]]="60",tabDaten[[#This Row],[art]]="70"),tabDaten[[#This Row],[Rechnung]],tabDaten[[#This Row],[Rechnung]]*-1)</f>
        <v>-171.12</v>
      </c>
      <c r="N2418" s="44">
        <v>1</v>
      </c>
      <c r="O2418" s="45" t="s">
        <v>1025</v>
      </c>
      <c r="P2418" s="45" t="s">
        <v>1234</v>
      </c>
      <c r="Q2418" s="45" t="s">
        <v>1828</v>
      </c>
      <c r="R2418" s="45" t="s">
        <v>995</v>
      </c>
      <c r="S2418" s="45" t="s">
        <v>2150</v>
      </c>
      <c r="T2418" s="44" t="s">
        <v>2153</v>
      </c>
      <c r="U2418" s="46">
        <v>0</v>
      </c>
      <c r="V2418" s="46">
        <v>171.12</v>
      </c>
    </row>
    <row r="2419" spans="2:22" x14ac:dyDescent="0.2">
      <c r="B2419" s="14" t="str">
        <f>IF(tabDaten[[#This Row],[MandNr]]="","Fehler",IF(tabDaten[[#This Row],[MandNr]]=1,"1 Stadt Bad Rappenau","2 Eigenbetrieb Stadtenwässerung"))</f>
        <v>1 Stadt Bad Rappenau</v>
      </c>
      <c r="C2419" s="14" t="str">
        <f>IF(OR(tabDaten[[#This Row],[art]]="00",tabDaten[[#This Row],[art]]="01",tabDaten[[#This Row],[art]]="60",tabDaten[[#This Row],[art]]="61"),"0 Verwaltungshaushalt","1 Vermögenshaushalt")</f>
        <v>1 Vermögenshaushalt</v>
      </c>
      <c r="D2419" s="14" t="str">
        <f>VLOOKUP(tabDaten[[#This Row],[art]],tabKontenart[],2,FALSE)</f>
        <v>11 Ausgaben VermögenshHH</v>
      </c>
      <c r="E2419" s="14" t="str">
        <f>LEFT(tabDaten[[#This Row],[Gld]],1) &amp; "    " &amp;VLOOKUP((tabDaten[[#This Row],[MandNr]]&amp;"x"&amp;LEFT(tabDaten[[#This Row],[Gld]],1)),tabGliederung[],2,FALSE)</f>
        <v xml:space="preserve">4    soziale Sicherung </v>
      </c>
      <c r="F2419" s="14" t="str">
        <f>LEFT(tabDaten[[#This Row],[Gld]],2) &amp; "    " &amp;VLOOKUP((tabDaten[[#This Row],[MandNr]]&amp;"x"&amp;LEFT(tabDaten[[#This Row],[Gld]],2)),tabGliederung[],2,FALSE)</f>
        <v>46    Einrichtungen der Jugendhilfe,  Jugendarbeit</v>
      </c>
      <c r="G2419"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19" s="14" t="str">
        <f>LEFT(tabDaten[[#This Row],[Gld]],4) &amp; "    " &amp;VLOOKUP((tabDaten[[#This Row],[MandNr]]&amp;"x"&amp;LEFT(tabDaten[[#This Row],[Gld]],4)),tabGliederung[],2,FALSE)</f>
        <v xml:space="preserve">4640    Tageseinrichtungen für Kinder </v>
      </c>
      <c r="I2419" s="14" t="str">
        <f>IF(OR(LEFT(tabDaten[[#This Row],[Grp]],1)*1=3,LEFT(tabDaten[[#This Row],[Grp]],1)*1=9),LEFT(tabDaten[[#This Row],[Grp]],2),LEFT(tabDaten[[#This Row],[Grp]],1))</f>
        <v>94</v>
      </c>
      <c r="J2419" s="14" t="str">
        <f>VLOOKUP(tabDaten[[#This Row],[GrpKurz]],tabGruppierung[],2,FALSE)</f>
        <v>A   Baumaßnahmen</v>
      </c>
      <c r="K2419"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4640-940000.010    Neubau Kindergarten "Kandel" Bad Rappenau  </v>
      </c>
      <c r="L2419" s="17">
        <f>IF(OR(tabDaten[[#This Row],[art]]="00",tabDaten[[#This Row],[art]]="10"),tabDaten[[#This Row],[Plan]],tabDaten[[#This Row],[Plan]]*-1)</f>
        <v>-600000</v>
      </c>
      <c r="M2419" s="18">
        <f>IF(OR(tabDaten[[#This Row],[art]]="00",tabDaten[[#This Row],[art]]="10",tabDaten[[#This Row],[art]]="60",tabDaten[[#This Row],[art]]="70"),tabDaten[[#This Row],[Rechnung]],tabDaten[[#This Row],[Rechnung]]*-1)</f>
        <v>-600000</v>
      </c>
      <c r="N2419" s="44">
        <v>1</v>
      </c>
      <c r="O2419" s="45" t="s">
        <v>1025</v>
      </c>
      <c r="P2419" s="45" t="s">
        <v>1239</v>
      </c>
      <c r="Q2419" s="45" t="s">
        <v>1831</v>
      </c>
      <c r="R2419" s="45" t="s">
        <v>995</v>
      </c>
      <c r="S2419" s="45" t="s">
        <v>1810</v>
      </c>
      <c r="T2419" s="44" t="s">
        <v>2165</v>
      </c>
      <c r="U2419" s="46">
        <v>600000</v>
      </c>
      <c r="V2419" s="46">
        <v>600000</v>
      </c>
    </row>
    <row r="2420" spans="2:22" x14ac:dyDescent="0.2">
      <c r="B2420" s="14" t="str">
        <f>IF(tabDaten[[#This Row],[MandNr]]="","Fehler",IF(tabDaten[[#This Row],[MandNr]]=1,"1 Stadt Bad Rappenau","2 Eigenbetrieb Stadtenwässerung"))</f>
        <v>1 Stadt Bad Rappenau</v>
      </c>
      <c r="C2420" s="14" t="str">
        <f>IF(OR(tabDaten[[#This Row],[art]]="00",tabDaten[[#This Row],[art]]="01",tabDaten[[#This Row],[art]]="60",tabDaten[[#This Row],[art]]="61"),"0 Verwaltungshaushalt","1 Vermögenshaushalt")</f>
        <v>1 Vermögenshaushalt</v>
      </c>
      <c r="D2420" s="14" t="str">
        <f>VLOOKUP(tabDaten[[#This Row],[art]],tabKontenart[],2,FALSE)</f>
        <v>11 Ausgaben VermögenshHH</v>
      </c>
      <c r="E2420" s="14" t="str">
        <f>LEFT(tabDaten[[#This Row],[Gld]],1) &amp; "    " &amp;VLOOKUP((tabDaten[[#This Row],[MandNr]]&amp;"x"&amp;LEFT(tabDaten[[#This Row],[Gld]],1)),tabGliederung[],2,FALSE)</f>
        <v xml:space="preserve">4    soziale Sicherung </v>
      </c>
      <c r="F2420" s="14" t="str">
        <f>LEFT(tabDaten[[#This Row],[Gld]],2) &amp; "    " &amp;VLOOKUP((tabDaten[[#This Row],[MandNr]]&amp;"x"&amp;LEFT(tabDaten[[#This Row],[Gld]],2)),tabGliederung[],2,FALSE)</f>
        <v>46    Einrichtungen der Jugendhilfe,  Jugendarbeit</v>
      </c>
      <c r="G2420"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0" s="14" t="str">
        <f>LEFT(tabDaten[[#This Row],[Gld]],4) &amp; "    " &amp;VLOOKUP((tabDaten[[#This Row],[MandNr]]&amp;"x"&amp;LEFT(tabDaten[[#This Row],[Gld]],4)),tabGliederung[],2,FALSE)</f>
        <v xml:space="preserve">4640    Tageseinrichtungen für Kinder </v>
      </c>
      <c r="I2420" s="14" t="str">
        <f>IF(OR(LEFT(tabDaten[[#This Row],[Grp]],1)*1=3,LEFT(tabDaten[[#This Row],[Grp]],1)*1=9),LEFT(tabDaten[[#This Row],[Grp]],2),LEFT(tabDaten[[#This Row],[Grp]],1))</f>
        <v>94</v>
      </c>
      <c r="J2420" s="14" t="str">
        <f>VLOOKUP(tabDaten[[#This Row],[GrpKurz]],tabGruppierung[],2,FALSE)</f>
        <v>A   Baumaßnahmen</v>
      </c>
      <c r="K2420"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4640-940000.025    Brandschutz- und Umbaumaßnahmen Gartenstr. 11  </v>
      </c>
      <c r="L2420" s="17">
        <f>IF(OR(tabDaten[[#This Row],[art]]="00",tabDaten[[#This Row],[art]]="10"),tabDaten[[#This Row],[Plan]],tabDaten[[#This Row],[Plan]]*-1)</f>
        <v>0</v>
      </c>
      <c r="M2420" s="18">
        <f>IF(OR(tabDaten[[#This Row],[art]]="00",tabDaten[[#This Row],[art]]="10",tabDaten[[#This Row],[art]]="60",tabDaten[[#This Row],[art]]="70"),tabDaten[[#This Row],[Rechnung]],tabDaten[[#This Row],[Rechnung]]*-1)</f>
        <v>1678.85</v>
      </c>
      <c r="N2420" s="44">
        <v>1</v>
      </c>
      <c r="O2420" s="45" t="s">
        <v>1025</v>
      </c>
      <c r="P2420" s="45" t="s">
        <v>1239</v>
      </c>
      <c r="Q2420" s="45" t="s">
        <v>1831</v>
      </c>
      <c r="R2420" s="45" t="s">
        <v>995</v>
      </c>
      <c r="S2420" s="45" t="s">
        <v>2166</v>
      </c>
      <c r="T2420" s="44" t="s">
        <v>2167</v>
      </c>
      <c r="U2420" s="46">
        <v>0</v>
      </c>
      <c r="V2420" s="46">
        <v>-1678.85</v>
      </c>
    </row>
    <row r="2421" spans="2:22" x14ac:dyDescent="0.2">
      <c r="B2421" s="14" t="str">
        <f>IF(tabDaten[[#This Row],[MandNr]]="","Fehler",IF(tabDaten[[#This Row],[MandNr]]=1,"1 Stadt Bad Rappenau","2 Eigenbetrieb Stadtenwässerung"))</f>
        <v>1 Stadt Bad Rappenau</v>
      </c>
      <c r="C2421" s="14" t="str">
        <f>IF(OR(tabDaten[[#This Row],[art]]="00",tabDaten[[#This Row],[art]]="01",tabDaten[[#This Row],[art]]="60",tabDaten[[#This Row],[art]]="61"),"0 Verwaltungshaushalt","1 Vermögenshaushalt")</f>
        <v>1 Vermögenshaushalt</v>
      </c>
      <c r="D2421" s="14" t="str">
        <f>VLOOKUP(tabDaten[[#This Row],[art]],tabKontenart[],2,FALSE)</f>
        <v>11 Ausgaben VermögenshHH</v>
      </c>
      <c r="E2421" s="14" t="str">
        <f>LEFT(tabDaten[[#This Row],[Gld]],1) &amp; "    " &amp;VLOOKUP((tabDaten[[#This Row],[MandNr]]&amp;"x"&amp;LEFT(tabDaten[[#This Row],[Gld]],1)),tabGliederung[],2,FALSE)</f>
        <v xml:space="preserve">4    soziale Sicherung </v>
      </c>
      <c r="F2421" s="14" t="str">
        <f>LEFT(tabDaten[[#This Row],[Gld]],2) &amp; "    " &amp;VLOOKUP((tabDaten[[#This Row],[MandNr]]&amp;"x"&amp;LEFT(tabDaten[[#This Row],[Gld]],2)),tabGliederung[],2,FALSE)</f>
        <v>46    Einrichtungen der Jugendhilfe,  Jugendarbeit</v>
      </c>
      <c r="G2421"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1" s="14" t="str">
        <f>LEFT(tabDaten[[#This Row],[Gld]],4) &amp; "    " &amp;VLOOKUP((tabDaten[[#This Row],[MandNr]]&amp;"x"&amp;LEFT(tabDaten[[#This Row],[Gld]],4)),tabGliederung[],2,FALSE)</f>
        <v xml:space="preserve">4640    Tageseinrichtungen für Kinder </v>
      </c>
      <c r="I2421" s="14" t="str">
        <f>IF(OR(LEFT(tabDaten[[#This Row],[Grp]],1)*1=3,LEFT(tabDaten[[#This Row],[Grp]],1)*1=9),LEFT(tabDaten[[#This Row],[Grp]],2),LEFT(tabDaten[[#This Row],[Grp]],1))</f>
        <v>98</v>
      </c>
      <c r="J2421" s="14" t="str">
        <f>VLOOKUP(tabDaten[[#This Row],[GrpKurz]],tabGruppierung[],2,FALSE)</f>
        <v>A   Gewährte Zuweisungen und Zuschüsse für Investitionen</v>
      </c>
      <c r="K2421"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4640-988000.004    Zuschüsse für die Anschaffung von Vermögen konf. Kindergärten  </v>
      </c>
      <c r="L2421" s="17">
        <f>IF(OR(tabDaten[[#This Row],[art]]="00",tabDaten[[#This Row],[art]]="10"),tabDaten[[#This Row],[Plan]],tabDaten[[#This Row],[Plan]]*-1)</f>
        <v>-212500</v>
      </c>
      <c r="M2421" s="18">
        <f>IF(OR(tabDaten[[#This Row],[art]]="00",tabDaten[[#This Row],[art]]="10",tabDaten[[#This Row],[art]]="60",tabDaten[[#This Row],[art]]="70"),tabDaten[[#This Row],[Rechnung]],tabDaten[[#This Row],[Rechnung]]*-1)</f>
        <v>-172265.81</v>
      </c>
      <c r="N2421" s="44">
        <v>1</v>
      </c>
      <c r="O2421" s="45" t="s">
        <v>1025</v>
      </c>
      <c r="P2421" s="45" t="s">
        <v>1239</v>
      </c>
      <c r="Q2421" s="45" t="s">
        <v>1832</v>
      </c>
      <c r="R2421" s="45" t="s">
        <v>995</v>
      </c>
      <c r="S2421" s="45" t="s">
        <v>1805</v>
      </c>
      <c r="T2421" s="44" t="s">
        <v>2070</v>
      </c>
      <c r="U2421" s="46">
        <v>212500</v>
      </c>
      <c r="V2421" s="46">
        <v>172265.81</v>
      </c>
    </row>
    <row r="2422" spans="2:22" x14ac:dyDescent="0.2">
      <c r="B2422" s="14" t="str">
        <f>IF(tabDaten[[#This Row],[MandNr]]="","Fehler",IF(tabDaten[[#This Row],[MandNr]]=1,"1 Stadt Bad Rappenau","2 Eigenbetrieb Stadtenwässerung"))</f>
        <v>1 Stadt Bad Rappenau</v>
      </c>
      <c r="C2422" s="14" t="str">
        <f>IF(OR(tabDaten[[#This Row],[art]]="00",tabDaten[[#This Row],[art]]="01",tabDaten[[#This Row],[art]]="60",tabDaten[[#This Row],[art]]="61"),"0 Verwaltungshaushalt","1 Vermögenshaushalt")</f>
        <v>1 Vermögenshaushalt</v>
      </c>
      <c r="D2422" s="14" t="str">
        <f>VLOOKUP(tabDaten[[#This Row],[art]],tabKontenart[],2,FALSE)</f>
        <v>11 Ausgaben VermögenshHH</v>
      </c>
      <c r="E2422" s="14" t="str">
        <f>LEFT(tabDaten[[#This Row],[Gld]],1) &amp; "    " &amp;VLOOKUP((tabDaten[[#This Row],[MandNr]]&amp;"x"&amp;LEFT(tabDaten[[#This Row],[Gld]],1)),tabGliederung[],2,FALSE)</f>
        <v xml:space="preserve">4    soziale Sicherung </v>
      </c>
      <c r="F2422" s="14" t="str">
        <f>LEFT(tabDaten[[#This Row],[Gld]],2) &amp; "    " &amp;VLOOKUP((tabDaten[[#This Row],[MandNr]]&amp;"x"&amp;LEFT(tabDaten[[#This Row],[Gld]],2)),tabGliederung[],2,FALSE)</f>
        <v>46    Einrichtungen der Jugendhilfe,  Jugendarbeit</v>
      </c>
      <c r="G2422"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2" s="14" t="str">
        <f>LEFT(tabDaten[[#This Row],[Gld]],4) &amp; "    " &amp;VLOOKUP((tabDaten[[#This Row],[MandNr]]&amp;"x"&amp;LEFT(tabDaten[[#This Row],[Gld]],4)),tabGliederung[],2,FALSE)</f>
        <v xml:space="preserve">4641    Kindergarten Babstadt </v>
      </c>
      <c r="I2422" s="14" t="str">
        <f>IF(OR(LEFT(tabDaten[[#This Row],[Grp]],1)*1=3,LEFT(tabDaten[[#This Row],[Grp]],1)*1=9),LEFT(tabDaten[[#This Row],[Grp]],2),LEFT(tabDaten[[#This Row],[Grp]],1))</f>
        <v>93</v>
      </c>
      <c r="J2422" s="14" t="str">
        <f>VLOOKUP(tabDaten[[#This Row],[GrpKurz]],tabGruppierung[],2,FALSE)</f>
        <v>A   Vermögenserwerb</v>
      </c>
      <c r="K2422"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4641-935000.004    Erwerb von beweglichen Sachen des Anlagevermögens  </v>
      </c>
      <c r="L2422" s="17">
        <f>IF(OR(tabDaten[[#This Row],[art]]="00",tabDaten[[#This Row],[art]]="10"),tabDaten[[#This Row],[Plan]],tabDaten[[#This Row],[Plan]]*-1)</f>
        <v>-3000</v>
      </c>
      <c r="M2422" s="18">
        <f>IF(OR(tabDaten[[#This Row],[art]]="00",tabDaten[[#This Row],[art]]="10",tabDaten[[#This Row],[art]]="60",tabDaten[[#This Row],[art]]="70"),tabDaten[[#This Row],[Rechnung]],tabDaten[[#This Row],[Rechnung]]*-1)</f>
        <v>67.66</v>
      </c>
      <c r="N2422" s="44">
        <v>1</v>
      </c>
      <c r="O2422" s="45" t="s">
        <v>1025</v>
      </c>
      <c r="P2422" s="45" t="s">
        <v>1240</v>
      </c>
      <c r="Q2422" s="45" t="s">
        <v>1828</v>
      </c>
      <c r="R2422" s="45" t="s">
        <v>995</v>
      </c>
      <c r="S2422" s="45" t="s">
        <v>1805</v>
      </c>
      <c r="T2422" s="44" t="s">
        <v>310</v>
      </c>
      <c r="U2422" s="46">
        <v>3000</v>
      </c>
      <c r="V2422" s="46">
        <v>-67.66</v>
      </c>
    </row>
    <row r="2423" spans="2:22" x14ac:dyDescent="0.2">
      <c r="B2423" s="14" t="str">
        <f>IF(tabDaten[[#This Row],[MandNr]]="","Fehler",IF(tabDaten[[#This Row],[MandNr]]=1,"1 Stadt Bad Rappenau","2 Eigenbetrieb Stadtenwässerung"))</f>
        <v>1 Stadt Bad Rappenau</v>
      </c>
      <c r="C2423" s="14" t="str">
        <f>IF(OR(tabDaten[[#This Row],[art]]="00",tabDaten[[#This Row],[art]]="01",tabDaten[[#This Row],[art]]="60",tabDaten[[#This Row],[art]]="61"),"0 Verwaltungshaushalt","1 Vermögenshaushalt")</f>
        <v>1 Vermögenshaushalt</v>
      </c>
      <c r="D2423" s="14" t="str">
        <f>VLOOKUP(tabDaten[[#This Row],[art]],tabKontenart[],2,FALSE)</f>
        <v>11 Ausgaben VermögenshHH</v>
      </c>
      <c r="E2423" s="14" t="str">
        <f>LEFT(tabDaten[[#This Row],[Gld]],1) &amp; "    " &amp;VLOOKUP((tabDaten[[#This Row],[MandNr]]&amp;"x"&amp;LEFT(tabDaten[[#This Row],[Gld]],1)),tabGliederung[],2,FALSE)</f>
        <v xml:space="preserve">4    soziale Sicherung </v>
      </c>
      <c r="F2423" s="14" t="str">
        <f>LEFT(tabDaten[[#This Row],[Gld]],2) &amp; "    " &amp;VLOOKUP((tabDaten[[#This Row],[MandNr]]&amp;"x"&amp;LEFT(tabDaten[[#This Row],[Gld]],2)),tabGliederung[],2,FALSE)</f>
        <v>46    Einrichtungen der Jugendhilfe,  Jugendarbeit</v>
      </c>
      <c r="G2423"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3" s="14" t="str">
        <f>LEFT(tabDaten[[#This Row],[Gld]],4) &amp; "    " &amp;VLOOKUP((tabDaten[[#This Row],[MandNr]]&amp;"x"&amp;LEFT(tabDaten[[#This Row],[Gld]],4)),tabGliederung[],2,FALSE)</f>
        <v xml:space="preserve">4641    Kindergarten Babstadt </v>
      </c>
      <c r="I2423" s="14" t="str">
        <f>IF(OR(LEFT(tabDaten[[#This Row],[Grp]],1)*1=3,LEFT(tabDaten[[#This Row],[Grp]],1)*1=9),LEFT(tabDaten[[#This Row],[Grp]],2),LEFT(tabDaten[[#This Row],[Grp]],1))</f>
        <v>93</v>
      </c>
      <c r="J2423" s="14" t="str">
        <f>VLOOKUP(tabDaten[[#This Row],[GrpKurz]],tabGruppierung[],2,FALSE)</f>
        <v>A   Vermögenserwerb</v>
      </c>
      <c r="K2423"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4641-935100.004    Außenspielgeräte Kita Babstadt  </v>
      </c>
      <c r="L2423" s="17">
        <f>IF(OR(tabDaten[[#This Row],[art]]="00",tabDaten[[#This Row],[art]]="10"),tabDaten[[#This Row],[Plan]],tabDaten[[#This Row],[Plan]]*-1)</f>
        <v>0</v>
      </c>
      <c r="M2423" s="18">
        <f>IF(OR(tabDaten[[#This Row],[art]]="00",tabDaten[[#This Row],[art]]="10",tabDaten[[#This Row],[art]]="60",tabDaten[[#This Row],[art]]="70"),tabDaten[[#This Row],[Rechnung]],tabDaten[[#This Row],[Rechnung]]*-1)</f>
        <v>13000</v>
      </c>
      <c r="N2423" s="44">
        <v>1</v>
      </c>
      <c r="O2423" s="45" t="s">
        <v>1025</v>
      </c>
      <c r="P2423" s="45" t="s">
        <v>1240</v>
      </c>
      <c r="Q2423" s="45" t="s">
        <v>2157</v>
      </c>
      <c r="R2423" s="45" t="s">
        <v>995</v>
      </c>
      <c r="S2423" s="45" t="s">
        <v>1805</v>
      </c>
      <c r="T2423" s="44" t="s">
        <v>2168</v>
      </c>
      <c r="U2423" s="46">
        <v>0</v>
      </c>
      <c r="V2423" s="46">
        <v>-13000</v>
      </c>
    </row>
    <row r="2424" spans="2:22" x14ac:dyDescent="0.2">
      <c r="B2424" s="14" t="str">
        <f>IF(tabDaten[[#This Row],[MandNr]]="","Fehler",IF(tabDaten[[#This Row],[MandNr]]=1,"1 Stadt Bad Rappenau","2 Eigenbetrieb Stadtenwässerung"))</f>
        <v>1 Stadt Bad Rappenau</v>
      </c>
      <c r="C2424" s="14" t="str">
        <f>IF(OR(tabDaten[[#This Row],[art]]="00",tabDaten[[#This Row],[art]]="01",tabDaten[[#This Row],[art]]="60",tabDaten[[#This Row],[art]]="61"),"0 Verwaltungshaushalt","1 Vermögenshaushalt")</f>
        <v>1 Vermögenshaushalt</v>
      </c>
      <c r="D2424" s="14" t="str">
        <f>VLOOKUP(tabDaten[[#This Row],[art]],tabKontenart[],2,FALSE)</f>
        <v>11 Ausgaben VermögenshHH</v>
      </c>
      <c r="E2424" s="14" t="str">
        <f>LEFT(tabDaten[[#This Row],[Gld]],1) &amp; "    " &amp;VLOOKUP((tabDaten[[#This Row],[MandNr]]&amp;"x"&amp;LEFT(tabDaten[[#This Row],[Gld]],1)),tabGliederung[],2,FALSE)</f>
        <v xml:space="preserve">4    soziale Sicherung </v>
      </c>
      <c r="F2424" s="14" t="str">
        <f>LEFT(tabDaten[[#This Row],[Gld]],2) &amp; "    " &amp;VLOOKUP((tabDaten[[#This Row],[MandNr]]&amp;"x"&amp;LEFT(tabDaten[[#This Row],[Gld]],2)),tabGliederung[],2,FALSE)</f>
        <v>46    Einrichtungen der Jugendhilfe,  Jugendarbeit</v>
      </c>
      <c r="G2424" s="14"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4" s="14" t="str">
        <f>LEFT(tabDaten[[#This Row],[Gld]],4) &amp; "    " &amp;VLOOKUP((tabDaten[[#This Row],[MandNr]]&amp;"x"&amp;LEFT(tabDaten[[#This Row],[Gld]],4)),tabGliederung[],2,FALSE)</f>
        <v xml:space="preserve">4643    Kindergarten Fürfeld </v>
      </c>
      <c r="I2424" s="14" t="str">
        <f>IF(OR(LEFT(tabDaten[[#This Row],[Grp]],1)*1=3,LEFT(tabDaten[[#This Row],[Grp]],1)*1=9),LEFT(tabDaten[[#This Row],[Grp]],2),LEFT(tabDaten[[#This Row],[Grp]],1))</f>
        <v>93</v>
      </c>
      <c r="J2424" s="14" t="str">
        <f>VLOOKUP(tabDaten[[#This Row],[GrpKurz]],tabGruppierung[],2,FALSE)</f>
        <v>A   Vermögenserwerb</v>
      </c>
      <c r="K2424" s="14"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4643-935000.004    Erwerb von beweglichen Sachen des Anlagevermögens  </v>
      </c>
      <c r="L2424" s="17">
        <f>IF(OR(tabDaten[[#This Row],[art]]="00",tabDaten[[#This Row],[art]]="10"),tabDaten[[#This Row],[Plan]],tabDaten[[#This Row],[Plan]]*-1)</f>
        <v>-3000</v>
      </c>
      <c r="M2424" s="18">
        <f>IF(OR(tabDaten[[#This Row],[art]]="00",tabDaten[[#This Row],[art]]="10",tabDaten[[#This Row],[art]]="60",tabDaten[[#This Row],[art]]="70"),tabDaten[[#This Row],[Rechnung]],tabDaten[[#This Row],[Rechnung]]*-1)</f>
        <v>5401.01</v>
      </c>
      <c r="N2424" s="44">
        <v>1</v>
      </c>
      <c r="O2424" s="45" t="s">
        <v>1025</v>
      </c>
      <c r="P2424" s="45" t="s">
        <v>1242</v>
      </c>
      <c r="Q2424" s="45" t="s">
        <v>1828</v>
      </c>
      <c r="R2424" s="45" t="s">
        <v>995</v>
      </c>
      <c r="S2424" s="45" t="s">
        <v>1805</v>
      </c>
      <c r="T2424" s="44" t="s">
        <v>310</v>
      </c>
      <c r="U2424" s="46">
        <v>3000</v>
      </c>
      <c r="V2424" s="46">
        <v>-5401.01</v>
      </c>
    </row>
    <row r="2425" spans="2:22" x14ac:dyDescent="0.2">
      <c r="B2425" s="19" t="str">
        <f>IF(tabDaten[[#This Row],[MandNr]]="","Fehler",IF(tabDaten[[#This Row],[MandNr]]=1,"1 Stadt Bad Rappenau","2 Eigenbetrieb Stadtenwässerung"))</f>
        <v>1 Stadt Bad Rappenau</v>
      </c>
      <c r="C2425" s="19" t="str">
        <f>IF(OR(tabDaten[[#This Row],[art]]="00",tabDaten[[#This Row],[art]]="01",tabDaten[[#This Row],[art]]="60",tabDaten[[#This Row],[art]]="61"),"0 Verwaltungshaushalt","1 Vermögenshaushalt")</f>
        <v>1 Vermögenshaushalt</v>
      </c>
      <c r="D2425" s="19" t="str">
        <f>VLOOKUP(tabDaten[[#This Row],[art]],tabKontenart[],2,FALSE)</f>
        <v>11 Ausgaben VermögenshHH</v>
      </c>
      <c r="E2425" s="19" t="str">
        <f>LEFT(tabDaten[[#This Row],[Gld]],1) &amp; "    " &amp;VLOOKUP((tabDaten[[#This Row],[MandNr]]&amp;"x"&amp;LEFT(tabDaten[[#This Row],[Gld]],1)),tabGliederung[],2,FALSE)</f>
        <v xml:space="preserve">4    soziale Sicherung </v>
      </c>
      <c r="F2425" s="19" t="str">
        <f>LEFT(tabDaten[[#This Row],[Gld]],2) &amp; "    " &amp;VLOOKUP((tabDaten[[#This Row],[MandNr]]&amp;"x"&amp;LEFT(tabDaten[[#This Row],[Gld]],2)),tabGliederung[],2,FALSE)</f>
        <v>46    Einrichtungen der Jugendhilfe,  Jugendarbeit</v>
      </c>
      <c r="G242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5" s="19" t="str">
        <f>LEFT(tabDaten[[#This Row],[Gld]],4) &amp; "    " &amp;VLOOKUP((tabDaten[[#This Row],[MandNr]]&amp;"x"&amp;LEFT(tabDaten[[#This Row],[Gld]],4)),tabGliederung[],2,FALSE)</f>
        <v xml:space="preserve">4643    Kindergarten Fürfeld </v>
      </c>
      <c r="I2425" s="19" t="str">
        <f>IF(OR(LEFT(tabDaten[[#This Row],[Grp]],1)*1=3,LEFT(tabDaten[[#This Row],[Grp]],1)*1=9),LEFT(tabDaten[[#This Row],[Grp]],2),LEFT(tabDaten[[#This Row],[Grp]],1))</f>
        <v>93</v>
      </c>
      <c r="J2425" s="19" t="str">
        <f>VLOOKUP(tabDaten[[#This Row],[GrpKurz]],tabGruppierung[],2,FALSE)</f>
        <v>A   Vermögenserwerb</v>
      </c>
      <c r="K242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4643-935100.004    Außenspielgeräte Kita Fürfeld  </v>
      </c>
      <c r="L2425" s="20">
        <f>IF(OR(tabDaten[[#This Row],[art]]="00",tabDaten[[#This Row],[art]]="10"),tabDaten[[#This Row],[Plan]],tabDaten[[#This Row],[Plan]]*-1)</f>
        <v>-80000</v>
      </c>
      <c r="M2425" s="21">
        <f>IF(OR(tabDaten[[#This Row],[art]]="00",tabDaten[[#This Row],[art]]="10",tabDaten[[#This Row],[art]]="60",tabDaten[[#This Row],[art]]="70"),tabDaten[[#This Row],[Rechnung]],tabDaten[[#This Row],[Rechnung]]*-1)</f>
        <v>-80000</v>
      </c>
      <c r="N2425" s="44">
        <v>1</v>
      </c>
      <c r="O2425" s="45" t="s">
        <v>1025</v>
      </c>
      <c r="P2425" s="45" t="s">
        <v>1242</v>
      </c>
      <c r="Q2425" s="45" t="s">
        <v>2157</v>
      </c>
      <c r="R2425" s="45" t="s">
        <v>995</v>
      </c>
      <c r="S2425" s="45" t="s">
        <v>1805</v>
      </c>
      <c r="T2425" s="44" t="s">
        <v>2169</v>
      </c>
      <c r="U2425" s="46">
        <v>80000</v>
      </c>
      <c r="V2425" s="46">
        <v>80000</v>
      </c>
    </row>
    <row r="2426" spans="2:22" x14ac:dyDescent="0.2">
      <c r="B2426" s="19" t="str">
        <f>IF(tabDaten[[#This Row],[MandNr]]="","Fehler",IF(tabDaten[[#This Row],[MandNr]]=1,"1 Stadt Bad Rappenau","2 Eigenbetrieb Stadtenwässerung"))</f>
        <v>1 Stadt Bad Rappenau</v>
      </c>
      <c r="C2426" s="19" t="str">
        <f>IF(OR(tabDaten[[#This Row],[art]]="00",tabDaten[[#This Row],[art]]="01",tabDaten[[#This Row],[art]]="60",tabDaten[[#This Row],[art]]="61"),"0 Verwaltungshaushalt","1 Vermögenshaushalt")</f>
        <v>1 Vermögenshaushalt</v>
      </c>
      <c r="D2426" s="19" t="str">
        <f>VLOOKUP(tabDaten[[#This Row],[art]],tabKontenart[],2,FALSE)</f>
        <v>11 Ausgaben VermögenshHH</v>
      </c>
      <c r="E2426" s="19" t="str">
        <f>LEFT(tabDaten[[#This Row],[Gld]],1) &amp; "    " &amp;VLOOKUP((tabDaten[[#This Row],[MandNr]]&amp;"x"&amp;LEFT(tabDaten[[#This Row],[Gld]],1)),tabGliederung[],2,FALSE)</f>
        <v xml:space="preserve">4    soziale Sicherung </v>
      </c>
      <c r="F2426" s="19" t="str">
        <f>LEFT(tabDaten[[#This Row],[Gld]],2) &amp; "    " &amp;VLOOKUP((tabDaten[[#This Row],[MandNr]]&amp;"x"&amp;LEFT(tabDaten[[#This Row],[Gld]],2)),tabGliederung[],2,FALSE)</f>
        <v>46    Einrichtungen der Jugendhilfe,  Jugendarbeit</v>
      </c>
      <c r="G242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6" s="19" t="str">
        <f>LEFT(tabDaten[[#This Row],[Gld]],4) &amp; "    " &amp;VLOOKUP((tabDaten[[#This Row],[MandNr]]&amp;"x"&amp;LEFT(tabDaten[[#This Row],[Gld]],4)),tabGliederung[],2,FALSE)</f>
        <v xml:space="preserve">4643    Kindergarten Fürfeld </v>
      </c>
      <c r="I2426" s="19" t="str">
        <f>IF(OR(LEFT(tabDaten[[#This Row],[Grp]],1)*1=3,LEFT(tabDaten[[#This Row],[Grp]],1)*1=9),LEFT(tabDaten[[#This Row],[Grp]],2),LEFT(tabDaten[[#This Row],[Grp]],1))</f>
        <v>94</v>
      </c>
      <c r="J2426" s="19" t="str">
        <f>VLOOKUP(tabDaten[[#This Row],[GrpKurz]],tabGruppierung[],2,FALSE)</f>
        <v>A   Baumaßnahmen</v>
      </c>
      <c r="K242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4643-940000.300    Kindergarten Fürfeld Gebäudeanbau  </v>
      </c>
      <c r="L2426" s="20">
        <f>IF(OR(tabDaten[[#This Row],[art]]="00",tabDaten[[#This Row],[art]]="10"),tabDaten[[#This Row],[Plan]],tabDaten[[#This Row],[Plan]]*-1)</f>
        <v>0</v>
      </c>
      <c r="M2426" s="21">
        <f>IF(OR(tabDaten[[#This Row],[art]]="00",tabDaten[[#This Row],[art]]="10",tabDaten[[#This Row],[art]]="60",tabDaten[[#This Row],[art]]="70"),tabDaten[[#This Row],[Rechnung]],tabDaten[[#This Row],[Rechnung]]*-1)</f>
        <v>6304.19</v>
      </c>
      <c r="N2426" s="44">
        <v>1</v>
      </c>
      <c r="O2426" s="45" t="s">
        <v>1025</v>
      </c>
      <c r="P2426" s="45" t="s">
        <v>1242</v>
      </c>
      <c r="Q2426" s="45" t="s">
        <v>1831</v>
      </c>
      <c r="R2426" s="45" t="s">
        <v>995</v>
      </c>
      <c r="S2426" s="45" t="s">
        <v>1572</v>
      </c>
      <c r="T2426" s="44" t="s">
        <v>2170</v>
      </c>
      <c r="U2426" s="46">
        <v>0</v>
      </c>
      <c r="V2426" s="46">
        <v>-6304.19</v>
      </c>
    </row>
    <row r="2427" spans="2:22" x14ac:dyDescent="0.2">
      <c r="B2427" s="19" t="str">
        <f>IF(tabDaten[[#This Row],[MandNr]]="","Fehler",IF(tabDaten[[#This Row],[MandNr]]=1,"1 Stadt Bad Rappenau","2 Eigenbetrieb Stadtenwässerung"))</f>
        <v>1 Stadt Bad Rappenau</v>
      </c>
      <c r="C2427" s="19" t="str">
        <f>IF(OR(tabDaten[[#This Row],[art]]="00",tabDaten[[#This Row],[art]]="01",tabDaten[[#This Row],[art]]="60",tabDaten[[#This Row],[art]]="61"),"0 Verwaltungshaushalt","1 Vermögenshaushalt")</f>
        <v>1 Vermögenshaushalt</v>
      </c>
      <c r="D2427" s="19" t="str">
        <f>VLOOKUP(tabDaten[[#This Row],[art]],tabKontenart[],2,FALSE)</f>
        <v>11 Ausgaben VermögenshHH</v>
      </c>
      <c r="E2427" s="19" t="str">
        <f>LEFT(tabDaten[[#This Row],[Gld]],1) &amp; "    " &amp;VLOOKUP((tabDaten[[#This Row],[MandNr]]&amp;"x"&amp;LEFT(tabDaten[[#This Row],[Gld]],1)),tabGliederung[],2,FALSE)</f>
        <v xml:space="preserve">4    soziale Sicherung </v>
      </c>
      <c r="F2427" s="19" t="str">
        <f>LEFT(tabDaten[[#This Row],[Gld]],2) &amp; "    " &amp;VLOOKUP((tabDaten[[#This Row],[MandNr]]&amp;"x"&amp;LEFT(tabDaten[[#This Row],[Gld]],2)),tabGliederung[],2,FALSE)</f>
        <v>46    Einrichtungen der Jugendhilfe,  Jugendarbeit</v>
      </c>
      <c r="G242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7" s="19" t="str">
        <f>LEFT(tabDaten[[#This Row],[Gld]],4) &amp; "    " &amp;VLOOKUP((tabDaten[[#This Row],[MandNr]]&amp;"x"&amp;LEFT(tabDaten[[#This Row],[Gld]],4)),tabGliederung[],2,FALSE)</f>
        <v xml:space="preserve">4649    Kindergarten Zimmerhof </v>
      </c>
      <c r="I2427" s="19" t="str">
        <f>IF(OR(LEFT(tabDaten[[#This Row],[Grp]],1)*1=3,LEFT(tabDaten[[#This Row],[Grp]],1)*1=9),LEFT(tabDaten[[#This Row],[Grp]],2),LEFT(tabDaten[[#This Row],[Grp]],1))</f>
        <v>93</v>
      </c>
      <c r="J2427" s="19" t="str">
        <f>VLOOKUP(tabDaten[[#This Row],[GrpKurz]],tabGruppierung[],2,FALSE)</f>
        <v>A   Vermögenserwerb</v>
      </c>
      <c r="K242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4649-934000.004    Anschaffung von EDV Geräten und Programmen  </v>
      </c>
      <c r="L2427" s="20">
        <f>IF(OR(tabDaten[[#This Row],[art]]="00",tabDaten[[#This Row],[art]]="10"),tabDaten[[#This Row],[Plan]],tabDaten[[#This Row],[Plan]]*-1)</f>
        <v>-1200</v>
      </c>
      <c r="M2427" s="21">
        <f>IF(OR(tabDaten[[#This Row],[art]]="00",tabDaten[[#This Row],[art]]="10",tabDaten[[#This Row],[art]]="60",tabDaten[[#This Row],[art]]="70"),tabDaten[[#This Row],[Rechnung]],tabDaten[[#This Row],[Rechnung]]*-1)</f>
        <v>0</v>
      </c>
      <c r="N2427" s="44">
        <v>1</v>
      </c>
      <c r="O2427" s="45" t="s">
        <v>1025</v>
      </c>
      <c r="P2427" s="45" t="s">
        <v>1245</v>
      </c>
      <c r="Q2427" s="45" t="s">
        <v>1829</v>
      </c>
      <c r="R2427" s="45" t="s">
        <v>995</v>
      </c>
      <c r="S2427" s="45" t="s">
        <v>1805</v>
      </c>
      <c r="T2427" s="44" t="s">
        <v>311</v>
      </c>
      <c r="U2427" s="46">
        <v>1200</v>
      </c>
      <c r="V2427" s="46">
        <v>0</v>
      </c>
    </row>
    <row r="2428" spans="2:22" x14ac:dyDescent="0.2">
      <c r="B2428" s="19" t="str">
        <f>IF(tabDaten[[#This Row],[MandNr]]="","Fehler",IF(tabDaten[[#This Row],[MandNr]]=1,"1 Stadt Bad Rappenau","2 Eigenbetrieb Stadtenwässerung"))</f>
        <v>1 Stadt Bad Rappenau</v>
      </c>
      <c r="C2428" s="19" t="str">
        <f>IF(OR(tabDaten[[#This Row],[art]]="00",tabDaten[[#This Row],[art]]="01",tabDaten[[#This Row],[art]]="60",tabDaten[[#This Row],[art]]="61"),"0 Verwaltungshaushalt","1 Vermögenshaushalt")</f>
        <v>1 Vermögenshaushalt</v>
      </c>
      <c r="D2428" s="19" t="str">
        <f>VLOOKUP(tabDaten[[#This Row],[art]],tabKontenart[],2,FALSE)</f>
        <v>11 Ausgaben VermögenshHH</v>
      </c>
      <c r="E2428" s="19" t="str">
        <f>LEFT(tabDaten[[#This Row],[Gld]],1) &amp; "    " &amp;VLOOKUP((tabDaten[[#This Row],[MandNr]]&amp;"x"&amp;LEFT(tabDaten[[#This Row],[Gld]],1)),tabGliederung[],2,FALSE)</f>
        <v xml:space="preserve">4    soziale Sicherung </v>
      </c>
      <c r="F2428" s="19" t="str">
        <f>LEFT(tabDaten[[#This Row],[Gld]],2) &amp; "    " &amp;VLOOKUP((tabDaten[[#This Row],[MandNr]]&amp;"x"&amp;LEFT(tabDaten[[#This Row],[Gld]],2)),tabGliederung[],2,FALSE)</f>
        <v>46    Einrichtungen der Jugendhilfe,  Jugendarbeit</v>
      </c>
      <c r="G242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8" s="19" t="str">
        <f>LEFT(tabDaten[[#This Row],[Gld]],4) &amp; "    " &amp;VLOOKUP((tabDaten[[#This Row],[MandNr]]&amp;"x"&amp;LEFT(tabDaten[[#This Row],[Gld]],4)),tabGliederung[],2,FALSE)</f>
        <v xml:space="preserve">4649    Kindergarten Zimmerhof </v>
      </c>
      <c r="I2428" s="19" t="str">
        <f>IF(OR(LEFT(tabDaten[[#This Row],[Grp]],1)*1=3,LEFT(tabDaten[[#This Row],[Grp]],1)*1=9),LEFT(tabDaten[[#This Row],[Grp]],2),LEFT(tabDaten[[#This Row],[Grp]],1))</f>
        <v>93</v>
      </c>
      <c r="J2428" s="19" t="str">
        <f>VLOOKUP(tabDaten[[#This Row],[GrpKurz]],tabGruppierung[],2,FALSE)</f>
        <v>A   Vermögenserwerb</v>
      </c>
      <c r="K242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4649-935000.004    Erwerb von beweglichen Sachen des Anlagevermögens  </v>
      </c>
      <c r="L2428" s="20">
        <f>IF(OR(tabDaten[[#This Row],[art]]="00",tabDaten[[#This Row],[art]]="10"),tabDaten[[#This Row],[Plan]],tabDaten[[#This Row],[Plan]]*-1)</f>
        <v>-50000</v>
      </c>
      <c r="M2428" s="21">
        <f>IF(OR(tabDaten[[#This Row],[art]]="00",tabDaten[[#This Row],[art]]="10",tabDaten[[#This Row],[art]]="60",tabDaten[[#This Row],[art]]="70"),tabDaten[[#This Row],[Rechnung]],tabDaten[[#This Row],[Rechnung]]*-1)</f>
        <v>-50000</v>
      </c>
      <c r="N2428" s="44">
        <v>1</v>
      </c>
      <c r="O2428" s="45" t="s">
        <v>1025</v>
      </c>
      <c r="P2428" s="45" t="s">
        <v>1245</v>
      </c>
      <c r="Q2428" s="45" t="s">
        <v>1828</v>
      </c>
      <c r="R2428" s="45" t="s">
        <v>995</v>
      </c>
      <c r="S2428" s="45" t="s">
        <v>1805</v>
      </c>
      <c r="T2428" s="44" t="s">
        <v>310</v>
      </c>
      <c r="U2428" s="46">
        <v>50000</v>
      </c>
      <c r="V2428" s="46">
        <v>50000</v>
      </c>
    </row>
    <row r="2429" spans="2:22" x14ac:dyDescent="0.2">
      <c r="B2429" s="19" t="str">
        <f>IF(tabDaten[[#This Row],[MandNr]]="","Fehler",IF(tabDaten[[#This Row],[MandNr]]=1,"1 Stadt Bad Rappenau","2 Eigenbetrieb Stadtenwässerung"))</f>
        <v>1 Stadt Bad Rappenau</v>
      </c>
      <c r="C2429" s="19" t="str">
        <f>IF(OR(tabDaten[[#This Row],[art]]="00",tabDaten[[#This Row],[art]]="01",tabDaten[[#This Row],[art]]="60",tabDaten[[#This Row],[art]]="61"),"0 Verwaltungshaushalt","1 Vermögenshaushalt")</f>
        <v>1 Vermögenshaushalt</v>
      </c>
      <c r="D2429" s="19" t="str">
        <f>VLOOKUP(tabDaten[[#This Row],[art]],tabKontenart[],2,FALSE)</f>
        <v>11 Ausgaben VermögenshHH</v>
      </c>
      <c r="E2429" s="19" t="str">
        <f>LEFT(tabDaten[[#This Row],[Gld]],1) &amp; "    " &amp;VLOOKUP((tabDaten[[#This Row],[MandNr]]&amp;"x"&amp;LEFT(tabDaten[[#This Row],[Gld]],1)),tabGliederung[],2,FALSE)</f>
        <v xml:space="preserve">4    soziale Sicherung </v>
      </c>
      <c r="F2429" s="19" t="str">
        <f>LEFT(tabDaten[[#This Row],[Gld]],2) &amp; "    " &amp;VLOOKUP((tabDaten[[#This Row],[MandNr]]&amp;"x"&amp;LEFT(tabDaten[[#This Row],[Gld]],2)),tabGliederung[],2,FALSE)</f>
        <v>46    Einrichtungen der Jugendhilfe,  Jugendarbeit</v>
      </c>
      <c r="G242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29" s="19" t="str">
        <f>LEFT(tabDaten[[#This Row],[Gld]],4) &amp; "    " &amp;VLOOKUP((tabDaten[[#This Row],[MandNr]]&amp;"x"&amp;LEFT(tabDaten[[#This Row],[Gld]],4)),tabGliederung[],2,FALSE)</f>
        <v xml:space="preserve">4649    Kindergarten Zimmerhof </v>
      </c>
      <c r="I2429" s="19" t="str">
        <f>IF(OR(LEFT(tabDaten[[#This Row],[Grp]],1)*1=3,LEFT(tabDaten[[#This Row],[Grp]],1)*1=9),LEFT(tabDaten[[#This Row],[Grp]],2),LEFT(tabDaten[[#This Row],[Grp]],1))</f>
        <v>93</v>
      </c>
      <c r="J2429" s="19" t="str">
        <f>VLOOKUP(tabDaten[[#This Row],[GrpKurz]],tabGruppierung[],2,FALSE)</f>
        <v>A   Vermögenserwerb</v>
      </c>
      <c r="K242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4649-935000.005    Umstellung All IP. Gesamtmaßnahme unter 0600-935000.005 geplant  </v>
      </c>
      <c r="L2429" s="20">
        <f>IF(OR(tabDaten[[#This Row],[art]]="00",tabDaten[[#This Row],[art]]="10"),tabDaten[[#This Row],[Plan]],tabDaten[[#This Row],[Plan]]*-1)</f>
        <v>0</v>
      </c>
      <c r="M2429" s="21">
        <f>IF(OR(tabDaten[[#This Row],[art]]="00",tabDaten[[#This Row],[art]]="10",tabDaten[[#This Row],[art]]="60",tabDaten[[#This Row],[art]]="70"),tabDaten[[#This Row],[Rechnung]],tabDaten[[#This Row],[Rechnung]]*-1)</f>
        <v>-351.05</v>
      </c>
      <c r="N2429" s="44">
        <v>1</v>
      </c>
      <c r="O2429" s="45" t="s">
        <v>1025</v>
      </c>
      <c r="P2429" s="45" t="s">
        <v>1245</v>
      </c>
      <c r="Q2429" s="45" t="s">
        <v>1828</v>
      </c>
      <c r="R2429" s="45" t="s">
        <v>995</v>
      </c>
      <c r="S2429" s="45" t="s">
        <v>2150</v>
      </c>
      <c r="T2429" s="44" t="s">
        <v>2153</v>
      </c>
      <c r="U2429" s="46">
        <v>0</v>
      </c>
      <c r="V2429" s="46">
        <v>351.05</v>
      </c>
    </row>
    <row r="2430" spans="2:22" x14ac:dyDescent="0.2">
      <c r="B2430" s="19" t="str">
        <f>IF(tabDaten[[#This Row],[MandNr]]="","Fehler",IF(tabDaten[[#This Row],[MandNr]]=1,"1 Stadt Bad Rappenau","2 Eigenbetrieb Stadtenwässerung"))</f>
        <v>1 Stadt Bad Rappenau</v>
      </c>
      <c r="C2430" s="19" t="str">
        <f>IF(OR(tabDaten[[#This Row],[art]]="00",tabDaten[[#This Row],[art]]="01",tabDaten[[#This Row],[art]]="60",tabDaten[[#This Row],[art]]="61"),"0 Verwaltungshaushalt","1 Vermögenshaushalt")</f>
        <v>1 Vermögenshaushalt</v>
      </c>
      <c r="D2430" s="19" t="str">
        <f>VLOOKUP(tabDaten[[#This Row],[art]],tabKontenart[],2,FALSE)</f>
        <v>11 Ausgaben VermögenshHH</v>
      </c>
      <c r="E2430" s="19" t="str">
        <f>LEFT(tabDaten[[#This Row],[Gld]],1) &amp; "    " &amp;VLOOKUP((tabDaten[[#This Row],[MandNr]]&amp;"x"&amp;LEFT(tabDaten[[#This Row],[Gld]],1)),tabGliederung[],2,FALSE)</f>
        <v xml:space="preserve">4    soziale Sicherung </v>
      </c>
      <c r="F2430" s="19" t="str">
        <f>LEFT(tabDaten[[#This Row],[Gld]],2) &amp; "    " &amp;VLOOKUP((tabDaten[[#This Row],[MandNr]]&amp;"x"&amp;LEFT(tabDaten[[#This Row],[Gld]],2)),tabGliederung[],2,FALSE)</f>
        <v>46    Einrichtungen der Jugendhilfe,  Jugendarbeit</v>
      </c>
      <c r="G243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30" s="19" t="str">
        <f>LEFT(tabDaten[[#This Row],[Gld]],4) &amp; "    " &amp;VLOOKUP((tabDaten[[#This Row],[MandNr]]&amp;"x"&amp;LEFT(tabDaten[[#This Row],[Gld]],4)),tabGliederung[],2,FALSE)</f>
        <v xml:space="preserve">4649    Kindergarten Zimmerhof </v>
      </c>
      <c r="I2430" s="19" t="str">
        <f>IF(OR(LEFT(tabDaten[[#This Row],[Grp]],1)*1=3,LEFT(tabDaten[[#This Row],[Grp]],1)*1=9),LEFT(tabDaten[[#This Row],[Grp]],2),LEFT(tabDaten[[#This Row],[Grp]],1))</f>
        <v>93</v>
      </c>
      <c r="J2430" s="19" t="str">
        <f>VLOOKUP(tabDaten[[#This Row],[GrpKurz]],tabGruppierung[],2,FALSE)</f>
        <v>A   Vermögenserwerb</v>
      </c>
      <c r="K243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4649-935100.004    Außenspielgeräte Kita Zimmerhof  </v>
      </c>
      <c r="L2430" s="20">
        <f>IF(OR(tabDaten[[#This Row],[art]]="00",tabDaten[[#This Row],[art]]="10"),tabDaten[[#This Row],[Plan]],tabDaten[[#This Row],[Plan]]*-1)</f>
        <v>0</v>
      </c>
      <c r="M2430" s="21">
        <f>IF(OR(tabDaten[[#This Row],[art]]="00",tabDaten[[#This Row],[art]]="10",tabDaten[[#This Row],[art]]="60",tabDaten[[#This Row],[art]]="70"),tabDaten[[#This Row],[Rechnung]],tabDaten[[#This Row],[Rechnung]]*-1)</f>
        <v>4000</v>
      </c>
      <c r="N2430" s="44">
        <v>1</v>
      </c>
      <c r="O2430" s="45" t="s">
        <v>1025</v>
      </c>
      <c r="P2430" s="45" t="s">
        <v>1245</v>
      </c>
      <c r="Q2430" s="45" t="s">
        <v>2157</v>
      </c>
      <c r="R2430" s="45" t="s">
        <v>995</v>
      </c>
      <c r="S2430" s="45" t="s">
        <v>1805</v>
      </c>
      <c r="T2430" s="44" t="s">
        <v>2171</v>
      </c>
      <c r="U2430" s="46">
        <v>0</v>
      </c>
      <c r="V2430" s="46">
        <v>-4000</v>
      </c>
    </row>
    <row r="2431" spans="2:22" x14ac:dyDescent="0.2">
      <c r="B2431" s="19" t="str">
        <f>IF(tabDaten[[#This Row],[MandNr]]="","Fehler",IF(tabDaten[[#This Row],[MandNr]]=1,"1 Stadt Bad Rappenau","2 Eigenbetrieb Stadtenwässerung"))</f>
        <v>1 Stadt Bad Rappenau</v>
      </c>
      <c r="C2431" s="19" t="str">
        <f>IF(OR(tabDaten[[#This Row],[art]]="00",tabDaten[[#This Row],[art]]="01",tabDaten[[#This Row],[art]]="60",tabDaten[[#This Row],[art]]="61"),"0 Verwaltungshaushalt","1 Vermögenshaushalt")</f>
        <v>1 Vermögenshaushalt</v>
      </c>
      <c r="D2431" s="19" t="str">
        <f>VLOOKUP(tabDaten[[#This Row],[art]],tabKontenart[],2,FALSE)</f>
        <v>11 Ausgaben VermögenshHH</v>
      </c>
      <c r="E2431" s="19" t="str">
        <f>LEFT(tabDaten[[#This Row],[Gld]],1) &amp; "    " &amp;VLOOKUP((tabDaten[[#This Row],[MandNr]]&amp;"x"&amp;LEFT(tabDaten[[#This Row],[Gld]],1)),tabGliederung[],2,FALSE)</f>
        <v xml:space="preserve">4    soziale Sicherung </v>
      </c>
      <c r="F2431" s="19" t="str">
        <f>LEFT(tabDaten[[#This Row],[Gld]],2) &amp; "    " &amp;VLOOKUP((tabDaten[[#This Row],[MandNr]]&amp;"x"&amp;LEFT(tabDaten[[#This Row],[Gld]],2)),tabGliederung[],2,FALSE)</f>
        <v>46    Einrichtungen der Jugendhilfe,  Jugendarbeit</v>
      </c>
      <c r="G243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431" s="19" t="str">
        <f>LEFT(tabDaten[[#This Row],[Gld]],4) &amp; "    " &amp;VLOOKUP((tabDaten[[#This Row],[MandNr]]&amp;"x"&amp;LEFT(tabDaten[[#This Row],[Gld]],4)),tabGliederung[],2,FALSE)</f>
        <v xml:space="preserve">4649    Kindergarten Zimmerhof </v>
      </c>
      <c r="I2431" s="19" t="str">
        <f>IF(OR(LEFT(tabDaten[[#This Row],[Grp]],1)*1=3,LEFT(tabDaten[[#This Row],[Grp]],1)*1=9),LEFT(tabDaten[[#This Row],[Grp]],2),LEFT(tabDaten[[#This Row],[Grp]],1))</f>
        <v>95</v>
      </c>
      <c r="J2431" s="19" t="str">
        <f>VLOOKUP(tabDaten[[#This Row],[GrpKurz]],tabGruppierung[],2,FALSE)</f>
        <v>A   Baumaßnahmen</v>
      </c>
      <c r="K243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4649-950000.004    Außenanlagen Kita Zimmerhof   </v>
      </c>
      <c r="L2431" s="20">
        <f>IF(OR(tabDaten[[#This Row],[art]]="00",tabDaten[[#This Row],[art]]="10"),tabDaten[[#This Row],[Plan]],tabDaten[[#This Row],[Plan]]*-1)</f>
        <v>-15000</v>
      </c>
      <c r="M2431" s="21">
        <f>IF(OR(tabDaten[[#This Row],[art]]="00",tabDaten[[#This Row],[art]]="10",tabDaten[[#This Row],[art]]="60",tabDaten[[#This Row],[art]]="70"),tabDaten[[#This Row],[Rechnung]],tabDaten[[#This Row],[Rechnung]]*-1)</f>
        <v>-15000</v>
      </c>
      <c r="N2431" s="44">
        <v>1</v>
      </c>
      <c r="O2431" s="45" t="s">
        <v>1025</v>
      </c>
      <c r="P2431" s="45" t="s">
        <v>1245</v>
      </c>
      <c r="Q2431" s="45" t="s">
        <v>1838</v>
      </c>
      <c r="R2431" s="45" t="s">
        <v>995</v>
      </c>
      <c r="S2431" s="45" t="s">
        <v>1805</v>
      </c>
      <c r="T2431" s="44" t="s">
        <v>2240</v>
      </c>
      <c r="U2431" s="46">
        <v>15000</v>
      </c>
      <c r="V2431" s="46">
        <v>15000</v>
      </c>
    </row>
    <row r="2432" spans="2:22" x14ac:dyDescent="0.2">
      <c r="B2432" s="19" t="str">
        <f>IF(tabDaten[[#This Row],[MandNr]]="","Fehler",IF(tabDaten[[#This Row],[MandNr]]=1,"1 Stadt Bad Rappenau","2 Eigenbetrieb Stadtenwässerung"))</f>
        <v>1 Stadt Bad Rappenau</v>
      </c>
      <c r="C2432" s="19" t="str">
        <f>IF(OR(tabDaten[[#This Row],[art]]="00",tabDaten[[#This Row],[art]]="01",tabDaten[[#This Row],[art]]="60",tabDaten[[#This Row],[art]]="61"),"0 Verwaltungshaushalt","1 Vermögenshaushalt")</f>
        <v>1 Vermögenshaushalt</v>
      </c>
      <c r="D2432" s="19" t="str">
        <f>VLOOKUP(tabDaten[[#This Row],[art]],tabKontenart[],2,FALSE)</f>
        <v>11 Ausgaben VermögenshHH</v>
      </c>
      <c r="E2432" s="19" t="str">
        <f>LEFT(tabDaten[[#This Row],[Gld]],1) &amp; "    " &amp;VLOOKUP((tabDaten[[#This Row],[MandNr]]&amp;"x"&amp;LEFT(tabDaten[[#This Row],[Gld]],1)),tabGliederung[],2,FALSE)</f>
        <v xml:space="preserve">5    Gesundheit, Sport, Erholung </v>
      </c>
      <c r="F2432" s="19" t="str">
        <f>LEFT(tabDaten[[#This Row],[Gld]],2) &amp; "    " &amp;VLOOKUP((tabDaten[[#This Row],[MandNr]]&amp;"x"&amp;LEFT(tabDaten[[#This Row],[Gld]],2)),tabGliederung[],2,FALSE)</f>
        <v xml:space="preserve">55    Förderung des Sports </v>
      </c>
      <c r="G243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55    Förderung des Sports </v>
      </c>
      <c r="H2432" s="19" t="str">
        <f>LEFT(tabDaten[[#This Row],[Gld]],4) &amp; "    " &amp;VLOOKUP((tabDaten[[#This Row],[MandNr]]&amp;"x"&amp;LEFT(tabDaten[[#This Row],[Gld]],4)),tabGliederung[],2,FALSE)</f>
        <v xml:space="preserve">5500    Förderung des Sports </v>
      </c>
      <c r="I2432" s="19" t="str">
        <f>IF(OR(LEFT(tabDaten[[#This Row],[Grp]],1)*1=3,LEFT(tabDaten[[#This Row],[Grp]],1)*1=9),LEFT(tabDaten[[#This Row],[Grp]],2),LEFT(tabDaten[[#This Row],[Grp]],1))</f>
        <v>98</v>
      </c>
      <c r="J2432" s="19" t="str">
        <f>VLOOKUP(tabDaten[[#This Row],[GrpKurz]],tabGruppierung[],2,FALSE)</f>
        <v>A   Gewährte Zuweisungen und Zuschüsse für Investitionen</v>
      </c>
      <c r="K243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5500-987000.001    Zuweisungen und Zuschüsse an Sportvereine  </v>
      </c>
      <c r="L2432" s="20">
        <f>IF(OR(tabDaten[[#This Row],[art]]="00",tabDaten[[#This Row],[art]]="10"),tabDaten[[#This Row],[Plan]],tabDaten[[#This Row],[Plan]]*-1)</f>
        <v>-15000</v>
      </c>
      <c r="M2432" s="21">
        <f>IF(OR(tabDaten[[#This Row],[art]]="00",tabDaten[[#This Row],[art]]="10",tabDaten[[#This Row],[art]]="60",tabDaten[[#This Row],[art]]="70"),tabDaten[[#This Row],[Rechnung]],tabDaten[[#This Row],[Rechnung]]*-1)</f>
        <v>-16240</v>
      </c>
      <c r="N2432" s="44">
        <v>1</v>
      </c>
      <c r="O2432" s="45" t="s">
        <v>1025</v>
      </c>
      <c r="P2432" s="45" t="s">
        <v>1296</v>
      </c>
      <c r="Q2432" s="45" t="s">
        <v>1841</v>
      </c>
      <c r="R2432" s="45" t="s">
        <v>995</v>
      </c>
      <c r="S2432" s="45" t="s">
        <v>1547</v>
      </c>
      <c r="T2432" s="44" t="s">
        <v>326</v>
      </c>
      <c r="U2432" s="46">
        <v>15000</v>
      </c>
      <c r="V2432" s="46">
        <v>16240</v>
      </c>
    </row>
    <row r="2433" spans="2:22" x14ac:dyDescent="0.2">
      <c r="B2433" s="19" t="str">
        <f>IF(tabDaten[[#This Row],[MandNr]]="","Fehler",IF(tabDaten[[#This Row],[MandNr]]=1,"1 Stadt Bad Rappenau","2 Eigenbetrieb Stadtenwässerung"))</f>
        <v>1 Stadt Bad Rappenau</v>
      </c>
      <c r="C2433" s="19" t="str">
        <f>IF(OR(tabDaten[[#This Row],[art]]="00",tabDaten[[#This Row],[art]]="01",tabDaten[[#This Row],[art]]="60",tabDaten[[#This Row],[art]]="61"),"0 Verwaltungshaushalt","1 Vermögenshaushalt")</f>
        <v>1 Vermögenshaushalt</v>
      </c>
      <c r="D2433" s="19" t="str">
        <f>VLOOKUP(tabDaten[[#This Row],[art]],tabKontenart[],2,FALSE)</f>
        <v>11 Ausgaben VermögenshHH</v>
      </c>
      <c r="E2433" s="19" t="str">
        <f>LEFT(tabDaten[[#This Row],[Gld]],1) &amp; "    " &amp;VLOOKUP((tabDaten[[#This Row],[MandNr]]&amp;"x"&amp;LEFT(tabDaten[[#This Row],[Gld]],1)),tabGliederung[],2,FALSE)</f>
        <v xml:space="preserve">5    Gesundheit, Sport, Erholung </v>
      </c>
      <c r="F2433" s="19" t="str">
        <f>LEFT(tabDaten[[#This Row],[Gld]],2) &amp; "    " &amp;VLOOKUP((tabDaten[[#This Row],[MandNr]]&amp;"x"&amp;LEFT(tabDaten[[#This Row],[Gld]],2)),tabGliederung[],2,FALSE)</f>
        <v xml:space="preserve">56    Eigene Sportstätten </v>
      </c>
      <c r="G243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433" s="19" t="str">
        <f>LEFT(tabDaten[[#This Row],[Gld]],4) &amp; "    " &amp;VLOOKUP((tabDaten[[#This Row],[MandNr]]&amp;"x"&amp;LEFT(tabDaten[[#This Row],[Gld]],4)),tabGliederung[],2,FALSE)</f>
        <v xml:space="preserve">5610    Sporthallen Bad Rappenau </v>
      </c>
      <c r="I2433" s="19" t="str">
        <f>IF(OR(LEFT(tabDaten[[#This Row],[Grp]],1)*1=3,LEFT(tabDaten[[#This Row],[Grp]],1)*1=9),LEFT(tabDaten[[#This Row],[Grp]],2),LEFT(tabDaten[[#This Row],[Grp]],1))</f>
        <v>93</v>
      </c>
      <c r="J2433" s="19" t="str">
        <f>VLOOKUP(tabDaten[[#This Row],[GrpKurz]],tabGruppierung[],2,FALSE)</f>
        <v>A   Vermögenserwerb</v>
      </c>
      <c r="K243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5610-935000.004    Sporthallen Bad Rappenau Erwerb von beweglichen Sachen des Anlagevermögens </v>
      </c>
      <c r="L2433" s="20">
        <f>IF(OR(tabDaten[[#This Row],[art]]="00",tabDaten[[#This Row],[art]]="10"),tabDaten[[#This Row],[Plan]],tabDaten[[#This Row],[Plan]]*-1)</f>
        <v>-5000</v>
      </c>
      <c r="M2433" s="21">
        <f>IF(OR(tabDaten[[#This Row],[art]]="00",tabDaten[[#This Row],[art]]="10",tabDaten[[#This Row],[art]]="60",tabDaten[[#This Row],[art]]="70"),tabDaten[[#This Row],[Rechnung]],tabDaten[[#This Row],[Rechnung]]*-1)</f>
        <v>3500</v>
      </c>
      <c r="N2433" s="44">
        <v>1</v>
      </c>
      <c r="O2433" s="45" t="s">
        <v>1025</v>
      </c>
      <c r="P2433" s="45" t="s">
        <v>1299</v>
      </c>
      <c r="Q2433" s="45" t="s">
        <v>1828</v>
      </c>
      <c r="R2433" s="45" t="s">
        <v>995</v>
      </c>
      <c r="S2433" s="45" t="s">
        <v>1805</v>
      </c>
      <c r="T2433" s="44" t="s">
        <v>327</v>
      </c>
      <c r="U2433" s="46">
        <v>5000</v>
      </c>
      <c r="V2433" s="46">
        <v>-3500</v>
      </c>
    </row>
    <row r="2434" spans="2:22" x14ac:dyDescent="0.2">
      <c r="B2434" s="19" t="str">
        <f>IF(tabDaten[[#This Row],[MandNr]]="","Fehler",IF(tabDaten[[#This Row],[MandNr]]=1,"1 Stadt Bad Rappenau","2 Eigenbetrieb Stadtenwässerung"))</f>
        <v>1 Stadt Bad Rappenau</v>
      </c>
      <c r="C2434" s="19" t="str">
        <f>IF(OR(tabDaten[[#This Row],[art]]="00",tabDaten[[#This Row],[art]]="01",tabDaten[[#This Row],[art]]="60",tabDaten[[#This Row],[art]]="61"),"0 Verwaltungshaushalt","1 Vermögenshaushalt")</f>
        <v>1 Vermögenshaushalt</v>
      </c>
      <c r="D2434" s="19" t="str">
        <f>VLOOKUP(tabDaten[[#This Row],[art]],tabKontenart[],2,FALSE)</f>
        <v>11 Ausgaben VermögenshHH</v>
      </c>
      <c r="E2434" s="19" t="str">
        <f>LEFT(tabDaten[[#This Row],[Gld]],1) &amp; "    " &amp;VLOOKUP((tabDaten[[#This Row],[MandNr]]&amp;"x"&amp;LEFT(tabDaten[[#This Row],[Gld]],1)),tabGliederung[],2,FALSE)</f>
        <v xml:space="preserve">5    Gesundheit, Sport, Erholung </v>
      </c>
      <c r="F2434" s="19" t="str">
        <f>LEFT(tabDaten[[#This Row],[Gld]],2) &amp; "    " &amp;VLOOKUP((tabDaten[[#This Row],[MandNr]]&amp;"x"&amp;LEFT(tabDaten[[#This Row],[Gld]],2)),tabGliederung[],2,FALSE)</f>
        <v xml:space="preserve">56    Eigene Sportstätten </v>
      </c>
      <c r="G243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434" s="19" t="str">
        <f>LEFT(tabDaten[[#This Row],[Gld]],4) &amp; "    " &amp;VLOOKUP((tabDaten[[#This Row],[MandNr]]&amp;"x"&amp;LEFT(tabDaten[[#This Row],[Gld]],4)),tabGliederung[],2,FALSE)</f>
        <v xml:space="preserve">5610    Sporthallen Bad Rappenau </v>
      </c>
      <c r="I2434" s="19" t="str">
        <f>IF(OR(LEFT(tabDaten[[#This Row],[Grp]],1)*1=3,LEFT(tabDaten[[#This Row],[Grp]],1)*1=9),LEFT(tabDaten[[#This Row],[Grp]],2),LEFT(tabDaten[[#This Row],[Grp]],1))</f>
        <v>93</v>
      </c>
      <c r="J2434" s="19" t="str">
        <f>VLOOKUP(tabDaten[[#This Row],[GrpKurz]],tabGruppierung[],2,FALSE)</f>
        <v>A   Vermögenserwerb</v>
      </c>
      <c r="K243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5610-935000.005    Umstellung Telefonanschlüsse ALL-IP Zentrale Veranschlagung  </v>
      </c>
      <c r="L2434" s="20">
        <f>IF(OR(tabDaten[[#This Row],[art]]="00",tabDaten[[#This Row],[art]]="10"),tabDaten[[#This Row],[Plan]],tabDaten[[#This Row],[Plan]]*-1)</f>
        <v>0</v>
      </c>
      <c r="M2434" s="21">
        <f>IF(OR(tabDaten[[#This Row],[art]]="00",tabDaten[[#This Row],[art]]="10",tabDaten[[#This Row],[art]]="60",tabDaten[[#This Row],[art]]="70"),tabDaten[[#This Row],[Rechnung]],tabDaten[[#This Row],[Rechnung]]*-1)</f>
        <v>-850.85</v>
      </c>
      <c r="N2434" s="44">
        <v>1</v>
      </c>
      <c r="O2434" s="45" t="s">
        <v>1025</v>
      </c>
      <c r="P2434" s="45" t="s">
        <v>1299</v>
      </c>
      <c r="Q2434" s="45" t="s">
        <v>1828</v>
      </c>
      <c r="R2434" s="45" t="s">
        <v>995</v>
      </c>
      <c r="S2434" s="45" t="s">
        <v>2150</v>
      </c>
      <c r="T2434" s="44" t="s">
        <v>2151</v>
      </c>
      <c r="U2434" s="46">
        <v>0</v>
      </c>
      <c r="V2434" s="46">
        <v>850.85</v>
      </c>
    </row>
    <row r="2435" spans="2:22" x14ac:dyDescent="0.2">
      <c r="B2435" s="19" t="str">
        <f>IF(tabDaten[[#This Row],[MandNr]]="","Fehler",IF(tabDaten[[#This Row],[MandNr]]=1,"1 Stadt Bad Rappenau","2 Eigenbetrieb Stadtenwässerung"))</f>
        <v>1 Stadt Bad Rappenau</v>
      </c>
      <c r="C2435" s="19" t="str">
        <f>IF(OR(tabDaten[[#This Row],[art]]="00",tabDaten[[#This Row],[art]]="01",tabDaten[[#This Row],[art]]="60",tabDaten[[#This Row],[art]]="61"),"0 Verwaltungshaushalt","1 Vermögenshaushalt")</f>
        <v>1 Vermögenshaushalt</v>
      </c>
      <c r="D2435" s="19" t="str">
        <f>VLOOKUP(tabDaten[[#This Row],[art]],tabKontenart[],2,FALSE)</f>
        <v>11 Ausgaben VermögenshHH</v>
      </c>
      <c r="E2435" s="19" t="str">
        <f>LEFT(tabDaten[[#This Row],[Gld]],1) &amp; "    " &amp;VLOOKUP((tabDaten[[#This Row],[MandNr]]&amp;"x"&amp;LEFT(tabDaten[[#This Row],[Gld]],1)),tabGliederung[],2,FALSE)</f>
        <v xml:space="preserve">5    Gesundheit, Sport, Erholung </v>
      </c>
      <c r="F2435" s="19" t="str">
        <f>LEFT(tabDaten[[#This Row],[Gld]],2) &amp; "    " &amp;VLOOKUP((tabDaten[[#This Row],[MandNr]]&amp;"x"&amp;LEFT(tabDaten[[#This Row],[Gld]],2)),tabGliederung[],2,FALSE)</f>
        <v xml:space="preserve">56    Eigene Sportstätten </v>
      </c>
      <c r="G243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435" s="19" t="str">
        <f>LEFT(tabDaten[[#This Row],[Gld]],4) &amp; "    " &amp;VLOOKUP((tabDaten[[#This Row],[MandNr]]&amp;"x"&amp;LEFT(tabDaten[[#This Row],[Gld]],4)),tabGliederung[],2,FALSE)</f>
        <v xml:space="preserve">5620    Waldstadion Bad Rappenau </v>
      </c>
      <c r="I2435" s="19" t="str">
        <f>IF(OR(LEFT(tabDaten[[#This Row],[Grp]],1)*1=3,LEFT(tabDaten[[#This Row],[Grp]],1)*1=9),LEFT(tabDaten[[#This Row],[Grp]],2),LEFT(tabDaten[[#This Row],[Grp]],1))</f>
        <v>93</v>
      </c>
      <c r="J2435" s="19" t="str">
        <f>VLOOKUP(tabDaten[[#This Row],[GrpKurz]],tabGruppierung[],2,FALSE)</f>
        <v>A   Vermögenserwerb</v>
      </c>
      <c r="K243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5620-935000.004    Erwerb von beweglichen Sachen des Anlagevermögens  </v>
      </c>
      <c r="L2435" s="20">
        <f>IF(OR(tabDaten[[#This Row],[art]]="00",tabDaten[[#This Row],[art]]="10"),tabDaten[[#This Row],[Plan]],tabDaten[[#This Row],[Plan]]*-1)</f>
        <v>-2000</v>
      </c>
      <c r="M2435" s="21">
        <f>IF(OR(tabDaten[[#This Row],[art]]="00",tabDaten[[#This Row],[art]]="10",tabDaten[[#This Row],[art]]="60",tabDaten[[#This Row],[art]]="70"),tabDaten[[#This Row],[Rechnung]],tabDaten[[#This Row],[Rechnung]]*-1)</f>
        <v>0</v>
      </c>
      <c r="N2435" s="44">
        <v>1</v>
      </c>
      <c r="O2435" s="45" t="s">
        <v>1025</v>
      </c>
      <c r="P2435" s="45" t="s">
        <v>1309</v>
      </c>
      <c r="Q2435" s="45" t="s">
        <v>1828</v>
      </c>
      <c r="R2435" s="45" t="s">
        <v>995</v>
      </c>
      <c r="S2435" s="45" t="s">
        <v>1805</v>
      </c>
      <c r="T2435" s="44" t="s">
        <v>310</v>
      </c>
      <c r="U2435" s="46">
        <v>2000</v>
      </c>
      <c r="V2435" s="46">
        <v>0</v>
      </c>
    </row>
    <row r="2436" spans="2:22" x14ac:dyDescent="0.2">
      <c r="B2436" s="19" t="str">
        <f>IF(tabDaten[[#This Row],[MandNr]]="","Fehler",IF(tabDaten[[#This Row],[MandNr]]=1,"1 Stadt Bad Rappenau","2 Eigenbetrieb Stadtenwässerung"))</f>
        <v>1 Stadt Bad Rappenau</v>
      </c>
      <c r="C2436" s="19" t="str">
        <f>IF(OR(tabDaten[[#This Row],[art]]="00",tabDaten[[#This Row],[art]]="01",tabDaten[[#This Row],[art]]="60",tabDaten[[#This Row],[art]]="61"),"0 Verwaltungshaushalt","1 Vermögenshaushalt")</f>
        <v>1 Vermögenshaushalt</v>
      </c>
      <c r="D2436" s="19" t="str">
        <f>VLOOKUP(tabDaten[[#This Row],[art]],tabKontenart[],2,FALSE)</f>
        <v>11 Ausgaben VermögenshHH</v>
      </c>
      <c r="E2436" s="19" t="str">
        <f>LEFT(tabDaten[[#This Row],[Gld]],1) &amp; "    " &amp;VLOOKUP((tabDaten[[#This Row],[MandNr]]&amp;"x"&amp;LEFT(tabDaten[[#This Row],[Gld]],1)),tabGliederung[],2,FALSE)</f>
        <v xml:space="preserve">5    Gesundheit, Sport, Erholung </v>
      </c>
      <c r="F2436" s="19" t="str">
        <f>LEFT(tabDaten[[#This Row],[Gld]],2) &amp; "    " &amp;VLOOKUP((tabDaten[[#This Row],[MandNr]]&amp;"x"&amp;LEFT(tabDaten[[#This Row],[Gld]],2)),tabGliederung[],2,FALSE)</f>
        <v xml:space="preserve">58    Park- und Gartenanlagen </v>
      </c>
      <c r="G243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2436" s="19" t="str">
        <f>LEFT(tabDaten[[#This Row],[Gld]],4) &amp; "    " &amp;VLOOKUP((tabDaten[[#This Row],[MandNr]]&amp;"x"&amp;LEFT(tabDaten[[#This Row],[Gld]],4)),tabGliederung[],2,FALSE)</f>
        <v xml:space="preserve">5800    Park- und Gartenanlagen </v>
      </c>
      <c r="I2436" s="19" t="str">
        <f>IF(OR(LEFT(tabDaten[[#This Row],[Grp]],1)*1=3,LEFT(tabDaten[[#This Row],[Grp]],1)*1=9),LEFT(tabDaten[[#This Row],[Grp]],2),LEFT(tabDaten[[#This Row],[Grp]],1))</f>
        <v>93</v>
      </c>
      <c r="J2436" s="19" t="str">
        <f>VLOOKUP(tabDaten[[#This Row],[GrpKurz]],tabGruppierung[],2,FALSE)</f>
        <v>A   Vermögenserwerb</v>
      </c>
      <c r="K243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5800-935000.004    Erstellung Baum- und Grünflächenkataster   </v>
      </c>
      <c r="L2436" s="20">
        <f>IF(OR(tabDaten[[#This Row],[art]]="00",tabDaten[[#This Row],[art]]="10"),tabDaten[[#This Row],[Plan]],tabDaten[[#This Row],[Plan]]*-1)</f>
        <v>-50000</v>
      </c>
      <c r="M2436" s="21">
        <f>IF(OR(tabDaten[[#This Row],[art]]="00",tabDaten[[#This Row],[art]]="10",tabDaten[[#This Row],[art]]="60",tabDaten[[#This Row],[art]]="70"),tabDaten[[#This Row],[Rechnung]],tabDaten[[#This Row],[Rechnung]]*-1)</f>
        <v>-50000</v>
      </c>
      <c r="N2436" s="44">
        <v>1</v>
      </c>
      <c r="O2436" s="45" t="s">
        <v>1025</v>
      </c>
      <c r="P2436" s="45" t="s">
        <v>1323</v>
      </c>
      <c r="Q2436" s="45" t="s">
        <v>1828</v>
      </c>
      <c r="R2436" s="45" t="s">
        <v>995</v>
      </c>
      <c r="S2436" s="45" t="s">
        <v>1805</v>
      </c>
      <c r="T2436" s="44" t="s">
        <v>2172</v>
      </c>
      <c r="U2436" s="46">
        <v>50000</v>
      </c>
      <c r="V2436" s="46">
        <v>50000</v>
      </c>
    </row>
    <row r="2437" spans="2:22" x14ac:dyDescent="0.2">
      <c r="B2437" s="19" t="str">
        <f>IF(tabDaten[[#This Row],[MandNr]]="","Fehler",IF(tabDaten[[#This Row],[MandNr]]=1,"1 Stadt Bad Rappenau","2 Eigenbetrieb Stadtenwässerung"))</f>
        <v>1 Stadt Bad Rappenau</v>
      </c>
      <c r="C2437" s="19" t="str">
        <f>IF(OR(tabDaten[[#This Row],[art]]="00",tabDaten[[#This Row],[art]]="01",tabDaten[[#This Row],[art]]="60",tabDaten[[#This Row],[art]]="61"),"0 Verwaltungshaushalt","1 Vermögenshaushalt")</f>
        <v>1 Vermögenshaushalt</v>
      </c>
      <c r="D2437" s="19" t="str">
        <f>VLOOKUP(tabDaten[[#This Row],[art]],tabKontenart[],2,FALSE)</f>
        <v>11 Ausgaben VermögenshHH</v>
      </c>
      <c r="E2437" s="19" t="str">
        <f>LEFT(tabDaten[[#This Row],[Gld]],1) &amp; "    " &amp;VLOOKUP((tabDaten[[#This Row],[MandNr]]&amp;"x"&amp;LEFT(tabDaten[[#This Row],[Gld]],1)),tabGliederung[],2,FALSE)</f>
        <v xml:space="preserve">5    Gesundheit, Sport, Erholung </v>
      </c>
      <c r="F2437" s="19" t="str">
        <f>LEFT(tabDaten[[#This Row],[Gld]],2) &amp; "    " &amp;VLOOKUP((tabDaten[[#This Row],[MandNr]]&amp;"x"&amp;LEFT(tabDaten[[#This Row],[Gld]],2)),tabGliederung[],2,FALSE)</f>
        <v xml:space="preserve">58    Park- und Gartenanlagen </v>
      </c>
      <c r="G243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2437" s="19" t="str">
        <f>LEFT(tabDaten[[#This Row],[Gld]],4) &amp; "    " &amp;VLOOKUP((tabDaten[[#This Row],[MandNr]]&amp;"x"&amp;LEFT(tabDaten[[#This Row],[Gld]],4)),tabGliederung[],2,FALSE)</f>
        <v xml:space="preserve">5800    Park- und Gartenanlagen </v>
      </c>
      <c r="I2437" s="19" t="str">
        <f>IF(OR(LEFT(tabDaten[[#This Row],[Grp]],1)*1=3,LEFT(tabDaten[[#This Row],[Grp]],1)*1=9),LEFT(tabDaten[[#This Row],[Grp]],2),LEFT(tabDaten[[#This Row],[Grp]],1))</f>
        <v>93</v>
      </c>
      <c r="J2437" s="19" t="str">
        <f>VLOOKUP(tabDaten[[#This Row],[GrpKurz]],tabGruppierung[],2,FALSE)</f>
        <v>A   Vermögenserwerb</v>
      </c>
      <c r="K243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5800-935000.010    Erwerb von beweglichen Sachen des Anlagevermögens  </v>
      </c>
      <c r="L2437" s="20">
        <f>IF(OR(tabDaten[[#This Row],[art]]="00",tabDaten[[#This Row],[art]]="10"),tabDaten[[#This Row],[Plan]],tabDaten[[#This Row],[Plan]]*-1)</f>
        <v>-5000</v>
      </c>
      <c r="M2437" s="21">
        <f>IF(OR(tabDaten[[#This Row],[art]]="00",tabDaten[[#This Row],[art]]="10",tabDaten[[#This Row],[art]]="60",tabDaten[[#This Row],[art]]="70"),tabDaten[[#This Row],[Rechnung]],tabDaten[[#This Row],[Rechnung]]*-1)</f>
        <v>0</v>
      </c>
      <c r="N2437" s="44">
        <v>1</v>
      </c>
      <c r="O2437" s="45" t="s">
        <v>1025</v>
      </c>
      <c r="P2437" s="45" t="s">
        <v>1323</v>
      </c>
      <c r="Q2437" s="45" t="s">
        <v>1828</v>
      </c>
      <c r="R2437" s="45" t="s">
        <v>995</v>
      </c>
      <c r="S2437" s="45" t="s">
        <v>1810</v>
      </c>
      <c r="T2437" s="44" t="s">
        <v>310</v>
      </c>
      <c r="U2437" s="46">
        <v>5000</v>
      </c>
      <c r="V2437" s="46">
        <v>0</v>
      </c>
    </row>
    <row r="2438" spans="2:22" x14ac:dyDescent="0.2">
      <c r="B2438" s="19" t="str">
        <f>IF(tabDaten[[#This Row],[MandNr]]="","Fehler",IF(tabDaten[[#This Row],[MandNr]]=1,"1 Stadt Bad Rappenau","2 Eigenbetrieb Stadtenwässerung"))</f>
        <v>1 Stadt Bad Rappenau</v>
      </c>
      <c r="C2438" s="19" t="str">
        <f>IF(OR(tabDaten[[#This Row],[art]]="00",tabDaten[[#This Row],[art]]="01",tabDaten[[#This Row],[art]]="60",tabDaten[[#This Row],[art]]="61"),"0 Verwaltungshaushalt","1 Vermögenshaushalt")</f>
        <v>1 Vermögenshaushalt</v>
      </c>
      <c r="D2438" s="19" t="str">
        <f>VLOOKUP(tabDaten[[#This Row],[art]],tabKontenart[],2,FALSE)</f>
        <v>11 Ausgaben VermögenshHH</v>
      </c>
      <c r="E2438" s="19" t="str">
        <f>LEFT(tabDaten[[#This Row],[Gld]],1) &amp; "    " &amp;VLOOKUP((tabDaten[[#This Row],[MandNr]]&amp;"x"&amp;LEFT(tabDaten[[#This Row],[Gld]],1)),tabGliederung[],2,FALSE)</f>
        <v xml:space="preserve">5    Gesundheit, Sport, Erholung </v>
      </c>
      <c r="F2438" s="19" t="str">
        <f>LEFT(tabDaten[[#This Row],[Gld]],2) &amp; "    " &amp;VLOOKUP((tabDaten[[#This Row],[MandNr]]&amp;"x"&amp;LEFT(tabDaten[[#This Row],[Gld]],2)),tabGliederung[],2,FALSE)</f>
        <v xml:space="preserve">58    Park- und Gartenanlagen </v>
      </c>
      <c r="G243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2438" s="19" t="str">
        <f>LEFT(tabDaten[[#This Row],[Gld]],4) &amp; "    " &amp;VLOOKUP((tabDaten[[#This Row],[MandNr]]&amp;"x"&amp;LEFT(tabDaten[[#This Row],[Gld]],4)),tabGliederung[],2,FALSE)</f>
        <v xml:space="preserve">5800    Park- und Gartenanlagen </v>
      </c>
      <c r="I2438" s="19" t="str">
        <f>IF(OR(LEFT(tabDaten[[#This Row],[Grp]],1)*1=3,LEFT(tabDaten[[#This Row],[Grp]],1)*1=9),LEFT(tabDaten[[#This Row],[Grp]],2),LEFT(tabDaten[[#This Row],[Grp]],1))</f>
        <v>93</v>
      </c>
      <c r="J2438" s="19" t="str">
        <f>VLOOKUP(tabDaten[[#This Row],[GrpKurz]],tabGruppierung[],2,FALSE)</f>
        <v>A   Vermögenserwerb</v>
      </c>
      <c r="K243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5800-935100.006    Außenspielgeräte   </v>
      </c>
      <c r="L2438" s="20">
        <f>IF(OR(tabDaten[[#This Row],[art]]="00",tabDaten[[#This Row],[art]]="10"),tabDaten[[#This Row],[Plan]],tabDaten[[#This Row],[Plan]]*-1)</f>
        <v>-55000</v>
      </c>
      <c r="M2438" s="21">
        <f>IF(OR(tabDaten[[#This Row],[art]]="00",tabDaten[[#This Row],[art]]="10",tabDaten[[#This Row],[art]]="60",tabDaten[[#This Row],[art]]="70"),tabDaten[[#This Row],[Rechnung]],tabDaten[[#This Row],[Rechnung]]*-1)</f>
        <v>-55000</v>
      </c>
      <c r="N2438" s="44">
        <v>1</v>
      </c>
      <c r="O2438" s="45" t="s">
        <v>1025</v>
      </c>
      <c r="P2438" s="45" t="s">
        <v>1323</v>
      </c>
      <c r="Q2438" s="45" t="s">
        <v>2157</v>
      </c>
      <c r="R2438" s="45" t="s">
        <v>995</v>
      </c>
      <c r="S2438" s="45" t="s">
        <v>1826</v>
      </c>
      <c r="T2438" s="44" t="s">
        <v>2173</v>
      </c>
      <c r="U2438" s="46">
        <v>55000</v>
      </c>
      <c r="V2438" s="46">
        <v>55000</v>
      </c>
    </row>
    <row r="2439" spans="2:22" x14ac:dyDescent="0.2">
      <c r="B2439" s="19" t="str">
        <f>IF(tabDaten[[#This Row],[MandNr]]="","Fehler",IF(tabDaten[[#This Row],[MandNr]]=1,"1 Stadt Bad Rappenau","2 Eigenbetrieb Stadtenwässerung"))</f>
        <v>1 Stadt Bad Rappenau</v>
      </c>
      <c r="C2439" s="19" t="str">
        <f>IF(OR(tabDaten[[#This Row],[art]]="00",tabDaten[[#This Row],[art]]="01",tabDaten[[#This Row],[art]]="60",tabDaten[[#This Row],[art]]="61"),"0 Verwaltungshaushalt","1 Vermögenshaushalt")</f>
        <v>1 Vermögenshaushalt</v>
      </c>
      <c r="D2439" s="19" t="str">
        <f>VLOOKUP(tabDaten[[#This Row],[art]],tabKontenart[],2,FALSE)</f>
        <v>11 Ausgaben VermögenshHH</v>
      </c>
      <c r="E2439" s="19" t="str">
        <f>LEFT(tabDaten[[#This Row],[Gld]],1) &amp; "    " &amp;VLOOKUP((tabDaten[[#This Row],[MandNr]]&amp;"x"&amp;LEFT(tabDaten[[#This Row],[Gld]],1)),tabGliederung[],2,FALSE)</f>
        <v xml:space="preserve">5    Gesundheit, Sport, Erholung </v>
      </c>
      <c r="F2439" s="19" t="str">
        <f>LEFT(tabDaten[[#This Row],[Gld]],2) &amp; "    " &amp;VLOOKUP((tabDaten[[#This Row],[MandNr]]&amp;"x"&amp;LEFT(tabDaten[[#This Row],[Gld]],2)),tabGliederung[],2,FALSE)</f>
        <v xml:space="preserve">58    Park- und Gartenanlagen </v>
      </c>
      <c r="G243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2439" s="19" t="str">
        <f>LEFT(tabDaten[[#This Row],[Gld]],4) &amp; "    " &amp;VLOOKUP((tabDaten[[#This Row],[MandNr]]&amp;"x"&amp;LEFT(tabDaten[[#This Row],[Gld]],4)),tabGliederung[],2,FALSE)</f>
        <v xml:space="preserve">5800    Park- und Gartenanlagen </v>
      </c>
      <c r="I2439" s="19" t="str">
        <f>IF(OR(LEFT(tabDaten[[#This Row],[Grp]],1)*1=3,LEFT(tabDaten[[#This Row],[Grp]],1)*1=9),LEFT(tabDaten[[#This Row],[Grp]],2),LEFT(tabDaten[[#This Row],[Grp]],1))</f>
        <v>95</v>
      </c>
      <c r="J2439" s="19" t="str">
        <f>VLOOKUP(tabDaten[[#This Row],[GrpKurz]],tabGruppierung[],2,FALSE)</f>
        <v>A   Baumaßnahmen</v>
      </c>
      <c r="K243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5800-950000.006    Ausbau von Spielplätzen   </v>
      </c>
      <c r="L2439" s="20">
        <f>IF(OR(tabDaten[[#This Row],[art]]="00",tabDaten[[#This Row],[art]]="10"),tabDaten[[#This Row],[Plan]],tabDaten[[#This Row],[Plan]]*-1)</f>
        <v>-30000</v>
      </c>
      <c r="M2439" s="21">
        <f>IF(OR(tabDaten[[#This Row],[art]]="00",tabDaten[[#This Row],[art]]="10",tabDaten[[#This Row],[art]]="60",tabDaten[[#This Row],[art]]="70"),tabDaten[[#This Row],[Rechnung]],tabDaten[[#This Row],[Rechnung]]*-1)</f>
        <v>-25263.69</v>
      </c>
      <c r="N2439" s="44">
        <v>1</v>
      </c>
      <c r="O2439" s="45" t="s">
        <v>1025</v>
      </c>
      <c r="P2439" s="45" t="s">
        <v>1323</v>
      </c>
      <c r="Q2439" s="45" t="s">
        <v>1838</v>
      </c>
      <c r="R2439" s="45" t="s">
        <v>995</v>
      </c>
      <c r="S2439" s="45" t="s">
        <v>1826</v>
      </c>
      <c r="T2439" s="44" t="s">
        <v>328</v>
      </c>
      <c r="U2439" s="46">
        <v>30000</v>
      </c>
      <c r="V2439" s="46">
        <v>25263.69</v>
      </c>
    </row>
    <row r="2440" spans="2:22" x14ac:dyDescent="0.2">
      <c r="B2440" s="19" t="str">
        <f>IF(tabDaten[[#This Row],[MandNr]]="","Fehler",IF(tabDaten[[#This Row],[MandNr]]=1,"1 Stadt Bad Rappenau","2 Eigenbetrieb Stadtenwässerung"))</f>
        <v>1 Stadt Bad Rappenau</v>
      </c>
      <c r="C2440" s="19" t="str">
        <f>IF(OR(tabDaten[[#This Row],[art]]="00",tabDaten[[#This Row],[art]]="01",tabDaten[[#This Row],[art]]="60",tabDaten[[#This Row],[art]]="61"),"0 Verwaltungshaushalt","1 Vermögenshaushalt")</f>
        <v>1 Vermögenshaushalt</v>
      </c>
      <c r="D2440" s="19" t="str">
        <f>VLOOKUP(tabDaten[[#This Row],[art]],tabKontenart[],2,FALSE)</f>
        <v>11 Ausgaben VermögenshHH</v>
      </c>
      <c r="E2440" s="19" t="str">
        <f>LEFT(tabDaten[[#This Row],[Gld]],1) &amp; "    " &amp;VLOOKUP((tabDaten[[#This Row],[MandNr]]&amp;"x"&amp;LEFT(tabDaten[[#This Row],[Gld]],1)),tabGliederung[],2,FALSE)</f>
        <v xml:space="preserve">6    Bau- und Wohnungswesen, Verkehr </v>
      </c>
      <c r="F2440" s="19" t="str">
        <f>LEFT(tabDaten[[#This Row],[Gld]],2) &amp; "    " &amp;VLOOKUP((tabDaten[[#This Row],[MandNr]]&amp;"x"&amp;LEFT(tabDaten[[#This Row],[Gld]],2)),tabGliederung[],2,FALSE)</f>
        <v xml:space="preserve">60    Bauverwaltung </v>
      </c>
      <c r="G244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2440" s="19" t="str">
        <f>LEFT(tabDaten[[#This Row],[Gld]],4) &amp; "    " &amp;VLOOKUP((tabDaten[[#This Row],[MandNr]]&amp;"x"&amp;LEFT(tabDaten[[#This Row],[Gld]],4)),tabGliederung[],2,FALSE)</f>
        <v xml:space="preserve">6000    Bauverwaltung </v>
      </c>
      <c r="I2440" s="19" t="str">
        <f>IF(OR(LEFT(tabDaten[[#This Row],[Grp]],1)*1=3,LEFT(tabDaten[[#This Row],[Grp]],1)*1=9),LEFT(tabDaten[[#This Row],[Grp]],2),LEFT(tabDaten[[#This Row],[Grp]],1))</f>
        <v>93</v>
      </c>
      <c r="J2440" s="19" t="str">
        <f>VLOOKUP(tabDaten[[#This Row],[GrpKurz]],tabGruppierung[],2,FALSE)</f>
        <v>A   Vermögenserwerb</v>
      </c>
      <c r="K244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6000-934000.004    Anschaffung von EDV Geräten und Programmen  </v>
      </c>
      <c r="L2440" s="20">
        <f>IF(OR(tabDaten[[#This Row],[art]]="00",tabDaten[[#This Row],[art]]="10"),tabDaten[[#This Row],[Plan]],tabDaten[[#This Row],[Plan]]*-1)</f>
        <v>0</v>
      </c>
      <c r="M2440" s="21">
        <f>IF(OR(tabDaten[[#This Row],[art]]="00",tabDaten[[#This Row],[art]]="10",tabDaten[[#This Row],[art]]="60",tabDaten[[#This Row],[art]]="70"),tabDaten[[#This Row],[Rechnung]],tabDaten[[#This Row],[Rechnung]]*-1)</f>
        <v>-1865.92</v>
      </c>
      <c r="N2440" s="44">
        <v>1</v>
      </c>
      <c r="O2440" s="45" t="s">
        <v>1025</v>
      </c>
      <c r="P2440" s="45" t="s">
        <v>1328</v>
      </c>
      <c r="Q2440" s="45" t="s">
        <v>1829</v>
      </c>
      <c r="R2440" s="45" t="s">
        <v>995</v>
      </c>
      <c r="S2440" s="45" t="s">
        <v>1805</v>
      </c>
      <c r="T2440" s="44" t="s">
        <v>311</v>
      </c>
      <c r="U2440" s="46">
        <v>0</v>
      </c>
      <c r="V2440" s="46">
        <v>1865.92</v>
      </c>
    </row>
    <row r="2441" spans="2:22" x14ac:dyDescent="0.2">
      <c r="B2441" s="19" t="str">
        <f>IF(tabDaten[[#This Row],[MandNr]]="","Fehler",IF(tabDaten[[#This Row],[MandNr]]=1,"1 Stadt Bad Rappenau","2 Eigenbetrieb Stadtenwässerung"))</f>
        <v>1 Stadt Bad Rappenau</v>
      </c>
      <c r="C2441" s="19" t="str">
        <f>IF(OR(tabDaten[[#This Row],[art]]="00",tabDaten[[#This Row],[art]]="01",tabDaten[[#This Row],[art]]="60",tabDaten[[#This Row],[art]]="61"),"0 Verwaltungshaushalt","1 Vermögenshaushalt")</f>
        <v>1 Vermögenshaushalt</v>
      </c>
      <c r="D2441" s="19" t="str">
        <f>VLOOKUP(tabDaten[[#This Row],[art]],tabKontenart[],2,FALSE)</f>
        <v>11 Ausgaben VermögenshHH</v>
      </c>
      <c r="E2441" s="19" t="str">
        <f>LEFT(tabDaten[[#This Row],[Gld]],1) &amp; "    " &amp;VLOOKUP((tabDaten[[#This Row],[MandNr]]&amp;"x"&amp;LEFT(tabDaten[[#This Row],[Gld]],1)),tabGliederung[],2,FALSE)</f>
        <v xml:space="preserve">6    Bau- und Wohnungswesen, Verkehr </v>
      </c>
      <c r="F2441" s="19" t="str">
        <f>LEFT(tabDaten[[#This Row],[Gld]],2) &amp; "    " &amp;VLOOKUP((tabDaten[[#This Row],[MandNr]]&amp;"x"&amp;LEFT(tabDaten[[#This Row],[Gld]],2)),tabGliederung[],2,FALSE)</f>
        <v xml:space="preserve">60    Bauverwaltung </v>
      </c>
      <c r="G244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2441" s="19" t="str">
        <f>LEFT(tabDaten[[#This Row],[Gld]],4) &amp; "    " &amp;VLOOKUP((tabDaten[[#This Row],[MandNr]]&amp;"x"&amp;LEFT(tabDaten[[#This Row],[Gld]],4)),tabGliederung[],2,FALSE)</f>
        <v xml:space="preserve">6000    Bauverwaltung </v>
      </c>
      <c r="I2441" s="19" t="str">
        <f>IF(OR(LEFT(tabDaten[[#This Row],[Grp]],1)*1=3,LEFT(tabDaten[[#This Row],[Grp]],1)*1=9),LEFT(tabDaten[[#This Row],[Grp]],2),LEFT(tabDaten[[#This Row],[Grp]],1))</f>
        <v>93</v>
      </c>
      <c r="J2441" s="19" t="str">
        <f>VLOOKUP(tabDaten[[#This Row],[GrpKurz]],tabGruppierung[],2,FALSE)</f>
        <v>A   Vermögenserwerb</v>
      </c>
      <c r="K244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6000-935000.004    Erwerb von beweglichen Sachen des Anlagevermögens  </v>
      </c>
      <c r="L2441" s="20">
        <f>IF(OR(tabDaten[[#This Row],[art]]="00",tabDaten[[#This Row],[art]]="10"),tabDaten[[#This Row],[Plan]],tabDaten[[#This Row],[Plan]]*-1)</f>
        <v>-2500</v>
      </c>
      <c r="M2441" s="21">
        <f>IF(OR(tabDaten[[#This Row],[art]]="00",tabDaten[[#This Row],[art]]="10",tabDaten[[#This Row],[art]]="60",tabDaten[[#This Row],[art]]="70"),tabDaten[[#This Row],[Rechnung]],tabDaten[[#This Row],[Rechnung]]*-1)</f>
        <v>0</v>
      </c>
      <c r="N2441" s="44">
        <v>1</v>
      </c>
      <c r="O2441" s="45" t="s">
        <v>1025</v>
      </c>
      <c r="P2441" s="45" t="s">
        <v>1328</v>
      </c>
      <c r="Q2441" s="45" t="s">
        <v>1828</v>
      </c>
      <c r="R2441" s="45" t="s">
        <v>995</v>
      </c>
      <c r="S2441" s="45" t="s">
        <v>1805</v>
      </c>
      <c r="T2441" s="44" t="s">
        <v>310</v>
      </c>
      <c r="U2441" s="46">
        <v>2500</v>
      </c>
      <c r="V2441" s="46">
        <v>0</v>
      </c>
    </row>
    <row r="2442" spans="2:22" x14ac:dyDescent="0.2">
      <c r="B2442" s="19" t="str">
        <f>IF(tabDaten[[#This Row],[MandNr]]="","Fehler",IF(tabDaten[[#This Row],[MandNr]]=1,"1 Stadt Bad Rappenau","2 Eigenbetrieb Stadtenwässerung"))</f>
        <v>1 Stadt Bad Rappenau</v>
      </c>
      <c r="C2442" s="19" t="str">
        <f>IF(OR(tabDaten[[#This Row],[art]]="00",tabDaten[[#This Row],[art]]="01",tabDaten[[#This Row],[art]]="60",tabDaten[[#This Row],[art]]="61"),"0 Verwaltungshaushalt","1 Vermögenshaushalt")</f>
        <v>1 Vermögenshaushalt</v>
      </c>
      <c r="D2442" s="19" t="str">
        <f>VLOOKUP(tabDaten[[#This Row],[art]],tabKontenart[],2,FALSE)</f>
        <v>11 Ausgaben VermögenshHH</v>
      </c>
      <c r="E2442" s="19" t="str">
        <f>LEFT(tabDaten[[#This Row],[Gld]],1) &amp; "    " &amp;VLOOKUP((tabDaten[[#This Row],[MandNr]]&amp;"x"&amp;LEFT(tabDaten[[#This Row],[Gld]],1)),tabGliederung[],2,FALSE)</f>
        <v xml:space="preserve">6    Bau- und Wohnungswesen, Verkehr </v>
      </c>
      <c r="F2442" s="19" t="str">
        <f>LEFT(tabDaten[[#This Row],[Gld]],2) &amp; "    " &amp;VLOOKUP((tabDaten[[#This Row],[MandNr]]&amp;"x"&amp;LEFT(tabDaten[[#This Row],[Gld]],2)),tabGliederung[],2,FALSE)</f>
        <v xml:space="preserve">60    Bauverwaltung </v>
      </c>
      <c r="G244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442" s="19" t="str">
        <f>LEFT(tabDaten[[#This Row],[Gld]],4) &amp; "    " &amp;VLOOKUP((tabDaten[[#This Row],[MandNr]]&amp;"x"&amp;LEFT(tabDaten[[#This Row],[Gld]],4)),tabGliederung[],2,FALSE)</f>
        <v xml:space="preserve">6010    Hochbauverwaltung </v>
      </c>
      <c r="I2442" s="19" t="str">
        <f>IF(OR(LEFT(tabDaten[[#This Row],[Grp]],1)*1=3,LEFT(tabDaten[[#This Row],[Grp]],1)*1=9),LEFT(tabDaten[[#This Row],[Grp]],2),LEFT(tabDaten[[#This Row],[Grp]],1))</f>
        <v>93</v>
      </c>
      <c r="J2442" s="19" t="str">
        <f>VLOOKUP(tabDaten[[#This Row],[GrpKurz]],tabGruppierung[],2,FALSE)</f>
        <v>A   Vermögenserwerb</v>
      </c>
      <c r="K244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6010-934000.004    Anschaffung von EDV Geräten und Programmen  </v>
      </c>
      <c r="L2442" s="20">
        <f>IF(OR(tabDaten[[#This Row],[art]]="00",tabDaten[[#This Row],[art]]="10"),tabDaten[[#This Row],[Plan]],tabDaten[[#This Row],[Plan]]*-1)</f>
        <v>-3000</v>
      </c>
      <c r="M2442" s="21">
        <f>IF(OR(tabDaten[[#This Row],[art]]="00",tabDaten[[#This Row],[art]]="10",tabDaten[[#This Row],[art]]="60",tabDaten[[#This Row],[art]]="70"),tabDaten[[#This Row],[Rechnung]],tabDaten[[#This Row],[Rechnung]]*-1)</f>
        <v>-3000</v>
      </c>
      <c r="N2442" s="44">
        <v>1</v>
      </c>
      <c r="O2442" s="45" t="s">
        <v>1025</v>
      </c>
      <c r="P2442" s="45" t="s">
        <v>1330</v>
      </c>
      <c r="Q2442" s="45" t="s">
        <v>1829</v>
      </c>
      <c r="R2442" s="45" t="s">
        <v>995</v>
      </c>
      <c r="S2442" s="45" t="s">
        <v>1805</v>
      </c>
      <c r="T2442" s="44" t="s">
        <v>311</v>
      </c>
      <c r="U2442" s="46">
        <v>3000</v>
      </c>
      <c r="V2442" s="46">
        <v>3000</v>
      </c>
    </row>
    <row r="2443" spans="2:22" x14ac:dyDescent="0.2">
      <c r="B2443" s="19" t="str">
        <f>IF(tabDaten[[#This Row],[MandNr]]="","Fehler",IF(tabDaten[[#This Row],[MandNr]]=1,"1 Stadt Bad Rappenau","2 Eigenbetrieb Stadtenwässerung"))</f>
        <v>1 Stadt Bad Rappenau</v>
      </c>
      <c r="C2443" s="19" t="str">
        <f>IF(OR(tabDaten[[#This Row],[art]]="00",tabDaten[[#This Row],[art]]="01",tabDaten[[#This Row],[art]]="60",tabDaten[[#This Row],[art]]="61"),"0 Verwaltungshaushalt","1 Vermögenshaushalt")</f>
        <v>1 Vermögenshaushalt</v>
      </c>
      <c r="D2443" s="19" t="str">
        <f>VLOOKUP(tabDaten[[#This Row],[art]],tabKontenart[],2,FALSE)</f>
        <v>11 Ausgaben VermögenshHH</v>
      </c>
      <c r="E2443" s="19" t="str">
        <f>LEFT(tabDaten[[#This Row],[Gld]],1) &amp; "    " &amp;VLOOKUP((tabDaten[[#This Row],[MandNr]]&amp;"x"&amp;LEFT(tabDaten[[#This Row],[Gld]],1)),tabGliederung[],2,FALSE)</f>
        <v xml:space="preserve">6    Bau- und Wohnungswesen, Verkehr </v>
      </c>
      <c r="F2443" s="19" t="str">
        <f>LEFT(tabDaten[[#This Row],[Gld]],2) &amp; "    " &amp;VLOOKUP((tabDaten[[#This Row],[MandNr]]&amp;"x"&amp;LEFT(tabDaten[[#This Row],[Gld]],2)),tabGliederung[],2,FALSE)</f>
        <v xml:space="preserve">60    Bauverwaltung </v>
      </c>
      <c r="G244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443" s="19" t="str">
        <f>LEFT(tabDaten[[#This Row],[Gld]],4) &amp; "    " &amp;VLOOKUP((tabDaten[[#This Row],[MandNr]]&amp;"x"&amp;LEFT(tabDaten[[#This Row],[Gld]],4)),tabGliederung[],2,FALSE)</f>
        <v xml:space="preserve">6010    Hochbauverwaltung </v>
      </c>
      <c r="I2443" s="19" t="str">
        <f>IF(OR(LEFT(tabDaten[[#This Row],[Grp]],1)*1=3,LEFT(tabDaten[[#This Row],[Grp]],1)*1=9),LEFT(tabDaten[[#This Row],[Grp]],2),LEFT(tabDaten[[#This Row],[Grp]],1))</f>
        <v>93</v>
      </c>
      <c r="J2443" s="19" t="str">
        <f>VLOOKUP(tabDaten[[#This Row],[GrpKurz]],tabGruppierung[],2,FALSE)</f>
        <v>A   Vermögenserwerb</v>
      </c>
      <c r="K244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6010-935000.004    Erwerb von beweglichen Sachen des Anlagevermögens  </v>
      </c>
      <c r="L2443" s="20">
        <f>IF(OR(tabDaten[[#This Row],[art]]="00",tabDaten[[#This Row],[art]]="10"),tabDaten[[#This Row],[Plan]],tabDaten[[#This Row],[Plan]]*-1)</f>
        <v>-2500</v>
      </c>
      <c r="M2443" s="21">
        <f>IF(OR(tabDaten[[#This Row],[art]]="00",tabDaten[[#This Row],[art]]="10",tabDaten[[#This Row],[art]]="60",tabDaten[[#This Row],[art]]="70"),tabDaten[[#This Row],[Rechnung]],tabDaten[[#This Row],[Rechnung]]*-1)</f>
        <v>0</v>
      </c>
      <c r="N2443" s="44">
        <v>1</v>
      </c>
      <c r="O2443" s="45" t="s">
        <v>1025</v>
      </c>
      <c r="P2443" s="45" t="s">
        <v>1330</v>
      </c>
      <c r="Q2443" s="45" t="s">
        <v>1828</v>
      </c>
      <c r="R2443" s="45" t="s">
        <v>995</v>
      </c>
      <c r="S2443" s="45" t="s">
        <v>1805</v>
      </c>
      <c r="T2443" s="44" t="s">
        <v>310</v>
      </c>
      <c r="U2443" s="46">
        <v>2500</v>
      </c>
      <c r="V2443" s="46">
        <v>0</v>
      </c>
    </row>
    <row r="2444" spans="2:22" x14ac:dyDescent="0.2">
      <c r="B2444" s="19" t="str">
        <f>IF(tabDaten[[#This Row],[MandNr]]="","Fehler",IF(tabDaten[[#This Row],[MandNr]]=1,"1 Stadt Bad Rappenau","2 Eigenbetrieb Stadtenwässerung"))</f>
        <v>1 Stadt Bad Rappenau</v>
      </c>
      <c r="C2444" s="19" t="str">
        <f>IF(OR(tabDaten[[#This Row],[art]]="00",tabDaten[[#This Row],[art]]="01",tabDaten[[#This Row],[art]]="60",tabDaten[[#This Row],[art]]="61"),"0 Verwaltungshaushalt","1 Vermögenshaushalt")</f>
        <v>1 Vermögenshaushalt</v>
      </c>
      <c r="D2444" s="19" t="str">
        <f>VLOOKUP(tabDaten[[#This Row],[art]],tabKontenart[],2,FALSE)</f>
        <v>11 Ausgaben VermögenshHH</v>
      </c>
      <c r="E2444" s="19" t="str">
        <f>LEFT(tabDaten[[#This Row],[Gld]],1) &amp; "    " &amp;VLOOKUP((tabDaten[[#This Row],[MandNr]]&amp;"x"&amp;LEFT(tabDaten[[#This Row],[Gld]],1)),tabGliederung[],2,FALSE)</f>
        <v xml:space="preserve">6    Bau- und Wohnungswesen, Verkehr </v>
      </c>
      <c r="F2444" s="19" t="str">
        <f>LEFT(tabDaten[[#This Row],[Gld]],2) &amp; "    " &amp;VLOOKUP((tabDaten[[#This Row],[MandNr]]&amp;"x"&amp;LEFT(tabDaten[[#This Row],[Gld]],2)),tabGliederung[],2,FALSE)</f>
        <v xml:space="preserve">60    Bauverwaltung </v>
      </c>
      <c r="G244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444" s="19" t="str">
        <f>LEFT(tabDaten[[#This Row],[Gld]],4) &amp; "    " &amp;VLOOKUP((tabDaten[[#This Row],[MandNr]]&amp;"x"&amp;LEFT(tabDaten[[#This Row],[Gld]],4)),tabGliederung[],2,FALSE)</f>
        <v xml:space="preserve">6011    Gebäudeverwaltung </v>
      </c>
      <c r="I2444" s="19" t="str">
        <f>IF(OR(LEFT(tabDaten[[#This Row],[Grp]],1)*1=3,LEFT(tabDaten[[#This Row],[Grp]],1)*1=9),LEFT(tabDaten[[#This Row],[Grp]],2),LEFT(tabDaten[[#This Row],[Grp]],1))</f>
        <v>93</v>
      </c>
      <c r="J2444" s="19" t="str">
        <f>VLOOKUP(tabDaten[[#This Row],[GrpKurz]],tabGruppierung[],2,FALSE)</f>
        <v>A   Vermögenserwerb</v>
      </c>
      <c r="K244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6011-935000.004    Erwerb von beweglichen Sachen des Anlage vermögens  </v>
      </c>
      <c r="L2444" s="20">
        <f>IF(OR(tabDaten[[#This Row],[art]]="00",tabDaten[[#This Row],[art]]="10"),tabDaten[[#This Row],[Plan]],tabDaten[[#This Row],[Plan]]*-1)</f>
        <v>-1000</v>
      </c>
      <c r="M2444" s="21">
        <f>IF(OR(tabDaten[[#This Row],[art]]="00",tabDaten[[#This Row],[art]]="10",tabDaten[[#This Row],[art]]="60",tabDaten[[#This Row],[art]]="70"),tabDaten[[#This Row],[Rechnung]],tabDaten[[#This Row],[Rechnung]]*-1)</f>
        <v>0</v>
      </c>
      <c r="N2444" s="44">
        <v>1</v>
      </c>
      <c r="O2444" s="45" t="s">
        <v>1025</v>
      </c>
      <c r="P2444" s="45" t="s">
        <v>1331</v>
      </c>
      <c r="Q2444" s="45" t="s">
        <v>1828</v>
      </c>
      <c r="R2444" s="45" t="s">
        <v>995</v>
      </c>
      <c r="S2444" s="45" t="s">
        <v>1805</v>
      </c>
      <c r="T2444" s="44" t="s">
        <v>329</v>
      </c>
      <c r="U2444" s="46">
        <v>1000</v>
      </c>
      <c r="V2444" s="46">
        <v>0</v>
      </c>
    </row>
    <row r="2445" spans="2:22" x14ac:dyDescent="0.2">
      <c r="B2445" s="19" t="str">
        <f>IF(tabDaten[[#This Row],[MandNr]]="","Fehler",IF(tabDaten[[#This Row],[MandNr]]=1,"1 Stadt Bad Rappenau","2 Eigenbetrieb Stadtenwässerung"))</f>
        <v>1 Stadt Bad Rappenau</v>
      </c>
      <c r="C2445" s="19" t="str">
        <f>IF(OR(tabDaten[[#This Row],[art]]="00",tabDaten[[#This Row],[art]]="01",tabDaten[[#This Row],[art]]="60",tabDaten[[#This Row],[art]]="61"),"0 Verwaltungshaushalt","1 Vermögenshaushalt")</f>
        <v>1 Vermögenshaushalt</v>
      </c>
      <c r="D2445" s="19" t="str">
        <f>VLOOKUP(tabDaten[[#This Row],[art]],tabKontenart[],2,FALSE)</f>
        <v>11 Ausgaben VermögenshHH</v>
      </c>
      <c r="E2445" s="19" t="str">
        <f>LEFT(tabDaten[[#This Row],[Gld]],1) &amp; "    " &amp;VLOOKUP((tabDaten[[#This Row],[MandNr]]&amp;"x"&amp;LEFT(tabDaten[[#This Row],[Gld]],1)),tabGliederung[],2,FALSE)</f>
        <v xml:space="preserve">6    Bau- und Wohnungswesen, Verkehr </v>
      </c>
      <c r="F2445" s="19" t="str">
        <f>LEFT(tabDaten[[#This Row],[Gld]],2) &amp; "    " &amp;VLOOKUP((tabDaten[[#This Row],[MandNr]]&amp;"x"&amp;LEFT(tabDaten[[#This Row],[Gld]],2)),tabGliederung[],2,FALSE)</f>
        <v xml:space="preserve">60    Bauverwaltung </v>
      </c>
      <c r="G244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445" s="19" t="str">
        <f>LEFT(tabDaten[[#This Row],[Gld]],4) &amp; "    " &amp;VLOOKUP((tabDaten[[#This Row],[MandNr]]&amp;"x"&amp;LEFT(tabDaten[[#This Row],[Gld]],4)),tabGliederung[],2,FALSE)</f>
        <v xml:space="preserve">6020    Tiefbauverwaltung </v>
      </c>
      <c r="I2445" s="19" t="str">
        <f>IF(OR(LEFT(tabDaten[[#This Row],[Grp]],1)*1=3,LEFT(tabDaten[[#This Row],[Grp]],1)*1=9),LEFT(tabDaten[[#This Row],[Grp]],2),LEFT(tabDaten[[#This Row],[Grp]],1))</f>
        <v>93</v>
      </c>
      <c r="J2445" s="19" t="str">
        <f>VLOOKUP(tabDaten[[#This Row],[GrpKurz]],tabGruppierung[],2,FALSE)</f>
        <v>A   Vermögenserwerb</v>
      </c>
      <c r="K244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6020-934000.004    Anschaffung von EDV Geräten und Programmen  </v>
      </c>
      <c r="L2445" s="20">
        <f>IF(OR(tabDaten[[#This Row],[art]]="00",tabDaten[[#This Row],[art]]="10"),tabDaten[[#This Row],[Plan]],tabDaten[[#This Row],[Plan]]*-1)</f>
        <v>-3000</v>
      </c>
      <c r="M2445" s="21">
        <f>IF(OR(tabDaten[[#This Row],[art]]="00",tabDaten[[#This Row],[art]]="10",tabDaten[[#This Row],[art]]="60",tabDaten[[#This Row],[art]]="70"),tabDaten[[#This Row],[Rechnung]],tabDaten[[#This Row],[Rechnung]]*-1)</f>
        <v>-3000</v>
      </c>
      <c r="N2445" s="44">
        <v>1</v>
      </c>
      <c r="O2445" s="45" t="s">
        <v>1025</v>
      </c>
      <c r="P2445" s="45" t="s">
        <v>1333</v>
      </c>
      <c r="Q2445" s="45" t="s">
        <v>1829</v>
      </c>
      <c r="R2445" s="45" t="s">
        <v>995</v>
      </c>
      <c r="S2445" s="45" t="s">
        <v>1805</v>
      </c>
      <c r="T2445" s="44" t="s">
        <v>311</v>
      </c>
      <c r="U2445" s="46">
        <v>3000</v>
      </c>
      <c r="V2445" s="46">
        <v>3000</v>
      </c>
    </row>
    <row r="2446" spans="2:22" x14ac:dyDescent="0.2">
      <c r="B2446" s="19" t="str">
        <f>IF(tabDaten[[#This Row],[MandNr]]="","Fehler",IF(tabDaten[[#This Row],[MandNr]]=1,"1 Stadt Bad Rappenau","2 Eigenbetrieb Stadtenwässerung"))</f>
        <v>1 Stadt Bad Rappenau</v>
      </c>
      <c r="C2446" s="19" t="str">
        <f>IF(OR(tabDaten[[#This Row],[art]]="00",tabDaten[[#This Row],[art]]="01",tabDaten[[#This Row],[art]]="60",tabDaten[[#This Row],[art]]="61"),"0 Verwaltungshaushalt","1 Vermögenshaushalt")</f>
        <v>1 Vermögenshaushalt</v>
      </c>
      <c r="D2446" s="19" t="str">
        <f>VLOOKUP(tabDaten[[#This Row],[art]],tabKontenart[],2,FALSE)</f>
        <v>11 Ausgaben VermögenshHH</v>
      </c>
      <c r="E2446" s="19" t="str">
        <f>LEFT(tabDaten[[#This Row],[Gld]],1) &amp; "    " &amp;VLOOKUP((tabDaten[[#This Row],[MandNr]]&amp;"x"&amp;LEFT(tabDaten[[#This Row],[Gld]],1)),tabGliederung[],2,FALSE)</f>
        <v xml:space="preserve">6    Bau- und Wohnungswesen, Verkehr </v>
      </c>
      <c r="F2446" s="19" t="str">
        <f>LEFT(tabDaten[[#This Row],[Gld]],2) &amp; "    " &amp;VLOOKUP((tabDaten[[#This Row],[MandNr]]&amp;"x"&amp;LEFT(tabDaten[[#This Row],[Gld]],2)),tabGliederung[],2,FALSE)</f>
        <v xml:space="preserve">60    Bauverwaltung </v>
      </c>
      <c r="G244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446" s="19" t="str">
        <f>LEFT(tabDaten[[#This Row],[Gld]],4) &amp; "    " &amp;VLOOKUP((tabDaten[[#This Row],[MandNr]]&amp;"x"&amp;LEFT(tabDaten[[#This Row],[Gld]],4)),tabGliederung[],2,FALSE)</f>
        <v xml:space="preserve">6020    Tiefbauverwaltung </v>
      </c>
      <c r="I2446" s="19" t="str">
        <f>IF(OR(LEFT(tabDaten[[#This Row],[Grp]],1)*1=3,LEFT(tabDaten[[#This Row],[Grp]],1)*1=9),LEFT(tabDaten[[#This Row],[Grp]],2),LEFT(tabDaten[[#This Row],[Grp]],1))</f>
        <v>93</v>
      </c>
      <c r="J2446" s="19" t="str">
        <f>VLOOKUP(tabDaten[[#This Row],[GrpKurz]],tabGruppierung[],2,FALSE)</f>
        <v>A   Vermögenserwerb</v>
      </c>
      <c r="K244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6020-935000.004    Erwerb von beweglichen Sachen des Anlagevermögens  </v>
      </c>
      <c r="L2446" s="20">
        <f>IF(OR(tabDaten[[#This Row],[art]]="00",tabDaten[[#This Row],[art]]="10"),tabDaten[[#This Row],[Plan]],tabDaten[[#This Row],[Plan]]*-1)</f>
        <v>-2500</v>
      </c>
      <c r="M2446" s="21">
        <f>IF(OR(tabDaten[[#This Row],[art]]="00",tabDaten[[#This Row],[art]]="10",tabDaten[[#This Row],[art]]="60",tabDaten[[#This Row],[art]]="70"),tabDaten[[#This Row],[Rechnung]],tabDaten[[#This Row],[Rechnung]]*-1)</f>
        <v>-1169.2</v>
      </c>
      <c r="N2446" s="44">
        <v>1</v>
      </c>
      <c r="O2446" s="45" t="s">
        <v>1025</v>
      </c>
      <c r="P2446" s="45" t="s">
        <v>1333</v>
      </c>
      <c r="Q2446" s="45" t="s">
        <v>1828</v>
      </c>
      <c r="R2446" s="45" t="s">
        <v>995</v>
      </c>
      <c r="S2446" s="45" t="s">
        <v>1805</v>
      </c>
      <c r="T2446" s="44" t="s">
        <v>310</v>
      </c>
      <c r="U2446" s="46">
        <v>2500</v>
      </c>
      <c r="V2446" s="46">
        <v>1169.2</v>
      </c>
    </row>
    <row r="2447" spans="2:22" x14ac:dyDescent="0.2">
      <c r="B2447" s="19" t="str">
        <f>IF(tabDaten[[#This Row],[MandNr]]="","Fehler",IF(tabDaten[[#This Row],[MandNr]]=1,"1 Stadt Bad Rappenau","2 Eigenbetrieb Stadtenwässerung"))</f>
        <v>1 Stadt Bad Rappenau</v>
      </c>
      <c r="C2447" s="19" t="str">
        <f>IF(OR(tabDaten[[#This Row],[art]]="00",tabDaten[[#This Row],[art]]="01",tabDaten[[#This Row],[art]]="60",tabDaten[[#This Row],[art]]="61"),"0 Verwaltungshaushalt","1 Vermögenshaushalt")</f>
        <v>1 Vermögenshaushalt</v>
      </c>
      <c r="D2447" s="19" t="str">
        <f>VLOOKUP(tabDaten[[#This Row],[art]],tabKontenart[],2,FALSE)</f>
        <v>11 Ausgaben VermögenshHH</v>
      </c>
      <c r="E2447" s="19" t="str">
        <f>LEFT(tabDaten[[#This Row],[Gld]],1) &amp; "    " &amp;VLOOKUP((tabDaten[[#This Row],[MandNr]]&amp;"x"&amp;LEFT(tabDaten[[#This Row],[Gld]],1)),tabGliederung[],2,FALSE)</f>
        <v xml:space="preserve">6    Bau- und Wohnungswesen, Verkehr </v>
      </c>
      <c r="F2447" s="19" t="str">
        <f>LEFT(tabDaten[[#This Row],[Gld]],2) &amp; "    " &amp;VLOOKUP((tabDaten[[#This Row],[MandNr]]&amp;"x"&amp;LEFT(tabDaten[[#This Row],[Gld]],2)),tabGliederung[],2,FALSE)</f>
        <v xml:space="preserve">61    Städteplanung, Vermessung, Bauordnung </v>
      </c>
      <c r="G244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447" s="19" t="str">
        <f>LEFT(tabDaten[[#This Row],[Gld]],4) &amp; "    " &amp;VLOOKUP((tabDaten[[#This Row],[MandNr]]&amp;"x"&amp;LEFT(tabDaten[[#This Row],[Gld]],4)),tabGliederung[],2,FALSE)</f>
        <v xml:space="preserve">6100    Städteplanung, Vermessung, Bauordnung </v>
      </c>
      <c r="I2447" s="19" t="str">
        <f>IF(OR(LEFT(tabDaten[[#This Row],[Grp]],1)*1=3,LEFT(tabDaten[[#This Row],[Grp]],1)*1=9),LEFT(tabDaten[[#This Row],[Grp]],2),LEFT(tabDaten[[#This Row],[Grp]],1))</f>
        <v>93</v>
      </c>
      <c r="J2447" s="19" t="str">
        <f>VLOOKUP(tabDaten[[#This Row],[GrpKurz]],tabGruppierung[],2,FALSE)</f>
        <v>A   Vermögenserwerb</v>
      </c>
      <c r="K244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6100-935000.004    Erwerb von bew. Sachen des Anl.vermögens   </v>
      </c>
      <c r="L2447" s="20">
        <f>IF(OR(tabDaten[[#This Row],[art]]="00",tabDaten[[#This Row],[art]]="10"),tabDaten[[#This Row],[Plan]],tabDaten[[#This Row],[Plan]]*-1)</f>
        <v>-2000</v>
      </c>
      <c r="M2447" s="21">
        <f>IF(OR(tabDaten[[#This Row],[art]]="00",tabDaten[[#This Row],[art]]="10",tabDaten[[#This Row],[art]]="60",tabDaten[[#This Row],[art]]="70"),tabDaten[[#This Row],[Rechnung]],tabDaten[[#This Row],[Rechnung]]*-1)</f>
        <v>0</v>
      </c>
      <c r="N2447" s="44">
        <v>1</v>
      </c>
      <c r="O2447" s="45" t="s">
        <v>1025</v>
      </c>
      <c r="P2447" s="45" t="s">
        <v>1337</v>
      </c>
      <c r="Q2447" s="45" t="s">
        <v>1828</v>
      </c>
      <c r="R2447" s="45" t="s">
        <v>995</v>
      </c>
      <c r="S2447" s="45" t="s">
        <v>1805</v>
      </c>
      <c r="T2447" s="44" t="s">
        <v>330</v>
      </c>
      <c r="U2447" s="46">
        <v>2000</v>
      </c>
      <c r="V2447" s="46">
        <v>0</v>
      </c>
    </row>
    <row r="2448" spans="2:22" x14ac:dyDescent="0.2">
      <c r="B2448" s="19" t="str">
        <f>IF(tabDaten[[#This Row],[MandNr]]="","Fehler",IF(tabDaten[[#This Row],[MandNr]]=1,"1 Stadt Bad Rappenau","2 Eigenbetrieb Stadtenwässerung"))</f>
        <v>1 Stadt Bad Rappenau</v>
      </c>
      <c r="C2448" s="19" t="str">
        <f>IF(OR(tabDaten[[#This Row],[art]]="00",tabDaten[[#This Row],[art]]="01",tabDaten[[#This Row],[art]]="60",tabDaten[[#This Row],[art]]="61"),"0 Verwaltungshaushalt","1 Vermögenshaushalt")</f>
        <v>1 Vermögenshaushalt</v>
      </c>
      <c r="D2448" s="19" t="str">
        <f>VLOOKUP(tabDaten[[#This Row],[art]],tabKontenart[],2,FALSE)</f>
        <v>11 Ausgaben VermögenshHH</v>
      </c>
      <c r="E2448" s="19" t="str">
        <f>LEFT(tabDaten[[#This Row],[Gld]],1) &amp; "    " &amp;VLOOKUP((tabDaten[[#This Row],[MandNr]]&amp;"x"&amp;LEFT(tabDaten[[#This Row],[Gld]],1)),tabGliederung[],2,FALSE)</f>
        <v xml:space="preserve">6    Bau- und Wohnungswesen, Verkehr </v>
      </c>
      <c r="F2448" s="19" t="str">
        <f>LEFT(tabDaten[[#This Row],[Gld]],2) &amp; "    " &amp;VLOOKUP((tabDaten[[#This Row],[MandNr]]&amp;"x"&amp;LEFT(tabDaten[[#This Row],[Gld]],2)),tabGliederung[],2,FALSE)</f>
        <v xml:space="preserve">61    Städteplanung, Vermessung, Bauordnung </v>
      </c>
      <c r="G244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448" s="19" t="str">
        <f>LEFT(tabDaten[[#This Row],[Gld]],4) &amp; "    " &amp;VLOOKUP((tabDaten[[#This Row],[MandNr]]&amp;"x"&amp;LEFT(tabDaten[[#This Row],[Gld]],4)),tabGliederung[],2,FALSE)</f>
        <v xml:space="preserve">6100    Städteplanung, Vermessung, Bauordnung </v>
      </c>
      <c r="I2448" s="19" t="str">
        <f>IF(OR(LEFT(tabDaten[[#This Row],[Grp]],1)*1=3,LEFT(tabDaten[[#This Row],[Grp]],1)*1=9),LEFT(tabDaten[[#This Row],[Grp]],2),LEFT(tabDaten[[#This Row],[Grp]],1))</f>
        <v>95</v>
      </c>
      <c r="J2448" s="19" t="str">
        <f>VLOOKUP(tabDaten[[#This Row],[GrpKurz]],tabGruppierung[],2,FALSE)</f>
        <v>A   Baumaßnahmen</v>
      </c>
      <c r="K244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6100-950000.060    Sanierung Raiffeisenstr.   </v>
      </c>
      <c r="L2448" s="20">
        <f>IF(OR(tabDaten[[#This Row],[art]]="00",tabDaten[[#This Row],[art]]="10"),tabDaten[[#This Row],[Plan]],tabDaten[[#This Row],[Plan]]*-1)</f>
        <v>-10000</v>
      </c>
      <c r="M2448" s="21">
        <f>IF(OR(tabDaten[[#This Row],[art]]="00",tabDaten[[#This Row],[art]]="10",tabDaten[[#This Row],[art]]="60",tabDaten[[#This Row],[art]]="70"),tabDaten[[#This Row],[Rechnung]],tabDaten[[#This Row],[Rechnung]]*-1)</f>
        <v>794.14</v>
      </c>
      <c r="N2448" s="44">
        <v>1</v>
      </c>
      <c r="O2448" s="45" t="s">
        <v>1025</v>
      </c>
      <c r="P2448" s="45" t="s">
        <v>1337</v>
      </c>
      <c r="Q2448" s="45" t="s">
        <v>1838</v>
      </c>
      <c r="R2448" s="45" t="s">
        <v>995</v>
      </c>
      <c r="S2448" s="45" t="s">
        <v>1842</v>
      </c>
      <c r="T2448" s="44" t="s">
        <v>331</v>
      </c>
      <c r="U2448" s="46">
        <v>10000</v>
      </c>
      <c r="V2448" s="46">
        <v>-794.14</v>
      </c>
    </row>
    <row r="2449" spans="2:22" x14ac:dyDescent="0.2">
      <c r="B2449" s="19" t="str">
        <f>IF(tabDaten[[#This Row],[MandNr]]="","Fehler",IF(tabDaten[[#This Row],[MandNr]]=1,"1 Stadt Bad Rappenau","2 Eigenbetrieb Stadtenwässerung"))</f>
        <v>1 Stadt Bad Rappenau</v>
      </c>
      <c r="C2449" s="19" t="str">
        <f>IF(OR(tabDaten[[#This Row],[art]]="00",tabDaten[[#This Row],[art]]="01",tabDaten[[#This Row],[art]]="60",tabDaten[[#This Row],[art]]="61"),"0 Verwaltungshaushalt","1 Vermögenshaushalt")</f>
        <v>1 Vermögenshaushalt</v>
      </c>
      <c r="D2449" s="19" t="str">
        <f>VLOOKUP(tabDaten[[#This Row],[art]],tabKontenart[],2,FALSE)</f>
        <v>11 Ausgaben VermögenshHH</v>
      </c>
      <c r="E2449" s="19" t="str">
        <f>LEFT(tabDaten[[#This Row],[Gld]],1) &amp; "    " &amp;VLOOKUP((tabDaten[[#This Row],[MandNr]]&amp;"x"&amp;LEFT(tabDaten[[#This Row],[Gld]],1)),tabGliederung[],2,FALSE)</f>
        <v xml:space="preserve">6    Bau- und Wohnungswesen, Verkehr </v>
      </c>
      <c r="F2449" s="19" t="str">
        <f>LEFT(tabDaten[[#This Row],[Gld]],2) &amp; "    " &amp;VLOOKUP((tabDaten[[#This Row],[MandNr]]&amp;"x"&amp;LEFT(tabDaten[[#This Row],[Gld]],2)),tabGliederung[],2,FALSE)</f>
        <v xml:space="preserve">61    Städteplanung, Vermessung, Bauordnung </v>
      </c>
      <c r="G244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449" s="19" t="str">
        <f>LEFT(tabDaten[[#This Row],[Gld]],4) &amp; "    " &amp;VLOOKUP((tabDaten[[#This Row],[MandNr]]&amp;"x"&amp;LEFT(tabDaten[[#This Row],[Gld]],4)),tabGliederung[],2,FALSE)</f>
        <v xml:space="preserve">6100    Städteplanung, Vermessung, Bauordnung </v>
      </c>
      <c r="I2449" s="19" t="str">
        <f>IF(OR(LEFT(tabDaten[[#This Row],[Grp]],1)*1=3,LEFT(tabDaten[[#This Row],[Grp]],1)*1=9),LEFT(tabDaten[[#This Row],[Grp]],2),LEFT(tabDaten[[#This Row],[Grp]],1))</f>
        <v>95</v>
      </c>
      <c r="J2449" s="19" t="str">
        <f>VLOOKUP(tabDaten[[#This Row],[GrpKurz]],tabGruppierung[],2,FALSE)</f>
        <v>A   Baumaßnahmen</v>
      </c>
      <c r="K244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6100-950000.200    Sanierung Bonfeld   </v>
      </c>
      <c r="L2449" s="20">
        <f>IF(OR(tabDaten[[#This Row],[art]]="00",tabDaten[[#This Row],[art]]="10"),tabDaten[[#This Row],[Plan]],tabDaten[[#This Row],[Plan]]*-1)</f>
        <v>-300000</v>
      </c>
      <c r="M2449" s="21">
        <f>IF(OR(tabDaten[[#This Row],[art]]="00",tabDaten[[#This Row],[art]]="10",tabDaten[[#This Row],[art]]="60",tabDaten[[#This Row],[art]]="70"),tabDaten[[#This Row],[Rechnung]],tabDaten[[#This Row],[Rechnung]]*-1)</f>
        <v>-300000</v>
      </c>
      <c r="N2449" s="44">
        <v>1</v>
      </c>
      <c r="O2449" s="45" t="s">
        <v>1025</v>
      </c>
      <c r="P2449" s="45" t="s">
        <v>1337</v>
      </c>
      <c r="Q2449" s="45" t="s">
        <v>1838</v>
      </c>
      <c r="R2449" s="45" t="s">
        <v>995</v>
      </c>
      <c r="S2449" s="45" t="s">
        <v>1811</v>
      </c>
      <c r="T2449" s="44" t="s">
        <v>332</v>
      </c>
      <c r="U2449" s="46">
        <v>300000</v>
      </c>
      <c r="V2449" s="46">
        <v>300000</v>
      </c>
    </row>
    <row r="2450" spans="2:22" x14ac:dyDescent="0.2">
      <c r="B2450" s="19" t="str">
        <f>IF(tabDaten[[#This Row],[MandNr]]="","Fehler",IF(tabDaten[[#This Row],[MandNr]]=1,"1 Stadt Bad Rappenau","2 Eigenbetrieb Stadtenwässerung"))</f>
        <v>1 Stadt Bad Rappenau</v>
      </c>
      <c r="C2450" s="19" t="str">
        <f>IF(OR(tabDaten[[#This Row],[art]]="00",tabDaten[[#This Row],[art]]="01",tabDaten[[#This Row],[art]]="60",tabDaten[[#This Row],[art]]="61"),"0 Verwaltungshaushalt","1 Vermögenshaushalt")</f>
        <v>1 Vermögenshaushalt</v>
      </c>
      <c r="D2450" s="19" t="str">
        <f>VLOOKUP(tabDaten[[#This Row],[art]],tabKontenart[],2,FALSE)</f>
        <v>11 Ausgaben VermögenshHH</v>
      </c>
      <c r="E2450" s="19" t="str">
        <f>LEFT(tabDaten[[#This Row],[Gld]],1) &amp; "    " &amp;VLOOKUP((tabDaten[[#This Row],[MandNr]]&amp;"x"&amp;LEFT(tabDaten[[#This Row],[Gld]],1)),tabGliederung[],2,FALSE)</f>
        <v xml:space="preserve">6    Bau- und Wohnungswesen, Verkehr </v>
      </c>
      <c r="F2450" s="19" t="str">
        <f>LEFT(tabDaten[[#This Row],[Gld]],2) &amp; "    " &amp;VLOOKUP((tabDaten[[#This Row],[MandNr]]&amp;"x"&amp;LEFT(tabDaten[[#This Row],[Gld]],2)),tabGliederung[],2,FALSE)</f>
        <v xml:space="preserve">61    Städteplanung, Vermessung, Bauordnung </v>
      </c>
      <c r="G245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450" s="19" t="str">
        <f>LEFT(tabDaten[[#This Row],[Gld]],4) &amp; "    " &amp;VLOOKUP((tabDaten[[#This Row],[MandNr]]&amp;"x"&amp;LEFT(tabDaten[[#This Row],[Gld]],4)),tabGliederung[],2,FALSE)</f>
        <v xml:space="preserve">6100    Städteplanung, Vermessung, Bauordnung </v>
      </c>
      <c r="I2450" s="19" t="str">
        <f>IF(OR(LEFT(tabDaten[[#This Row],[Grp]],1)*1=3,LEFT(tabDaten[[#This Row],[Grp]],1)*1=9),LEFT(tabDaten[[#This Row],[Grp]],2),LEFT(tabDaten[[#This Row],[Grp]],1))</f>
        <v>95</v>
      </c>
      <c r="J2450" s="19" t="str">
        <f>VLOOKUP(tabDaten[[#This Row],[GrpKurz]],tabGruppierung[],2,FALSE)</f>
        <v>A   Baumaßnahmen</v>
      </c>
      <c r="K245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6100-950000.500    Dorfentwicklung Heinsheim   </v>
      </c>
      <c r="L2450" s="20">
        <f>IF(OR(tabDaten[[#This Row],[art]]="00",tabDaten[[#This Row],[art]]="10"),tabDaten[[#This Row],[Plan]],tabDaten[[#This Row],[Plan]]*-1)</f>
        <v>-15000</v>
      </c>
      <c r="M2450" s="21">
        <f>IF(OR(tabDaten[[#This Row],[art]]="00",tabDaten[[#This Row],[art]]="10",tabDaten[[#This Row],[art]]="60",tabDaten[[#This Row],[art]]="70"),tabDaten[[#This Row],[Rechnung]],tabDaten[[#This Row],[Rechnung]]*-1)</f>
        <v>58585.42</v>
      </c>
      <c r="N2450" s="44">
        <v>1</v>
      </c>
      <c r="O2450" s="45" t="s">
        <v>1025</v>
      </c>
      <c r="P2450" s="45" t="s">
        <v>1337</v>
      </c>
      <c r="Q2450" s="45" t="s">
        <v>1838</v>
      </c>
      <c r="R2450" s="45" t="s">
        <v>995</v>
      </c>
      <c r="S2450" s="45" t="s">
        <v>1812</v>
      </c>
      <c r="T2450" s="44" t="s">
        <v>333</v>
      </c>
      <c r="U2450" s="46">
        <v>15000</v>
      </c>
      <c r="V2450" s="46">
        <v>-58585.42</v>
      </c>
    </row>
    <row r="2451" spans="2:22" x14ac:dyDescent="0.2">
      <c r="B2451" s="19" t="str">
        <f>IF(tabDaten[[#This Row],[MandNr]]="","Fehler",IF(tabDaten[[#This Row],[MandNr]]=1,"1 Stadt Bad Rappenau","2 Eigenbetrieb Stadtenwässerung"))</f>
        <v>1 Stadt Bad Rappenau</v>
      </c>
      <c r="C2451" s="19" t="str">
        <f>IF(OR(tabDaten[[#This Row],[art]]="00",tabDaten[[#This Row],[art]]="01",tabDaten[[#This Row],[art]]="60",tabDaten[[#This Row],[art]]="61"),"0 Verwaltungshaushalt","1 Vermögenshaushalt")</f>
        <v>1 Vermögenshaushalt</v>
      </c>
      <c r="D2451" s="19" t="str">
        <f>VLOOKUP(tabDaten[[#This Row],[art]],tabKontenart[],2,FALSE)</f>
        <v>11 Ausgaben VermögenshHH</v>
      </c>
      <c r="E2451" s="19" t="str">
        <f>LEFT(tabDaten[[#This Row],[Gld]],1) &amp; "    " &amp;VLOOKUP((tabDaten[[#This Row],[MandNr]]&amp;"x"&amp;LEFT(tabDaten[[#This Row],[Gld]],1)),tabGliederung[],2,FALSE)</f>
        <v xml:space="preserve">6    Bau- und Wohnungswesen, Verkehr </v>
      </c>
      <c r="F2451" s="19" t="str">
        <f>LEFT(tabDaten[[#This Row],[Gld]],2) &amp; "    " &amp;VLOOKUP((tabDaten[[#This Row],[MandNr]]&amp;"x"&amp;LEFT(tabDaten[[#This Row],[Gld]],2)),tabGliederung[],2,FALSE)</f>
        <v xml:space="preserve">61    Städteplanung, Vermessung, Bauordnung </v>
      </c>
      <c r="G245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451" s="19" t="str">
        <f>LEFT(tabDaten[[#This Row],[Gld]],4) &amp; "    " &amp;VLOOKUP((tabDaten[[#This Row],[MandNr]]&amp;"x"&amp;LEFT(tabDaten[[#This Row],[Gld]],4)),tabGliederung[],2,FALSE)</f>
        <v xml:space="preserve">6100    Städteplanung, Vermessung, Bauordnung </v>
      </c>
      <c r="I2451" s="19" t="str">
        <f>IF(OR(LEFT(tabDaten[[#This Row],[Grp]],1)*1=3,LEFT(tabDaten[[#This Row],[Grp]],1)*1=9),LEFT(tabDaten[[#This Row],[Grp]],2),LEFT(tabDaten[[#This Row],[Grp]],1))</f>
        <v>95</v>
      </c>
      <c r="J2451" s="19" t="str">
        <f>VLOOKUP(tabDaten[[#This Row],[GrpKurz]],tabGruppierung[],2,FALSE)</f>
        <v>A   Baumaßnahmen</v>
      </c>
      <c r="K245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6100-950000.600    Dorfentwicklung Obergimpern   </v>
      </c>
      <c r="L2451" s="20">
        <f>IF(OR(tabDaten[[#This Row],[art]]="00",tabDaten[[#This Row],[art]]="10"),tabDaten[[#This Row],[Plan]],tabDaten[[#This Row],[Plan]]*-1)</f>
        <v>-15000</v>
      </c>
      <c r="M2451" s="21">
        <f>IF(OR(tabDaten[[#This Row],[art]]="00",tabDaten[[#This Row],[art]]="10",tabDaten[[#This Row],[art]]="60",tabDaten[[#This Row],[art]]="70"),tabDaten[[#This Row],[Rechnung]],tabDaten[[#This Row],[Rechnung]]*-1)</f>
        <v>-10855.17</v>
      </c>
      <c r="N2451" s="44">
        <v>1</v>
      </c>
      <c r="O2451" s="45" t="s">
        <v>1025</v>
      </c>
      <c r="P2451" s="45" t="s">
        <v>1337</v>
      </c>
      <c r="Q2451" s="45" t="s">
        <v>1838</v>
      </c>
      <c r="R2451" s="45" t="s">
        <v>995</v>
      </c>
      <c r="S2451" s="45" t="s">
        <v>1600</v>
      </c>
      <c r="T2451" s="44" t="s">
        <v>334</v>
      </c>
      <c r="U2451" s="46">
        <v>15000</v>
      </c>
      <c r="V2451" s="46">
        <v>10855.17</v>
      </c>
    </row>
    <row r="2452" spans="2:22" x14ac:dyDescent="0.2">
      <c r="B2452" s="19" t="str">
        <f>IF(tabDaten[[#This Row],[MandNr]]="","Fehler",IF(tabDaten[[#This Row],[MandNr]]=1,"1 Stadt Bad Rappenau","2 Eigenbetrieb Stadtenwässerung"))</f>
        <v>1 Stadt Bad Rappenau</v>
      </c>
      <c r="C2452" s="19" t="str">
        <f>IF(OR(tabDaten[[#This Row],[art]]="00",tabDaten[[#This Row],[art]]="01",tabDaten[[#This Row],[art]]="60",tabDaten[[#This Row],[art]]="61"),"0 Verwaltungshaushalt","1 Vermögenshaushalt")</f>
        <v>1 Vermögenshaushalt</v>
      </c>
      <c r="D2452" s="19" t="str">
        <f>VLOOKUP(tabDaten[[#This Row],[art]],tabKontenart[],2,FALSE)</f>
        <v>11 Ausgaben VermögenshHH</v>
      </c>
      <c r="E2452" s="19" t="str">
        <f>LEFT(tabDaten[[#This Row],[Gld]],1) &amp; "    " &amp;VLOOKUP((tabDaten[[#This Row],[MandNr]]&amp;"x"&amp;LEFT(tabDaten[[#This Row],[Gld]],1)),tabGliederung[],2,FALSE)</f>
        <v xml:space="preserve">6    Bau- und Wohnungswesen, Verkehr </v>
      </c>
      <c r="F2452" s="19" t="str">
        <f>LEFT(tabDaten[[#This Row],[Gld]],2) &amp; "    " &amp;VLOOKUP((tabDaten[[#This Row],[MandNr]]&amp;"x"&amp;LEFT(tabDaten[[#This Row],[Gld]],2)),tabGliederung[],2,FALSE)</f>
        <v>62    Wohnungsbauförderung und Wohnungsfürsorge</v>
      </c>
      <c r="G245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62    Wohnungsbauförderung und Wohnungsfürsorge</v>
      </c>
      <c r="H2452" s="19" t="str">
        <f>LEFT(tabDaten[[#This Row],[Gld]],4) &amp; "    " &amp;VLOOKUP((tabDaten[[#This Row],[MandNr]]&amp;"x"&amp;LEFT(tabDaten[[#This Row],[Gld]],4)),tabGliederung[],2,FALSE)</f>
        <v xml:space="preserve">6200    Wohnbauförderung </v>
      </c>
      <c r="I2452" s="19" t="str">
        <f>IF(OR(LEFT(tabDaten[[#This Row],[Grp]],1)*1=3,LEFT(tabDaten[[#This Row],[Grp]],1)*1=9),LEFT(tabDaten[[#This Row],[Grp]],2),LEFT(tabDaten[[#This Row],[Grp]],1))</f>
        <v>95</v>
      </c>
      <c r="J2452" s="19" t="str">
        <f>VLOOKUP(tabDaten[[#This Row],[GrpKurz]],tabGruppierung[],2,FALSE)</f>
        <v>A   Baumaßnahmen</v>
      </c>
      <c r="K245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6200-950000.010    Breitbandanschluss Stadtteile   </v>
      </c>
      <c r="L2452" s="20">
        <f>IF(OR(tabDaten[[#This Row],[art]]="00",tabDaten[[#This Row],[art]]="10"),tabDaten[[#This Row],[Plan]],tabDaten[[#This Row],[Plan]]*-1)</f>
        <v>0</v>
      </c>
      <c r="M2452" s="21">
        <f>IF(OR(tabDaten[[#This Row],[art]]="00",tabDaten[[#This Row],[art]]="10",tabDaten[[#This Row],[art]]="60",tabDaten[[#This Row],[art]]="70"),tabDaten[[#This Row],[Rechnung]],tabDaten[[#This Row],[Rechnung]]*-1)</f>
        <v>-15828.19</v>
      </c>
      <c r="N2452" s="44">
        <v>1</v>
      </c>
      <c r="O2452" s="45" t="s">
        <v>1025</v>
      </c>
      <c r="P2452" s="45" t="s">
        <v>1346</v>
      </c>
      <c r="Q2452" s="45" t="s">
        <v>1838</v>
      </c>
      <c r="R2452" s="45" t="s">
        <v>995</v>
      </c>
      <c r="S2452" s="45" t="s">
        <v>1810</v>
      </c>
      <c r="T2452" s="44" t="s">
        <v>2241</v>
      </c>
      <c r="U2452" s="46">
        <v>0</v>
      </c>
      <c r="V2452" s="46">
        <v>15828.19</v>
      </c>
    </row>
    <row r="2453" spans="2:22" x14ac:dyDescent="0.2">
      <c r="B2453" s="19" t="str">
        <f>IF(tabDaten[[#This Row],[MandNr]]="","Fehler",IF(tabDaten[[#This Row],[MandNr]]=1,"1 Stadt Bad Rappenau","2 Eigenbetrieb Stadtenwässerung"))</f>
        <v>1 Stadt Bad Rappenau</v>
      </c>
      <c r="C2453" s="19" t="str">
        <f>IF(OR(tabDaten[[#This Row],[art]]="00",tabDaten[[#This Row],[art]]="01",tabDaten[[#This Row],[art]]="60",tabDaten[[#This Row],[art]]="61"),"0 Verwaltungshaushalt","1 Vermögenshaushalt")</f>
        <v>1 Vermögenshaushalt</v>
      </c>
      <c r="D2453" s="19" t="str">
        <f>VLOOKUP(tabDaten[[#This Row],[art]],tabKontenart[],2,FALSE)</f>
        <v>11 Ausgaben VermögenshHH</v>
      </c>
      <c r="E2453" s="19" t="str">
        <f>LEFT(tabDaten[[#This Row],[Gld]],1) &amp; "    " &amp;VLOOKUP((tabDaten[[#This Row],[MandNr]]&amp;"x"&amp;LEFT(tabDaten[[#This Row],[Gld]],1)),tabGliederung[],2,FALSE)</f>
        <v xml:space="preserve">6    Bau- und Wohnungswesen, Verkehr </v>
      </c>
      <c r="F2453" s="19" t="str">
        <f>LEFT(tabDaten[[#This Row],[Gld]],2) &amp; "    " &amp;VLOOKUP((tabDaten[[#This Row],[MandNr]]&amp;"x"&amp;LEFT(tabDaten[[#This Row],[Gld]],2)),tabGliederung[],2,FALSE)</f>
        <v xml:space="preserve">63    Gemeindestraßen </v>
      </c>
      <c r="G245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53" s="19" t="str">
        <f>LEFT(tabDaten[[#This Row],[Gld]],4) &amp; "    " &amp;VLOOKUP((tabDaten[[#This Row],[MandNr]]&amp;"x"&amp;LEFT(tabDaten[[#This Row],[Gld]],4)),tabGliederung[],2,FALSE)</f>
        <v xml:space="preserve">6300    Gemeindestraßen </v>
      </c>
      <c r="I2453" s="19" t="str">
        <f>IF(OR(LEFT(tabDaten[[#This Row],[Grp]],1)*1=3,LEFT(tabDaten[[#This Row],[Grp]],1)*1=9),LEFT(tabDaten[[#This Row],[Grp]],2),LEFT(tabDaten[[#This Row],[Grp]],1))</f>
        <v>93</v>
      </c>
      <c r="J2453" s="19" t="str">
        <f>VLOOKUP(tabDaten[[#This Row],[GrpKurz]],tabGruppierung[],2,FALSE)</f>
        <v>A   Vermögenserwerb</v>
      </c>
      <c r="K245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6300-935000.010    Erstellung Straßenkataster   </v>
      </c>
      <c r="L2453" s="20">
        <f>IF(OR(tabDaten[[#This Row],[art]]="00",tabDaten[[#This Row],[art]]="10"),tabDaten[[#This Row],[Plan]],tabDaten[[#This Row],[Plan]]*-1)</f>
        <v>-90000</v>
      </c>
      <c r="M2453" s="21">
        <f>IF(OR(tabDaten[[#This Row],[art]]="00",tabDaten[[#This Row],[art]]="10",tabDaten[[#This Row],[art]]="60",tabDaten[[#This Row],[art]]="70"),tabDaten[[#This Row],[Rechnung]],tabDaten[[#This Row],[Rechnung]]*-1)</f>
        <v>-90000</v>
      </c>
      <c r="N2453" s="44">
        <v>1</v>
      </c>
      <c r="O2453" s="45" t="s">
        <v>1025</v>
      </c>
      <c r="P2453" s="45" t="s">
        <v>1348</v>
      </c>
      <c r="Q2453" s="45" t="s">
        <v>1828</v>
      </c>
      <c r="R2453" s="45" t="s">
        <v>995</v>
      </c>
      <c r="S2453" s="45" t="s">
        <v>1810</v>
      </c>
      <c r="T2453" s="44" t="s">
        <v>1890</v>
      </c>
      <c r="U2453" s="46">
        <v>90000</v>
      </c>
      <c r="V2453" s="46">
        <v>90000</v>
      </c>
    </row>
    <row r="2454" spans="2:22" x14ac:dyDescent="0.2">
      <c r="B2454" s="19" t="str">
        <f>IF(tabDaten[[#This Row],[MandNr]]="","Fehler",IF(tabDaten[[#This Row],[MandNr]]=1,"1 Stadt Bad Rappenau","2 Eigenbetrieb Stadtenwässerung"))</f>
        <v>1 Stadt Bad Rappenau</v>
      </c>
      <c r="C2454" s="19" t="str">
        <f>IF(OR(tabDaten[[#This Row],[art]]="00",tabDaten[[#This Row],[art]]="01",tabDaten[[#This Row],[art]]="60",tabDaten[[#This Row],[art]]="61"),"0 Verwaltungshaushalt","1 Vermögenshaushalt")</f>
        <v>1 Vermögenshaushalt</v>
      </c>
      <c r="D2454" s="19" t="str">
        <f>VLOOKUP(tabDaten[[#This Row],[art]],tabKontenart[],2,FALSE)</f>
        <v>11 Ausgaben VermögenshHH</v>
      </c>
      <c r="E2454" s="19" t="str">
        <f>LEFT(tabDaten[[#This Row],[Gld]],1) &amp; "    " &amp;VLOOKUP((tabDaten[[#This Row],[MandNr]]&amp;"x"&amp;LEFT(tabDaten[[#This Row],[Gld]],1)),tabGliederung[],2,FALSE)</f>
        <v xml:space="preserve">6    Bau- und Wohnungswesen, Verkehr </v>
      </c>
      <c r="F2454" s="19" t="str">
        <f>LEFT(tabDaten[[#This Row],[Gld]],2) &amp; "    " &amp;VLOOKUP((tabDaten[[#This Row],[MandNr]]&amp;"x"&amp;LEFT(tabDaten[[#This Row],[Gld]],2)),tabGliederung[],2,FALSE)</f>
        <v xml:space="preserve">63    Gemeindestraßen </v>
      </c>
      <c r="G245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54" s="19" t="str">
        <f>LEFT(tabDaten[[#This Row],[Gld]],4) &amp; "    " &amp;VLOOKUP((tabDaten[[#This Row],[MandNr]]&amp;"x"&amp;LEFT(tabDaten[[#This Row],[Gld]],4)),tabGliederung[],2,FALSE)</f>
        <v xml:space="preserve">6300    Gemeindestraßen </v>
      </c>
      <c r="I2454" s="19" t="str">
        <f>IF(OR(LEFT(tabDaten[[#This Row],[Grp]],1)*1=3,LEFT(tabDaten[[#This Row],[Grp]],1)*1=9),LEFT(tabDaten[[#This Row],[Grp]],2),LEFT(tabDaten[[#This Row],[Grp]],1))</f>
        <v>95</v>
      </c>
      <c r="J2454" s="19" t="str">
        <f>VLOOKUP(tabDaten[[#This Row],[GrpKurz]],tabGruppierung[],2,FALSE)</f>
        <v>A   Baumaßnahmen</v>
      </c>
      <c r="K245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6300-950000.004    Kleinere investive Sanierungs- und Erweiterungsmaßnahmen im Straßen- und Wegebau </v>
      </c>
      <c r="L2454" s="20">
        <f>IF(OR(tabDaten[[#This Row],[art]]="00",tabDaten[[#This Row],[art]]="10"),tabDaten[[#This Row],[Plan]],tabDaten[[#This Row],[Plan]]*-1)</f>
        <v>0</v>
      </c>
      <c r="M2454" s="21">
        <f>IF(OR(tabDaten[[#This Row],[art]]="00",tabDaten[[#This Row],[art]]="10",tabDaten[[#This Row],[art]]="60",tabDaten[[#This Row],[art]]="70"),tabDaten[[#This Row],[Rechnung]],tabDaten[[#This Row],[Rechnung]]*-1)</f>
        <v>-54223.29</v>
      </c>
      <c r="N2454" s="44">
        <v>1</v>
      </c>
      <c r="O2454" s="45" t="s">
        <v>1025</v>
      </c>
      <c r="P2454" s="45" t="s">
        <v>1348</v>
      </c>
      <c r="Q2454" s="45" t="s">
        <v>1838</v>
      </c>
      <c r="R2454" s="45" t="s">
        <v>995</v>
      </c>
      <c r="S2454" s="45" t="s">
        <v>1805</v>
      </c>
      <c r="T2454" s="44" t="s">
        <v>2242</v>
      </c>
      <c r="U2454" s="46">
        <v>0</v>
      </c>
      <c r="V2454" s="46">
        <v>54223.29</v>
      </c>
    </row>
    <row r="2455" spans="2:22" x14ac:dyDescent="0.2">
      <c r="B2455" s="19" t="str">
        <f>IF(tabDaten[[#This Row],[MandNr]]="","Fehler",IF(tabDaten[[#This Row],[MandNr]]=1,"1 Stadt Bad Rappenau","2 Eigenbetrieb Stadtenwässerung"))</f>
        <v>1 Stadt Bad Rappenau</v>
      </c>
      <c r="C2455" s="19" t="str">
        <f>IF(OR(tabDaten[[#This Row],[art]]="00",tabDaten[[#This Row],[art]]="01",tabDaten[[#This Row],[art]]="60",tabDaten[[#This Row],[art]]="61"),"0 Verwaltungshaushalt","1 Vermögenshaushalt")</f>
        <v>1 Vermögenshaushalt</v>
      </c>
      <c r="D2455" s="19" t="str">
        <f>VLOOKUP(tabDaten[[#This Row],[art]],tabKontenart[],2,FALSE)</f>
        <v>11 Ausgaben VermögenshHH</v>
      </c>
      <c r="E2455" s="19" t="str">
        <f>LEFT(tabDaten[[#This Row],[Gld]],1) &amp; "    " &amp;VLOOKUP((tabDaten[[#This Row],[MandNr]]&amp;"x"&amp;LEFT(tabDaten[[#This Row],[Gld]],1)),tabGliederung[],2,FALSE)</f>
        <v xml:space="preserve">6    Bau- und Wohnungswesen, Verkehr </v>
      </c>
      <c r="F2455" s="19" t="str">
        <f>LEFT(tabDaten[[#This Row],[Gld]],2) &amp; "    " &amp;VLOOKUP((tabDaten[[#This Row],[MandNr]]&amp;"x"&amp;LEFT(tabDaten[[#This Row],[Gld]],2)),tabGliederung[],2,FALSE)</f>
        <v xml:space="preserve">63    Gemeindestraßen </v>
      </c>
      <c r="G245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55" s="19" t="str">
        <f>LEFT(tabDaten[[#This Row],[Gld]],4) &amp; "    " &amp;VLOOKUP((tabDaten[[#This Row],[MandNr]]&amp;"x"&amp;LEFT(tabDaten[[#This Row],[Gld]],4)),tabGliederung[],2,FALSE)</f>
        <v xml:space="preserve">6300    Gemeindestraßen </v>
      </c>
      <c r="I2455" s="19" t="str">
        <f>IF(OR(LEFT(tabDaten[[#This Row],[Grp]],1)*1=3,LEFT(tabDaten[[#This Row],[Grp]],1)*1=9),LEFT(tabDaten[[#This Row],[Grp]],2),LEFT(tabDaten[[#This Row],[Grp]],1))</f>
        <v>95</v>
      </c>
      <c r="J2455" s="19" t="str">
        <f>VLOOKUP(tabDaten[[#This Row],[GrpKurz]],tabGruppierung[],2,FALSE)</f>
        <v>A   Baumaßnahmen</v>
      </c>
      <c r="K245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6300-950000.010    Ersatz von Straßenzubehör   </v>
      </c>
      <c r="L2455" s="20">
        <f>IF(OR(tabDaten[[#This Row],[art]]="00",tabDaten[[#This Row],[art]]="10"),tabDaten[[#This Row],[Plan]],tabDaten[[#This Row],[Plan]]*-1)</f>
        <v>-35000</v>
      </c>
      <c r="M2455" s="21">
        <f>IF(OR(tabDaten[[#This Row],[art]]="00",tabDaten[[#This Row],[art]]="10",tabDaten[[#This Row],[art]]="60",tabDaten[[#This Row],[art]]="70"),tabDaten[[#This Row],[Rechnung]],tabDaten[[#This Row],[Rechnung]]*-1)</f>
        <v>-35000</v>
      </c>
      <c r="N2455" s="44">
        <v>1</v>
      </c>
      <c r="O2455" s="45" t="s">
        <v>1025</v>
      </c>
      <c r="P2455" s="45" t="s">
        <v>1348</v>
      </c>
      <c r="Q2455" s="45" t="s">
        <v>1838</v>
      </c>
      <c r="R2455" s="45" t="s">
        <v>995</v>
      </c>
      <c r="S2455" s="45" t="s">
        <v>1810</v>
      </c>
      <c r="T2455" s="44" t="s">
        <v>2243</v>
      </c>
      <c r="U2455" s="46">
        <v>35000</v>
      </c>
      <c r="V2455" s="46">
        <v>35000</v>
      </c>
    </row>
    <row r="2456" spans="2:22" x14ac:dyDescent="0.2">
      <c r="B2456" s="19" t="str">
        <f>IF(tabDaten[[#This Row],[MandNr]]="","Fehler",IF(tabDaten[[#This Row],[MandNr]]=1,"1 Stadt Bad Rappenau","2 Eigenbetrieb Stadtenwässerung"))</f>
        <v>1 Stadt Bad Rappenau</v>
      </c>
      <c r="C2456" s="19" t="str">
        <f>IF(OR(tabDaten[[#This Row],[art]]="00",tabDaten[[#This Row],[art]]="01",tabDaten[[#This Row],[art]]="60",tabDaten[[#This Row],[art]]="61"),"0 Verwaltungshaushalt","1 Vermögenshaushalt")</f>
        <v>1 Vermögenshaushalt</v>
      </c>
      <c r="D2456" s="19" t="str">
        <f>VLOOKUP(tabDaten[[#This Row],[art]],tabKontenart[],2,FALSE)</f>
        <v>11 Ausgaben VermögenshHH</v>
      </c>
      <c r="E2456" s="19" t="str">
        <f>LEFT(tabDaten[[#This Row],[Gld]],1) &amp; "    " &amp;VLOOKUP((tabDaten[[#This Row],[MandNr]]&amp;"x"&amp;LEFT(tabDaten[[#This Row],[Gld]],1)),tabGliederung[],2,FALSE)</f>
        <v xml:space="preserve">6    Bau- und Wohnungswesen, Verkehr </v>
      </c>
      <c r="F2456" s="19" t="str">
        <f>LEFT(tabDaten[[#This Row],[Gld]],2) &amp; "    " &amp;VLOOKUP((tabDaten[[#This Row],[MandNr]]&amp;"x"&amp;LEFT(tabDaten[[#This Row],[Gld]],2)),tabGliederung[],2,FALSE)</f>
        <v xml:space="preserve">63    Gemeindestraßen </v>
      </c>
      <c r="G245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56" s="19" t="str">
        <f>LEFT(tabDaten[[#This Row],[Gld]],4) &amp; "    " &amp;VLOOKUP((tabDaten[[#This Row],[MandNr]]&amp;"x"&amp;LEFT(tabDaten[[#This Row],[Gld]],4)),tabGliederung[],2,FALSE)</f>
        <v xml:space="preserve">6300    Gemeindestraßen </v>
      </c>
      <c r="I2456" s="19" t="str">
        <f>IF(OR(LEFT(tabDaten[[#This Row],[Grp]],1)*1=3,LEFT(tabDaten[[#This Row],[Grp]],1)*1=9),LEFT(tabDaten[[#This Row],[Grp]],2),LEFT(tabDaten[[#This Row],[Grp]],1))</f>
        <v>95</v>
      </c>
      <c r="J2456" s="19" t="str">
        <f>VLOOKUP(tabDaten[[#This Row],[GrpKurz]],tabGruppierung[],2,FALSE)</f>
        <v>A   Baumaßnahmen</v>
      </c>
      <c r="K245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6300-950000.013    Bahnunterführung Hinter dem Schloß   </v>
      </c>
      <c r="L2456" s="20">
        <f>IF(OR(tabDaten[[#This Row],[art]]="00",tabDaten[[#This Row],[art]]="10"),tabDaten[[#This Row],[Plan]],tabDaten[[#This Row],[Plan]]*-1)</f>
        <v>0</v>
      </c>
      <c r="M2456" s="21">
        <f>IF(OR(tabDaten[[#This Row],[art]]="00",tabDaten[[#This Row],[art]]="10",tabDaten[[#This Row],[art]]="60",tabDaten[[#This Row],[art]]="70"),tabDaten[[#This Row],[Rechnung]],tabDaten[[#This Row],[Rechnung]]*-1)</f>
        <v>20000</v>
      </c>
      <c r="N2456" s="44">
        <v>1</v>
      </c>
      <c r="O2456" s="45" t="s">
        <v>1025</v>
      </c>
      <c r="P2456" s="45" t="s">
        <v>1348</v>
      </c>
      <c r="Q2456" s="45" t="s">
        <v>1838</v>
      </c>
      <c r="R2456" s="45" t="s">
        <v>995</v>
      </c>
      <c r="S2456" s="45" t="s">
        <v>1840</v>
      </c>
      <c r="T2456" s="44" t="s">
        <v>335</v>
      </c>
      <c r="U2456" s="46">
        <v>0</v>
      </c>
      <c r="V2456" s="46">
        <v>-20000</v>
      </c>
    </row>
    <row r="2457" spans="2:22" x14ac:dyDescent="0.2">
      <c r="B2457" s="19" t="str">
        <f>IF(tabDaten[[#This Row],[MandNr]]="","Fehler",IF(tabDaten[[#This Row],[MandNr]]=1,"1 Stadt Bad Rappenau","2 Eigenbetrieb Stadtenwässerung"))</f>
        <v>1 Stadt Bad Rappenau</v>
      </c>
      <c r="C2457" s="19" t="str">
        <f>IF(OR(tabDaten[[#This Row],[art]]="00",tabDaten[[#This Row],[art]]="01",tabDaten[[#This Row],[art]]="60",tabDaten[[#This Row],[art]]="61"),"0 Verwaltungshaushalt","1 Vermögenshaushalt")</f>
        <v>1 Vermögenshaushalt</v>
      </c>
      <c r="D2457" s="19" t="str">
        <f>VLOOKUP(tabDaten[[#This Row],[art]],tabKontenart[],2,FALSE)</f>
        <v>11 Ausgaben VermögenshHH</v>
      </c>
      <c r="E2457" s="19" t="str">
        <f>LEFT(tabDaten[[#This Row],[Gld]],1) &amp; "    " &amp;VLOOKUP((tabDaten[[#This Row],[MandNr]]&amp;"x"&amp;LEFT(tabDaten[[#This Row],[Gld]],1)),tabGliederung[],2,FALSE)</f>
        <v xml:space="preserve">6    Bau- und Wohnungswesen, Verkehr </v>
      </c>
      <c r="F2457" s="19" t="str">
        <f>LEFT(tabDaten[[#This Row],[Gld]],2) &amp; "    " &amp;VLOOKUP((tabDaten[[#This Row],[MandNr]]&amp;"x"&amp;LEFT(tabDaten[[#This Row],[Gld]],2)),tabGliederung[],2,FALSE)</f>
        <v xml:space="preserve">63    Gemeindestraßen </v>
      </c>
      <c r="G245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57" s="19" t="str">
        <f>LEFT(tabDaten[[#This Row],[Gld]],4) &amp; "    " &amp;VLOOKUP((tabDaten[[#This Row],[MandNr]]&amp;"x"&amp;LEFT(tabDaten[[#This Row],[Gld]],4)),tabGliederung[],2,FALSE)</f>
        <v xml:space="preserve">6300    Gemeindestraßen </v>
      </c>
      <c r="I2457" s="19" t="str">
        <f>IF(OR(LEFT(tabDaten[[#This Row],[Grp]],1)*1=3,LEFT(tabDaten[[#This Row],[Grp]],1)*1=9),LEFT(tabDaten[[#This Row],[Grp]],2),LEFT(tabDaten[[#This Row],[Grp]],1))</f>
        <v>95</v>
      </c>
      <c r="J2457" s="19" t="str">
        <f>VLOOKUP(tabDaten[[#This Row],[GrpKurz]],tabGruppierung[],2,FALSE)</f>
        <v>A   Baumaßnahmen</v>
      </c>
      <c r="K245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6300-950000.020    Kreisverkehr Wagnerstr./Schubertstr. Bad Rappenau  </v>
      </c>
      <c r="L2457" s="20">
        <f>IF(OR(tabDaten[[#This Row],[art]]="00",tabDaten[[#This Row],[art]]="10"),tabDaten[[#This Row],[Plan]],tabDaten[[#This Row],[Plan]]*-1)</f>
        <v>0</v>
      </c>
      <c r="M2457" s="21">
        <f>IF(OR(tabDaten[[#This Row],[art]]="00",tabDaten[[#This Row],[art]]="10",tabDaten[[#This Row],[art]]="60",tabDaten[[#This Row],[art]]="70"),tabDaten[[#This Row],[Rechnung]],tabDaten[[#This Row],[Rechnung]]*-1)</f>
        <v>50000</v>
      </c>
      <c r="N2457" s="44">
        <v>1</v>
      </c>
      <c r="O2457" s="45" t="s">
        <v>1025</v>
      </c>
      <c r="P2457" s="45" t="s">
        <v>1348</v>
      </c>
      <c r="Q2457" s="45" t="s">
        <v>1838</v>
      </c>
      <c r="R2457" s="45" t="s">
        <v>995</v>
      </c>
      <c r="S2457" s="45" t="s">
        <v>1551</v>
      </c>
      <c r="T2457" s="44" t="s">
        <v>2174</v>
      </c>
      <c r="U2457" s="46">
        <v>0</v>
      </c>
      <c r="V2457" s="46">
        <v>-50000</v>
      </c>
    </row>
    <row r="2458" spans="2:22" x14ac:dyDescent="0.2">
      <c r="B2458" s="19" t="str">
        <f>IF(tabDaten[[#This Row],[MandNr]]="","Fehler",IF(tabDaten[[#This Row],[MandNr]]=1,"1 Stadt Bad Rappenau","2 Eigenbetrieb Stadtenwässerung"))</f>
        <v>1 Stadt Bad Rappenau</v>
      </c>
      <c r="C2458" s="19" t="str">
        <f>IF(OR(tabDaten[[#This Row],[art]]="00",tabDaten[[#This Row],[art]]="01",tabDaten[[#This Row],[art]]="60",tabDaten[[#This Row],[art]]="61"),"0 Verwaltungshaushalt","1 Vermögenshaushalt")</f>
        <v>1 Vermögenshaushalt</v>
      </c>
      <c r="D2458" s="19" t="str">
        <f>VLOOKUP(tabDaten[[#This Row],[art]],tabKontenart[],2,FALSE)</f>
        <v>11 Ausgaben VermögenshHH</v>
      </c>
      <c r="E2458" s="19" t="str">
        <f>LEFT(tabDaten[[#This Row],[Gld]],1) &amp; "    " &amp;VLOOKUP((tabDaten[[#This Row],[MandNr]]&amp;"x"&amp;LEFT(tabDaten[[#This Row],[Gld]],1)),tabGliederung[],2,FALSE)</f>
        <v xml:space="preserve">6    Bau- und Wohnungswesen, Verkehr </v>
      </c>
      <c r="F2458" s="19" t="str">
        <f>LEFT(tabDaten[[#This Row],[Gld]],2) &amp; "    " &amp;VLOOKUP((tabDaten[[#This Row],[MandNr]]&amp;"x"&amp;LEFT(tabDaten[[#This Row],[Gld]],2)),tabGliederung[],2,FALSE)</f>
        <v xml:space="preserve">63    Gemeindestraßen </v>
      </c>
      <c r="G245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58" s="19" t="str">
        <f>LEFT(tabDaten[[#This Row],[Gld]],4) &amp; "    " &amp;VLOOKUP((tabDaten[[#This Row],[MandNr]]&amp;"x"&amp;LEFT(tabDaten[[#This Row],[Gld]],4)),tabGliederung[],2,FALSE)</f>
        <v xml:space="preserve">6300    Gemeindestraßen </v>
      </c>
      <c r="I2458" s="19" t="str">
        <f>IF(OR(LEFT(tabDaten[[#This Row],[Grp]],1)*1=3,LEFT(tabDaten[[#This Row],[Grp]],1)*1=9),LEFT(tabDaten[[#This Row],[Grp]],2),LEFT(tabDaten[[#This Row],[Grp]],1))</f>
        <v>95</v>
      </c>
      <c r="J2458" s="19" t="str">
        <f>VLOOKUP(tabDaten[[#This Row],[GrpKurz]],tabGruppierung[],2,FALSE)</f>
        <v>A   Baumaßnahmen</v>
      </c>
      <c r="K245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6300-950000.024    Anschluss K 2120 an L 530   </v>
      </c>
      <c r="L2458" s="20">
        <f>IF(OR(tabDaten[[#This Row],[art]]="00",tabDaten[[#This Row],[art]]="10"),tabDaten[[#This Row],[Plan]],tabDaten[[#This Row],[Plan]]*-1)</f>
        <v>-125000</v>
      </c>
      <c r="M2458" s="21">
        <f>IF(OR(tabDaten[[#This Row],[art]]="00",tabDaten[[#This Row],[art]]="10",tabDaten[[#This Row],[art]]="60",tabDaten[[#This Row],[art]]="70"),tabDaten[[#This Row],[Rechnung]],tabDaten[[#This Row],[Rechnung]]*-1)</f>
        <v>-125000</v>
      </c>
      <c r="N2458" s="44">
        <v>1</v>
      </c>
      <c r="O2458" s="45" t="s">
        <v>1025</v>
      </c>
      <c r="P2458" s="45" t="s">
        <v>1348</v>
      </c>
      <c r="Q2458" s="45" t="s">
        <v>1838</v>
      </c>
      <c r="R2458" s="45" t="s">
        <v>995</v>
      </c>
      <c r="S2458" s="45" t="s">
        <v>1005</v>
      </c>
      <c r="T2458" s="44" t="s">
        <v>2244</v>
      </c>
      <c r="U2458" s="46">
        <v>125000</v>
      </c>
      <c r="V2458" s="46">
        <v>125000</v>
      </c>
    </row>
    <row r="2459" spans="2:22" x14ac:dyDescent="0.2">
      <c r="B2459" s="19" t="str">
        <f>IF(tabDaten[[#This Row],[MandNr]]="","Fehler",IF(tabDaten[[#This Row],[MandNr]]=1,"1 Stadt Bad Rappenau","2 Eigenbetrieb Stadtenwässerung"))</f>
        <v>1 Stadt Bad Rappenau</v>
      </c>
      <c r="C2459" s="19" t="str">
        <f>IF(OR(tabDaten[[#This Row],[art]]="00",tabDaten[[#This Row],[art]]="01",tabDaten[[#This Row],[art]]="60",tabDaten[[#This Row],[art]]="61"),"0 Verwaltungshaushalt","1 Vermögenshaushalt")</f>
        <v>1 Vermögenshaushalt</v>
      </c>
      <c r="D2459" s="19" t="str">
        <f>VLOOKUP(tabDaten[[#This Row],[art]],tabKontenart[],2,FALSE)</f>
        <v>11 Ausgaben VermögenshHH</v>
      </c>
      <c r="E2459" s="19" t="str">
        <f>LEFT(tabDaten[[#This Row],[Gld]],1) &amp; "    " &amp;VLOOKUP((tabDaten[[#This Row],[MandNr]]&amp;"x"&amp;LEFT(tabDaten[[#This Row],[Gld]],1)),tabGliederung[],2,FALSE)</f>
        <v xml:space="preserve">6    Bau- und Wohnungswesen, Verkehr </v>
      </c>
      <c r="F2459" s="19" t="str">
        <f>LEFT(tabDaten[[#This Row],[Gld]],2) &amp; "    " &amp;VLOOKUP((tabDaten[[#This Row],[MandNr]]&amp;"x"&amp;LEFT(tabDaten[[#This Row],[Gld]],2)),tabGliederung[],2,FALSE)</f>
        <v xml:space="preserve">63    Gemeindestraßen </v>
      </c>
      <c r="G245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59" s="19" t="str">
        <f>LEFT(tabDaten[[#This Row],[Gld]],4) &amp; "    " &amp;VLOOKUP((tabDaten[[#This Row],[MandNr]]&amp;"x"&amp;LEFT(tabDaten[[#This Row],[Gld]],4)),tabGliederung[],2,FALSE)</f>
        <v xml:space="preserve">6300    Gemeindestraßen </v>
      </c>
      <c r="I2459" s="19" t="str">
        <f>IF(OR(LEFT(tabDaten[[#This Row],[Grp]],1)*1=3,LEFT(tabDaten[[#This Row],[Grp]],1)*1=9),LEFT(tabDaten[[#This Row],[Grp]],2),LEFT(tabDaten[[#This Row],[Grp]],1))</f>
        <v>95</v>
      </c>
      <c r="J2459" s="19" t="str">
        <f>VLOOKUP(tabDaten[[#This Row],[GrpKurz]],tabGruppierung[],2,FALSE)</f>
        <v>A   Baumaßnahmen</v>
      </c>
      <c r="K245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6300-950000.036    Straßensanierung Baugebiet "Rohräcker" Bad Rappenau Maßnahme aufgeteilt </v>
      </c>
      <c r="L2459" s="20">
        <f>IF(OR(tabDaten[[#This Row],[art]]="00",tabDaten[[#This Row],[art]]="10"),tabDaten[[#This Row],[Plan]],tabDaten[[#This Row],[Plan]]*-1)</f>
        <v>0</v>
      </c>
      <c r="M2459" s="21">
        <f>IF(OR(tabDaten[[#This Row],[art]]="00",tabDaten[[#This Row],[art]]="10",tabDaten[[#This Row],[art]]="60",tabDaten[[#This Row],[art]]="70"),tabDaten[[#This Row],[Rechnung]],tabDaten[[#This Row],[Rechnung]]*-1)</f>
        <v>549354.11</v>
      </c>
      <c r="N2459" s="44">
        <v>1</v>
      </c>
      <c r="O2459" s="45" t="s">
        <v>1025</v>
      </c>
      <c r="P2459" s="45" t="s">
        <v>1348</v>
      </c>
      <c r="Q2459" s="45" t="s">
        <v>1838</v>
      </c>
      <c r="R2459" s="45" t="s">
        <v>995</v>
      </c>
      <c r="S2459" s="45" t="s">
        <v>1843</v>
      </c>
      <c r="T2459" s="44" t="s">
        <v>336</v>
      </c>
      <c r="U2459" s="46">
        <v>0</v>
      </c>
      <c r="V2459" s="46">
        <v>-549354.11</v>
      </c>
    </row>
    <row r="2460" spans="2:22" x14ac:dyDescent="0.2">
      <c r="B2460" s="19" t="str">
        <f>IF(tabDaten[[#This Row],[MandNr]]="","Fehler",IF(tabDaten[[#This Row],[MandNr]]=1,"1 Stadt Bad Rappenau","2 Eigenbetrieb Stadtenwässerung"))</f>
        <v>1 Stadt Bad Rappenau</v>
      </c>
      <c r="C2460" s="19" t="str">
        <f>IF(OR(tabDaten[[#This Row],[art]]="00",tabDaten[[#This Row],[art]]="01",tabDaten[[#This Row],[art]]="60",tabDaten[[#This Row],[art]]="61"),"0 Verwaltungshaushalt","1 Vermögenshaushalt")</f>
        <v>1 Vermögenshaushalt</v>
      </c>
      <c r="D2460" s="19" t="str">
        <f>VLOOKUP(tabDaten[[#This Row],[art]],tabKontenart[],2,FALSE)</f>
        <v>11 Ausgaben VermögenshHH</v>
      </c>
      <c r="E2460" s="19" t="str">
        <f>LEFT(tabDaten[[#This Row],[Gld]],1) &amp; "    " &amp;VLOOKUP((tabDaten[[#This Row],[MandNr]]&amp;"x"&amp;LEFT(tabDaten[[#This Row],[Gld]],1)),tabGliederung[],2,FALSE)</f>
        <v xml:space="preserve">6    Bau- und Wohnungswesen, Verkehr </v>
      </c>
      <c r="F2460" s="19" t="str">
        <f>LEFT(tabDaten[[#This Row],[Gld]],2) &amp; "    " &amp;VLOOKUP((tabDaten[[#This Row],[MandNr]]&amp;"x"&amp;LEFT(tabDaten[[#This Row],[Gld]],2)),tabGliederung[],2,FALSE)</f>
        <v xml:space="preserve">63    Gemeindestraßen </v>
      </c>
      <c r="G246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0" s="19" t="str">
        <f>LEFT(tabDaten[[#This Row],[Gld]],4) &amp; "    " &amp;VLOOKUP((tabDaten[[#This Row],[MandNr]]&amp;"x"&amp;LEFT(tabDaten[[#This Row],[Gld]],4)),tabGliederung[],2,FALSE)</f>
        <v xml:space="preserve">6300    Gemeindestraßen </v>
      </c>
      <c r="I2460" s="19" t="str">
        <f>IF(OR(LEFT(tabDaten[[#This Row],[Grp]],1)*1=3,LEFT(tabDaten[[#This Row],[Grp]],1)*1=9),LEFT(tabDaten[[#This Row],[Grp]],2),LEFT(tabDaten[[#This Row],[Grp]],1))</f>
        <v>95</v>
      </c>
      <c r="J2460" s="19" t="str">
        <f>VLOOKUP(tabDaten[[#This Row],[GrpKurz]],tabGruppierung[],2,FALSE)</f>
        <v>A   Baumaßnahmen</v>
      </c>
      <c r="K246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6300-950000.040    Am Schafgarten   </v>
      </c>
      <c r="L2460" s="20">
        <f>IF(OR(tabDaten[[#This Row],[art]]="00",tabDaten[[#This Row],[art]]="10"),tabDaten[[#This Row],[Plan]],tabDaten[[#This Row],[Plan]]*-1)</f>
        <v>0</v>
      </c>
      <c r="M2460" s="21">
        <f>IF(OR(tabDaten[[#This Row],[art]]="00",tabDaten[[#This Row],[art]]="10",tabDaten[[#This Row],[art]]="60",tabDaten[[#This Row],[art]]="70"),tabDaten[[#This Row],[Rechnung]],tabDaten[[#This Row],[Rechnung]]*-1)</f>
        <v>272963.96000000002</v>
      </c>
      <c r="N2460" s="44">
        <v>1</v>
      </c>
      <c r="O2460" s="45" t="s">
        <v>1025</v>
      </c>
      <c r="P2460" s="45" t="s">
        <v>1348</v>
      </c>
      <c r="Q2460" s="45" t="s">
        <v>1838</v>
      </c>
      <c r="R2460" s="45" t="s">
        <v>995</v>
      </c>
      <c r="S2460" s="45" t="s">
        <v>1814</v>
      </c>
      <c r="T2460" s="44" t="s">
        <v>2245</v>
      </c>
      <c r="U2460" s="46">
        <v>0</v>
      </c>
      <c r="V2460" s="46">
        <v>-272963.96000000002</v>
      </c>
    </row>
    <row r="2461" spans="2:22" x14ac:dyDescent="0.2">
      <c r="B2461" s="19" t="str">
        <f>IF(tabDaten[[#This Row],[MandNr]]="","Fehler",IF(tabDaten[[#This Row],[MandNr]]=1,"1 Stadt Bad Rappenau","2 Eigenbetrieb Stadtenwässerung"))</f>
        <v>1 Stadt Bad Rappenau</v>
      </c>
      <c r="C2461" s="19" t="str">
        <f>IF(OR(tabDaten[[#This Row],[art]]="00",tabDaten[[#This Row],[art]]="01",tabDaten[[#This Row],[art]]="60",tabDaten[[#This Row],[art]]="61"),"0 Verwaltungshaushalt","1 Vermögenshaushalt")</f>
        <v>1 Vermögenshaushalt</v>
      </c>
      <c r="D2461" s="19" t="str">
        <f>VLOOKUP(tabDaten[[#This Row],[art]],tabKontenart[],2,FALSE)</f>
        <v>11 Ausgaben VermögenshHH</v>
      </c>
      <c r="E2461" s="19" t="str">
        <f>LEFT(tabDaten[[#This Row],[Gld]],1) &amp; "    " &amp;VLOOKUP((tabDaten[[#This Row],[MandNr]]&amp;"x"&amp;LEFT(tabDaten[[#This Row],[Gld]],1)),tabGliederung[],2,FALSE)</f>
        <v xml:space="preserve">6    Bau- und Wohnungswesen, Verkehr </v>
      </c>
      <c r="F2461" s="19" t="str">
        <f>LEFT(tabDaten[[#This Row],[Gld]],2) &amp; "    " &amp;VLOOKUP((tabDaten[[#This Row],[MandNr]]&amp;"x"&amp;LEFT(tabDaten[[#This Row],[Gld]],2)),tabGliederung[],2,FALSE)</f>
        <v xml:space="preserve">63    Gemeindestraßen </v>
      </c>
      <c r="G246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1" s="19" t="str">
        <f>LEFT(tabDaten[[#This Row],[Gld]],4) &amp; "    " &amp;VLOOKUP((tabDaten[[#This Row],[MandNr]]&amp;"x"&amp;LEFT(tabDaten[[#This Row],[Gld]],4)),tabGliederung[],2,FALSE)</f>
        <v xml:space="preserve">6300    Gemeindestraßen </v>
      </c>
      <c r="I2461" s="19" t="str">
        <f>IF(OR(LEFT(tabDaten[[#This Row],[Grp]],1)*1=3,LEFT(tabDaten[[#This Row],[Grp]],1)*1=9),LEFT(tabDaten[[#This Row],[Grp]],2),LEFT(tabDaten[[#This Row],[Grp]],1))</f>
        <v>95</v>
      </c>
      <c r="J2461" s="19" t="str">
        <f>VLOOKUP(tabDaten[[#This Row],[GrpKurz]],tabGruppierung[],2,FALSE)</f>
        <v>A   Baumaßnahmen</v>
      </c>
      <c r="K246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6300-950000.041    Sanierung Schillerstraße Bad Rappenau  </v>
      </c>
      <c r="L2461" s="20">
        <f>IF(OR(tabDaten[[#This Row],[art]]="00",tabDaten[[#This Row],[art]]="10"),tabDaten[[#This Row],[Plan]],tabDaten[[#This Row],[Plan]]*-1)</f>
        <v>0</v>
      </c>
      <c r="M2461" s="21">
        <f>IF(OR(tabDaten[[#This Row],[art]]="00",tabDaten[[#This Row],[art]]="10",tabDaten[[#This Row],[art]]="60",tabDaten[[#This Row],[art]]="70"),tabDaten[[#This Row],[Rechnung]],tabDaten[[#This Row],[Rechnung]]*-1)</f>
        <v>-308860.09999999998</v>
      </c>
      <c r="N2461" s="44">
        <v>1</v>
      </c>
      <c r="O2461" s="45" t="s">
        <v>1025</v>
      </c>
      <c r="P2461" s="45" t="s">
        <v>1348</v>
      </c>
      <c r="Q2461" s="45" t="s">
        <v>1838</v>
      </c>
      <c r="R2461" s="45" t="s">
        <v>995</v>
      </c>
      <c r="S2461" s="45" t="s">
        <v>2071</v>
      </c>
      <c r="T2461" s="44" t="s">
        <v>2072</v>
      </c>
      <c r="U2461" s="46">
        <v>0</v>
      </c>
      <c r="V2461" s="46">
        <v>308860.09999999998</v>
      </c>
    </row>
    <row r="2462" spans="2:22" x14ac:dyDescent="0.2">
      <c r="B2462" s="19" t="str">
        <f>IF(tabDaten[[#This Row],[MandNr]]="","Fehler",IF(tabDaten[[#This Row],[MandNr]]=1,"1 Stadt Bad Rappenau","2 Eigenbetrieb Stadtenwässerung"))</f>
        <v>1 Stadt Bad Rappenau</v>
      </c>
      <c r="C2462" s="19" t="str">
        <f>IF(OR(tabDaten[[#This Row],[art]]="00",tabDaten[[#This Row],[art]]="01",tabDaten[[#This Row],[art]]="60",tabDaten[[#This Row],[art]]="61"),"0 Verwaltungshaushalt","1 Vermögenshaushalt")</f>
        <v>1 Vermögenshaushalt</v>
      </c>
      <c r="D2462" s="19" t="str">
        <f>VLOOKUP(tabDaten[[#This Row],[art]],tabKontenart[],2,FALSE)</f>
        <v>11 Ausgaben VermögenshHH</v>
      </c>
      <c r="E2462" s="19" t="str">
        <f>LEFT(tabDaten[[#This Row],[Gld]],1) &amp; "    " &amp;VLOOKUP((tabDaten[[#This Row],[MandNr]]&amp;"x"&amp;LEFT(tabDaten[[#This Row],[Gld]],1)),tabGliederung[],2,FALSE)</f>
        <v xml:space="preserve">6    Bau- und Wohnungswesen, Verkehr </v>
      </c>
      <c r="F2462" s="19" t="str">
        <f>LEFT(tabDaten[[#This Row],[Gld]],2) &amp; "    " &amp;VLOOKUP((tabDaten[[#This Row],[MandNr]]&amp;"x"&amp;LEFT(tabDaten[[#This Row],[Gld]],2)),tabGliederung[],2,FALSE)</f>
        <v xml:space="preserve">63    Gemeindestraßen </v>
      </c>
      <c r="G246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2" s="19" t="str">
        <f>LEFT(tabDaten[[#This Row],[Gld]],4) &amp; "    " &amp;VLOOKUP((tabDaten[[#This Row],[MandNr]]&amp;"x"&amp;LEFT(tabDaten[[#This Row],[Gld]],4)),tabGliederung[],2,FALSE)</f>
        <v xml:space="preserve">6300    Gemeindestraßen </v>
      </c>
      <c r="I2462" s="19" t="str">
        <f>IF(OR(LEFT(tabDaten[[#This Row],[Grp]],1)*1=3,LEFT(tabDaten[[#This Row],[Grp]],1)*1=9),LEFT(tabDaten[[#This Row],[Grp]],2),LEFT(tabDaten[[#This Row],[Grp]],1))</f>
        <v>95</v>
      </c>
      <c r="J2462" s="19" t="str">
        <f>VLOOKUP(tabDaten[[#This Row],[GrpKurz]],tabGruppierung[],2,FALSE)</f>
        <v>A   Baumaßnahmen</v>
      </c>
      <c r="K246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6300-950000.042    Sanierung Oststraße Bad Rappenau  </v>
      </c>
      <c r="L2462" s="20">
        <f>IF(OR(tabDaten[[#This Row],[art]]="00",tabDaten[[#This Row],[art]]="10"),tabDaten[[#This Row],[Plan]],tabDaten[[#This Row],[Plan]]*-1)</f>
        <v>0</v>
      </c>
      <c r="M2462" s="21">
        <f>IF(OR(tabDaten[[#This Row],[art]]="00",tabDaten[[#This Row],[art]]="10",tabDaten[[#This Row],[art]]="60",tabDaten[[#This Row],[art]]="70"),tabDaten[[#This Row],[Rechnung]],tabDaten[[#This Row],[Rechnung]]*-1)</f>
        <v>-135809.31</v>
      </c>
      <c r="N2462" s="44">
        <v>1</v>
      </c>
      <c r="O2462" s="45" t="s">
        <v>1025</v>
      </c>
      <c r="P2462" s="45" t="s">
        <v>1348</v>
      </c>
      <c r="Q2462" s="45" t="s">
        <v>1838</v>
      </c>
      <c r="R2462" s="45" t="s">
        <v>995</v>
      </c>
      <c r="S2462" s="45" t="s">
        <v>2073</v>
      </c>
      <c r="T2462" s="44" t="s">
        <v>2074</v>
      </c>
      <c r="U2462" s="46">
        <v>0</v>
      </c>
      <c r="V2462" s="46">
        <v>135809.31</v>
      </c>
    </row>
    <row r="2463" spans="2:22" x14ac:dyDescent="0.2">
      <c r="B2463" s="19" t="str">
        <f>IF(tabDaten[[#This Row],[MandNr]]="","Fehler",IF(tabDaten[[#This Row],[MandNr]]=1,"1 Stadt Bad Rappenau","2 Eigenbetrieb Stadtenwässerung"))</f>
        <v>1 Stadt Bad Rappenau</v>
      </c>
      <c r="C2463" s="19" t="str">
        <f>IF(OR(tabDaten[[#This Row],[art]]="00",tabDaten[[#This Row],[art]]="01",tabDaten[[#This Row],[art]]="60",tabDaten[[#This Row],[art]]="61"),"0 Verwaltungshaushalt","1 Vermögenshaushalt")</f>
        <v>1 Vermögenshaushalt</v>
      </c>
      <c r="D2463" s="19" t="str">
        <f>VLOOKUP(tabDaten[[#This Row],[art]],tabKontenart[],2,FALSE)</f>
        <v>11 Ausgaben VermögenshHH</v>
      </c>
      <c r="E2463" s="19" t="str">
        <f>LEFT(tabDaten[[#This Row],[Gld]],1) &amp; "    " &amp;VLOOKUP((tabDaten[[#This Row],[MandNr]]&amp;"x"&amp;LEFT(tabDaten[[#This Row],[Gld]],1)),tabGliederung[],2,FALSE)</f>
        <v xml:space="preserve">6    Bau- und Wohnungswesen, Verkehr </v>
      </c>
      <c r="F2463" s="19" t="str">
        <f>LEFT(tabDaten[[#This Row],[Gld]],2) &amp; "    " &amp;VLOOKUP((tabDaten[[#This Row],[MandNr]]&amp;"x"&amp;LEFT(tabDaten[[#This Row],[Gld]],2)),tabGliederung[],2,FALSE)</f>
        <v xml:space="preserve">63    Gemeindestraßen </v>
      </c>
      <c r="G246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3" s="19" t="str">
        <f>LEFT(tabDaten[[#This Row],[Gld]],4) &amp; "    " &amp;VLOOKUP((tabDaten[[#This Row],[MandNr]]&amp;"x"&amp;LEFT(tabDaten[[#This Row],[Gld]],4)),tabGliederung[],2,FALSE)</f>
        <v xml:space="preserve">6300    Gemeindestraßen </v>
      </c>
      <c r="I2463" s="19" t="str">
        <f>IF(OR(LEFT(tabDaten[[#This Row],[Grp]],1)*1=3,LEFT(tabDaten[[#This Row],[Grp]],1)*1=9),LEFT(tabDaten[[#This Row],[Grp]],2),LEFT(tabDaten[[#This Row],[Grp]],1))</f>
        <v>95</v>
      </c>
      <c r="J2463" s="19" t="str">
        <f>VLOOKUP(tabDaten[[#This Row],[GrpKurz]],tabGruppierung[],2,FALSE)</f>
        <v>A   Baumaßnahmen</v>
      </c>
      <c r="K246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6300-950000.043    Sanierung Herderstraße Bad Rappenau  </v>
      </c>
      <c r="L2463" s="20">
        <f>IF(OR(tabDaten[[#This Row],[art]]="00",tabDaten[[#This Row],[art]]="10"),tabDaten[[#This Row],[Plan]],tabDaten[[#This Row],[Plan]]*-1)</f>
        <v>0</v>
      </c>
      <c r="M2463" s="21">
        <f>IF(OR(tabDaten[[#This Row],[art]]="00",tabDaten[[#This Row],[art]]="10",tabDaten[[#This Row],[art]]="60",tabDaten[[#This Row],[art]]="70"),tabDaten[[#This Row],[Rechnung]],tabDaten[[#This Row],[Rechnung]]*-1)</f>
        <v>-104684.7</v>
      </c>
      <c r="N2463" s="44">
        <v>1</v>
      </c>
      <c r="O2463" s="45" t="s">
        <v>1025</v>
      </c>
      <c r="P2463" s="45" t="s">
        <v>1348</v>
      </c>
      <c r="Q2463" s="45" t="s">
        <v>1838</v>
      </c>
      <c r="R2463" s="45" t="s">
        <v>995</v>
      </c>
      <c r="S2463" s="45" t="s">
        <v>2075</v>
      </c>
      <c r="T2463" s="44" t="s">
        <v>2076</v>
      </c>
      <c r="U2463" s="46">
        <v>0</v>
      </c>
      <c r="V2463" s="46">
        <v>104684.7</v>
      </c>
    </row>
    <row r="2464" spans="2:22" x14ac:dyDescent="0.2">
      <c r="B2464" s="19" t="str">
        <f>IF(tabDaten[[#This Row],[MandNr]]="","Fehler",IF(tabDaten[[#This Row],[MandNr]]=1,"1 Stadt Bad Rappenau","2 Eigenbetrieb Stadtenwässerung"))</f>
        <v>1 Stadt Bad Rappenau</v>
      </c>
      <c r="C2464" s="19" t="str">
        <f>IF(OR(tabDaten[[#This Row],[art]]="00",tabDaten[[#This Row],[art]]="01",tabDaten[[#This Row],[art]]="60",tabDaten[[#This Row],[art]]="61"),"0 Verwaltungshaushalt","1 Vermögenshaushalt")</f>
        <v>1 Vermögenshaushalt</v>
      </c>
      <c r="D2464" s="19" t="str">
        <f>VLOOKUP(tabDaten[[#This Row],[art]],tabKontenart[],2,FALSE)</f>
        <v>11 Ausgaben VermögenshHH</v>
      </c>
      <c r="E2464" s="19" t="str">
        <f>LEFT(tabDaten[[#This Row],[Gld]],1) &amp; "    " &amp;VLOOKUP((tabDaten[[#This Row],[MandNr]]&amp;"x"&amp;LEFT(tabDaten[[#This Row],[Gld]],1)),tabGliederung[],2,FALSE)</f>
        <v xml:space="preserve">6    Bau- und Wohnungswesen, Verkehr </v>
      </c>
      <c r="F2464" s="19" t="str">
        <f>LEFT(tabDaten[[#This Row],[Gld]],2) &amp; "    " &amp;VLOOKUP((tabDaten[[#This Row],[MandNr]]&amp;"x"&amp;LEFT(tabDaten[[#This Row],[Gld]],2)),tabGliederung[],2,FALSE)</f>
        <v xml:space="preserve">63    Gemeindestraßen </v>
      </c>
      <c r="G246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4" s="19" t="str">
        <f>LEFT(tabDaten[[#This Row],[Gld]],4) &amp; "    " &amp;VLOOKUP((tabDaten[[#This Row],[MandNr]]&amp;"x"&amp;LEFT(tabDaten[[#This Row],[Gld]],4)),tabGliederung[],2,FALSE)</f>
        <v xml:space="preserve">6300    Gemeindestraßen </v>
      </c>
      <c r="I2464" s="19" t="str">
        <f>IF(OR(LEFT(tabDaten[[#This Row],[Grp]],1)*1=3,LEFT(tabDaten[[#This Row],[Grp]],1)*1=9),LEFT(tabDaten[[#This Row],[Grp]],2),LEFT(tabDaten[[#This Row],[Grp]],1))</f>
        <v>95</v>
      </c>
      <c r="J2464" s="19" t="str">
        <f>VLOOKUP(tabDaten[[#This Row],[GrpKurz]],tabGruppierung[],2,FALSE)</f>
        <v>A   Baumaßnahmen</v>
      </c>
      <c r="K246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6300-950000.044    Sanierung Goethestraße Bad Rappenau  </v>
      </c>
      <c r="L2464" s="20">
        <f>IF(OR(tabDaten[[#This Row],[art]]="00",tabDaten[[#This Row],[art]]="10"),tabDaten[[#This Row],[Plan]],tabDaten[[#This Row],[Plan]]*-1)</f>
        <v>0</v>
      </c>
      <c r="M2464" s="21">
        <f>IF(OR(tabDaten[[#This Row],[art]]="00",tabDaten[[#This Row],[art]]="10",tabDaten[[#This Row],[art]]="60",tabDaten[[#This Row],[art]]="70"),tabDaten[[#This Row],[Rechnung]],tabDaten[[#This Row],[Rechnung]]*-1)</f>
        <v>0</v>
      </c>
      <c r="N2464" s="44">
        <v>1</v>
      </c>
      <c r="O2464" s="45" t="s">
        <v>1025</v>
      </c>
      <c r="P2464" s="45" t="s">
        <v>1348</v>
      </c>
      <c r="Q2464" s="45" t="s">
        <v>1838</v>
      </c>
      <c r="R2464" s="45" t="s">
        <v>995</v>
      </c>
      <c r="S2464" s="45" t="s">
        <v>2246</v>
      </c>
      <c r="T2464" s="44" t="s">
        <v>2247</v>
      </c>
      <c r="U2464" s="46">
        <v>0</v>
      </c>
      <c r="V2464" s="46">
        <v>0</v>
      </c>
    </row>
    <row r="2465" spans="2:22" x14ac:dyDescent="0.2">
      <c r="B2465" s="19" t="str">
        <f>IF(tabDaten[[#This Row],[MandNr]]="","Fehler",IF(tabDaten[[#This Row],[MandNr]]=1,"1 Stadt Bad Rappenau","2 Eigenbetrieb Stadtenwässerung"))</f>
        <v>1 Stadt Bad Rappenau</v>
      </c>
      <c r="C2465" s="19" t="str">
        <f>IF(OR(tabDaten[[#This Row],[art]]="00",tabDaten[[#This Row],[art]]="01",tabDaten[[#This Row],[art]]="60",tabDaten[[#This Row],[art]]="61"),"0 Verwaltungshaushalt","1 Vermögenshaushalt")</f>
        <v>1 Vermögenshaushalt</v>
      </c>
      <c r="D2465" s="19" t="str">
        <f>VLOOKUP(tabDaten[[#This Row],[art]],tabKontenart[],2,FALSE)</f>
        <v>11 Ausgaben VermögenshHH</v>
      </c>
      <c r="E2465" s="19" t="str">
        <f>LEFT(tabDaten[[#This Row],[Gld]],1) &amp; "    " &amp;VLOOKUP((tabDaten[[#This Row],[MandNr]]&amp;"x"&amp;LEFT(tabDaten[[#This Row],[Gld]],1)),tabGliederung[],2,FALSE)</f>
        <v xml:space="preserve">6    Bau- und Wohnungswesen, Verkehr </v>
      </c>
      <c r="F2465" s="19" t="str">
        <f>LEFT(tabDaten[[#This Row],[Gld]],2) &amp; "    " &amp;VLOOKUP((tabDaten[[#This Row],[MandNr]]&amp;"x"&amp;LEFT(tabDaten[[#This Row],[Gld]],2)),tabGliederung[],2,FALSE)</f>
        <v xml:space="preserve">63    Gemeindestraßen </v>
      </c>
      <c r="G246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5" s="19" t="str">
        <f>LEFT(tabDaten[[#This Row],[Gld]],4) &amp; "    " &amp;VLOOKUP((tabDaten[[#This Row],[MandNr]]&amp;"x"&amp;LEFT(tabDaten[[#This Row],[Gld]],4)),tabGliederung[],2,FALSE)</f>
        <v xml:space="preserve">6300    Gemeindestraßen </v>
      </c>
      <c r="I2465" s="19" t="str">
        <f>IF(OR(LEFT(tabDaten[[#This Row],[Grp]],1)*1=3,LEFT(tabDaten[[#This Row],[Grp]],1)*1=9),LEFT(tabDaten[[#This Row],[Grp]],2),LEFT(tabDaten[[#This Row],[Grp]],1))</f>
        <v>95</v>
      </c>
      <c r="J2465" s="19" t="str">
        <f>VLOOKUP(tabDaten[[#This Row],[GrpKurz]],tabGruppierung[],2,FALSE)</f>
        <v>A   Baumaßnahmen</v>
      </c>
      <c r="K246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6300-950000.077    Rad- und Fußweg Siegelsbacher Straße - Waldstadion  </v>
      </c>
      <c r="L2465" s="20">
        <f>IF(OR(tabDaten[[#This Row],[art]]="00",tabDaten[[#This Row],[art]]="10"),tabDaten[[#This Row],[Plan]],tabDaten[[#This Row],[Plan]]*-1)</f>
        <v>0</v>
      </c>
      <c r="M2465" s="21">
        <f>IF(OR(tabDaten[[#This Row],[art]]="00",tabDaten[[#This Row],[art]]="10",tabDaten[[#This Row],[art]]="60",tabDaten[[#This Row],[art]]="70"),tabDaten[[#This Row],[Rechnung]],tabDaten[[#This Row],[Rechnung]]*-1)</f>
        <v>-4857.3100000000004</v>
      </c>
      <c r="N2465" s="44">
        <v>1</v>
      </c>
      <c r="O2465" s="45" t="s">
        <v>1025</v>
      </c>
      <c r="P2465" s="45" t="s">
        <v>1348</v>
      </c>
      <c r="Q2465" s="45" t="s">
        <v>1838</v>
      </c>
      <c r="R2465" s="45" t="s">
        <v>995</v>
      </c>
      <c r="S2465" s="45" t="s">
        <v>2248</v>
      </c>
      <c r="T2465" s="44" t="s">
        <v>2249</v>
      </c>
      <c r="U2465" s="46">
        <v>0</v>
      </c>
      <c r="V2465" s="46">
        <v>4857.3100000000004</v>
      </c>
    </row>
    <row r="2466" spans="2:22" x14ac:dyDescent="0.2">
      <c r="B2466" s="19" t="str">
        <f>IF(tabDaten[[#This Row],[MandNr]]="","Fehler",IF(tabDaten[[#This Row],[MandNr]]=1,"1 Stadt Bad Rappenau","2 Eigenbetrieb Stadtenwässerung"))</f>
        <v>1 Stadt Bad Rappenau</v>
      </c>
      <c r="C2466" s="19" t="str">
        <f>IF(OR(tabDaten[[#This Row],[art]]="00",tabDaten[[#This Row],[art]]="01",tabDaten[[#This Row],[art]]="60",tabDaten[[#This Row],[art]]="61"),"0 Verwaltungshaushalt","1 Vermögenshaushalt")</f>
        <v>1 Vermögenshaushalt</v>
      </c>
      <c r="D2466" s="19" t="str">
        <f>VLOOKUP(tabDaten[[#This Row],[art]],tabKontenart[],2,FALSE)</f>
        <v>11 Ausgaben VermögenshHH</v>
      </c>
      <c r="E2466" s="19" t="str">
        <f>LEFT(tabDaten[[#This Row],[Gld]],1) &amp; "    " &amp;VLOOKUP((tabDaten[[#This Row],[MandNr]]&amp;"x"&amp;LEFT(tabDaten[[#This Row],[Gld]],1)),tabGliederung[],2,FALSE)</f>
        <v xml:space="preserve">6    Bau- und Wohnungswesen, Verkehr </v>
      </c>
      <c r="F2466" s="19" t="str">
        <f>LEFT(tabDaten[[#This Row],[Gld]],2) &amp; "    " &amp;VLOOKUP((tabDaten[[#This Row],[MandNr]]&amp;"x"&amp;LEFT(tabDaten[[#This Row],[Gld]],2)),tabGliederung[],2,FALSE)</f>
        <v xml:space="preserve">63    Gemeindestraßen </v>
      </c>
      <c r="G246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6" s="19" t="str">
        <f>LEFT(tabDaten[[#This Row],[Gld]],4) &amp; "    " &amp;VLOOKUP((tabDaten[[#This Row],[MandNr]]&amp;"x"&amp;LEFT(tabDaten[[#This Row],[Gld]],4)),tabGliederung[],2,FALSE)</f>
        <v xml:space="preserve">6300    Gemeindestraßen </v>
      </c>
      <c r="I2466" s="19" t="str">
        <f>IF(OR(LEFT(tabDaten[[#This Row],[Grp]],1)*1=3,LEFT(tabDaten[[#This Row],[Grp]],1)*1=9),LEFT(tabDaten[[#This Row],[Grp]],2),LEFT(tabDaten[[#This Row],[Grp]],1))</f>
        <v>95</v>
      </c>
      <c r="J2466" s="19" t="str">
        <f>VLOOKUP(tabDaten[[#This Row],[GrpKurz]],tabGruppierung[],2,FALSE)</f>
        <v>A   Baumaßnahmen</v>
      </c>
      <c r="K246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6300-950000.079    "Gromberg II", BR   </v>
      </c>
      <c r="L2466" s="20">
        <f>IF(OR(tabDaten[[#This Row],[art]]="00",tabDaten[[#This Row],[art]]="10"),tabDaten[[#This Row],[Plan]],tabDaten[[#This Row],[Plan]]*-1)</f>
        <v>0</v>
      </c>
      <c r="M2466" s="21">
        <f>IF(OR(tabDaten[[#This Row],[art]]="00",tabDaten[[#This Row],[art]]="10",tabDaten[[#This Row],[art]]="60",tabDaten[[#This Row],[art]]="70"),tabDaten[[#This Row],[Rechnung]],tabDaten[[#This Row],[Rechnung]]*-1)</f>
        <v>53639.7</v>
      </c>
      <c r="N2466" s="44">
        <v>1</v>
      </c>
      <c r="O2466" s="45" t="s">
        <v>1025</v>
      </c>
      <c r="P2466" s="45" t="s">
        <v>1348</v>
      </c>
      <c r="Q2466" s="45" t="s">
        <v>1838</v>
      </c>
      <c r="R2466" s="45" t="s">
        <v>995</v>
      </c>
      <c r="S2466" s="45" t="s">
        <v>1815</v>
      </c>
      <c r="T2466" s="44" t="s">
        <v>1891</v>
      </c>
      <c r="U2466" s="46">
        <v>0</v>
      </c>
      <c r="V2466" s="46">
        <v>-53639.7</v>
      </c>
    </row>
    <row r="2467" spans="2:22" x14ac:dyDescent="0.2">
      <c r="B2467" s="19" t="str">
        <f>IF(tabDaten[[#This Row],[MandNr]]="","Fehler",IF(tabDaten[[#This Row],[MandNr]]=1,"1 Stadt Bad Rappenau","2 Eigenbetrieb Stadtenwässerung"))</f>
        <v>1 Stadt Bad Rappenau</v>
      </c>
      <c r="C2467" s="19" t="str">
        <f>IF(OR(tabDaten[[#This Row],[art]]="00",tabDaten[[#This Row],[art]]="01",tabDaten[[#This Row],[art]]="60",tabDaten[[#This Row],[art]]="61"),"0 Verwaltungshaushalt","1 Vermögenshaushalt")</f>
        <v>1 Vermögenshaushalt</v>
      </c>
      <c r="D2467" s="19" t="str">
        <f>VLOOKUP(tabDaten[[#This Row],[art]],tabKontenart[],2,FALSE)</f>
        <v>11 Ausgaben VermögenshHH</v>
      </c>
      <c r="E2467" s="19" t="str">
        <f>LEFT(tabDaten[[#This Row],[Gld]],1) &amp; "    " &amp;VLOOKUP((tabDaten[[#This Row],[MandNr]]&amp;"x"&amp;LEFT(tabDaten[[#This Row],[Gld]],1)),tabGliederung[],2,FALSE)</f>
        <v xml:space="preserve">6    Bau- und Wohnungswesen, Verkehr </v>
      </c>
      <c r="F2467" s="19" t="str">
        <f>LEFT(tabDaten[[#This Row],[Gld]],2) &amp; "    " &amp;VLOOKUP((tabDaten[[#This Row],[MandNr]]&amp;"x"&amp;LEFT(tabDaten[[#This Row],[Gld]],2)),tabGliederung[],2,FALSE)</f>
        <v xml:space="preserve">63    Gemeindestraßen </v>
      </c>
      <c r="G246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7" s="19" t="str">
        <f>LEFT(tabDaten[[#This Row],[Gld]],4) &amp; "    " &amp;VLOOKUP((tabDaten[[#This Row],[MandNr]]&amp;"x"&amp;LEFT(tabDaten[[#This Row],[Gld]],4)),tabGliederung[],2,FALSE)</f>
        <v xml:space="preserve">6300    Gemeindestraßen </v>
      </c>
      <c r="I2467" s="19" t="str">
        <f>IF(OR(LEFT(tabDaten[[#This Row],[Grp]],1)*1=3,LEFT(tabDaten[[#This Row],[Grp]],1)*1=9),LEFT(tabDaten[[#This Row],[Grp]],2),LEFT(tabDaten[[#This Row],[Grp]],1))</f>
        <v>95</v>
      </c>
      <c r="J2467" s="19" t="str">
        <f>VLOOKUP(tabDaten[[#This Row],[GrpKurz]],tabGruppierung[],2,FALSE)</f>
        <v>A   Baumaßnahmen</v>
      </c>
      <c r="K246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6300-950000.083    Rosentrittstraße/Waldstraße (Optimierung Parkplatz)  </v>
      </c>
      <c r="L2467" s="20">
        <f>IF(OR(tabDaten[[#This Row],[art]]="00",tabDaten[[#This Row],[art]]="10"),tabDaten[[#This Row],[Plan]],tabDaten[[#This Row],[Plan]]*-1)</f>
        <v>0</v>
      </c>
      <c r="M2467" s="21">
        <f>IF(OR(tabDaten[[#This Row],[art]]="00",tabDaten[[#This Row],[art]]="10",tabDaten[[#This Row],[art]]="60",tabDaten[[#This Row],[art]]="70"),tabDaten[[#This Row],[Rechnung]],tabDaten[[#This Row],[Rechnung]]*-1)</f>
        <v>0</v>
      </c>
      <c r="N2467" s="44">
        <v>1</v>
      </c>
      <c r="O2467" s="45" t="s">
        <v>1025</v>
      </c>
      <c r="P2467" s="45" t="s">
        <v>1348</v>
      </c>
      <c r="Q2467" s="45" t="s">
        <v>1838</v>
      </c>
      <c r="R2467" s="45" t="s">
        <v>995</v>
      </c>
      <c r="S2467" s="45" t="s">
        <v>2021</v>
      </c>
      <c r="T2467" s="44" t="s">
        <v>2175</v>
      </c>
      <c r="U2467" s="46">
        <v>0</v>
      </c>
      <c r="V2467" s="46">
        <v>0</v>
      </c>
    </row>
    <row r="2468" spans="2:22" x14ac:dyDescent="0.2">
      <c r="B2468" s="19" t="str">
        <f>IF(tabDaten[[#This Row],[MandNr]]="","Fehler",IF(tabDaten[[#This Row],[MandNr]]=1,"1 Stadt Bad Rappenau","2 Eigenbetrieb Stadtenwässerung"))</f>
        <v>1 Stadt Bad Rappenau</v>
      </c>
      <c r="C2468" s="19" t="str">
        <f>IF(OR(tabDaten[[#This Row],[art]]="00",tabDaten[[#This Row],[art]]="01",tabDaten[[#This Row],[art]]="60",tabDaten[[#This Row],[art]]="61"),"0 Verwaltungshaushalt","1 Vermögenshaushalt")</f>
        <v>1 Vermögenshaushalt</v>
      </c>
      <c r="D2468" s="19" t="str">
        <f>VLOOKUP(tabDaten[[#This Row],[art]],tabKontenart[],2,FALSE)</f>
        <v>11 Ausgaben VermögenshHH</v>
      </c>
      <c r="E2468" s="19" t="str">
        <f>LEFT(tabDaten[[#This Row],[Gld]],1) &amp; "    " &amp;VLOOKUP((tabDaten[[#This Row],[MandNr]]&amp;"x"&amp;LEFT(tabDaten[[#This Row],[Gld]],1)),tabGliederung[],2,FALSE)</f>
        <v xml:space="preserve">6    Bau- und Wohnungswesen, Verkehr </v>
      </c>
      <c r="F2468" s="19" t="str">
        <f>LEFT(tabDaten[[#This Row],[Gld]],2) &amp; "    " &amp;VLOOKUP((tabDaten[[#This Row],[MandNr]]&amp;"x"&amp;LEFT(tabDaten[[#This Row],[Gld]],2)),tabGliederung[],2,FALSE)</f>
        <v xml:space="preserve">63    Gemeindestraßen </v>
      </c>
      <c r="G246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8" s="19" t="str">
        <f>LEFT(tabDaten[[#This Row],[Gld]],4) &amp; "    " &amp;VLOOKUP((tabDaten[[#This Row],[MandNr]]&amp;"x"&amp;LEFT(tabDaten[[#This Row],[Gld]],4)),tabGliederung[],2,FALSE)</f>
        <v xml:space="preserve">6300    Gemeindestraßen </v>
      </c>
      <c r="I2468" s="19" t="str">
        <f>IF(OR(LEFT(tabDaten[[#This Row],[Grp]],1)*1=3,LEFT(tabDaten[[#This Row],[Grp]],1)*1=9),LEFT(tabDaten[[#This Row],[Grp]],2),LEFT(tabDaten[[#This Row],[Grp]],1))</f>
        <v>95</v>
      </c>
      <c r="J2468" s="19" t="str">
        <f>VLOOKUP(tabDaten[[#This Row],[GrpKurz]],tabGruppierung[],2,FALSE)</f>
        <v>A   Baumaßnahmen</v>
      </c>
      <c r="K246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6300-950000.085    Neubau Sophie-Luisen-Parkplatz   </v>
      </c>
      <c r="L2468" s="20">
        <f>IF(OR(tabDaten[[#This Row],[art]]="00",tabDaten[[#This Row],[art]]="10"),tabDaten[[#This Row],[Plan]],tabDaten[[#This Row],[Plan]]*-1)</f>
        <v>0</v>
      </c>
      <c r="M2468" s="21">
        <f>IF(OR(tabDaten[[#This Row],[art]]="00",tabDaten[[#This Row],[art]]="10",tabDaten[[#This Row],[art]]="60",tabDaten[[#This Row],[art]]="70"),tabDaten[[#This Row],[Rechnung]],tabDaten[[#This Row],[Rechnung]]*-1)</f>
        <v>250000</v>
      </c>
      <c r="N2468" s="44">
        <v>1</v>
      </c>
      <c r="O2468" s="45" t="s">
        <v>1025</v>
      </c>
      <c r="P2468" s="45" t="s">
        <v>1348</v>
      </c>
      <c r="Q2468" s="45" t="s">
        <v>1838</v>
      </c>
      <c r="R2468" s="45" t="s">
        <v>995</v>
      </c>
      <c r="S2468" s="45" t="s">
        <v>2022</v>
      </c>
      <c r="T2468" s="44" t="s">
        <v>2023</v>
      </c>
      <c r="U2468" s="46">
        <v>0</v>
      </c>
      <c r="V2468" s="46">
        <v>-250000</v>
      </c>
    </row>
    <row r="2469" spans="2:22" x14ac:dyDescent="0.2">
      <c r="B2469" s="19" t="str">
        <f>IF(tabDaten[[#This Row],[MandNr]]="","Fehler",IF(tabDaten[[#This Row],[MandNr]]=1,"1 Stadt Bad Rappenau","2 Eigenbetrieb Stadtenwässerung"))</f>
        <v>1 Stadt Bad Rappenau</v>
      </c>
      <c r="C2469" s="19" t="str">
        <f>IF(OR(tabDaten[[#This Row],[art]]="00",tabDaten[[#This Row],[art]]="01",tabDaten[[#This Row],[art]]="60",tabDaten[[#This Row],[art]]="61"),"0 Verwaltungshaushalt","1 Vermögenshaushalt")</f>
        <v>1 Vermögenshaushalt</v>
      </c>
      <c r="D2469" s="19" t="str">
        <f>VLOOKUP(tabDaten[[#This Row],[art]],tabKontenart[],2,FALSE)</f>
        <v>11 Ausgaben VermögenshHH</v>
      </c>
      <c r="E2469" s="19" t="str">
        <f>LEFT(tabDaten[[#This Row],[Gld]],1) &amp; "    " &amp;VLOOKUP((tabDaten[[#This Row],[MandNr]]&amp;"x"&amp;LEFT(tabDaten[[#This Row],[Gld]],1)),tabGliederung[],2,FALSE)</f>
        <v xml:space="preserve">6    Bau- und Wohnungswesen, Verkehr </v>
      </c>
      <c r="F2469" s="19" t="str">
        <f>LEFT(tabDaten[[#This Row],[Gld]],2) &amp; "    " &amp;VLOOKUP((tabDaten[[#This Row],[MandNr]]&amp;"x"&amp;LEFT(tabDaten[[#This Row],[Gld]],2)),tabGliederung[],2,FALSE)</f>
        <v xml:space="preserve">63    Gemeindestraßen </v>
      </c>
      <c r="G246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69" s="19" t="str">
        <f>LEFT(tabDaten[[#This Row],[Gld]],4) &amp; "    " &amp;VLOOKUP((tabDaten[[#This Row],[MandNr]]&amp;"x"&amp;LEFT(tabDaten[[#This Row],[Gld]],4)),tabGliederung[],2,FALSE)</f>
        <v xml:space="preserve">6300    Gemeindestraßen </v>
      </c>
      <c r="I2469" s="19" t="str">
        <f>IF(OR(LEFT(tabDaten[[#This Row],[Grp]],1)*1=3,LEFT(tabDaten[[#This Row],[Grp]],1)*1=9),LEFT(tabDaten[[#This Row],[Grp]],2),LEFT(tabDaten[[#This Row],[Grp]],1))</f>
        <v>95</v>
      </c>
      <c r="J2469" s="19" t="str">
        <f>VLOOKUP(tabDaten[[#This Row],[GrpKurz]],tabGruppierung[],2,FALSE)</f>
        <v>A   Baumaßnahmen</v>
      </c>
      <c r="K246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6300-950000.086    Sanierung Salinenstraße   </v>
      </c>
      <c r="L2469" s="20">
        <f>IF(OR(tabDaten[[#This Row],[art]]="00",tabDaten[[#This Row],[art]]="10"),tabDaten[[#This Row],[Plan]],tabDaten[[#This Row],[Plan]]*-1)</f>
        <v>-100000</v>
      </c>
      <c r="M2469" s="21">
        <f>IF(OR(tabDaten[[#This Row],[art]]="00",tabDaten[[#This Row],[art]]="10",tabDaten[[#This Row],[art]]="60",tabDaten[[#This Row],[art]]="70"),tabDaten[[#This Row],[Rechnung]],tabDaten[[#This Row],[Rechnung]]*-1)</f>
        <v>-100000</v>
      </c>
      <c r="N2469" s="44">
        <v>1</v>
      </c>
      <c r="O2469" s="45" t="s">
        <v>1025</v>
      </c>
      <c r="P2469" s="45" t="s">
        <v>1348</v>
      </c>
      <c r="Q2469" s="45" t="s">
        <v>1838</v>
      </c>
      <c r="R2469" s="45" t="s">
        <v>995</v>
      </c>
      <c r="S2469" s="45" t="s">
        <v>2077</v>
      </c>
      <c r="T2469" s="44" t="s">
        <v>2078</v>
      </c>
      <c r="U2469" s="46">
        <v>100000</v>
      </c>
      <c r="V2469" s="46">
        <v>100000</v>
      </c>
    </row>
    <row r="2470" spans="2:22" x14ac:dyDescent="0.2">
      <c r="B2470" s="19" t="str">
        <f>IF(tabDaten[[#This Row],[MandNr]]="","Fehler",IF(tabDaten[[#This Row],[MandNr]]=1,"1 Stadt Bad Rappenau","2 Eigenbetrieb Stadtenwässerung"))</f>
        <v>1 Stadt Bad Rappenau</v>
      </c>
      <c r="C2470" s="19" t="str">
        <f>IF(OR(tabDaten[[#This Row],[art]]="00",tabDaten[[#This Row],[art]]="01",tabDaten[[#This Row],[art]]="60",tabDaten[[#This Row],[art]]="61"),"0 Verwaltungshaushalt","1 Vermögenshaushalt")</f>
        <v>1 Vermögenshaushalt</v>
      </c>
      <c r="D2470" s="19" t="str">
        <f>VLOOKUP(tabDaten[[#This Row],[art]],tabKontenart[],2,FALSE)</f>
        <v>11 Ausgaben VermögenshHH</v>
      </c>
      <c r="E2470" s="19" t="str">
        <f>LEFT(tabDaten[[#This Row],[Gld]],1) &amp; "    " &amp;VLOOKUP((tabDaten[[#This Row],[MandNr]]&amp;"x"&amp;LEFT(tabDaten[[#This Row],[Gld]],1)),tabGliederung[],2,FALSE)</f>
        <v xml:space="preserve">6    Bau- und Wohnungswesen, Verkehr </v>
      </c>
      <c r="F2470" s="19" t="str">
        <f>LEFT(tabDaten[[#This Row],[Gld]],2) &amp; "    " &amp;VLOOKUP((tabDaten[[#This Row],[MandNr]]&amp;"x"&amp;LEFT(tabDaten[[#This Row],[Gld]],2)),tabGliederung[],2,FALSE)</f>
        <v xml:space="preserve">63    Gemeindestraßen </v>
      </c>
      <c r="G247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0" s="19" t="str">
        <f>LEFT(tabDaten[[#This Row],[Gld]],4) &amp; "    " &amp;VLOOKUP((tabDaten[[#This Row],[MandNr]]&amp;"x"&amp;LEFT(tabDaten[[#This Row],[Gld]],4)),tabGliederung[],2,FALSE)</f>
        <v xml:space="preserve">6300    Gemeindestraßen </v>
      </c>
      <c r="I2470" s="19" t="str">
        <f>IF(OR(LEFT(tabDaten[[#This Row],[Grp]],1)*1=3,LEFT(tabDaten[[#This Row],[Grp]],1)*1=9),LEFT(tabDaten[[#This Row],[Grp]],2),LEFT(tabDaten[[#This Row],[Grp]],1))</f>
        <v>95</v>
      </c>
      <c r="J2470" s="19" t="str">
        <f>VLOOKUP(tabDaten[[#This Row],[GrpKurz]],tabGruppierung[],2,FALSE)</f>
        <v>A   Baumaßnahmen</v>
      </c>
      <c r="K247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6300-950000.089    Erschließung Wohngebiet "Kandel", BR   </v>
      </c>
      <c r="L2470" s="20">
        <f>IF(OR(tabDaten[[#This Row],[art]]="00",tabDaten[[#This Row],[art]]="10"),tabDaten[[#This Row],[Plan]],tabDaten[[#This Row],[Plan]]*-1)</f>
        <v>-400000</v>
      </c>
      <c r="M2470" s="21">
        <f>IF(OR(tabDaten[[#This Row],[art]]="00",tabDaten[[#This Row],[art]]="10",tabDaten[[#This Row],[art]]="60",tabDaten[[#This Row],[art]]="70"),tabDaten[[#This Row],[Rechnung]],tabDaten[[#This Row],[Rechnung]]*-1)</f>
        <v>-401038.76</v>
      </c>
      <c r="N2470" s="44">
        <v>1</v>
      </c>
      <c r="O2470" s="45" t="s">
        <v>1025</v>
      </c>
      <c r="P2470" s="45" t="s">
        <v>1348</v>
      </c>
      <c r="Q2470" s="45" t="s">
        <v>1838</v>
      </c>
      <c r="R2470" s="45" t="s">
        <v>995</v>
      </c>
      <c r="S2470" s="45" t="s">
        <v>1816</v>
      </c>
      <c r="T2470" s="44" t="s">
        <v>337</v>
      </c>
      <c r="U2470" s="46">
        <v>400000</v>
      </c>
      <c r="V2470" s="46">
        <v>401038.76</v>
      </c>
    </row>
    <row r="2471" spans="2:22" x14ac:dyDescent="0.2">
      <c r="B2471" s="19" t="str">
        <f>IF(tabDaten[[#This Row],[MandNr]]="","Fehler",IF(tabDaten[[#This Row],[MandNr]]=1,"1 Stadt Bad Rappenau","2 Eigenbetrieb Stadtenwässerung"))</f>
        <v>1 Stadt Bad Rappenau</v>
      </c>
      <c r="C2471" s="19" t="str">
        <f>IF(OR(tabDaten[[#This Row],[art]]="00",tabDaten[[#This Row],[art]]="01",tabDaten[[#This Row],[art]]="60",tabDaten[[#This Row],[art]]="61"),"0 Verwaltungshaushalt","1 Vermögenshaushalt")</f>
        <v>1 Vermögenshaushalt</v>
      </c>
      <c r="D2471" s="19" t="str">
        <f>VLOOKUP(tabDaten[[#This Row],[art]],tabKontenart[],2,FALSE)</f>
        <v>11 Ausgaben VermögenshHH</v>
      </c>
      <c r="E2471" s="19" t="str">
        <f>LEFT(tabDaten[[#This Row],[Gld]],1) &amp; "    " &amp;VLOOKUP((tabDaten[[#This Row],[MandNr]]&amp;"x"&amp;LEFT(tabDaten[[#This Row],[Gld]],1)),tabGliederung[],2,FALSE)</f>
        <v xml:space="preserve">6    Bau- und Wohnungswesen, Verkehr </v>
      </c>
      <c r="F2471" s="19" t="str">
        <f>LEFT(tabDaten[[#This Row],[Gld]],2) &amp; "    " &amp;VLOOKUP((tabDaten[[#This Row],[MandNr]]&amp;"x"&amp;LEFT(tabDaten[[#This Row],[Gld]],2)),tabGliederung[],2,FALSE)</f>
        <v xml:space="preserve">63    Gemeindestraßen </v>
      </c>
      <c r="G247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1" s="19" t="str">
        <f>LEFT(tabDaten[[#This Row],[Gld]],4) &amp; "    " &amp;VLOOKUP((tabDaten[[#This Row],[MandNr]]&amp;"x"&amp;LEFT(tabDaten[[#This Row],[Gld]],4)),tabGliederung[],2,FALSE)</f>
        <v xml:space="preserve">6300    Gemeindestraßen </v>
      </c>
      <c r="I2471" s="19" t="str">
        <f>IF(OR(LEFT(tabDaten[[#This Row],[Grp]],1)*1=3,LEFT(tabDaten[[#This Row],[Grp]],1)*1=9),LEFT(tabDaten[[#This Row],[Grp]],2),LEFT(tabDaten[[#This Row],[Grp]],1))</f>
        <v>95</v>
      </c>
      <c r="J2471" s="19" t="str">
        <f>VLOOKUP(tabDaten[[#This Row],[GrpKurz]],tabGruppierung[],2,FALSE)</f>
        <v>A   Baumaßnahmen</v>
      </c>
      <c r="K247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6300-950000.095    Erweiterung des Radwegenetzes  </v>
      </c>
      <c r="L2471" s="20">
        <f>IF(OR(tabDaten[[#This Row],[art]]="00",tabDaten[[#This Row],[art]]="10"),tabDaten[[#This Row],[Plan]],tabDaten[[#This Row],[Plan]]*-1)</f>
        <v>-20000</v>
      </c>
      <c r="M2471" s="21">
        <f>IF(OR(tabDaten[[#This Row],[art]]="00",tabDaten[[#This Row],[art]]="10",tabDaten[[#This Row],[art]]="60",tabDaten[[#This Row],[art]]="70"),tabDaten[[#This Row],[Rechnung]],tabDaten[[#This Row],[Rechnung]]*-1)</f>
        <v>0</v>
      </c>
      <c r="N2471" s="44">
        <v>1</v>
      </c>
      <c r="O2471" s="45" t="s">
        <v>1025</v>
      </c>
      <c r="P2471" s="45" t="s">
        <v>1348</v>
      </c>
      <c r="Q2471" s="45" t="s">
        <v>1838</v>
      </c>
      <c r="R2471" s="45" t="s">
        <v>995</v>
      </c>
      <c r="S2471" s="45" t="s">
        <v>1820</v>
      </c>
      <c r="T2471" s="44" t="s">
        <v>338</v>
      </c>
      <c r="U2471" s="46">
        <v>20000</v>
      </c>
      <c r="V2471" s="46">
        <v>0</v>
      </c>
    </row>
    <row r="2472" spans="2:22" x14ac:dyDescent="0.2">
      <c r="B2472" s="19" t="str">
        <f>IF(tabDaten[[#This Row],[MandNr]]="","Fehler",IF(tabDaten[[#This Row],[MandNr]]=1,"1 Stadt Bad Rappenau","2 Eigenbetrieb Stadtenwässerung"))</f>
        <v>1 Stadt Bad Rappenau</v>
      </c>
      <c r="C2472" s="19" t="str">
        <f>IF(OR(tabDaten[[#This Row],[art]]="00",tabDaten[[#This Row],[art]]="01",tabDaten[[#This Row],[art]]="60",tabDaten[[#This Row],[art]]="61"),"0 Verwaltungshaushalt","1 Vermögenshaushalt")</f>
        <v>1 Vermögenshaushalt</v>
      </c>
      <c r="D2472" s="19" t="str">
        <f>VLOOKUP(tabDaten[[#This Row],[art]],tabKontenart[],2,FALSE)</f>
        <v>11 Ausgaben VermögenshHH</v>
      </c>
      <c r="E2472" s="19" t="str">
        <f>LEFT(tabDaten[[#This Row],[Gld]],1) &amp; "    " &amp;VLOOKUP((tabDaten[[#This Row],[MandNr]]&amp;"x"&amp;LEFT(tabDaten[[#This Row],[Gld]],1)),tabGliederung[],2,FALSE)</f>
        <v xml:space="preserve">6    Bau- und Wohnungswesen, Verkehr </v>
      </c>
      <c r="F2472" s="19" t="str">
        <f>LEFT(tabDaten[[#This Row],[Gld]],2) &amp; "    " &amp;VLOOKUP((tabDaten[[#This Row],[MandNr]]&amp;"x"&amp;LEFT(tabDaten[[#This Row],[Gld]],2)),tabGliederung[],2,FALSE)</f>
        <v xml:space="preserve">63    Gemeindestraßen </v>
      </c>
      <c r="G247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2" s="19" t="str">
        <f>LEFT(tabDaten[[#This Row],[Gld]],4) &amp; "    " &amp;VLOOKUP((tabDaten[[#This Row],[MandNr]]&amp;"x"&amp;LEFT(tabDaten[[#This Row],[Gld]],4)),tabGliederung[],2,FALSE)</f>
        <v xml:space="preserve">6300    Gemeindestraßen </v>
      </c>
      <c r="I2472" s="19" t="str">
        <f>IF(OR(LEFT(tabDaten[[#This Row],[Grp]],1)*1=3,LEFT(tabDaten[[#This Row],[Grp]],1)*1=9),LEFT(tabDaten[[#This Row],[Grp]],2),LEFT(tabDaten[[#This Row],[Grp]],1))</f>
        <v>95</v>
      </c>
      <c r="J2472" s="19" t="str">
        <f>VLOOKUP(tabDaten[[#This Row],[GrpKurz]],tabGruppierung[],2,FALSE)</f>
        <v>A   Baumaßnahmen</v>
      </c>
      <c r="K247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6300-950000.170    Erschließung Waldäcker 1. BA, Babstadt   </v>
      </c>
      <c r="L2472" s="20">
        <f>IF(OR(tabDaten[[#This Row],[art]]="00",tabDaten[[#This Row],[art]]="10"),tabDaten[[#This Row],[Plan]],tabDaten[[#This Row],[Plan]]*-1)</f>
        <v>-418000</v>
      </c>
      <c r="M2472" s="21">
        <f>IF(OR(tabDaten[[#This Row],[art]]="00",tabDaten[[#This Row],[art]]="10",tabDaten[[#This Row],[art]]="60",tabDaten[[#This Row],[art]]="70"),tabDaten[[#This Row],[Rechnung]],tabDaten[[#This Row],[Rechnung]]*-1)</f>
        <v>-70628.72</v>
      </c>
      <c r="N2472" s="44">
        <v>1</v>
      </c>
      <c r="O2472" s="45" t="s">
        <v>1025</v>
      </c>
      <c r="P2472" s="45" t="s">
        <v>1348</v>
      </c>
      <c r="Q2472" s="45" t="s">
        <v>1838</v>
      </c>
      <c r="R2472" s="45" t="s">
        <v>995</v>
      </c>
      <c r="S2472" s="45" t="s">
        <v>1817</v>
      </c>
      <c r="T2472" s="44" t="s">
        <v>339</v>
      </c>
      <c r="U2472" s="46">
        <v>418000</v>
      </c>
      <c r="V2472" s="46">
        <v>70628.72</v>
      </c>
    </row>
    <row r="2473" spans="2:22" x14ac:dyDescent="0.2">
      <c r="B2473" s="19" t="str">
        <f>IF(tabDaten[[#This Row],[MandNr]]="","Fehler",IF(tabDaten[[#This Row],[MandNr]]=1,"1 Stadt Bad Rappenau","2 Eigenbetrieb Stadtenwässerung"))</f>
        <v>1 Stadt Bad Rappenau</v>
      </c>
      <c r="C2473" s="19" t="str">
        <f>IF(OR(tabDaten[[#This Row],[art]]="00",tabDaten[[#This Row],[art]]="01",tabDaten[[#This Row],[art]]="60",tabDaten[[#This Row],[art]]="61"),"0 Verwaltungshaushalt","1 Vermögenshaushalt")</f>
        <v>1 Vermögenshaushalt</v>
      </c>
      <c r="D2473" s="19" t="str">
        <f>VLOOKUP(tabDaten[[#This Row],[art]],tabKontenart[],2,FALSE)</f>
        <v>11 Ausgaben VermögenshHH</v>
      </c>
      <c r="E2473" s="19" t="str">
        <f>LEFT(tabDaten[[#This Row],[Gld]],1) &amp; "    " &amp;VLOOKUP((tabDaten[[#This Row],[MandNr]]&amp;"x"&amp;LEFT(tabDaten[[#This Row],[Gld]],1)),tabGliederung[],2,FALSE)</f>
        <v xml:space="preserve">6    Bau- und Wohnungswesen, Verkehr </v>
      </c>
      <c r="F2473" s="19" t="str">
        <f>LEFT(tabDaten[[#This Row],[Gld]],2) &amp; "    " &amp;VLOOKUP((tabDaten[[#This Row],[MandNr]]&amp;"x"&amp;LEFT(tabDaten[[#This Row],[Gld]],2)),tabGliederung[],2,FALSE)</f>
        <v xml:space="preserve">63    Gemeindestraßen </v>
      </c>
      <c r="G247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3" s="19" t="str">
        <f>LEFT(tabDaten[[#This Row],[Gld]],4) &amp; "    " &amp;VLOOKUP((tabDaten[[#This Row],[MandNr]]&amp;"x"&amp;LEFT(tabDaten[[#This Row],[Gld]],4)),tabGliederung[],2,FALSE)</f>
        <v xml:space="preserve">6300    Gemeindestraßen </v>
      </c>
      <c r="I2473" s="19" t="str">
        <f>IF(OR(LEFT(tabDaten[[#This Row],[Grp]],1)*1=3,LEFT(tabDaten[[#This Row],[Grp]],1)*1=9),LEFT(tabDaten[[#This Row],[Grp]],2),LEFT(tabDaten[[#This Row],[Grp]],1))</f>
        <v>95</v>
      </c>
      <c r="J2473" s="19" t="str">
        <f>VLOOKUP(tabDaten[[#This Row],[GrpKurz]],tabGruppierung[],2,FALSE)</f>
        <v>A   Baumaßnahmen</v>
      </c>
      <c r="K247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6300-950000.171    Erschließung Waldäcker 2. BA, Babstadt   </v>
      </c>
      <c r="L2473" s="20">
        <f>IF(OR(tabDaten[[#This Row],[art]]="00",tabDaten[[#This Row],[art]]="10"),tabDaten[[#This Row],[Plan]],tabDaten[[#This Row],[Plan]]*-1)</f>
        <v>-882000</v>
      </c>
      <c r="M2473" s="21">
        <f>IF(OR(tabDaten[[#This Row],[art]]="00",tabDaten[[#This Row],[art]]="10",tabDaten[[#This Row],[art]]="60",tabDaten[[#This Row],[art]]="70"),tabDaten[[#This Row],[Rechnung]],tabDaten[[#This Row],[Rechnung]]*-1)</f>
        <v>-37143.46</v>
      </c>
      <c r="N2473" s="44">
        <v>1</v>
      </c>
      <c r="O2473" s="45" t="s">
        <v>1025</v>
      </c>
      <c r="P2473" s="45" t="s">
        <v>1348</v>
      </c>
      <c r="Q2473" s="45" t="s">
        <v>1838</v>
      </c>
      <c r="R2473" s="45" t="s">
        <v>995</v>
      </c>
      <c r="S2473" s="45" t="s">
        <v>2141</v>
      </c>
      <c r="T2473" s="44" t="s">
        <v>2176</v>
      </c>
      <c r="U2473" s="46">
        <v>882000</v>
      </c>
      <c r="V2473" s="46">
        <v>37143.46</v>
      </c>
    </row>
    <row r="2474" spans="2:22" x14ac:dyDescent="0.2">
      <c r="B2474" s="19" t="str">
        <f>IF(tabDaten[[#This Row],[MandNr]]="","Fehler",IF(tabDaten[[#This Row],[MandNr]]=1,"1 Stadt Bad Rappenau","2 Eigenbetrieb Stadtenwässerung"))</f>
        <v>1 Stadt Bad Rappenau</v>
      </c>
      <c r="C2474" s="19" t="str">
        <f>IF(OR(tabDaten[[#This Row],[art]]="00",tabDaten[[#This Row],[art]]="01",tabDaten[[#This Row],[art]]="60",tabDaten[[#This Row],[art]]="61"),"0 Verwaltungshaushalt","1 Vermögenshaushalt")</f>
        <v>1 Vermögenshaushalt</v>
      </c>
      <c r="D2474" s="19" t="str">
        <f>VLOOKUP(tabDaten[[#This Row],[art]],tabKontenart[],2,FALSE)</f>
        <v>11 Ausgaben VermögenshHH</v>
      </c>
      <c r="E2474" s="19" t="str">
        <f>LEFT(tabDaten[[#This Row],[Gld]],1) &amp; "    " &amp;VLOOKUP((tabDaten[[#This Row],[MandNr]]&amp;"x"&amp;LEFT(tabDaten[[#This Row],[Gld]],1)),tabGliederung[],2,FALSE)</f>
        <v xml:space="preserve">6    Bau- und Wohnungswesen, Verkehr </v>
      </c>
      <c r="F2474" s="19" t="str">
        <f>LEFT(tabDaten[[#This Row],[Gld]],2) &amp; "    " &amp;VLOOKUP((tabDaten[[#This Row],[MandNr]]&amp;"x"&amp;LEFT(tabDaten[[#This Row],[Gld]],2)),tabGliederung[],2,FALSE)</f>
        <v xml:space="preserve">63    Gemeindestraßen </v>
      </c>
      <c r="G247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4" s="19" t="str">
        <f>LEFT(tabDaten[[#This Row],[Gld]],4) &amp; "    " &amp;VLOOKUP((tabDaten[[#This Row],[MandNr]]&amp;"x"&amp;LEFT(tabDaten[[#This Row],[Gld]],4)),tabGliederung[],2,FALSE)</f>
        <v xml:space="preserve">6300    Gemeindestraßen </v>
      </c>
      <c r="I2474" s="19" t="str">
        <f>IF(OR(LEFT(tabDaten[[#This Row],[Grp]],1)*1=3,LEFT(tabDaten[[#This Row],[Grp]],1)*1=9),LEFT(tabDaten[[#This Row],[Grp]],2),LEFT(tabDaten[[#This Row],[Grp]],1))</f>
        <v>95</v>
      </c>
      <c r="J2474" s="19" t="str">
        <f>VLOOKUP(tabDaten[[#This Row],[GrpKurz]],tabGruppierung[],2,FALSE)</f>
        <v>A   Baumaßnahmen</v>
      </c>
      <c r="K247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6300-950000.213    Fürfelder Str. Nord   </v>
      </c>
      <c r="L2474" s="20">
        <f>IF(OR(tabDaten[[#This Row],[art]]="00",tabDaten[[#This Row],[art]]="10"),tabDaten[[#This Row],[Plan]],tabDaten[[#This Row],[Plan]]*-1)</f>
        <v>0</v>
      </c>
      <c r="M2474" s="21">
        <f>IF(OR(tabDaten[[#This Row],[art]]="00",tabDaten[[#This Row],[art]]="10",tabDaten[[#This Row],[art]]="60",tabDaten[[#This Row],[art]]="70"),tabDaten[[#This Row],[Rechnung]],tabDaten[[#This Row],[Rechnung]]*-1)</f>
        <v>-516.52</v>
      </c>
      <c r="N2474" s="44">
        <v>1</v>
      </c>
      <c r="O2474" s="45" t="s">
        <v>1025</v>
      </c>
      <c r="P2474" s="45" t="s">
        <v>1348</v>
      </c>
      <c r="Q2474" s="45" t="s">
        <v>1838</v>
      </c>
      <c r="R2474" s="45" t="s">
        <v>995</v>
      </c>
      <c r="S2474" s="45" t="s">
        <v>1070</v>
      </c>
      <c r="T2474" s="44" t="s">
        <v>2250</v>
      </c>
      <c r="U2474" s="46">
        <v>0</v>
      </c>
      <c r="V2474" s="46">
        <v>516.52</v>
      </c>
    </row>
    <row r="2475" spans="2:22" x14ac:dyDescent="0.2">
      <c r="B2475" s="19" t="str">
        <f>IF(tabDaten[[#This Row],[MandNr]]="","Fehler",IF(tabDaten[[#This Row],[MandNr]]=1,"1 Stadt Bad Rappenau","2 Eigenbetrieb Stadtenwässerung"))</f>
        <v>1 Stadt Bad Rappenau</v>
      </c>
      <c r="C2475" s="19" t="str">
        <f>IF(OR(tabDaten[[#This Row],[art]]="00",tabDaten[[#This Row],[art]]="01",tabDaten[[#This Row],[art]]="60",tabDaten[[#This Row],[art]]="61"),"0 Verwaltungshaushalt","1 Vermögenshaushalt")</f>
        <v>1 Vermögenshaushalt</v>
      </c>
      <c r="D2475" s="19" t="str">
        <f>VLOOKUP(tabDaten[[#This Row],[art]],tabKontenart[],2,FALSE)</f>
        <v>11 Ausgaben VermögenshHH</v>
      </c>
      <c r="E2475" s="19" t="str">
        <f>LEFT(tabDaten[[#This Row],[Gld]],1) &amp; "    " &amp;VLOOKUP((tabDaten[[#This Row],[MandNr]]&amp;"x"&amp;LEFT(tabDaten[[#This Row],[Gld]],1)),tabGliederung[],2,FALSE)</f>
        <v xml:space="preserve">6    Bau- und Wohnungswesen, Verkehr </v>
      </c>
      <c r="F2475" s="19" t="str">
        <f>LEFT(tabDaten[[#This Row],[Gld]],2) &amp; "    " &amp;VLOOKUP((tabDaten[[#This Row],[MandNr]]&amp;"x"&amp;LEFT(tabDaten[[#This Row],[Gld]],2)),tabGliederung[],2,FALSE)</f>
        <v xml:space="preserve">63    Gemeindestraßen </v>
      </c>
      <c r="G247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5" s="19" t="str">
        <f>LEFT(tabDaten[[#This Row],[Gld]],4) &amp; "    " &amp;VLOOKUP((tabDaten[[#This Row],[MandNr]]&amp;"x"&amp;LEFT(tabDaten[[#This Row],[Gld]],4)),tabGliederung[],2,FALSE)</f>
        <v xml:space="preserve">6300    Gemeindestraßen </v>
      </c>
      <c r="I2475" s="19" t="str">
        <f>IF(OR(LEFT(tabDaten[[#This Row],[Grp]],1)*1=3,LEFT(tabDaten[[#This Row],[Grp]],1)*1=9),LEFT(tabDaten[[#This Row],[Grp]],2),LEFT(tabDaten[[#This Row],[Grp]],1))</f>
        <v>95</v>
      </c>
      <c r="J2475" s="19" t="str">
        <f>VLOOKUP(tabDaten[[#This Row],[GrpKurz]],tabGruppierung[],2,FALSE)</f>
        <v>A   Baumaßnahmen</v>
      </c>
      <c r="K247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6300-950000.220    Gew. Gebiet Buchäcker - Resterschließung   </v>
      </c>
      <c r="L2475" s="20">
        <f>IF(OR(tabDaten[[#This Row],[art]]="00",tabDaten[[#This Row],[art]]="10"),tabDaten[[#This Row],[Plan]],tabDaten[[#This Row],[Plan]]*-1)</f>
        <v>0</v>
      </c>
      <c r="M2475" s="21">
        <f>IF(OR(tabDaten[[#This Row],[art]]="00",tabDaten[[#This Row],[art]]="10",tabDaten[[#This Row],[art]]="60",tabDaten[[#This Row],[art]]="70"),tabDaten[[#This Row],[Rechnung]],tabDaten[[#This Row],[Rechnung]]*-1)</f>
        <v>5307.24</v>
      </c>
      <c r="N2475" s="44">
        <v>1</v>
      </c>
      <c r="O2475" s="45" t="s">
        <v>1025</v>
      </c>
      <c r="P2475" s="45" t="s">
        <v>1348</v>
      </c>
      <c r="Q2475" s="45" t="s">
        <v>1838</v>
      </c>
      <c r="R2475" s="45" t="s">
        <v>995</v>
      </c>
      <c r="S2475" s="45" t="s">
        <v>1839</v>
      </c>
      <c r="T2475" s="44" t="s">
        <v>2251</v>
      </c>
      <c r="U2475" s="46">
        <v>0</v>
      </c>
      <c r="V2475" s="46">
        <v>-5307.24</v>
      </c>
    </row>
    <row r="2476" spans="2:22" x14ac:dyDescent="0.2">
      <c r="B2476" s="19" t="str">
        <f>IF(tabDaten[[#This Row],[MandNr]]="","Fehler",IF(tabDaten[[#This Row],[MandNr]]=1,"1 Stadt Bad Rappenau","2 Eigenbetrieb Stadtenwässerung"))</f>
        <v>1 Stadt Bad Rappenau</v>
      </c>
      <c r="C2476" s="19" t="str">
        <f>IF(OR(tabDaten[[#This Row],[art]]="00",tabDaten[[#This Row],[art]]="01",tabDaten[[#This Row],[art]]="60",tabDaten[[#This Row],[art]]="61"),"0 Verwaltungshaushalt","1 Vermögenshaushalt")</f>
        <v>1 Vermögenshaushalt</v>
      </c>
      <c r="D2476" s="19" t="str">
        <f>VLOOKUP(tabDaten[[#This Row],[art]],tabKontenart[],2,FALSE)</f>
        <v>11 Ausgaben VermögenshHH</v>
      </c>
      <c r="E2476" s="19" t="str">
        <f>LEFT(tabDaten[[#This Row],[Gld]],1) &amp; "    " &amp;VLOOKUP((tabDaten[[#This Row],[MandNr]]&amp;"x"&amp;LEFT(tabDaten[[#This Row],[Gld]],1)),tabGliederung[],2,FALSE)</f>
        <v xml:space="preserve">6    Bau- und Wohnungswesen, Verkehr </v>
      </c>
      <c r="F2476" s="19" t="str">
        <f>LEFT(tabDaten[[#This Row],[Gld]],2) &amp; "    " &amp;VLOOKUP((tabDaten[[#This Row],[MandNr]]&amp;"x"&amp;LEFT(tabDaten[[#This Row],[Gld]],2)),tabGliederung[],2,FALSE)</f>
        <v xml:space="preserve">63    Gemeindestraßen </v>
      </c>
      <c r="G247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6" s="19" t="str">
        <f>LEFT(tabDaten[[#This Row],[Gld]],4) &amp; "    " &amp;VLOOKUP((tabDaten[[#This Row],[MandNr]]&amp;"x"&amp;LEFT(tabDaten[[#This Row],[Gld]],4)),tabGliederung[],2,FALSE)</f>
        <v xml:space="preserve">6300    Gemeindestraßen </v>
      </c>
      <c r="I2476" s="19" t="str">
        <f>IF(OR(LEFT(tabDaten[[#This Row],[Grp]],1)*1=3,LEFT(tabDaten[[#This Row],[Grp]],1)*1=9),LEFT(tabDaten[[#This Row],[Grp]],2),LEFT(tabDaten[[#This Row],[Grp]],1))</f>
        <v>95</v>
      </c>
      <c r="J2476" s="19" t="str">
        <f>VLOOKUP(tabDaten[[#This Row],[GrpKurz]],tabGruppierung[],2,FALSE)</f>
        <v>A   Baumaßnahmen</v>
      </c>
      <c r="K247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6300-950000.221    Gewerbegebiet Buchäcker-Erweiterung   </v>
      </c>
      <c r="L2476" s="20">
        <f>IF(OR(tabDaten[[#This Row],[art]]="00",tabDaten[[#This Row],[art]]="10"),tabDaten[[#This Row],[Plan]],tabDaten[[#This Row],[Plan]]*-1)</f>
        <v>0</v>
      </c>
      <c r="M2476" s="21">
        <f>IF(OR(tabDaten[[#This Row],[art]]="00",tabDaten[[#This Row],[art]]="10",tabDaten[[#This Row],[art]]="60",tabDaten[[#This Row],[art]]="70"),tabDaten[[#This Row],[Rechnung]],tabDaten[[#This Row],[Rechnung]]*-1)</f>
        <v>420263.46</v>
      </c>
      <c r="N2476" s="44">
        <v>1</v>
      </c>
      <c r="O2476" s="45" t="s">
        <v>1025</v>
      </c>
      <c r="P2476" s="45" t="s">
        <v>1348</v>
      </c>
      <c r="Q2476" s="45" t="s">
        <v>1838</v>
      </c>
      <c r="R2476" s="45" t="s">
        <v>995</v>
      </c>
      <c r="S2476" s="45" t="s">
        <v>1075</v>
      </c>
      <c r="T2476" s="44" t="s">
        <v>340</v>
      </c>
      <c r="U2476" s="46">
        <v>0</v>
      </c>
      <c r="V2476" s="46">
        <v>-420263.46</v>
      </c>
    </row>
    <row r="2477" spans="2:22" x14ac:dyDescent="0.2">
      <c r="B2477" s="19" t="str">
        <f>IF(tabDaten[[#This Row],[MandNr]]="","Fehler",IF(tabDaten[[#This Row],[MandNr]]=1,"1 Stadt Bad Rappenau","2 Eigenbetrieb Stadtenwässerung"))</f>
        <v>1 Stadt Bad Rappenau</v>
      </c>
      <c r="C2477" s="19" t="str">
        <f>IF(OR(tabDaten[[#This Row],[art]]="00",tabDaten[[#This Row],[art]]="01",tabDaten[[#This Row],[art]]="60",tabDaten[[#This Row],[art]]="61"),"0 Verwaltungshaushalt","1 Vermögenshaushalt")</f>
        <v>1 Vermögenshaushalt</v>
      </c>
      <c r="D2477" s="19" t="str">
        <f>VLOOKUP(tabDaten[[#This Row],[art]],tabKontenart[],2,FALSE)</f>
        <v>11 Ausgaben VermögenshHH</v>
      </c>
      <c r="E2477" s="19" t="str">
        <f>LEFT(tabDaten[[#This Row],[Gld]],1) &amp; "    " &amp;VLOOKUP((tabDaten[[#This Row],[MandNr]]&amp;"x"&amp;LEFT(tabDaten[[#This Row],[Gld]],1)),tabGliederung[],2,FALSE)</f>
        <v xml:space="preserve">6    Bau- und Wohnungswesen, Verkehr </v>
      </c>
      <c r="F2477" s="19" t="str">
        <f>LEFT(tabDaten[[#This Row],[Gld]],2) &amp; "    " &amp;VLOOKUP((tabDaten[[#This Row],[MandNr]]&amp;"x"&amp;LEFT(tabDaten[[#This Row],[Gld]],2)),tabGliederung[],2,FALSE)</f>
        <v xml:space="preserve">63    Gemeindestraßen </v>
      </c>
      <c r="G247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7" s="19" t="str">
        <f>LEFT(tabDaten[[#This Row],[Gld]],4) &amp; "    " &amp;VLOOKUP((tabDaten[[#This Row],[MandNr]]&amp;"x"&amp;LEFT(tabDaten[[#This Row],[Gld]],4)),tabGliederung[],2,FALSE)</f>
        <v xml:space="preserve">6300    Gemeindestraßen </v>
      </c>
      <c r="I2477" s="19" t="str">
        <f>IF(OR(LEFT(tabDaten[[#This Row],[Grp]],1)*1=3,LEFT(tabDaten[[#This Row],[Grp]],1)*1=9),LEFT(tabDaten[[#This Row],[Grp]],2),LEFT(tabDaten[[#This Row],[Grp]],1))</f>
        <v>95</v>
      </c>
      <c r="J2477" s="19" t="str">
        <f>VLOOKUP(tabDaten[[#This Row],[GrpKurz]],tabGruppierung[],2,FALSE)</f>
        <v>A   Baumaßnahmen</v>
      </c>
      <c r="K247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6300-950000.222    Gewerbegebiet Buchäcker Norderweiterung   </v>
      </c>
      <c r="L2477" s="20">
        <f>IF(OR(tabDaten[[#This Row],[art]]="00",tabDaten[[#This Row],[art]]="10"),tabDaten[[#This Row],[Plan]],tabDaten[[#This Row],[Plan]]*-1)</f>
        <v>-50000</v>
      </c>
      <c r="M2477" s="21">
        <f>IF(OR(tabDaten[[#This Row],[art]]="00",tabDaten[[#This Row],[art]]="10",tabDaten[[#This Row],[art]]="60",tabDaten[[#This Row],[art]]="70"),tabDaten[[#This Row],[Rechnung]],tabDaten[[#This Row],[Rechnung]]*-1)</f>
        <v>-50000</v>
      </c>
      <c r="N2477" s="44">
        <v>1</v>
      </c>
      <c r="O2477" s="45" t="s">
        <v>1025</v>
      </c>
      <c r="P2477" s="45" t="s">
        <v>1348</v>
      </c>
      <c r="Q2477" s="45" t="s">
        <v>1838</v>
      </c>
      <c r="R2477" s="45" t="s">
        <v>995</v>
      </c>
      <c r="S2477" s="45" t="s">
        <v>2252</v>
      </c>
      <c r="T2477" s="44" t="s">
        <v>2253</v>
      </c>
      <c r="U2477" s="46">
        <v>50000</v>
      </c>
      <c r="V2477" s="46">
        <v>50000</v>
      </c>
    </row>
    <row r="2478" spans="2:22" x14ac:dyDescent="0.2">
      <c r="B2478" s="19" t="str">
        <f>IF(tabDaten[[#This Row],[MandNr]]="","Fehler",IF(tabDaten[[#This Row],[MandNr]]=1,"1 Stadt Bad Rappenau","2 Eigenbetrieb Stadtenwässerung"))</f>
        <v>1 Stadt Bad Rappenau</v>
      </c>
      <c r="C2478" s="19" t="str">
        <f>IF(OR(tabDaten[[#This Row],[art]]="00",tabDaten[[#This Row],[art]]="01",tabDaten[[#This Row],[art]]="60",tabDaten[[#This Row],[art]]="61"),"0 Verwaltungshaushalt","1 Vermögenshaushalt")</f>
        <v>1 Vermögenshaushalt</v>
      </c>
      <c r="D2478" s="19" t="str">
        <f>VLOOKUP(tabDaten[[#This Row],[art]],tabKontenart[],2,FALSE)</f>
        <v>11 Ausgaben VermögenshHH</v>
      </c>
      <c r="E2478" s="19" t="str">
        <f>LEFT(tabDaten[[#This Row],[Gld]],1) &amp; "    " &amp;VLOOKUP((tabDaten[[#This Row],[MandNr]]&amp;"x"&amp;LEFT(tabDaten[[#This Row],[Gld]],1)),tabGliederung[],2,FALSE)</f>
        <v xml:space="preserve">6    Bau- und Wohnungswesen, Verkehr </v>
      </c>
      <c r="F2478" s="19" t="str">
        <f>LEFT(tabDaten[[#This Row],[Gld]],2) &amp; "    " &amp;VLOOKUP((tabDaten[[#This Row],[MandNr]]&amp;"x"&amp;LEFT(tabDaten[[#This Row],[Gld]],2)),tabGliederung[],2,FALSE)</f>
        <v xml:space="preserve">63    Gemeindestraßen </v>
      </c>
      <c r="G247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8" s="19" t="str">
        <f>LEFT(tabDaten[[#This Row],[Gld]],4) &amp; "    " &amp;VLOOKUP((tabDaten[[#This Row],[MandNr]]&amp;"x"&amp;LEFT(tabDaten[[#This Row],[Gld]],4)),tabGliederung[],2,FALSE)</f>
        <v xml:space="preserve">6300    Gemeindestraßen </v>
      </c>
      <c r="I2478" s="19" t="str">
        <f>IF(OR(LEFT(tabDaten[[#This Row],[Grp]],1)*1=3,LEFT(tabDaten[[#This Row],[Grp]],1)*1=9),LEFT(tabDaten[[#This Row],[Grp]],2),LEFT(tabDaten[[#This Row],[Grp]],1))</f>
        <v>95</v>
      </c>
      <c r="J2478" s="19" t="str">
        <f>VLOOKUP(tabDaten[[#This Row],[GrpKurz]],tabGruppierung[],2,FALSE)</f>
        <v>A   Baumaßnahmen</v>
      </c>
      <c r="K247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6300-950000.223    Gewerbegebiet Buchäcker Westerweiterung   </v>
      </c>
      <c r="L2478" s="20">
        <f>IF(OR(tabDaten[[#This Row],[art]]="00",tabDaten[[#This Row],[art]]="10"),tabDaten[[#This Row],[Plan]],tabDaten[[#This Row],[Plan]]*-1)</f>
        <v>0</v>
      </c>
      <c r="M2478" s="21">
        <f>IF(OR(tabDaten[[#This Row],[art]]="00",tabDaten[[#This Row],[art]]="10",tabDaten[[#This Row],[art]]="60",tabDaten[[#This Row],[art]]="70"),tabDaten[[#This Row],[Rechnung]],tabDaten[[#This Row],[Rechnung]]*-1)</f>
        <v>-19000</v>
      </c>
      <c r="N2478" s="44">
        <v>1</v>
      </c>
      <c r="O2478" s="45" t="s">
        <v>1025</v>
      </c>
      <c r="P2478" s="45" t="s">
        <v>1348</v>
      </c>
      <c r="Q2478" s="45" t="s">
        <v>1838</v>
      </c>
      <c r="R2478" s="45" t="s">
        <v>995</v>
      </c>
      <c r="S2478" s="45" t="s">
        <v>2254</v>
      </c>
      <c r="T2478" s="44" t="s">
        <v>2255</v>
      </c>
      <c r="U2478" s="46">
        <v>0</v>
      </c>
      <c r="V2478" s="46">
        <v>19000</v>
      </c>
    </row>
    <row r="2479" spans="2:22" x14ac:dyDescent="0.2">
      <c r="B2479" s="19" t="str">
        <f>IF(tabDaten[[#This Row],[MandNr]]="","Fehler",IF(tabDaten[[#This Row],[MandNr]]=1,"1 Stadt Bad Rappenau","2 Eigenbetrieb Stadtenwässerung"))</f>
        <v>1 Stadt Bad Rappenau</v>
      </c>
      <c r="C2479" s="19" t="str">
        <f>IF(OR(tabDaten[[#This Row],[art]]="00",tabDaten[[#This Row],[art]]="01",tabDaten[[#This Row],[art]]="60",tabDaten[[#This Row],[art]]="61"),"0 Verwaltungshaushalt","1 Vermögenshaushalt")</f>
        <v>1 Vermögenshaushalt</v>
      </c>
      <c r="D2479" s="19" t="str">
        <f>VLOOKUP(tabDaten[[#This Row],[art]],tabKontenart[],2,FALSE)</f>
        <v>11 Ausgaben VermögenshHH</v>
      </c>
      <c r="E2479" s="19" t="str">
        <f>LEFT(tabDaten[[#This Row],[Gld]],1) &amp; "    " &amp;VLOOKUP((tabDaten[[#This Row],[MandNr]]&amp;"x"&amp;LEFT(tabDaten[[#This Row],[Gld]],1)),tabGliederung[],2,FALSE)</f>
        <v xml:space="preserve">6    Bau- und Wohnungswesen, Verkehr </v>
      </c>
      <c r="F2479" s="19" t="str">
        <f>LEFT(tabDaten[[#This Row],[Gld]],2) &amp; "    " &amp;VLOOKUP((tabDaten[[#This Row],[MandNr]]&amp;"x"&amp;LEFT(tabDaten[[#This Row],[Gld]],2)),tabGliederung[],2,FALSE)</f>
        <v xml:space="preserve">63    Gemeindestraßen </v>
      </c>
      <c r="G247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79" s="19" t="str">
        <f>LEFT(tabDaten[[#This Row],[Gld]],4) &amp; "    " &amp;VLOOKUP((tabDaten[[#This Row],[MandNr]]&amp;"x"&amp;LEFT(tabDaten[[#This Row],[Gld]],4)),tabGliederung[],2,FALSE)</f>
        <v xml:space="preserve">6300    Gemeindestraßen </v>
      </c>
      <c r="I2479" s="19" t="str">
        <f>IF(OR(LEFT(tabDaten[[#This Row],[Grp]],1)*1=3,LEFT(tabDaten[[#This Row],[Grp]],1)*1=9),LEFT(tabDaten[[#This Row],[Grp]],2),LEFT(tabDaten[[#This Row],[Grp]],1))</f>
        <v>95</v>
      </c>
      <c r="J2479" s="19" t="str">
        <f>VLOOKUP(tabDaten[[#This Row],[GrpKurz]],tabGruppierung[],2,FALSE)</f>
        <v>A   Baumaßnahmen</v>
      </c>
      <c r="K247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6300-950000.225    Gewerbegebiet Berg, Bonfeld   </v>
      </c>
      <c r="L2479" s="20">
        <f>IF(OR(tabDaten[[#This Row],[art]]="00",tabDaten[[#This Row],[art]]="10"),tabDaten[[#This Row],[Plan]],tabDaten[[#This Row],[Plan]]*-1)</f>
        <v>0</v>
      </c>
      <c r="M2479" s="21">
        <f>IF(OR(tabDaten[[#This Row],[art]]="00",tabDaten[[#This Row],[art]]="10",tabDaten[[#This Row],[art]]="60",tabDaten[[#This Row],[art]]="70"),tabDaten[[#This Row],[Rechnung]],tabDaten[[#This Row],[Rechnung]]*-1)</f>
        <v>-118000</v>
      </c>
      <c r="N2479" s="44">
        <v>1</v>
      </c>
      <c r="O2479" s="45" t="s">
        <v>1025</v>
      </c>
      <c r="P2479" s="45" t="s">
        <v>1348</v>
      </c>
      <c r="Q2479" s="45" t="s">
        <v>1838</v>
      </c>
      <c r="R2479" s="45" t="s">
        <v>995</v>
      </c>
      <c r="S2479" s="45" t="s">
        <v>1077</v>
      </c>
      <c r="T2479" s="44" t="s">
        <v>2256</v>
      </c>
      <c r="U2479" s="46">
        <v>0</v>
      </c>
      <c r="V2479" s="46">
        <v>118000</v>
      </c>
    </row>
    <row r="2480" spans="2:22" x14ac:dyDescent="0.2">
      <c r="B2480" s="19" t="str">
        <f>IF(tabDaten[[#This Row],[MandNr]]="","Fehler",IF(tabDaten[[#This Row],[MandNr]]=1,"1 Stadt Bad Rappenau","2 Eigenbetrieb Stadtenwässerung"))</f>
        <v>1 Stadt Bad Rappenau</v>
      </c>
      <c r="C2480" s="19" t="str">
        <f>IF(OR(tabDaten[[#This Row],[art]]="00",tabDaten[[#This Row],[art]]="01",tabDaten[[#This Row],[art]]="60",tabDaten[[#This Row],[art]]="61"),"0 Verwaltungshaushalt","1 Vermögenshaushalt")</f>
        <v>1 Vermögenshaushalt</v>
      </c>
      <c r="D2480" s="19" t="str">
        <f>VLOOKUP(tabDaten[[#This Row],[art]],tabKontenart[],2,FALSE)</f>
        <v>11 Ausgaben VermögenshHH</v>
      </c>
      <c r="E2480" s="19" t="str">
        <f>LEFT(tabDaten[[#This Row],[Gld]],1) &amp; "    " &amp;VLOOKUP((tabDaten[[#This Row],[MandNr]]&amp;"x"&amp;LEFT(tabDaten[[#This Row],[Gld]],1)),tabGliederung[],2,FALSE)</f>
        <v xml:space="preserve">6    Bau- und Wohnungswesen, Verkehr </v>
      </c>
      <c r="F2480" s="19" t="str">
        <f>LEFT(tabDaten[[#This Row],[Gld]],2) &amp; "    " &amp;VLOOKUP((tabDaten[[#This Row],[MandNr]]&amp;"x"&amp;LEFT(tabDaten[[#This Row],[Gld]],2)),tabGliederung[],2,FALSE)</f>
        <v xml:space="preserve">63    Gemeindestraßen </v>
      </c>
      <c r="G248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0" s="19" t="str">
        <f>LEFT(tabDaten[[#This Row],[Gld]],4) &amp; "    " &amp;VLOOKUP((tabDaten[[#This Row],[MandNr]]&amp;"x"&amp;LEFT(tabDaten[[#This Row],[Gld]],4)),tabGliederung[],2,FALSE)</f>
        <v xml:space="preserve">6300    Gemeindestraßen </v>
      </c>
      <c r="I2480" s="19" t="str">
        <f>IF(OR(LEFT(tabDaten[[#This Row],[Grp]],1)*1=3,LEFT(tabDaten[[#This Row],[Grp]],1)*1=9),LEFT(tabDaten[[#This Row],[Grp]],2),LEFT(tabDaten[[#This Row],[Grp]],1))</f>
        <v>95</v>
      </c>
      <c r="J2480" s="19" t="str">
        <f>VLOOKUP(tabDaten[[#This Row],[GrpKurz]],tabGruppierung[],2,FALSE)</f>
        <v>A   Baumaßnahmen</v>
      </c>
      <c r="K248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6300-950000.262    Wohngebiet Boppengrund, Bonfeld   </v>
      </c>
      <c r="L2480" s="20">
        <f>IF(OR(tabDaten[[#This Row],[art]]="00",tabDaten[[#This Row],[art]]="10"),tabDaten[[#This Row],[Plan]],tabDaten[[#This Row],[Plan]]*-1)</f>
        <v>0</v>
      </c>
      <c r="M2480" s="21">
        <f>IF(OR(tabDaten[[#This Row],[art]]="00",tabDaten[[#This Row],[art]]="10",tabDaten[[#This Row],[art]]="60",tabDaten[[#This Row],[art]]="70"),tabDaten[[#This Row],[Rechnung]],tabDaten[[#This Row],[Rechnung]]*-1)</f>
        <v>0</v>
      </c>
      <c r="N2480" s="44">
        <v>1</v>
      </c>
      <c r="O2480" s="45" t="s">
        <v>1025</v>
      </c>
      <c r="P2480" s="45" t="s">
        <v>1348</v>
      </c>
      <c r="Q2480" s="45" t="s">
        <v>1838</v>
      </c>
      <c r="R2480" s="45" t="s">
        <v>995</v>
      </c>
      <c r="S2480" s="45" t="s">
        <v>2177</v>
      </c>
      <c r="T2480" s="44" t="s">
        <v>2178</v>
      </c>
      <c r="U2480" s="46">
        <v>0</v>
      </c>
      <c r="V2480" s="46">
        <v>0</v>
      </c>
    </row>
    <row r="2481" spans="2:22" x14ac:dyDescent="0.2">
      <c r="B2481" s="19" t="str">
        <f>IF(tabDaten[[#This Row],[MandNr]]="","Fehler",IF(tabDaten[[#This Row],[MandNr]]=1,"1 Stadt Bad Rappenau","2 Eigenbetrieb Stadtenwässerung"))</f>
        <v>1 Stadt Bad Rappenau</v>
      </c>
      <c r="C2481" s="19" t="str">
        <f>IF(OR(tabDaten[[#This Row],[art]]="00",tabDaten[[#This Row],[art]]="01",tabDaten[[#This Row],[art]]="60",tabDaten[[#This Row],[art]]="61"),"0 Verwaltungshaushalt","1 Vermögenshaushalt")</f>
        <v>1 Vermögenshaushalt</v>
      </c>
      <c r="D2481" s="19" t="str">
        <f>VLOOKUP(tabDaten[[#This Row],[art]],tabKontenart[],2,FALSE)</f>
        <v>11 Ausgaben VermögenshHH</v>
      </c>
      <c r="E2481" s="19" t="str">
        <f>LEFT(tabDaten[[#This Row],[Gld]],1) &amp; "    " &amp;VLOOKUP((tabDaten[[#This Row],[MandNr]]&amp;"x"&amp;LEFT(tabDaten[[#This Row],[Gld]],1)),tabGliederung[],2,FALSE)</f>
        <v xml:space="preserve">6    Bau- und Wohnungswesen, Verkehr </v>
      </c>
      <c r="F2481" s="19" t="str">
        <f>LEFT(tabDaten[[#This Row],[Gld]],2) &amp; "    " &amp;VLOOKUP((tabDaten[[#This Row],[MandNr]]&amp;"x"&amp;LEFT(tabDaten[[#This Row],[Gld]],2)),tabGliederung[],2,FALSE)</f>
        <v xml:space="preserve">63    Gemeindestraßen </v>
      </c>
      <c r="G248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1" s="19" t="str">
        <f>LEFT(tabDaten[[#This Row],[Gld]],4) &amp; "    " &amp;VLOOKUP((tabDaten[[#This Row],[MandNr]]&amp;"x"&amp;LEFT(tabDaten[[#This Row],[Gld]],4)),tabGliederung[],2,FALSE)</f>
        <v xml:space="preserve">6300    Gemeindestraßen </v>
      </c>
      <c r="I2481" s="19" t="str">
        <f>IF(OR(LEFT(tabDaten[[#This Row],[Grp]],1)*1=3,LEFT(tabDaten[[#This Row],[Grp]],1)*1=9),LEFT(tabDaten[[#This Row],[Grp]],2),LEFT(tabDaten[[#This Row],[Grp]],1))</f>
        <v>95</v>
      </c>
      <c r="J2481" s="19" t="str">
        <f>VLOOKUP(tabDaten[[#This Row],[GrpKurz]],tabGruppierung[],2,FALSE)</f>
        <v>A   Baumaßnahmen</v>
      </c>
      <c r="K248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6300-950000.314    Gehwegerneuerung Bonfelder Straße (B39) in Fürfeld  </v>
      </c>
      <c r="L2481" s="20">
        <f>IF(OR(tabDaten[[#This Row],[art]]="00",tabDaten[[#This Row],[art]]="10"),tabDaten[[#This Row],[Plan]],tabDaten[[#This Row],[Plan]]*-1)</f>
        <v>-150000</v>
      </c>
      <c r="M2481" s="21">
        <f>IF(OR(tabDaten[[#This Row],[art]]="00",tabDaten[[#This Row],[art]]="10",tabDaten[[#This Row],[art]]="60",tabDaten[[#This Row],[art]]="70"),tabDaten[[#This Row],[Rechnung]],tabDaten[[#This Row],[Rechnung]]*-1)</f>
        <v>-150000</v>
      </c>
      <c r="N2481" s="44">
        <v>1</v>
      </c>
      <c r="O2481" s="45" t="s">
        <v>1025</v>
      </c>
      <c r="P2481" s="45" t="s">
        <v>1348</v>
      </c>
      <c r="Q2481" s="45" t="s">
        <v>1838</v>
      </c>
      <c r="R2481" s="45" t="s">
        <v>995</v>
      </c>
      <c r="S2481" s="45" t="s">
        <v>2257</v>
      </c>
      <c r="T2481" s="44" t="s">
        <v>2258</v>
      </c>
      <c r="U2481" s="46">
        <v>150000</v>
      </c>
      <c r="V2481" s="46">
        <v>150000</v>
      </c>
    </row>
    <row r="2482" spans="2:22" x14ac:dyDescent="0.2">
      <c r="B2482" s="19" t="str">
        <f>IF(tabDaten[[#This Row],[MandNr]]="","Fehler",IF(tabDaten[[#This Row],[MandNr]]=1,"1 Stadt Bad Rappenau","2 Eigenbetrieb Stadtenwässerung"))</f>
        <v>1 Stadt Bad Rappenau</v>
      </c>
      <c r="C2482" s="19" t="str">
        <f>IF(OR(tabDaten[[#This Row],[art]]="00",tabDaten[[#This Row],[art]]="01",tabDaten[[#This Row],[art]]="60",tabDaten[[#This Row],[art]]="61"),"0 Verwaltungshaushalt","1 Vermögenshaushalt")</f>
        <v>1 Vermögenshaushalt</v>
      </c>
      <c r="D2482" s="19" t="str">
        <f>VLOOKUP(tabDaten[[#This Row],[art]],tabKontenart[],2,FALSE)</f>
        <v>11 Ausgaben VermögenshHH</v>
      </c>
      <c r="E2482" s="19" t="str">
        <f>LEFT(tabDaten[[#This Row],[Gld]],1) &amp; "    " &amp;VLOOKUP((tabDaten[[#This Row],[MandNr]]&amp;"x"&amp;LEFT(tabDaten[[#This Row],[Gld]],1)),tabGliederung[],2,FALSE)</f>
        <v xml:space="preserve">6    Bau- und Wohnungswesen, Verkehr </v>
      </c>
      <c r="F2482" s="19" t="str">
        <f>LEFT(tabDaten[[#This Row],[Gld]],2) &amp; "    " &amp;VLOOKUP((tabDaten[[#This Row],[MandNr]]&amp;"x"&amp;LEFT(tabDaten[[#This Row],[Gld]],2)),tabGliederung[],2,FALSE)</f>
        <v xml:space="preserve">63    Gemeindestraßen </v>
      </c>
      <c r="G248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2" s="19" t="str">
        <f>LEFT(tabDaten[[#This Row],[Gld]],4) &amp; "    " &amp;VLOOKUP((tabDaten[[#This Row],[MandNr]]&amp;"x"&amp;LEFT(tabDaten[[#This Row],[Gld]],4)),tabGliederung[],2,FALSE)</f>
        <v xml:space="preserve">6300    Gemeindestraßen </v>
      </c>
      <c r="I2482" s="19" t="str">
        <f>IF(OR(LEFT(tabDaten[[#This Row],[Grp]],1)*1=3,LEFT(tabDaten[[#This Row],[Grp]],1)*1=9),LEFT(tabDaten[[#This Row],[Grp]],2),LEFT(tabDaten[[#This Row],[Grp]],1))</f>
        <v>95</v>
      </c>
      <c r="J2482" s="19" t="str">
        <f>VLOOKUP(tabDaten[[#This Row],[GrpKurz]],tabGruppierung[],2,FALSE)</f>
        <v>A   Baumaßnahmen</v>
      </c>
      <c r="K248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6300-950000.315    Straßenerneuerung Mörikestraße, Fürfeld   </v>
      </c>
      <c r="L2482" s="20">
        <f>IF(OR(tabDaten[[#This Row],[art]]="00",tabDaten[[#This Row],[art]]="10"),tabDaten[[#This Row],[Plan]],tabDaten[[#This Row],[Plan]]*-1)</f>
        <v>-30000</v>
      </c>
      <c r="M2482" s="21">
        <f>IF(OR(tabDaten[[#This Row],[art]]="00",tabDaten[[#This Row],[art]]="10",tabDaten[[#This Row],[art]]="60",tabDaten[[#This Row],[art]]="70"),tabDaten[[#This Row],[Rechnung]],tabDaten[[#This Row],[Rechnung]]*-1)</f>
        <v>-30000</v>
      </c>
      <c r="N2482" s="44">
        <v>1</v>
      </c>
      <c r="O2482" s="45" t="s">
        <v>1025</v>
      </c>
      <c r="P2482" s="45" t="s">
        <v>1348</v>
      </c>
      <c r="Q2482" s="45" t="s">
        <v>1838</v>
      </c>
      <c r="R2482" s="45" t="s">
        <v>995</v>
      </c>
      <c r="S2482" s="45" t="s">
        <v>2259</v>
      </c>
      <c r="T2482" s="44" t="s">
        <v>2260</v>
      </c>
      <c r="U2482" s="46">
        <v>30000</v>
      </c>
      <c r="V2482" s="46">
        <v>30000</v>
      </c>
    </row>
    <row r="2483" spans="2:22" x14ac:dyDescent="0.2">
      <c r="B2483" s="19" t="str">
        <f>IF(tabDaten[[#This Row],[MandNr]]="","Fehler",IF(tabDaten[[#This Row],[MandNr]]=1,"1 Stadt Bad Rappenau","2 Eigenbetrieb Stadtenwässerung"))</f>
        <v>1 Stadt Bad Rappenau</v>
      </c>
      <c r="C2483" s="19" t="str">
        <f>IF(OR(tabDaten[[#This Row],[art]]="00",tabDaten[[#This Row],[art]]="01",tabDaten[[#This Row],[art]]="60",tabDaten[[#This Row],[art]]="61"),"0 Verwaltungshaushalt","1 Vermögenshaushalt")</f>
        <v>1 Vermögenshaushalt</v>
      </c>
      <c r="D2483" s="19" t="str">
        <f>VLOOKUP(tabDaten[[#This Row],[art]],tabKontenart[],2,FALSE)</f>
        <v>11 Ausgaben VermögenshHH</v>
      </c>
      <c r="E2483" s="19" t="str">
        <f>LEFT(tabDaten[[#This Row],[Gld]],1) &amp; "    " &amp;VLOOKUP((tabDaten[[#This Row],[MandNr]]&amp;"x"&amp;LEFT(tabDaten[[#This Row],[Gld]],1)),tabGliederung[],2,FALSE)</f>
        <v xml:space="preserve">6    Bau- und Wohnungswesen, Verkehr </v>
      </c>
      <c r="F2483" s="19" t="str">
        <f>LEFT(tabDaten[[#This Row],[Gld]],2) &amp; "    " &amp;VLOOKUP((tabDaten[[#This Row],[MandNr]]&amp;"x"&amp;LEFT(tabDaten[[#This Row],[Gld]],2)),tabGliederung[],2,FALSE)</f>
        <v xml:space="preserve">63    Gemeindestraßen </v>
      </c>
      <c r="G248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3" s="19" t="str">
        <f>LEFT(tabDaten[[#This Row],[Gld]],4) &amp; "    " &amp;VLOOKUP((tabDaten[[#This Row],[MandNr]]&amp;"x"&amp;LEFT(tabDaten[[#This Row],[Gld]],4)),tabGliederung[],2,FALSE)</f>
        <v xml:space="preserve">6300    Gemeindestraßen </v>
      </c>
      <c r="I2483" s="19" t="str">
        <f>IF(OR(LEFT(tabDaten[[#This Row],[Grp]],1)*1=3,LEFT(tabDaten[[#This Row],[Grp]],1)*1=9),LEFT(tabDaten[[#This Row],[Grp]],2),LEFT(tabDaten[[#This Row],[Grp]],1))</f>
        <v>95</v>
      </c>
      <c r="J2483" s="19" t="str">
        <f>VLOOKUP(tabDaten[[#This Row],[GrpKurz]],tabGruppierung[],2,FALSE)</f>
        <v>A   Baumaßnahmen</v>
      </c>
      <c r="K248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6300-950000.341    Erschließung Mühlwiesen Fürfeld  </v>
      </c>
      <c r="L2483" s="20">
        <f>IF(OR(tabDaten[[#This Row],[art]]="00",tabDaten[[#This Row],[art]]="10"),tabDaten[[#This Row],[Plan]],tabDaten[[#This Row],[Plan]]*-1)</f>
        <v>0</v>
      </c>
      <c r="M2483" s="21">
        <f>IF(OR(tabDaten[[#This Row],[art]]="00",tabDaten[[#This Row],[art]]="10",tabDaten[[#This Row],[art]]="60",tabDaten[[#This Row],[art]]="70"),tabDaten[[#This Row],[Rechnung]],tabDaten[[#This Row],[Rechnung]]*-1)</f>
        <v>24820.91</v>
      </c>
      <c r="N2483" s="44">
        <v>1</v>
      </c>
      <c r="O2483" s="45" t="s">
        <v>1025</v>
      </c>
      <c r="P2483" s="45" t="s">
        <v>1348</v>
      </c>
      <c r="Q2483" s="45" t="s">
        <v>1838</v>
      </c>
      <c r="R2483" s="45" t="s">
        <v>995</v>
      </c>
      <c r="S2483" s="45" t="s">
        <v>1818</v>
      </c>
      <c r="T2483" s="44" t="s">
        <v>2261</v>
      </c>
      <c r="U2483" s="46">
        <v>0</v>
      </c>
      <c r="V2483" s="46">
        <v>-24820.91</v>
      </c>
    </row>
    <row r="2484" spans="2:22" x14ac:dyDescent="0.2">
      <c r="B2484" s="19" t="str">
        <f>IF(tabDaten[[#This Row],[MandNr]]="","Fehler",IF(tabDaten[[#This Row],[MandNr]]=1,"1 Stadt Bad Rappenau","2 Eigenbetrieb Stadtenwässerung"))</f>
        <v>1 Stadt Bad Rappenau</v>
      </c>
      <c r="C2484" s="19" t="str">
        <f>IF(OR(tabDaten[[#This Row],[art]]="00",tabDaten[[#This Row],[art]]="01",tabDaten[[#This Row],[art]]="60",tabDaten[[#This Row],[art]]="61"),"0 Verwaltungshaushalt","1 Vermögenshaushalt")</f>
        <v>1 Vermögenshaushalt</v>
      </c>
      <c r="D2484" s="19" t="str">
        <f>VLOOKUP(tabDaten[[#This Row],[art]],tabKontenart[],2,FALSE)</f>
        <v>11 Ausgaben VermögenshHH</v>
      </c>
      <c r="E2484" s="19" t="str">
        <f>LEFT(tabDaten[[#This Row],[Gld]],1) &amp; "    " &amp;VLOOKUP((tabDaten[[#This Row],[MandNr]]&amp;"x"&amp;LEFT(tabDaten[[#This Row],[Gld]],1)),tabGliederung[],2,FALSE)</f>
        <v xml:space="preserve">6    Bau- und Wohnungswesen, Verkehr </v>
      </c>
      <c r="F2484" s="19" t="str">
        <f>LEFT(tabDaten[[#This Row],[Gld]],2) &amp; "    " &amp;VLOOKUP((tabDaten[[#This Row],[MandNr]]&amp;"x"&amp;LEFT(tabDaten[[#This Row],[Gld]],2)),tabGliederung[],2,FALSE)</f>
        <v xml:space="preserve">63    Gemeindestraßen </v>
      </c>
      <c r="G248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4" s="19" t="str">
        <f>LEFT(tabDaten[[#This Row],[Gld]],4) &amp; "    " &amp;VLOOKUP((tabDaten[[#This Row],[MandNr]]&amp;"x"&amp;LEFT(tabDaten[[#This Row],[Gld]],4)),tabGliederung[],2,FALSE)</f>
        <v xml:space="preserve">6300    Gemeindestraßen </v>
      </c>
      <c r="I2484" s="19" t="str">
        <f>IF(OR(LEFT(tabDaten[[#This Row],[Grp]],1)*1=3,LEFT(tabDaten[[#This Row],[Grp]],1)*1=9),LEFT(tabDaten[[#This Row],[Grp]],2),LEFT(tabDaten[[#This Row],[Grp]],1))</f>
        <v>95</v>
      </c>
      <c r="J2484" s="19" t="str">
        <f>VLOOKUP(tabDaten[[#This Row],[GrpKurz]],tabGruppierung[],2,FALSE)</f>
        <v>A   Baumaßnahmen</v>
      </c>
      <c r="K248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6300-950000.390    Erschließung Baugebiet Halmesäcker   </v>
      </c>
      <c r="L2484" s="20">
        <f>IF(OR(tabDaten[[#This Row],[art]]="00",tabDaten[[#This Row],[art]]="10"),tabDaten[[#This Row],[Plan]],tabDaten[[#This Row],[Plan]]*-1)</f>
        <v>-100000</v>
      </c>
      <c r="M2484" s="21">
        <f>IF(OR(tabDaten[[#This Row],[art]]="00",tabDaten[[#This Row],[art]]="10",tabDaten[[#This Row],[art]]="60",tabDaten[[#This Row],[art]]="70"),tabDaten[[#This Row],[Rechnung]],tabDaten[[#This Row],[Rechnung]]*-1)</f>
        <v>-100000</v>
      </c>
      <c r="N2484" s="44">
        <v>1</v>
      </c>
      <c r="O2484" s="45" t="s">
        <v>1025</v>
      </c>
      <c r="P2484" s="45" t="s">
        <v>1348</v>
      </c>
      <c r="Q2484" s="45" t="s">
        <v>1838</v>
      </c>
      <c r="R2484" s="45" t="s">
        <v>995</v>
      </c>
      <c r="S2484" s="45" t="s">
        <v>2179</v>
      </c>
      <c r="T2484" s="44" t="s">
        <v>2180</v>
      </c>
      <c r="U2484" s="46">
        <v>100000</v>
      </c>
      <c r="V2484" s="46">
        <v>100000</v>
      </c>
    </row>
    <row r="2485" spans="2:22" x14ac:dyDescent="0.2">
      <c r="B2485" s="19" t="str">
        <f>IF(tabDaten[[#This Row],[MandNr]]="","Fehler",IF(tabDaten[[#This Row],[MandNr]]=1,"1 Stadt Bad Rappenau","2 Eigenbetrieb Stadtenwässerung"))</f>
        <v>1 Stadt Bad Rappenau</v>
      </c>
      <c r="C2485" s="19" t="str">
        <f>IF(OR(tabDaten[[#This Row],[art]]="00",tabDaten[[#This Row],[art]]="01",tabDaten[[#This Row],[art]]="60",tabDaten[[#This Row],[art]]="61"),"0 Verwaltungshaushalt","1 Vermögenshaushalt")</f>
        <v>1 Vermögenshaushalt</v>
      </c>
      <c r="D2485" s="19" t="str">
        <f>VLOOKUP(tabDaten[[#This Row],[art]],tabKontenart[],2,FALSE)</f>
        <v>11 Ausgaben VermögenshHH</v>
      </c>
      <c r="E2485" s="19" t="str">
        <f>LEFT(tabDaten[[#This Row],[Gld]],1) &amp; "    " &amp;VLOOKUP((tabDaten[[#This Row],[MandNr]]&amp;"x"&amp;LEFT(tabDaten[[#This Row],[Gld]],1)),tabGliederung[],2,FALSE)</f>
        <v xml:space="preserve">6    Bau- und Wohnungswesen, Verkehr </v>
      </c>
      <c r="F2485" s="19" t="str">
        <f>LEFT(tabDaten[[#This Row],[Gld]],2) &amp; "    " &amp;VLOOKUP((tabDaten[[#This Row],[MandNr]]&amp;"x"&amp;LEFT(tabDaten[[#This Row],[Gld]],2)),tabGliederung[],2,FALSE)</f>
        <v xml:space="preserve">63    Gemeindestraßen </v>
      </c>
      <c r="G248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5" s="19" t="str">
        <f>LEFT(tabDaten[[#This Row],[Gld]],4) &amp; "    " &amp;VLOOKUP((tabDaten[[#This Row],[MandNr]]&amp;"x"&amp;LEFT(tabDaten[[#This Row],[Gld]],4)),tabGliederung[],2,FALSE)</f>
        <v xml:space="preserve">6300    Gemeindestraßen </v>
      </c>
      <c r="I2485" s="19" t="str">
        <f>IF(OR(LEFT(tabDaten[[#This Row],[Grp]],1)*1=3,LEFT(tabDaten[[#This Row],[Grp]],1)*1=9),LEFT(tabDaten[[#This Row],[Grp]],2),LEFT(tabDaten[[#This Row],[Grp]],1))</f>
        <v>95</v>
      </c>
      <c r="J2485" s="19" t="str">
        <f>VLOOKUP(tabDaten[[#This Row],[GrpKurz]],tabGruppierung[],2,FALSE)</f>
        <v>A   Baumaßnahmen</v>
      </c>
      <c r="K248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6300-950000.482    Kobach III Grombach  </v>
      </c>
      <c r="L2485" s="20">
        <f>IF(OR(tabDaten[[#This Row],[art]]="00",tabDaten[[#This Row],[art]]="10"),tabDaten[[#This Row],[Plan]],tabDaten[[#This Row],[Plan]]*-1)</f>
        <v>0</v>
      </c>
      <c r="M2485" s="21">
        <f>IF(OR(tabDaten[[#This Row],[art]]="00",tabDaten[[#This Row],[art]]="10",tabDaten[[#This Row],[art]]="60",tabDaten[[#This Row],[art]]="70"),tabDaten[[#This Row],[Rechnung]],tabDaten[[#This Row],[Rechnung]]*-1)</f>
        <v>0</v>
      </c>
      <c r="N2485" s="44">
        <v>1</v>
      </c>
      <c r="O2485" s="45" t="s">
        <v>1025</v>
      </c>
      <c r="P2485" s="45" t="s">
        <v>1348</v>
      </c>
      <c r="Q2485" s="45" t="s">
        <v>1838</v>
      </c>
      <c r="R2485" s="45" t="s">
        <v>995</v>
      </c>
      <c r="S2485" s="45" t="s">
        <v>1589</v>
      </c>
      <c r="T2485" s="44" t="s">
        <v>341</v>
      </c>
      <c r="U2485" s="46">
        <v>0</v>
      </c>
      <c r="V2485" s="46">
        <v>0</v>
      </c>
    </row>
    <row r="2486" spans="2:22" x14ac:dyDescent="0.2">
      <c r="B2486" s="19" t="str">
        <f>IF(tabDaten[[#This Row],[MandNr]]="","Fehler",IF(tabDaten[[#This Row],[MandNr]]=1,"1 Stadt Bad Rappenau","2 Eigenbetrieb Stadtenwässerung"))</f>
        <v>1 Stadt Bad Rappenau</v>
      </c>
      <c r="C2486" s="19" t="str">
        <f>IF(OR(tabDaten[[#This Row],[art]]="00",tabDaten[[#This Row],[art]]="01",tabDaten[[#This Row],[art]]="60",tabDaten[[#This Row],[art]]="61"),"0 Verwaltungshaushalt","1 Vermögenshaushalt")</f>
        <v>1 Vermögenshaushalt</v>
      </c>
      <c r="D2486" s="19" t="str">
        <f>VLOOKUP(tabDaten[[#This Row],[art]],tabKontenart[],2,FALSE)</f>
        <v>11 Ausgaben VermögenshHH</v>
      </c>
      <c r="E2486" s="19" t="str">
        <f>LEFT(tabDaten[[#This Row],[Gld]],1) &amp; "    " &amp;VLOOKUP((tabDaten[[#This Row],[MandNr]]&amp;"x"&amp;LEFT(tabDaten[[#This Row],[Gld]],1)),tabGliederung[],2,FALSE)</f>
        <v xml:space="preserve">6    Bau- und Wohnungswesen, Verkehr </v>
      </c>
      <c r="F2486" s="19" t="str">
        <f>LEFT(tabDaten[[#This Row],[Gld]],2) &amp; "    " &amp;VLOOKUP((tabDaten[[#This Row],[MandNr]]&amp;"x"&amp;LEFT(tabDaten[[#This Row],[Gld]],2)),tabGliederung[],2,FALSE)</f>
        <v xml:space="preserve">63    Gemeindestraßen </v>
      </c>
      <c r="G248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6" s="19" t="str">
        <f>LEFT(tabDaten[[#This Row],[Gld]],4) &amp; "    " &amp;VLOOKUP((tabDaten[[#This Row],[MandNr]]&amp;"x"&amp;LEFT(tabDaten[[#This Row],[Gld]],4)),tabGliederung[],2,FALSE)</f>
        <v xml:space="preserve">6300    Gemeindestraßen </v>
      </c>
      <c r="I2486" s="19" t="str">
        <f>IF(OR(LEFT(tabDaten[[#This Row],[Grp]],1)*1=3,LEFT(tabDaten[[#This Row],[Grp]],1)*1=9),LEFT(tabDaten[[#This Row],[Grp]],2),LEFT(tabDaten[[#This Row],[Grp]],1))</f>
        <v>95</v>
      </c>
      <c r="J2486" s="19" t="str">
        <f>VLOOKUP(tabDaten[[#This Row],[GrpKurz]],tabGruppierung[],2,FALSE)</f>
        <v>A   Baumaßnahmen</v>
      </c>
      <c r="K248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6300-950000.510    Wohngebiet Neckarblick, Heinsheim   </v>
      </c>
      <c r="L2486" s="20">
        <f>IF(OR(tabDaten[[#This Row],[art]]="00",tabDaten[[#This Row],[art]]="10"),tabDaten[[#This Row],[Plan]],tabDaten[[#This Row],[Plan]]*-1)</f>
        <v>-35000</v>
      </c>
      <c r="M2486" s="21">
        <f>IF(OR(tabDaten[[#This Row],[art]]="00",tabDaten[[#This Row],[art]]="10",tabDaten[[#This Row],[art]]="60",tabDaten[[#This Row],[art]]="70"),tabDaten[[#This Row],[Rechnung]],tabDaten[[#This Row],[Rechnung]]*-1)</f>
        <v>-35000</v>
      </c>
      <c r="N2486" s="44">
        <v>1</v>
      </c>
      <c r="O2486" s="45" t="s">
        <v>1025</v>
      </c>
      <c r="P2486" s="45" t="s">
        <v>1348</v>
      </c>
      <c r="Q2486" s="45" t="s">
        <v>1838</v>
      </c>
      <c r="R2486" s="45" t="s">
        <v>995</v>
      </c>
      <c r="S2486" s="45" t="s">
        <v>2181</v>
      </c>
      <c r="T2486" s="44" t="s">
        <v>2182</v>
      </c>
      <c r="U2486" s="46">
        <v>35000</v>
      </c>
      <c r="V2486" s="46">
        <v>35000</v>
      </c>
    </row>
    <row r="2487" spans="2:22" x14ac:dyDescent="0.2">
      <c r="B2487" s="19" t="str">
        <f>IF(tabDaten[[#This Row],[MandNr]]="","Fehler",IF(tabDaten[[#This Row],[MandNr]]=1,"1 Stadt Bad Rappenau","2 Eigenbetrieb Stadtenwässerung"))</f>
        <v>1 Stadt Bad Rappenau</v>
      </c>
      <c r="C2487" s="19" t="str">
        <f>IF(OR(tabDaten[[#This Row],[art]]="00",tabDaten[[#This Row],[art]]="01",tabDaten[[#This Row],[art]]="60",tabDaten[[#This Row],[art]]="61"),"0 Verwaltungshaushalt","1 Vermögenshaushalt")</f>
        <v>1 Vermögenshaushalt</v>
      </c>
      <c r="D2487" s="19" t="str">
        <f>VLOOKUP(tabDaten[[#This Row],[art]],tabKontenart[],2,FALSE)</f>
        <v>11 Ausgaben VermögenshHH</v>
      </c>
      <c r="E2487" s="19" t="str">
        <f>LEFT(tabDaten[[#This Row],[Gld]],1) &amp; "    " &amp;VLOOKUP((tabDaten[[#This Row],[MandNr]]&amp;"x"&amp;LEFT(tabDaten[[#This Row],[Gld]],1)),tabGliederung[],2,FALSE)</f>
        <v xml:space="preserve">6    Bau- und Wohnungswesen, Verkehr </v>
      </c>
      <c r="F2487" s="19" t="str">
        <f>LEFT(tabDaten[[#This Row],[Gld]],2) &amp; "    " &amp;VLOOKUP((tabDaten[[#This Row],[MandNr]]&amp;"x"&amp;LEFT(tabDaten[[#This Row],[Gld]],2)),tabGliederung[],2,FALSE)</f>
        <v xml:space="preserve">63    Gemeindestraßen </v>
      </c>
      <c r="G248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7" s="19" t="str">
        <f>LEFT(tabDaten[[#This Row],[Gld]],4) &amp; "    " &amp;VLOOKUP((tabDaten[[#This Row],[MandNr]]&amp;"x"&amp;LEFT(tabDaten[[#This Row],[Gld]],4)),tabGliederung[],2,FALSE)</f>
        <v xml:space="preserve">6300    Gemeindestraßen </v>
      </c>
      <c r="I2487" s="19" t="str">
        <f>IF(OR(LEFT(tabDaten[[#This Row],[Grp]],1)*1=3,LEFT(tabDaten[[#This Row],[Grp]],1)*1=9),LEFT(tabDaten[[#This Row],[Grp]],2),LEFT(tabDaten[[#This Row],[Grp]],1))</f>
        <v>95</v>
      </c>
      <c r="J2487" s="19" t="str">
        <f>VLOOKUP(tabDaten[[#This Row],[GrpKurz]],tabGruppierung[],2,FALSE)</f>
        <v>A   Baumaßnahmen</v>
      </c>
      <c r="K248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6300-950000.680    Wohngebiet Gaisberg 1. BA, Obergimpern   </v>
      </c>
      <c r="L2487" s="20">
        <f>IF(OR(tabDaten[[#This Row],[art]]="00",tabDaten[[#This Row],[art]]="10"),tabDaten[[#This Row],[Plan]],tabDaten[[#This Row],[Plan]]*-1)</f>
        <v>0</v>
      </c>
      <c r="M2487" s="21">
        <f>IF(OR(tabDaten[[#This Row],[art]]="00",tabDaten[[#This Row],[art]]="10",tabDaten[[#This Row],[art]]="60",tabDaten[[#This Row],[art]]="70"),tabDaten[[#This Row],[Rechnung]],tabDaten[[#This Row],[Rechnung]]*-1)</f>
        <v>46308.26</v>
      </c>
      <c r="N2487" s="44">
        <v>1</v>
      </c>
      <c r="O2487" s="45" t="s">
        <v>1025</v>
      </c>
      <c r="P2487" s="45" t="s">
        <v>1348</v>
      </c>
      <c r="Q2487" s="45" t="s">
        <v>1838</v>
      </c>
      <c r="R2487" s="45" t="s">
        <v>995</v>
      </c>
      <c r="S2487" s="45" t="s">
        <v>1819</v>
      </c>
      <c r="T2487" s="44" t="s">
        <v>2262</v>
      </c>
      <c r="U2487" s="46">
        <v>0</v>
      </c>
      <c r="V2487" s="46">
        <v>-46308.26</v>
      </c>
    </row>
    <row r="2488" spans="2:22" x14ac:dyDescent="0.2">
      <c r="B2488" s="19" t="str">
        <f>IF(tabDaten[[#This Row],[MandNr]]="","Fehler",IF(tabDaten[[#This Row],[MandNr]]=1,"1 Stadt Bad Rappenau","2 Eigenbetrieb Stadtenwässerung"))</f>
        <v>1 Stadt Bad Rappenau</v>
      </c>
      <c r="C2488" s="19" t="str">
        <f>IF(OR(tabDaten[[#This Row],[art]]="00",tabDaten[[#This Row],[art]]="01",tabDaten[[#This Row],[art]]="60",tabDaten[[#This Row],[art]]="61"),"0 Verwaltungshaushalt","1 Vermögenshaushalt")</f>
        <v>1 Vermögenshaushalt</v>
      </c>
      <c r="D2488" s="19" t="str">
        <f>VLOOKUP(tabDaten[[#This Row],[art]],tabKontenart[],2,FALSE)</f>
        <v>11 Ausgaben VermögenshHH</v>
      </c>
      <c r="E2488" s="19" t="str">
        <f>LEFT(tabDaten[[#This Row],[Gld]],1) &amp; "    " &amp;VLOOKUP((tabDaten[[#This Row],[MandNr]]&amp;"x"&amp;LEFT(tabDaten[[#This Row],[Gld]],1)),tabGliederung[],2,FALSE)</f>
        <v xml:space="preserve">6    Bau- und Wohnungswesen, Verkehr </v>
      </c>
      <c r="F2488" s="19" t="str">
        <f>LEFT(tabDaten[[#This Row],[Gld]],2) &amp; "    " &amp;VLOOKUP((tabDaten[[#This Row],[MandNr]]&amp;"x"&amp;LEFT(tabDaten[[#This Row],[Gld]],2)),tabGliederung[],2,FALSE)</f>
        <v xml:space="preserve">63    Gemeindestraßen </v>
      </c>
      <c r="G248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8" s="19" t="str">
        <f>LEFT(tabDaten[[#This Row],[Gld]],4) &amp; "    " &amp;VLOOKUP((tabDaten[[#This Row],[MandNr]]&amp;"x"&amp;LEFT(tabDaten[[#This Row],[Gld]],4)),tabGliederung[],2,FALSE)</f>
        <v xml:space="preserve">6300    Gemeindestraßen </v>
      </c>
      <c r="I2488" s="19" t="str">
        <f>IF(OR(LEFT(tabDaten[[#This Row],[Grp]],1)*1=3,LEFT(tabDaten[[#This Row],[Grp]],1)*1=9),LEFT(tabDaten[[#This Row],[Grp]],2),LEFT(tabDaten[[#This Row],[Grp]],1))</f>
        <v>95</v>
      </c>
      <c r="J2488" s="19" t="str">
        <f>VLOOKUP(tabDaten[[#This Row],[GrpKurz]],tabGruppierung[],2,FALSE)</f>
        <v>A   Baumaßnahmen</v>
      </c>
      <c r="K248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6300-950000.681    Wohngebiet Geisberg 2+3. BA, Obergimpern   </v>
      </c>
      <c r="L2488" s="20">
        <f>IF(OR(tabDaten[[#This Row],[art]]="00",tabDaten[[#This Row],[art]]="10"),tabDaten[[#This Row],[Plan]],tabDaten[[#This Row],[Plan]]*-1)</f>
        <v>-390000</v>
      </c>
      <c r="M2488" s="21">
        <f>IF(OR(tabDaten[[#This Row],[art]]="00",tabDaten[[#This Row],[art]]="10",tabDaten[[#This Row],[art]]="60",tabDaten[[#This Row],[art]]="70"),tabDaten[[#This Row],[Rechnung]],tabDaten[[#This Row],[Rechnung]]*-1)</f>
        <v>-455000</v>
      </c>
      <c r="N2488" s="44">
        <v>1</v>
      </c>
      <c r="O2488" s="45" t="s">
        <v>1025</v>
      </c>
      <c r="P2488" s="45" t="s">
        <v>1348</v>
      </c>
      <c r="Q2488" s="45" t="s">
        <v>1838</v>
      </c>
      <c r="R2488" s="45" t="s">
        <v>995</v>
      </c>
      <c r="S2488" s="45" t="s">
        <v>2143</v>
      </c>
      <c r="T2488" s="44" t="s">
        <v>2183</v>
      </c>
      <c r="U2488" s="46">
        <v>390000</v>
      </c>
      <c r="V2488" s="46">
        <v>455000</v>
      </c>
    </row>
    <row r="2489" spans="2:22" x14ac:dyDescent="0.2">
      <c r="B2489" s="19" t="str">
        <f>IF(tabDaten[[#This Row],[MandNr]]="","Fehler",IF(tabDaten[[#This Row],[MandNr]]=1,"1 Stadt Bad Rappenau","2 Eigenbetrieb Stadtenwässerung"))</f>
        <v>1 Stadt Bad Rappenau</v>
      </c>
      <c r="C2489" s="19" t="str">
        <f>IF(OR(tabDaten[[#This Row],[art]]="00",tabDaten[[#This Row],[art]]="01",tabDaten[[#This Row],[art]]="60",tabDaten[[#This Row],[art]]="61"),"0 Verwaltungshaushalt","1 Vermögenshaushalt")</f>
        <v>1 Vermögenshaushalt</v>
      </c>
      <c r="D2489" s="19" t="str">
        <f>VLOOKUP(tabDaten[[#This Row],[art]],tabKontenart[],2,FALSE)</f>
        <v>11 Ausgaben VermögenshHH</v>
      </c>
      <c r="E2489" s="19" t="str">
        <f>LEFT(tabDaten[[#This Row],[Gld]],1) &amp; "    " &amp;VLOOKUP((tabDaten[[#This Row],[MandNr]]&amp;"x"&amp;LEFT(tabDaten[[#This Row],[Gld]],1)),tabGliederung[],2,FALSE)</f>
        <v xml:space="preserve">6    Bau- und Wohnungswesen, Verkehr </v>
      </c>
      <c r="F2489" s="19" t="str">
        <f>LEFT(tabDaten[[#This Row],[Gld]],2) &amp; "    " &amp;VLOOKUP((tabDaten[[#This Row],[MandNr]]&amp;"x"&amp;LEFT(tabDaten[[#This Row],[Gld]],2)),tabGliederung[],2,FALSE)</f>
        <v xml:space="preserve">63    Gemeindestraßen </v>
      </c>
      <c r="G248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489" s="19" t="str">
        <f>LEFT(tabDaten[[#This Row],[Gld]],4) &amp; "    " &amp;VLOOKUP((tabDaten[[#This Row],[MandNr]]&amp;"x"&amp;LEFT(tabDaten[[#This Row],[Gld]],4)),tabGliederung[],2,FALSE)</f>
        <v xml:space="preserve">6300    Gemeindestraßen </v>
      </c>
      <c r="I2489" s="19" t="str">
        <f>IF(OR(LEFT(tabDaten[[#This Row],[Grp]],1)*1=3,LEFT(tabDaten[[#This Row],[Grp]],1)*1=9),LEFT(tabDaten[[#This Row],[Grp]],2),LEFT(tabDaten[[#This Row],[Grp]],1))</f>
        <v>95</v>
      </c>
      <c r="J2489" s="19" t="str">
        <f>VLOOKUP(tabDaten[[#This Row],[GrpKurz]],tabGruppierung[],2,FALSE)</f>
        <v>A   Baumaßnahmen</v>
      </c>
      <c r="K248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6300-950000.870    Lärmschutzwall A6 Treschklingen   </v>
      </c>
      <c r="L2489" s="20">
        <f>IF(OR(tabDaten[[#This Row],[art]]="00",tabDaten[[#This Row],[art]]="10"),tabDaten[[#This Row],[Plan]],tabDaten[[#This Row],[Plan]]*-1)</f>
        <v>-50000</v>
      </c>
      <c r="M2489" s="21">
        <f>IF(OR(tabDaten[[#This Row],[art]]="00",tabDaten[[#This Row],[art]]="10",tabDaten[[#This Row],[art]]="60",tabDaten[[#This Row],[art]]="70"),tabDaten[[#This Row],[Rechnung]],tabDaten[[#This Row],[Rechnung]]*-1)</f>
        <v>-50000</v>
      </c>
      <c r="N2489" s="44">
        <v>1</v>
      </c>
      <c r="O2489" s="45" t="s">
        <v>1025</v>
      </c>
      <c r="P2489" s="45" t="s">
        <v>1348</v>
      </c>
      <c r="Q2489" s="45" t="s">
        <v>1838</v>
      </c>
      <c r="R2489" s="45" t="s">
        <v>995</v>
      </c>
      <c r="S2489" s="45" t="s">
        <v>1626</v>
      </c>
      <c r="T2489" s="44" t="s">
        <v>2079</v>
      </c>
      <c r="U2489" s="46">
        <v>50000</v>
      </c>
      <c r="V2489" s="46">
        <v>50000</v>
      </c>
    </row>
    <row r="2490" spans="2:22" x14ac:dyDescent="0.2">
      <c r="B2490" s="19" t="str">
        <f>IF(tabDaten[[#This Row],[MandNr]]="","Fehler",IF(tabDaten[[#This Row],[MandNr]]=1,"1 Stadt Bad Rappenau","2 Eigenbetrieb Stadtenwässerung"))</f>
        <v>1 Stadt Bad Rappenau</v>
      </c>
      <c r="C2490" s="19" t="str">
        <f>IF(OR(tabDaten[[#This Row],[art]]="00",tabDaten[[#This Row],[art]]="01",tabDaten[[#This Row],[art]]="60",tabDaten[[#This Row],[art]]="61"),"0 Verwaltungshaushalt","1 Vermögenshaushalt")</f>
        <v>1 Vermögenshaushalt</v>
      </c>
      <c r="D2490" s="19" t="str">
        <f>VLOOKUP(tabDaten[[#This Row],[art]],tabKontenart[],2,FALSE)</f>
        <v>11 Ausgaben VermögenshHH</v>
      </c>
      <c r="E2490" s="19" t="str">
        <f>LEFT(tabDaten[[#This Row],[Gld]],1) &amp; "    " &amp;VLOOKUP((tabDaten[[#This Row],[MandNr]]&amp;"x"&amp;LEFT(tabDaten[[#This Row],[Gld]],1)),tabGliederung[],2,FALSE)</f>
        <v xml:space="preserve">6    Bau- und Wohnungswesen, Verkehr </v>
      </c>
      <c r="F2490" s="19" t="str">
        <f>LEFT(tabDaten[[#This Row],[Gld]],2) &amp; "    " &amp;VLOOKUP((tabDaten[[#This Row],[MandNr]]&amp;"x"&amp;LEFT(tabDaten[[#This Row],[Gld]],2)),tabGliederung[],2,FALSE)</f>
        <v xml:space="preserve">67    Straßenbeleuchtung und Reinigung </v>
      </c>
      <c r="G249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2490" s="19" t="str">
        <f>LEFT(tabDaten[[#This Row],[Gld]],4) &amp; "    " &amp;VLOOKUP((tabDaten[[#This Row],[MandNr]]&amp;"x"&amp;LEFT(tabDaten[[#This Row],[Gld]],4)),tabGliederung[],2,FALSE)</f>
        <v xml:space="preserve">6700    Straßenbeleuchtung </v>
      </c>
      <c r="I2490" s="19" t="str">
        <f>IF(OR(LEFT(tabDaten[[#This Row],[Grp]],1)*1=3,LEFT(tabDaten[[#This Row],[Grp]],1)*1=9),LEFT(tabDaten[[#This Row],[Grp]],2),LEFT(tabDaten[[#This Row],[Grp]],1))</f>
        <v>93</v>
      </c>
      <c r="J2490" s="19" t="str">
        <f>VLOOKUP(tabDaten[[#This Row],[GrpKurz]],tabGruppierung[],2,FALSE)</f>
        <v>A   Vermögenserwerb</v>
      </c>
      <c r="K249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6700-935000.004    Beleuchtungskataster bisher auf 6700-950000.004 geplant  </v>
      </c>
      <c r="L2490" s="20">
        <f>IF(OR(tabDaten[[#This Row],[art]]="00",tabDaten[[#This Row],[art]]="10"),tabDaten[[#This Row],[Plan]],tabDaten[[#This Row],[Plan]]*-1)</f>
        <v>0</v>
      </c>
      <c r="M2490" s="21">
        <f>IF(OR(tabDaten[[#This Row],[art]]="00",tabDaten[[#This Row],[art]]="10",tabDaten[[#This Row],[art]]="60",tabDaten[[#This Row],[art]]="70"),tabDaten[[#This Row],[Rechnung]],tabDaten[[#This Row],[Rechnung]]*-1)</f>
        <v>-2499</v>
      </c>
      <c r="N2490" s="44">
        <v>1</v>
      </c>
      <c r="O2490" s="45" t="s">
        <v>1025</v>
      </c>
      <c r="P2490" s="45" t="s">
        <v>1353</v>
      </c>
      <c r="Q2490" s="45" t="s">
        <v>1828</v>
      </c>
      <c r="R2490" s="45" t="s">
        <v>995</v>
      </c>
      <c r="S2490" s="45" t="s">
        <v>1805</v>
      </c>
      <c r="T2490" s="44" t="s">
        <v>2263</v>
      </c>
      <c r="U2490" s="46">
        <v>0</v>
      </c>
      <c r="V2490" s="46">
        <v>2499</v>
      </c>
    </row>
    <row r="2491" spans="2:22" x14ac:dyDescent="0.2">
      <c r="B2491" s="19" t="str">
        <f>IF(tabDaten[[#This Row],[MandNr]]="","Fehler",IF(tabDaten[[#This Row],[MandNr]]=1,"1 Stadt Bad Rappenau","2 Eigenbetrieb Stadtenwässerung"))</f>
        <v>1 Stadt Bad Rappenau</v>
      </c>
      <c r="C2491" s="19" t="str">
        <f>IF(OR(tabDaten[[#This Row],[art]]="00",tabDaten[[#This Row],[art]]="01",tabDaten[[#This Row],[art]]="60",tabDaten[[#This Row],[art]]="61"),"0 Verwaltungshaushalt","1 Vermögenshaushalt")</f>
        <v>1 Vermögenshaushalt</v>
      </c>
      <c r="D2491" s="19" t="str">
        <f>VLOOKUP(tabDaten[[#This Row],[art]],tabKontenart[],2,FALSE)</f>
        <v>11 Ausgaben VermögenshHH</v>
      </c>
      <c r="E2491" s="19" t="str">
        <f>LEFT(tabDaten[[#This Row],[Gld]],1) &amp; "    " &amp;VLOOKUP((tabDaten[[#This Row],[MandNr]]&amp;"x"&amp;LEFT(tabDaten[[#This Row],[Gld]],1)),tabGliederung[],2,FALSE)</f>
        <v xml:space="preserve">6    Bau- und Wohnungswesen, Verkehr </v>
      </c>
      <c r="F2491" s="19" t="str">
        <f>LEFT(tabDaten[[#This Row],[Gld]],2) &amp; "    " &amp;VLOOKUP((tabDaten[[#This Row],[MandNr]]&amp;"x"&amp;LEFT(tabDaten[[#This Row],[Gld]],2)),tabGliederung[],2,FALSE)</f>
        <v xml:space="preserve">67    Straßenbeleuchtung und Reinigung </v>
      </c>
      <c r="G249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2491" s="19" t="str">
        <f>LEFT(tabDaten[[#This Row],[Gld]],4) &amp; "    " &amp;VLOOKUP((tabDaten[[#This Row],[MandNr]]&amp;"x"&amp;LEFT(tabDaten[[#This Row],[Gld]],4)),tabGliederung[],2,FALSE)</f>
        <v xml:space="preserve">6700    Straßenbeleuchtung </v>
      </c>
      <c r="I2491" s="19" t="str">
        <f>IF(OR(LEFT(tabDaten[[#This Row],[Grp]],1)*1=3,LEFT(tabDaten[[#This Row],[Grp]],1)*1=9),LEFT(tabDaten[[#This Row],[Grp]],2),LEFT(tabDaten[[#This Row],[Grp]],1))</f>
        <v>95</v>
      </c>
      <c r="J2491" s="19" t="str">
        <f>VLOOKUP(tabDaten[[#This Row],[GrpKurz]],tabGruppierung[],2,FALSE)</f>
        <v>A   Baumaßnahmen</v>
      </c>
      <c r="K249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6700-950000.004    Erweiterung/Modernisierung der Straßenbeleuchtung  </v>
      </c>
      <c r="L2491" s="20">
        <f>IF(OR(tabDaten[[#This Row],[art]]="00",tabDaten[[#This Row],[art]]="10"),tabDaten[[#This Row],[Plan]],tabDaten[[#This Row],[Plan]]*-1)</f>
        <v>-50000</v>
      </c>
      <c r="M2491" s="21">
        <f>IF(OR(tabDaten[[#This Row],[art]]="00",tabDaten[[#This Row],[art]]="10",tabDaten[[#This Row],[art]]="60",tabDaten[[#This Row],[art]]="70"),tabDaten[[#This Row],[Rechnung]],tabDaten[[#This Row],[Rechnung]]*-1)</f>
        <v>-5676.01</v>
      </c>
      <c r="N2491" s="44">
        <v>1</v>
      </c>
      <c r="O2491" s="45" t="s">
        <v>1025</v>
      </c>
      <c r="P2491" s="45" t="s">
        <v>1353</v>
      </c>
      <c r="Q2491" s="45" t="s">
        <v>1838</v>
      </c>
      <c r="R2491" s="45" t="s">
        <v>995</v>
      </c>
      <c r="S2491" s="45" t="s">
        <v>1805</v>
      </c>
      <c r="T2491" s="44" t="s">
        <v>342</v>
      </c>
      <c r="U2491" s="46">
        <v>50000</v>
      </c>
      <c r="V2491" s="46">
        <v>5676.01</v>
      </c>
    </row>
    <row r="2492" spans="2:22" x14ac:dyDescent="0.2">
      <c r="B2492" s="19" t="str">
        <f>IF(tabDaten[[#This Row],[MandNr]]="","Fehler",IF(tabDaten[[#This Row],[MandNr]]=1,"1 Stadt Bad Rappenau","2 Eigenbetrieb Stadtenwässerung"))</f>
        <v>1 Stadt Bad Rappenau</v>
      </c>
      <c r="C2492" s="19" t="str">
        <f>IF(OR(tabDaten[[#This Row],[art]]="00",tabDaten[[#This Row],[art]]="01",tabDaten[[#This Row],[art]]="60",tabDaten[[#This Row],[art]]="61"),"0 Verwaltungshaushalt","1 Vermögenshaushalt")</f>
        <v>1 Vermögenshaushalt</v>
      </c>
      <c r="D2492" s="19" t="str">
        <f>VLOOKUP(tabDaten[[#This Row],[art]],tabKontenart[],2,FALSE)</f>
        <v>11 Ausgaben VermögenshHH</v>
      </c>
      <c r="E2492" s="19" t="str">
        <f>LEFT(tabDaten[[#This Row],[Gld]],1) &amp; "    " &amp;VLOOKUP((tabDaten[[#This Row],[MandNr]]&amp;"x"&amp;LEFT(tabDaten[[#This Row],[Gld]],1)),tabGliederung[],2,FALSE)</f>
        <v xml:space="preserve">6    Bau- und Wohnungswesen, Verkehr </v>
      </c>
      <c r="F2492" s="19" t="str">
        <f>LEFT(tabDaten[[#This Row],[Gld]],2) &amp; "    " &amp;VLOOKUP((tabDaten[[#This Row],[MandNr]]&amp;"x"&amp;LEFT(tabDaten[[#This Row],[Gld]],2)),tabGliederung[],2,FALSE)</f>
        <v xml:space="preserve">69    Wasserläufe, Wasserbau </v>
      </c>
      <c r="G249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492" s="19" t="str">
        <f>LEFT(tabDaten[[#This Row],[Gld]],4) &amp; "    " &amp;VLOOKUP((tabDaten[[#This Row],[MandNr]]&amp;"x"&amp;LEFT(tabDaten[[#This Row],[Gld]],4)),tabGliederung[],2,FALSE)</f>
        <v xml:space="preserve">6900    Wasserläufe, Wasserbau </v>
      </c>
      <c r="I2492" s="19" t="str">
        <f>IF(OR(LEFT(tabDaten[[#This Row],[Grp]],1)*1=3,LEFT(tabDaten[[#This Row],[Grp]],1)*1=9),LEFT(tabDaten[[#This Row],[Grp]],2),LEFT(tabDaten[[#This Row],[Grp]],1))</f>
        <v>95</v>
      </c>
      <c r="J2492" s="19" t="str">
        <f>VLOOKUP(tabDaten[[#This Row],[GrpKurz]],tabGruppierung[],2,FALSE)</f>
        <v>A   Baumaßnahmen</v>
      </c>
      <c r="K249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6900-950000.010    Neubau Hochwasserschutzmaßnahmen   </v>
      </c>
      <c r="L2492" s="20">
        <f>IF(OR(tabDaten[[#This Row],[art]]="00",tabDaten[[#This Row],[art]]="10"),tabDaten[[#This Row],[Plan]],tabDaten[[#This Row],[Plan]]*-1)</f>
        <v>-50000</v>
      </c>
      <c r="M2492" s="21">
        <f>IF(OR(tabDaten[[#This Row],[art]]="00",tabDaten[[#This Row],[art]]="10",tabDaten[[#This Row],[art]]="60",tabDaten[[#This Row],[art]]="70"),tabDaten[[#This Row],[Rechnung]],tabDaten[[#This Row],[Rechnung]]*-1)</f>
        <v>-15933.74</v>
      </c>
      <c r="N2492" s="44">
        <v>1</v>
      </c>
      <c r="O2492" s="45" t="s">
        <v>1025</v>
      </c>
      <c r="P2492" s="45" t="s">
        <v>1358</v>
      </c>
      <c r="Q2492" s="45" t="s">
        <v>1838</v>
      </c>
      <c r="R2492" s="45" t="s">
        <v>995</v>
      </c>
      <c r="S2492" s="45" t="s">
        <v>1810</v>
      </c>
      <c r="T2492" s="44" t="s">
        <v>2024</v>
      </c>
      <c r="U2492" s="46">
        <v>50000</v>
      </c>
      <c r="V2492" s="46">
        <v>15933.74</v>
      </c>
    </row>
    <row r="2493" spans="2:22" x14ac:dyDescent="0.2">
      <c r="B2493" s="19" t="str">
        <f>IF(tabDaten[[#This Row],[MandNr]]="","Fehler",IF(tabDaten[[#This Row],[MandNr]]=1,"1 Stadt Bad Rappenau","2 Eigenbetrieb Stadtenwässerung"))</f>
        <v>1 Stadt Bad Rappenau</v>
      </c>
      <c r="C2493" s="19" t="str">
        <f>IF(OR(tabDaten[[#This Row],[art]]="00",tabDaten[[#This Row],[art]]="01",tabDaten[[#This Row],[art]]="60",tabDaten[[#This Row],[art]]="61"),"0 Verwaltungshaushalt","1 Vermögenshaushalt")</f>
        <v>1 Vermögenshaushalt</v>
      </c>
      <c r="D2493" s="19" t="str">
        <f>VLOOKUP(tabDaten[[#This Row],[art]],tabKontenart[],2,FALSE)</f>
        <v>11 Ausgaben VermögenshHH</v>
      </c>
      <c r="E2493" s="19" t="str">
        <f>LEFT(tabDaten[[#This Row],[Gld]],1) &amp; "    " &amp;VLOOKUP((tabDaten[[#This Row],[MandNr]]&amp;"x"&amp;LEFT(tabDaten[[#This Row],[Gld]],1)),tabGliederung[],2,FALSE)</f>
        <v xml:space="preserve">6    Bau- und Wohnungswesen, Verkehr </v>
      </c>
      <c r="F2493" s="19" t="str">
        <f>LEFT(tabDaten[[#This Row],[Gld]],2) &amp; "    " &amp;VLOOKUP((tabDaten[[#This Row],[MandNr]]&amp;"x"&amp;LEFT(tabDaten[[#This Row],[Gld]],2)),tabGliederung[],2,FALSE)</f>
        <v xml:space="preserve">69    Wasserläufe, Wasserbau </v>
      </c>
      <c r="G249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493" s="19" t="str">
        <f>LEFT(tabDaten[[#This Row],[Gld]],4) &amp; "    " &amp;VLOOKUP((tabDaten[[#This Row],[MandNr]]&amp;"x"&amp;LEFT(tabDaten[[#This Row],[Gld]],4)),tabGliederung[],2,FALSE)</f>
        <v xml:space="preserve">6900    Wasserläufe, Wasserbau </v>
      </c>
      <c r="I2493" s="19" t="str">
        <f>IF(OR(LEFT(tabDaten[[#This Row],[Grp]],1)*1=3,LEFT(tabDaten[[#This Row],[Grp]],1)*1=9),LEFT(tabDaten[[#This Row],[Grp]],2),LEFT(tabDaten[[#This Row],[Grp]],1))</f>
        <v>95</v>
      </c>
      <c r="J2493" s="19" t="str">
        <f>VLOOKUP(tabDaten[[#This Row],[GrpKurz]],tabGruppierung[],2,FALSE)</f>
        <v>A   Baumaßnahmen</v>
      </c>
      <c r="K249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6900-950000.110    Hochwasserschutzmaßnahmen Babstadt  </v>
      </c>
      <c r="L2493" s="20">
        <f>IF(OR(tabDaten[[#This Row],[art]]="00",tabDaten[[#This Row],[art]]="10"),tabDaten[[#This Row],[Plan]],tabDaten[[#This Row],[Plan]]*-1)</f>
        <v>0</v>
      </c>
      <c r="M2493" s="21">
        <f>IF(OR(tabDaten[[#This Row],[art]]="00",tabDaten[[#This Row],[art]]="10",tabDaten[[#This Row],[art]]="60",tabDaten[[#This Row],[art]]="70"),tabDaten[[#This Row],[Rechnung]],tabDaten[[#This Row],[Rechnung]]*-1)</f>
        <v>20700</v>
      </c>
      <c r="N2493" s="44">
        <v>1</v>
      </c>
      <c r="O2493" s="45" t="s">
        <v>1025</v>
      </c>
      <c r="P2493" s="45" t="s">
        <v>1358</v>
      </c>
      <c r="Q2493" s="45" t="s">
        <v>1838</v>
      </c>
      <c r="R2493" s="45" t="s">
        <v>995</v>
      </c>
      <c r="S2493" s="45" t="s">
        <v>1562</v>
      </c>
      <c r="T2493" s="44" t="s">
        <v>2264</v>
      </c>
      <c r="U2493" s="46">
        <v>0</v>
      </c>
      <c r="V2493" s="46">
        <v>-20700</v>
      </c>
    </row>
    <row r="2494" spans="2:22" x14ac:dyDescent="0.2">
      <c r="B2494" s="19" t="str">
        <f>IF(tabDaten[[#This Row],[MandNr]]="","Fehler",IF(tabDaten[[#This Row],[MandNr]]=1,"1 Stadt Bad Rappenau","2 Eigenbetrieb Stadtenwässerung"))</f>
        <v>1 Stadt Bad Rappenau</v>
      </c>
      <c r="C2494" s="19" t="str">
        <f>IF(OR(tabDaten[[#This Row],[art]]="00",tabDaten[[#This Row],[art]]="01",tabDaten[[#This Row],[art]]="60",tabDaten[[#This Row],[art]]="61"),"0 Verwaltungshaushalt","1 Vermögenshaushalt")</f>
        <v>1 Vermögenshaushalt</v>
      </c>
      <c r="D2494" s="19" t="str">
        <f>VLOOKUP(tabDaten[[#This Row],[art]],tabKontenart[],2,FALSE)</f>
        <v>11 Ausgaben VermögenshHH</v>
      </c>
      <c r="E2494" s="19" t="str">
        <f>LEFT(tabDaten[[#This Row],[Gld]],1) &amp; "    " &amp;VLOOKUP((tabDaten[[#This Row],[MandNr]]&amp;"x"&amp;LEFT(tabDaten[[#This Row],[Gld]],1)),tabGliederung[],2,FALSE)</f>
        <v xml:space="preserve">6    Bau- und Wohnungswesen, Verkehr </v>
      </c>
      <c r="F2494" s="19" t="str">
        <f>LEFT(tabDaten[[#This Row],[Gld]],2) &amp; "    " &amp;VLOOKUP((tabDaten[[#This Row],[MandNr]]&amp;"x"&amp;LEFT(tabDaten[[#This Row],[Gld]],2)),tabGliederung[],2,FALSE)</f>
        <v xml:space="preserve">69    Wasserläufe, Wasserbau </v>
      </c>
      <c r="G249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494" s="19" t="str">
        <f>LEFT(tabDaten[[#This Row],[Gld]],4) &amp; "    " &amp;VLOOKUP((tabDaten[[#This Row],[MandNr]]&amp;"x"&amp;LEFT(tabDaten[[#This Row],[Gld]],4)),tabGliederung[],2,FALSE)</f>
        <v xml:space="preserve">6900    Wasserläufe, Wasserbau </v>
      </c>
      <c r="I2494" s="19" t="str">
        <f>IF(OR(LEFT(tabDaten[[#This Row],[Grp]],1)*1=3,LEFT(tabDaten[[#This Row],[Grp]],1)*1=9),LEFT(tabDaten[[#This Row],[Grp]],2),LEFT(tabDaten[[#This Row],[Grp]],1))</f>
        <v>95</v>
      </c>
      <c r="J2494" s="19" t="str">
        <f>VLOOKUP(tabDaten[[#This Row],[GrpKurz]],tabGruppierung[],2,FALSE)</f>
        <v>A   Baumaßnahmen</v>
      </c>
      <c r="K249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6900-950000.420    Hochwasserrückhaltebecken Langengraben Grombach  </v>
      </c>
      <c r="L2494" s="20">
        <f>IF(OR(tabDaten[[#This Row],[art]]="00",tabDaten[[#This Row],[art]]="10"),tabDaten[[#This Row],[Plan]],tabDaten[[#This Row],[Plan]]*-1)</f>
        <v>-30000</v>
      </c>
      <c r="M2494" s="21">
        <f>IF(OR(tabDaten[[#This Row],[art]]="00",tabDaten[[#This Row],[art]]="10",tabDaten[[#This Row],[art]]="60",tabDaten[[#This Row],[art]]="70"),tabDaten[[#This Row],[Rechnung]],tabDaten[[#This Row],[Rechnung]]*-1)</f>
        <v>-30000</v>
      </c>
      <c r="N2494" s="44">
        <v>1</v>
      </c>
      <c r="O2494" s="45" t="s">
        <v>1025</v>
      </c>
      <c r="P2494" s="45" t="s">
        <v>1358</v>
      </c>
      <c r="Q2494" s="45" t="s">
        <v>1838</v>
      </c>
      <c r="R2494" s="45" t="s">
        <v>995</v>
      </c>
      <c r="S2494" s="45" t="s">
        <v>2146</v>
      </c>
      <c r="T2494" s="44" t="s">
        <v>2184</v>
      </c>
      <c r="U2494" s="46">
        <v>30000</v>
      </c>
      <c r="V2494" s="46">
        <v>30000</v>
      </c>
    </row>
    <row r="2495" spans="2:22" x14ac:dyDescent="0.2">
      <c r="B2495" s="19" t="str">
        <f>IF(tabDaten[[#This Row],[MandNr]]="","Fehler",IF(tabDaten[[#This Row],[MandNr]]=1,"1 Stadt Bad Rappenau","2 Eigenbetrieb Stadtenwässerung"))</f>
        <v>1 Stadt Bad Rappenau</v>
      </c>
      <c r="C2495" s="19" t="str">
        <f>IF(OR(tabDaten[[#This Row],[art]]="00",tabDaten[[#This Row],[art]]="01",tabDaten[[#This Row],[art]]="60",tabDaten[[#This Row],[art]]="61"),"0 Verwaltungshaushalt","1 Vermögenshaushalt")</f>
        <v>1 Vermögenshaushalt</v>
      </c>
      <c r="D2495" s="19" t="str">
        <f>VLOOKUP(tabDaten[[#This Row],[art]],tabKontenart[],2,FALSE)</f>
        <v>11 Ausgaben VermögenshHH</v>
      </c>
      <c r="E2495" s="19" t="str">
        <f>LEFT(tabDaten[[#This Row],[Gld]],1) &amp; "    " &amp;VLOOKUP((tabDaten[[#This Row],[MandNr]]&amp;"x"&amp;LEFT(tabDaten[[#This Row],[Gld]],1)),tabGliederung[],2,FALSE)</f>
        <v xml:space="preserve">6    Bau- und Wohnungswesen, Verkehr </v>
      </c>
      <c r="F2495" s="19" t="str">
        <f>LEFT(tabDaten[[#This Row],[Gld]],2) &amp; "    " &amp;VLOOKUP((tabDaten[[#This Row],[MandNr]]&amp;"x"&amp;LEFT(tabDaten[[#This Row],[Gld]],2)),tabGliederung[],2,FALSE)</f>
        <v xml:space="preserve">69    Wasserläufe, Wasserbau </v>
      </c>
      <c r="G249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495" s="19" t="str">
        <f>LEFT(tabDaten[[#This Row],[Gld]],4) &amp; "    " &amp;VLOOKUP((tabDaten[[#This Row],[MandNr]]&amp;"x"&amp;LEFT(tabDaten[[#This Row],[Gld]],4)),tabGliederung[],2,FALSE)</f>
        <v xml:space="preserve">6900    Wasserläufe, Wasserbau </v>
      </c>
      <c r="I2495" s="19" t="str">
        <f>IF(OR(LEFT(tabDaten[[#This Row],[Grp]],1)*1=3,LEFT(tabDaten[[#This Row],[Grp]],1)*1=9),LEFT(tabDaten[[#This Row],[Grp]],2),LEFT(tabDaten[[#This Row],[Grp]],1))</f>
        <v>95</v>
      </c>
      <c r="J2495" s="19" t="str">
        <f>VLOOKUP(tabDaten[[#This Row],[GrpKurz]],tabGruppierung[],2,FALSE)</f>
        <v>A   Baumaßnahmen</v>
      </c>
      <c r="K249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6900-950000.601    Feldweganhebung Dreschplatz Obergimpern   </v>
      </c>
      <c r="L2495" s="20">
        <f>IF(OR(tabDaten[[#This Row],[art]]="00",tabDaten[[#This Row],[art]]="10"),tabDaten[[#This Row],[Plan]],tabDaten[[#This Row],[Plan]]*-1)</f>
        <v>-230000</v>
      </c>
      <c r="M2495" s="21">
        <f>IF(OR(tabDaten[[#This Row],[art]]="00",tabDaten[[#This Row],[art]]="10",tabDaten[[#This Row],[art]]="60",tabDaten[[#This Row],[art]]="70"),tabDaten[[#This Row],[Rechnung]],tabDaten[[#This Row],[Rechnung]]*-1)</f>
        <v>-40000</v>
      </c>
      <c r="N2495" s="44">
        <v>1</v>
      </c>
      <c r="O2495" s="45" t="s">
        <v>1025</v>
      </c>
      <c r="P2495" s="45" t="s">
        <v>1358</v>
      </c>
      <c r="Q2495" s="45" t="s">
        <v>1838</v>
      </c>
      <c r="R2495" s="45" t="s">
        <v>995</v>
      </c>
      <c r="S2495" s="45" t="s">
        <v>1329</v>
      </c>
      <c r="T2495" s="44" t="s">
        <v>2265</v>
      </c>
      <c r="U2495" s="46">
        <v>230000</v>
      </c>
      <c r="V2495" s="46">
        <v>40000</v>
      </c>
    </row>
    <row r="2496" spans="2:22" x14ac:dyDescent="0.2">
      <c r="B2496" s="19" t="str">
        <f>IF(tabDaten[[#This Row],[MandNr]]="","Fehler",IF(tabDaten[[#This Row],[MandNr]]=1,"1 Stadt Bad Rappenau","2 Eigenbetrieb Stadtenwässerung"))</f>
        <v>1 Stadt Bad Rappenau</v>
      </c>
      <c r="C2496" s="19" t="str">
        <f>IF(OR(tabDaten[[#This Row],[art]]="00",tabDaten[[#This Row],[art]]="01",tabDaten[[#This Row],[art]]="60",tabDaten[[#This Row],[art]]="61"),"0 Verwaltungshaushalt","1 Vermögenshaushalt")</f>
        <v>1 Vermögenshaushalt</v>
      </c>
      <c r="D2496" s="19" t="str">
        <f>VLOOKUP(tabDaten[[#This Row],[art]],tabKontenart[],2,FALSE)</f>
        <v>11 Ausgaben VermögenshHH</v>
      </c>
      <c r="E2496" s="19" t="str">
        <f>LEFT(tabDaten[[#This Row],[Gld]],1) &amp; "    " &amp;VLOOKUP((tabDaten[[#This Row],[MandNr]]&amp;"x"&amp;LEFT(tabDaten[[#This Row],[Gld]],1)),tabGliederung[],2,FALSE)</f>
        <v xml:space="preserve">6    Bau- und Wohnungswesen, Verkehr </v>
      </c>
      <c r="F2496" s="19" t="str">
        <f>LEFT(tabDaten[[#This Row],[Gld]],2) &amp; "    " &amp;VLOOKUP((tabDaten[[#This Row],[MandNr]]&amp;"x"&amp;LEFT(tabDaten[[#This Row],[Gld]],2)),tabGliederung[],2,FALSE)</f>
        <v xml:space="preserve">69    Wasserläufe, Wasserbau </v>
      </c>
      <c r="G249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496" s="19" t="str">
        <f>LEFT(tabDaten[[#This Row],[Gld]],4) &amp; "    " &amp;VLOOKUP((tabDaten[[#This Row],[MandNr]]&amp;"x"&amp;LEFT(tabDaten[[#This Row],[Gld]],4)),tabGliederung[],2,FALSE)</f>
        <v xml:space="preserve">6900    Wasserläufe, Wasserbau </v>
      </c>
      <c r="I2496" s="19" t="str">
        <f>IF(OR(LEFT(tabDaten[[#This Row],[Grp]],1)*1=3,LEFT(tabDaten[[#This Row],[Grp]],1)*1=9),LEFT(tabDaten[[#This Row],[Grp]],2),LEFT(tabDaten[[#This Row],[Grp]],1))</f>
        <v>95</v>
      </c>
      <c r="J2496" s="19" t="str">
        <f>VLOOKUP(tabDaten[[#This Row],[GrpKurz]],tabGruppierung[],2,FALSE)</f>
        <v>A   Baumaßnahmen</v>
      </c>
      <c r="K249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6900-950000.602    HRB "Bei der Ziegelhütte", Obergimpern   </v>
      </c>
      <c r="L2496" s="20">
        <f>IF(OR(tabDaten[[#This Row],[art]]="00",tabDaten[[#This Row],[art]]="10"),tabDaten[[#This Row],[Plan]],tabDaten[[#This Row],[Plan]]*-1)</f>
        <v>-50000</v>
      </c>
      <c r="M2496" s="21">
        <f>IF(OR(tabDaten[[#This Row],[art]]="00",tabDaten[[#This Row],[art]]="10",tabDaten[[#This Row],[art]]="60",tabDaten[[#This Row],[art]]="70"),tabDaten[[#This Row],[Rechnung]],tabDaten[[#This Row],[Rechnung]]*-1)</f>
        <v>-50000</v>
      </c>
      <c r="N2496" s="44">
        <v>1</v>
      </c>
      <c r="O2496" s="45" t="s">
        <v>1025</v>
      </c>
      <c r="P2496" s="45" t="s">
        <v>1358</v>
      </c>
      <c r="Q2496" s="45" t="s">
        <v>1838</v>
      </c>
      <c r="R2496" s="45" t="s">
        <v>995</v>
      </c>
      <c r="S2496" s="45" t="s">
        <v>1332</v>
      </c>
      <c r="T2496" s="44" t="s">
        <v>2266</v>
      </c>
      <c r="U2496" s="46">
        <v>50000</v>
      </c>
      <c r="V2496" s="46">
        <v>50000</v>
      </c>
    </row>
    <row r="2497" spans="2:22" x14ac:dyDescent="0.2">
      <c r="B2497" s="19" t="str">
        <f>IF(tabDaten[[#This Row],[MandNr]]="","Fehler",IF(tabDaten[[#This Row],[MandNr]]=1,"1 Stadt Bad Rappenau","2 Eigenbetrieb Stadtenwässerung"))</f>
        <v>1 Stadt Bad Rappenau</v>
      </c>
      <c r="C2497" s="19" t="str">
        <f>IF(OR(tabDaten[[#This Row],[art]]="00",tabDaten[[#This Row],[art]]="01",tabDaten[[#This Row],[art]]="60",tabDaten[[#This Row],[art]]="61"),"0 Verwaltungshaushalt","1 Vermögenshaushalt")</f>
        <v>1 Vermögenshaushalt</v>
      </c>
      <c r="D2497" s="19" t="str">
        <f>VLOOKUP(tabDaten[[#This Row],[art]],tabKontenart[],2,FALSE)</f>
        <v>11 Ausgaben VermögenshHH</v>
      </c>
      <c r="E2497" s="19" t="str">
        <f>LEFT(tabDaten[[#This Row],[Gld]],1) &amp; "    " &amp;VLOOKUP((tabDaten[[#This Row],[MandNr]]&amp;"x"&amp;LEFT(tabDaten[[#This Row],[Gld]],1)),tabGliederung[],2,FALSE)</f>
        <v xml:space="preserve">6    Bau- und Wohnungswesen, Verkehr </v>
      </c>
      <c r="F2497" s="19" t="str">
        <f>LEFT(tabDaten[[#This Row],[Gld]],2) &amp; "    " &amp;VLOOKUP((tabDaten[[#This Row],[MandNr]]&amp;"x"&amp;LEFT(tabDaten[[#This Row],[Gld]],2)),tabGliederung[],2,FALSE)</f>
        <v xml:space="preserve">69    Wasserläufe, Wasserbau </v>
      </c>
      <c r="G249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497" s="19" t="str">
        <f>LEFT(tabDaten[[#This Row],[Gld]],4) &amp; "    " &amp;VLOOKUP((tabDaten[[#This Row],[MandNr]]&amp;"x"&amp;LEFT(tabDaten[[#This Row],[Gld]],4)),tabGliederung[],2,FALSE)</f>
        <v xml:space="preserve">6900    Wasserläufe, Wasserbau </v>
      </c>
      <c r="I2497" s="19" t="str">
        <f>IF(OR(LEFT(tabDaten[[#This Row],[Grp]],1)*1=3,LEFT(tabDaten[[#This Row],[Grp]],1)*1=9),LEFT(tabDaten[[#This Row],[Grp]],2),LEFT(tabDaten[[#This Row],[Grp]],1))</f>
        <v>98</v>
      </c>
      <c r="J2497" s="19" t="str">
        <f>VLOOKUP(tabDaten[[#This Row],[GrpKurz]],tabGruppierung[],2,FALSE)</f>
        <v>A   Gewährte Zuweisungen und Zuschüsse für Investitionen</v>
      </c>
      <c r="K249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6900-983000.004    Zuweisungen für Investitionen an Hochwasserzweckverbände  </v>
      </c>
      <c r="L2497" s="20">
        <f>IF(OR(tabDaten[[#This Row],[art]]="00",tabDaten[[#This Row],[art]]="10"),tabDaten[[#This Row],[Plan]],tabDaten[[#This Row],[Plan]]*-1)</f>
        <v>-100000</v>
      </c>
      <c r="M2497" s="21">
        <f>IF(OR(tabDaten[[#This Row],[art]]="00",tabDaten[[#This Row],[art]]="10",tabDaten[[#This Row],[art]]="60",tabDaten[[#This Row],[art]]="70"),tabDaten[[#This Row],[Rechnung]],tabDaten[[#This Row],[Rechnung]]*-1)</f>
        <v>-100000</v>
      </c>
      <c r="N2497" s="44">
        <v>1</v>
      </c>
      <c r="O2497" s="45" t="s">
        <v>1025</v>
      </c>
      <c r="P2497" s="45" t="s">
        <v>1358</v>
      </c>
      <c r="Q2497" s="45" t="s">
        <v>1844</v>
      </c>
      <c r="R2497" s="45" t="s">
        <v>995</v>
      </c>
      <c r="S2497" s="45" t="s">
        <v>1805</v>
      </c>
      <c r="T2497" s="44" t="s">
        <v>343</v>
      </c>
      <c r="U2497" s="46">
        <v>100000</v>
      </c>
      <c r="V2497" s="46">
        <v>100000</v>
      </c>
    </row>
    <row r="2498" spans="2:22" x14ac:dyDescent="0.2">
      <c r="B2498" s="19" t="str">
        <f>IF(tabDaten[[#This Row],[MandNr]]="","Fehler",IF(tabDaten[[#This Row],[MandNr]]=1,"1 Stadt Bad Rappenau","2 Eigenbetrieb Stadtenwässerung"))</f>
        <v>1 Stadt Bad Rappenau</v>
      </c>
      <c r="C2498" s="19" t="str">
        <f>IF(OR(tabDaten[[#This Row],[art]]="00",tabDaten[[#This Row],[art]]="01",tabDaten[[#This Row],[art]]="60",tabDaten[[#This Row],[art]]="61"),"0 Verwaltungshaushalt","1 Vermögenshaushalt")</f>
        <v>1 Vermögenshaushalt</v>
      </c>
      <c r="D2498" s="19" t="str">
        <f>VLOOKUP(tabDaten[[#This Row],[art]],tabKontenart[],2,FALSE)</f>
        <v>11 Ausgaben VermögenshHH</v>
      </c>
      <c r="E2498" s="19" t="str">
        <f>LEFT(tabDaten[[#This Row],[Gld]],1) &amp; "    " &amp;VLOOKUP((tabDaten[[#This Row],[MandNr]]&amp;"x"&amp;LEFT(tabDaten[[#This Row],[Gld]],1)),tabGliederung[],2,FALSE)</f>
        <v>7    öffentliche Einrichtungen,  Wirtschaftsförderung</v>
      </c>
      <c r="F2498" s="19" t="str">
        <f>LEFT(tabDaten[[#This Row],[Gld]],2) &amp; "    " &amp;VLOOKUP((tabDaten[[#This Row],[MandNr]]&amp;"x"&amp;LEFT(tabDaten[[#This Row],[Gld]],2)),tabGliederung[],2,FALSE)</f>
        <v xml:space="preserve">75    Bestattungswesen </v>
      </c>
      <c r="G249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498" s="19" t="str">
        <f>LEFT(tabDaten[[#This Row],[Gld]],4) &amp; "    " &amp;VLOOKUP((tabDaten[[#This Row],[MandNr]]&amp;"x"&amp;LEFT(tabDaten[[#This Row],[Gld]],4)),tabGliederung[],2,FALSE)</f>
        <v>7500    Friedhofsverwaltung,  Friedhof Bad Rappenau</v>
      </c>
      <c r="I2498" s="19" t="str">
        <f>IF(OR(LEFT(tabDaten[[#This Row],[Grp]],1)*1=3,LEFT(tabDaten[[#This Row],[Grp]],1)*1=9),LEFT(tabDaten[[#This Row],[Grp]],2),LEFT(tabDaten[[#This Row],[Grp]],1))</f>
        <v>93</v>
      </c>
      <c r="J2498" s="19" t="str">
        <f>VLOOKUP(tabDaten[[#This Row],[GrpKurz]],tabGruppierung[],2,FALSE)</f>
        <v>A   Vermögenserwerb</v>
      </c>
      <c r="K249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7500-935000.004    Erwerb von beweglichen Sachen des Anlagevermögens  </v>
      </c>
      <c r="L2498" s="20">
        <f>IF(OR(tabDaten[[#This Row],[art]]="00",tabDaten[[#This Row],[art]]="10"),tabDaten[[#This Row],[Plan]],tabDaten[[#This Row],[Plan]]*-1)</f>
        <v>-9000</v>
      </c>
      <c r="M2498" s="21">
        <f>IF(OR(tabDaten[[#This Row],[art]]="00",tabDaten[[#This Row],[art]]="10",tabDaten[[#This Row],[art]]="60",tabDaten[[#This Row],[art]]="70"),tabDaten[[#This Row],[Rechnung]],tabDaten[[#This Row],[Rechnung]]*-1)</f>
        <v>-9000</v>
      </c>
      <c r="N2498" s="44">
        <v>1</v>
      </c>
      <c r="O2498" s="45" t="s">
        <v>1025</v>
      </c>
      <c r="P2498" s="45" t="s">
        <v>1379</v>
      </c>
      <c r="Q2498" s="45" t="s">
        <v>1828</v>
      </c>
      <c r="R2498" s="45" t="s">
        <v>995</v>
      </c>
      <c r="S2498" s="45" t="s">
        <v>1805</v>
      </c>
      <c r="T2498" s="44" t="s">
        <v>310</v>
      </c>
      <c r="U2498" s="46">
        <v>9000</v>
      </c>
      <c r="V2498" s="46">
        <v>9000</v>
      </c>
    </row>
    <row r="2499" spans="2:22" x14ac:dyDescent="0.2">
      <c r="B2499" s="19" t="str">
        <f>IF(tabDaten[[#This Row],[MandNr]]="","Fehler",IF(tabDaten[[#This Row],[MandNr]]=1,"1 Stadt Bad Rappenau","2 Eigenbetrieb Stadtenwässerung"))</f>
        <v>1 Stadt Bad Rappenau</v>
      </c>
      <c r="C2499" s="19" t="str">
        <f>IF(OR(tabDaten[[#This Row],[art]]="00",tabDaten[[#This Row],[art]]="01",tabDaten[[#This Row],[art]]="60",tabDaten[[#This Row],[art]]="61"),"0 Verwaltungshaushalt","1 Vermögenshaushalt")</f>
        <v>1 Vermögenshaushalt</v>
      </c>
      <c r="D2499" s="19" t="str">
        <f>VLOOKUP(tabDaten[[#This Row],[art]],tabKontenart[],2,FALSE)</f>
        <v>11 Ausgaben VermögenshHH</v>
      </c>
      <c r="E2499" s="19" t="str">
        <f>LEFT(tabDaten[[#This Row],[Gld]],1) &amp; "    " &amp;VLOOKUP((tabDaten[[#This Row],[MandNr]]&amp;"x"&amp;LEFT(tabDaten[[#This Row],[Gld]],1)),tabGliederung[],2,FALSE)</f>
        <v>7    öffentliche Einrichtungen,  Wirtschaftsförderung</v>
      </c>
      <c r="F2499" s="19" t="str">
        <f>LEFT(tabDaten[[#This Row],[Gld]],2) &amp; "    " &amp;VLOOKUP((tabDaten[[#This Row],[MandNr]]&amp;"x"&amp;LEFT(tabDaten[[#This Row],[Gld]],2)),tabGliederung[],2,FALSE)</f>
        <v xml:space="preserve">75    Bestattungswesen </v>
      </c>
      <c r="G249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499" s="19" t="str">
        <f>LEFT(tabDaten[[#This Row],[Gld]],4) &amp; "    " &amp;VLOOKUP((tabDaten[[#This Row],[MandNr]]&amp;"x"&amp;LEFT(tabDaten[[#This Row],[Gld]],4)),tabGliederung[],2,FALSE)</f>
        <v>7500    Friedhofsverwaltung,  Friedhof Bad Rappenau</v>
      </c>
      <c r="I2499" s="19" t="str">
        <f>IF(OR(LEFT(tabDaten[[#This Row],[Grp]],1)*1=3,LEFT(tabDaten[[#This Row],[Grp]],1)*1=9),LEFT(tabDaten[[#This Row],[Grp]],2),LEFT(tabDaten[[#This Row],[Grp]],1))</f>
        <v>95</v>
      </c>
      <c r="J2499" s="19" t="str">
        <f>VLOOKUP(tabDaten[[#This Row],[GrpKurz]],tabGruppierung[],2,FALSE)</f>
        <v>A   Baumaßnahmen</v>
      </c>
      <c r="K249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7500-950000.004    Tiefbaumaßnahmen   </v>
      </c>
      <c r="L2499" s="20">
        <f>IF(OR(tabDaten[[#This Row],[art]]="00",tabDaten[[#This Row],[art]]="10"),tabDaten[[#This Row],[Plan]],tabDaten[[#This Row],[Plan]]*-1)</f>
        <v>-60000</v>
      </c>
      <c r="M2499" s="21">
        <f>IF(OR(tabDaten[[#This Row],[art]]="00",tabDaten[[#This Row],[art]]="10",tabDaten[[#This Row],[art]]="60",tabDaten[[#This Row],[art]]="70"),tabDaten[[#This Row],[Rechnung]],tabDaten[[#This Row],[Rechnung]]*-1)</f>
        <v>-59149.55</v>
      </c>
      <c r="N2499" s="44">
        <v>1</v>
      </c>
      <c r="O2499" s="45" t="s">
        <v>1025</v>
      </c>
      <c r="P2499" s="45" t="s">
        <v>1379</v>
      </c>
      <c r="Q2499" s="45" t="s">
        <v>1838</v>
      </c>
      <c r="R2499" s="45" t="s">
        <v>995</v>
      </c>
      <c r="S2499" s="45" t="s">
        <v>1805</v>
      </c>
      <c r="T2499" s="44" t="s">
        <v>344</v>
      </c>
      <c r="U2499" s="46">
        <v>60000</v>
      </c>
      <c r="V2499" s="46">
        <v>59149.55</v>
      </c>
    </row>
    <row r="2500" spans="2:22" x14ac:dyDescent="0.2">
      <c r="B2500" s="19" t="str">
        <f>IF(tabDaten[[#This Row],[MandNr]]="","Fehler",IF(tabDaten[[#This Row],[MandNr]]=1,"1 Stadt Bad Rappenau","2 Eigenbetrieb Stadtenwässerung"))</f>
        <v>1 Stadt Bad Rappenau</v>
      </c>
      <c r="C2500" s="19" t="str">
        <f>IF(OR(tabDaten[[#This Row],[art]]="00",tabDaten[[#This Row],[art]]="01",tabDaten[[#This Row],[art]]="60",tabDaten[[#This Row],[art]]="61"),"0 Verwaltungshaushalt","1 Vermögenshaushalt")</f>
        <v>1 Vermögenshaushalt</v>
      </c>
      <c r="D2500" s="19" t="str">
        <f>VLOOKUP(tabDaten[[#This Row],[art]],tabKontenart[],2,FALSE)</f>
        <v>11 Ausgaben VermögenshHH</v>
      </c>
      <c r="E2500" s="19" t="str">
        <f>LEFT(tabDaten[[#This Row],[Gld]],1) &amp; "    " &amp;VLOOKUP((tabDaten[[#This Row],[MandNr]]&amp;"x"&amp;LEFT(tabDaten[[#This Row],[Gld]],1)),tabGliederung[],2,FALSE)</f>
        <v>7    öffentliche Einrichtungen,  Wirtschaftsförderung</v>
      </c>
      <c r="F2500" s="19" t="str">
        <f>LEFT(tabDaten[[#This Row],[Gld]],2) &amp; "    " &amp;VLOOKUP((tabDaten[[#This Row],[MandNr]]&amp;"x"&amp;LEFT(tabDaten[[#This Row],[Gld]],2)),tabGliederung[],2,FALSE)</f>
        <v xml:space="preserve">76    sonstige öffentliche Einrichtungen </v>
      </c>
      <c r="G250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500" s="19" t="str">
        <f>LEFT(tabDaten[[#This Row],[Gld]],4) &amp; "    " &amp;VLOOKUP((tabDaten[[#This Row],[MandNr]]&amp;"x"&amp;LEFT(tabDaten[[#This Row],[Gld]],4)),tabGliederung[],2,FALSE)</f>
        <v xml:space="preserve">7670    Bürgerhaus Bad Rappenau </v>
      </c>
      <c r="I2500" s="19" t="str">
        <f>IF(OR(LEFT(tabDaten[[#This Row],[Grp]],1)*1=3,LEFT(tabDaten[[#This Row],[Grp]],1)*1=9),LEFT(tabDaten[[#This Row],[Grp]],2),LEFT(tabDaten[[#This Row],[Grp]],1))</f>
        <v>93</v>
      </c>
      <c r="J2500" s="19" t="str">
        <f>VLOOKUP(tabDaten[[#This Row],[GrpKurz]],tabGruppierung[],2,FALSE)</f>
        <v>A   Vermögenserwerb</v>
      </c>
      <c r="K250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7670-935000.004    Erwerb von beweglichen Sachen des Anlagevermögens  </v>
      </c>
      <c r="L2500" s="20">
        <f>IF(OR(tabDaten[[#This Row],[art]]="00",tabDaten[[#This Row],[art]]="10"),tabDaten[[#This Row],[Plan]],tabDaten[[#This Row],[Plan]]*-1)</f>
        <v>-3000</v>
      </c>
      <c r="M2500" s="21">
        <f>IF(OR(tabDaten[[#This Row],[art]]="00",tabDaten[[#This Row],[art]]="10",tabDaten[[#This Row],[art]]="60",tabDaten[[#This Row],[art]]="70"),tabDaten[[#This Row],[Rechnung]],tabDaten[[#This Row],[Rechnung]]*-1)</f>
        <v>0</v>
      </c>
      <c r="N2500" s="44">
        <v>1</v>
      </c>
      <c r="O2500" s="45" t="s">
        <v>1025</v>
      </c>
      <c r="P2500" s="45" t="s">
        <v>1402</v>
      </c>
      <c r="Q2500" s="45" t="s">
        <v>1828</v>
      </c>
      <c r="R2500" s="45" t="s">
        <v>995</v>
      </c>
      <c r="S2500" s="45" t="s">
        <v>1805</v>
      </c>
      <c r="T2500" s="44" t="s">
        <v>310</v>
      </c>
      <c r="U2500" s="46">
        <v>3000</v>
      </c>
      <c r="V2500" s="46">
        <v>0</v>
      </c>
    </row>
    <row r="2501" spans="2:22" x14ac:dyDescent="0.2">
      <c r="B2501" s="19" t="str">
        <f>IF(tabDaten[[#This Row],[MandNr]]="","Fehler",IF(tabDaten[[#This Row],[MandNr]]=1,"1 Stadt Bad Rappenau","2 Eigenbetrieb Stadtenwässerung"))</f>
        <v>1 Stadt Bad Rappenau</v>
      </c>
      <c r="C2501" s="19" t="str">
        <f>IF(OR(tabDaten[[#This Row],[art]]="00",tabDaten[[#This Row],[art]]="01",tabDaten[[#This Row],[art]]="60",tabDaten[[#This Row],[art]]="61"),"0 Verwaltungshaushalt","1 Vermögenshaushalt")</f>
        <v>1 Vermögenshaushalt</v>
      </c>
      <c r="D2501" s="19" t="str">
        <f>VLOOKUP(tabDaten[[#This Row],[art]],tabKontenart[],2,FALSE)</f>
        <v>11 Ausgaben VermögenshHH</v>
      </c>
      <c r="E2501" s="19" t="str">
        <f>LEFT(tabDaten[[#This Row],[Gld]],1) &amp; "    " &amp;VLOOKUP((tabDaten[[#This Row],[MandNr]]&amp;"x"&amp;LEFT(tabDaten[[#This Row],[Gld]],1)),tabGliederung[],2,FALSE)</f>
        <v>7    öffentliche Einrichtungen,  Wirtschaftsförderung</v>
      </c>
      <c r="F2501" s="19" t="str">
        <f>LEFT(tabDaten[[#This Row],[Gld]],2) &amp; "    " &amp;VLOOKUP((tabDaten[[#This Row],[MandNr]]&amp;"x"&amp;LEFT(tabDaten[[#This Row],[Gld]],2)),tabGliederung[],2,FALSE)</f>
        <v xml:space="preserve">77    Hilfsbetriebe der Verwaltung </v>
      </c>
      <c r="G250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501" s="19" t="str">
        <f>LEFT(tabDaten[[#This Row],[Gld]],4) &amp; "    " &amp;VLOOKUP((tabDaten[[#This Row],[MandNr]]&amp;"x"&amp;LEFT(tabDaten[[#This Row],[Gld]],4)),tabGliederung[],2,FALSE)</f>
        <v xml:space="preserve">7710    Bauhof </v>
      </c>
      <c r="I2501" s="19" t="str">
        <f>IF(OR(LEFT(tabDaten[[#This Row],[Grp]],1)*1=3,LEFT(tabDaten[[#This Row],[Grp]],1)*1=9),LEFT(tabDaten[[#This Row],[Grp]],2),LEFT(tabDaten[[#This Row],[Grp]],1))</f>
        <v>93</v>
      </c>
      <c r="J2501" s="19" t="str">
        <f>VLOOKUP(tabDaten[[#This Row],[GrpKurz]],tabGruppierung[],2,FALSE)</f>
        <v>A   Vermögenserwerb</v>
      </c>
      <c r="K250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7710-935000.004    Erwerb von beweglichen Sachen des Anlagevermögens  </v>
      </c>
      <c r="L2501" s="20">
        <f>IF(OR(tabDaten[[#This Row],[art]]="00",tabDaten[[#This Row],[art]]="10"),tabDaten[[#This Row],[Plan]],tabDaten[[#This Row],[Plan]]*-1)</f>
        <v>-280000</v>
      </c>
      <c r="M2501" s="21">
        <f>IF(OR(tabDaten[[#This Row],[art]]="00",tabDaten[[#This Row],[art]]="10",tabDaten[[#This Row],[art]]="60",tabDaten[[#This Row],[art]]="70"),tabDaten[[#This Row],[Rechnung]],tabDaten[[#This Row],[Rechnung]]*-1)</f>
        <v>-154760.95999999999</v>
      </c>
      <c r="N2501" s="44">
        <v>1</v>
      </c>
      <c r="O2501" s="45" t="s">
        <v>1025</v>
      </c>
      <c r="P2501" s="45" t="s">
        <v>1412</v>
      </c>
      <c r="Q2501" s="45" t="s">
        <v>1828</v>
      </c>
      <c r="R2501" s="45" t="s">
        <v>995</v>
      </c>
      <c r="S2501" s="45" t="s">
        <v>1805</v>
      </c>
      <c r="T2501" s="44" t="s">
        <v>310</v>
      </c>
      <c r="U2501" s="46">
        <v>280000</v>
      </c>
      <c r="V2501" s="46">
        <v>154760.95999999999</v>
      </c>
    </row>
    <row r="2502" spans="2:22" x14ac:dyDescent="0.2">
      <c r="B2502" s="19" t="str">
        <f>IF(tabDaten[[#This Row],[MandNr]]="","Fehler",IF(tabDaten[[#This Row],[MandNr]]=1,"1 Stadt Bad Rappenau","2 Eigenbetrieb Stadtenwässerung"))</f>
        <v>1 Stadt Bad Rappenau</v>
      </c>
      <c r="C2502" s="19" t="str">
        <f>IF(OR(tabDaten[[#This Row],[art]]="00",tabDaten[[#This Row],[art]]="01",tabDaten[[#This Row],[art]]="60",tabDaten[[#This Row],[art]]="61"),"0 Verwaltungshaushalt","1 Vermögenshaushalt")</f>
        <v>1 Vermögenshaushalt</v>
      </c>
      <c r="D2502" s="19" t="str">
        <f>VLOOKUP(tabDaten[[#This Row],[art]],tabKontenart[],2,FALSE)</f>
        <v>11 Ausgaben VermögenshHH</v>
      </c>
      <c r="E2502" s="19" t="str">
        <f>LEFT(tabDaten[[#This Row],[Gld]],1) &amp; "    " &amp;VLOOKUP((tabDaten[[#This Row],[MandNr]]&amp;"x"&amp;LEFT(tabDaten[[#This Row],[Gld]],1)),tabGliederung[],2,FALSE)</f>
        <v>7    öffentliche Einrichtungen,  Wirtschaftsförderung</v>
      </c>
      <c r="F2502" s="19" t="str">
        <f>LEFT(tabDaten[[#This Row],[Gld]],2) &amp; "    " &amp;VLOOKUP((tabDaten[[#This Row],[MandNr]]&amp;"x"&amp;LEFT(tabDaten[[#This Row],[Gld]],2)),tabGliederung[],2,FALSE)</f>
        <v xml:space="preserve">77    Hilfsbetriebe der Verwaltung </v>
      </c>
      <c r="G250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502" s="19" t="str">
        <f>LEFT(tabDaten[[#This Row],[Gld]],4) &amp; "    " &amp;VLOOKUP((tabDaten[[#This Row],[MandNr]]&amp;"x"&amp;LEFT(tabDaten[[#This Row],[Gld]],4)),tabGliederung[],2,FALSE)</f>
        <v xml:space="preserve">7710    Bauhof </v>
      </c>
      <c r="I2502" s="19" t="str">
        <f>IF(OR(LEFT(tabDaten[[#This Row],[Grp]],1)*1=3,LEFT(tabDaten[[#This Row],[Grp]],1)*1=9),LEFT(tabDaten[[#This Row],[Grp]],2),LEFT(tabDaten[[#This Row],[Grp]],1))</f>
        <v>93</v>
      </c>
      <c r="J2502" s="19" t="str">
        <f>VLOOKUP(tabDaten[[#This Row],[GrpKurz]],tabGruppierung[],2,FALSE)</f>
        <v>A   Vermögenserwerb</v>
      </c>
      <c r="K250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7710-935000.005    Umstellung All IP. Gesamtmaßnahme unter 0600-935000.005 geplant  </v>
      </c>
      <c r="L2502" s="20">
        <f>IF(OR(tabDaten[[#This Row],[art]]="00",tabDaten[[#This Row],[art]]="10"),tabDaten[[#This Row],[Plan]],tabDaten[[#This Row],[Plan]]*-1)</f>
        <v>0</v>
      </c>
      <c r="M2502" s="21">
        <f>IF(OR(tabDaten[[#This Row],[art]]="00",tabDaten[[#This Row],[art]]="10",tabDaten[[#This Row],[art]]="60",tabDaten[[#This Row],[art]]="70"),tabDaten[[#This Row],[Rechnung]],tabDaten[[#This Row],[Rechnung]]*-1)</f>
        <v>-2559.69</v>
      </c>
      <c r="N2502" s="44">
        <v>1</v>
      </c>
      <c r="O2502" s="45" t="s">
        <v>1025</v>
      </c>
      <c r="P2502" s="45" t="s">
        <v>1412</v>
      </c>
      <c r="Q2502" s="45" t="s">
        <v>1828</v>
      </c>
      <c r="R2502" s="45" t="s">
        <v>995</v>
      </c>
      <c r="S2502" s="45" t="s">
        <v>2150</v>
      </c>
      <c r="T2502" s="44" t="s">
        <v>2153</v>
      </c>
      <c r="U2502" s="46">
        <v>0</v>
      </c>
      <c r="V2502" s="46">
        <v>2559.69</v>
      </c>
    </row>
    <row r="2503" spans="2:22" x14ac:dyDescent="0.2">
      <c r="B2503" s="19" t="str">
        <f>IF(tabDaten[[#This Row],[MandNr]]="","Fehler",IF(tabDaten[[#This Row],[MandNr]]=1,"1 Stadt Bad Rappenau","2 Eigenbetrieb Stadtenwässerung"))</f>
        <v>1 Stadt Bad Rappenau</v>
      </c>
      <c r="C2503" s="19" t="str">
        <f>IF(OR(tabDaten[[#This Row],[art]]="00",tabDaten[[#This Row],[art]]="01",tabDaten[[#This Row],[art]]="60",tabDaten[[#This Row],[art]]="61"),"0 Verwaltungshaushalt","1 Vermögenshaushalt")</f>
        <v>1 Vermögenshaushalt</v>
      </c>
      <c r="D2503" s="19" t="str">
        <f>VLOOKUP(tabDaten[[#This Row],[art]],tabKontenart[],2,FALSE)</f>
        <v>11 Ausgaben VermögenshHH</v>
      </c>
      <c r="E2503" s="19" t="str">
        <f>LEFT(tabDaten[[#This Row],[Gld]],1) &amp; "    " &amp;VLOOKUP((tabDaten[[#This Row],[MandNr]]&amp;"x"&amp;LEFT(tabDaten[[#This Row],[Gld]],1)),tabGliederung[],2,FALSE)</f>
        <v>7    öffentliche Einrichtungen,  Wirtschaftsförderung</v>
      </c>
      <c r="F2503" s="19" t="str">
        <f>LEFT(tabDaten[[#This Row],[Gld]],2) &amp; "    " &amp;VLOOKUP((tabDaten[[#This Row],[MandNr]]&amp;"x"&amp;LEFT(tabDaten[[#This Row],[Gld]],2)),tabGliederung[],2,FALSE)</f>
        <v xml:space="preserve">78    Förderung der Land- u. Forstwirtschaft </v>
      </c>
      <c r="G250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78    Förderung der Land- u. Forstwirtschaft </v>
      </c>
      <c r="H2503" s="19" t="str">
        <f>LEFT(tabDaten[[#This Row],[Gld]],4) &amp; "    " &amp;VLOOKUP((tabDaten[[#This Row],[MandNr]]&amp;"x"&amp;LEFT(tabDaten[[#This Row],[Gld]],4)),tabGliederung[],2,FALSE)</f>
        <v xml:space="preserve">7850    Förderung der Landwirtschaft </v>
      </c>
      <c r="I2503" s="19" t="str">
        <f>IF(OR(LEFT(tabDaten[[#This Row],[Grp]],1)*1=3,LEFT(tabDaten[[#This Row],[Grp]],1)*1=9),LEFT(tabDaten[[#This Row],[Grp]],2),LEFT(tabDaten[[#This Row],[Grp]],1))</f>
        <v>95</v>
      </c>
      <c r="J2503" s="19" t="str">
        <f>VLOOKUP(tabDaten[[#This Row],[GrpKurz]],tabGruppierung[],2,FALSE)</f>
        <v>A   Baumaßnahmen</v>
      </c>
      <c r="K250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7850-950000.299    Ausweichbuchten Feuerwehrzufahrt Richtung Bonfeld  </v>
      </c>
      <c r="L2503" s="20">
        <f>IF(OR(tabDaten[[#This Row],[art]]="00",tabDaten[[#This Row],[art]]="10"),tabDaten[[#This Row],[Plan]],tabDaten[[#This Row],[Plan]]*-1)</f>
        <v>0</v>
      </c>
      <c r="M2503" s="21">
        <f>IF(OR(tabDaten[[#This Row],[art]]="00",tabDaten[[#This Row],[art]]="10",tabDaten[[#This Row],[art]]="60",tabDaten[[#This Row],[art]]="70"),tabDaten[[#This Row],[Rechnung]],tabDaten[[#This Row],[Rechnung]]*-1)</f>
        <v>-220000</v>
      </c>
      <c r="N2503" s="44">
        <v>1</v>
      </c>
      <c r="O2503" s="45" t="s">
        <v>1025</v>
      </c>
      <c r="P2503" s="45" t="s">
        <v>1415</v>
      </c>
      <c r="Q2503" s="45" t="s">
        <v>1838</v>
      </c>
      <c r="R2503" s="45" t="s">
        <v>995</v>
      </c>
      <c r="S2503" s="45" t="s">
        <v>1807</v>
      </c>
      <c r="T2503" s="44" t="s">
        <v>2267</v>
      </c>
      <c r="U2503" s="46">
        <v>0</v>
      </c>
      <c r="V2503" s="46">
        <v>220000</v>
      </c>
    </row>
    <row r="2504" spans="2:22" x14ac:dyDescent="0.2">
      <c r="B2504" s="19" t="str">
        <f>IF(tabDaten[[#This Row],[MandNr]]="","Fehler",IF(tabDaten[[#This Row],[MandNr]]=1,"1 Stadt Bad Rappenau","2 Eigenbetrieb Stadtenwässerung"))</f>
        <v>1 Stadt Bad Rappenau</v>
      </c>
      <c r="C2504" s="19" t="str">
        <f>IF(OR(tabDaten[[#This Row],[art]]="00",tabDaten[[#This Row],[art]]="01",tabDaten[[#This Row],[art]]="60",tabDaten[[#This Row],[art]]="61"),"0 Verwaltungshaushalt","1 Vermögenshaushalt")</f>
        <v>1 Vermögenshaushalt</v>
      </c>
      <c r="D2504" s="19" t="str">
        <f>VLOOKUP(tabDaten[[#This Row],[art]],tabKontenart[],2,FALSE)</f>
        <v>11 Ausgaben VermögenshHH</v>
      </c>
      <c r="E2504" s="19" t="str">
        <f>LEFT(tabDaten[[#This Row],[Gld]],1) &amp; "    " &amp;VLOOKUP((tabDaten[[#This Row],[MandNr]]&amp;"x"&amp;LEFT(tabDaten[[#This Row],[Gld]],1)),tabGliederung[],2,FALSE)</f>
        <v>7    öffentliche Einrichtungen,  Wirtschaftsförderung</v>
      </c>
      <c r="F2504" s="19" t="str">
        <f>LEFT(tabDaten[[#This Row],[Gld]],2) &amp; "    " &amp;VLOOKUP((tabDaten[[#This Row],[MandNr]]&amp;"x"&amp;LEFT(tabDaten[[#This Row],[Gld]],2)),tabGliederung[],2,FALSE)</f>
        <v xml:space="preserve">78    Förderung der Land- u. Forstwirtschaft </v>
      </c>
      <c r="G250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78    Förderung der Land- u. Forstwirtschaft </v>
      </c>
      <c r="H2504" s="19" t="str">
        <f>LEFT(tabDaten[[#This Row],[Gld]],4) &amp; "    " &amp;VLOOKUP((tabDaten[[#This Row],[MandNr]]&amp;"x"&amp;LEFT(tabDaten[[#This Row],[Gld]],4)),tabGliederung[],2,FALSE)</f>
        <v xml:space="preserve">7850    Förderung der Landwirtschaft </v>
      </c>
      <c r="I2504" s="19" t="str">
        <f>IF(OR(LEFT(tabDaten[[#This Row],[Grp]],1)*1=3,LEFT(tabDaten[[#This Row],[Grp]],1)*1=9),LEFT(tabDaten[[#This Row],[Grp]],2),LEFT(tabDaten[[#This Row],[Grp]],1))</f>
        <v>95</v>
      </c>
      <c r="J2504" s="19" t="str">
        <f>VLOOKUP(tabDaten[[#This Row],[GrpKurz]],tabGruppierung[],2,FALSE)</f>
        <v>A   Baumaßnahmen</v>
      </c>
      <c r="K250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7850-950100.299    Ausweichbuchten / Feldweganschluss Feuerwehrzufahrt Richtung K2041 </v>
      </c>
      <c r="L2504" s="20">
        <f>IF(OR(tabDaten[[#This Row],[art]]="00",tabDaten[[#This Row],[art]]="10"),tabDaten[[#This Row],[Plan]],tabDaten[[#This Row],[Plan]]*-1)</f>
        <v>0</v>
      </c>
      <c r="M2504" s="21">
        <f>IF(OR(tabDaten[[#This Row],[art]]="00",tabDaten[[#This Row],[art]]="10",tabDaten[[#This Row],[art]]="60",tabDaten[[#This Row],[art]]="70"),tabDaten[[#This Row],[Rechnung]],tabDaten[[#This Row],[Rechnung]]*-1)</f>
        <v>-180000</v>
      </c>
      <c r="N2504" s="44">
        <v>1</v>
      </c>
      <c r="O2504" s="45" t="s">
        <v>1025</v>
      </c>
      <c r="P2504" s="45" t="s">
        <v>1415</v>
      </c>
      <c r="Q2504" s="45" t="s">
        <v>2268</v>
      </c>
      <c r="R2504" s="45" t="s">
        <v>995</v>
      </c>
      <c r="S2504" s="45" t="s">
        <v>1807</v>
      </c>
      <c r="T2504" s="44" t="s">
        <v>2269</v>
      </c>
      <c r="U2504" s="46">
        <v>0</v>
      </c>
      <c r="V2504" s="46">
        <v>180000</v>
      </c>
    </row>
    <row r="2505" spans="2:22" x14ac:dyDescent="0.2">
      <c r="B2505" s="19" t="str">
        <f>IF(tabDaten[[#This Row],[MandNr]]="","Fehler",IF(tabDaten[[#This Row],[MandNr]]=1,"1 Stadt Bad Rappenau","2 Eigenbetrieb Stadtenwässerung"))</f>
        <v>1 Stadt Bad Rappenau</v>
      </c>
      <c r="C2505" s="19" t="str">
        <f>IF(OR(tabDaten[[#This Row],[art]]="00",tabDaten[[#This Row],[art]]="01",tabDaten[[#This Row],[art]]="60",tabDaten[[#This Row],[art]]="61"),"0 Verwaltungshaushalt","1 Vermögenshaushalt")</f>
        <v>1 Vermögenshaushalt</v>
      </c>
      <c r="D2505" s="19" t="str">
        <f>VLOOKUP(tabDaten[[#This Row],[art]],tabKontenart[],2,FALSE)</f>
        <v>11 Ausgaben VermögenshHH</v>
      </c>
      <c r="E2505" s="19" t="str">
        <f>LEFT(tabDaten[[#This Row],[Gld]],1) &amp; "    " &amp;VLOOKUP((tabDaten[[#This Row],[MandNr]]&amp;"x"&amp;LEFT(tabDaten[[#This Row],[Gld]],1)),tabGliederung[],2,FALSE)</f>
        <v>7    öffentliche Einrichtungen,  Wirtschaftsförderung</v>
      </c>
      <c r="F2505" s="19" t="str">
        <f>LEFT(tabDaten[[#This Row],[Gld]],2) &amp; "    " &amp;VLOOKUP((tabDaten[[#This Row],[MandNr]]&amp;"x"&amp;LEFT(tabDaten[[#This Row],[Gld]],2)),tabGliederung[],2,FALSE)</f>
        <v>79    Fremdenverkehr, Sonst. Förderung von  Wirtschaft und Verkehr</v>
      </c>
      <c r="G250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505" s="19" t="str">
        <f>LEFT(tabDaten[[#This Row],[Gld]],4) &amp; "    " &amp;VLOOKUP((tabDaten[[#This Row],[MandNr]]&amp;"x"&amp;LEFT(tabDaten[[#This Row],[Gld]],4)),tabGliederung[],2,FALSE)</f>
        <v xml:space="preserve">7900    Fremdenverkehr </v>
      </c>
      <c r="I2505" s="19" t="str">
        <f>IF(OR(LEFT(tabDaten[[#This Row],[Grp]],1)*1=3,LEFT(tabDaten[[#This Row],[Grp]],1)*1=9),LEFT(tabDaten[[#This Row],[Grp]],2),LEFT(tabDaten[[#This Row],[Grp]],1))</f>
        <v>92</v>
      </c>
      <c r="J2505" s="19" t="str">
        <f>VLOOKUP(tabDaten[[#This Row],[GrpKurz]],tabGruppierung[],2,FALSE)</f>
        <v>A   Gewährung von Darlehen</v>
      </c>
      <c r="K250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7900-925000.015    Darlehensgewährung KuK Modernisierung Freibad  </v>
      </c>
      <c r="L2505" s="20">
        <f>IF(OR(tabDaten[[#This Row],[art]]="00",tabDaten[[#This Row],[art]]="10"),tabDaten[[#This Row],[Plan]],tabDaten[[#This Row],[Plan]]*-1)</f>
        <v>-383000</v>
      </c>
      <c r="M2505" s="21">
        <f>IF(OR(tabDaten[[#This Row],[art]]="00",tabDaten[[#This Row],[art]]="10",tabDaten[[#This Row],[art]]="60",tabDaten[[#This Row],[art]]="70"),tabDaten[[#This Row],[Rechnung]],tabDaten[[#This Row],[Rechnung]]*-1)</f>
        <v>-382979.52</v>
      </c>
      <c r="N2505" s="44">
        <v>1</v>
      </c>
      <c r="O2505" s="45" t="s">
        <v>1025</v>
      </c>
      <c r="P2505" s="45" t="s">
        <v>1418</v>
      </c>
      <c r="Q2505" s="45" t="s">
        <v>1845</v>
      </c>
      <c r="R2505" s="45" t="s">
        <v>995</v>
      </c>
      <c r="S2505" s="45" t="s">
        <v>1823</v>
      </c>
      <c r="T2505" s="44" t="s">
        <v>345</v>
      </c>
      <c r="U2505" s="46">
        <v>383000</v>
      </c>
      <c r="V2505" s="46">
        <v>382979.52</v>
      </c>
    </row>
    <row r="2506" spans="2:22" x14ac:dyDescent="0.2">
      <c r="B2506" s="19" t="str">
        <f>IF(tabDaten[[#This Row],[MandNr]]="","Fehler",IF(tabDaten[[#This Row],[MandNr]]=1,"1 Stadt Bad Rappenau","2 Eigenbetrieb Stadtenwässerung"))</f>
        <v>1 Stadt Bad Rappenau</v>
      </c>
      <c r="C2506" s="19" t="str">
        <f>IF(OR(tabDaten[[#This Row],[art]]="00",tabDaten[[#This Row],[art]]="01",tabDaten[[#This Row],[art]]="60",tabDaten[[#This Row],[art]]="61"),"0 Verwaltungshaushalt","1 Vermögenshaushalt")</f>
        <v>1 Vermögenshaushalt</v>
      </c>
      <c r="D2506" s="19" t="str">
        <f>VLOOKUP(tabDaten[[#This Row],[art]],tabKontenart[],2,FALSE)</f>
        <v>11 Ausgaben VermögenshHH</v>
      </c>
      <c r="E2506" s="19" t="str">
        <f>LEFT(tabDaten[[#This Row],[Gld]],1) &amp; "    " &amp;VLOOKUP((tabDaten[[#This Row],[MandNr]]&amp;"x"&amp;LEFT(tabDaten[[#This Row],[Gld]],1)),tabGliederung[],2,FALSE)</f>
        <v>7    öffentliche Einrichtungen,  Wirtschaftsförderung</v>
      </c>
      <c r="F2506" s="19" t="str">
        <f>LEFT(tabDaten[[#This Row],[Gld]],2) &amp; "    " &amp;VLOOKUP((tabDaten[[#This Row],[MandNr]]&amp;"x"&amp;LEFT(tabDaten[[#This Row],[Gld]],2)),tabGliederung[],2,FALSE)</f>
        <v>79    Fremdenverkehr, Sonst. Förderung von  Wirtschaft und Verkehr</v>
      </c>
      <c r="G250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506" s="19" t="str">
        <f>LEFT(tabDaten[[#This Row],[Gld]],4) &amp; "    " &amp;VLOOKUP((tabDaten[[#This Row],[MandNr]]&amp;"x"&amp;LEFT(tabDaten[[#This Row],[Gld]],4)),tabGliederung[],2,FALSE)</f>
        <v xml:space="preserve">7900    Fremdenverkehr </v>
      </c>
      <c r="I2506" s="19" t="str">
        <f>IF(OR(LEFT(tabDaten[[#This Row],[Grp]],1)*1=3,LEFT(tabDaten[[#This Row],[Grp]],1)*1=9),LEFT(tabDaten[[#This Row],[Grp]],2),LEFT(tabDaten[[#This Row],[Grp]],1))</f>
        <v>93</v>
      </c>
      <c r="J2506" s="19" t="str">
        <f>VLOOKUP(tabDaten[[#This Row],[GrpKurz]],tabGruppierung[],2,FALSE)</f>
        <v>A   Vermögenserwerb</v>
      </c>
      <c r="K250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7900-930000.015    Erhöhung Stammkapital KuK Modernisierung Freibad  </v>
      </c>
      <c r="L2506" s="20">
        <f>IF(OR(tabDaten[[#This Row],[art]]="00",tabDaten[[#This Row],[art]]="10"),tabDaten[[#This Row],[Plan]],tabDaten[[#This Row],[Plan]]*-1)</f>
        <v>-50000</v>
      </c>
      <c r="M2506" s="21">
        <f>IF(OR(tabDaten[[#This Row],[art]]="00",tabDaten[[#This Row],[art]]="10",tabDaten[[#This Row],[art]]="60",tabDaten[[#This Row],[art]]="70"),tabDaten[[#This Row],[Rechnung]],tabDaten[[#This Row],[Rechnung]]*-1)</f>
        <v>-50000</v>
      </c>
      <c r="N2506" s="44">
        <v>1</v>
      </c>
      <c r="O2506" s="45" t="s">
        <v>1025</v>
      </c>
      <c r="P2506" s="45" t="s">
        <v>1418</v>
      </c>
      <c r="Q2506" s="45" t="s">
        <v>1830</v>
      </c>
      <c r="R2506" s="45" t="s">
        <v>995</v>
      </c>
      <c r="S2506" s="45" t="s">
        <v>1823</v>
      </c>
      <c r="T2506" s="44" t="s">
        <v>346</v>
      </c>
      <c r="U2506" s="46">
        <v>50000</v>
      </c>
      <c r="V2506" s="46">
        <v>50000</v>
      </c>
    </row>
    <row r="2507" spans="2:22" x14ac:dyDescent="0.2">
      <c r="B2507" s="19" t="str">
        <f>IF(tabDaten[[#This Row],[MandNr]]="","Fehler",IF(tabDaten[[#This Row],[MandNr]]=1,"1 Stadt Bad Rappenau","2 Eigenbetrieb Stadtenwässerung"))</f>
        <v>1 Stadt Bad Rappenau</v>
      </c>
      <c r="C2507" s="19" t="str">
        <f>IF(OR(tabDaten[[#This Row],[art]]="00",tabDaten[[#This Row],[art]]="01",tabDaten[[#This Row],[art]]="60",tabDaten[[#This Row],[art]]="61"),"0 Verwaltungshaushalt","1 Vermögenshaushalt")</f>
        <v>1 Vermögenshaushalt</v>
      </c>
      <c r="D2507" s="19" t="str">
        <f>VLOOKUP(tabDaten[[#This Row],[art]],tabKontenart[],2,FALSE)</f>
        <v>11 Ausgaben VermögenshHH</v>
      </c>
      <c r="E2507" s="19" t="str">
        <f>LEFT(tabDaten[[#This Row],[Gld]],1) &amp; "    " &amp;VLOOKUP((tabDaten[[#This Row],[MandNr]]&amp;"x"&amp;LEFT(tabDaten[[#This Row],[Gld]],1)),tabGliederung[],2,FALSE)</f>
        <v>7    öffentliche Einrichtungen,  Wirtschaftsförderung</v>
      </c>
      <c r="F2507" s="19" t="str">
        <f>LEFT(tabDaten[[#This Row],[Gld]],2) &amp; "    " &amp;VLOOKUP((tabDaten[[#This Row],[MandNr]]&amp;"x"&amp;LEFT(tabDaten[[#This Row],[Gld]],2)),tabGliederung[],2,FALSE)</f>
        <v>79    Fremdenverkehr, Sonst. Förderung von  Wirtschaft und Verkehr</v>
      </c>
      <c r="G250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2507" s="19" t="str">
        <f>LEFT(tabDaten[[#This Row],[Gld]],4) &amp; "    " &amp;VLOOKUP((tabDaten[[#This Row],[MandNr]]&amp;"x"&amp;LEFT(tabDaten[[#This Row],[Gld]],4)),tabGliederung[],2,FALSE)</f>
        <v xml:space="preserve">7900    Fremdenverkehr </v>
      </c>
      <c r="I2507" s="19" t="str">
        <f>IF(OR(LEFT(tabDaten[[#This Row],[Grp]],1)*1=3,LEFT(tabDaten[[#This Row],[Grp]],1)*1=9),LEFT(tabDaten[[#This Row],[Grp]],2),LEFT(tabDaten[[#This Row],[Grp]],1))</f>
        <v>94</v>
      </c>
      <c r="J2507" s="19" t="str">
        <f>VLOOKUP(tabDaten[[#This Row],[GrpKurz]],tabGruppierung[],2,FALSE)</f>
        <v>A   Baumaßnahmen</v>
      </c>
      <c r="K250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7900-940000.004    Leitsystem / Begrüßungs- und Haltestellen  </v>
      </c>
      <c r="L2507" s="20">
        <f>IF(OR(tabDaten[[#This Row],[art]]="00",tabDaten[[#This Row],[art]]="10"),tabDaten[[#This Row],[Plan]],tabDaten[[#This Row],[Plan]]*-1)</f>
        <v>-1000</v>
      </c>
      <c r="M2507" s="21">
        <f>IF(OR(tabDaten[[#This Row],[art]]="00",tabDaten[[#This Row],[art]]="10",tabDaten[[#This Row],[art]]="60",tabDaten[[#This Row],[art]]="70"),tabDaten[[#This Row],[Rechnung]],tabDaten[[#This Row],[Rechnung]]*-1)</f>
        <v>0</v>
      </c>
      <c r="N2507" s="44">
        <v>1</v>
      </c>
      <c r="O2507" s="45" t="s">
        <v>1025</v>
      </c>
      <c r="P2507" s="45" t="s">
        <v>1418</v>
      </c>
      <c r="Q2507" s="45" t="s">
        <v>1831</v>
      </c>
      <c r="R2507" s="45" t="s">
        <v>995</v>
      </c>
      <c r="S2507" s="45" t="s">
        <v>1805</v>
      </c>
      <c r="T2507" s="44" t="s">
        <v>2185</v>
      </c>
      <c r="U2507" s="46">
        <v>1000</v>
      </c>
      <c r="V2507" s="46">
        <v>0</v>
      </c>
    </row>
    <row r="2508" spans="2:22" x14ac:dyDescent="0.2">
      <c r="B2508" s="19" t="str">
        <f>IF(tabDaten[[#This Row],[MandNr]]="","Fehler",IF(tabDaten[[#This Row],[MandNr]]=1,"1 Stadt Bad Rappenau","2 Eigenbetrieb Stadtenwässerung"))</f>
        <v>1 Stadt Bad Rappenau</v>
      </c>
      <c r="C2508" s="19" t="str">
        <f>IF(OR(tabDaten[[#This Row],[art]]="00",tabDaten[[#This Row],[art]]="01",tabDaten[[#This Row],[art]]="60",tabDaten[[#This Row],[art]]="61"),"0 Verwaltungshaushalt","1 Vermögenshaushalt")</f>
        <v>1 Vermögenshaushalt</v>
      </c>
      <c r="D2508" s="19" t="str">
        <f>VLOOKUP(tabDaten[[#This Row],[art]],tabKontenart[],2,FALSE)</f>
        <v>11 Ausgaben VermögenshHH</v>
      </c>
      <c r="E2508" s="19" t="str">
        <f>LEFT(tabDaten[[#This Row],[Gld]],1) &amp; "    " &amp;VLOOKUP((tabDaten[[#This Row],[MandNr]]&amp;"x"&amp;LEFT(tabDaten[[#This Row],[Gld]],1)),tabGliederung[],2,FALSE)</f>
        <v>7    öffentliche Einrichtungen,  Wirtschaftsförderung</v>
      </c>
      <c r="F2508" s="19" t="str">
        <f>LEFT(tabDaten[[#This Row],[Gld]],2) &amp; "    " &amp;VLOOKUP((tabDaten[[#This Row],[MandNr]]&amp;"x"&amp;LEFT(tabDaten[[#This Row],[Gld]],2)),tabGliederung[],2,FALSE)</f>
        <v>79    Fremdenverkehr, Sonst. Förderung von  Wirtschaft und Verkehr</v>
      </c>
      <c r="G250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508" s="19" t="str">
        <f>LEFT(tabDaten[[#This Row],[Gld]],4) &amp; "    " &amp;VLOOKUP((tabDaten[[#This Row],[MandNr]]&amp;"x"&amp;LEFT(tabDaten[[#This Row],[Gld]],4)),tabGliederung[],2,FALSE)</f>
        <v>7920    Förderung des öffentlichen Personennahverkehrs</v>
      </c>
      <c r="I2508" s="19" t="str">
        <f>IF(OR(LEFT(tabDaten[[#This Row],[Grp]],1)*1=3,LEFT(tabDaten[[#This Row],[Grp]],1)*1=9),LEFT(tabDaten[[#This Row],[Grp]],2),LEFT(tabDaten[[#This Row],[Grp]],1))</f>
        <v>95</v>
      </c>
      <c r="J2508" s="19" t="str">
        <f>VLOOKUP(tabDaten[[#This Row],[GrpKurz]],tabGruppierung[],2,FALSE)</f>
        <v>A   Baumaßnahmen</v>
      </c>
      <c r="K250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7920-950000.004    Um- und Ausbau von Bushaltestellen   </v>
      </c>
      <c r="L2508" s="20">
        <f>IF(OR(tabDaten[[#This Row],[art]]="00",tabDaten[[#This Row],[art]]="10"),tabDaten[[#This Row],[Plan]],tabDaten[[#This Row],[Plan]]*-1)</f>
        <v>-50000</v>
      </c>
      <c r="M2508" s="21">
        <f>IF(OR(tabDaten[[#This Row],[art]]="00",tabDaten[[#This Row],[art]]="10",tabDaten[[#This Row],[art]]="60",tabDaten[[#This Row],[art]]="70"),tabDaten[[#This Row],[Rechnung]],tabDaten[[#This Row],[Rechnung]]*-1)</f>
        <v>-50000</v>
      </c>
      <c r="N2508" s="44">
        <v>1</v>
      </c>
      <c r="O2508" s="45" t="s">
        <v>1025</v>
      </c>
      <c r="P2508" s="45" t="s">
        <v>1422</v>
      </c>
      <c r="Q2508" s="45" t="s">
        <v>1838</v>
      </c>
      <c r="R2508" s="45" t="s">
        <v>995</v>
      </c>
      <c r="S2508" s="45" t="s">
        <v>1805</v>
      </c>
      <c r="T2508" s="44" t="s">
        <v>2270</v>
      </c>
      <c r="U2508" s="46">
        <v>50000</v>
      </c>
      <c r="V2508" s="46">
        <v>50000</v>
      </c>
    </row>
    <row r="2509" spans="2:22" x14ac:dyDescent="0.2">
      <c r="B2509" s="19" t="str">
        <f>IF(tabDaten[[#This Row],[MandNr]]="","Fehler",IF(tabDaten[[#This Row],[MandNr]]=1,"1 Stadt Bad Rappenau","2 Eigenbetrieb Stadtenwässerung"))</f>
        <v>1 Stadt Bad Rappenau</v>
      </c>
      <c r="C2509" s="19" t="str">
        <f>IF(OR(tabDaten[[#This Row],[art]]="00",tabDaten[[#This Row],[art]]="01",tabDaten[[#This Row],[art]]="60",tabDaten[[#This Row],[art]]="61"),"0 Verwaltungshaushalt","1 Vermögenshaushalt")</f>
        <v>1 Vermögenshaushalt</v>
      </c>
      <c r="D2509" s="19" t="str">
        <f>VLOOKUP(tabDaten[[#This Row],[art]],tabKontenart[],2,FALSE)</f>
        <v>11 Ausgaben VermögenshHH</v>
      </c>
      <c r="E2509" s="19" t="str">
        <f>LEFT(tabDaten[[#This Row],[Gld]],1) &amp; "    " &amp;VLOOKUP((tabDaten[[#This Row],[MandNr]]&amp;"x"&amp;LEFT(tabDaten[[#This Row],[Gld]],1)),tabGliederung[],2,FALSE)</f>
        <v>7    öffentliche Einrichtungen,  Wirtschaftsförderung</v>
      </c>
      <c r="F2509" s="19" t="str">
        <f>LEFT(tabDaten[[#This Row],[Gld]],2) &amp; "    " &amp;VLOOKUP((tabDaten[[#This Row],[MandNr]]&amp;"x"&amp;LEFT(tabDaten[[#This Row],[Gld]],2)),tabGliederung[],2,FALSE)</f>
        <v>79    Fremdenverkehr, Sonst. Förderung von  Wirtschaft und Verkehr</v>
      </c>
      <c r="G250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509" s="19" t="str">
        <f>LEFT(tabDaten[[#This Row],[Gld]],4) &amp; "    " &amp;VLOOKUP((tabDaten[[#This Row],[MandNr]]&amp;"x"&amp;LEFT(tabDaten[[#This Row],[Gld]],4)),tabGliederung[],2,FALSE)</f>
        <v>7920    Förderung des öffentlichen Personennahverkehrs</v>
      </c>
      <c r="I2509" s="19" t="str">
        <f>IF(OR(LEFT(tabDaten[[#This Row],[Grp]],1)*1=3,LEFT(tabDaten[[#This Row],[Grp]],1)*1=9),LEFT(tabDaten[[#This Row],[Grp]],2),LEFT(tabDaten[[#This Row],[Grp]],1))</f>
        <v>98</v>
      </c>
      <c r="J2509" s="19" t="str">
        <f>VLOOKUP(tabDaten[[#This Row],[GrpKurz]],tabGruppierung[],2,FALSE)</f>
        <v>A   Gewährte Zuweisungen und Zuschüsse für Investitionen</v>
      </c>
      <c r="K250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7920-986000.010    Investitionskostenzuschuss Elektrifizierung  </v>
      </c>
      <c r="L2509" s="20">
        <f>IF(OR(tabDaten[[#This Row],[art]]="00",tabDaten[[#This Row],[art]]="10"),tabDaten[[#This Row],[Plan]],tabDaten[[#This Row],[Plan]]*-1)</f>
        <v>0</v>
      </c>
      <c r="M2509" s="21">
        <f>IF(OR(tabDaten[[#This Row],[art]]="00",tabDaten[[#This Row],[art]]="10",tabDaten[[#This Row],[art]]="60",tabDaten[[#This Row],[art]]="70"),tabDaten[[#This Row],[Rechnung]],tabDaten[[#This Row],[Rechnung]]*-1)</f>
        <v>914.47</v>
      </c>
      <c r="N2509" s="44">
        <v>1</v>
      </c>
      <c r="O2509" s="45" t="s">
        <v>1025</v>
      </c>
      <c r="P2509" s="45" t="s">
        <v>1422</v>
      </c>
      <c r="Q2509" s="45" t="s">
        <v>1846</v>
      </c>
      <c r="R2509" s="45" t="s">
        <v>995</v>
      </c>
      <c r="S2509" s="45" t="s">
        <v>1810</v>
      </c>
      <c r="T2509" s="44" t="s">
        <v>2271</v>
      </c>
      <c r="U2509" s="46">
        <v>0</v>
      </c>
      <c r="V2509" s="46">
        <v>-914.47</v>
      </c>
    </row>
    <row r="2510" spans="2:22" x14ac:dyDescent="0.2">
      <c r="B2510" s="19" t="str">
        <f>IF(tabDaten[[#This Row],[MandNr]]="","Fehler",IF(tabDaten[[#This Row],[MandNr]]=1,"1 Stadt Bad Rappenau","2 Eigenbetrieb Stadtenwässerung"))</f>
        <v>1 Stadt Bad Rappenau</v>
      </c>
      <c r="C2510" s="19" t="str">
        <f>IF(OR(tabDaten[[#This Row],[art]]="00",tabDaten[[#This Row],[art]]="01",tabDaten[[#This Row],[art]]="60",tabDaten[[#This Row],[art]]="61"),"0 Verwaltungshaushalt","1 Vermögenshaushalt")</f>
        <v>1 Vermögenshaushalt</v>
      </c>
      <c r="D2510" s="19" t="str">
        <f>VLOOKUP(tabDaten[[#This Row],[art]],tabKontenart[],2,FALSE)</f>
        <v>11 Ausgaben VermögenshHH</v>
      </c>
      <c r="E2510" s="19" t="str">
        <f>LEFT(tabDaten[[#This Row],[Gld]],1) &amp; "    " &amp;VLOOKUP((tabDaten[[#This Row],[MandNr]]&amp;"x"&amp;LEFT(tabDaten[[#This Row],[Gld]],1)),tabGliederung[],2,FALSE)</f>
        <v>7    öffentliche Einrichtungen,  Wirtschaftsförderung</v>
      </c>
      <c r="F2510" s="19" t="str">
        <f>LEFT(tabDaten[[#This Row],[Gld]],2) &amp; "    " &amp;VLOOKUP((tabDaten[[#This Row],[MandNr]]&amp;"x"&amp;LEFT(tabDaten[[#This Row],[Gld]],2)),tabGliederung[],2,FALSE)</f>
        <v>79    Fremdenverkehr, Sonst. Förderung von  Wirtschaft und Verkehr</v>
      </c>
      <c r="G251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2510" s="19" t="str">
        <f>LEFT(tabDaten[[#This Row],[Gld]],4) &amp; "    " &amp;VLOOKUP((tabDaten[[#This Row],[MandNr]]&amp;"x"&amp;LEFT(tabDaten[[#This Row],[Gld]],4)),tabGliederung[],2,FALSE)</f>
        <v>7920    Förderung des öffentlichen Personennahverkehrs</v>
      </c>
      <c r="I2510" s="19" t="str">
        <f>IF(OR(LEFT(tabDaten[[#This Row],[Grp]],1)*1=3,LEFT(tabDaten[[#This Row],[Grp]],1)*1=9),LEFT(tabDaten[[#This Row],[Grp]],2),LEFT(tabDaten[[#This Row],[Grp]],1))</f>
        <v>98</v>
      </c>
      <c r="J2510" s="19" t="str">
        <f>VLOOKUP(tabDaten[[#This Row],[GrpKurz]],tabGruppierung[],2,FALSE)</f>
        <v>A   Gewährte Zuweisungen und Zuschüsse für Investitionen</v>
      </c>
      <c r="K251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7920-986000.020    Investitionskostenzuschuß Stadtbahn   </v>
      </c>
      <c r="L2510" s="20">
        <f>IF(OR(tabDaten[[#This Row],[art]]="00",tabDaten[[#This Row],[art]]="10"),tabDaten[[#This Row],[Plan]],tabDaten[[#This Row],[Plan]]*-1)</f>
        <v>-50000</v>
      </c>
      <c r="M2510" s="21">
        <f>IF(OR(tabDaten[[#This Row],[art]]="00",tabDaten[[#This Row],[art]]="10",tabDaten[[#This Row],[art]]="60",tabDaten[[#This Row],[art]]="70"),tabDaten[[#This Row],[Rechnung]],tabDaten[[#This Row],[Rechnung]]*-1)</f>
        <v>-49596.78</v>
      </c>
      <c r="N2510" s="44">
        <v>1</v>
      </c>
      <c r="O2510" s="45" t="s">
        <v>1025</v>
      </c>
      <c r="P2510" s="45" t="s">
        <v>1422</v>
      </c>
      <c r="Q2510" s="45" t="s">
        <v>1846</v>
      </c>
      <c r="R2510" s="45" t="s">
        <v>995</v>
      </c>
      <c r="S2510" s="45" t="s">
        <v>1551</v>
      </c>
      <c r="T2510" s="44" t="s">
        <v>347</v>
      </c>
      <c r="U2510" s="46">
        <v>50000</v>
      </c>
      <c r="V2510" s="46">
        <v>49596.78</v>
      </c>
    </row>
    <row r="2511" spans="2:22" x14ac:dyDescent="0.2">
      <c r="B2511" s="19" t="str">
        <f>IF(tabDaten[[#This Row],[MandNr]]="","Fehler",IF(tabDaten[[#This Row],[MandNr]]=1,"1 Stadt Bad Rappenau","2 Eigenbetrieb Stadtenwässerung"))</f>
        <v>1 Stadt Bad Rappenau</v>
      </c>
      <c r="C2511" s="19" t="str">
        <f>IF(OR(tabDaten[[#This Row],[art]]="00",tabDaten[[#This Row],[art]]="01",tabDaten[[#This Row],[art]]="60",tabDaten[[#This Row],[art]]="61"),"0 Verwaltungshaushalt","1 Vermögenshaushalt")</f>
        <v>1 Vermögenshaushalt</v>
      </c>
      <c r="D2511" s="19" t="str">
        <f>VLOOKUP(tabDaten[[#This Row],[art]],tabKontenart[],2,FALSE)</f>
        <v>11 Ausgaben VermögenshHH</v>
      </c>
      <c r="E2511" s="19" t="str">
        <f>LEFT(tabDaten[[#This Row],[Gld]],1) &amp; "    " &amp;VLOOKUP((tabDaten[[#This Row],[MandNr]]&amp;"x"&amp;LEFT(tabDaten[[#This Row],[Gld]],1)),tabGliederung[],2,FALSE)</f>
        <v>8    Wirtschaftl. Unternehmen,  allg. Grund- und Sondervermögen</v>
      </c>
      <c r="F2511" s="19" t="str">
        <f>LEFT(tabDaten[[#This Row],[Gld]],2) &amp; "    " &amp;VLOOKUP((tabDaten[[#This Row],[MandNr]]&amp;"x"&amp;LEFT(tabDaten[[#This Row],[Gld]],2)),tabGliederung[],2,FALSE)</f>
        <v xml:space="preserve">86    Kur-u. Badebetriebe </v>
      </c>
      <c r="G251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511" s="19" t="str">
        <f>LEFT(tabDaten[[#This Row],[Gld]],4) &amp; "    " &amp;VLOOKUP((tabDaten[[#This Row],[MandNr]]&amp;"x"&amp;LEFT(tabDaten[[#This Row],[Gld]],4)),tabGliederung[],2,FALSE)</f>
        <v xml:space="preserve">8610    Kurhaus </v>
      </c>
      <c r="I2511" s="19" t="str">
        <f>IF(OR(LEFT(tabDaten[[#This Row],[Grp]],1)*1=3,LEFT(tabDaten[[#This Row],[Grp]],1)*1=9),LEFT(tabDaten[[#This Row],[Grp]],2),LEFT(tabDaten[[#This Row],[Grp]],1))</f>
        <v>93</v>
      </c>
      <c r="J2511" s="19" t="str">
        <f>VLOOKUP(tabDaten[[#This Row],[GrpKurz]],tabGruppierung[],2,FALSE)</f>
        <v>A   Vermögenserwerb</v>
      </c>
      <c r="K251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8610-935000.004    Erwerb von beweglichen Sachen des Anlagevermögens  </v>
      </c>
      <c r="L2511" s="20">
        <f>IF(OR(tabDaten[[#This Row],[art]]="00",tabDaten[[#This Row],[art]]="10"),tabDaten[[#This Row],[Plan]],tabDaten[[#This Row],[Plan]]*-1)</f>
        <v>-5000</v>
      </c>
      <c r="M2511" s="21">
        <f>IF(OR(tabDaten[[#This Row],[art]]="00",tabDaten[[#This Row],[art]]="10",tabDaten[[#This Row],[art]]="60",tabDaten[[#This Row],[art]]="70"),tabDaten[[#This Row],[Rechnung]],tabDaten[[#This Row],[Rechnung]]*-1)</f>
        <v>37359.14</v>
      </c>
      <c r="N2511" s="44">
        <v>1</v>
      </c>
      <c r="O2511" s="45" t="s">
        <v>1025</v>
      </c>
      <c r="P2511" s="45" t="s">
        <v>1439</v>
      </c>
      <c r="Q2511" s="45" t="s">
        <v>1828</v>
      </c>
      <c r="R2511" s="45" t="s">
        <v>995</v>
      </c>
      <c r="S2511" s="45" t="s">
        <v>1805</v>
      </c>
      <c r="T2511" s="44" t="s">
        <v>310</v>
      </c>
      <c r="U2511" s="46">
        <v>5000</v>
      </c>
      <c r="V2511" s="46">
        <v>-37359.14</v>
      </c>
    </row>
    <row r="2512" spans="2:22" x14ac:dyDescent="0.2">
      <c r="B2512" s="19" t="str">
        <f>IF(tabDaten[[#This Row],[MandNr]]="","Fehler",IF(tabDaten[[#This Row],[MandNr]]=1,"1 Stadt Bad Rappenau","2 Eigenbetrieb Stadtenwässerung"))</f>
        <v>1 Stadt Bad Rappenau</v>
      </c>
      <c r="C2512" s="19" t="str">
        <f>IF(OR(tabDaten[[#This Row],[art]]="00",tabDaten[[#This Row],[art]]="01",tabDaten[[#This Row],[art]]="60",tabDaten[[#This Row],[art]]="61"),"0 Verwaltungshaushalt","1 Vermögenshaushalt")</f>
        <v>1 Vermögenshaushalt</v>
      </c>
      <c r="D2512" s="19" t="str">
        <f>VLOOKUP(tabDaten[[#This Row],[art]],tabKontenart[],2,FALSE)</f>
        <v>11 Ausgaben VermögenshHH</v>
      </c>
      <c r="E2512" s="19" t="str">
        <f>LEFT(tabDaten[[#This Row],[Gld]],1) &amp; "    " &amp;VLOOKUP((tabDaten[[#This Row],[MandNr]]&amp;"x"&amp;LEFT(tabDaten[[#This Row],[Gld]],1)),tabGliederung[],2,FALSE)</f>
        <v>8    Wirtschaftl. Unternehmen,  allg. Grund- und Sondervermögen</v>
      </c>
      <c r="F2512" s="19" t="str">
        <f>LEFT(tabDaten[[#This Row],[Gld]],2) &amp; "    " &amp;VLOOKUP((tabDaten[[#This Row],[MandNr]]&amp;"x"&amp;LEFT(tabDaten[[#This Row],[Gld]],2)),tabGliederung[],2,FALSE)</f>
        <v xml:space="preserve">86    Kur-u. Badebetriebe </v>
      </c>
      <c r="G251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512" s="19" t="str">
        <f>LEFT(tabDaten[[#This Row],[Gld]],4) &amp; "    " &amp;VLOOKUP((tabDaten[[#This Row],[MandNr]]&amp;"x"&amp;LEFT(tabDaten[[#This Row],[Gld]],4)),tabGliederung[],2,FALSE)</f>
        <v xml:space="preserve">8610    Kurhaus </v>
      </c>
      <c r="I2512" s="19" t="str">
        <f>IF(OR(LEFT(tabDaten[[#This Row],[Grp]],1)*1=3,LEFT(tabDaten[[#This Row],[Grp]],1)*1=9),LEFT(tabDaten[[#This Row],[Grp]],2),LEFT(tabDaten[[#This Row],[Grp]],1))</f>
        <v>94</v>
      </c>
      <c r="J2512" s="19" t="str">
        <f>VLOOKUP(tabDaten[[#This Row],[GrpKurz]],tabGruppierung[],2,FALSE)</f>
        <v>A   Baumaßnahmen</v>
      </c>
      <c r="K251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8610-940000.020    Sanierung Musikmuschel   </v>
      </c>
      <c r="L2512" s="20">
        <f>IF(OR(tabDaten[[#This Row],[art]]="00",tabDaten[[#This Row],[art]]="10"),tabDaten[[#This Row],[Plan]],tabDaten[[#This Row],[Plan]]*-1)</f>
        <v>0</v>
      </c>
      <c r="M2512" s="21">
        <f>IF(OR(tabDaten[[#This Row],[art]]="00",tabDaten[[#This Row],[art]]="10",tabDaten[[#This Row],[art]]="60",tabDaten[[#This Row],[art]]="70"),tabDaten[[#This Row],[Rechnung]],tabDaten[[#This Row],[Rechnung]]*-1)</f>
        <v>0</v>
      </c>
      <c r="N2512" s="44">
        <v>1</v>
      </c>
      <c r="O2512" s="45" t="s">
        <v>1025</v>
      </c>
      <c r="P2512" s="45" t="s">
        <v>1439</v>
      </c>
      <c r="Q2512" s="45" t="s">
        <v>1831</v>
      </c>
      <c r="R2512" s="45" t="s">
        <v>995</v>
      </c>
      <c r="S2512" s="45" t="s">
        <v>1551</v>
      </c>
      <c r="T2512" s="44" t="s">
        <v>2186</v>
      </c>
      <c r="U2512" s="46">
        <v>0</v>
      </c>
      <c r="V2512" s="46">
        <v>0</v>
      </c>
    </row>
    <row r="2513" spans="2:22" x14ac:dyDescent="0.2">
      <c r="B2513" s="19" t="str">
        <f>IF(tabDaten[[#This Row],[MandNr]]="","Fehler",IF(tabDaten[[#This Row],[MandNr]]=1,"1 Stadt Bad Rappenau","2 Eigenbetrieb Stadtenwässerung"))</f>
        <v>1 Stadt Bad Rappenau</v>
      </c>
      <c r="C2513" s="19" t="str">
        <f>IF(OR(tabDaten[[#This Row],[art]]="00",tabDaten[[#This Row],[art]]="01",tabDaten[[#This Row],[art]]="60",tabDaten[[#This Row],[art]]="61"),"0 Verwaltungshaushalt","1 Vermögenshaushalt")</f>
        <v>1 Vermögenshaushalt</v>
      </c>
      <c r="D2513" s="19" t="str">
        <f>VLOOKUP(tabDaten[[#This Row],[art]],tabKontenart[],2,FALSE)</f>
        <v>11 Ausgaben VermögenshHH</v>
      </c>
      <c r="E2513" s="19" t="str">
        <f>LEFT(tabDaten[[#This Row],[Gld]],1) &amp; "    " &amp;VLOOKUP((tabDaten[[#This Row],[MandNr]]&amp;"x"&amp;LEFT(tabDaten[[#This Row],[Gld]],1)),tabGliederung[],2,FALSE)</f>
        <v>8    Wirtschaftl. Unternehmen,  allg. Grund- und Sondervermögen</v>
      </c>
      <c r="F2513" s="19" t="str">
        <f>LEFT(tabDaten[[#This Row],[Gld]],2) &amp; "    " &amp;VLOOKUP((tabDaten[[#This Row],[MandNr]]&amp;"x"&amp;LEFT(tabDaten[[#This Row],[Gld]],2)),tabGliederung[],2,FALSE)</f>
        <v xml:space="preserve">86    Kur-u. Badebetriebe </v>
      </c>
      <c r="G251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513" s="19" t="str">
        <f>LEFT(tabDaten[[#This Row],[Gld]],4) &amp; "    " &amp;VLOOKUP((tabDaten[[#This Row],[MandNr]]&amp;"x"&amp;LEFT(tabDaten[[#This Row],[Gld]],4)),tabGliederung[],2,FALSE)</f>
        <v xml:space="preserve">8610    Kurhaus </v>
      </c>
      <c r="I2513" s="19" t="str">
        <f>IF(OR(LEFT(tabDaten[[#This Row],[Grp]],1)*1=3,LEFT(tabDaten[[#This Row],[Grp]],1)*1=9),LEFT(tabDaten[[#This Row],[Grp]],2),LEFT(tabDaten[[#This Row],[Grp]],1))</f>
        <v>94</v>
      </c>
      <c r="J2513" s="19" t="str">
        <f>VLOOKUP(tabDaten[[#This Row],[GrpKurz]],tabGruppierung[],2,FALSE)</f>
        <v>A   Baumaßnahmen</v>
      </c>
      <c r="K251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8610-940000.030    Gerätehaus für Außenbestuhlung   </v>
      </c>
      <c r="L2513" s="20">
        <f>IF(OR(tabDaten[[#This Row],[art]]="00",tabDaten[[#This Row],[art]]="10"),tabDaten[[#This Row],[Plan]],tabDaten[[#This Row],[Plan]]*-1)</f>
        <v>0</v>
      </c>
      <c r="M2513" s="21">
        <f>IF(OR(tabDaten[[#This Row],[art]]="00",tabDaten[[#This Row],[art]]="10",tabDaten[[#This Row],[art]]="60",tabDaten[[#This Row],[art]]="70"),tabDaten[[#This Row],[Rechnung]],tabDaten[[#This Row],[Rechnung]]*-1)</f>
        <v>-29914.05</v>
      </c>
      <c r="N2513" s="44">
        <v>1</v>
      </c>
      <c r="O2513" s="45" t="s">
        <v>1025</v>
      </c>
      <c r="P2513" s="45" t="s">
        <v>1439</v>
      </c>
      <c r="Q2513" s="45" t="s">
        <v>1831</v>
      </c>
      <c r="R2513" s="45" t="s">
        <v>995</v>
      </c>
      <c r="S2513" s="45" t="s">
        <v>1552</v>
      </c>
      <c r="T2513" s="44" t="s">
        <v>2272</v>
      </c>
      <c r="U2513" s="46">
        <v>0</v>
      </c>
      <c r="V2513" s="46">
        <v>29914.05</v>
      </c>
    </row>
    <row r="2514" spans="2:22" x14ac:dyDescent="0.2">
      <c r="B2514" s="19" t="str">
        <f>IF(tabDaten[[#This Row],[MandNr]]="","Fehler",IF(tabDaten[[#This Row],[MandNr]]=1,"1 Stadt Bad Rappenau","2 Eigenbetrieb Stadtenwässerung"))</f>
        <v>1 Stadt Bad Rappenau</v>
      </c>
      <c r="C2514" s="19" t="str">
        <f>IF(OR(tabDaten[[#This Row],[art]]="00",tabDaten[[#This Row],[art]]="01",tabDaten[[#This Row],[art]]="60",tabDaten[[#This Row],[art]]="61"),"0 Verwaltungshaushalt","1 Vermögenshaushalt")</f>
        <v>1 Vermögenshaushalt</v>
      </c>
      <c r="D2514" s="19" t="str">
        <f>VLOOKUP(tabDaten[[#This Row],[art]],tabKontenart[],2,FALSE)</f>
        <v>11 Ausgaben VermögenshHH</v>
      </c>
      <c r="E2514" s="19" t="str">
        <f>LEFT(tabDaten[[#This Row],[Gld]],1) &amp; "    " &amp;VLOOKUP((tabDaten[[#This Row],[MandNr]]&amp;"x"&amp;LEFT(tabDaten[[#This Row],[Gld]],1)),tabGliederung[],2,FALSE)</f>
        <v>8    Wirtschaftl. Unternehmen,  allg. Grund- und Sondervermögen</v>
      </c>
      <c r="F2514" s="19" t="str">
        <f>LEFT(tabDaten[[#This Row],[Gld]],2) &amp; "    " &amp;VLOOKUP((tabDaten[[#This Row],[MandNr]]&amp;"x"&amp;LEFT(tabDaten[[#This Row],[Gld]],2)),tabGliederung[],2,FALSE)</f>
        <v xml:space="preserve">86    Kur-u. Badebetriebe </v>
      </c>
      <c r="G251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514" s="19" t="str">
        <f>LEFT(tabDaten[[#This Row],[Gld]],4) &amp; "    " &amp;VLOOKUP((tabDaten[[#This Row],[MandNr]]&amp;"x"&amp;LEFT(tabDaten[[#This Row],[Gld]],4)),tabGliederung[],2,FALSE)</f>
        <v xml:space="preserve">8620    Kureinrichtungen </v>
      </c>
      <c r="I2514" s="19" t="str">
        <f>IF(OR(LEFT(tabDaten[[#This Row],[Grp]],1)*1=3,LEFT(tabDaten[[#This Row],[Grp]],1)*1=9),LEFT(tabDaten[[#This Row],[Grp]],2),LEFT(tabDaten[[#This Row],[Grp]],1))</f>
        <v>93</v>
      </c>
      <c r="J2514" s="19" t="str">
        <f>VLOOKUP(tabDaten[[#This Row],[GrpKurz]],tabGruppierung[],2,FALSE)</f>
        <v>A   Vermögenserwerb</v>
      </c>
      <c r="K251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8620-932000.004    Erwerb von Grundstücken  </v>
      </c>
      <c r="L2514" s="20">
        <f>IF(OR(tabDaten[[#This Row],[art]]="00",tabDaten[[#This Row],[art]]="10"),tabDaten[[#This Row],[Plan]],tabDaten[[#This Row],[Plan]]*-1)</f>
        <v>0</v>
      </c>
      <c r="M2514" s="21">
        <f>IF(OR(tabDaten[[#This Row],[art]]="00",tabDaten[[#This Row],[art]]="10",tabDaten[[#This Row],[art]]="60",tabDaten[[#This Row],[art]]="70"),tabDaten[[#This Row],[Rechnung]],tabDaten[[#This Row],[Rechnung]]*-1)</f>
        <v>-4313.66</v>
      </c>
      <c r="N2514" s="44">
        <v>1</v>
      </c>
      <c r="O2514" s="45" t="s">
        <v>1025</v>
      </c>
      <c r="P2514" s="45" t="s">
        <v>1440</v>
      </c>
      <c r="Q2514" s="45" t="s">
        <v>1847</v>
      </c>
      <c r="R2514" s="45" t="s">
        <v>995</v>
      </c>
      <c r="S2514" s="45" t="s">
        <v>1805</v>
      </c>
      <c r="T2514" s="44" t="s">
        <v>350</v>
      </c>
      <c r="U2514" s="46">
        <v>0</v>
      </c>
      <c r="V2514" s="46">
        <v>4313.66</v>
      </c>
    </row>
    <row r="2515" spans="2:22" x14ac:dyDescent="0.2">
      <c r="B2515" s="19" t="str">
        <f>IF(tabDaten[[#This Row],[MandNr]]="","Fehler",IF(tabDaten[[#This Row],[MandNr]]=1,"1 Stadt Bad Rappenau","2 Eigenbetrieb Stadtenwässerung"))</f>
        <v>1 Stadt Bad Rappenau</v>
      </c>
      <c r="C2515" s="19" t="str">
        <f>IF(OR(tabDaten[[#This Row],[art]]="00",tabDaten[[#This Row],[art]]="01",tabDaten[[#This Row],[art]]="60",tabDaten[[#This Row],[art]]="61"),"0 Verwaltungshaushalt","1 Vermögenshaushalt")</f>
        <v>1 Vermögenshaushalt</v>
      </c>
      <c r="D2515" s="19" t="str">
        <f>VLOOKUP(tabDaten[[#This Row],[art]],tabKontenart[],2,FALSE)</f>
        <v>11 Ausgaben VermögenshHH</v>
      </c>
      <c r="E2515" s="19" t="str">
        <f>LEFT(tabDaten[[#This Row],[Gld]],1) &amp; "    " &amp;VLOOKUP((tabDaten[[#This Row],[MandNr]]&amp;"x"&amp;LEFT(tabDaten[[#This Row],[Gld]],1)),tabGliederung[],2,FALSE)</f>
        <v>8    Wirtschaftl. Unternehmen,  allg. Grund- und Sondervermögen</v>
      </c>
      <c r="F2515" s="19" t="str">
        <f>LEFT(tabDaten[[#This Row],[Gld]],2) &amp; "    " &amp;VLOOKUP((tabDaten[[#This Row],[MandNr]]&amp;"x"&amp;LEFT(tabDaten[[#This Row],[Gld]],2)),tabGliederung[],2,FALSE)</f>
        <v xml:space="preserve">86    Kur-u. Badebetriebe </v>
      </c>
      <c r="G251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515" s="19" t="str">
        <f>LEFT(tabDaten[[#This Row],[Gld]],4) &amp; "    " &amp;VLOOKUP((tabDaten[[#This Row],[MandNr]]&amp;"x"&amp;LEFT(tabDaten[[#This Row],[Gld]],4)),tabGliederung[],2,FALSE)</f>
        <v xml:space="preserve">8620    Kureinrichtungen </v>
      </c>
      <c r="I2515" s="19" t="str">
        <f>IF(OR(LEFT(tabDaten[[#This Row],[Grp]],1)*1=3,LEFT(tabDaten[[#This Row],[Grp]],1)*1=9),LEFT(tabDaten[[#This Row],[Grp]],2),LEFT(tabDaten[[#This Row],[Grp]],1))</f>
        <v>93</v>
      </c>
      <c r="J2515" s="19" t="str">
        <f>VLOOKUP(tabDaten[[#This Row],[GrpKurz]],tabGruppierung[],2,FALSE)</f>
        <v>A   Vermögenserwerb</v>
      </c>
      <c r="K251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8620-935000.005    Umstellung All IP. Gesamtmaßnahme unter 0600-935000.005 geplant  </v>
      </c>
      <c r="L2515" s="20">
        <f>IF(OR(tabDaten[[#This Row],[art]]="00",tabDaten[[#This Row],[art]]="10"),tabDaten[[#This Row],[Plan]],tabDaten[[#This Row],[Plan]]*-1)</f>
        <v>0</v>
      </c>
      <c r="M2515" s="21">
        <f>IF(OR(tabDaten[[#This Row],[art]]="00",tabDaten[[#This Row],[art]]="10",tabDaten[[#This Row],[art]]="60",tabDaten[[#This Row],[art]]="70"),tabDaten[[#This Row],[Rechnung]],tabDaten[[#This Row],[Rechnung]]*-1)</f>
        <v>-155.25</v>
      </c>
      <c r="N2515" s="44">
        <v>1</v>
      </c>
      <c r="O2515" s="45" t="s">
        <v>1025</v>
      </c>
      <c r="P2515" s="45" t="s">
        <v>1440</v>
      </c>
      <c r="Q2515" s="45" t="s">
        <v>1828</v>
      </c>
      <c r="R2515" s="45" t="s">
        <v>995</v>
      </c>
      <c r="S2515" s="45" t="s">
        <v>2150</v>
      </c>
      <c r="T2515" s="44" t="s">
        <v>2153</v>
      </c>
      <c r="U2515" s="46">
        <v>0</v>
      </c>
      <c r="V2515" s="46">
        <v>155.25</v>
      </c>
    </row>
    <row r="2516" spans="2:22" x14ac:dyDescent="0.2">
      <c r="B2516" s="19" t="str">
        <f>IF(tabDaten[[#This Row],[MandNr]]="","Fehler",IF(tabDaten[[#This Row],[MandNr]]=1,"1 Stadt Bad Rappenau","2 Eigenbetrieb Stadtenwässerung"))</f>
        <v>1 Stadt Bad Rappenau</v>
      </c>
      <c r="C2516" s="19" t="str">
        <f>IF(OR(tabDaten[[#This Row],[art]]="00",tabDaten[[#This Row],[art]]="01",tabDaten[[#This Row],[art]]="60",tabDaten[[#This Row],[art]]="61"),"0 Verwaltungshaushalt","1 Vermögenshaushalt")</f>
        <v>1 Vermögenshaushalt</v>
      </c>
      <c r="D2516" s="19" t="str">
        <f>VLOOKUP(tabDaten[[#This Row],[art]],tabKontenart[],2,FALSE)</f>
        <v>11 Ausgaben VermögenshHH</v>
      </c>
      <c r="E2516" s="19" t="str">
        <f>LEFT(tabDaten[[#This Row],[Gld]],1) &amp; "    " &amp;VLOOKUP((tabDaten[[#This Row],[MandNr]]&amp;"x"&amp;LEFT(tabDaten[[#This Row],[Gld]],1)),tabGliederung[],2,FALSE)</f>
        <v>8    Wirtschaftl. Unternehmen,  allg. Grund- und Sondervermögen</v>
      </c>
      <c r="F2516" s="19" t="str">
        <f>LEFT(tabDaten[[#This Row],[Gld]],2) &amp; "    " &amp;VLOOKUP((tabDaten[[#This Row],[MandNr]]&amp;"x"&amp;LEFT(tabDaten[[#This Row],[Gld]],2)),tabGliederung[],2,FALSE)</f>
        <v xml:space="preserve">86    Kur-u. Badebetriebe </v>
      </c>
      <c r="G251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516" s="19" t="str">
        <f>LEFT(tabDaten[[#This Row],[Gld]],4) &amp; "    " &amp;VLOOKUP((tabDaten[[#This Row],[MandNr]]&amp;"x"&amp;LEFT(tabDaten[[#This Row],[Gld]],4)),tabGliederung[],2,FALSE)</f>
        <v xml:space="preserve">8620    Kureinrichtungen </v>
      </c>
      <c r="I2516" s="19" t="str">
        <f>IF(OR(LEFT(tabDaten[[#This Row],[Grp]],1)*1=3,LEFT(tabDaten[[#This Row],[Grp]],1)*1=9),LEFT(tabDaten[[#This Row],[Grp]],2),LEFT(tabDaten[[#This Row],[Grp]],1))</f>
        <v>93</v>
      </c>
      <c r="J2516" s="19" t="str">
        <f>VLOOKUP(tabDaten[[#This Row],[GrpKurz]],tabGruppierung[],2,FALSE)</f>
        <v>A   Vermögenserwerb</v>
      </c>
      <c r="K251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8620-935100.004    Außenspielgeräte Kur- und Salinenpark   </v>
      </c>
      <c r="L2516" s="20">
        <f>IF(OR(tabDaten[[#This Row],[art]]="00",tabDaten[[#This Row],[art]]="10"),tabDaten[[#This Row],[Plan]],tabDaten[[#This Row],[Plan]]*-1)</f>
        <v>-8000</v>
      </c>
      <c r="M2516" s="21">
        <f>IF(OR(tabDaten[[#This Row],[art]]="00",tabDaten[[#This Row],[art]]="10",tabDaten[[#This Row],[art]]="60",tabDaten[[#This Row],[art]]="70"),tabDaten[[#This Row],[Rechnung]],tabDaten[[#This Row],[Rechnung]]*-1)</f>
        <v>-8000</v>
      </c>
      <c r="N2516" s="44">
        <v>1</v>
      </c>
      <c r="O2516" s="45" t="s">
        <v>1025</v>
      </c>
      <c r="P2516" s="45" t="s">
        <v>1440</v>
      </c>
      <c r="Q2516" s="45" t="s">
        <v>2157</v>
      </c>
      <c r="R2516" s="45" t="s">
        <v>995</v>
      </c>
      <c r="S2516" s="45" t="s">
        <v>1805</v>
      </c>
      <c r="T2516" s="44" t="s">
        <v>2273</v>
      </c>
      <c r="U2516" s="46">
        <v>8000</v>
      </c>
      <c r="V2516" s="46">
        <v>8000</v>
      </c>
    </row>
    <row r="2517" spans="2:22" x14ac:dyDescent="0.2">
      <c r="B2517" s="19" t="str">
        <f>IF(tabDaten[[#This Row],[MandNr]]="","Fehler",IF(tabDaten[[#This Row],[MandNr]]=1,"1 Stadt Bad Rappenau","2 Eigenbetrieb Stadtenwässerung"))</f>
        <v>1 Stadt Bad Rappenau</v>
      </c>
      <c r="C2517" s="19" t="str">
        <f>IF(OR(tabDaten[[#This Row],[art]]="00",tabDaten[[#This Row],[art]]="01",tabDaten[[#This Row],[art]]="60",tabDaten[[#This Row],[art]]="61"),"0 Verwaltungshaushalt","1 Vermögenshaushalt")</f>
        <v>1 Vermögenshaushalt</v>
      </c>
      <c r="D2517" s="19" t="str">
        <f>VLOOKUP(tabDaten[[#This Row],[art]],tabKontenart[],2,FALSE)</f>
        <v>11 Ausgaben VermögenshHH</v>
      </c>
      <c r="E2517" s="19" t="str">
        <f>LEFT(tabDaten[[#This Row],[Gld]],1) &amp; "    " &amp;VLOOKUP((tabDaten[[#This Row],[MandNr]]&amp;"x"&amp;LEFT(tabDaten[[#This Row],[Gld]],1)),tabGliederung[],2,FALSE)</f>
        <v>8    Wirtschaftl. Unternehmen,  allg. Grund- und Sondervermögen</v>
      </c>
      <c r="F2517" s="19" t="str">
        <f>LEFT(tabDaten[[#This Row],[Gld]],2) &amp; "    " &amp;VLOOKUP((tabDaten[[#This Row],[MandNr]]&amp;"x"&amp;LEFT(tabDaten[[#This Row],[Gld]],2)),tabGliederung[],2,FALSE)</f>
        <v xml:space="preserve">86    Kur-u. Badebetriebe </v>
      </c>
      <c r="G251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517" s="19" t="str">
        <f>LEFT(tabDaten[[#This Row],[Gld]],4) &amp; "    " &amp;VLOOKUP((tabDaten[[#This Row],[MandNr]]&amp;"x"&amp;LEFT(tabDaten[[#This Row],[Gld]],4)),tabGliederung[],2,FALSE)</f>
        <v xml:space="preserve">8620    Kureinrichtungen </v>
      </c>
      <c r="I2517" s="19" t="str">
        <f>IF(OR(LEFT(tabDaten[[#This Row],[Grp]],1)*1=3,LEFT(tabDaten[[#This Row],[Grp]],1)*1=9),LEFT(tabDaten[[#This Row],[Grp]],2),LEFT(tabDaten[[#This Row],[Grp]],1))</f>
        <v>94</v>
      </c>
      <c r="J2517" s="19" t="str">
        <f>VLOOKUP(tabDaten[[#This Row],[GrpKurz]],tabGruppierung[],2,FALSE)</f>
        <v>A   Baumaßnahmen</v>
      </c>
      <c r="K251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8620-940000.018    Generalsanierung Bohrtürme Saline 3 + 4   </v>
      </c>
      <c r="L2517" s="20">
        <f>IF(OR(tabDaten[[#This Row],[art]]="00",tabDaten[[#This Row],[art]]="10"),tabDaten[[#This Row],[Plan]],tabDaten[[#This Row],[Plan]]*-1)</f>
        <v>-20000</v>
      </c>
      <c r="M2517" s="21">
        <f>IF(OR(tabDaten[[#This Row],[art]]="00",tabDaten[[#This Row],[art]]="10",tabDaten[[#This Row],[art]]="60",tabDaten[[#This Row],[art]]="70"),tabDaten[[#This Row],[Rechnung]],tabDaten[[#This Row],[Rechnung]]*-1)</f>
        <v>-20000</v>
      </c>
      <c r="N2517" s="44">
        <v>1</v>
      </c>
      <c r="O2517" s="45" t="s">
        <v>1025</v>
      </c>
      <c r="P2517" s="45" t="s">
        <v>1440</v>
      </c>
      <c r="Q2517" s="45" t="s">
        <v>1831</v>
      </c>
      <c r="R2517" s="45" t="s">
        <v>995</v>
      </c>
      <c r="S2517" s="45" t="s">
        <v>2228</v>
      </c>
      <c r="T2517" s="44" t="s">
        <v>2274</v>
      </c>
      <c r="U2517" s="46">
        <v>20000</v>
      </c>
      <c r="V2517" s="46">
        <v>20000</v>
      </c>
    </row>
    <row r="2518" spans="2:22" x14ac:dyDescent="0.2">
      <c r="B2518" s="19" t="str">
        <f>IF(tabDaten[[#This Row],[MandNr]]="","Fehler",IF(tabDaten[[#This Row],[MandNr]]=1,"1 Stadt Bad Rappenau","2 Eigenbetrieb Stadtenwässerung"))</f>
        <v>1 Stadt Bad Rappenau</v>
      </c>
      <c r="C2518" s="19" t="str">
        <f>IF(OR(tabDaten[[#This Row],[art]]="00",tabDaten[[#This Row],[art]]="01",tabDaten[[#This Row],[art]]="60",tabDaten[[#This Row],[art]]="61"),"0 Verwaltungshaushalt","1 Vermögenshaushalt")</f>
        <v>1 Vermögenshaushalt</v>
      </c>
      <c r="D2518" s="19" t="str">
        <f>VLOOKUP(tabDaten[[#This Row],[art]],tabKontenart[],2,FALSE)</f>
        <v>11 Ausgaben VermögenshHH</v>
      </c>
      <c r="E2518" s="19" t="str">
        <f>LEFT(tabDaten[[#This Row],[Gld]],1) &amp; "    " &amp;VLOOKUP((tabDaten[[#This Row],[MandNr]]&amp;"x"&amp;LEFT(tabDaten[[#This Row],[Gld]],1)),tabGliederung[],2,FALSE)</f>
        <v>8    Wirtschaftl. Unternehmen,  allg. Grund- und Sondervermögen</v>
      </c>
      <c r="F2518" s="19" t="str">
        <f>LEFT(tabDaten[[#This Row],[Gld]],2) &amp; "    " &amp;VLOOKUP((tabDaten[[#This Row],[MandNr]]&amp;"x"&amp;LEFT(tabDaten[[#This Row],[Gld]],2)),tabGliederung[],2,FALSE)</f>
        <v xml:space="preserve">86    Kur-u. Badebetriebe </v>
      </c>
      <c r="G251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518" s="19" t="str">
        <f>LEFT(tabDaten[[#This Row],[Gld]],4) &amp; "    " &amp;VLOOKUP((tabDaten[[#This Row],[MandNr]]&amp;"x"&amp;LEFT(tabDaten[[#This Row],[Gld]],4)),tabGliederung[],2,FALSE)</f>
        <v xml:space="preserve">8620    Kureinrichtungen </v>
      </c>
      <c r="I2518" s="19" t="str">
        <f>IF(OR(LEFT(tabDaten[[#This Row],[Grp]],1)*1=3,LEFT(tabDaten[[#This Row],[Grp]],1)*1=9),LEFT(tabDaten[[#This Row],[Grp]],2),LEFT(tabDaten[[#This Row],[Grp]],1))</f>
        <v>95</v>
      </c>
      <c r="J2518" s="19" t="str">
        <f>VLOOKUP(tabDaten[[#This Row],[GrpKurz]],tabGruppierung[],2,FALSE)</f>
        <v>A   Baumaßnahmen</v>
      </c>
      <c r="K251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8620-950000.004    Tiefbaumaßnahmen   </v>
      </c>
      <c r="L2518" s="20">
        <f>IF(OR(tabDaten[[#This Row],[art]]="00",tabDaten[[#This Row],[art]]="10"),tabDaten[[#This Row],[Plan]],tabDaten[[#This Row],[Plan]]*-1)</f>
        <v>-10000</v>
      </c>
      <c r="M2518" s="21">
        <f>IF(OR(tabDaten[[#This Row],[art]]="00",tabDaten[[#This Row],[art]]="10",tabDaten[[#This Row],[art]]="60",tabDaten[[#This Row],[art]]="70"),tabDaten[[#This Row],[Rechnung]],tabDaten[[#This Row],[Rechnung]]*-1)</f>
        <v>-8551</v>
      </c>
      <c r="N2518" s="44">
        <v>1</v>
      </c>
      <c r="O2518" s="45" t="s">
        <v>1025</v>
      </c>
      <c r="P2518" s="45" t="s">
        <v>1440</v>
      </c>
      <c r="Q2518" s="45" t="s">
        <v>1838</v>
      </c>
      <c r="R2518" s="45" t="s">
        <v>995</v>
      </c>
      <c r="S2518" s="45" t="s">
        <v>1805</v>
      </c>
      <c r="T2518" s="44" t="s">
        <v>344</v>
      </c>
      <c r="U2518" s="46">
        <v>10000</v>
      </c>
      <c r="V2518" s="46">
        <v>8551</v>
      </c>
    </row>
    <row r="2519" spans="2:22" x14ac:dyDescent="0.2">
      <c r="B2519" s="19" t="str">
        <f>IF(tabDaten[[#This Row],[MandNr]]="","Fehler",IF(tabDaten[[#This Row],[MandNr]]=1,"1 Stadt Bad Rappenau","2 Eigenbetrieb Stadtenwässerung"))</f>
        <v>1 Stadt Bad Rappenau</v>
      </c>
      <c r="C2519" s="19" t="str">
        <f>IF(OR(tabDaten[[#This Row],[art]]="00",tabDaten[[#This Row],[art]]="01",tabDaten[[#This Row],[art]]="60",tabDaten[[#This Row],[art]]="61"),"0 Verwaltungshaushalt","1 Vermögenshaushalt")</f>
        <v>1 Vermögenshaushalt</v>
      </c>
      <c r="D2519" s="19" t="str">
        <f>VLOOKUP(tabDaten[[#This Row],[art]],tabKontenart[],2,FALSE)</f>
        <v>11 Ausgaben VermögenshHH</v>
      </c>
      <c r="E2519" s="19" t="str">
        <f>LEFT(tabDaten[[#This Row],[Gld]],1) &amp; "    " &amp;VLOOKUP((tabDaten[[#This Row],[MandNr]]&amp;"x"&amp;LEFT(tabDaten[[#This Row],[Gld]],1)),tabGliederung[],2,FALSE)</f>
        <v>8    Wirtschaftl. Unternehmen,  allg. Grund- und Sondervermögen</v>
      </c>
      <c r="F2519" s="19" t="str">
        <f>LEFT(tabDaten[[#This Row],[Gld]],2) &amp; "    " &amp;VLOOKUP((tabDaten[[#This Row],[MandNr]]&amp;"x"&amp;LEFT(tabDaten[[#This Row],[Gld]],2)),tabGliederung[],2,FALSE)</f>
        <v xml:space="preserve">86    Kur-u. Badebetriebe </v>
      </c>
      <c r="G251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519" s="19" t="str">
        <f>LEFT(tabDaten[[#This Row],[Gld]],4) &amp; "    " &amp;VLOOKUP((tabDaten[[#This Row],[MandNr]]&amp;"x"&amp;LEFT(tabDaten[[#This Row],[Gld]],4)),tabGliederung[],2,FALSE)</f>
        <v xml:space="preserve">8620    Kureinrichtungen </v>
      </c>
      <c r="I2519" s="19" t="str">
        <f>IF(OR(LEFT(tabDaten[[#This Row],[Grp]],1)*1=3,LEFT(tabDaten[[#This Row],[Grp]],1)*1=9),LEFT(tabDaten[[#This Row],[Grp]],2),LEFT(tabDaten[[#This Row],[Grp]],1))</f>
        <v>95</v>
      </c>
      <c r="J2519" s="19" t="str">
        <f>VLOOKUP(tabDaten[[#This Row],[GrpKurz]],tabGruppierung[],2,FALSE)</f>
        <v>A   Baumaßnahmen</v>
      </c>
      <c r="K251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8620-950000.015    Errichtung Wohnmobilstellplatz   </v>
      </c>
      <c r="L2519" s="20">
        <f>IF(OR(tabDaten[[#This Row],[art]]="00",tabDaten[[#This Row],[art]]="10"),tabDaten[[#This Row],[Plan]],tabDaten[[#This Row],[Plan]]*-1)</f>
        <v>-50000</v>
      </c>
      <c r="M2519" s="21">
        <f>IF(OR(tabDaten[[#This Row],[art]]="00",tabDaten[[#This Row],[art]]="10",tabDaten[[#This Row],[art]]="60",tabDaten[[#This Row],[art]]="70"),tabDaten[[#This Row],[Rechnung]],tabDaten[[#This Row],[Rechnung]]*-1)</f>
        <v>-50000</v>
      </c>
      <c r="N2519" s="44">
        <v>1</v>
      </c>
      <c r="O2519" s="45" t="s">
        <v>1025</v>
      </c>
      <c r="P2519" s="45" t="s">
        <v>1440</v>
      </c>
      <c r="Q2519" s="45" t="s">
        <v>1838</v>
      </c>
      <c r="R2519" s="45" t="s">
        <v>995</v>
      </c>
      <c r="S2519" s="45" t="s">
        <v>1823</v>
      </c>
      <c r="T2519" s="44" t="s">
        <v>2187</v>
      </c>
      <c r="U2519" s="46">
        <v>50000</v>
      </c>
      <c r="V2519" s="46">
        <v>50000</v>
      </c>
    </row>
    <row r="2520" spans="2:22" x14ac:dyDescent="0.2">
      <c r="B2520" s="19" t="str">
        <f>IF(tabDaten[[#This Row],[MandNr]]="","Fehler",IF(tabDaten[[#This Row],[MandNr]]=1,"1 Stadt Bad Rappenau","2 Eigenbetrieb Stadtenwässerung"))</f>
        <v>1 Stadt Bad Rappenau</v>
      </c>
      <c r="C2520" s="19" t="str">
        <f>IF(OR(tabDaten[[#This Row],[art]]="00",tabDaten[[#This Row],[art]]="01",tabDaten[[#This Row],[art]]="60",tabDaten[[#This Row],[art]]="61"),"0 Verwaltungshaushalt","1 Vermögenshaushalt")</f>
        <v>1 Vermögenshaushalt</v>
      </c>
      <c r="D2520" s="19" t="str">
        <f>VLOOKUP(tabDaten[[#This Row],[art]],tabKontenart[],2,FALSE)</f>
        <v>11 Ausgaben VermögenshHH</v>
      </c>
      <c r="E2520" s="19" t="str">
        <f>LEFT(tabDaten[[#This Row],[Gld]],1) &amp; "    " &amp;VLOOKUP((tabDaten[[#This Row],[MandNr]]&amp;"x"&amp;LEFT(tabDaten[[#This Row],[Gld]],1)),tabGliederung[],2,FALSE)</f>
        <v>8    Wirtschaftl. Unternehmen,  allg. Grund- und Sondervermögen</v>
      </c>
      <c r="F2520" s="19" t="str">
        <f>LEFT(tabDaten[[#This Row],[Gld]],2) &amp; "    " &amp;VLOOKUP((tabDaten[[#This Row],[MandNr]]&amp;"x"&amp;LEFT(tabDaten[[#This Row],[Gld]],2)),tabGliederung[],2,FALSE)</f>
        <v xml:space="preserve">88    allgemeines Grundvermögen </v>
      </c>
      <c r="G252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520" s="19" t="str">
        <f>LEFT(tabDaten[[#This Row],[Gld]],4) &amp; "    " &amp;VLOOKUP((tabDaten[[#This Row],[MandNr]]&amp;"x"&amp;LEFT(tabDaten[[#This Row],[Gld]],4)),tabGliederung[],2,FALSE)</f>
        <v xml:space="preserve">8810    Wohn- und Geschäftsgebäude </v>
      </c>
      <c r="I2520" s="19" t="str">
        <f>IF(OR(LEFT(tabDaten[[#This Row],[Grp]],1)*1=3,LEFT(tabDaten[[#This Row],[Grp]],1)*1=9),LEFT(tabDaten[[#This Row],[Grp]],2),LEFT(tabDaten[[#This Row],[Grp]],1))</f>
        <v>93</v>
      </c>
      <c r="J2520" s="19" t="str">
        <f>VLOOKUP(tabDaten[[#This Row],[GrpKurz]],tabGruppierung[],2,FALSE)</f>
        <v>A   Vermögenserwerb</v>
      </c>
      <c r="K252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8810-935000.004    Erwerb von Bew. Sachen des Anl.vermögens   </v>
      </c>
      <c r="L2520" s="20">
        <f>IF(OR(tabDaten[[#This Row],[art]]="00",tabDaten[[#This Row],[art]]="10"),tabDaten[[#This Row],[Plan]],tabDaten[[#This Row],[Plan]]*-1)</f>
        <v>-1000</v>
      </c>
      <c r="M2520" s="21">
        <f>IF(OR(tabDaten[[#This Row],[art]]="00",tabDaten[[#This Row],[art]]="10",tabDaten[[#This Row],[art]]="60",tabDaten[[#This Row],[art]]="70"),tabDaten[[#This Row],[Rechnung]],tabDaten[[#This Row],[Rechnung]]*-1)</f>
        <v>0</v>
      </c>
      <c r="N2520" s="44">
        <v>1</v>
      </c>
      <c r="O2520" s="45" t="s">
        <v>1025</v>
      </c>
      <c r="P2520" s="45" t="s">
        <v>1446</v>
      </c>
      <c r="Q2520" s="45" t="s">
        <v>1828</v>
      </c>
      <c r="R2520" s="45" t="s">
        <v>995</v>
      </c>
      <c r="S2520" s="45" t="s">
        <v>1805</v>
      </c>
      <c r="T2520" s="44" t="s">
        <v>348</v>
      </c>
      <c r="U2520" s="46">
        <v>1000</v>
      </c>
      <c r="V2520" s="46">
        <v>0</v>
      </c>
    </row>
    <row r="2521" spans="2:22" x14ac:dyDescent="0.2">
      <c r="B2521" s="19" t="str">
        <f>IF(tabDaten[[#This Row],[MandNr]]="","Fehler",IF(tabDaten[[#This Row],[MandNr]]=1,"1 Stadt Bad Rappenau","2 Eigenbetrieb Stadtenwässerung"))</f>
        <v>1 Stadt Bad Rappenau</v>
      </c>
      <c r="C2521" s="19" t="str">
        <f>IF(OR(tabDaten[[#This Row],[art]]="00",tabDaten[[#This Row],[art]]="01",tabDaten[[#This Row],[art]]="60",tabDaten[[#This Row],[art]]="61"),"0 Verwaltungshaushalt","1 Vermögenshaushalt")</f>
        <v>1 Vermögenshaushalt</v>
      </c>
      <c r="D2521" s="19" t="str">
        <f>VLOOKUP(tabDaten[[#This Row],[art]],tabKontenart[],2,FALSE)</f>
        <v>11 Ausgaben VermögenshHH</v>
      </c>
      <c r="E2521" s="19" t="str">
        <f>LEFT(tabDaten[[#This Row],[Gld]],1) &amp; "    " &amp;VLOOKUP((tabDaten[[#This Row],[MandNr]]&amp;"x"&amp;LEFT(tabDaten[[#This Row],[Gld]],1)),tabGliederung[],2,FALSE)</f>
        <v>8    Wirtschaftl. Unternehmen,  allg. Grund- und Sondervermögen</v>
      </c>
      <c r="F2521" s="19" t="str">
        <f>LEFT(tabDaten[[#This Row],[Gld]],2) &amp; "    " &amp;VLOOKUP((tabDaten[[#This Row],[MandNr]]&amp;"x"&amp;LEFT(tabDaten[[#This Row],[Gld]],2)),tabGliederung[],2,FALSE)</f>
        <v xml:space="preserve">88    allgemeines Grundvermögen </v>
      </c>
      <c r="G252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521" s="19" t="str">
        <f>LEFT(tabDaten[[#This Row],[Gld]],4) &amp; "    " &amp;VLOOKUP((tabDaten[[#This Row],[MandNr]]&amp;"x"&amp;LEFT(tabDaten[[#This Row],[Gld]],4)),tabGliederung[],2,FALSE)</f>
        <v xml:space="preserve">8810    Wohn- und Geschäftsgebäude </v>
      </c>
      <c r="I2521" s="19" t="str">
        <f>IF(OR(LEFT(tabDaten[[#This Row],[Grp]],1)*1=3,LEFT(tabDaten[[#This Row],[Grp]],1)*1=9),LEFT(tabDaten[[#This Row],[Grp]],2),LEFT(tabDaten[[#This Row],[Grp]],1))</f>
        <v>94</v>
      </c>
      <c r="J2521" s="19" t="str">
        <f>VLOOKUP(tabDaten[[#This Row],[GrpKurz]],tabGruppierung[],2,FALSE)</f>
        <v>A   Baumaßnahmen</v>
      </c>
      <c r="K252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8810-940000.027    Notariatsgebäude   </v>
      </c>
      <c r="L2521" s="20">
        <f>IF(OR(tabDaten[[#This Row],[art]]="00",tabDaten[[#This Row],[art]]="10"),tabDaten[[#This Row],[Plan]],tabDaten[[#This Row],[Plan]]*-1)</f>
        <v>0</v>
      </c>
      <c r="M2521" s="21">
        <f>IF(OR(tabDaten[[#This Row],[art]]="00",tabDaten[[#This Row],[art]]="10",tabDaten[[#This Row],[art]]="60",tabDaten[[#This Row],[art]]="70"),tabDaten[[#This Row],[Rechnung]],tabDaten[[#This Row],[Rechnung]]*-1)</f>
        <v>-48000</v>
      </c>
      <c r="N2521" s="44">
        <v>1</v>
      </c>
      <c r="O2521" s="45" t="s">
        <v>1025</v>
      </c>
      <c r="P2521" s="45" t="s">
        <v>1446</v>
      </c>
      <c r="Q2521" s="45" t="s">
        <v>1831</v>
      </c>
      <c r="R2521" s="45" t="s">
        <v>995</v>
      </c>
      <c r="S2521" s="45" t="s">
        <v>1848</v>
      </c>
      <c r="T2521" s="44" t="s">
        <v>349</v>
      </c>
      <c r="U2521" s="46">
        <v>0</v>
      </c>
      <c r="V2521" s="46">
        <v>48000</v>
      </c>
    </row>
    <row r="2522" spans="2:22" x14ac:dyDescent="0.2">
      <c r="B2522" s="19" t="str">
        <f>IF(tabDaten[[#This Row],[MandNr]]="","Fehler",IF(tabDaten[[#This Row],[MandNr]]=1,"1 Stadt Bad Rappenau","2 Eigenbetrieb Stadtenwässerung"))</f>
        <v>1 Stadt Bad Rappenau</v>
      </c>
      <c r="C2522" s="19" t="str">
        <f>IF(OR(tabDaten[[#This Row],[art]]="00",tabDaten[[#This Row],[art]]="01",tabDaten[[#This Row],[art]]="60",tabDaten[[#This Row],[art]]="61"),"0 Verwaltungshaushalt","1 Vermögenshaushalt")</f>
        <v>1 Vermögenshaushalt</v>
      </c>
      <c r="D2522" s="19" t="str">
        <f>VLOOKUP(tabDaten[[#This Row],[art]],tabKontenart[],2,FALSE)</f>
        <v>11 Ausgaben VermögenshHH</v>
      </c>
      <c r="E2522" s="19" t="str">
        <f>LEFT(tabDaten[[#This Row],[Gld]],1) &amp; "    " &amp;VLOOKUP((tabDaten[[#This Row],[MandNr]]&amp;"x"&amp;LEFT(tabDaten[[#This Row],[Gld]],1)),tabGliederung[],2,FALSE)</f>
        <v>8    Wirtschaftl. Unternehmen,  allg. Grund- und Sondervermögen</v>
      </c>
      <c r="F2522" s="19" t="str">
        <f>LEFT(tabDaten[[#This Row],[Gld]],2) &amp; "    " &amp;VLOOKUP((tabDaten[[#This Row],[MandNr]]&amp;"x"&amp;LEFT(tabDaten[[#This Row],[Gld]],2)),tabGliederung[],2,FALSE)</f>
        <v xml:space="preserve">88    allgemeines Grundvermögen </v>
      </c>
      <c r="G252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522" s="19" t="str">
        <f>LEFT(tabDaten[[#This Row],[Gld]],4) &amp; "    " &amp;VLOOKUP((tabDaten[[#This Row],[MandNr]]&amp;"x"&amp;LEFT(tabDaten[[#This Row],[Gld]],4)),tabGliederung[],2,FALSE)</f>
        <v xml:space="preserve">8830    sonstiges Grundvermögen </v>
      </c>
      <c r="I2522" s="19" t="str">
        <f>IF(OR(LEFT(tabDaten[[#This Row],[Grp]],1)*1=3,LEFT(tabDaten[[#This Row],[Grp]],1)*1=9),LEFT(tabDaten[[#This Row],[Grp]],2),LEFT(tabDaten[[#This Row],[Grp]],1))</f>
        <v>93</v>
      </c>
      <c r="J2522" s="19" t="str">
        <f>VLOOKUP(tabDaten[[#This Row],[GrpKurz]],tabGruppierung[],2,FALSE)</f>
        <v>A   Vermögenserwerb</v>
      </c>
      <c r="K252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8830-932000.004    Erwerb von Grundstücken  </v>
      </c>
      <c r="L2522" s="20">
        <f>IF(OR(tabDaten[[#This Row],[art]]="00",tabDaten[[#This Row],[art]]="10"),tabDaten[[#This Row],[Plan]],tabDaten[[#This Row],[Plan]]*-1)</f>
        <v>-6250000</v>
      </c>
      <c r="M2522" s="21">
        <f>IF(OR(tabDaten[[#This Row],[art]]="00",tabDaten[[#This Row],[art]]="10",tabDaten[[#This Row],[art]]="60",tabDaten[[#This Row],[art]]="70"),tabDaten[[#This Row],[Rechnung]],tabDaten[[#This Row],[Rechnung]]*-1)</f>
        <v>-2532391.42</v>
      </c>
      <c r="N2522" s="44">
        <v>1</v>
      </c>
      <c r="O2522" s="45" t="s">
        <v>1025</v>
      </c>
      <c r="P2522" s="45" t="s">
        <v>1447</v>
      </c>
      <c r="Q2522" s="45" t="s">
        <v>1847</v>
      </c>
      <c r="R2522" s="45" t="s">
        <v>995</v>
      </c>
      <c r="S2522" s="45" t="s">
        <v>1805</v>
      </c>
      <c r="T2522" s="44" t="s">
        <v>350</v>
      </c>
      <c r="U2522" s="46">
        <v>6250000</v>
      </c>
      <c r="V2522" s="46">
        <v>2532391.42</v>
      </c>
    </row>
    <row r="2523" spans="2:22" x14ac:dyDescent="0.2">
      <c r="B2523" s="19" t="str">
        <f>IF(tabDaten[[#This Row],[MandNr]]="","Fehler",IF(tabDaten[[#This Row],[MandNr]]=1,"1 Stadt Bad Rappenau","2 Eigenbetrieb Stadtenwässerung"))</f>
        <v>1 Stadt Bad Rappenau</v>
      </c>
      <c r="C2523" s="19" t="str">
        <f>IF(OR(tabDaten[[#This Row],[art]]="00",tabDaten[[#This Row],[art]]="01",tabDaten[[#This Row],[art]]="60",tabDaten[[#This Row],[art]]="61"),"0 Verwaltungshaushalt","1 Vermögenshaushalt")</f>
        <v>1 Vermögenshaushalt</v>
      </c>
      <c r="D2523" s="19" t="str">
        <f>VLOOKUP(tabDaten[[#This Row],[art]],tabKontenart[],2,FALSE)</f>
        <v>11 Ausgaben VermögenshHH</v>
      </c>
      <c r="E2523" s="19" t="str">
        <f>LEFT(tabDaten[[#This Row],[Gld]],1) &amp; "    " &amp;VLOOKUP((tabDaten[[#This Row],[MandNr]]&amp;"x"&amp;LEFT(tabDaten[[#This Row],[Gld]],1)),tabGliederung[],2,FALSE)</f>
        <v>8    Wirtschaftl. Unternehmen,  allg. Grund- und Sondervermögen</v>
      </c>
      <c r="F2523" s="19" t="str">
        <f>LEFT(tabDaten[[#This Row],[Gld]],2) &amp; "    " &amp;VLOOKUP((tabDaten[[#This Row],[MandNr]]&amp;"x"&amp;LEFT(tabDaten[[#This Row],[Gld]],2)),tabGliederung[],2,FALSE)</f>
        <v xml:space="preserve">88    allgemeines Grundvermögen </v>
      </c>
      <c r="G252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2523" s="19" t="str">
        <f>LEFT(tabDaten[[#This Row],[Gld]],4) &amp; "    " &amp;VLOOKUP((tabDaten[[#This Row],[MandNr]]&amp;"x"&amp;LEFT(tabDaten[[#This Row],[Gld]],4)),tabGliederung[],2,FALSE)</f>
        <v xml:space="preserve">8830    sonstiges Grundvermögen </v>
      </c>
      <c r="I2523" s="19" t="str">
        <f>IF(OR(LEFT(tabDaten[[#This Row],[Grp]],1)*1=3,LEFT(tabDaten[[#This Row],[Grp]],1)*1=9),LEFT(tabDaten[[#This Row],[Grp]],2),LEFT(tabDaten[[#This Row],[Grp]],1))</f>
        <v>93</v>
      </c>
      <c r="J2523" s="19" t="str">
        <f>VLOOKUP(tabDaten[[#This Row],[GrpKurz]],tabGruppierung[],2,FALSE)</f>
        <v>A   Vermögenserwerb</v>
      </c>
      <c r="K252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8830-933000.004    Leasing- u. Leibrentenzahlungen im Zu- sammenhang mit Grunderwerben  </v>
      </c>
      <c r="L2523" s="20">
        <f>IF(OR(tabDaten[[#This Row],[art]]="00",tabDaten[[#This Row],[art]]="10"),tabDaten[[#This Row],[Plan]],tabDaten[[#This Row],[Plan]]*-1)</f>
        <v>-3000</v>
      </c>
      <c r="M2523" s="21">
        <f>IF(OR(tabDaten[[#This Row],[art]]="00",tabDaten[[#This Row],[art]]="10",tabDaten[[#This Row],[art]]="60",tabDaten[[#This Row],[art]]="70"),tabDaten[[#This Row],[Rechnung]],tabDaten[[#This Row],[Rechnung]]*-1)</f>
        <v>-2890.04</v>
      </c>
      <c r="N2523" s="44">
        <v>1</v>
      </c>
      <c r="O2523" s="45" t="s">
        <v>1025</v>
      </c>
      <c r="P2523" s="45" t="s">
        <v>1447</v>
      </c>
      <c r="Q2523" s="45" t="s">
        <v>2080</v>
      </c>
      <c r="R2523" s="45" t="s">
        <v>995</v>
      </c>
      <c r="S2523" s="45" t="s">
        <v>1805</v>
      </c>
      <c r="T2523" s="44" t="s">
        <v>2081</v>
      </c>
      <c r="U2523" s="46">
        <v>3000</v>
      </c>
      <c r="V2523" s="46">
        <v>2890.04</v>
      </c>
    </row>
    <row r="2524" spans="2:22" x14ac:dyDescent="0.2">
      <c r="B2524" s="19" t="str">
        <f>IF(tabDaten[[#This Row],[MandNr]]="","Fehler",IF(tabDaten[[#This Row],[MandNr]]=1,"1 Stadt Bad Rappenau","2 Eigenbetrieb Stadtenwässerung"))</f>
        <v>1 Stadt Bad Rappenau</v>
      </c>
      <c r="C2524" s="19" t="str">
        <f>IF(OR(tabDaten[[#This Row],[art]]="00",tabDaten[[#This Row],[art]]="01",tabDaten[[#This Row],[art]]="60",tabDaten[[#This Row],[art]]="61"),"0 Verwaltungshaushalt","1 Vermögenshaushalt")</f>
        <v>1 Vermögenshaushalt</v>
      </c>
      <c r="D2524" s="19" t="str">
        <f>VLOOKUP(tabDaten[[#This Row],[art]],tabKontenart[],2,FALSE)</f>
        <v>11 Ausgaben VermögenshHH</v>
      </c>
      <c r="E2524" s="19" t="str">
        <f>LEFT(tabDaten[[#This Row],[Gld]],1) &amp; "    " &amp;VLOOKUP((tabDaten[[#This Row],[MandNr]]&amp;"x"&amp;LEFT(tabDaten[[#This Row],[Gld]],1)),tabGliederung[],2,FALSE)</f>
        <v xml:space="preserve">9    allgemeine Finanzwirtschaft </v>
      </c>
      <c r="F2524" s="19" t="str">
        <f>LEFT(tabDaten[[#This Row],[Gld]],2) &amp; "    " &amp;VLOOKUP((tabDaten[[#This Row],[MandNr]]&amp;"x"&amp;LEFT(tabDaten[[#This Row],[Gld]],2)),tabGliederung[],2,FALSE)</f>
        <v xml:space="preserve">91    sonstige allgemeine Finanzwirtschaft </v>
      </c>
      <c r="G252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524" s="19" t="str">
        <f>LEFT(tabDaten[[#This Row],[Gld]],4) &amp; "    " &amp;VLOOKUP((tabDaten[[#This Row],[MandNr]]&amp;"x"&amp;LEFT(tabDaten[[#This Row],[Gld]],4)),tabGliederung[],2,FALSE)</f>
        <v>9100    sonstige allgemeine  Finanzwirtschaft</v>
      </c>
      <c r="I2524" s="19" t="str">
        <f>IF(OR(LEFT(tabDaten[[#This Row],[Grp]],1)*1=3,LEFT(tabDaten[[#This Row],[Grp]],1)*1=9),LEFT(tabDaten[[#This Row],[Grp]],2),LEFT(tabDaten[[#This Row],[Grp]],1))</f>
        <v>91</v>
      </c>
      <c r="J2524" s="19" t="str">
        <f>VLOOKUP(tabDaten[[#This Row],[GrpKurz]],tabGruppierung[],2,FALSE)</f>
        <v>A   Zuführung an Rücklagen</v>
      </c>
      <c r="K252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9100-910000.004    Zuführung an Rücklagen  </v>
      </c>
      <c r="L2524" s="20">
        <f>IF(OR(tabDaten[[#This Row],[art]]="00",tabDaten[[#This Row],[art]]="10"),tabDaten[[#This Row],[Plan]],tabDaten[[#This Row],[Plan]]*-1)</f>
        <v>0</v>
      </c>
      <c r="M2524" s="21">
        <f>IF(OR(tabDaten[[#This Row],[art]]="00",tabDaten[[#This Row],[art]]="10",tabDaten[[#This Row],[art]]="60",tabDaten[[#This Row],[art]]="70"),tabDaten[[#This Row],[Rechnung]],tabDaten[[#This Row],[Rechnung]]*-1)</f>
        <v>0</v>
      </c>
      <c r="N2524" s="44">
        <v>1</v>
      </c>
      <c r="O2524" s="45" t="s">
        <v>1025</v>
      </c>
      <c r="P2524" s="45" t="s">
        <v>1454</v>
      </c>
      <c r="Q2524" s="45" t="s">
        <v>1892</v>
      </c>
      <c r="R2524" s="45" t="s">
        <v>995</v>
      </c>
      <c r="S2524" s="45" t="s">
        <v>1805</v>
      </c>
      <c r="T2524" s="44" t="s">
        <v>1893</v>
      </c>
      <c r="U2524" s="46">
        <v>0</v>
      </c>
      <c r="V2524" s="46">
        <v>0</v>
      </c>
    </row>
    <row r="2525" spans="2:22" x14ac:dyDescent="0.2">
      <c r="B2525" s="19" t="str">
        <f>IF(tabDaten[[#This Row],[MandNr]]="","Fehler",IF(tabDaten[[#This Row],[MandNr]]=1,"1 Stadt Bad Rappenau","2 Eigenbetrieb Stadtenwässerung"))</f>
        <v>1 Stadt Bad Rappenau</v>
      </c>
      <c r="C2525" s="19" t="str">
        <f>IF(OR(tabDaten[[#This Row],[art]]="00",tabDaten[[#This Row],[art]]="01",tabDaten[[#This Row],[art]]="60",tabDaten[[#This Row],[art]]="61"),"0 Verwaltungshaushalt","1 Vermögenshaushalt")</f>
        <v>1 Vermögenshaushalt</v>
      </c>
      <c r="D2525" s="19" t="str">
        <f>VLOOKUP(tabDaten[[#This Row],[art]],tabKontenart[],2,FALSE)</f>
        <v>11 Ausgaben VermögenshHH</v>
      </c>
      <c r="E2525" s="19" t="str">
        <f>LEFT(tabDaten[[#This Row],[Gld]],1) &amp; "    " &amp;VLOOKUP((tabDaten[[#This Row],[MandNr]]&amp;"x"&amp;LEFT(tabDaten[[#This Row],[Gld]],1)),tabGliederung[],2,FALSE)</f>
        <v xml:space="preserve">9    allgemeine Finanzwirtschaft </v>
      </c>
      <c r="F2525" s="19" t="str">
        <f>LEFT(tabDaten[[#This Row],[Gld]],2) &amp; "    " &amp;VLOOKUP((tabDaten[[#This Row],[MandNr]]&amp;"x"&amp;LEFT(tabDaten[[#This Row],[Gld]],2)),tabGliederung[],2,FALSE)</f>
        <v xml:space="preserve">91    sonstige allgemeine Finanzwirtschaft </v>
      </c>
      <c r="G252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525" s="19" t="str">
        <f>LEFT(tabDaten[[#This Row],[Gld]],4) &amp; "    " &amp;VLOOKUP((tabDaten[[#This Row],[MandNr]]&amp;"x"&amp;LEFT(tabDaten[[#This Row],[Gld]],4)),tabGliederung[],2,FALSE)</f>
        <v>9100    sonstige allgemeine  Finanzwirtschaft</v>
      </c>
      <c r="I2525" s="19" t="str">
        <f>IF(OR(LEFT(tabDaten[[#This Row],[Grp]],1)*1=3,LEFT(tabDaten[[#This Row],[Grp]],1)*1=9),LEFT(tabDaten[[#This Row],[Grp]],2),LEFT(tabDaten[[#This Row],[Grp]],1))</f>
        <v>97</v>
      </c>
      <c r="J2525" s="19" t="str">
        <f>VLOOKUP(tabDaten[[#This Row],[GrpKurz]],tabGruppierung[],2,FALSE)</f>
        <v>A   Tilgungen</v>
      </c>
      <c r="K252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9100-976100.004    Tilgung von Krediten von sonst. öffentl. Sonderrechnungen  </v>
      </c>
      <c r="L2525" s="20">
        <f>IF(OR(tabDaten[[#This Row],[art]]="00",tabDaten[[#This Row],[art]]="10"),tabDaten[[#This Row],[Plan]],tabDaten[[#This Row],[Plan]]*-1)</f>
        <v>-307800</v>
      </c>
      <c r="M2525" s="21">
        <f>IF(OR(tabDaten[[#This Row],[art]]="00",tabDaten[[#This Row],[art]]="10",tabDaten[[#This Row],[art]]="60",tabDaten[[#This Row],[art]]="70"),tabDaten[[#This Row],[Rechnung]],tabDaten[[#This Row],[Rechnung]]*-1)</f>
        <v>-307720</v>
      </c>
      <c r="N2525" s="44">
        <v>1</v>
      </c>
      <c r="O2525" s="45" t="s">
        <v>1025</v>
      </c>
      <c r="P2525" s="45" t="s">
        <v>1454</v>
      </c>
      <c r="Q2525" s="45" t="s">
        <v>1849</v>
      </c>
      <c r="R2525" s="45" t="s">
        <v>995</v>
      </c>
      <c r="S2525" s="45" t="s">
        <v>1805</v>
      </c>
      <c r="T2525" s="44" t="s">
        <v>351</v>
      </c>
      <c r="U2525" s="46">
        <v>307800</v>
      </c>
      <c r="V2525" s="46">
        <v>307720</v>
      </c>
    </row>
    <row r="2526" spans="2:22" x14ac:dyDescent="0.2">
      <c r="B2526" s="19" t="str">
        <f>IF(tabDaten[[#This Row],[MandNr]]="","Fehler",IF(tabDaten[[#This Row],[MandNr]]=1,"1 Stadt Bad Rappenau","2 Eigenbetrieb Stadtenwässerung"))</f>
        <v>1 Stadt Bad Rappenau</v>
      </c>
      <c r="C2526" s="19" t="str">
        <f>IF(OR(tabDaten[[#This Row],[art]]="00",tabDaten[[#This Row],[art]]="01",tabDaten[[#This Row],[art]]="60",tabDaten[[#This Row],[art]]="61"),"0 Verwaltungshaushalt","1 Vermögenshaushalt")</f>
        <v>1 Vermögenshaushalt</v>
      </c>
      <c r="D2526" s="19" t="str">
        <f>VLOOKUP(tabDaten[[#This Row],[art]],tabKontenart[],2,FALSE)</f>
        <v>11 Ausgaben VermögenshHH</v>
      </c>
      <c r="E2526" s="19" t="str">
        <f>LEFT(tabDaten[[#This Row],[Gld]],1) &amp; "    " &amp;VLOOKUP((tabDaten[[#This Row],[MandNr]]&amp;"x"&amp;LEFT(tabDaten[[#This Row],[Gld]],1)),tabGliederung[],2,FALSE)</f>
        <v xml:space="preserve">9    allgemeine Finanzwirtschaft </v>
      </c>
      <c r="F2526" s="19" t="str">
        <f>LEFT(tabDaten[[#This Row],[Gld]],2) &amp; "    " &amp;VLOOKUP((tabDaten[[#This Row],[MandNr]]&amp;"x"&amp;LEFT(tabDaten[[#This Row],[Gld]],2)),tabGliederung[],2,FALSE)</f>
        <v xml:space="preserve">91    sonstige allgemeine Finanzwirtschaft </v>
      </c>
      <c r="G252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91    sonstige allgemeine Finanzwirtschaft </v>
      </c>
      <c r="H2526" s="19" t="str">
        <f>LEFT(tabDaten[[#This Row],[Gld]],4) &amp; "    " &amp;VLOOKUP((tabDaten[[#This Row],[MandNr]]&amp;"x"&amp;LEFT(tabDaten[[#This Row],[Gld]],4)),tabGliederung[],2,FALSE)</f>
        <v>9100    sonstige allgemeine  Finanzwirtschaft</v>
      </c>
      <c r="I2526" s="19" t="str">
        <f>IF(OR(LEFT(tabDaten[[#This Row],[Grp]],1)*1=3,LEFT(tabDaten[[#This Row],[Grp]],1)*1=9),LEFT(tabDaten[[#This Row],[Grp]],2),LEFT(tabDaten[[#This Row],[Grp]],1))</f>
        <v>97</v>
      </c>
      <c r="J2526" s="19" t="str">
        <f>VLOOKUP(tabDaten[[#This Row],[GrpKurz]],tabGruppierung[],2,FALSE)</f>
        <v>A   Tilgungen</v>
      </c>
      <c r="K252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9100-977100.004    Tilgung von sonst. Krediten   </v>
      </c>
      <c r="L2526" s="20">
        <f>IF(OR(tabDaten[[#This Row],[art]]="00",tabDaten[[#This Row],[art]]="10"),tabDaten[[#This Row],[Plan]],tabDaten[[#This Row],[Plan]]*-1)</f>
        <v>-101500</v>
      </c>
      <c r="M2526" s="21">
        <f>IF(OR(tabDaten[[#This Row],[art]]="00",tabDaten[[#This Row],[art]]="10",tabDaten[[#This Row],[art]]="60",tabDaten[[#This Row],[art]]="70"),tabDaten[[#This Row],[Rechnung]],tabDaten[[#This Row],[Rechnung]]*-1)</f>
        <v>-101476.06</v>
      </c>
      <c r="N2526" s="44">
        <v>1</v>
      </c>
      <c r="O2526" s="45" t="s">
        <v>1025</v>
      </c>
      <c r="P2526" s="45" t="s">
        <v>1454</v>
      </c>
      <c r="Q2526" s="45" t="s">
        <v>1850</v>
      </c>
      <c r="R2526" s="45" t="s">
        <v>995</v>
      </c>
      <c r="S2526" s="45" t="s">
        <v>1805</v>
      </c>
      <c r="T2526" s="44" t="s">
        <v>352</v>
      </c>
      <c r="U2526" s="46">
        <v>101500</v>
      </c>
      <c r="V2526" s="46">
        <v>101476.06</v>
      </c>
    </row>
    <row r="2527" spans="2:22" x14ac:dyDescent="0.2">
      <c r="B2527" s="19" t="str">
        <f>IF(tabDaten[[#This Row],[MandNr]]="","Fehler",IF(tabDaten[[#This Row],[MandNr]]=1,"1 Stadt Bad Rappenau","2 Eigenbetrieb Stadtenwässerung"))</f>
        <v>1 Stadt Bad Rappenau</v>
      </c>
      <c r="C2527" s="19" t="str">
        <f>IF(OR(tabDaten[[#This Row],[art]]="00",tabDaten[[#This Row],[art]]="01",tabDaten[[#This Row],[art]]="60",tabDaten[[#This Row],[art]]="61"),"0 Verwaltungshaushalt","1 Vermögenshaushalt")</f>
        <v>0 Verwaltungshaushalt</v>
      </c>
      <c r="D2527" s="19" t="str">
        <f>VLOOKUP(tabDaten[[#This Row],[art]],tabKontenart[],2,FALSE)</f>
        <v>00 Einnahmen VerwaltungsHH</v>
      </c>
      <c r="E2527" s="19" t="str">
        <f>LEFT(tabDaten[[#This Row],[Gld]],1) &amp; "    " &amp;VLOOKUP((tabDaten[[#This Row],[MandNr]]&amp;"x"&amp;LEFT(tabDaten[[#This Row],[Gld]],1)),tabGliederung[],2,FALSE)</f>
        <v xml:space="preserve">0    Allgemeine Verwaltung </v>
      </c>
      <c r="F2527" s="19" t="str">
        <f>LEFT(tabDaten[[#This Row],[Gld]],2) &amp; "    " &amp;VLOOKUP((tabDaten[[#This Row],[MandNr]]&amp;"x"&amp;LEFT(tabDaten[[#This Row],[Gld]],2)),tabGliederung[],2,FALSE)</f>
        <v xml:space="preserve">00    Gemeindeorgane </v>
      </c>
      <c r="G252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2527" s="19" t="str">
        <f>LEFT(tabDaten[[#This Row],[Gld]],4) &amp; "    " &amp;VLOOKUP((tabDaten[[#This Row],[MandNr]]&amp;"x"&amp;LEFT(tabDaten[[#This Row],[Gld]],4)),tabGliederung[],2,FALSE)</f>
        <v xml:space="preserve">0000    Gemeindeorgane </v>
      </c>
      <c r="I2527" s="19" t="str">
        <f>IF(OR(LEFT(tabDaten[[#This Row],[Grp]],1)*1=3,LEFT(tabDaten[[#This Row],[Grp]],1)*1=9),LEFT(tabDaten[[#This Row],[Grp]],2),LEFT(tabDaten[[#This Row],[Grp]],1))</f>
        <v>1</v>
      </c>
      <c r="J2527" s="19" t="str">
        <f>VLOOKUP(tabDaten[[#This Row],[GrpKurz]],tabGruppierung[],2,FALSE)</f>
        <v>E   Einnahmen aus Verwaltung und Betrieb</v>
      </c>
      <c r="K252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0000-151000/20    Privat rechtliche Ersätze und ähnliche Einnahmen  </v>
      </c>
      <c r="L2527" s="20">
        <f>IF(OR(tabDaten[[#This Row],[art]]="00",tabDaten[[#This Row],[art]]="10"),tabDaten[[#This Row],[Plan]],tabDaten[[#This Row],[Plan]]*-1)</f>
        <v>0</v>
      </c>
      <c r="M2527" s="21">
        <f>IF(OR(tabDaten[[#This Row],[art]]="00",tabDaten[[#This Row],[art]]="10",tabDaten[[#This Row],[art]]="60",tabDaten[[#This Row],[art]]="70"),tabDaten[[#This Row],[Rechnung]],tabDaten[[#This Row],[Rechnung]]*-1)</f>
        <v>21</v>
      </c>
      <c r="N2527" s="44">
        <v>1</v>
      </c>
      <c r="O2527" s="45" t="s">
        <v>1327</v>
      </c>
      <c r="P2527" s="45" t="s">
        <v>996</v>
      </c>
      <c r="Q2527" s="45" t="s">
        <v>1653</v>
      </c>
      <c r="R2527" s="45" t="s">
        <v>1058</v>
      </c>
      <c r="S2527" s="45" t="s">
        <v>1546</v>
      </c>
      <c r="T2527" s="44" t="s">
        <v>2275</v>
      </c>
      <c r="U2527" s="46">
        <v>0</v>
      </c>
      <c r="V2527" s="46">
        <v>21</v>
      </c>
    </row>
    <row r="2528" spans="2:22" x14ac:dyDescent="0.2">
      <c r="B2528" s="19" t="str">
        <f>IF(tabDaten[[#This Row],[MandNr]]="","Fehler",IF(tabDaten[[#This Row],[MandNr]]=1,"1 Stadt Bad Rappenau","2 Eigenbetrieb Stadtenwässerung"))</f>
        <v>1 Stadt Bad Rappenau</v>
      </c>
      <c r="C2528" s="19" t="str">
        <f>IF(OR(tabDaten[[#This Row],[art]]="00",tabDaten[[#This Row],[art]]="01",tabDaten[[#This Row],[art]]="60",tabDaten[[#This Row],[art]]="61"),"0 Verwaltungshaushalt","1 Vermögenshaushalt")</f>
        <v>0 Verwaltungshaushalt</v>
      </c>
      <c r="D2528" s="19" t="str">
        <f>VLOOKUP(tabDaten[[#This Row],[art]],tabKontenart[],2,FALSE)</f>
        <v>00 Einnahmen VerwaltungsHH</v>
      </c>
      <c r="E2528" s="19" t="str">
        <f>LEFT(tabDaten[[#This Row],[Gld]],1) &amp; "    " &amp;VLOOKUP((tabDaten[[#This Row],[MandNr]]&amp;"x"&amp;LEFT(tabDaten[[#This Row],[Gld]],1)),tabGliederung[],2,FALSE)</f>
        <v xml:space="preserve">0    Allgemeine Verwaltung </v>
      </c>
      <c r="F2528" s="19" t="str">
        <f>LEFT(tabDaten[[#This Row],[Gld]],2) &amp; "    " &amp;VLOOKUP((tabDaten[[#This Row],[MandNr]]&amp;"x"&amp;LEFT(tabDaten[[#This Row],[Gld]],2)),tabGliederung[],2,FALSE)</f>
        <v xml:space="preserve">06    Einrichtungen für die gesamte Verwaltung </v>
      </c>
      <c r="G252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528" s="19" t="str">
        <f>LEFT(tabDaten[[#This Row],[Gld]],4) &amp; "    " &amp;VLOOKUP((tabDaten[[#This Row],[MandNr]]&amp;"x"&amp;LEFT(tabDaten[[#This Row],[Gld]],4)),tabGliederung[],2,FALSE)</f>
        <v xml:space="preserve">0600    allgemeine Verwaltung </v>
      </c>
      <c r="I2528" s="19" t="str">
        <f>IF(OR(LEFT(tabDaten[[#This Row],[Grp]],1)*1=3,LEFT(tabDaten[[#This Row],[Grp]],1)*1=9),LEFT(tabDaten[[#This Row],[Grp]],2),LEFT(tabDaten[[#This Row],[Grp]],1))</f>
        <v>1</v>
      </c>
      <c r="J2528" s="19" t="str">
        <f>VLOOKUP(tabDaten[[#This Row],[GrpKurz]],tabGruppierung[],2,FALSE)</f>
        <v>E   Einnahmen aus Verwaltung und Betrieb</v>
      </c>
      <c r="K252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0600-151000/20    Privatrechtliche Ersätze und ähnliche Einnahmen  </v>
      </c>
      <c r="L2528" s="20">
        <f>IF(OR(tabDaten[[#This Row],[art]]="00",tabDaten[[#This Row],[art]]="10"),tabDaten[[#This Row],[Plan]],tabDaten[[#This Row],[Plan]]*-1)</f>
        <v>0</v>
      </c>
      <c r="M2528" s="21">
        <f>IF(OR(tabDaten[[#This Row],[art]]="00",tabDaten[[#This Row],[art]]="10",tabDaten[[#This Row],[art]]="60",tabDaten[[#This Row],[art]]="70"),tabDaten[[#This Row],[Rechnung]],tabDaten[[#This Row],[Rechnung]]*-1)</f>
        <v>255.35</v>
      </c>
      <c r="N2528" s="44">
        <v>1</v>
      </c>
      <c r="O2528" s="45" t="s">
        <v>1327</v>
      </c>
      <c r="P2528" s="45" t="s">
        <v>1022</v>
      </c>
      <c r="Q2528" s="45" t="s">
        <v>1653</v>
      </c>
      <c r="R2528" s="45" t="s">
        <v>1058</v>
      </c>
      <c r="S2528" s="45" t="s">
        <v>1546</v>
      </c>
      <c r="T2528" s="44" t="s">
        <v>1894</v>
      </c>
      <c r="U2528" s="46">
        <v>0</v>
      </c>
      <c r="V2528" s="46">
        <v>255.35</v>
      </c>
    </row>
    <row r="2529" spans="2:22" x14ac:dyDescent="0.2">
      <c r="B2529" s="19" t="str">
        <f>IF(tabDaten[[#This Row],[MandNr]]="","Fehler",IF(tabDaten[[#This Row],[MandNr]]=1,"1 Stadt Bad Rappenau","2 Eigenbetrieb Stadtenwässerung"))</f>
        <v>1 Stadt Bad Rappenau</v>
      </c>
      <c r="C2529" s="19" t="str">
        <f>IF(OR(tabDaten[[#This Row],[art]]="00",tabDaten[[#This Row],[art]]="01",tabDaten[[#This Row],[art]]="60",tabDaten[[#This Row],[art]]="61"),"0 Verwaltungshaushalt","1 Vermögenshaushalt")</f>
        <v>0 Verwaltungshaushalt</v>
      </c>
      <c r="D2529" s="19" t="str">
        <f>VLOOKUP(tabDaten[[#This Row],[art]],tabKontenart[],2,FALSE)</f>
        <v>00 Einnahmen VerwaltungsHH</v>
      </c>
      <c r="E2529" s="19" t="str">
        <f>LEFT(tabDaten[[#This Row],[Gld]],1) &amp; "    " &amp;VLOOKUP((tabDaten[[#This Row],[MandNr]]&amp;"x"&amp;LEFT(tabDaten[[#This Row],[Gld]],1)),tabGliederung[],2,FALSE)</f>
        <v xml:space="preserve">1    öffentliche Ordnung </v>
      </c>
      <c r="F2529" s="19" t="str">
        <f>LEFT(tabDaten[[#This Row],[Gld]],2) &amp; "    " &amp;VLOOKUP((tabDaten[[#This Row],[MandNr]]&amp;"x"&amp;LEFT(tabDaten[[#This Row],[Gld]],2)),tabGliederung[],2,FALSE)</f>
        <v xml:space="preserve">11    öffentliche Ordnung </v>
      </c>
      <c r="G252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29" s="19" t="str">
        <f>LEFT(tabDaten[[#This Row],[Gld]],4) &amp; "    " &amp;VLOOKUP((tabDaten[[#This Row],[MandNr]]&amp;"x"&amp;LEFT(tabDaten[[#This Row],[Gld]],4)),tabGliederung[],2,FALSE)</f>
        <v xml:space="preserve">1100    Ordnungsamt und zentrales Bürgerbüro </v>
      </c>
      <c r="I2529" s="19" t="str">
        <f>IF(OR(LEFT(tabDaten[[#This Row],[Grp]],1)*1=3,LEFT(tabDaten[[#This Row],[Grp]],1)*1=9),LEFT(tabDaten[[#This Row],[Grp]],2),LEFT(tabDaten[[#This Row],[Grp]],1))</f>
        <v>1</v>
      </c>
      <c r="J2529" s="19" t="str">
        <f>VLOOKUP(tabDaten[[#This Row],[GrpKurz]],tabGruppierung[],2,FALSE)</f>
        <v>E   Einnahmen aus Verwaltung und Betrieb</v>
      </c>
      <c r="K252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1100-100000/01    Melde/Passamt   </v>
      </c>
      <c r="L2529" s="20">
        <f>IF(OR(tabDaten[[#This Row],[art]]="00",tabDaten[[#This Row],[art]]="10"),tabDaten[[#This Row],[Plan]],tabDaten[[#This Row],[Plan]]*-1)</f>
        <v>0</v>
      </c>
      <c r="M2529" s="21">
        <f>IF(OR(tabDaten[[#This Row],[art]]="00",tabDaten[[#This Row],[art]]="10",tabDaten[[#This Row],[art]]="60",tabDaten[[#This Row],[art]]="70"),tabDaten[[#This Row],[Rechnung]],tabDaten[[#This Row],[Rechnung]]*-1)</f>
        <v>120093.75999999999</v>
      </c>
      <c r="N2529" s="44">
        <v>1</v>
      </c>
      <c r="O2529" s="45" t="s">
        <v>1327</v>
      </c>
      <c r="P2529" s="45" t="s">
        <v>1026</v>
      </c>
      <c r="Q2529" s="45" t="s">
        <v>1656</v>
      </c>
      <c r="R2529" s="45" t="s">
        <v>997</v>
      </c>
      <c r="S2529" s="45" t="s">
        <v>1546</v>
      </c>
      <c r="T2529" s="44" t="s">
        <v>1895</v>
      </c>
      <c r="U2529" s="46">
        <v>0</v>
      </c>
      <c r="V2529" s="46">
        <v>120093.75999999999</v>
      </c>
    </row>
    <row r="2530" spans="2:22" x14ac:dyDescent="0.2">
      <c r="B2530" s="19" t="str">
        <f>IF(tabDaten[[#This Row],[MandNr]]="","Fehler",IF(tabDaten[[#This Row],[MandNr]]=1,"1 Stadt Bad Rappenau","2 Eigenbetrieb Stadtenwässerung"))</f>
        <v>1 Stadt Bad Rappenau</v>
      </c>
      <c r="C2530" s="19" t="str">
        <f>IF(OR(tabDaten[[#This Row],[art]]="00",tabDaten[[#This Row],[art]]="01",tabDaten[[#This Row],[art]]="60",tabDaten[[#This Row],[art]]="61"),"0 Verwaltungshaushalt","1 Vermögenshaushalt")</f>
        <v>0 Verwaltungshaushalt</v>
      </c>
      <c r="D2530" s="19" t="str">
        <f>VLOOKUP(tabDaten[[#This Row],[art]],tabKontenart[],2,FALSE)</f>
        <v>00 Einnahmen VerwaltungsHH</v>
      </c>
      <c r="E2530" s="19" t="str">
        <f>LEFT(tabDaten[[#This Row],[Gld]],1) &amp; "    " &amp;VLOOKUP((tabDaten[[#This Row],[MandNr]]&amp;"x"&amp;LEFT(tabDaten[[#This Row],[Gld]],1)),tabGliederung[],2,FALSE)</f>
        <v xml:space="preserve">1    öffentliche Ordnung </v>
      </c>
      <c r="F2530" s="19" t="str">
        <f>LEFT(tabDaten[[#This Row],[Gld]],2) &amp; "    " &amp;VLOOKUP((tabDaten[[#This Row],[MandNr]]&amp;"x"&amp;LEFT(tabDaten[[#This Row],[Gld]],2)),tabGliederung[],2,FALSE)</f>
        <v xml:space="preserve">11    öffentliche Ordnung </v>
      </c>
      <c r="G253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0" s="19" t="str">
        <f>LEFT(tabDaten[[#This Row],[Gld]],4) &amp; "    " &amp;VLOOKUP((tabDaten[[#This Row],[MandNr]]&amp;"x"&amp;LEFT(tabDaten[[#This Row],[Gld]],4)),tabGliederung[],2,FALSE)</f>
        <v xml:space="preserve">1100    Ordnungsamt und zentrales Bürgerbüro </v>
      </c>
      <c r="I2530" s="19" t="str">
        <f>IF(OR(LEFT(tabDaten[[#This Row],[Grp]],1)*1=3,LEFT(tabDaten[[#This Row],[Grp]],1)*1=9),LEFT(tabDaten[[#This Row],[Grp]],2),LEFT(tabDaten[[#This Row],[Grp]],1))</f>
        <v>1</v>
      </c>
      <c r="J2530" s="19" t="str">
        <f>VLOOKUP(tabDaten[[#This Row],[GrpKurz]],tabGruppierung[],2,FALSE)</f>
        <v>E   Einnahmen aus Verwaltung und Betrieb</v>
      </c>
      <c r="K253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1100-100000/02    Gewerberecht und Ä.   </v>
      </c>
      <c r="L2530" s="20">
        <f>IF(OR(tabDaten[[#This Row],[art]]="00",tabDaten[[#This Row],[art]]="10"),tabDaten[[#This Row],[Plan]],tabDaten[[#This Row],[Plan]]*-1)</f>
        <v>0</v>
      </c>
      <c r="M2530" s="21">
        <f>IF(OR(tabDaten[[#This Row],[art]]="00",tabDaten[[#This Row],[art]]="10",tabDaten[[#This Row],[art]]="60",tabDaten[[#This Row],[art]]="70"),tabDaten[[#This Row],[Rechnung]],tabDaten[[#This Row],[Rechnung]]*-1)</f>
        <v>16453.22</v>
      </c>
      <c r="N2530" s="44">
        <v>1</v>
      </c>
      <c r="O2530" s="45" t="s">
        <v>1327</v>
      </c>
      <c r="P2530" s="45" t="s">
        <v>1026</v>
      </c>
      <c r="Q2530" s="45" t="s">
        <v>1656</v>
      </c>
      <c r="R2530" s="45" t="s">
        <v>999</v>
      </c>
      <c r="S2530" s="45" t="s">
        <v>1546</v>
      </c>
      <c r="T2530" s="44" t="s">
        <v>1896</v>
      </c>
      <c r="U2530" s="46">
        <v>0</v>
      </c>
      <c r="V2530" s="46">
        <v>16453.22</v>
      </c>
    </row>
    <row r="2531" spans="2:22" x14ac:dyDescent="0.2">
      <c r="B2531" s="19" t="str">
        <f>IF(tabDaten[[#This Row],[MandNr]]="","Fehler",IF(tabDaten[[#This Row],[MandNr]]=1,"1 Stadt Bad Rappenau","2 Eigenbetrieb Stadtenwässerung"))</f>
        <v>1 Stadt Bad Rappenau</v>
      </c>
      <c r="C2531" s="19" t="str">
        <f>IF(OR(tabDaten[[#This Row],[art]]="00",tabDaten[[#This Row],[art]]="01",tabDaten[[#This Row],[art]]="60",tabDaten[[#This Row],[art]]="61"),"0 Verwaltungshaushalt","1 Vermögenshaushalt")</f>
        <v>0 Verwaltungshaushalt</v>
      </c>
      <c r="D2531" s="19" t="str">
        <f>VLOOKUP(tabDaten[[#This Row],[art]],tabKontenart[],2,FALSE)</f>
        <v>00 Einnahmen VerwaltungsHH</v>
      </c>
      <c r="E2531" s="19" t="str">
        <f>LEFT(tabDaten[[#This Row],[Gld]],1) &amp; "    " &amp;VLOOKUP((tabDaten[[#This Row],[MandNr]]&amp;"x"&amp;LEFT(tabDaten[[#This Row],[Gld]],1)),tabGliederung[],2,FALSE)</f>
        <v xml:space="preserve">1    öffentliche Ordnung </v>
      </c>
      <c r="F2531" s="19" t="str">
        <f>LEFT(tabDaten[[#This Row],[Gld]],2) &amp; "    " &amp;VLOOKUP((tabDaten[[#This Row],[MandNr]]&amp;"x"&amp;LEFT(tabDaten[[#This Row],[Gld]],2)),tabGliederung[],2,FALSE)</f>
        <v xml:space="preserve">11    öffentliche Ordnung </v>
      </c>
      <c r="G253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1" s="19" t="str">
        <f>LEFT(tabDaten[[#This Row],[Gld]],4) &amp; "    " &amp;VLOOKUP((tabDaten[[#This Row],[MandNr]]&amp;"x"&amp;LEFT(tabDaten[[#This Row],[Gld]],4)),tabGliederung[],2,FALSE)</f>
        <v xml:space="preserve">1100    Ordnungsamt und zentrales Bürgerbüro </v>
      </c>
      <c r="I2531" s="19" t="str">
        <f>IF(OR(LEFT(tabDaten[[#This Row],[Grp]],1)*1=3,LEFT(tabDaten[[#This Row],[Grp]],1)*1=9),LEFT(tabDaten[[#This Row],[Grp]],2),LEFT(tabDaten[[#This Row],[Grp]],1))</f>
        <v>1</v>
      </c>
      <c r="J2531" s="19" t="str">
        <f>VLOOKUP(tabDaten[[#This Row],[GrpKurz]],tabGruppierung[],2,FALSE)</f>
        <v>E   Einnahmen aus Verwaltung und Betrieb</v>
      </c>
      <c r="K253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1100-100000/03    Auskunft Gewerbezentralregister   </v>
      </c>
      <c r="L2531" s="20">
        <f>IF(OR(tabDaten[[#This Row],[art]]="00",tabDaten[[#This Row],[art]]="10"),tabDaten[[#This Row],[Plan]],tabDaten[[#This Row],[Plan]]*-1)</f>
        <v>0</v>
      </c>
      <c r="M2531" s="21">
        <f>IF(OR(tabDaten[[#This Row],[art]]="00",tabDaten[[#This Row],[art]]="10",tabDaten[[#This Row],[art]]="60",tabDaten[[#This Row],[art]]="70"),tabDaten[[#This Row],[Rechnung]],tabDaten[[#This Row],[Rechnung]]*-1)</f>
        <v>336.72</v>
      </c>
      <c r="N2531" s="44">
        <v>1</v>
      </c>
      <c r="O2531" s="45" t="s">
        <v>1327</v>
      </c>
      <c r="P2531" s="45" t="s">
        <v>1026</v>
      </c>
      <c r="Q2531" s="45" t="s">
        <v>1656</v>
      </c>
      <c r="R2531" s="45" t="s">
        <v>1007</v>
      </c>
      <c r="S2531" s="45" t="s">
        <v>1546</v>
      </c>
      <c r="T2531" s="44" t="s">
        <v>1897</v>
      </c>
      <c r="U2531" s="46">
        <v>0</v>
      </c>
      <c r="V2531" s="46">
        <v>336.72</v>
      </c>
    </row>
    <row r="2532" spans="2:22" x14ac:dyDescent="0.2">
      <c r="B2532" s="19" t="str">
        <f>IF(tabDaten[[#This Row],[MandNr]]="","Fehler",IF(tabDaten[[#This Row],[MandNr]]=1,"1 Stadt Bad Rappenau","2 Eigenbetrieb Stadtenwässerung"))</f>
        <v>1 Stadt Bad Rappenau</v>
      </c>
      <c r="C2532" s="19" t="str">
        <f>IF(OR(tabDaten[[#This Row],[art]]="00",tabDaten[[#This Row],[art]]="01",tabDaten[[#This Row],[art]]="60",tabDaten[[#This Row],[art]]="61"),"0 Verwaltungshaushalt","1 Vermögenshaushalt")</f>
        <v>0 Verwaltungshaushalt</v>
      </c>
      <c r="D2532" s="19" t="str">
        <f>VLOOKUP(tabDaten[[#This Row],[art]],tabKontenart[],2,FALSE)</f>
        <v>00 Einnahmen VerwaltungsHH</v>
      </c>
      <c r="E2532" s="19" t="str">
        <f>LEFT(tabDaten[[#This Row],[Gld]],1) &amp; "    " &amp;VLOOKUP((tabDaten[[#This Row],[MandNr]]&amp;"x"&amp;LEFT(tabDaten[[#This Row],[Gld]],1)),tabGliederung[],2,FALSE)</f>
        <v xml:space="preserve">1    öffentliche Ordnung </v>
      </c>
      <c r="F2532" s="19" t="str">
        <f>LEFT(tabDaten[[#This Row],[Gld]],2) &amp; "    " &amp;VLOOKUP((tabDaten[[#This Row],[MandNr]]&amp;"x"&amp;LEFT(tabDaten[[#This Row],[Gld]],2)),tabGliederung[],2,FALSE)</f>
        <v xml:space="preserve">11    öffentliche Ordnung </v>
      </c>
      <c r="G253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2" s="19" t="str">
        <f>LEFT(tabDaten[[#This Row],[Gld]],4) &amp; "    " &amp;VLOOKUP((tabDaten[[#This Row],[MandNr]]&amp;"x"&amp;LEFT(tabDaten[[#This Row],[Gld]],4)),tabGliederung[],2,FALSE)</f>
        <v xml:space="preserve">1100    Ordnungsamt und zentrales Bürgerbüro </v>
      </c>
      <c r="I2532" s="19" t="str">
        <f>IF(OR(LEFT(tabDaten[[#This Row],[Grp]],1)*1=3,LEFT(tabDaten[[#This Row],[Grp]],1)*1=9),LEFT(tabDaten[[#This Row],[Grp]],2),LEFT(tabDaten[[#This Row],[Grp]],1))</f>
        <v>1</v>
      </c>
      <c r="J2532" s="19" t="str">
        <f>VLOOKUP(tabDaten[[#This Row],[GrpKurz]],tabGruppierung[],2,FALSE)</f>
        <v>E   Einnahmen aus Verwaltung und Betrieb</v>
      </c>
      <c r="K253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1100-100000/04    Geb. Polizeiliches Führungszeugnis  </v>
      </c>
      <c r="L2532" s="20">
        <f>IF(OR(tabDaten[[#This Row],[art]]="00",tabDaten[[#This Row],[art]]="10"),tabDaten[[#This Row],[Plan]],tabDaten[[#This Row],[Plan]]*-1)</f>
        <v>0</v>
      </c>
      <c r="M2532" s="21">
        <f>IF(OR(tabDaten[[#This Row],[art]]="00",tabDaten[[#This Row],[art]]="10",tabDaten[[#This Row],[art]]="60",tabDaten[[#This Row],[art]]="70"),tabDaten[[#This Row],[Rechnung]],tabDaten[[#This Row],[Rechnung]]*-1)</f>
        <v>3775.2</v>
      </c>
      <c r="N2532" s="44">
        <v>1</v>
      </c>
      <c r="O2532" s="45" t="s">
        <v>1327</v>
      </c>
      <c r="P2532" s="45" t="s">
        <v>1026</v>
      </c>
      <c r="Q2532" s="45" t="s">
        <v>1656</v>
      </c>
      <c r="R2532" s="45" t="s">
        <v>1898</v>
      </c>
      <c r="S2532" s="45" t="s">
        <v>1546</v>
      </c>
      <c r="T2532" s="44" t="s">
        <v>1899</v>
      </c>
      <c r="U2532" s="46">
        <v>0</v>
      </c>
      <c r="V2532" s="46">
        <v>3775.2</v>
      </c>
    </row>
    <row r="2533" spans="2:22" x14ac:dyDescent="0.2">
      <c r="B2533" s="19" t="str">
        <f>IF(tabDaten[[#This Row],[MandNr]]="","Fehler",IF(tabDaten[[#This Row],[MandNr]]=1,"1 Stadt Bad Rappenau","2 Eigenbetrieb Stadtenwässerung"))</f>
        <v>1 Stadt Bad Rappenau</v>
      </c>
      <c r="C2533" s="19" t="str">
        <f>IF(OR(tabDaten[[#This Row],[art]]="00",tabDaten[[#This Row],[art]]="01",tabDaten[[#This Row],[art]]="60",tabDaten[[#This Row],[art]]="61"),"0 Verwaltungshaushalt","1 Vermögenshaushalt")</f>
        <v>0 Verwaltungshaushalt</v>
      </c>
      <c r="D2533" s="19" t="str">
        <f>VLOOKUP(tabDaten[[#This Row],[art]],tabKontenart[],2,FALSE)</f>
        <v>00 Einnahmen VerwaltungsHH</v>
      </c>
      <c r="E2533" s="19" t="str">
        <f>LEFT(tabDaten[[#This Row],[Gld]],1) &amp; "    " &amp;VLOOKUP((tabDaten[[#This Row],[MandNr]]&amp;"x"&amp;LEFT(tabDaten[[#This Row],[Gld]],1)),tabGliederung[],2,FALSE)</f>
        <v xml:space="preserve">1    öffentliche Ordnung </v>
      </c>
      <c r="F2533" s="19" t="str">
        <f>LEFT(tabDaten[[#This Row],[Gld]],2) &amp; "    " &amp;VLOOKUP((tabDaten[[#This Row],[MandNr]]&amp;"x"&amp;LEFT(tabDaten[[#This Row],[Gld]],2)),tabGliederung[],2,FALSE)</f>
        <v xml:space="preserve">11    öffentliche Ordnung </v>
      </c>
      <c r="G253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3" s="19" t="str">
        <f>LEFT(tabDaten[[#This Row],[Gld]],4) &amp; "    " &amp;VLOOKUP((tabDaten[[#This Row],[MandNr]]&amp;"x"&amp;LEFT(tabDaten[[#This Row],[Gld]],4)),tabGliederung[],2,FALSE)</f>
        <v xml:space="preserve">1100    Ordnungsamt und zentrales Bürgerbüro </v>
      </c>
      <c r="I2533" s="19" t="str">
        <f>IF(OR(LEFT(tabDaten[[#This Row],[Grp]],1)*1=3,LEFT(tabDaten[[#This Row],[Grp]],1)*1=9),LEFT(tabDaten[[#This Row],[Grp]],2),LEFT(tabDaten[[#This Row],[Grp]],1))</f>
        <v>1</v>
      </c>
      <c r="J2533" s="19" t="str">
        <f>VLOOKUP(tabDaten[[#This Row],[GrpKurz]],tabGruppierung[],2,FALSE)</f>
        <v>E   Einnahmen aus Verwaltung und Betrieb</v>
      </c>
      <c r="K253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1100-100000/05    Geb. Fischereischein   </v>
      </c>
      <c r="L2533" s="20">
        <f>IF(OR(tabDaten[[#This Row],[art]]="00",tabDaten[[#This Row],[art]]="10"),tabDaten[[#This Row],[Plan]],tabDaten[[#This Row],[Plan]]*-1)</f>
        <v>0</v>
      </c>
      <c r="M2533" s="21">
        <f>IF(OR(tabDaten[[#This Row],[art]]="00",tabDaten[[#This Row],[art]]="10",tabDaten[[#This Row],[art]]="60",tabDaten[[#This Row],[art]]="70"),tabDaten[[#This Row],[Rechnung]],tabDaten[[#This Row],[Rechnung]]*-1)</f>
        <v>588</v>
      </c>
      <c r="N2533" s="44">
        <v>1</v>
      </c>
      <c r="O2533" s="45" t="s">
        <v>1327</v>
      </c>
      <c r="P2533" s="45" t="s">
        <v>1026</v>
      </c>
      <c r="Q2533" s="45" t="s">
        <v>1656</v>
      </c>
      <c r="R2533" s="45" t="s">
        <v>1016</v>
      </c>
      <c r="S2533" s="45" t="s">
        <v>1546</v>
      </c>
      <c r="T2533" s="44" t="s">
        <v>1900</v>
      </c>
      <c r="U2533" s="46">
        <v>0</v>
      </c>
      <c r="V2533" s="46">
        <v>588</v>
      </c>
    </row>
    <row r="2534" spans="2:22" x14ac:dyDescent="0.2">
      <c r="B2534" s="19" t="str">
        <f>IF(tabDaten[[#This Row],[MandNr]]="","Fehler",IF(tabDaten[[#This Row],[MandNr]]=1,"1 Stadt Bad Rappenau","2 Eigenbetrieb Stadtenwässerung"))</f>
        <v>1 Stadt Bad Rappenau</v>
      </c>
      <c r="C2534" s="19" t="str">
        <f>IF(OR(tabDaten[[#This Row],[art]]="00",tabDaten[[#This Row],[art]]="01",tabDaten[[#This Row],[art]]="60",tabDaten[[#This Row],[art]]="61"),"0 Verwaltungshaushalt","1 Vermögenshaushalt")</f>
        <v>0 Verwaltungshaushalt</v>
      </c>
      <c r="D2534" s="19" t="str">
        <f>VLOOKUP(tabDaten[[#This Row],[art]],tabKontenart[],2,FALSE)</f>
        <v>00 Einnahmen VerwaltungsHH</v>
      </c>
      <c r="E2534" s="19" t="str">
        <f>LEFT(tabDaten[[#This Row],[Gld]],1) &amp; "    " &amp;VLOOKUP((tabDaten[[#This Row],[MandNr]]&amp;"x"&amp;LEFT(tabDaten[[#This Row],[Gld]],1)),tabGliederung[],2,FALSE)</f>
        <v xml:space="preserve">1    öffentliche Ordnung </v>
      </c>
      <c r="F2534" s="19" t="str">
        <f>LEFT(tabDaten[[#This Row],[Gld]],2) &amp; "    " &amp;VLOOKUP((tabDaten[[#This Row],[MandNr]]&amp;"x"&amp;LEFT(tabDaten[[#This Row],[Gld]],2)),tabGliederung[],2,FALSE)</f>
        <v xml:space="preserve">11    öffentliche Ordnung </v>
      </c>
      <c r="G253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4" s="19" t="str">
        <f>LEFT(tabDaten[[#This Row],[Gld]],4) &amp; "    " &amp;VLOOKUP((tabDaten[[#This Row],[MandNr]]&amp;"x"&amp;LEFT(tabDaten[[#This Row],[Gld]],4)),tabGliederung[],2,FALSE)</f>
        <v xml:space="preserve">1100    Ordnungsamt und zentrales Bürgerbüro </v>
      </c>
      <c r="I2534" s="19" t="str">
        <f>IF(OR(LEFT(tabDaten[[#This Row],[Grp]],1)*1=3,LEFT(tabDaten[[#This Row],[Grp]],1)*1=9),LEFT(tabDaten[[#This Row],[Grp]],2),LEFT(tabDaten[[#This Row],[Grp]],1))</f>
        <v>1</v>
      </c>
      <c r="J2534" s="19" t="str">
        <f>VLOOKUP(tabDaten[[#This Row],[GrpKurz]],tabGruppierung[],2,FALSE)</f>
        <v>E   Einnahmen aus Verwaltung und Betrieb</v>
      </c>
      <c r="K253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1100-100000/06    Standesamtsgebühren   </v>
      </c>
      <c r="L2534" s="20">
        <f>IF(OR(tabDaten[[#This Row],[art]]="00",tabDaten[[#This Row],[art]]="10"),tabDaten[[#This Row],[Plan]],tabDaten[[#This Row],[Plan]]*-1)</f>
        <v>0</v>
      </c>
      <c r="M2534" s="21">
        <f>IF(OR(tabDaten[[#This Row],[art]]="00",tabDaten[[#This Row],[art]]="10",tabDaten[[#This Row],[art]]="60",tabDaten[[#This Row],[art]]="70"),tabDaten[[#This Row],[Rechnung]],tabDaten[[#This Row],[Rechnung]]*-1)</f>
        <v>30223.4</v>
      </c>
      <c r="N2534" s="44">
        <v>1</v>
      </c>
      <c r="O2534" s="45" t="s">
        <v>1327</v>
      </c>
      <c r="P2534" s="45" t="s">
        <v>1026</v>
      </c>
      <c r="Q2534" s="45" t="s">
        <v>1656</v>
      </c>
      <c r="R2534" s="45" t="s">
        <v>1021</v>
      </c>
      <c r="S2534" s="45" t="s">
        <v>1546</v>
      </c>
      <c r="T2534" s="44" t="s">
        <v>1901</v>
      </c>
      <c r="U2534" s="46">
        <v>0</v>
      </c>
      <c r="V2534" s="46">
        <v>30223.4</v>
      </c>
    </row>
    <row r="2535" spans="2:22" x14ac:dyDescent="0.2">
      <c r="B2535" s="19" t="str">
        <f>IF(tabDaten[[#This Row],[MandNr]]="","Fehler",IF(tabDaten[[#This Row],[MandNr]]=1,"1 Stadt Bad Rappenau","2 Eigenbetrieb Stadtenwässerung"))</f>
        <v>1 Stadt Bad Rappenau</v>
      </c>
      <c r="C2535" s="19" t="str">
        <f>IF(OR(tabDaten[[#This Row],[art]]="00",tabDaten[[#This Row],[art]]="01",tabDaten[[#This Row],[art]]="60",tabDaten[[#This Row],[art]]="61"),"0 Verwaltungshaushalt","1 Vermögenshaushalt")</f>
        <v>0 Verwaltungshaushalt</v>
      </c>
      <c r="D2535" s="19" t="str">
        <f>VLOOKUP(tabDaten[[#This Row],[art]],tabKontenart[],2,FALSE)</f>
        <v>00 Einnahmen VerwaltungsHH</v>
      </c>
      <c r="E2535" s="19" t="str">
        <f>LEFT(tabDaten[[#This Row],[Gld]],1) &amp; "    " &amp;VLOOKUP((tabDaten[[#This Row],[MandNr]]&amp;"x"&amp;LEFT(tabDaten[[#This Row],[Gld]],1)),tabGliederung[],2,FALSE)</f>
        <v xml:space="preserve">1    öffentliche Ordnung </v>
      </c>
      <c r="F2535" s="19" t="str">
        <f>LEFT(tabDaten[[#This Row],[Gld]],2) &amp; "    " &amp;VLOOKUP((tabDaten[[#This Row],[MandNr]]&amp;"x"&amp;LEFT(tabDaten[[#This Row],[Gld]],2)),tabGliederung[],2,FALSE)</f>
        <v xml:space="preserve">11    öffentliche Ordnung </v>
      </c>
      <c r="G253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5" s="19" t="str">
        <f>LEFT(tabDaten[[#This Row],[Gld]],4) &amp; "    " &amp;VLOOKUP((tabDaten[[#This Row],[MandNr]]&amp;"x"&amp;LEFT(tabDaten[[#This Row],[Gld]],4)),tabGliederung[],2,FALSE)</f>
        <v xml:space="preserve">1100    Ordnungsamt und zentrales Bürgerbüro </v>
      </c>
      <c r="I2535" s="19" t="str">
        <f>IF(OR(LEFT(tabDaten[[#This Row],[Grp]],1)*1=3,LEFT(tabDaten[[#This Row],[Grp]],1)*1=9),LEFT(tabDaten[[#This Row],[Grp]],2),LEFT(tabDaten[[#This Row],[Grp]],1))</f>
        <v>1</v>
      </c>
      <c r="J2535" s="19" t="str">
        <f>VLOOKUP(tabDaten[[#This Row],[GrpKurz]],tabGruppierung[],2,FALSE)</f>
        <v>E   Einnahmen aus Verwaltung und Betrieb</v>
      </c>
      <c r="K253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1100-100000/07    Verwaltungsgebühren Ortspolizeibehörde (Hausverbote etc.)  </v>
      </c>
      <c r="L2535" s="20">
        <f>IF(OR(tabDaten[[#This Row],[art]]="00",tabDaten[[#This Row],[art]]="10"),tabDaten[[#This Row],[Plan]],tabDaten[[#This Row],[Plan]]*-1)</f>
        <v>0</v>
      </c>
      <c r="M2535" s="21">
        <f>IF(OR(tabDaten[[#This Row],[art]]="00",tabDaten[[#This Row],[art]]="10",tabDaten[[#This Row],[art]]="60",tabDaten[[#This Row],[art]]="70"),tabDaten[[#This Row],[Rechnung]],tabDaten[[#This Row],[Rechnung]]*-1)</f>
        <v>100</v>
      </c>
      <c r="N2535" s="44">
        <v>1</v>
      </c>
      <c r="O2535" s="45" t="s">
        <v>1327</v>
      </c>
      <c r="P2535" s="45" t="s">
        <v>1026</v>
      </c>
      <c r="Q2535" s="45" t="s">
        <v>1656</v>
      </c>
      <c r="R2535" s="45" t="s">
        <v>2192</v>
      </c>
      <c r="S2535" s="45" t="s">
        <v>1546</v>
      </c>
      <c r="T2535" s="44" t="s">
        <v>2276</v>
      </c>
      <c r="U2535" s="46">
        <v>0</v>
      </c>
      <c r="V2535" s="46">
        <v>100</v>
      </c>
    </row>
    <row r="2536" spans="2:22" x14ac:dyDescent="0.2">
      <c r="B2536" s="19" t="str">
        <f>IF(tabDaten[[#This Row],[MandNr]]="","Fehler",IF(tabDaten[[#This Row],[MandNr]]=1,"1 Stadt Bad Rappenau","2 Eigenbetrieb Stadtenwässerung"))</f>
        <v>1 Stadt Bad Rappenau</v>
      </c>
      <c r="C2536" s="19" t="str">
        <f>IF(OR(tabDaten[[#This Row],[art]]="00",tabDaten[[#This Row],[art]]="01",tabDaten[[#This Row],[art]]="60",tabDaten[[#This Row],[art]]="61"),"0 Verwaltungshaushalt","1 Vermögenshaushalt")</f>
        <v>0 Verwaltungshaushalt</v>
      </c>
      <c r="D2536" s="19" t="str">
        <f>VLOOKUP(tabDaten[[#This Row],[art]],tabKontenart[],2,FALSE)</f>
        <v>00 Einnahmen VerwaltungsHH</v>
      </c>
      <c r="E2536" s="19" t="str">
        <f>LEFT(tabDaten[[#This Row],[Gld]],1) &amp; "    " &amp;VLOOKUP((tabDaten[[#This Row],[MandNr]]&amp;"x"&amp;LEFT(tabDaten[[#This Row],[Gld]],1)),tabGliederung[],2,FALSE)</f>
        <v xml:space="preserve">1    öffentliche Ordnung </v>
      </c>
      <c r="F2536" s="19" t="str">
        <f>LEFT(tabDaten[[#This Row],[Gld]],2) &amp; "    " &amp;VLOOKUP((tabDaten[[#This Row],[MandNr]]&amp;"x"&amp;LEFT(tabDaten[[#This Row],[Gld]],2)),tabGliederung[],2,FALSE)</f>
        <v xml:space="preserve">11    öffentliche Ordnung </v>
      </c>
      <c r="G253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6" s="19" t="str">
        <f>LEFT(tabDaten[[#This Row],[Gld]],4) &amp; "    " &amp;VLOOKUP((tabDaten[[#This Row],[MandNr]]&amp;"x"&amp;LEFT(tabDaten[[#This Row],[Gld]],4)),tabGliederung[],2,FALSE)</f>
        <v xml:space="preserve">1100    Ordnungsamt und zentrales Bürgerbüro </v>
      </c>
      <c r="I2536" s="19" t="str">
        <f>IF(OR(LEFT(tabDaten[[#This Row],[Grp]],1)*1=3,LEFT(tabDaten[[#This Row],[Grp]],1)*1=9),LEFT(tabDaten[[#This Row],[Grp]],2),LEFT(tabDaten[[#This Row],[Grp]],1))</f>
        <v>1</v>
      </c>
      <c r="J2536" s="19" t="str">
        <f>VLOOKUP(tabDaten[[#This Row],[GrpKurz]],tabGruppierung[],2,FALSE)</f>
        <v>E   Einnahmen aus Verwaltung und Betrieb</v>
      </c>
      <c r="K253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1100-100100/01    Verw. Geb. Untere Verkehrsrechtbehörde   </v>
      </c>
      <c r="L2536" s="20">
        <f>IF(OR(tabDaten[[#This Row],[art]]="00",tabDaten[[#This Row],[art]]="10"),tabDaten[[#This Row],[Plan]],tabDaten[[#This Row],[Plan]]*-1)</f>
        <v>0</v>
      </c>
      <c r="M2536" s="21">
        <f>IF(OR(tabDaten[[#This Row],[art]]="00",tabDaten[[#This Row],[art]]="10",tabDaten[[#This Row],[art]]="60",tabDaten[[#This Row],[art]]="70"),tabDaten[[#This Row],[Rechnung]],tabDaten[[#This Row],[Rechnung]]*-1)</f>
        <v>87953.8</v>
      </c>
      <c r="N2536" s="44">
        <v>1</v>
      </c>
      <c r="O2536" s="45" t="s">
        <v>1327</v>
      </c>
      <c r="P2536" s="45" t="s">
        <v>1026</v>
      </c>
      <c r="Q2536" s="45" t="s">
        <v>1663</v>
      </c>
      <c r="R2536" s="45" t="s">
        <v>997</v>
      </c>
      <c r="S2536" s="45" t="s">
        <v>1546</v>
      </c>
      <c r="T2536" s="44" t="s">
        <v>1902</v>
      </c>
      <c r="U2536" s="46">
        <v>0</v>
      </c>
      <c r="V2536" s="46">
        <v>87953.8</v>
      </c>
    </row>
    <row r="2537" spans="2:22" x14ac:dyDescent="0.2">
      <c r="B2537" s="19" t="str">
        <f>IF(tabDaten[[#This Row],[MandNr]]="","Fehler",IF(tabDaten[[#This Row],[MandNr]]=1,"1 Stadt Bad Rappenau","2 Eigenbetrieb Stadtenwässerung"))</f>
        <v>1 Stadt Bad Rappenau</v>
      </c>
      <c r="C2537" s="19" t="str">
        <f>IF(OR(tabDaten[[#This Row],[art]]="00",tabDaten[[#This Row],[art]]="01",tabDaten[[#This Row],[art]]="60",tabDaten[[#This Row],[art]]="61"),"0 Verwaltungshaushalt","1 Vermögenshaushalt")</f>
        <v>0 Verwaltungshaushalt</v>
      </c>
      <c r="D2537" s="19" t="str">
        <f>VLOOKUP(tabDaten[[#This Row],[art]],tabKontenart[],2,FALSE)</f>
        <v>00 Einnahmen VerwaltungsHH</v>
      </c>
      <c r="E2537" s="19" t="str">
        <f>LEFT(tabDaten[[#This Row],[Gld]],1) &amp; "    " &amp;VLOOKUP((tabDaten[[#This Row],[MandNr]]&amp;"x"&amp;LEFT(tabDaten[[#This Row],[Gld]],1)),tabGliederung[],2,FALSE)</f>
        <v xml:space="preserve">1    öffentliche Ordnung </v>
      </c>
      <c r="F2537" s="19" t="str">
        <f>LEFT(tabDaten[[#This Row],[Gld]],2) &amp; "    " &amp;VLOOKUP((tabDaten[[#This Row],[MandNr]]&amp;"x"&amp;LEFT(tabDaten[[#This Row],[Gld]],2)),tabGliederung[],2,FALSE)</f>
        <v xml:space="preserve">11    öffentliche Ordnung </v>
      </c>
      <c r="G253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7" s="19" t="str">
        <f>LEFT(tabDaten[[#This Row],[Gld]],4) &amp; "    " &amp;VLOOKUP((tabDaten[[#This Row],[MandNr]]&amp;"x"&amp;LEFT(tabDaten[[#This Row],[Gld]],4)),tabGliederung[],2,FALSE)</f>
        <v xml:space="preserve">1100    Ordnungsamt und zentrales Bürgerbüro </v>
      </c>
      <c r="I2537" s="19" t="str">
        <f>IF(OR(LEFT(tabDaten[[#This Row],[Grp]],1)*1=3,LEFT(tabDaten[[#This Row],[Grp]],1)*1=9),LEFT(tabDaten[[#This Row],[Grp]],2),LEFT(tabDaten[[#This Row],[Grp]],1))</f>
        <v>1</v>
      </c>
      <c r="J2537" s="19" t="str">
        <f>VLOOKUP(tabDaten[[#This Row],[GrpKurz]],tabGruppierung[],2,FALSE)</f>
        <v>E   Einnahmen aus Verwaltung und Betrieb</v>
      </c>
      <c r="K253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1100-100100/02    Verw. Geb. Untere Waffenrechtbehörde   </v>
      </c>
      <c r="L2537" s="20">
        <f>IF(OR(tabDaten[[#This Row],[art]]="00",tabDaten[[#This Row],[art]]="10"),tabDaten[[#This Row],[Plan]],tabDaten[[#This Row],[Plan]]*-1)</f>
        <v>0</v>
      </c>
      <c r="M2537" s="21">
        <f>IF(OR(tabDaten[[#This Row],[art]]="00",tabDaten[[#This Row],[art]]="10",tabDaten[[#This Row],[art]]="60",tabDaten[[#This Row],[art]]="70"),tabDaten[[#This Row],[Rechnung]],tabDaten[[#This Row],[Rechnung]]*-1)</f>
        <v>7953</v>
      </c>
      <c r="N2537" s="44">
        <v>1</v>
      </c>
      <c r="O2537" s="45" t="s">
        <v>1327</v>
      </c>
      <c r="P2537" s="45" t="s">
        <v>1026</v>
      </c>
      <c r="Q2537" s="45" t="s">
        <v>1663</v>
      </c>
      <c r="R2537" s="45" t="s">
        <v>999</v>
      </c>
      <c r="S2537" s="45" t="s">
        <v>1546</v>
      </c>
      <c r="T2537" s="44" t="s">
        <v>1903</v>
      </c>
      <c r="U2537" s="46">
        <v>0</v>
      </c>
      <c r="V2537" s="46">
        <v>7953</v>
      </c>
    </row>
    <row r="2538" spans="2:22" x14ac:dyDescent="0.2">
      <c r="B2538" s="19" t="str">
        <f>IF(tabDaten[[#This Row],[MandNr]]="","Fehler",IF(tabDaten[[#This Row],[MandNr]]=1,"1 Stadt Bad Rappenau","2 Eigenbetrieb Stadtenwässerung"))</f>
        <v>1 Stadt Bad Rappenau</v>
      </c>
      <c r="C2538" s="19" t="str">
        <f>IF(OR(tabDaten[[#This Row],[art]]="00",tabDaten[[#This Row],[art]]="01",tabDaten[[#This Row],[art]]="60",tabDaten[[#This Row],[art]]="61"),"0 Verwaltungshaushalt","1 Vermögenshaushalt")</f>
        <v>0 Verwaltungshaushalt</v>
      </c>
      <c r="D2538" s="19" t="str">
        <f>VLOOKUP(tabDaten[[#This Row],[art]],tabKontenart[],2,FALSE)</f>
        <v>00 Einnahmen VerwaltungsHH</v>
      </c>
      <c r="E2538" s="19" t="str">
        <f>LEFT(tabDaten[[#This Row],[Gld]],1) &amp; "    " &amp;VLOOKUP((tabDaten[[#This Row],[MandNr]]&amp;"x"&amp;LEFT(tabDaten[[#This Row],[Gld]],1)),tabGliederung[],2,FALSE)</f>
        <v xml:space="preserve">1    öffentliche Ordnung </v>
      </c>
      <c r="F2538" s="19" t="str">
        <f>LEFT(tabDaten[[#This Row],[Gld]],2) &amp; "    " &amp;VLOOKUP((tabDaten[[#This Row],[MandNr]]&amp;"x"&amp;LEFT(tabDaten[[#This Row],[Gld]],2)),tabGliederung[],2,FALSE)</f>
        <v xml:space="preserve">11    öffentliche Ordnung </v>
      </c>
      <c r="G253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8" s="19" t="str">
        <f>LEFT(tabDaten[[#This Row],[Gld]],4) &amp; "    " &amp;VLOOKUP((tabDaten[[#This Row],[MandNr]]&amp;"x"&amp;LEFT(tabDaten[[#This Row],[Gld]],4)),tabGliederung[],2,FALSE)</f>
        <v xml:space="preserve">1100    Ordnungsamt und zentrales Bürgerbüro </v>
      </c>
      <c r="I2538" s="19" t="str">
        <f>IF(OR(LEFT(tabDaten[[#This Row],[Grp]],1)*1=3,LEFT(tabDaten[[#This Row],[Grp]],1)*1=9),LEFT(tabDaten[[#This Row],[Grp]],2),LEFT(tabDaten[[#This Row],[Grp]],1))</f>
        <v>1</v>
      </c>
      <c r="J2538" s="19" t="str">
        <f>VLOOKUP(tabDaten[[#This Row],[GrpKurz]],tabGruppierung[],2,FALSE)</f>
        <v>E   Einnahmen aus Verwaltung und Betrieb</v>
      </c>
      <c r="K253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1100-151000/10    Öffentlichrechtliche Ersätze und ähnliche Einnahmen  </v>
      </c>
      <c r="L2538" s="20">
        <f>IF(OR(tabDaten[[#This Row],[art]]="00",tabDaten[[#This Row],[art]]="10"),tabDaten[[#This Row],[Plan]],tabDaten[[#This Row],[Plan]]*-1)</f>
        <v>0</v>
      </c>
      <c r="M2538" s="21">
        <f>IF(OR(tabDaten[[#This Row],[art]]="00",tabDaten[[#This Row],[art]]="10",tabDaten[[#This Row],[art]]="60",tabDaten[[#This Row],[art]]="70"),tabDaten[[#This Row],[Rechnung]],tabDaten[[#This Row],[Rechnung]]*-1)</f>
        <v>8804.94</v>
      </c>
      <c r="N2538" s="44">
        <v>1</v>
      </c>
      <c r="O2538" s="45" t="s">
        <v>1327</v>
      </c>
      <c r="P2538" s="45" t="s">
        <v>1026</v>
      </c>
      <c r="Q2538" s="45" t="s">
        <v>1653</v>
      </c>
      <c r="R2538" s="45" t="s">
        <v>1024</v>
      </c>
      <c r="S2538" s="45" t="s">
        <v>1546</v>
      </c>
      <c r="T2538" s="44" t="s">
        <v>1904</v>
      </c>
      <c r="U2538" s="46">
        <v>0</v>
      </c>
      <c r="V2538" s="46">
        <v>8804.94</v>
      </c>
    </row>
    <row r="2539" spans="2:22" x14ac:dyDescent="0.2">
      <c r="B2539" s="19" t="str">
        <f>IF(tabDaten[[#This Row],[MandNr]]="","Fehler",IF(tabDaten[[#This Row],[MandNr]]=1,"1 Stadt Bad Rappenau","2 Eigenbetrieb Stadtenwässerung"))</f>
        <v>1 Stadt Bad Rappenau</v>
      </c>
      <c r="C2539" s="19" t="str">
        <f>IF(OR(tabDaten[[#This Row],[art]]="00",tabDaten[[#This Row],[art]]="01",tabDaten[[#This Row],[art]]="60",tabDaten[[#This Row],[art]]="61"),"0 Verwaltungshaushalt","1 Vermögenshaushalt")</f>
        <v>0 Verwaltungshaushalt</v>
      </c>
      <c r="D2539" s="19" t="str">
        <f>VLOOKUP(tabDaten[[#This Row],[art]],tabKontenart[],2,FALSE)</f>
        <v>00 Einnahmen VerwaltungsHH</v>
      </c>
      <c r="E2539" s="19" t="str">
        <f>LEFT(tabDaten[[#This Row],[Gld]],1) &amp; "    " &amp;VLOOKUP((tabDaten[[#This Row],[MandNr]]&amp;"x"&amp;LEFT(tabDaten[[#This Row],[Gld]],1)),tabGliederung[],2,FALSE)</f>
        <v xml:space="preserve">1    öffentliche Ordnung </v>
      </c>
      <c r="F2539" s="19" t="str">
        <f>LEFT(tabDaten[[#This Row],[Gld]],2) &amp; "    " &amp;VLOOKUP((tabDaten[[#This Row],[MandNr]]&amp;"x"&amp;LEFT(tabDaten[[#This Row],[Gld]],2)),tabGliederung[],2,FALSE)</f>
        <v xml:space="preserve">11    öffentliche Ordnung </v>
      </c>
      <c r="G253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39" s="19" t="str">
        <f>LEFT(tabDaten[[#This Row],[Gld]],4) &amp; "    " &amp;VLOOKUP((tabDaten[[#This Row],[MandNr]]&amp;"x"&amp;LEFT(tabDaten[[#This Row],[Gld]],4)),tabGliederung[],2,FALSE)</f>
        <v xml:space="preserve">1100    Ordnungsamt und zentrales Bürgerbüro </v>
      </c>
      <c r="I2539" s="19" t="str">
        <f>IF(OR(LEFT(tabDaten[[#This Row],[Grp]],1)*1=3,LEFT(tabDaten[[#This Row],[Grp]],1)*1=9),LEFT(tabDaten[[#This Row],[Grp]],2),LEFT(tabDaten[[#This Row],[Grp]],1))</f>
        <v>1</v>
      </c>
      <c r="J2539" s="19" t="str">
        <f>VLOOKUP(tabDaten[[#This Row],[GrpKurz]],tabGruppierung[],2,FALSE)</f>
        <v>E   Einnahmen aus Verwaltung und Betrieb</v>
      </c>
      <c r="K253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1100-151000/20    Privatrechtliche Ersätze und ähnliche Einnahmen  </v>
      </c>
      <c r="L2539" s="20">
        <f>IF(OR(tabDaten[[#This Row],[art]]="00",tabDaten[[#This Row],[art]]="10"),tabDaten[[#This Row],[Plan]],tabDaten[[#This Row],[Plan]]*-1)</f>
        <v>0</v>
      </c>
      <c r="M2539" s="21">
        <f>IF(OR(tabDaten[[#This Row],[art]]="00",tabDaten[[#This Row],[art]]="10",tabDaten[[#This Row],[art]]="60",tabDaten[[#This Row],[art]]="70"),tabDaten[[#This Row],[Rechnung]],tabDaten[[#This Row],[Rechnung]]*-1)</f>
        <v>26720.84</v>
      </c>
      <c r="N2539" s="44">
        <v>1</v>
      </c>
      <c r="O2539" s="45" t="s">
        <v>1327</v>
      </c>
      <c r="P2539" s="45" t="s">
        <v>1026</v>
      </c>
      <c r="Q2539" s="45" t="s">
        <v>1653</v>
      </c>
      <c r="R2539" s="45" t="s">
        <v>1058</v>
      </c>
      <c r="S2539" s="45" t="s">
        <v>1546</v>
      </c>
      <c r="T2539" s="44" t="s">
        <v>1894</v>
      </c>
      <c r="U2539" s="46">
        <v>0</v>
      </c>
      <c r="V2539" s="46">
        <v>26720.84</v>
      </c>
    </row>
    <row r="2540" spans="2:22" x14ac:dyDescent="0.2">
      <c r="B2540" s="19" t="str">
        <f>IF(tabDaten[[#This Row],[MandNr]]="","Fehler",IF(tabDaten[[#This Row],[MandNr]]=1,"1 Stadt Bad Rappenau","2 Eigenbetrieb Stadtenwässerung"))</f>
        <v>1 Stadt Bad Rappenau</v>
      </c>
      <c r="C2540" s="19" t="str">
        <f>IF(OR(tabDaten[[#This Row],[art]]="00",tabDaten[[#This Row],[art]]="01",tabDaten[[#This Row],[art]]="60",tabDaten[[#This Row],[art]]="61"),"0 Verwaltungshaushalt","1 Vermögenshaushalt")</f>
        <v>0 Verwaltungshaushalt</v>
      </c>
      <c r="D2540" s="19" t="str">
        <f>VLOOKUP(tabDaten[[#This Row],[art]],tabKontenart[],2,FALSE)</f>
        <v>00 Einnahmen VerwaltungsHH</v>
      </c>
      <c r="E2540" s="19" t="str">
        <f>LEFT(tabDaten[[#This Row],[Gld]],1) &amp; "    " &amp;VLOOKUP((tabDaten[[#This Row],[MandNr]]&amp;"x"&amp;LEFT(tabDaten[[#This Row],[Gld]],1)),tabGliederung[],2,FALSE)</f>
        <v xml:space="preserve">1    öffentliche Ordnung </v>
      </c>
      <c r="F2540" s="19" t="str">
        <f>LEFT(tabDaten[[#This Row],[Gld]],2) &amp; "    " &amp;VLOOKUP((tabDaten[[#This Row],[MandNr]]&amp;"x"&amp;LEFT(tabDaten[[#This Row],[Gld]],2)),tabGliederung[],2,FALSE)</f>
        <v xml:space="preserve">11    öffentliche Ordnung </v>
      </c>
      <c r="G254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0" s="19" t="str">
        <f>LEFT(tabDaten[[#This Row],[Gld]],4) &amp; "    " &amp;VLOOKUP((tabDaten[[#This Row],[MandNr]]&amp;"x"&amp;LEFT(tabDaten[[#This Row],[Gld]],4)),tabGliederung[],2,FALSE)</f>
        <v xml:space="preserve">1101    Bürgerbüro Babstadt </v>
      </c>
      <c r="I2540" s="19" t="str">
        <f>IF(OR(LEFT(tabDaten[[#This Row],[Grp]],1)*1=3,LEFT(tabDaten[[#This Row],[Grp]],1)*1=9),LEFT(tabDaten[[#This Row],[Grp]],2),LEFT(tabDaten[[#This Row],[Grp]],1))</f>
        <v>1</v>
      </c>
      <c r="J2540" s="19" t="str">
        <f>VLOOKUP(tabDaten[[#This Row],[GrpKurz]],tabGruppierung[],2,FALSE)</f>
        <v>E   Einnahmen aus Verwaltung und Betrieb</v>
      </c>
      <c r="K254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1101-100000/01    Melde/Passamt   </v>
      </c>
      <c r="L2540" s="20">
        <f>IF(OR(tabDaten[[#This Row],[art]]="00",tabDaten[[#This Row],[art]]="10"),tabDaten[[#This Row],[Plan]],tabDaten[[#This Row],[Plan]]*-1)</f>
        <v>0</v>
      </c>
      <c r="M2540" s="21">
        <f>IF(OR(tabDaten[[#This Row],[art]]="00",tabDaten[[#This Row],[art]]="10",tabDaten[[#This Row],[art]]="60",tabDaten[[#This Row],[art]]="70"),tabDaten[[#This Row],[Rechnung]],tabDaten[[#This Row],[Rechnung]]*-1)</f>
        <v>361.2</v>
      </c>
      <c r="N2540" s="44">
        <v>1</v>
      </c>
      <c r="O2540" s="45" t="s">
        <v>1327</v>
      </c>
      <c r="P2540" s="45" t="s">
        <v>1027</v>
      </c>
      <c r="Q2540" s="45" t="s">
        <v>1656</v>
      </c>
      <c r="R2540" s="45" t="s">
        <v>997</v>
      </c>
      <c r="S2540" s="45" t="s">
        <v>1546</v>
      </c>
      <c r="T2540" s="44" t="s">
        <v>1895</v>
      </c>
      <c r="U2540" s="46">
        <v>0</v>
      </c>
      <c r="V2540" s="46">
        <v>361.2</v>
      </c>
    </row>
    <row r="2541" spans="2:22" x14ac:dyDescent="0.2">
      <c r="B2541" s="19" t="str">
        <f>IF(tabDaten[[#This Row],[MandNr]]="","Fehler",IF(tabDaten[[#This Row],[MandNr]]=1,"1 Stadt Bad Rappenau","2 Eigenbetrieb Stadtenwässerung"))</f>
        <v>1 Stadt Bad Rappenau</v>
      </c>
      <c r="C2541" s="19" t="str">
        <f>IF(OR(tabDaten[[#This Row],[art]]="00",tabDaten[[#This Row],[art]]="01",tabDaten[[#This Row],[art]]="60",tabDaten[[#This Row],[art]]="61"),"0 Verwaltungshaushalt","1 Vermögenshaushalt")</f>
        <v>0 Verwaltungshaushalt</v>
      </c>
      <c r="D2541" s="19" t="str">
        <f>VLOOKUP(tabDaten[[#This Row],[art]],tabKontenart[],2,FALSE)</f>
        <v>00 Einnahmen VerwaltungsHH</v>
      </c>
      <c r="E2541" s="19" t="str">
        <f>LEFT(tabDaten[[#This Row],[Gld]],1) &amp; "    " &amp;VLOOKUP((tabDaten[[#This Row],[MandNr]]&amp;"x"&amp;LEFT(tabDaten[[#This Row],[Gld]],1)),tabGliederung[],2,FALSE)</f>
        <v xml:space="preserve">1    öffentliche Ordnung </v>
      </c>
      <c r="F2541" s="19" t="str">
        <f>LEFT(tabDaten[[#This Row],[Gld]],2) &amp; "    " &amp;VLOOKUP((tabDaten[[#This Row],[MandNr]]&amp;"x"&amp;LEFT(tabDaten[[#This Row],[Gld]],2)),tabGliederung[],2,FALSE)</f>
        <v xml:space="preserve">11    öffentliche Ordnung </v>
      </c>
      <c r="G254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1" s="19" t="str">
        <f>LEFT(tabDaten[[#This Row],[Gld]],4) &amp; "    " &amp;VLOOKUP((tabDaten[[#This Row],[MandNr]]&amp;"x"&amp;LEFT(tabDaten[[#This Row],[Gld]],4)),tabGliederung[],2,FALSE)</f>
        <v xml:space="preserve">1101    Bürgerbüro Babstadt </v>
      </c>
      <c r="I2541" s="19" t="str">
        <f>IF(OR(LEFT(tabDaten[[#This Row],[Grp]],1)*1=3,LEFT(tabDaten[[#This Row],[Grp]],1)*1=9),LEFT(tabDaten[[#This Row],[Grp]],2),LEFT(tabDaten[[#This Row],[Grp]],1))</f>
        <v>1</v>
      </c>
      <c r="J2541" s="19" t="str">
        <f>VLOOKUP(tabDaten[[#This Row],[GrpKurz]],tabGruppierung[],2,FALSE)</f>
        <v>E   Einnahmen aus Verwaltung und Betrieb</v>
      </c>
      <c r="K254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1101-100000/02    Gewerberecht und Ä.   </v>
      </c>
      <c r="L2541" s="20">
        <f>IF(OR(tabDaten[[#This Row],[art]]="00",tabDaten[[#This Row],[art]]="10"),tabDaten[[#This Row],[Plan]],tabDaten[[#This Row],[Plan]]*-1)</f>
        <v>0</v>
      </c>
      <c r="M2541" s="21">
        <f>IF(OR(tabDaten[[#This Row],[art]]="00",tabDaten[[#This Row],[art]]="10",tabDaten[[#This Row],[art]]="60",tabDaten[[#This Row],[art]]="70"),tabDaten[[#This Row],[Rechnung]],tabDaten[[#This Row],[Rechnung]]*-1)</f>
        <v>10</v>
      </c>
      <c r="N2541" s="44">
        <v>1</v>
      </c>
      <c r="O2541" s="45" t="s">
        <v>1327</v>
      </c>
      <c r="P2541" s="45" t="s">
        <v>1027</v>
      </c>
      <c r="Q2541" s="45" t="s">
        <v>1656</v>
      </c>
      <c r="R2541" s="45" t="s">
        <v>999</v>
      </c>
      <c r="S2541" s="45" t="s">
        <v>1546</v>
      </c>
      <c r="T2541" s="44" t="s">
        <v>1896</v>
      </c>
      <c r="U2541" s="46">
        <v>0</v>
      </c>
      <c r="V2541" s="46">
        <v>10</v>
      </c>
    </row>
    <row r="2542" spans="2:22" x14ac:dyDescent="0.2">
      <c r="B2542" s="19" t="str">
        <f>IF(tabDaten[[#This Row],[MandNr]]="","Fehler",IF(tabDaten[[#This Row],[MandNr]]=1,"1 Stadt Bad Rappenau","2 Eigenbetrieb Stadtenwässerung"))</f>
        <v>1 Stadt Bad Rappenau</v>
      </c>
      <c r="C2542" s="19" t="str">
        <f>IF(OR(tabDaten[[#This Row],[art]]="00",tabDaten[[#This Row],[art]]="01",tabDaten[[#This Row],[art]]="60",tabDaten[[#This Row],[art]]="61"),"0 Verwaltungshaushalt","1 Vermögenshaushalt")</f>
        <v>0 Verwaltungshaushalt</v>
      </c>
      <c r="D2542" s="19" t="str">
        <f>VLOOKUP(tabDaten[[#This Row],[art]],tabKontenart[],2,FALSE)</f>
        <v>00 Einnahmen VerwaltungsHH</v>
      </c>
      <c r="E2542" s="19" t="str">
        <f>LEFT(tabDaten[[#This Row],[Gld]],1) &amp; "    " &amp;VLOOKUP((tabDaten[[#This Row],[MandNr]]&amp;"x"&amp;LEFT(tabDaten[[#This Row],[Gld]],1)),tabGliederung[],2,FALSE)</f>
        <v xml:space="preserve">1    öffentliche Ordnung </v>
      </c>
      <c r="F2542" s="19" t="str">
        <f>LEFT(tabDaten[[#This Row],[Gld]],2) &amp; "    " &amp;VLOOKUP((tabDaten[[#This Row],[MandNr]]&amp;"x"&amp;LEFT(tabDaten[[#This Row],[Gld]],2)),tabGliederung[],2,FALSE)</f>
        <v xml:space="preserve">11    öffentliche Ordnung </v>
      </c>
      <c r="G254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2" s="19" t="str">
        <f>LEFT(tabDaten[[#This Row],[Gld]],4) &amp; "    " &amp;VLOOKUP((tabDaten[[#This Row],[MandNr]]&amp;"x"&amp;LEFT(tabDaten[[#This Row],[Gld]],4)),tabGliederung[],2,FALSE)</f>
        <v xml:space="preserve">1101    Bürgerbüro Babstadt </v>
      </c>
      <c r="I2542" s="19" t="str">
        <f>IF(OR(LEFT(tabDaten[[#This Row],[Grp]],1)*1=3,LEFT(tabDaten[[#This Row],[Grp]],1)*1=9),LEFT(tabDaten[[#This Row],[Grp]],2),LEFT(tabDaten[[#This Row],[Grp]],1))</f>
        <v>1</v>
      </c>
      <c r="J2542" s="19" t="str">
        <f>VLOOKUP(tabDaten[[#This Row],[GrpKurz]],tabGruppierung[],2,FALSE)</f>
        <v>E   Einnahmen aus Verwaltung und Betrieb</v>
      </c>
      <c r="K254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1101-100000/04    Geb. Polizeiliches Führungszeugnis  </v>
      </c>
      <c r="L2542" s="20">
        <f>IF(OR(tabDaten[[#This Row],[art]]="00",tabDaten[[#This Row],[art]]="10"),tabDaten[[#This Row],[Plan]],tabDaten[[#This Row],[Plan]]*-1)</f>
        <v>0</v>
      </c>
      <c r="M2542" s="21">
        <f>IF(OR(tabDaten[[#This Row],[art]]="00",tabDaten[[#This Row],[art]]="10",tabDaten[[#This Row],[art]]="60",tabDaten[[#This Row],[art]]="70"),tabDaten[[#This Row],[Rechnung]],tabDaten[[#This Row],[Rechnung]]*-1)</f>
        <v>10.4</v>
      </c>
      <c r="N2542" s="44">
        <v>1</v>
      </c>
      <c r="O2542" s="45" t="s">
        <v>1327</v>
      </c>
      <c r="P2542" s="45" t="s">
        <v>1027</v>
      </c>
      <c r="Q2542" s="45" t="s">
        <v>1656</v>
      </c>
      <c r="R2542" s="45" t="s">
        <v>1898</v>
      </c>
      <c r="S2542" s="45" t="s">
        <v>1546</v>
      </c>
      <c r="T2542" s="44" t="s">
        <v>1899</v>
      </c>
      <c r="U2542" s="46">
        <v>0</v>
      </c>
      <c r="V2542" s="46">
        <v>10.4</v>
      </c>
    </row>
    <row r="2543" spans="2:22" x14ac:dyDescent="0.2">
      <c r="B2543" s="19" t="str">
        <f>IF(tabDaten[[#This Row],[MandNr]]="","Fehler",IF(tabDaten[[#This Row],[MandNr]]=1,"1 Stadt Bad Rappenau","2 Eigenbetrieb Stadtenwässerung"))</f>
        <v>1 Stadt Bad Rappenau</v>
      </c>
      <c r="C2543" s="19" t="str">
        <f>IF(OR(tabDaten[[#This Row],[art]]="00",tabDaten[[#This Row],[art]]="01",tabDaten[[#This Row],[art]]="60",tabDaten[[#This Row],[art]]="61"),"0 Verwaltungshaushalt","1 Vermögenshaushalt")</f>
        <v>0 Verwaltungshaushalt</v>
      </c>
      <c r="D2543" s="19" t="str">
        <f>VLOOKUP(tabDaten[[#This Row],[art]],tabKontenart[],2,FALSE)</f>
        <v>00 Einnahmen VerwaltungsHH</v>
      </c>
      <c r="E2543" s="19" t="str">
        <f>LEFT(tabDaten[[#This Row],[Gld]],1) &amp; "    " &amp;VLOOKUP((tabDaten[[#This Row],[MandNr]]&amp;"x"&amp;LEFT(tabDaten[[#This Row],[Gld]],1)),tabGliederung[],2,FALSE)</f>
        <v xml:space="preserve">1    öffentliche Ordnung </v>
      </c>
      <c r="F2543" s="19" t="str">
        <f>LEFT(tabDaten[[#This Row],[Gld]],2) &amp; "    " &amp;VLOOKUP((tabDaten[[#This Row],[MandNr]]&amp;"x"&amp;LEFT(tabDaten[[#This Row],[Gld]],2)),tabGliederung[],2,FALSE)</f>
        <v xml:space="preserve">11    öffentliche Ordnung </v>
      </c>
      <c r="G254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3" s="19" t="str">
        <f>LEFT(tabDaten[[#This Row],[Gld]],4) &amp; "    " &amp;VLOOKUP((tabDaten[[#This Row],[MandNr]]&amp;"x"&amp;LEFT(tabDaten[[#This Row],[Gld]],4)),tabGliederung[],2,FALSE)</f>
        <v xml:space="preserve">1102    Bürgerbüro Bonfeld </v>
      </c>
      <c r="I2543" s="19" t="str">
        <f>IF(OR(LEFT(tabDaten[[#This Row],[Grp]],1)*1=3,LEFT(tabDaten[[#This Row],[Grp]],1)*1=9),LEFT(tabDaten[[#This Row],[Grp]],2),LEFT(tabDaten[[#This Row],[Grp]],1))</f>
        <v>1</v>
      </c>
      <c r="J2543" s="19" t="str">
        <f>VLOOKUP(tabDaten[[#This Row],[GrpKurz]],tabGruppierung[],2,FALSE)</f>
        <v>E   Einnahmen aus Verwaltung und Betrieb</v>
      </c>
      <c r="K254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1102-100000/01    Melde/Passamt   </v>
      </c>
      <c r="L2543" s="20">
        <f>IF(OR(tabDaten[[#This Row],[art]]="00",tabDaten[[#This Row],[art]]="10"),tabDaten[[#This Row],[Plan]],tabDaten[[#This Row],[Plan]]*-1)</f>
        <v>0</v>
      </c>
      <c r="M2543" s="21">
        <f>IF(OR(tabDaten[[#This Row],[art]]="00",tabDaten[[#This Row],[art]]="10",tabDaten[[#This Row],[art]]="60",tabDaten[[#This Row],[art]]="70"),tabDaten[[#This Row],[Rechnung]],tabDaten[[#This Row],[Rechnung]]*-1)</f>
        <v>2056.9</v>
      </c>
      <c r="N2543" s="44">
        <v>1</v>
      </c>
      <c r="O2543" s="45" t="s">
        <v>1327</v>
      </c>
      <c r="P2543" s="45" t="s">
        <v>1028</v>
      </c>
      <c r="Q2543" s="45" t="s">
        <v>1656</v>
      </c>
      <c r="R2543" s="45" t="s">
        <v>997</v>
      </c>
      <c r="S2543" s="45" t="s">
        <v>1546</v>
      </c>
      <c r="T2543" s="44" t="s">
        <v>1895</v>
      </c>
      <c r="U2543" s="46">
        <v>0</v>
      </c>
      <c r="V2543" s="46">
        <v>2056.9</v>
      </c>
    </row>
    <row r="2544" spans="2:22" x14ac:dyDescent="0.2">
      <c r="B2544" s="19" t="str">
        <f>IF(tabDaten[[#This Row],[MandNr]]="","Fehler",IF(tabDaten[[#This Row],[MandNr]]=1,"1 Stadt Bad Rappenau","2 Eigenbetrieb Stadtenwässerung"))</f>
        <v>1 Stadt Bad Rappenau</v>
      </c>
      <c r="C2544" s="19" t="str">
        <f>IF(OR(tabDaten[[#This Row],[art]]="00",tabDaten[[#This Row],[art]]="01",tabDaten[[#This Row],[art]]="60",tabDaten[[#This Row],[art]]="61"),"0 Verwaltungshaushalt","1 Vermögenshaushalt")</f>
        <v>0 Verwaltungshaushalt</v>
      </c>
      <c r="D2544" s="19" t="str">
        <f>VLOOKUP(tabDaten[[#This Row],[art]],tabKontenart[],2,FALSE)</f>
        <v>00 Einnahmen VerwaltungsHH</v>
      </c>
      <c r="E2544" s="19" t="str">
        <f>LEFT(tabDaten[[#This Row],[Gld]],1) &amp; "    " &amp;VLOOKUP((tabDaten[[#This Row],[MandNr]]&amp;"x"&amp;LEFT(tabDaten[[#This Row],[Gld]],1)),tabGliederung[],2,FALSE)</f>
        <v xml:space="preserve">1    öffentliche Ordnung </v>
      </c>
      <c r="F2544" s="19" t="str">
        <f>LEFT(tabDaten[[#This Row],[Gld]],2) &amp; "    " &amp;VLOOKUP((tabDaten[[#This Row],[MandNr]]&amp;"x"&amp;LEFT(tabDaten[[#This Row],[Gld]],2)),tabGliederung[],2,FALSE)</f>
        <v xml:space="preserve">11    öffentliche Ordnung </v>
      </c>
      <c r="G254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4" s="19" t="str">
        <f>LEFT(tabDaten[[#This Row],[Gld]],4) &amp; "    " &amp;VLOOKUP((tabDaten[[#This Row],[MandNr]]&amp;"x"&amp;LEFT(tabDaten[[#This Row],[Gld]],4)),tabGliederung[],2,FALSE)</f>
        <v xml:space="preserve">1102    Bürgerbüro Bonfeld </v>
      </c>
      <c r="I2544" s="19" t="str">
        <f>IF(OR(LEFT(tabDaten[[#This Row],[Grp]],1)*1=3,LEFT(tabDaten[[#This Row],[Grp]],1)*1=9),LEFT(tabDaten[[#This Row],[Grp]],2),LEFT(tabDaten[[#This Row],[Grp]],1))</f>
        <v>1</v>
      </c>
      <c r="J2544" s="19" t="str">
        <f>VLOOKUP(tabDaten[[#This Row],[GrpKurz]],tabGruppierung[],2,FALSE)</f>
        <v>E   Einnahmen aus Verwaltung und Betrieb</v>
      </c>
      <c r="K254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1102-100000/02    Gewerberecht und Ä.   </v>
      </c>
      <c r="L2544" s="20">
        <f>IF(OR(tabDaten[[#This Row],[art]]="00",tabDaten[[#This Row],[art]]="10"),tabDaten[[#This Row],[Plan]],tabDaten[[#This Row],[Plan]]*-1)</f>
        <v>0</v>
      </c>
      <c r="M2544" s="21">
        <f>IF(OR(tabDaten[[#This Row],[art]]="00",tabDaten[[#This Row],[art]]="10",tabDaten[[#This Row],[art]]="60",tabDaten[[#This Row],[art]]="70"),tabDaten[[#This Row],[Rechnung]],tabDaten[[#This Row],[Rechnung]]*-1)</f>
        <v>238</v>
      </c>
      <c r="N2544" s="44">
        <v>1</v>
      </c>
      <c r="O2544" s="45" t="s">
        <v>1327</v>
      </c>
      <c r="P2544" s="45" t="s">
        <v>1028</v>
      </c>
      <c r="Q2544" s="45" t="s">
        <v>1656</v>
      </c>
      <c r="R2544" s="45" t="s">
        <v>999</v>
      </c>
      <c r="S2544" s="45" t="s">
        <v>1546</v>
      </c>
      <c r="T2544" s="44" t="s">
        <v>1896</v>
      </c>
      <c r="U2544" s="46">
        <v>0</v>
      </c>
      <c r="V2544" s="46">
        <v>238</v>
      </c>
    </row>
    <row r="2545" spans="2:22" x14ac:dyDescent="0.2">
      <c r="B2545" s="19" t="str">
        <f>IF(tabDaten[[#This Row],[MandNr]]="","Fehler",IF(tabDaten[[#This Row],[MandNr]]=1,"1 Stadt Bad Rappenau","2 Eigenbetrieb Stadtenwässerung"))</f>
        <v>1 Stadt Bad Rappenau</v>
      </c>
      <c r="C2545" s="19" t="str">
        <f>IF(OR(tabDaten[[#This Row],[art]]="00",tabDaten[[#This Row],[art]]="01",tabDaten[[#This Row],[art]]="60",tabDaten[[#This Row],[art]]="61"),"0 Verwaltungshaushalt","1 Vermögenshaushalt")</f>
        <v>0 Verwaltungshaushalt</v>
      </c>
      <c r="D2545" s="19" t="str">
        <f>VLOOKUP(tabDaten[[#This Row],[art]],tabKontenart[],2,FALSE)</f>
        <v>00 Einnahmen VerwaltungsHH</v>
      </c>
      <c r="E2545" s="19" t="str">
        <f>LEFT(tabDaten[[#This Row],[Gld]],1) &amp; "    " &amp;VLOOKUP((tabDaten[[#This Row],[MandNr]]&amp;"x"&amp;LEFT(tabDaten[[#This Row],[Gld]],1)),tabGliederung[],2,FALSE)</f>
        <v xml:space="preserve">1    öffentliche Ordnung </v>
      </c>
      <c r="F2545" s="19" t="str">
        <f>LEFT(tabDaten[[#This Row],[Gld]],2) &amp; "    " &amp;VLOOKUP((tabDaten[[#This Row],[MandNr]]&amp;"x"&amp;LEFT(tabDaten[[#This Row],[Gld]],2)),tabGliederung[],2,FALSE)</f>
        <v xml:space="preserve">11    öffentliche Ordnung </v>
      </c>
      <c r="G254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5" s="19" t="str">
        <f>LEFT(tabDaten[[#This Row],[Gld]],4) &amp; "    " &amp;VLOOKUP((tabDaten[[#This Row],[MandNr]]&amp;"x"&amp;LEFT(tabDaten[[#This Row],[Gld]],4)),tabGliederung[],2,FALSE)</f>
        <v xml:space="preserve">1102    Bürgerbüro Bonfeld </v>
      </c>
      <c r="I2545" s="19" t="str">
        <f>IF(OR(LEFT(tabDaten[[#This Row],[Grp]],1)*1=3,LEFT(tabDaten[[#This Row],[Grp]],1)*1=9),LEFT(tabDaten[[#This Row],[Grp]],2),LEFT(tabDaten[[#This Row],[Grp]],1))</f>
        <v>1</v>
      </c>
      <c r="J2545" s="19" t="str">
        <f>VLOOKUP(tabDaten[[#This Row],[GrpKurz]],tabGruppierung[],2,FALSE)</f>
        <v>E   Einnahmen aus Verwaltung und Betrieb</v>
      </c>
      <c r="K254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1102-100000/03    Auskunft Gewerbezentralregister   </v>
      </c>
      <c r="L2545" s="20">
        <f>IF(OR(tabDaten[[#This Row],[art]]="00",tabDaten[[#This Row],[art]]="10"),tabDaten[[#This Row],[Plan]],tabDaten[[#This Row],[Plan]]*-1)</f>
        <v>0</v>
      </c>
      <c r="M2545" s="21">
        <f>IF(OR(tabDaten[[#This Row],[art]]="00",tabDaten[[#This Row],[art]]="10",tabDaten[[#This Row],[art]]="60",tabDaten[[#This Row],[art]]="70"),tabDaten[[#This Row],[Rechnung]],tabDaten[[#This Row],[Rechnung]]*-1)</f>
        <v>14.64</v>
      </c>
      <c r="N2545" s="44">
        <v>1</v>
      </c>
      <c r="O2545" s="45" t="s">
        <v>1327</v>
      </c>
      <c r="P2545" s="45" t="s">
        <v>1028</v>
      </c>
      <c r="Q2545" s="45" t="s">
        <v>1656</v>
      </c>
      <c r="R2545" s="45" t="s">
        <v>1007</v>
      </c>
      <c r="S2545" s="45" t="s">
        <v>1546</v>
      </c>
      <c r="T2545" s="44" t="s">
        <v>1897</v>
      </c>
      <c r="U2545" s="46">
        <v>0</v>
      </c>
      <c r="V2545" s="46">
        <v>14.64</v>
      </c>
    </row>
    <row r="2546" spans="2:22" x14ac:dyDescent="0.2">
      <c r="B2546" s="19" t="str">
        <f>IF(tabDaten[[#This Row],[MandNr]]="","Fehler",IF(tabDaten[[#This Row],[MandNr]]=1,"1 Stadt Bad Rappenau","2 Eigenbetrieb Stadtenwässerung"))</f>
        <v>1 Stadt Bad Rappenau</v>
      </c>
      <c r="C2546" s="19" t="str">
        <f>IF(OR(tabDaten[[#This Row],[art]]="00",tabDaten[[#This Row],[art]]="01",tabDaten[[#This Row],[art]]="60",tabDaten[[#This Row],[art]]="61"),"0 Verwaltungshaushalt","1 Vermögenshaushalt")</f>
        <v>0 Verwaltungshaushalt</v>
      </c>
      <c r="D2546" s="19" t="str">
        <f>VLOOKUP(tabDaten[[#This Row],[art]],tabKontenart[],2,FALSE)</f>
        <v>00 Einnahmen VerwaltungsHH</v>
      </c>
      <c r="E2546" s="19" t="str">
        <f>LEFT(tabDaten[[#This Row],[Gld]],1) &amp; "    " &amp;VLOOKUP((tabDaten[[#This Row],[MandNr]]&amp;"x"&amp;LEFT(tabDaten[[#This Row],[Gld]],1)),tabGliederung[],2,FALSE)</f>
        <v xml:space="preserve">1    öffentliche Ordnung </v>
      </c>
      <c r="F2546" s="19" t="str">
        <f>LEFT(tabDaten[[#This Row],[Gld]],2) &amp; "    " &amp;VLOOKUP((tabDaten[[#This Row],[MandNr]]&amp;"x"&amp;LEFT(tabDaten[[#This Row],[Gld]],2)),tabGliederung[],2,FALSE)</f>
        <v xml:space="preserve">11    öffentliche Ordnung </v>
      </c>
      <c r="G254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6" s="19" t="str">
        <f>LEFT(tabDaten[[#This Row],[Gld]],4) &amp; "    " &amp;VLOOKUP((tabDaten[[#This Row],[MandNr]]&amp;"x"&amp;LEFT(tabDaten[[#This Row],[Gld]],4)),tabGliederung[],2,FALSE)</f>
        <v xml:space="preserve">1102    Bürgerbüro Bonfeld </v>
      </c>
      <c r="I2546" s="19" t="str">
        <f>IF(OR(LEFT(tabDaten[[#This Row],[Grp]],1)*1=3,LEFT(tabDaten[[#This Row],[Grp]],1)*1=9),LEFT(tabDaten[[#This Row],[Grp]],2),LEFT(tabDaten[[#This Row],[Grp]],1))</f>
        <v>1</v>
      </c>
      <c r="J2546" s="19" t="str">
        <f>VLOOKUP(tabDaten[[#This Row],[GrpKurz]],tabGruppierung[],2,FALSE)</f>
        <v>E   Einnahmen aus Verwaltung und Betrieb</v>
      </c>
      <c r="K254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1102-100000/04    Geb. Polizeiliches Führungszeugnis  </v>
      </c>
      <c r="L2546" s="20">
        <f>IF(OR(tabDaten[[#This Row],[art]]="00",tabDaten[[#This Row],[art]]="10"),tabDaten[[#This Row],[Plan]],tabDaten[[#This Row],[Plan]]*-1)</f>
        <v>0</v>
      </c>
      <c r="M2546" s="21">
        <f>IF(OR(tabDaten[[#This Row],[art]]="00",tabDaten[[#This Row],[art]]="10",tabDaten[[#This Row],[art]]="60",tabDaten[[#This Row],[art]]="70"),tabDaten[[#This Row],[Rechnung]],tabDaten[[#This Row],[Rechnung]]*-1)</f>
        <v>57.2</v>
      </c>
      <c r="N2546" s="44">
        <v>1</v>
      </c>
      <c r="O2546" s="45" t="s">
        <v>1327</v>
      </c>
      <c r="P2546" s="45" t="s">
        <v>1028</v>
      </c>
      <c r="Q2546" s="45" t="s">
        <v>1656</v>
      </c>
      <c r="R2546" s="45" t="s">
        <v>1898</v>
      </c>
      <c r="S2546" s="45" t="s">
        <v>1546</v>
      </c>
      <c r="T2546" s="44" t="s">
        <v>1899</v>
      </c>
      <c r="U2546" s="46">
        <v>0</v>
      </c>
      <c r="V2546" s="46">
        <v>57.2</v>
      </c>
    </row>
    <row r="2547" spans="2:22" x14ac:dyDescent="0.2">
      <c r="B2547" s="19" t="str">
        <f>IF(tabDaten[[#This Row],[MandNr]]="","Fehler",IF(tabDaten[[#This Row],[MandNr]]=1,"1 Stadt Bad Rappenau","2 Eigenbetrieb Stadtenwässerung"))</f>
        <v>1 Stadt Bad Rappenau</v>
      </c>
      <c r="C2547" s="19" t="str">
        <f>IF(OR(tabDaten[[#This Row],[art]]="00",tabDaten[[#This Row],[art]]="01",tabDaten[[#This Row],[art]]="60",tabDaten[[#This Row],[art]]="61"),"0 Verwaltungshaushalt","1 Vermögenshaushalt")</f>
        <v>0 Verwaltungshaushalt</v>
      </c>
      <c r="D2547" s="19" t="str">
        <f>VLOOKUP(tabDaten[[#This Row],[art]],tabKontenart[],2,FALSE)</f>
        <v>00 Einnahmen VerwaltungsHH</v>
      </c>
      <c r="E2547" s="19" t="str">
        <f>LEFT(tabDaten[[#This Row],[Gld]],1) &amp; "    " &amp;VLOOKUP((tabDaten[[#This Row],[MandNr]]&amp;"x"&amp;LEFT(tabDaten[[#This Row],[Gld]],1)),tabGliederung[],2,FALSE)</f>
        <v xml:space="preserve">1    öffentliche Ordnung </v>
      </c>
      <c r="F2547" s="19" t="str">
        <f>LEFT(tabDaten[[#This Row],[Gld]],2) &amp; "    " &amp;VLOOKUP((tabDaten[[#This Row],[MandNr]]&amp;"x"&amp;LEFT(tabDaten[[#This Row],[Gld]],2)),tabGliederung[],2,FALSE)</f>
        <v xml:space="preserve">11    öffentliche Ordnung </v>
      </c>
      <c r="G254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7" s="19" t="str">
        <f>LEFT(tabDaten[[#This Row],[Gld]],4) &amp; "    " &amp;VLOOKUP((tabDaten[[#This Row],[MandNr]]&amp;"x"&amp;LEFT(tabDaten[[#This Row],[Gld]],4)),tabGliederung[],2,FALSE)</f>
        <v xml:space="preserve">1103    Bürgerbüro Fürfeld </v>
      </c>
      <c r="I2547" s="19" t="str">
        <f>IF(OR(LEFT(tabDaten[[#This Row],[Grp]],1)*1=3,LEFT(tabDaten[[#This Row],[Grp]],1)*1=9),LEFT(tabDaten[[#This Row],[Grp]],2),LEFT(tabDaten[[#This Row],[Grp]],1))</f>
        <v>1</v>
      </c>
      <c r="J2547" s="19" t="str">
        <f>VLOOKUP(tabDaten[[#This Row],[GrpKurz]],tabGruppierung[],2,FALSE)</f>
        <v>E   Einnahmen aus Verwaltung und Betrieb</v>
      </c>
      <c r="K254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1103-100000/01    Melde/Passamt   </v>
      </c>
      <c r="L2547" s="20">
        <f>IF(OR(tabDaten[[#This Row],[art]]="00",tabDaten[[#This Row],[art]]="10"),tabDaten[[#This Row],[Plan]],tabDaten[[#This Row],[Plan]]*-1)</f>
        <v>0</v>
      </c>
      <c r="M2547" s="21">
        <f>IF(OR(tabDaten[[#This Row],[art]]="00",tabDaten[[#This Row],[art]]="10",tabDaten[[#This Row],[art]]="60",tabDaten[[#This Row],[art]]="70"),tabDaten[[#This Row],[Rechnung]],tabDaten[[#This Row],[Rechnung]]*-1)</f>
        <v>1714.9</v>
      </c>
      <c r="N2547" s="44">
        <v>1</v>
      </c>
      <c r="O2547" s="45" t="s">
        <v>1327</v>
      </c>
      <c r="P2547" s="45" t="s">
        <v>1029</v>
      </c>
      <c r="Q2547" s="45" t="s">
        <v>1656</v>
      </c>
      <c r="R2547" s="45" t="s">
        <v>997</v>
      </c>
      <c r="S2547" s="45" t="s">
        <v>1546</v>
      </c>
      <c r="T2547" s="44" t="s">
        <v>1895</v>
      </c>
      <c r="U2547" s="46">
        <v>0</v>
      </c>
      <c r="V2547" s="46">
        <v>1714.9</v>
      </c>
    </row>
    <row r="2548" spans="2:22" x14ac:dyDescent="0.2">
      <c r="B2548" s="19" t="str">
        <f>IF(tabDaten[[#This Row],[MandNr]]="","Fehler",IF(tabDaten[[#This Row],[MandNr]]=1,"1 Stadt Bad Rappenau","2 Eigenbetrieb Stadtenwässerung"))</f>
        <v>1 Stadt Bad Rappenau</v>
      </c>
      <c r="C2548" s="19" t="str">
        <f>IF(OR(tabDaten[[#This Row],[art]]="00",tabDaten[[#This Row],[art]]="01",tabDaten[[#This Row],[art]]="60",tabDaten[[#This Row],[art]]="61"),"0 Verwaltungshaushalt","1 Vermögenshaushalt")</f>
        <v>0 Verwaltungshaushalt</v>
      </c>
      <c r="D2548" s="19" t="str">
        <f>VLOOKUP(tabDaten[[#This Row],[art]],tabKontenart[],2,FALSE)</f>
        <v>00 Einnahmen VerwaltungsHH</v>
      </c>
      <c r="E2548" s="19" t="str">
        <f>LEFT(tabDaten[[#This Row],[Gld]],1) &amp; "    " &amp;VLOOKUP((tabDaten[[#This Row],[MandNr]]&amp;"x"&amp;LEFT(tabDaten[[#This Row],[Gld]],1)),tabGliederung[],2,FALSE)</f>
        <v xml:space="preserve">1    öffentliche Ordnung </v>
      </c>
      <c r="F2548" s="19" t="str">
        <f>LEFT(tabDaten[[#This Row],[Gld]],2) &amp; "    " &amp;VLOOKUP((tabDaten[[#This Row],[MandNr]]&amp;"x"&amp;LEFT(tabDaten[[#This Row],[Gld]],2)),tabGliederung[],2,FALSE)</f>
        <v xml:space="preserve">11    öffentliche Ordnung </v>
      </c>
      <c r="G254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8" s="19" t="str">
        <f>LEFT(tabDaten[[#This Row],[Gld]],4) &amp; "    " &amp;VLOOKUP((tabDaten[[#This Row],[MandNr]]&amp;"x"&amp;LEFT(tabDaten[[#This Row],[Gld]],4)),tabGliederung[],2,FALSE)</f>
        <v xml:space="preserve">1103    Bürgerbüro Fürfeld </v>
      </c>
      <c r="I2548" s="19" t="str">
        <f>IF(OR(LEFT(tabDaten[[#This Row],[Grp]],1)*1=3,LEFT(tabDaten[[#This Row],[Grp]],1)*1=9),LEFT(tabDaten[[#This Row],[Grp]],2),LEFT(tabDaten[[#This Row],[Grp]],1))</f>
        <v>1</v>
      </c>
      <c r="J2548" s="19" t="str">
        <f>VLOOKUP(tabDaten[[#This Row],[GrpKurz]],tabGruppierung[],2,FALSE)</f>
        <v>E   Einnahmen aus Verwaltung und Betrieb</v>
      </c>
      <c r="K254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1103-100000/02    Gewerberecht und Ä.   </v>
      </c>
      <c r="L2548" s="20">
        <f>IF(OR(tabDaten[[#This Row],[art]]="00",tabDaten[[#This Row],[art]]="10"),tabDaten[[#This Row],[Plan]],tabDaten[[#This Row],[Plan]]*-1)</f>
        <v>0</v>
      </c>
      <c r="M2548" s="21">
        <f>IF(OR(tabDaten[[#This Row],[art]]="00",tabDaten[[#This Row],[art]]="10",tabDaten[[#This Row],[art]]="60",tabDaten[[#This Row],[art]]="70"),tabDaten[[#This Row],[Rechnung]],tabDaten[[#This Row],[Rechnung]]*-1)</f>
        <v>124</v>
      </c>
      <c r="N2548" s="44">
        <v>1</v>
      </c>
      <c r="O2548" s="45" t="s">
        <v>1327</v>
      </c>
      <c r="P2548" s="45" t="s">
        <v>1029</v>
      </c>
      <c r="Q2548" s="45" t="s">
        <v>1656</v>
      </c>
      <c r="R2548" s="45" t="s">
        <v>999</v>
      </c>
      <c r="S2548" s="45" t="s">
        <v>1546</v>
      </c>
      <c r="T2548" s="44" t="s">
        <v>1896</v>
      </c>
      <c r="U2548" s="46">
        <v>0</v>
      </c>
      <c r="V2548" s="46">
        <v>124</v>
      </c>
    </row>
    <row r="2549" spans="2:22" x14ac:dyDescent="0.2">
      <c r="B2549" s="19" t="str">
        <f>IF(tabDaten[[#This Row],[MandNr]]="","Fehler",IF(tabDaten[[#This Row],[MandNr]]=1,"1 Stadt Bad Rappenau","2 Eigenbetrieb Stadtenwässerung"))</f>
        <v>1 Stadt Bad Rappenau</v>
      </c>
      <c r="C2549" s="19" t="str">
        <f>IF(OR(tabDaten[[#This Row],[art]]="00",tabDaten[[#This Row],[art]]="01",tabDaten[[#This Row],[art]]="60",tabDaten[[#This Row],[art]]="61"),"0 Verwaltungshaushalt","1 Vermögenshaushalt")</f>
        <v>0 Verwaltungshaushalt</v>
      </c>
      <c r="D2549" s="19" t="str">
        <f>VLOOKUP(tabDaten[[#This Row],[art]],tabKontenart[],2,FALSE)</f>
        <v>00 Einnahmen VerwaltungsHH</v>
      </c>
      <c r="E2549" s="19" t="str">
        <f>LEFT(tabDaten[[#This Row],[Gld]],1) &amp; "    " &amp;VLOOKUP((tabDaten[[#This Row],[MandNr]]&amp;"x"&amp;LEFT(tabDaten[[#This Row],[Gld]],1)),tabGliederung[],2,FALSE)</f>
        <v xml:space="preserve">1    öffentliche Ordnung </v>
      </c>
      <c r="F2549" s="19" t="str">
        <f>LEFT(tabDaten[[#This Row],[Gld]],2) &amp; "    " &amp;VLOOKUP((tabDaten[[#This Row],[MandNr]]&amp;"x"&amp;LEFT(tabDaten[[#This Row],[Gld]],2)),tabGliederung[],2,FALSE)</f>
        <v xml:space="preserve">11    öffentliche Ordnung </v>
      </c>
      <c r="G254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49" s="19" t="str">
        <f>LEFT(tabDaten[[#This Row],[Gld]],4) &amp; "    " &amp;VLOOKUP((tabDaten[[#This Row],[MandNr]]&amp;"x"&amp;LEFT(tabDaten[[#This Row],[Gld]],4)),tabGliederung[],2,FALSE)</f>
        <v xml:space="preserve">1103    Bürgerbüro Fürfeld </v>
      </c>
      <c r="I2549" s="19" t="str">
        <f>IF(OR(LEFT(tabDaten[[#This Row],[Grp]],1)*1=3,LEFT(tabDaten[[#This Row],[Grp]],1)*1=9),LEFT(tabDaten[[#This Row],[Grp]],2),LEFT(tabDaten[[#This Row],[Grp]],1))</f>
        <v>1</v>
      </c>
      <c r="J2549" s="19" t="str">
        <f>VLOOKUP(tabDaten[[#This Row],[GrpKurz]],tabGruppierung[],2,FALSE)</f>
        <v>E   Einnahmen aus Verwaltung und Betrieb</v>
      </c>
      <c r="K254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1103-100000/04    Geb. Polizeiliches Führungszeugnis  </v>
      </c>
      <c r="L2549" s="20">
        <f>IF(OR(tabDaten[[#This Row],[art]]="00",tabDaten[[#This Row],[art]]="10"),tabDaten[[#This Row],[Plan]],tabDaten[[#This Row],[Plan]]*-1)</f>
        <v>0</v>
      </c>
      <c r="M2549" s="21">
        <f>IF(OR(tabDaten[[#This Row],[art]]="00",tabDaten[[#This Row],[art]]="10",tabDaten[[#This Row],[art]]="60",tabDaten[[#This Row],[art]]="70"),tabDaten[[#This Row],[Rechnung]],tabDaten[[#This Row],[Rechnung]]*-1)</f>
        <v>67.599999999999994</v>
      </c>
      <c r="N2549" s="44">
        <v>1</v>
      </c>
      <c r="O2549" s="45" t="s">
        <v>1327</v>
      </c>
      <c r="P2549" s="45" t="s">
        <v>1029</v>
      </c>
      <c r="Q2549" s="45" t="s">
        <v>1656</v>
      </c>
      <c r="R2549" s="45" t="s">
        <v>1898</v>
      </c>
      <c r="S2549" s="45" t="s">
        <v>1546</v>
      </c>
      <c r="T2549" s="44" t="s">
        <v>1899</v>
      </c>
      <c r="U2549" s="46">
        <v>0</v>
      </c>
      <c r="V2549" s="46">
        <v>67.599999999999994</v>
      </c>
    </row>
    <row r="2550" spans="2:22" x14ac:dyDescent="0.2">
      <c r="B2550" s="19" t="str">
        <f>IF(tabDaten[[#This Row],[MandNr]]="","Fehler",IF(tabDaten[[#This Row],[MandNr]]=1,"1 Stadt Bad Rappenau","2 Eigenbetrieb Stadtenwässerung"))</f>
        <v>1 Stadt Bad Rappenau</v>
      </c>
      <c r="C2550" s="19" t="str">
        <f>IF(OR(tabDaten[[#This Row],[art]]="00",tabDaten[[#This Row],[art]]="01",tabDaten[[#This Row],[art]]="60",tabDaten[[#This Row],[art]]="61"),"0 Verwaltungshaushalt","1 Vermögenshaushalt")</f>
        <v>0 Verwaltungshaushalt</v>
      </c>
      <c r="D2550" s="19" t="str">
        <f>VLOOKUP(tabDaten[[#This Row],[art]],tabKontenart[],2,FALSE)</f>
        <v>00 Einnahmen VerwaltungsHH</v>
      </c>
      <c r="E2550" s="19" t="str">
        <f>LEFT(tabDaten[[#This Row],[Gld]],1) &amp; "    " &amp;VLOOKUP((tabDaten[[#This Row],[MandNr]]&amp;"x"&amp;LEFT(tabDaten[[#This Row],[Gld]],1)),tabGliederung[],2,FALSE)</f>
        <v xml:space="preserve">1    öffentliche Ordnung </v>
      </c>
      <c r="F2550" s="19" t="str">
        <f>LEFT(tabDaten[[#This Row],[Gld]],2) &amp; "    " &amp;VLOOKUP((tabDaten[[#This Row],[MandNr]]&amp;"x"&amp;LEFT(tabDaten[[#This Row],[Gld]],2)),tabGliederung[],2,FALSE)</f>
        <v xml:space="preserve">11    öffentliche Ordnung </v>
      </c>
      <c r="G255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0" s="19" t="str">
        <f>LEFT(tabDaten[[#This Row],[Gld]],4) &amp; "    " &amp;VLOOKUP((tabDaten[[#This Row],[MandNr]]&amp;"x"&amp;LEFT(tabDaten[[#This Row],[Gld]],4)),tabGliederung[],2,FALSE)</f>
        <v xml:space="preserve">1104    Bürgerbüro Grombach </v>
      </c>
      <c r="I2550" s="19" t="str">
        <f>IF(OR(LEFT(tabDaten[[#This Row],[Grp]],1)*1=3,LEFT(tabDaten[[#This Row],[Grp]],1)*1=9),LEFT(tabDaten[[#This Row],[Grp]],2),LEFT(tabDaten[[#This Row],[Grp]],1))</f>
        <v>1</v>
      </c>
      <c r="J2550" s="19" t="str">
        <f>VLOOKUP(tabDaten[[#This Row],[GrpKurz]],tabGruppierung[],2,FALSE)</f>
        <v>E   Einnahmen aus Verwaltung und Betrieb</v>
      </c>
      <c r="K255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1104-100000/01    Melde/Passamt   </v>
      </c>
      <c r="L2550" s="20">
        <f>IF(OR(tabDaten[[#This Row],[art]]="00",tabDaten[[#This Row],[art]]="10"),tabDaten[[#This Row],[Plan]],tabDaten[[#This Row],[Plan]]*-1)</f>
        <v>0</v>
      </c>
      <c r="M2550" s="21">
        <f>IF(OR(tabDaten[[#This Row],[art]]="00",tabDaten[[#This Row],[art]]="10",tabDaten[[#This Row],[art]]="60",tabDaten[[#This Row],[art]]="70"),tabDaten[[#This Row],[Rechnung]],tabDaten[[#This Row],[Rechnung]]*-1)</f>
        <v>3215.4</v>
      </c>
      <c r="N2550" s="44">
        <v>1</v>
      </c>
      <c r="O2550" s="45" t="s">
        <v>1327</v>
      </c>
      <c r="P2550" s="45" t="s">
        <v>1030</v>
      </c>
      <c r="Q2550" s="45" t="s">
        <v>1656</v>
      </c>
      <c r="R2550" s="45" t="s">
        <v>997</v>
      </c>
      <c r="S2550" s="45" t="s">
        <v>1546</v>
      </c>
      <c r="T2550" s="44" t="s">
        <v>1895</v>
      </c>
      <c r="U2550" s="46">
        <v>0</v>
      </c>
      <c r="V2550" s="46">
        <v>3215.4</v>
      </c>
    </row>
    <row r="2551" spans="2:22" x14ac:dyDescent="0.2">
      <c r="B2551" s="19" t="str">
        <f>IF(tabDaten[[#This Row],[MandNr]]="","Fehler",IF(tabDaten[[#This Row],[MandNr]]=1,"1 Stadt Bad Rappenau","2 Eigenbetrieb Stadtenwässerung"))</f>
        <v>1 Stadt Bad Rappenau</v>
      </c>
      <c r="C2551" s="19" t="str">
        <f>IF(OR(tabDaten[[#This Row],[art]]="00",tabDaten[[#This Row],[art]]="01",tabDaten[[#This Row],[art]]="60",tabDaten[[#This Row],[art]]="61"),"0 Verwaltungshaushalt","1 Vermögenshaushalt")</f>
        <v>0 Verwaltungshaushalt</v>
      </c>
      <c r="D2551" s="19" t="str">
        <f>VLOOKUP(tabDaten[[#This Row],[art]],tabKontenart[],2,FALSE)</f>
        <v>00 Einnahmen VerwaltungsHH</v>
      </c>
      <c r="E2551" s="19" t="str">
        <f>LEFT(tabDaten[[#This Row],[Gld]],1) &amp; "    " &amp;VLOOKUP((tabDaten[[#This Row],[MandNr]]&amp;"x"&amp;LEFT(tabDaten[[#This Row],[Gld]],1)),tabGliederung[],2,FALSE)</f>
        <v xml:space="preserve">1    öffentliche Ordnung </v>
      </c>
      <c r="F2551" s="19" t="str">
        <f>LEFT(tabDaten[[#This Row],[Gld]],2) &amp; "    " &amp;VLOOKUP((tabDaten[[#This Row],[MandNr]]&amp;"x"&amp;LEFT(tabDaten[[#This Row],[Gld]],2)),tabGliederung[],2,FALSE)</f>
        <v xml:space="preserve">11    öffentliche Ordnung </v>
      </c>
      <c r="G255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1" s="19" t="str">
        <f>LEFT(tabDaten[[#This Row],[Gld]],4) &amp; "    " &amp;VLOOKUP((tabDaten[[#This Row],[MandNr]]&amp;"x"&amp;LEFT(tabDaten[[#This Row],[Gld]],4)),tabGliederung[],2,FALSE)</f>
        <v xml:space="preserve">1104    Bürgerbüro Grombach </v>
      </c>
      <c r="I2551" s="19" t="str">
        <f>IF(OR(LEFT(tabDaten[[#This Row],[Grp]],1)*1=3,LEFT(tabDaten[[#This Row],[Grp]],1)*1=9),LEFT(tabDaten[[#This Row],[Grp]],2),LEFT(tabDaten[[#This Row],[Grp]],1))</f>
        <v>1</v>
      </c>
      <c r="J2551" s="19" t="str">
        <f>VLOOKUP(tabDaten[[#This Row],[GrpKurz]],tabGruppierung[],2,FALSE)</f>
        <v>E   Einnahmen aus Verwaltung und Betrieb</v>
      </c>
      <c r="K255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1104-100000/02    Gewerberecht und Ä.   </v>
      </c>
      <c r="L2551" s="20">
        <f>IF(OR(tabDaten[[#This Row],[art]]="00",tabDaten[[#This Row],[art]]="10"),tabDaten[[#This Row],[Plan]],tabDaten[[#This Row],[Plan]]*-1)</f>
        <v>0</v>
      </c>
      <c r="M2551" s="21">
        <f>IF(OR(tabDaten[[#This Row],[art]]="00",tabDaten[[#This Row],[art]]="10",tabDaten[[#This Row],[art]]="60",tabDaten[[#This Row],[art]]="70"),tabDaten[[#This Row],[Rechnung]],tabDaten[[#This Row],[Rechnung]]*-1)</f>
        <v>667</v>
      </c>
      <c r="N2551" s="44">
        <v>1</v>
      </c>
      <c r="O2551" s="45" t="s">
        <v>1327</v>
      </c>
      <c r="P2551" s="45" t="s">
        <v>1030</v>
      </c>
      <c r="Q2551" s="45" t="s">
        <v>1656</v>
      </c>
      <c r="R2551" s="45" t="s">
        <v>999</v>
      </c>
      <c r="S2551" s="45" t="s">
        <v>1546</v>
      </c>
      <c r="T2551" s="44" t="s">
        <v>1896</v>
      </c>
      <c r="U2551" s="46">
        <v>0</v>
      </c>
      <c r="V2551" s="46">
        <v>667</v>
      </c>
    </row>
    <row r="2552" spans="2:22" x14ac:dyDescent="0.2">
      <c r="B2552" s="19" t="str">
        <f>IF(tabDaten[[#This Row],[MandNr]]="","Fehler",IF(tabDaten[[#This Row],[MandNr]]=1,"1 Stadt Bad Rappenau","2 Eigenbetrieb Stadtenwässerung"))</f>
        <v>1 Stadt Bad Rappenau</v>
      </c>
      <c r="C2552" s="19" t="str">
        <f>IF(OR(tabDaten[[#This Row],[art]]="00",tabDaten[[#This Row],[art]]="01",tabDaten[[#This Row],[art]]="60",tabDaten[[#This Row],[art]]="61"),"0 Verwaltungshaushalt","1 Vermögenshaushalt")</f>
        <v>0 Verwaltungshaushalt</v>
      </c>
      <c r="D2552" s="19" t="str">
        <f>VLOOKUP(tabDaten[[#This Row],[art]],tabKontenart[],2,FALSE)</f>
        <v>00 Einnahmen VerwaltungsHH</v>
      </c>
      <c r="E2552" s="19" t="str">
        <f>LEFT(tabDaten[[#This Row],[Gld]],1) &amp; "    " &amp;VLOOKUP((tabDaten[[#This Row],[MandNr]]&amp;"x"&amp;LEFT(tabDaten[[#This Row],[Gld]],1)),tabGliederung[],2,FALSE)</f>
        <v xml:space="preserve">1    öffentliche Ordnung </v>
      </c>
      <c r="F2552" s="19" t="str">
        <f>LEFT(tabDaten[[#This Row],[Gld]],2) &amp; "    " &amp;VLOOKUP((tabDaten[[#This Row],[MandNr]]&amp;"x"&amp;LEFT(tabDaten[[#This Row],[Gld]],2)),tabGliederung[],2,FALSE)</f>
        <v xml:space="preserve">11    öffentliche Ordnung </v>
      </c>
      <c r="G255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2" s="19" t="str">
        <f>LEFT(tabDaten[[#This Row],[Gld]],4) &amp; "    " &amp;VLOOKUP((tabDaten[[#This Row],[MandNr]]&amp;"x"&amp;LEFT(tabDaten[[#This Row],[Gld]],4)),tabGliederung[],2,FALSE)</f>
        <v xml:space="preserve">1104    Bürgerbüro Grombach </v>
      </c>
      <c r="I2552" s="19" t="str">
        <f>IF(OR(LEFT(tabDaten[[#This Row],[Grp]],1)*1=3,LEFT(tabDaten[[#This Row],[Grp]],1)*1=9),LEFT(tabDaten[[#This Row],[Grp]],2),LEFT(tabDaten[[#This Row],[Grp]],1))</f>
        <v>1</v>
      </c>
      <c r="J2552" s="19" t="str">
        <f>VLOOKUP(tabDaten[[#This Row],[GrpKurz]],tabGruppierung[],2,FALSE)</f>
        <v>E   Einnahmen aus Verwaltung und Betrieb</v>
      </c>
      <c r="K255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1104-100000/03    Auskunft Gewerbezentralregister   </v>
      </c>
      <c r="L2552" s="20">
        <f>IF(OR(tabDaten[[#This Row],[art]]="00",tabDaten[[#This Row],[art]]="10"),tabDaten[[#This Row],[Plan]],tabDaten[[#This Row],[Plan]]*-1)</f>
        <v>0</v>
      </c>
      <c r="M2552" s="21">
        <f>IF(OR(tabDaten[[#This Row],[art]]="00",tabDaten[[#This Row],[art]]="10",tabDaten[[#This Row],[art]]="60",tabDaten[[#This Row],[art]]="70"),tabDaten[[#This Row],[Rechnung]],tabDaten[[#This Row],[Rechnung]]*-1)</f>
        <v>4.88</v>
      </c>
      <c r="N2552" s="44">
        <v>1</v>
      </c>
      <c r="O2552" s="45" t="s">
        <v>1327</v>
      </c>
      <c r="P2552" s="45" t="s">
        <v>1030</v>
      </c>
      <c r="Q2552" s="45" t="s">
        <v>1656</v>
      </c>
      <c r="R2552" s="45" t="s">
        <v>1007</v>
      </c>
      <c r="S2552" s="45" t="s">
        <v>1546</v>
      </c>
      <c r="T2552" s="44" t="s">
        <v>1897</v>
      </c>
      <c r="U2552" s="46">
        <v>0</v>
      </c>
      <c r="V2552" s="46">
        <v>4.88</v>
      </c>
    </row>
    <row r="2553" spans="2:22" x14ac:dyDescent="0.2">
      <c r="B2553" s="19" t="str">
        <f>IF(tabDaten[[#This Row],[MandNr]]="","Fehler",IF(tabDaten[[#This Row],[MandNr]]=1,"1 Stadt Bad Rappenau","2 Eigenbetrieb Stadtenwässerung"))</f>
        <v>1 Stadt Bad Rappenau</v>
      </c>
      <c r="C2553" s="19" t="str">
        <f>IF(OR(tabDaten[[#This Row],[art]]="00",tabDaten[[#This Row],[art]]="01",tabDaten[[#This Row],[art]]="60",tabDaten[[#This Row],[art]]="61"),"0 Verwaltungshaushalt","1 Vermögenshaushalt")</f>
        <v>0 Verwaltungshaushalt</v>
      </c>
      <c r="D2553" s="19" t="str">
        <f>VLOOKUP(tabDaten[[#This Row],[art]],tabKontenart[],2,FALSE)</f>
        <v>00 Einnahmen VerwaltungsHH</v>
      </c>
      <c r="E2553" s="19" t="str">
        <f>LEFT(tabDaten[[#This Row],[Gld]],1) &amp; "    " &amp;VLOOKUP((tabDaten[[#This Row],[MandNr]]&amp;"x"&amp;LEFT(tabDaten[[#This Row],[Gld]],1)),tabGliederung[],2,FALSE)</f>
        <v xml:space="preserve">1    öffentliche Ordnung </v>
      </c>
      <c r="F2553" s="19" t="str">
        <f>LEFT(tabDaten[[#This Row],[Gld]],2) &amp; "    " &amp;VLOOKUP((tabDaten[[#This Row],[MandNr]]&amp;"x"&amp;LEFT(tabDaten[[#This Row],[Gld]],2)),tabGliederung[],2,FALSE)</f>
        <v xml:space="preserve">11    öffentliche Ordnung </v>
      </c>
      <c r="G255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3" s="19" t="str">
        <f>LEFT(tabDaten[[#This Row],[Gld]],4) &amp; "    " &amp;VLOOKUP((tabDaten[[#This Row],[MandNr]]&amp;"x"&amp;LEFT(tabDaten[[#This Row],[Gld]],4)),tabGliederung[],2,FALSE)</f>
        <v xml:space="preserve">1104    Bürgerbüro Grombach </v>
      </c>
      <c r="I2553" s="19" t="str">
        <f>IF(OR(LEFT(tabDaten[[#This Row],[Grp]],1)*1=3,LEFT(tabDaten[[#This Row],[Grp]],1)*1=9),LEFT(tabDaten[[#This Row],[Grp]],2),LEFT(tabDaten[[#This Row],[Grp]],1))</f>
        <v>1</v>
      </c>
      <c r="J2553" s="19" t="str">
        <f>VLOOKUP(tabDaten[[#This Row],[GrpKurz]],tabGruppierung[],2,FALSE)</f>
        <v>E   Einnahmen aus Verwaltung und Betrieb</v>
      </c>
      <c r="K255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1104-100000/04    Geb. Polizeiliches Führungszeugnis  </v>
      </c>
      <c r="L2553" s="20">
        <f>IF(OR(tabDaten[[#This Row],[art]]="00",tabDaten[[#This Row],[art]]="10"),tabDaten[[#This Row],[Plan]],tabDaten[[#This Row],[Plan]]*-1)</f>
        <v>0</v>
      </c>
      <c r="M2553" s="21">
        <f>IF(OR(tabDaten[[#This Row],[art]]="00",tabDaten[[#This Row],[art]]="10",tabDaten[[#This Row],[art]]="60",tabDaten[[#This Row],[art]]="70"),tabDaten[[#This Row],[Rechnung]],tabDaten[[#This Row],[Rechnung]]*-1)</f>
        <v>93.6</v>
      </c>
      <c r="N2553" s="44">
        <v>1</v>
      </c>
      <c r="O2553" s="45" t="s">
        <v>1327</v>
      </c>
      <c r="P2553" s="45" t="s">
        <v>1030</v>
      </c>
      <c r="Q2553" s="45" t="s">
        <v>1656</v>
      </c>
      <c r="R2553" s="45" t="s">
        <v>1898</v>
      </c>
      <c r="S2553" s="45" t="s">
        <v>1546</v>
      </c>
      <c r="T2553" s="44" t="s">
        <v>1899</v>
      </c>
      <c r="U2553" s="46">
        <v>0</v>
      </c>
      <c r="V2553" s="46">
        <v>93.6</v>
      </c>
    </row>
    <row r="2554" spans="2:22" x14ac:dyDescent="0.2">
      <c r="B2554" s="19" t="str">
        <f>IF(tabDaten[[#This Row],[MandNr]]="","Fehler",IF(tabDaten[[#This Row],[MandNr]]=1,"1 Stadt Bad Rappenau","2 Eigenbetrieb Stadtenwässerung"))</f>
        <v>1 Stadt Bad Rappenau</v>
      </c>
      <c r="C2554" s="19" t="str">
        <f>IF(OR(tabDaten[[#This Row],[art]]="00",tabDaten[[#This Row],[art]]="01",tabDaten[[#This Row],[art]]="60",tabDaten[[#This Row],[art]]="61"),"0 Verwaltungshaushalt","1 Vermögenshaushalt")</f>
        <v>0 Verwaltungshaushalt</v>
      </c>
      <c r="D2554" s="19" t="str">
        <f>VLOOKUP(tabDaten[[#This Row],[art]],tabKontenart[],2,FALSE)</f>
        <v>00 Einnahmen VerwaltungsHH</v>
      </c>
      <c r="E2554" s="19" t="str">
        <f>LEFT(tabDaten[[#This Row],[Gld]],1) &amp; "    " &amp;VLOOKUP((tabDaten[[#This Row],[MandNr]]&amp;"x"&amp;LEFT(tabDaten[[#This Row],[Gld]],1)),tabGliederung[],2,FALSE)</f>
        <v xml:space="preserve">1    öffentliche Ordnung </v>
      </c>
      <c r="F2554" s="19" t="str">
        <f>LEFT(tabDaten[[#This Row],[Gld]],2) &amp; "    " &amp;VLOOKUP((tabDaten[[#This Row],[MandNr]]&amp;"x"&amp;LEFT(tabDaten[[#This Row],[Gld]],2)),tabGliederung[],2,FALSE)</f>
        <v xml:space="preserve">11    öffentliche Ordnung </v>
      </c>
      <c r="G255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4" s="19" t="str">
        <f>LEFT(tabDaten[[#This Row],[Gld]],4) &amp; "    " &amp;VLOOKUP((tabDaten[[#This Row],[MandNr]]&amp;"x"&amp;LEFT(tabDaten[[#This Row],[Gld]],4)),tabGliederung[],2,FALSE)</f>
        <v xml:space="preserve">1105    Bürgerbüro Heinsheim </v>
      </c>
      <c r="I2554" s="19" t="str">
        <f>IF(OR(LEFT(tabDaten[[#This Row],[Grp]],1)*1=3,LEFT(tabDaten[[#This Row],[Grp]],1)*1=9),LEFT(tabDaten[[#This Row],[Grp]],2),LEFT(tabDaten[[#This Row],[Grp]],1))</f>
        <v>1</v>
      </c>
      <c r="J2554" s="19" t="str">
        <f>VLOOKUP(tabDaten[[#This Row],[GrpKurz]],tabGruppierung[],2,FALSE)</f>
        <v>E   Einnahmen aus Verwaltung und Betrieb</v>
      </c>
      <c r="K255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1105-100000/01    Melde/Passamt   </v>
      </c>
      <c r="L2554" s="20">
        <f>IF(OR(tabDaten[[#This Row],[art]]="00",tabDaten[[#This Row],[art]]="10"),tabDaten[[#This Row],[Plan]],tabDaten[[#This Row],[Plan]]*-1)</f>
        <v>0</v>
      </c>
      <c r="M2554" s="21">
        <f>IF(OR(tabDaten[[#This Row],[art]]="00",tabDaten[[#This Row],[art]]="10",tabDaten[[#This Row],[art]]="60",tabDaten[[#This Row],[art]]="70"),tabDaten[[#This Row],[Rechnung]],tabDaten[[#This Row],[Rechnung]]*-1)</f>
        <v>3823.4</v>
      </c>
      <c r="N2554" s="44">
        <v>1</v>
      </c>
      <c r="O2554" s="45" t="s">
        <v>1327</v>
      </c>
      <c r="P2554" s="45" t="s">
        <v>1031</v>
      </c>
      <c r="Q2554" s="45" t="s">
        <v>1656</v>
      </c>
      <c r="R2554" s="45" t="s">
        <v>997</v>
      </c>
      <c r="S2554" s="45" t="s">
        <v>1546</v>
      </c>
      <c r="T2554" s="44" t="s">
        <v>1895</v>
      </c>
      <c r="U2554" s="46">
        <v>0</v>
      </c>
      <c r="V2554" s="46">
        <v>3823.4</v>
      </c>
    </row>
    <row r="2555" spans="2:22" x14ac:dyDescent="0.2">
      <c r="B2555" s="19" t="str">
        <f>IF(tabDaten[[#This Row],[MandNr]]="","Fehler",IF(tabDaten[[#This Row],[MandNr]]=1,"1 Stadt Bad Rappenau","2 Eigenbetrieb Stadtenwässerung"))</f>
        <v>1 Stadt Bad Rappenau</v>
      </c>
      <c r="C2555" s="19" t="str">
        <f>IF(OR(tabDaten[[#This Row],[art]]="00",tabDaten[[#This Row],[art]]="01",tabDaten[[#This Row],[art]]="60",tabDaten[[#This Row],[art]]="61"),"0 Verwaltungshaushalt","1 Vermögenshaushalt")</f>
        <v>0 Verwaltungshaushalt</v>
      </c>
      <c r="D2555" s="19" t="str">
        <f>VLOOKUP(tabDaten[[#This Row],[art]],tabKontenart[],2,FALSE)</f>
        <v>00 Einnahmen VerwaltungsHH</v>
      </c>
      <c r="E2555" s="19" t="str">
        <f>LEFT(tabDaten[[#This Row],[Gld]],1) &amp; "    " &amp;VLOOKUP((tabDaten[[#This Row],[MandNr]]&amp;"x"&amp;LEFT(tabDaten[[#This Row],[Gld]],1)),tabGliederung[],2,FALSE)</f>
        <v xml:space="preserve">1    öffentliche Ordnung </v>
      </c>
      <c r="F2555" s="19" t="str">
        <f>LEFT(tabDaten[[#This Row],[Gld]],2) &amp; "    " &amp;VLOOKUP((tabDaten[[#This Row],[MandNr]]&amp;"x"&amp;LEFT(tabDaten[[#This Row],[Gld]],2)),tabGliederung[],2,FALSE)</f>
        <v xml:space="preserve">11    öffentliche Ordnung </v>
      </c>
      <c r="G255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5" s="19" t="str">
        <f>LEFT(tabDaten[[#This Row],[Gld]],4) &amp; "    " &amp;VLOOKUP((tabDaten[[#This Row],[MandNr]]&amp;"x"&amp;LEFT(tabDaten[[#This Row],[Gld]],4)),tabGliederung[],2,FALSE)</f>
        <v xml:space="preserve">1105    Bürgerbüro Heinsheim </v>
      </c>
      <c r="I2555" s="19" t="str">
        <f>IF(OR(LEFT(tabDaten[[#This Row],[Grp]],1)*1=3,LEFT(tabDaten[[#This Row],[Grp]],1)*1=9),LEFT(tabDaten[[#This Row],[Grp]],2),LEFT(tabDaten[[#This Row],[Grp]],1))</f>
        <v>1</v>
      </c>
      <c r="J2555" s="19" t="str">
        <f>VLOOKUP(tabDaten[[#This Row],[GrpKurz]],tabGruppierung[],2,FALSE)</f>
        <v>E   Einnahmen aus Verwaltung und Betrieb</v>
      </c>
      <c r="K255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1105-100000/02    Gewerberecht und Ä.   </v>
      </c>
      <c r="L2555" s="20">
        <f>IF(OR(tabDaten[[#This Row],[art]]="00",tabDaten[[#This Row],[art]]="10"),tabDaten[[#This Row],[Plan]],tabDaten[[#This Row],[Plan]]*-1)</f>
        <v>0</v>
      </c>
      <c r="M2555" s="21">
        <f>IF(OR(tabDaten[[#This Row],[art]]="00",tabDaten[[#This Row],[art]]="10",tabDaten[[#This Row],[art]]="60",tabDaten[[#This Row],[art]]="70"),tabDaten[[#This Row],[Rechnung]],tabDaten[[#This Row],[Rechnung]]*-1)</f>
        <v>612</v>
      </c>
      <c r="N2555" s="44">
        <v>1</v>
      </c>
      <c r="O2555" s="45" t="s">
        <v>1327</v>
      </c>
      <c r="P2555" s="45" t="s">
        <v>1031</v>
      </c>
      <c r="Q2555" s="45" t="s">
        <v>1656</v>
      </c>
      <c r="R2555" s="45" t="s">
        <v>999</v>
      </c>
      <c r="S2555" s="45" t="s">
        <v>1546</v>
      </c>
      <c r="T2555" s="44" t="s">
        <v>1896</v>
      </c>
      <c r="U2555" s="46">
        <v>0</v>
      </c>
      <c r="V2555" s="46">
        <v>612</v>
      </c>
    </row>
    <row r="2556" spans="2:22" x14ac:dyDescent="0.2">
      <c r="B2556" s="19" t="str">
        <f>IF(tabDaten[[#This Row],[MandNr]]="","Fehler",IF(tabDaten[[#This Row],[MandNr]]=1,"1 Stadt Bad Rappenau","2 Eigenbetrieb Stadtenwässerung"))</f>
        <v>1 Stadt Bad Rappenau</v>
      </c>
      <c r="C2556" s="19" t="str">
        <f>IF(OR(tabDaten[[#This Row],[art]]="00",tabDaten[[#This Row],[art]]="01",tabDaten[[#This Row],[art]]="60",tabDaten[[#This Row],[art]]="61"),"0 Verwaltungshaushalt","1 Vermögenshaushalt")</f>
        <v>0 Verwaltungshaushalt</v>
      </c>
      <c r="D2556" s="19" t="str">
        <f>VLOOKUP(tabDaten[[#This Row],[art]],tabKontenart[],2,FALSE)</f>
        <v>00 Einnahmen VerwaltungsHH</v>
      </c>
      <c r="E2556" s="19" t="str">
        <f>LEFT(tabDaten[[#This Row],[Gld]],1) &amp; "    " &amp;VLOOKUP((tabDaten[[#This Row],[MandNr]]&amp;"x"&amp;LEFT(tabDaten[[#This Row],[Gld]],1)),tabGliederung[],2,FALSE)</f>
        <v xml:space="preserve">1    öffentliche Ordnung </v>
      </c>
      <c r="F2556" s="19" t="str">
        <f>LEFT(tabDaten[[#This Row],[Gld]],2) &amp; "    " &amp;VLOOKUP((tabDaten[[#This Row],[MandNr]]&amp;"x"&amp;LEFT(tabDaten[[#This Row],[Gld]],2)),tabGliederung[],2,FALSE)</f>
        <v xml:space="preserve">11    öffentliche Ordnung </v>
      </c>
      <c r="G255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6" s="19" t="str">
        <f>LEFT(tabDaten[[#This Row],[Gld]],4) &amp; "    " &amp;VLOOKUP((tabDaten[[#This Row],[MandNr]]&amp;"x"&amp;LEFT(tabDaten[[#This Row],[Gld]],4)),tabGliederung[],2,FALSE)</f>
        <v xml:space="preserve">1105    Bürgerbüro Heinsheim </v>
      </c>
      <c r="I2556" s="19" t="str">
        <f>IF(OR(LEFT(tabDaten[[#This Row],[Grp]],1)*1=3,LEFT(tabDaten[[#This Row],[Grp]],1)*1=9),LEFT(tabDaten[[#This Row],[Grp]],2),LEFT(tabDaten[[#This Row],[Grp]],1))</f>
        <v>1</v>
      </c>
      <c r="J2556" s="19" t="str">
        <f>VLOOKUP(tabDaten[[#This Row],[GrpKurz]],tabGruppierung[],2,FALSE)</f>
        <v>E   Einnahmen aus Verwaltung und Betrieb</v>
      </c>
      <c r="K255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1105-100000/04    Geb. Polizeiliches Führungszeugnis  </v>
      </c>
      <c r="L2556" s="20">
        <f>IF(OR(tabDaten[[#This Row],[art]]="00",tabDaten[[#This Row],[art]]="10"),tabDaten[[#This Row],[Plan]],tabDaten[[#This Row],[Plan]]*-1)</f>
        <v>0</v>
      </c>
      <c r="M2556" s="21">
        <f>IF(OR(tabDaten[[#This Row],[art]]="00",tabDaten[[#This Row],[art]]="10",tabDaten[[#This Row],[art]]="60",tabDaten[[#This Row],[art]]="70"),tabDaten[[#This Row],[Rechnung]],tabDaten[[#This Row],[Rechnung]]*-1)</f>
        <v>93.6</v>
      </c>
      <c r="N2556" s="44">
        <v>1</v>
      </c>
      <c r="O2556" s="45" t="s">
        <v>1327</v>
      </c>
      <c r="P2556" s="45" t="s">
        <v>1031</v>
      </c>
      <c r="Q2556" s="45" t="s">
        <v>1656</v>
      </c>
      <c r="R2556" s="45" t="s">
        <v>1898</v>
      </c>
      <c r="S2556" s="45" t="s">
        <v>1546</v>
      </c>
      <c r="T2556" s="44" t="s">
        <v>1899</v>
      </c>
      <c r="U2556" s="46">
        <v>0</v>
      </c>
      <c r="V2556" s="46">
        <v>93.6</v>
      </c>
    </row>
    <row r="2557" spans="2:22" x14ac:dyDescent="0.2">
      <c r="B2557" s="19" t="str">
        <f>IF(tabDaten[[#This Row],[MandNr]]="","Fehler",IF(tabDaten[[#This Row],[MandNr]]=1,"1 Stadt Bad Rappenau","2 Eigenbetrieb Stadtenwässerung"))</f>
        <v>1 Stadt Bad Rappenau</v>
      </c>
      <c r="C2557" s="19" t="str">
        <f>IF(OR(tabDaten[[#This Row],[art]]="00",tabDaten[[#This Row],[art]]="01",tabDaten[[#This Row],[art]]="60",tabDaten[[#This Row],[art]]="61"),"0 Verwaltungshaushalt","1 Vermögenshaushalt")</f>
        <v>0 Verwaltungshaushalt</v>
      </c>
      <c r="D2557" s="19" t="str">
        <f>VLOOKUP(tabDaten[[#This Row],[art]],tabKontenart[],2,FALSE)</f>
        <v>00 Einnahmen VerwaltungsHH</v>
      </c>
      <c r="E2557" s="19" t="str">
        <f>LEFT(tabDaten[[#This Row],[Gld]],1) &amp; "    " &amp;VLOOKUP((tabDaten[[#This Row],[MandNr]]&amp;"x"&amp;LEFT(tabDaten[[#This Row],[Gld]],1)),tabGliederung[],2,FALSE)</f>
        <v xml:space="preserve">1    öffentliche Ordnung </v>
      </c>
      <c r="F2557" s="19" t="str">
        <f>LEFT(tabDaten[[#This Row],[Gld]],2) &amp; "    " &amp;VLOOKUP((tabDaten[[#This Row],[MandNr]]&amp;"x"&amp;LEFT(tabDaten[[#This Row],[Gld]],2)),tabGliederung[],2,FALSE)</f>
        <v xml:space="preserve">11    öffentliche Ordnung </v>
      </c>
      <c r="G255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7" s="19" t="str">
        <f>LEFT(tabDaten[[#This Row],[Gld]],4) &amp; "    " &amp;VLOOKUP((tabDaten[[#This Row],[MandNr]]&amp;"x"&amp;LEFT(tabDaten[[#This Row],[Gld]],4)),tabGliederung[],2,FALSE)</f>
        <v xml:space="preserve">1105    Bürgerbüro Heinsheim </v>
      </c>
      <c r="I2557" s="19" t="str">
        <f>IF(OR(LEFT(tabDaten[[#This Row],[Grp]],1)*1=3,LEFT(tabDaten[[#This Row],[Grp]],1)*1=9),LEFT(tabDaten[[#This Row],[Grp]],2),LEFT(tabDaten[[#This Row],[Grp]],1))</f>
        <v>1</v>
      </c>
      <c r="J2557" s="19" t="str">
        <f>VLOOKUP(tabDaten[[#This Row],[GrpKurz]],tabGruppierung[],2,FALSE)</f>
        <v>E   Einnahmen aus Verwaltung und Betrieb</v>
      </c>
      <c r="K255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1105-100000/05    Geb. Fischereischein   </v>
      </c>
      <c r="L2557" s="20">
        <f>IF(OR(tabDaten[[#This Row],[art]]="00",tabDaten[[#This Row],[art]]="10"),tabDaten[[#This Row],[Plan]],tabDaten[[#This Row],[Plan]]*-1)</f>
        <v>0</v>
      </c>
      <c r="M2557" s="21">
        <f>IF(OR(tabDaten[[#This Row],[art]]="00",tabDaten[[#This Row],[art]]="10",tabDaten[[#This Row],[art]]="60",tabDaten[[#This Row],[art]]="70"),tabDaten[[#This Row],[Rechnung]],tabDaten[[#This Row],[Rechnung]]*-1)</f>
        <v>83</v>
      </c>
      <c r="N2557" s="44">
        <v>1</v>
      </c>
      <c r="O2557" s="45" t="s">
        <v>1327</v>
      </c>
      <c r="P2557" s="45" t="s">
        <v>1031</v>
      </c>
      <c r="Q2557" s="45" t="s">
        <v>1656</v>
      </c>
      <c r="R2557" s="45" t="s">
        <v>1016</v>
      </c>
      <c r="S2557" s="45" t="s">
        <v>1546</v>
      </c>
      <c r="T2557" s="44" t="s">
        <v>1900</v>
      </c>
      <c r="U2557" s="46">
        <v>0</v>
      </c>
      <c r="V2557" s="46">
        <v>83</v>
      </c>
    </row>
    <row r="2558" spans="2:22" x14ac:dyDescent="0.2">
      <c r="B2558" s="19" t="str">
        <f>IF(tabDaten[[#This Row],[MandNr]]="","Fehler",IF(tabDaten[[#This Row],[MandNr]]=1,"1 Stadt Bad Rappenau","2 Eigenbetrieb Stadtenwässerung"))</f>
        <v>1 Stadt Bad Rappenau</v>
      </c>
      <c r="C2558" s="19" t="str">
        <f>IF(OR(tabDaten[[#This Row],[art]]="00",tabDaten[[#This Row],[art]]="01",tabDaten[[#This Row],[art]]="60",tabDaten[[#This Row],[art]]="61"),"0 Verwaltungshaushalt","1 Vermögenshaushalt")</f>
        <v>0 Verwaltungshaushalt</v>
      </c>
      <c r="D2558" s="19" t="str">
        <f>VLOOKUP(tabDaten[[#This Row],[art]],tabKontenart[],2,FALSE)</f>
        <v>00 Einnahmen VerwaltungsHH</v>
      </c>
      <c r="E2558" s="19" t="str">
        <f>LEFT(tabDaten[[#This Row],[Gld]],1) &amp; "    " &amp;VLOOKUP((tabDaten[[#This Row],[MandNr]]&amp;"x"&amp;LEFT(tabDaten[[#This Row],[Gld]],1)),tabGliederung[],2,FALSE)</f>
        <v xml:space="preserve">1    öffentliche Ordnung </v>
      </c>
      <c r="F2558" s="19" t="str">
        <f>LEFT(tabDaten[[#This Row],[Gld]],2) &amp; "    " &amp;VLOOKUP((tabDaten[[#This Row],[MandNr]]&amp;"x"&amp;LEFT(tabDaten[[#This Row],[Gld]],2)),tabGliederung[],2,FALSE)</f>
        <v xml:space="preserve">11    öffentliche Ordnung </v>
      </c>
      <c r="G255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8" s="19" t="str">
        <f>LEFT(tabDaten[[#This Row],[Gld]],4) &amp; "    " &amp;VLOOKUP((tabDaten[[#This Row],[MandNr]]&amp;"x"&amp;LEFT(tabDaten[[#This Row],[Gld]],4)),tabGliederung[],2,FALSE)</f>
        <v xml:space="preserve">1106    Bürgerbüro Obergimpern </v>
      </c>
      <c r="I2558" s="19" t="str">
        <f>IF(OR(LEFT(tabDaten[[#This Row],[Grp]],1)*1=3,LEFT(tabDaten[[#This Row],[Grp]],1)*1=9),LEFT(tabDaten[[#This Row],[Grp]],2),LEFT(tabDaten[[#This Row],[Grp]],1))</f>
        <v>1</v>
      </c>
      <c r="J2558" s="19" t="str">
        <f>VLOOKUP(tabDaten[[#This Row],[GrpKurz]],tabGruppierung[],2,FALSE)</f>
        <v>E   Einnahmen aus Verwaltung und Betrieb</v>
      </c>
      <c r="K255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1106-100000/01    Melde/Passamt   </v>
      </c>
      <c r="L2558" s="20">
        <f>IF(OR(tabDaten[[#This Row],[art]]="00",tabDaten[[#This Row],[art]]="10"),tabDaten[[#This Row],[Plan]],tabDaten[[#This Row],[Plan]]*-1)</f>
        <v>0</v>
      </c>
      <c r="M2558" s="21">
        <f>IF(OR(tabDaten[[#This Row],[art]]="00",tabDaten[[#This Row],[art]]="10",tabDaten[[#This Row],[art]]="60",tabDaten[[#This Row],[art]]="70"),tabDaten[[#This Row],[Rechnung]],tabDaten[[#This Row],[Rechnung]]*-1)</f>
        <v>1487.1</v>
      </c>
      <c r="N2558" s="44">
        <v>1</v>
      </c>
      <c r="O2558" s="45" t="s">
        <v>1327</v>
      </c>
      <c r="P2558" s="45" t="s">
        <v>1032</v>
      </c>
      <c r="Q2558" s="45" t="s">
        <v>1656</v>
      </c>
      <c r="R2558" s="45" t="s">
        <v>997</v>
      </c>
      <c r="S2558" s="45" t="s">
        <v>1546</v>
      </c>
      <c r="T2558" s="44" t="s">
        <v>1895</v>
      </c>
      <c r="U2558" s="46">
        <v>0</v>
      </c>
      <c r="V2558" s="46">
        <v>1487.1</v>
      </c>
    </row>
    <row r="2559" spans="2:22" x14ac:dyDescent="0.2">
      <c r="B2559" s="19" t="str">
        <f>IF(tabDaten[[#This Row],[MandNr]]="","Fehler",IF(tabDaten[[#This Row],[MandNr]]=1,"1 Stadt Bad Rappenau","2 Eigenbetrieb Stadtenwässerung"))</f>
        <v>1 Stadt Bad Rappenau</v>
      </c>
      <c r="C2559" s="19" t="str">
        <f>IF(OR(tabDaten[[#This Row],[art]]="00",tabDaten[[#This Row],[art]]="01",tabDaten[[#This Row],[art]]="60",tabDaten[[#This Row],[art]]="61"),"0 Verwaltungshaushalt","1 Vermögenshaushalt")</f>
        <v>0 Verwaltungshaushalt</v>
      </c>
      <c r="D2559" s="19" t="str">
        <f>VLOOKUP(tabDaten[[#This Row],[art]],tabKontenart[],2,FALSE)</f>
        <v>00 Einnahmen VerwaltungsHH</v>
      </c>
      <c r="E2559" s="19" t="str">
        <f>LEFT(tabDaten[[#This Row],[Gld]],1) &amp; "    " &amp;VLOOKUP((tabDaten[[#This Row],[MandNr]]&amp;"x"&amp;LEFT(tabDaten[[#This Row],[Gld]],1)),tabGliederung[],2,FALSE)</f>
        <v xml:space="preserve">1    öffentliche Ordnung </v>
      </c>
      <c r="F2559" s="19" t="str">
        <f>LEFT(tabDaten[[#This Row],[Gld]],2) &amp; "    " &amp;VLOOKUP((tabDaten[[#This Row],[MandNr]]&amp;"x"&amp;LEFT(tabDaten[[#This Row],[Gld]],2)),tabGliederung[],2,FALSE)</f>
        <v xml:space="preserve">11    öffentliche Ordnung </v>
      </c>
      <c r="G255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59" s="19" t="str">
        <f>LEFT(tabDaten[[#This Row],[Gld]],4) &amp; "    " &amp;VLOOKUP((tabDaten[[#This Row],[MandNr]]&amp;"x"&amp;LEFT(tabDaten[[#This Row],[Gld]],4)),tabGliederung[],2,FALSE)</f>
        <v xml:space="preserve">1106    Bürgerbüro Obergimpern </v>
      </c>
      <c r="I2559" s="19" t="str">
        <f>IF(OR(LEFT(tabDaten[[#This Row],[Grp]],1)*1=3,LEFT(tabDaten[[#This Row],[Grp]],1)*1=9),LEFT(tabDaten[[#This Row],[Grp]],2),LEFT(tabDaten[[#This Row],[Grp]],1))</f>
        <v>1</v>
      </c>
      <c r="J2559" s="19" t="str">
        <f>VLOOKUP(tabDaten[[#This Row],[GrpKurz]],tabGruppierung[],2,FALSE)</f>
        <v>E   Einnahmen aus Verwaltung und Betrieb</v>
      </c>
      <c r="K255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1106-100000/02    Gewerberecht und Ä.   </v>
      </c>
      <c r="L2559" s="20">
        <f>IF(OR(tabDaten[[#This Row],[art]]="00",tabDaten[[#This Row],[art]]="10"),tabDaten[[#This Row],[Plan]],tabDaten[[#This Row],[Plan]]*-1)</f>
        <v>0</v>
      </c>
      <c r="M2559" s="21">
        <f>IF(OR(tabDaten[[#This Row],[art]]="00",tabDaten[[#This Row],[art]]="10",tabDaten[[#This Row],[art]]="60",tabDaten[[#This Row],[art]]="70"),tabDaten[[#This Row],[Rechnung]],tabDaten[[#This Row],[Rechnung]]*-1)</f>
        <v>718</v>
      </c>
      <c r="N2559" s="44">
        <v>1</v>
      </c>
      <c r="O2559" s="45" t="s">
        <v>1327</v>
      </c>
      <c r="P2559" s="45" t="s">
        <v>1032</v>
      </c>
      <c r="Q2559" s="45" t="s">
        <v>1656</v>
      </c>
      <c r="R2559" s="45" t="s">
        <v>999</v>
      </c>
      <c r="S2559" s="45" t="s">
        <v>1546</v>
      </c>
      <c r="T2559" s="44" t="s">
        <v>1896</v>
      </c>
      <c r="U2559" s="46">
        <v>0</v>
      </c>
      <c r="V2559" s="46">
        <v>718</v>
      </c>
    </row>
    <row r="2560" spans="2:22" x14ac:dyDescent="0.2">
      <c r="B2560" s="19" t="str">
        <f>IF(tabDaten[[#This Row],[MandNr]]="","Fehler",IF(tabDaten[[#This Row],[MandNr]]=1,"1 Stadt Bad Rappenau","2 Eigenbetrieb Stadtenwässerung"))</f>
        <v>1 Stadt Bad Rappenau</v>
      </c>
      <c r="C2560" s="19" t="str">
        <f>IF(OR(tabDaten[[#This Row],[art]]="00",tabDaten[[#This Row],[art]]="01",tabDaten[[#This Row],[art]]="60",tabDaten[[#This Row],[art]]="61"),"0 Verwaltungshaushalt","1 Vermögenshaushalt")</f>
        <v>0 Verwaltungshaushalt</v>
      </c>
      <c r="D2560" s="19" t="str">
        <f>VLOOKUP(tabDaten[[#This Row],[art]],tabKontenart[],2,FALSE)</f>
        <v>00 Einnahmen VerwaltungsHH</v>
      </c>
      <c r="E2560" s="19" t="str">
        <f>LEFT(tabDaten[[#This Row],[Gld]],1) &amp; "    " &amp;VLOOKUP((tabDaten[[#This Row],[MandNr]]&amp;"x"&amp;LEFT(tabDaten[[#This Row],[Gld]],1)),tabGliederung[],2,FALSE)</f>
        <v xml:space="preserve">1    öffentliche Ordnung </v>
      </c>
      <c r="F2560" s="19" t="str">
        <f>LEFT(tabDaten[[#This Row],[Gld]],2) &amp; "    " &amp;VLOOKUP((tabDaten[[#This Row],[MandNr]]&amp;"x"&amp;LEFT(tabDaten[[#This Row],[Gld]],2)),tabGliederung[],2,FALSE)</f>
        <v xml:space="preserve">11    öffentliche Ordnung </v>
      </c>
      <c r="G256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0" s="19" t="str">
        <f>LEFT(tabDaten[[#This Row],[Gld]],4) &amp; "    " &amp;VLOOKUP((tabDaten[[#This Row],[MandNr]]&amp;"x"&amp;LEFT(tabDaten[[#This Row],[Gld]],4)),tabGliederung[],2,FALSE)</f>
        <v xml:space="preserve">1106    Bürgerbüro Obergimpern </v>
      </c>
      <c r="I2560" s="19" t="str">
        <f>IF(OR(LEFT(tabDaten[[#This Row],[Grp]],1)*1=3,LEFT(tabDaten[[#This Row],[Grp]],1)*1=9),LEFT(tabDaten[[#This Row],[Grp]],2),LEFT(tabDaten[[#This Row],[Grp]],1))</f>
        <v>1</v>
      </c>
      <c r="J2560" s="19" t="str">
        <f>VLOOKUP(tabDaten[[#This Row],[GrpKurz]],tabGruppierung[],2,FALSE)</f>
        <v>E   Einnahmen aus Verwaltung und Betrieb</v>
      </c>
      <c r="K256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1106-100000/04    Geb. Polizeiliches Führungszeugnis  </v>
      </c>
      <c r="L2560" s="20">
        <f>IF(OR(tabDaten[[#This Row],[art]]="00",tabDaten[[#This Row],[art]]="10"),tabDaten[[#This Row],[Plan]],tabDaten[[#This Row],[Plan]]*-1)</f>
        <v>0</v>
      </c>
      <c r="M2560" s="21">
        <f>IF(OR(tabDaten[[#This Row],[art]]="00",tabDaten[[#This Row],[art]]="10",tabDaten[[#This Row],[art]]="60",tabDaten[[#This Row],[art]]="70"),tabDaten[[#This Row],[Rechnung]],tabDaten[[#This Row],[Rechnung]]*-1)</f>
        <v>57.2</v>
      </c>
      <c r="N2560" s="44">
        <v>1</v>
      </c>
      <c r="O2560" s="45" t="s">
        <v>1327</v>
      </c>
      <c r="P2560" s="45" t="s">
        <v>1032</v>
      </c>
      <c r="Q2560" s="45" t="s">
        <v>1656</v>
      </c>
      <c r="R2560" s="45" t="s">
        <v>1898</v>
      </c>
      <c r="S2560" s="45" t="s">
        <v>1546</v>
      </c>
      <c r="T2560" s="44" t="s">
        <v>1899</v>
      </c>
      <c r="U2560" s="46">
        <v>0</v>
      </c>
      <c r="V2560" s="46">
        <v>57.2</v>
      </c>
    </row>
    <row r="2561" spans="2:22" x14ac:dyDescent="0.2">
      <c r="B2561" s="19" t="str">
        <f>IF(tabDaten[[#This Row],[MandNr]]="","Fehler",IF(tabDaten[[#This Row],[MandNr]]=1,"1 Stadt Bad Rappenau","2 Eigenbetrieb Stadtenwässerung"))</f>
        <v>1 Stadt Bad Rappenau</v>
      </c>
      <c r="C2561" s="19" t="str">
        <f>IF(OR(tabDaten[[#This Row],[art]]="00",tabDaten[[#This Row],[art]]="01",tabDaten[[#This Row],[art]]="60",tabDaten[[#This Row],[art]]="61"),"0 Verwaltungshaushalt","1 Vermögenshaushalt")</f>
        <v>0 Verwaltungshaushalt</v>
      </c>
      <c r="D2561" s="19" t="str">
        <f>VLOOKUP(tabDaten[[#This Row],[art]],tabKontenart[],2,FALSE)</f>
        <v>00 Einnahmen VerwaltungsHH</v>
      </c>
      <c r="E2561" s="19" t="str">
        <f>LEFT(tabDaten[[#This Row],[Gld]],1) &amp; "    " &amp;VLOOKUP((tabDaten[[#This Row],[MandNr]]&amp;"x"&amp;LEFT(tabDaten[[#This Row],[Gld]],1)),tabGliederung[],2,FALSE)</f>
        <v xml:space="preserve">1    öffentliche Ordnung </v>
      </c>
      <c r="F2561" s="19" t="str">
        <f>LEFT(tabDaten[[#This Row],[Gld]],2) &amp; "    " &amp;VLOOKUP((tabDaten[[#This Row],[MandNr]]&amp;"x"&amp;LEFT(tabDaten[[#This Row],[Gld]],2)),tabGliederung[],2,FALSE)</f>
        <v xml:space="preserve">11    öffentliche Ordnung </v>
      </c>
      <c r="G256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1" s="19" t="str">
        <f>LEFT(tabDaten[[#This Row],[Gld]],4) &amp; "    " &amp;VLOOKUP((tabDaten[[#This Row],[MandNr]]&amp;"x"&amp;LEFT(tabDaten[[#This Row],[Gld]],4)),tabGliederung[],2,FALSE)</f>
        <v xml:space="preserve">1107    Bürgerbüro Treschklingen </v>
      </c>
      <c r="I2561" s="19" t="str">
        <f>IF(OR(LEFT(tabDaten[[#This Row],[Grp]],1)*1=3,LEFT(tabDaten[[#This Row],[Grp]],1)*1=9),LEFT(tabDaten[[#This Row],[Grp]],2),LEFT(tabDaten[[#This Row],[Grp]],1))</f>
        <v>1</v>
      </c>
      <c r="J2561" s="19" t="str">
        <f>VLOOKUP(tabDaten[[#This Row],[GrpKurz]],tabGruppierung[],2,FALSE)</f>
        <v>E   Einnahmen aus Verwaltung und Betrieb</v>
      </c>
      <c r="K256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1107-100000/01    Melde/Passamt   </v>
      </c>
      <c r="L2561" s="20">
        <f>IF(OR(tabDaten[[#This Row],[art]]="00",tabDaten[[#This Row],[art]]="10"),tabDaten[[#This Row],[Plan]],tabDaten[[#This Row],[Plan]]*-1)</f>
        <v>0</v>
      </c>
      <c r="M2561" s="21">
        <f>IF(OR(tabDaten[[#This Row],[art]]="00",tabDaten[[#This Row],[art]]="10",tabDaten[[#This Row],[art]]="60",tabDaten[[#This Row],[art]]="70"),tabDaten[[#This Row],[Rechnung]],tabDaten[[#This Row],[Rechnung]]*-1)</f>
        <v>258</v>
      </c>
      <c r="N2561" s="44">
        <v>1</v>
      </c>
      <c r="O2561" s="45" t="s">
        <v>1327</v>
      </c>
      <c r="P2561" s="45" t="s">
        <v>1033</v>
      </c>
      <c r="Q2561" s="45" t="s">
        <v>1656</v>
      </c>
      <c r="R2561" s="45" t="s">
        <v>997</v>
      </c>
      <c r="S2561" s="45" t="s">
        <v>1546</v>
      </c>
      <c r="T2561" s="44" t="s">
        <v>1895</v>
      </c>
      <c r="U2561" s="46">
        <v>0</v>
      </c>
      <c r="V2561" s="46">
        <v>258</v>
      </c>
    </row>
    <row r="2562" spans="2:22" x14ac:dyDescent="0.2">
      <c r="B2562" s="19" t="str">
        <f>IF(tabDaten[[#This Row],[MandNr]]="","Fehler",IF(tabDaten[[#This Row],[MandNr]]=1,"1 Stadt Bad Rappenau","2 Eigenbetrieb Stadtenwässerung"))</f>
        <v>1 Stadt Bad Rappenau</v>
      </c>
      <c r="C2562" s="19" t="str">
        <f>IF(OR(tabDaten[[#This Row],[art]]="00",tabDaten[[#This Row],[art]]="01",tabDaten[[#This Row],[art]]="60",tabDaten[[#This Row],[art]]="61"),"0 Verwaltungshaushalt","1 Vermögenshaushalt")</f>
        <v>0 Verwaltungshaushalt</v>
      </c>
      <c r="D2562" s="19" t="str">
        <f>VLOOKUP(tabDaten[[#This Row],[art]],tabKontenart[],2,FALSE)</f>
        <v>00 Einnahmen VerwaltungsHH</v>
      </c>
      <c r="E2562" s="19" t="str">
        <f>LEFT(tabDaten[[#This Row],[Gld]],1) &amp; "    " &amp;VLOOKUP((tabDaten[[#This Row],[MandNr]]&amp;"x"&amp;LEFT(tabDaten[[#This Row],[Gld]],1)),tabGliederung[],2,FALSE)</f>
        <v xml:space="preserve">1    öffentliche Ordnung </v>
      </c>
      <c r="F2562" s="19" t="str">
        <f>LEFT(tabDaten[[#This Row],[Gld]],2) &amp; "    " &amp;VLOOKUP((tabDaten[[#This Row],[MandNr]]&amp;"x"&amp;LEFT(tabDaten[[#This Row],[Gld]],2)),tabGliederung[],2,FALSE)</f>
        <v xml:space="preserve">11    öffentliche Ordnung </v>
      </c>
      <c r="G256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2" s="19" t="str">
        <f>LEFT(tabDaten[[#This Row],[Gld]],4) &amp; "    " &amp;VLOOKUP((tabDaten[[#This Row],[MandNr]]&amp;"x"&amp;LEFT(tabDaten[[#This Row],[Gld]],4)),tabGliederung[],2,FALSE)</f>
        <v xml:space="preserve">1107    Bürgerbüro Treschklingen </v>
      </c>
      <c r="I2562" s="19" t="str">
        <f>IF(OR(LEFT(tabDaten[[#This Row],[Grp]],1)*1=3,LEFT(tabDaten[[#This Row],[Grp]],1)*1=9),LEFT(tabDaten[[#This Row],[Grp]],2),LEFT(tabDaten[[#This Row],[Grp]],1))</f>
        <v>1</v>
      </c>
      <c r="J2562" s="19" t="str">
        <f>VLOOKUP(tabDaten[[#This Row],[GrpKurz]],tabGruppierung[],2,FALSE)</f>
        <v>E   Einnahmen aus Verwaltung und Betrieb</v>
      </c>
      <c r="K256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1107-100000/02    Gewerberecht und Ä.   </v>
      </c>
      <c r="L2562" s="20">
        <f>IF(OR(tabDaten[[#This Row],[art]]="00",tabDaten[[#This Row],[art]]="10"),tabDaten[[#This Row],[Plan]],tabDaten[[#This Row],[Plan]]*-1)</f>
        <v>0</v>
      </c>
      <c r="M2562" s="21">
        <f>IF(OR(tabDaten[[#This Row],[art]]="00",tabDaten[[#This Row],[art]]="10",tabDaten[[#This Row],[art]]="60",tabDaten[[#This Row],[art]]="70"),tabDaten[[#This Row],[Rechnung]],tabDaten[[#This Row],[Rechnung]]*-1)</f>
        <v>158</v>
      </c>
      <c r="N2562" s="44">
        <v>1</v>
      </c>
      <c r="O2562" s="45" t="s">
        <v>1327</v>
      </c>
      <c r="P2562" s="45" t="s">
        <v>1033</v>
      </c>
      <c r="Q2562" s="45" t="s">
        <v>1656</v>
      </c>
      <c r="R2562" s="45" t="s">
        <v>999</v>
      </c>
      <c r="S2562" s="45" t="s">
        <v>1546</v>
      </c>
      <c r="T2562" s="44" t="s">
        <v>1896</v>
      </c>
      <c r="U2562" s="46">
        <v>0</v>
      </c>
      <c r="V2562" s="46">
        <v>158</v>
      </c>
    </row>
    <row r="2563" spans="2:22" x14ac:dyDescent="0.2">
      <c r="B2563" s="19" t="str">
        <f>IF(tabDaten[[#This Row],[MandNr]]="","Fehler",IF(tabDaten[[#This Row],[MandNr]]=1,"1 Stadt Bad Rappenau","2 Eigenbetrieb Stadtenwässerung"))</f>
        <v>1 Stadt Bad Rappenau</v>
      </c>
      <c r="C2563" s="19" t="str">
        <f>IF(OR(tabDaten[[#This Row],[art]]="00",tabDaten[[#This Row],[art]]="01",tabDaten[[#This Row],[art]]="60",tabDaten[[#This Row],[art]]="61"),"0 Verwaltungshaushalt","1 Vermögenshaushalt")</f>
        <v>0 Verwaltungshaushalt</v>
      </c>
      <c r="D2563" s="19" t="str">
        <f>VLOOKUP(tabDaten[[#This Row],[art]],tabKontenart[],2,FALSE)</f>
        <v>00 Einnahmen VerwaltungsHH</v>
      </c>
      <c r="E2563" s="19" t="str">
        <f>LEFT(tabDaten[[#This Row],[Gld]],1) &amp; "    " &amp;VLOOKUP((tabDaten[[#This Row],[MandNr]]&amp;"x"&amp;LEFT(tabDaten[[#This Row],[Gld]],1)),tabGliederung[],2,FALSE)</f>
        <v xml:space="preserve">1    öffentliche Ordnung </v>
      </c>
      <c r="F2563" s="19" t="str">
        <f>LEFT(tabDaten[[#This Row],[Gld]],2) &amp; "    " &amp;VLOOKUP((tabDaten[[#This Row],[MandNr]]&amp;"x"&amp;LEFT(tabDaten[[#This Row],[Gld]],2)),tabGliederung[],2,FALSE)</f>
        <v xml:space="preserve">11    öffentliche Ordnung </v>
      </c>
      <c r="G256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3" s="19" t="str">
        <f>LEFT(tabDaten[[#This Row],[Gld]],4) &amp; "    " &amp;VLOOKUP((tabDaten[[#This Row],[MandNr]]&amp;"x"&amp;LEFT(tabDaten[[#This Row],[Gld]],4)),tabGliederung[],2,FALSE)</f>
        <v xml:space="preserve">1108    Bürgerbüro Wollenberg </v>
      </c>
      <c r="I2563" s="19" t="str">
        <f>IF(OR(LEFT(tabDaten[[#This Row],[Grp]],1)*1=3,LEFT(tabDaten[[#This Row],[Grp]],1)*1=9),LEFT(tabDaten[[#This Row],[Grp]],2),LEFT(tabDaten[[#This Row],[Grp]],1))</f>
        <v>1</v>
      </c>
      <c r="J2563" s="19" t="str">
        <f>VLOOKUP(tabDaten[[#This Row],[GrpKurz]],tabGruppierung[],2,FALSE)</f>
        <v>E   Einnahmen aus Verwaltung und Betrieb</v>
      </c>
      <c r="K256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1108-100000/01    Melde/Passamt   </v>
      </c>
      <c r="L2563" s="20">
        <f>IF(OR(tabDaten[[#This Row],[art]]="00",tabDaten[[#This Row],[art]]="10"),tabDaten[[#This Row],[Plan]],tabDaten[[#This Row],[Plan]]*-1)</f>
        <v>0</v>
      </c>
      <c r="M2563" s="21">
        <f>IF(OR(tabDaten[[#This Row],[art]]="00",tabDaten[[#This Row],[art]]="10",tabDaten[[#This Row],[art]]="60",tabDaten[[#This Row],[art]]="70"),tabDaten[[#This Row],[Rechnung]],tabDaten[[#This Row],[Rechnung]]*-1)</f>
        <v>243.5</v>
      </c>
      <c r="N2563" s="44">
        <v>1</v>
      </c>
      <c r="O2563" s="45" t="s">
        <v>1327</v>
      </c>
      <c r="P2563" s="45" t="s">
        <v>1034</v>
      </c>
      <c r="Q2563" s="45" t="s">
        <v>1656</v>
      </c>
      <c r="R2563" s="45" t="s">
        <v>997</v>
      </c>
      <c r="S2563" s="45" t="s">
        <v>1546</v>
      </c>
      <c r="T2563" s="44" t="s">
        <v>1895</v>
      </c>
      <c r="U2563" s="46">
        <v>0</v>
      </c>
      <c r="V2563" s="46">
        <v>243.5</v>
      </c>
    </row>
    <row r="2564" spans="2:22" x14ac:dyDescent="0.2">
      <c r="B2564" s="19" t="str">
        <f>IF(tabDaten[[#This Row],[MandNr]]="","Fehler",IF(tabDaten[[#This Row],[MandNr]]=1,"1 Stadt Bad Rappenau","2 Eigenbetrieb Stadtenwässerung"))</f>
        <v>1 Stadt Bad Rappenau</v>
      </c>
      <c r="C2564" s="19" t="str">
        <f>IF(OR(tabDaten[[#This Row],[art]]="00",tabDaten[[#This Row],[art]]="01",tabDaten[[#This Row],[art]]="60",tabDaten[[#This Row],[art]]="61"),"0 Verwaltungshaushalt","1 Vermögenshaushalt")</f>
        <v>0 Verwaltungshaushalt</v>
      </c>
      <c r="D2564" s="19" t="str">
        <f>VLOOKUP(tabDaten[[#This Row],[art]],tabKontenart[],2,FALSE)</f>
        <v>00 Einnahmen VerwaltungsHH</v>
      </c>
      <c r="E2564" s="19" t="str">
        <f>LEFT(tabDaten[[#This Row],[Gld]],1) &amp; "    " &amp;VLOOKUP((tabDaten[[#This Row],[MandNr]]&amp;"x"&amp;LEFT(tabDaten[[#This Row],[Gld]],1)),tabGliederung[],2,FALSE)</f>
        <v xml:space="preserve">1    öffentliche Ordnung </v>
      </c>
      <c r="F2564" s="19" t="str">
        <f>LEFT(tabDaten[[#This Row],[Gld]],2) &amp; "    " &amp;VLOOKUP((tabDaten[[#This Row],[MandNr]]&amp;"x"&amp;LEFT(tabDaten[[#This Row],[Gld]],2)),tabGliederung[],2,FALSE)</f>
        <v xml:space="preserve">11    öffentliche Ordnung </v>
      </c>
      <c r="G256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4" s="19" t="str">
        <f>LEFT(tabDaten[[#This Row],[Gld]],4) &amp; "    " &amp;VLOOKUP((tabDaten[[#This Row],[MandNr]]&amp;"x"&amp;LEFT(tabDaten[[#This Row],[Gld]],4)),tabGliederung[],2,FALSE)</f>
        <v xml:space="preserve">1108    Bürgerbüro Wollenberg </v>
      </c>
      <c r="I2564" s="19" t="str">
        <f>IF(OR(LEFT(tabDaten[[#This Row],[Grp]],1)*1=3,LEFT(tabDaten[[#This Row],[Grp]],1)*1=9),LEFT(tabDaten[[#This Row],[Grp]],2),LEFT(tabDaten[[#This Row],[Grp]],1))</f>
        <v>1</v>
      </c>
      <c r="J2564" s="19" t="str">
        <f>VLOOKUP(tabDaten[[#This Row],[GrpKurz]],tabGruppierung[],2,FALSE)</f>
        <v>E   Einnahmen aus Verwaltung und Betrieb</v>
      </c>
      <c r="K256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1108-100000/02    Gewerberecht und Ä.   </v>
      </c>
      <c r="L2564" s="20">
        <f>IF(OR(tabDaten[[#This Row],[art]]="00",tabDaten[[#This Row],[art]]="10"),tabDaten[[#This Row],[Plan]],tabDaten[[#This Row],[Plan]]*-1)</f>
        <v>0</v>
      </c>
      <c r="M2564" s="21">
        <f>IF(OR(tabDaten[[#This Row],[art]]="00",tabDaten[[#This Row],[art]]="10",tabDaten[[#This Row],[art]]="60",tabDaten[[#This Row],[art]]="70"),tabDaten[[#This Row],[Rechnung]],tabDaten[[#This Row],[Rechnung]]*-1)</f>
        <v>37</v>
      </c>
      <c r="N2564" s="44">
        <v>1</v>
      </c>
      <c r="O2564" s="45" t="s">
        <v>1327</v>
      </c>
      <c r="P2564" s="45" t="s">
        <v>1034</v>
      </c>
      <c r="Q2564" s="45" t="s">
        <v>1656</v>
      </c>
      <c r="R2564" s="45" t="s">
        <v>999</v>
      </c>
      <c r="S2564" s="45" t="s">
        <v>1546</v>
      </c>
      <c r="T2564" s="44" t="s">
        <v>1896</v>
      </c>
      <c r="U2564" s="46">
        <v>0</v>
      </c>
      <c r="V2564" s="46">
        <v>37</v>
      </c>
    </row>
    <row r="2565" spans="2:22" x14ac:dyDescent="0.2">
      <c r="B2565" s="19" t="str">
        <f>IF(tabDaten[[#This Row],[MandNr]]="","Fehler",IF(tabDaten[[#This Row],[MandNr]]=1,"1 Stadt Bad Rappenau","2 Eigenbetrieb Stadtenwässerung"))</f>
        <v>1 Stadt Bad Rappenau</v>
      </c>
      <c r="C2565" s="19" t="str">
        <f>IF(OR(tabDaten[[#This Row],[art]]="00",tabDaten[[#This Row],[art]]="01",tabDaten[[#This Row],[art]]="60",tabDaten[[#This Row],[art]]="61"),"0 Verwaltungshaushalt","1 Vermögenshaushalt")</f>
        <v>0 Verwaltungshaushalt</v>
      </c>
      <c r="D2565" s="19" t="str">
        <f>VLOOKUP(tabDaten[[#This Row],[art]],tabKontenart[],2,FALSE)</f>
        <v>00 Einnahmen VerwaltungsHH</v>
      </c>
      <c r="E2565" s="19" t="str">
        <f>LEFT(tabDaten[[#This Row],[Gld]],1) &amp; "    " &amp;VLOOKUP((tabDaten[[#This Row],[MandNr]]&amp;"x"&amp;LEFT(tabDaten[[#This Row],[Gld]],1)),tabGliederung[],2,FALSE)</f>
        <v xml:space="preserve">1    öffentliche Ordnung </v>
      </c>
      <c r="F2565" s="19" t="str">
        <f>LEFT(tabDaten[[#This Row],[Gld]],2) &amp; "    " &amp;VLOOKUP((tabDaten[[#This Row],[MandNr]]&amp;"x"&amp;LEFT(tabDaten[[#This Row],[Gld]],2)),tabGliederung[],2,FALSE)</f>
        <v xml:space="preserve">11    öffentliche Ordnung </v>
      </c>
      <c r="G256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5" s="19" t="str">
        <f>LEFT(tabDaten[[#This Row],[Gld]],4) &amp; "    " &amp;VLOOKUP((tabDaten[[#This Row],[MandNr]]&amp;"x"&amp;LEFT(tabDaten[[#This Row],[Gld]],4)),tabGliederung[],2,FALSE)</f>
        <v xml:space="preserve">1108    Bürgerbüro Wollenberg </v>
      </c>
      <c r="I2565" s="19" t="str">
        <f>IF(OR(LEFT(tabDaten[[#This Row],[Grp]],1)*1=3,LEFT(tabDaten[[#This Row],[Grp]],1)*1=9),LEFT(tabDaten[[#This Row],[Grp]],2),LEFT(tabDaten[[#This Row],[Grp]],1))</f>
        <v>1</v>
      </c>
      <c r="J2565" s="19" t="str">
        <f>VLOOKUP(tabDaten[[#This Row],[GrpKurz]],tabGruppierung[],2,FALSE)</f>
        <v>E   Einnahmen aus Verwaltung und Betrieb</v>
      </c>
      <c r="K256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1108-100000/04    Geb. Polizeiliches Führungszeugnis  </v>
      </c>
      <c r="L2565" s="20">
        <f>IF(OR(tabDaten[[#This Row],[art]]="00",tabDaten[[#This Row],[art]]="10"),tabDaten[[#This Row],[Plan]],tabDaten[[#This Row],[Plan]]*-1)</f>
        <v>0</v>
      </c>
      <c r="M2565" s="21">
        <f>IF(OR(tabDaten[[#This Row],[art]]="00",tabDaten[[#This Row],[art]]="10",tabDaten[[#This Row],[art]]="60",tabDaten[[#This Row],[art]]="70"),tabDaten[[#This Row],[Rechnung]],tabDaten[[#This Row],[Rechnung]]*-1)</f>
        <v>5.2</v>
      </c>
      <c r="N2565" s="44">
        <v>1</v>
      </c>
      <c r="O2565" s="45" t="s">
        <v>1327</v>
      </c>
      <c r="P2565" s="45" t="s">
        <v>1034</v>
      </c>
      <c r="Q2565" s="45" t="s">
        <v>1656</v>
      </c>
      <c r="R2565" s="45" t="s">
        <v>1898</v>
      </c>
      <c r="S2565" s="45" t="s">
        <v>1546</v>
      </c>
      <c r="T2565" s="44" t="s">
        <v>1899</v>
      </c>
      <c r="U2565" s="46">
        <v>0</v>
      </c>
      <c r="V2565" s="46">
        <v>5.2</v>
      </c>
    </row>
    <row r="2566" spans="2:22" x14ac:dyDescent="0.2">
      <c r="B2566" s="19" t="str">
        <f>IF(tabDaten[[#This Row],[MandNr]]="","Fehler",IF(tabDaten[[#This Row],[MandNr]]=1,"1 Stadt Bad Rappenau","2 Eigenbetrieb Stadtenwässerung"))</f>
        <v>1 Stadt Bad Rappenau</v>
      </c>
      <c r="C2566" s="19" t="str">
        <f>IF(OR(tabDaten[[#This Row],[art]]="00",tabDaten[[#This Row],[art]]="01",tabDaten[[#This Row],[art]]="60",tabDaten[[#This Row],[art]]="61"),"0 Verwaltungshaushalt","1 Vermögenshaushalt")</f>
        <v>0 Verwaltungshaushalt</v>
      </c>
      <c r="D2566" s="19" t="str">
        <f>VLOOKUP(tabDaten[[#This Row],[art]],tabKontenart[],2,FALSE)</f>
        <v>00 Einnahmen VerwaltungsHH</v>
      </c>
      <c r="E2566" s="19" t="str">
        <f>LEFT(tabDaten[[#This Row],[Gld]],1) &amp; "    " &amp;VLOOKUP((tabDaten[[#This Row],[MandNr]]&amp;"x"&amp;LEFT(tabDaten[[#This Row],[Gld]],1)),tabGliederung[],2,FALSE)</f>
        <v xml:space="preserve">1    öffentliche Ordnung </v>
      </c>
      <c r="F2566" s="19" t="str">
        <f>LEFT(tabDaten[[#This Row],[Gld]],2) &amp; "    " &amp;VLOOKUP((tabDaten[[#This Row],[MandNr]]&amp;"x"&amp;LEFT(tabDaten[[#This Row],[Gld]],2)),tabGliederung[],2,FALSE)</f>
        <v xml:space="preserve">11    öffentliche Ordnung </v>
      </c>
      <c r="G256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6" s="19" t="str">
        <f>LEFT(tabDaten[[#This Row],[Gld]],4) &amp; "    " &amp;VLOOKUP((tabDaten[[#This Row],[MandNr]]&amp;"x"&amp;LEFT(tabDaten[[#This Row],[Gld]],4)),tabGliederung[],2,FALSE)</f>
        <v xml:space="preserve">1109    Bürgerbüro Zimmerhof </v>
      </c>
      <c r="I2566" s="19" t="str">
        <f>IF(OR(LEFT(tabDaten[[#This Row],[Grp]],1)*1=3,LEFT(tabDaten[[#This Row],[Grp]],1)*1=9),LEFT(tabDaten[[#This Row],[Grp]],2),LEFT(tabDaten[[#This Row],[Grp]],1))</f>
        <v>1</v>
      </c>
      <c r="J2566" s="19" t="str">
        <f>VLOOKUP(tabDaten[[#This Row],[GrpKurz]],tabGruppierung[],2,FALSE)</f>
        <v>E   Einnahmen aus Verwaltung und Betrieb</v>
      </c>
      <c r="K256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1109-100000/01    Melde/Passamt   </v>
      </c>
      <c r="L2566" s="20">
        <f>IF(OR(tabDaten[[#This Row],[art]]="00",tabDaten[[#This Row],[art]]="10"),tabDaten[[#This Row],[Plan]],tabDaten[[#This Row],[Plan]]*-1)</f>
        <v>0</v>
      </c>
      <c r="M2566" s="21">
        <f>IF(OR(tabDaten[[#This Row],[art]]="00",tabDaten[[#This Row],[art]]="10",tabDaten[[#This Row],[art]]="60",tabDaten[[#This Row],[art]]="70"),tabDaten[[#This Row],[Rechnung]],tabDaten[[#This Row],[Rechnung]]*-1)</f>
        <v>235</v>
      </c>
      <c r="N2566" s="44">
        <v>1</v>
      </c>
      <c r="O2566" s="45" t="s">
        <v>1327</v>
      </c>
      <c r="P2566" s="45" t="s">
        <v>1035</v>
      </c>
      <c r="Q2566" s="45" t="s">
        <v>1656</v>
      </c>
      <c r="R2566" s="45" t="s">
        <v>997</v>
      </c>
      <c r="S2566" s="45" t="s">
        <v>1546</v>
      </c>
      <c r="T2566" s="44" t="s">
        <v>1895</v>
      </c>
      <c r="U2566" s="46">
        <v>0</v>
      </c>
      <c r="V2566" s="46">
        <v>235</v>
      </c>
    </row>
    <row r="2567" spans="2:22" x14ac:dyDescent="0.2">
      <c r="B2567" s="19" t="str">
        <f>IF(tabDaten[[#This Row],[MandNr]]="","Fehler",IF(tabDaten[[#This Row],[MandNr]]=1,"1 Stadt Bad Rappenau","2 Eigenbetrieb Stadtenwässerung"))</f>
        <v>1 Stadt Bad Rappenau</v>
      </c>
      <c r="C2567" s="19" t="str">
        <f>IF(OR(tabDaten[[#This Row],[art]]="00",tabDaten[[#This Row],[art]]="01",tabDaten[[#This Row],[art]]="60",tabDaten[[#This Row],[art]]="61"),"0 Verwaltungshaushalt","1 Vermögenshaushalt")</f>
        <v>0 Verwaltungshaushalt</v>
      </c>
      <c r="D2567" s="19" t="str">
        <f>VLOOKUP(tabDaten[[#This Row],[art]],tabKontenart[],2,FALSE)</f>
        <v>00 Einnahmen VerwaltungsHH</v>
      </c>
      <c r="E2567" s="19" t="str">
        <f>LEFT(tabDaten[[#This Row],[Gld]],1) &amp; "    " &amp;VLOOKUP((tabDaten[[#This Row],[MandNr]]&amp;"x"&amp;LEFT(tabDaten[[#This Row],[Gld]],1)),tabGliederung[],2,FALSE)</f>
        <v xml:space="preserve">1    öffentliche Ordnung </v>
      </c>
      <c r="F2567" s="19" t="str">
        <f>LEFT(tabDaten[[#This Row],[Gld]],2) &amp; "    " &amp;VLOOKUP((tabDaten[[#This Row],[MandNr]]&amp;"x"&amp;LEFT(tabDaten[[#This Row],[Gld]],2)),tabGliederung[],2,FALSE)</f>
        <v xml:space="preserve">11    öffentliche Ordnung </v>
      </c>
      <c r="G256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7" s="19" t="str">
        <f>LEFT(tabDaten[[#This Row],[Gld]],4) &amp; "    " &amp;VLOOKUP((tabDaten[[#This Row],[MandNr]]&amp;"x"&amp;LEFT(tabDaten[[#This Row],[Gld]],4)),tabGliederung[],2,FALSE)</f>
        <v xml:space="preserve">1109    Bürgerbüro Zimmerhof </v>
      </c>
      <c r="I2567" s="19" t="str">
        <f>IF(OR(LEFT(tabDaten[[#This Row],[Grp]],1)*1=3,LEFT(tabDaten[[#This Row],[Grp]],1)*1=9),LEFT(tabDaten[[#This Row],[Grp]],2),LEFT(tabDaten[[#This Row],[Grp]],1))</f>
        <v>1</v>
      </c>
      <c r="J2567" s="19" t="str">
        <f>VLOOKUP(tabDaten[[#This Row],[GrpKurz]],tabGruppierung[],2,FALSE)</f>
        <v>E   Einnahmen aus Verwaltung und Betrieb</v>
      </c>
      <c r="K256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1109-100000/02    Gewerberecht und Ä.   </v>
      </c>
      <c r="L2567" s="20">
        <f>IF(OR(tabDaten[[#This Row],[art]]="00",tabDaten[[#This Row],[art]]="10"),tabDaten[[#This Row],[Plan]],tabDaten[[#This Row],[Plan]]*-1)</f>
        <v>0</v>
      </c>
      <c r="M2567" s="21">
        <f>IF(OR(tabDaten[[#This Row],[art]]="00",tabDaten[[#This Row],[art]]="10",tabDaten[[#This Row],[art]]="60",tabDaten[[#This Row],[art]]="70"),tabDaten[[#This Row],[Rechnung]],tabDaten[[#This Row],[Rechnung]]*-1)</f>
        <v>21</v>
      </c>
      <c r="N2567" s="44">
        <v>1</v>
      </c>
      <c r="O2567" s="45" t="s">
        <v>1327</v>
      </c>
      <c r="P2567" s="45" t="s">
        <v>1035</v>
      </c>
      <c r="Q2567" s="45" t="s">
        <v>1656</v>
      </c>
      <c r="R2567" s="45" t="s">
        <v>999</v>
      </c>
      <c r="S2567" s="45" t="s">
        <v>1546</v>
      </c>
      <c r="T2567" s="44" t="s">
        <v>1896</v>
      </c>
      <c r="U2567" s="46">
        <v>0</v>
      </c>
      <c r="V2567" s="46">
        <v>21</v>
      </c>
    </row>
    <row r="2568" spans="2:22" x14ac:dyDescent="0.2">
      <c r="B2568" s="19" t="str">
        <f>IF(tabDaten[[#This Row],[MandNr]]="","Fehler",IF(tabDaten[[#This Row],[MandNr]]=1,"1 Stadt Bad Rappenau","2 Eigenbetrieb Stadtenwässerung"))</f>
        <v>1 Stadt Bad Rappenau</v>
      </c>
      <c r="C2568" s="19" t="str">
        <f>IF(OR(tabDaten[[#This Row],[art]]="00",tabDaten[[#This Row],[art]]="01",tabDaten[[#This Row],[art]]="60",tabDaten[[#This Row],[art]]="61"),"0 Verwaltungshaushalt","1 Vermögenshaushalt")</f>
        <v>0 Verwaltungshaushalt</v>
      </c>
      <c r="D2568" s="19" t="str">
        <f>VLOOKUP(tabDaten[[#This Row],[art]],tabKontenart[],2,FALSE)</f>
        <v>00 Einnahmen VerwaltungsHH</v>
      </c>
      <c r="E2568" s="19" t="str">
        <f>LEFT(tabDaten[[#This Row],[Gld]],1) &amp; "    " &amp;VLOOKUP((tabDaten[[#This Row],[MandNr]]&amp;"x"&amp;LEFT(tabDaten[[#This Row],[Gld]],1)),tabGliederung[],2,FALSE)</f>
        <v xml:space="preserve">1    öffentliche Ordnung </v>
      </c>
      <c r="F2568" s="19" t="str">
        <f>LEFT(tabDaten[[#This Row],[Gld]],2) &amp; "    " &amp;VLOOKUP((tabDaten[[#This Row],[MandNr]]&amp;"x"&amp;LEFT(tabDaten[[#This Row],[Gld]],2)),tabGliederung[],2,FALSE)</f>
        <v xml:space="preserve">11    öffentliche Ordnung </v>
      </c>
      <c r="G256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8" s="19" t="str">
        <f>LEFT(tabDaten[[#This Row],[Gld]],4) &amp; "    " &amp;VLOOKUP((tabDaten[[#This Row],[MandNr]]&amp;"x"&amp;LEFT(tabDaten[[#This Row],[Gld]],4)),tabGliederung[],2,FALSE)</f>
        <v xml:space="preserve">1109    Bürgerbüro Zimmerhof </v>
      </c>
      <c r="I2568" s="19" t="str">
        <f>IF(OR(LEFT(tabDaten[[#This Row],[Grp]],1)*1=3,LEFT(tabDaten[[#This Row],[Grp]],1)*1=9),LEFT(tabDaten[[#This Row],[Grp]],2),LEFT(tabDaten[[#This Row],[Grp]],1))</f>
        <v>1</v>
      </c>
      <c r="J2568" s="19" t="str">
        <f>VLOOKUP(tabDaten[[#This Row],[GrpKurz]],tabGruppierung[],2,FALSE)</f>
        <v>E   Einnahmen aus Verwaltung und Betrieb</v>
      </c>
      <c r="K256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1109-100000/04    Geb. Polizeiliches Führungszeugnis  </v>
      </c>
      <c r="L2568" s="20">
        <f>IF(OR(tabDaten[[#This Row],[art]]="00",tabDaten[[#This Row],[art]]="10"),tabDaten[[#This Row],[Plan]],tabDaten[[#This Row],[Plan]]*-1)</f>
        <v>0</v>
      </c>
      <c r="M2568" s="21">
        <f>IF(OR(tabDaten[[#This Row],[art]]="00",tabDaten[[#This Row],[art]]="10",tabDaten[[#This Row],[art]]="60",tabDaten[[#This Row],[art]]="70"),tabDaten[[#This Row],[Rechnung]],tabDaten[[#This Row],[Rechnung]]*-1)</f>
        <v>10.4</v>
      </c>
      <c r="N2568" s="44">
        <v>1</v>
      </c>
      <c r="O2568" s="45" t="s">
        <v>1327</v>
      </c>
      <c r="P2568" s="45" t="s">
        <v>1035</v>
      </c>
      <c r="Q2568" s="45" t="s">
        <v>1656</v>
      </c>
      <c r="R2568" s="45" t="s">
        <v>1898</v>
      </c>
      <c r="S2568" s="45" t="s">
        <v>1546</v>
      </c>
      <c r="T2568" s="44" t="s">
        <v>1899</v>
      </c>
      <c r="U2568" s="46">
        <v>0</v>
      </c>
      <c r="V2568" s="46">
        <v>10.4</v>
      </c>
    </row>
    <row r="2569" spans="2:22" x14ac:dyDescent="0.2">
      <c r="B2569" s="19" t="str">
        <f>IF(tabDaten[[#This Row],[MandNr]]="","Fehler",IF(tabDaten[[#This Row],[MandNr]]=1,"1 Stadt Bad Rappenau","2 Eigenbetrieb Stadtenwässerung"))</f>
        <v>1 Stadt Bad Rappenau</v>
      </c>
      <c r="C2569" s="19" t="str">
        <f>IF(OR(tabDaten[[#This Row],[art]]="00",tabDaten[[#This Row],[art]]="01",tabDaten[[#This Row],[art]]="60",tabDaten[[#This Row],[art]]="61"),"0 Verwaltungshaushalt","1 Vermögenshaushalt")</f>
        <v>0 Verwaltungshaushalt</v>
      </c>
      <c r="D2569" s="19" t="str">
        <f>VLOOKUP(tabDaten[[#This Row],[art]],tabKontenart[],2,FALSE)</f>
        <v>00 Einnahmen VerwaltungsHH</v>
      </c>
      <c r="E2569" s="19" t="str">
        <f>LEFT(tabDaten[[#This Row],[Gld]],1) &amp; "    " &amp;VLOOKUP((tabDaten[[#This Row],[MandNr]]&amp;"x"&amp;LEFT(tabDaten[[#This Row],[Gld]],1)),tabGliederung[],2,FALSE)</f>
        <v xml:space="preserve">1    öffentliche Ordnung </v>
      </c>
      <c r="F2569" s="19" t="str">
        <f>LEFT(tabDaten[[#This Row],[Gld]],2) &amp; "    " &amp;VLOOKUP((tabDaten[[#This Row],[MandNr]]&amp;"x"&amp;LEFT(tabDaten[[#This Row],[Gld]],2)),tabGliederung[],2,FALSE)</f>
        <v xml:space="preserve">11    öffentliche Ordnung </v>
      </c>
      <c r="G256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569" s="19" t="str">
        <f>LEFT(tabDaten[[#This Row],[Gld]],4) &amp; "    " &amp;VLOOKUP((tabDaten[[#This Row],[MandNr]]&amp;"x"&amp;LEFT(tabDaten[[#This Row],[Gld]],4)),tabGliederung[],2,FALSE)</f>
        <v xml:space="preserve">1109    Bürgerbüro Zimmerhof </v>
      </c>
      <c r="I2569" s="19" t="str">
        <f>IF(OR(LEFT(tabDaten[[#This Row],[Grp]],1)*1=3,LEFT(tabDaten[[#This Row],[Grp]],1)*1=9),LEFT(tabDaten[[#This Row],[Grp]],2),LEFT(tabDaten[[#This Row],[Grp]],1))</f>
        <v>1</v>
      </c>
      <c r="J2569" s="19" t="str">
        <f>VLOOKUP(tabDaten[[#This Row],[GrpKurz]],tabGruppierung[],2,FALSE)</f>
        <v>E   Einnahmen aus Verwaltung und Betrieb</v>
      </c>
      <c r="K256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1109-151000/20    Privatrechtliche Ersätze und ähnliche Einnahmen  </v>
      </c>
      <c r="L2569" s="20">
        <f>IF(OR(tabDaten[[#This Row],[art]]="00",tabDaten[[#This Row],[art]]="10"),tabDaten[[#This Row],[Plan]],tabDaten[[#This Row],[Plan]]*-1)</f>
        <v>0</v>
      </c>
      <c r="M2569" s="21">
        <f>IF(OR(tabDaten[[#This Row],[art]]="00",tabDaten[[#This Row],[art]]="10",tabDaten[[#This Row],[art]]="60",tabDaten[[#This Row],[art]]="70"),tabDaten[[#This Row],[Rechnung]],tabDaten[[#This Row],[Rechnung]]*-1)</f>
        <v>480</v>
      </c>
      <c r="N2569" s="44">
        <v>1</v>
      </c>
      <c r="O2569" s="45" t="s">
        <v>1327</v>
      </c>
      <c r="P2569" s="45" t="s">
        <v>1035</v>
      </c>
      <c r="Q2569" s="45" t="s">
        <v>1653</v>
      </c>
      <c r="R2569" s="45" t="s">
        <v>1058</v>
      </c>
      <c r="S2569" s="45" t="s">
        <v>1546</v>
      </c>
      <c r="T2569" s="44" t="s">
        <v>1894</v>
      </c>
      <c r="U2569" s="46">
        <v>0</v>
      </c>
      <c r="V2569" s="46">
        <v>480</v>
      </c>
    </row>
    <row r="2570" spans="2:22" x14ac:dyDescent="0.2">
      <c r="B2570" s="19" t="str">
        <f>IF(tabDaten[[#This Row],[MandNr]]="","Fehler",IF(tabDaten[[#This Row],[MandNr]]=1,"1 Stadt Bad Rappenau","2 Eigenbetrieb Stadtenwässerung"))</f>
        <v>1 Stadt Bad Rappenau</v>
      </c>
      <c r="C2570" s="19" t="str">
        <f>IF(OR(tabDaten[[#This Row],[art]]="00",tabDaten[[#This Row],[art]]="01",tabDaten[[#This Row],[art]]="60",tabDaten[[#This Row],[art]]="61"),"0 Verwaltungshaushalt","1 Vermögenshaushalt")</f>
        <v>0 Verwaltungshaushalt</v>
      </c>
      <c r="D2570" s="19" t="str">
        <f>VLOOKUP(tabDaten[[#This Row],[art]],tabKontenart[],2,FALSE)</f>
        <v>00 Einnahmen VerwaltungsHH</v>
      </c>
      <c r="E2570" s="19" t="str">
        <f>LEFT(tabDaten[[#This Row],[Gld]],1) &amp; "    " &amp;VLOOKUP((tabDaten[[#This Row],[MandNr]]&amp;"x"&amp;LEFT(tabDaten[[#This Row],[Gld]],1)),tabGliederung[],2,FALSE)</f>
        <v xml:space="preserve">1    öffentliche Ordnung </v>
      </c>
      <c r="F2570" s="19" t="str">
        <f>LEFT(tabDaten[[#This Row],[Gld]],2) &amp; "    " &amp;VLOOKUP((tabDaten[[#This Row],[MandNr]]&amp;"x"&amp;LEFT(tabDaten[[#This Row],[Gld]],2)),tabGliederung[],2,FALSE)</f>
        <v xml:space="preserve">13    Feuerschutz </v>
      </c>
      <c r="G257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570" s="19" t="str">
        <f>LEFT(tabDaten[[#This Row],[Gld]],4) &amp; "    " &amp;VLOOKUP((tabDaten[[#This Row],[MandNr]]&amp;"x"&amp;LEFT(tabDaten[[#This Row],[Gld]],4)),tabGliederung[],2,FALSE)</f>
        <v xml:space="preserve">1300    Feuerwehr Bad Rappenau </v>
      </c>
      <c r="I2570" s="19" t="str">
        <f>IF(OR(LEFT(tabDaten[[#This Row],[Grp]],1)*1=3,LEFT(tabDaten[[#This Row],[Grp]],1)*1=9),LEFT(tabDaten[[#This Row],[Grp]],2),LEFT(tabDaten[[#This Row],[Grp]],1))</f>
        <v>1</v>
      </c>
      <c r="J2570" s="19" t="str">
        <f>VLOOKUP(tabDaten[[#This Row],[GrpKurz]],tabGruppierung[],2,FALSE)</f>
        <v>E   Einnahmen aus Verwaltung und Betrieb</v>
      </c>
      <c r="K257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1300-151000/10    Öffentlichrechtliche Ersätze und ähnliche Einnahmen  </v>
      </c>
      <c r="L2570" s="20">
        <f>IF(OR(tabDaten[[#This Row],[art]]="00",tabDaten[[#This Row],[art]]="10"),tabDaten[[#This Row],[Plan]],tabDaten[[#This Row],[Plan]]*-1)</f>
        <v>0</v>
      </c>
      <c r="M2570" s="21">
        <f>IF(OR(tabDaten[[#This Row],[art]]="00",tabDaten[[#This Row],[art]]="10",tabDaten[[#This Row],[art]]="60",tabDaten[[#This Row],[art]]="70"),tabDaten[[#This Row],[Rechnung]],tabDaten[[#This Row],[Rechnung]]*-1)</f>
        <v>85468.65</v>
      </c>
      <c r="N2570" s="44">
        <v>1</v>
      </c>
      <c r="O2570" s="45" t="s">
        <v>1327</v>
      </c>
      <c r="P2570" s="45" t="s">
        <v>1041</v>
      </c>
      <c r="Q2570" s="45" t="s">
        <v>1653</v>
      </c>
      <c r="R2570" s="45" t="s">
        <v>1024</v>
      </c>
      <c r="S2570" s="45" t="s">
        <v>1546</v>
      </c>
      <c r="T2570" s="44" t="s">
        <v>1904</v>
      </c>
      <c r="U2570" s="46">
        <v>0</v>
      </c>
      <c r="V2570" s="46">
        <v>85468.65</v>
      </c>
    </row>
    <row r="2571" spans="2:22" x14ac:dyDescent="0.2">
      <c r="B2571" s="19" t="str">
        <f>IF(tabDaten[[#This Row],[MandNr]]="","Fehler",IF(tabDaten[[#This Row],[MandNr]]=1,"1 Stadt Bad Rappenau","2 Eigenbetrieb Stadtenwässerung"))</f>
        <v>1 Stadt Bad Rappenau</v>
      </c>
      <c r="C2571" s="19" t="str">
        <f>IF(OR(tabDaten[[#This Row],[art]]="00",tabDaten[[#This Row],[art]]="01",tabDaten[[#This Row],[art]]="60",tabDaten[[#This Row],[art]]="61"),"0 Verwaltungshaushalt","1 Vermögenshaushalt")</f>
        <v>0 Verwaltungshaushalt</v>
      </c>
      <c r="D2571" s="19" t="str">
        <f>VLOOKUP(tabDaten[[#This Row],[art]],tabKontenart[],2,FALSE)</f>
        <v>00 Einnahmen VerwaltungsHH</v>
      </c>
      <c r="E2571" s="19" t="str">
        <f>LEFT(tabDaten[[#This Row],[Gld]],1) &amp; "    " &amp;VLOOKUP((tabDaten[[#This Row],[MandNr]]&amp;"x"&amp;LEFT(tabDaten[[#This Row],[Gld]],1)),tabGliederung[],2,FALSE)</f>
        <v xml:space="preserve">1    öffentliche Ordnung </v>
      </c>
      <c r="F2571" s="19" t="str">
        <f>LEFT(tabDaten[[#This Row],[Gld]],2) &amp; "    " &amp;VLOOKUP((tabDaten[[#This Row],[MandNr]]&amp;"x"&amp;LEFT(tabDaten[[#This Row],[Gld]],2)),tabGliederung[],2,FALSE)</f>
        <v xml:space="preserve">13    Feuerschutz </v>
      </c>
      <c r="G257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571" s="19" t="str">
        <f>LEFT(tabDaten[[#This Row],[Gld]],4) &amp; "    " &amp;VLOOKUP((tabDaten[[#This Row],[MandNr]]&amp;"x"&amp;LEFT(tabDaten[[#This Row],[Gld]],4)),tabGliederung[],2,FALSE)</f>
        <v xml:space="preserve">1300    Feuerwehr Bad Rappenau </v>
      </c>
      <c r="I2571" s="19" t="str">
        <f>IF(OR(LEFT(tabDaten[[#This Row],[Grp]],1)*1=3,LEFT(tabDaten[[#This Row],[Grp]],1)*1=9),LEFT(tabDaten[[#This Row],[Grp]],2),LEFT(tabDaten[[#This Row],[Grp]],1))</f>
        <v>1</v>
      </c>
      <c r="J2571" s="19" t="str">
        <f>VLOOKUP(tabDaten[[#This Row],[GrpKurz]],tabGruppierung[],2,FALSE)</f>
        <v>E   Einnahmen aus Verwaltung und Betrieb</v>
      </c>
      <c r="K257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1300-151000/20    Privatrechtliche Ersätze und ähnliche Einnahmen  </v>
      </c>
      <c r="L2571" s="20">
        <f>IF(OR(tabDaten[[#This Row],[art]]="00",tabDaten[[#This Row],[art]]="10"),tabDaten[[#This Row],[Plan]],tabDaten[[#This Row],[Plan]]*-1)</f>
        <v>0</v>
      </c>
      <c r="M2571" s="21">
        <f>IF(OR(tabDaten[[#This Row],[art]]="00",tabDaten[[#This Row],[art]]="10",tabDaten[[#This Row],[art]]="60",tabDaten[[#This Row],[art]]="70"),tabDaten[[#This Row],[Rechnung]],tabDaten[[#This Row],[Rechnung]]*-1)</f>
        <v>4505.42</v>
      </c>
      <c r="N2571" s="44">
        <v>1</v>
      </c>
      <c r="O2571" s="45" t="s">
        <v>1327</v>
      </c>
      <c r="P2571" s="45" t="s">
        <v>1041</v>
      </c>
      <c r="Q2571" s="45" t="s">
        <v>1653</v>
      </c>
      <c r="R2571" s="45" t="s">
        <v>1058</v>
      </c>
      <c r="S2571" s="45" t="s">
        <v>1546</v>
      </c>
      <c r="T2571" s="44" t="s">
        <v>1894</v>
      </c>
      <c r="U2571" s="46">
        <v>0</v>
      </c>
      <c r="V2571" s="46">
        <v>4505.42</v>
      </c>
    </row>
    <row r="2572" spans="2:22" x14ac:dyDescent="0.2">
      <c r="B2572" s="19" t="str">
        <f>IF(tabDaten[[#This Row],[MandNr]]="","Fehler",IF(tabDaten[[#This Row],[MandNr]]=1,"1 Stadt Bad Rappenau","2 Eigenbetrieb Stadtenwässerung"))</f>
        <v>1 Stadt Bad Rappenau</v>
      </c>
      <c r="C2572" s="19" t="str">
        <f>IF(OR(tabDaten[[#This Row],[art]]="00",tabDaten[[#This Row],[art]]="01",tabDaten[[#This Row],[art]]="60",tabDaten[[#This Row],[art]]="61"),"0 Verwaltungshaushalt","1 Vermögenshaushalt")</f>
        <v>0 Verwaltungshaushalt</v>
      </c>
      <c r="D2572" s="19" t="str">
        <f>VLOOKUP(tabDaten[[#This Row],[art]],tabKontenart[],2,FALSE)</f>
        <v>00 Einnahmen VerwaltungsHH</v>
      </c>
      <c r="E2572" s="19" t="str">
        <f>LEFT(tabDaten[[#This Row],[Gld]],1) &amp; "    " &amp;VLOOKUP((tabDaten[[#This Row],[MandNr]]&amp;"x"&amp;LEFT(tabDaten[[#This Row],[Gld]],1)),tabGliederung[],2,FALSE)</f>
        <v xml:space="preserve">2    Schulen </v>
      </c>
      <c r="F2572" s="19" t="str">
        <f>LEFT(tabDaten[[#This Row],[Gld]],2) &amp; "    " &amp;VLOOKUP((tabDaten[[#This Row],[MandNr]]&amp;"x"&amp;LEFT(tabDaten[[#This Row],[Gld]],2)),tabGliederung[],2,FALSE)</f>
        <v>21    Grund - Hauptschulen,  Grundschulförderklassen</v>
      </c>
      <c r="G257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572" s="19" t="str">
        <f>LEFT(tabDaten[[#This Row],[Gld]],4) &amp; "    " &amp;VLOOKUP((tabDaten[[#This Row],[MandNr]]&amp;"x"&amp;LEFT(tabDaten[[#This Row],[Gld]],4)),tabGliederung[],2,FALSE)</f>
        <v xml:space="preserve">2116    Grundschule Obergimpern </v>
      </c>
      <c r="I2572" s="19" t="str">
        <f>IF(OR(LEFT(tabDaten[[#This Row],[Grp]],1)*1=3,LEFT(tabDaten[[#This Row],[Grp]],1)*1=9),LEFT(tabDaten[[#This Row],[Grp]],2),LEFT(tabDaten[[#This Row],[Grp]],1))</f>
        <v>1</v>
      </c>
      <c r="J2572" s="19" t="str">
        <f>VLOOKUP(tabDaten[[#This Row],[GrpKurz]],tabGruppierung[],2,FALSE)</f>
        <v>E   Einnahmen aus Verwaltung und Betrieb</v>
      </c>
      <c r="K257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2116-151000/20    Privatrechtliche Ersätze und ähnliche Einnahmen  </v>
      </c>
      <c r="L2572" s="20">
        <f>IF(OR(tabDaten[[#This Row],[art]]="00",tabDaten[[#This Row],[art]]="10"),tabDaten[[#This Row],[Plan]],tabDaten[[#This Row],[Plan]]*-1)</f>
        <v>0</v>
      </c>
      <c r="M2572" s="21">
        <f>IF(OR(tabDaten[[#This Row],[art]]="00",tabDaten[[#This Row],[art]]="10",tabDaten[[#This Row],[art]]="60",tabDaten[[#This Row],[art]]="70"),tabDaten[[#This Row],[Rechnung]],tabDaten[[#This Row],[Rechnung]]*-1)</f>
        <v>799.99</v>
      </c>
      <c r="N2572" s="44">
        <v>1</v>
      </c>
      <c r="O2572" s="45" t="s">
        <v>1327</v>
      </c>
      <c r="P2572" s="45" t="s">
        <v>1067</v>
      </c>
      <c r="Q2572" s="45" t="s">
        <v>1653</v>
      </c>
      <c r="R2572" s="45" t="s">
        <v>1058</v>
      </c>
      <c r="S2572" s="45" t="s">
        <v>1546</v>
      </c>
      <c r="T2572" s="44" t="s">
        <v>1894</v>
      </c>
      <c r="U2572" s="46">
        <v>0</v>
      </c>
      <c r="V2572" s="46">
        <v>799.99</v>
      </c>
    </row>
    <row r="2573" spans="2:22" x14ac:dyDescent="0.2">
      <c r="B2573" s="19" t="str">
        <f>IF(tabDaten[[#This Row],[MandNr]]="","Fehler",IF(tabDaten[[#This Row],[MandNr]]=1,"1 Stadt Bad Rappenau","2 Eigenbetrieb Stadtenwässerung"))</f>
        <v>1 Stadt Bad Rappenau</v>
      </c>
      <c r="C2573" s="19" t="str">
        <f>IF(OR(tabDaten[[#This Row],[art]]="00",tabDaten[[#This Row],[art]]="01",tabDaten[[#This Row],[art]]="60",tabDaten[[#This Row],[art]]="61"),"0 Verwaltungshaushalt","1 Vermögenshaushalt")</f>
        <v>0 Verwaltungshaushalt</v>
      </c>
      <c r="D2573" s="19" t="str">
        <f>VLOOKUP(tabDaten[[#This Row],[art]],tabKontenart[],2,FALSE)</f>
        <v>00 Einnahmen VerwaltungsHH</v>
      </c>
      <c r="E2573" s="19" t="str">
        <f>LEFT(tabDaten[[#This Row],[Gld]],1) &amp; "    " &amp;VLOOKUP((tabDaten[[#This Row],[MandNr]]&amp;"x"&amp;LEFT(tabDaten[[#This Row],[Gld]],1)),tabGliederung[],2,FALSE)</f>
        <v xml:space="preserve">2    Schulen </v>
      </c>
      <c r="F2573" s="19" t="str">
        <f>LEFT(tabDaten[[#This Row],[Gld]],2) &amp; "    " &amp;VLOOKUP((tabDaten[[#This Row],[MandNr]]&amp;"x"&amp;LEFT(tabDaten[[#This Row],[Gld]],2)),tabGliederung[],2,FALSE)</f>
        <v>21    Grund - Hauptschulen,  Grundschulförderklassen</v>
      </c>
      <c r="G257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2573" s="19" t="str">
        <f>LEFT(tabDaten[[#This Row],[Gld]],4) &amp; "    " &amp;VLOOKUP((tabDaten[[#This Row],[MandNr]]&amp;"x"&amp;LEFT(tabDaten[[#This Row],[Gld]],4)),tabGliederung[],2,FALSE)</f>
        <v xml:space="preserve">2130    Werkrealschule </v>
      </c>
      <c r="I2573" s="19" t="str">
        <f>IF(OR(LEFT(tabDaten[[#This Row],[Grp]],1)*1=3,LEFT(tabDaten[[#This Row],[Grp]],1)*1=9),LEFT(tabDaten[[#This Row],[Grp]],2),LEFT(tabDaten[[#This Row],[Grp]],1))</f>
        <v>1</v>
      </c>
      <c r="J2573" s="19" t="str">
        <f>VLOOKUP(tabDaten[[#This Row],[GrpKurz]],tabGruppierung[],2,FALSE)</f>
        <v>E   Einnahmen aus Verwaltung und Betrieb</v>
      </c>
      <c r="K257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2130-151000/10    Öffentlichrechtliche Ersätze und ähnliche Einnahmen  </v>
      </c>
      <c r="L2573" s="20">
        <f>IF(OR(tabDaten[[#This Row],[art]]="00",tabDaten[[#This Row],[art]]="10"),tabDaten[[#This Row],[Plan]],tabDaten[[#This Row],[Plan]]*-1)</f>
        <v>0</v>
      </c>
      <c r="M2573" s="21">
        <f>IF(OR(tabDaten[[#This Row],[art]]="00",tabDaten[[#This Row],[art]]="10",tabDaten[[#This Row],[art]]="60",tabDaten[[#This Row],[art]]="70"),tabDaten[[#This Row],[Rechnung]],tabDaten[[#This Row],[Rechnung]]*-1)</f>
        <v>40</v>
      </c>
      <c r="N2573" s="44">
        <v>1</v>
      </c>
      <c r="O2573" s="45" t="s">
        <v>1327</v>
      </c>
      <c r="P2573" s="45" t="s">
        <v>1071</v>
      </c>
      <c r="Q2573" s="45" t="s">
        <v>1653</v>
      </c>
      <c r="R2573" s="45" t="s">
        <v>1024</v>
      </c>
      <c r="S2573" s="45" t="s">
        <v>1546</v>
      </c>
      <c r="T2573" s="44" t="s">
        <v>1904</v>
      </c>
      <c r="U2573" s="46">
        <v>0</v>
      </c>
      <c r="V2573" s="46">
        <v>40</v>
      </c>
    </row>
    <row r="2574" spans="2:22" x14ac:dyDescent="0.2">
      <c r="B2574" s="19" t="str">
        <f>IF(tabDaten[[#This Row],[MandNr]]="","Fehler",IF(tabDaten[[#This Row],[MandNr]]=1,"1 Stadt Bad Rappenau","2 Eigenbetrieb Stadtenwässerung"))</f>
        <v>1 Stadt Bad Rappenau</v>
      </c>
      <c r="C2574" s="19" t="str">
        <f>IF(OR(tabDaten[[#This Row],[art]]="00",tabDaten[[#This Row],[art]]="01",tabDaten[[#This Row],[art]]="60",tabDaten[[#This Row],[art]]="61"),"0 Verwaltungshaushalt","1 Vermögenshaushalt")</f>
        <v>0 Verwaltungshaushalt</v>
      </c>
      <c r="D2574" s="19" t="str">
        <f>VLOOKUP(tabDaten[[#This Row],[art]],tabKontenart[],2,FALSE)</f>
        <v>00 Einnahmen VerwaltungsHH</v>
      </c>
      <c r="E2574" s="19" t="str">
        <f>LEFT(tabDaten[[#This Row],[Gld]],1) &amp; "    " &amp;VLOOKUP((tabDaten[[#This Row],[MandNr]]&amp;"x"&amp;LEFT(tabDaten[[#This Row],[Gld]],1)),tabGliederung[],2,FALSE)</f>
        <v xml:space="preserve">3    Wissenschaft, Forschung, Kulturpflege </v>
      </c>
      <c r="F2574" s="19" t="str">
        <f>LEFT(tabDaten[[#This Row],[Gld]],2) &amp; "    " &amp;VLOOKUP((tabDaten[[#This Row],[MandNr]]&amp;"x"&amp;LEFT(tabDaten[[#This Row],[Gld]],2)),tabGliederung[],2,FALSE)</f>
        <v xml:space="preserve">32    Museen, Sammlungen, Ausstellungen </v>
      </c>
      <c r="G257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574" s="19" t="str">
        <f>LEFT(tabDaten[[#This Row],[Gld]],4) &amp; "    " &amp;VLOOKUP((tabDaten[[#This Row],[MandNr]]&amp;"x"&amp;LEFT(tabDaten[[#This Row],[Gld]],4)),tabGliederung[],2,FALSE)</f>
        <v xml:space="preserve">3211    Ausstellungen </v>
      </c>
      <c r="I2574" s="19" t="str">
        <f>IF(OR(LEFT(tabDaten[[#This Row],[Grp]],1)*1=3,LEFT(tabDaten[[#This Row],[Grp]],1)*1=9),LEFT(tabDaten[[#This Row],[Grp]],2),LEFT(tabDaten[[#This Row],[Grp]],1))</f>
        <v>1</v>
      </c>
      <c r="J2574" s="19" t="str">
        <f>VLOOKUP(tabDaten[[#This Row],[GrpKurz]],tabGruppierung[],2,FALSE)</f>
        <v>E   Einnahmen aus Verwaltung und Betrieb</v>
      </c>
      <c r="K257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3211-130000/10    Einnahmen Ausstellungen Schloss   </v>
      </c>
      <c r="L2574" s="20">
        <f>IF(OR(tabDaten[[#This Row],[art]]="00",tabDaten[[#This Row],[art]]="10"),tabDaten[[#This Row],[Plan]],tabDaten[[#This Row],[Plan]]*-1)</f>
        <v>0</v>
      </c>
      <c r="M2574" s="21">
        <f>IF(OR(tabDaten[[#This Row],[art]]="00",tabDaten[[#This Row],[art]]="10",tabDaten[[#This Row],[art]]="60",tabDaten[[#This Row],[art]]="70"),tabDaten[[#This Row],[Rechnung]],tabDaten[[#This Row],[Rechnung]]*-1)</f>
        <v>1541.6</v>
      </c>
      <c r="N2574" s="44">
        <v>1</v>
      </c>
      <c r="O2574" s="45" t="s">
        <v>1327</v>
      </c>
      <c r="P2574" s="45" t="s">
        <v>1119</v>
      </c>
      <c r="Q2574" s="45" t="s">
        <v>1676</v>
      </c>
      <c r="R2574" s="45" t="s">
        <v>1024</v>
      </c>
      <c r="S2574" s="45" t="s">
        <v>1546</v>
      </c>
      <c r="T2574" s="44" t="s">
        <v>1905</v>
      </c>
      <c r="U2574" s="46">
        <v>0</v>
      </c>
      <c r="V2574" s="46">
        <v>1541.6</v>
      </c>
    </row>
    <row r="2575" spans="2:22" x14ac:dyDescent="0.2">
      <c r="B2575" s="19" t="str">
        <f>IF(tabDaten[[#This Row],[MandNr]]="","Fehler",IF(tabDaten[[#This Row],[MandNr]]=1,"1 Stadt Bad Rappenau","2 Eigenbetrieb Stadtenwässerung"))</f>
        <v>1 Stadt Bad Rappenau</v>
      </c>
      <c r="C2575" s="19" t="str">
        <f>IF(OR(tabDaten[[#This Row],[art]]="00",tabDaten[[#This Row],[art]]="01",tabDaten[[#This Row],[art]]="60",tabDaten[[#This Row],[art]]="61"),"0 Verwaltungshaushalt","1 Vermögenshaushalt")</f>
        <v>0 Verwaltungshaushalt</v>
      </c>
      <c r="D2575" s="19" t="str">
        <f>VLOOKUP(tabDaten[[#This Row],[art]],tabKontenart[],2,FALSE)</f>
        <v>00 Einnahmen VerwaltungsHH</v>
      </c>
      <c r="E2575" s="19" t="str">
        <f>LEFT(tabDaten[[#This Row],[Gld]],1) &amp; "    " &amp;VLOOKUP((tabDaten[[#This Row],[MandNr]]&amp;"x"&amp;LEFT(tabDaten[[#This Row],[Gld]],1)),tabGliederung[],2,FALSE)</f>
        <v xml:space="preserve">3    Wissenschaft, Forschung, Kulturpflege </v>
      </c>
      <c r="F2575" s="19" t="str">
        <f>LEFT(tabDaten[[#This Row],[Gld]],2) &amp; "    " &amp;VLOOKUP((tabDaten[[#This Row],[MandNr]]&amp;"x"&amp;LEFT(tabDaten[[#This Row],[Gld]],2)),tabGliederung[],2,FALSE)</f>
        <v xml:space="preserve">32    Museen, Sammlungen, Ausstellungen </v>
      </c>
      <c r="G257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575" s="19" t="str">
        <f>LEFT(tabDaten[[#This Row],[Gld]],4) &amp; "    " &amp;VLOOKUP((tabDaten[[#This Row],[MandNr]]&amp;"x"&amp;LEFT(tabDaten[[#This Row],[Gld]],4)),tabGliederung[],2,FALSE)</f>
        <v xml:space="preserve">3211    Ausstellungen </v>
      </c>
      <c r="I2575" s="19" t="str">
        <f>IF(OR(LEFT(tabDaten[[#This Row],[Grp]],1)*1=3,LEFT(tabDaten[[#This Row],[Grp]],1)*1=9),LEFT(tabDaten[[#This Row],[Grp]],2),LEFT(tabDaten[[#This Row],[Grp]],1))</f>
        <v>1</v>
      </c>
      <c r="J2575" s="19" t="str">
        <f>VLOOKUP(tabDaten[[#This Row],[GrpKurz]],tabGruppierung[],2,FALSE)</f>
        <v>E   Einnahmen aus Verwaltung und Betrieb</v>
      </c>
      <c r="K257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3211-130000/30    Einnahmen Ausstellungen Rathaus   </v>
      </c>
      <c r="L2575" s="20">
        <f>IF(OR(tabDaten[[#This Row],[art]]="00",tabDaten[[#This Row],[art]]="10"),tabDaten[[#This Row],[Plan]],tabDaten[[#This Row],[Plan]]*-1)</f>
        <v>0</v>
      </c>
      <c r="M2575" s="21">
        <f>IF(OR(tabDaten[[#This Row],[art]]="00",tabDaten[[#This Row],[art]]="10",tabDaten[[#This Row],[art]]="60",tabDaten[[#This Row],[art]]="70"),tabDaten[[#This Row],[Rechnung]],tabDaten[[#This Row],[Rechnung]]*-1)</f>
        <v>36.5</v>
      </c>
      <c r="N2575" s="44">
        <v>1</v>
      </c>
      <c r="O2575" s="45" t="s">
        <v>1327</v>
      </c>
      <c r="P2575" s="45" t="s">
        <v>1119</v>
      </c>
      <c r="Q2575" s="45" t="s">
        <v>1676</v>
      </c>
      <c r="R2575" s="45" t="s">
        <v>1111</v>
      </c>
      <c r="S2575" s="45" t="s">
        <v>1546</v>
      </c>
      <c r="T2575" s="44" t="s">
        <v>2277</v>
      </c>
      <c r="U2575" s="46">
        <v>0</v>
      </c>
      <c r="V2575" s="46">
        <v>36.5</v>
      </c>
    </row>
    <row r="2576" spans="2:22" x14ac:dyDescent="0.2">
      <c r="B2576" s="19" t="str">
        <f>IF(tabDaten[[#This Row],[MandNr]]="","Fehler",IF(tabDaten[[#This Row],[MandNr]]=1,"1 Stadt Bad Rappenau","2 Eigenbetrieb Stadtenwässerung"))</f>
        <v>1 Stadt Bad Rappenau</v>
      </c>
      <c r="C2576" s="19" t="str">
        <f>IF(OR(tabDaten[[#This Row],[art]]="00",tabDaten[[#This Row],[art]]="01",tabDaten[[#This Row],[art]]="60",tabDaten[[#This Row],[art]]="61"),"0 Verwaltungshaushalt","1 Vermögenshaushalt")</f>
        <v>0 Verwaltungshaushalt</v>
      </c>
      <c r="D2576" s="19" t="str">
        <f>VLOOKUP(tabDaten[[#This Row],[art]],tabKontenart[],2,FALSE)</f>
        <v>00 Einnahmen VerwaltungsHH</v>
      </c>
      <c r="E2576" s="19" t="str">
        <f>LEFT(tabDaten[[#This Row],[Gld]],1) &amp; "    " &amp;VLOOKUP((tabDaten[[#This Row],[MandNr]]&amp;"x"&amp;LEFT(tabDaten[[#This Row],[Gld]],1)),tabGliederung[],2,FALSE)</f>
        <v xml:space="preserve">3    Wissenschaft, Forschung, Kulturpflege </v>
      </c>
      <c r="F2576" s="19" t="str">
        <f>LEFT(tabDaten[[#This Row],[Gld]],2) &amp; "    " &amp;VLOOKUP((tabDaten[[#This Row],[MandNr]]&amp;"x"&amp;LEFT(tabDaten[[#This Row],[Gld]],2)),tabGliederung[],2,FALSE)</f>
        <v xml:space="preserve">34    Heimat u. sonstige Kunstpflege </v>
      </c>
      <c r="G257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576" s="19" t="str">
        <f>LEFT(tabDaten[[#This Row],[Gld]],4) &amp; "    " &amp;VLOOKUP((tabDaten[[#This Row],[MandNr]]&amp;"x"&amp;LEFT(tabDaten[[#This Row],[Gld]],4)),tabGliederung[],2,FALSE)</f>
        <v>3400    Heimat- und sonstige Kulturpflege  (Veranstaltungen, Stadtfest u.ä.)</v>
      </c>
      <c r="I2576" s="19" t="str">
        <f>IF(OR(LEFT(tabDaten[[#This Row],[Grp]],1)*1=3,LEFT(tabDaten[[#This Row],[Grp]],1)*1=9),LEFT(tabDaten[[#This Row],[Grp]],2),LEFT(tabDaten[[#This Row],[Grp]],1))</f>
        <v>1</v>
      </c>
      <c r="J2576" s="19" t="str">
        <f>VLOOKUP(tabDaten[[#This Row],[GrpKurz]],tabGruppierung[],2,FALSE)</f>
        <v>E   Einnahmen aus Verwaltung und Betrieb</v>
      </c>
      <c r="K257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3400-110000/10    Einnahmen Stadtfest   </v>
      </c>
      <c r="L2576" s="20">
        <f>IF(OR(tabDaten[[#This Row],[art]]="00",tabDaten[[#This Row],[art]]="10"),tabDaten[[#This Row],[Plan]],tabDaten[[#This Row],[Plan]]*-1)</f>
        <v>0</v>
      </c>
      <c r="M2576" s="21">
        <f>IF(OR(tabDaten[[#This Row],[art]]="00",tabDaten[[#This Row],[art]]="10",tabDaten[[#This Row],[art]]="60",tabDaten[[#This Row],[art]]="70"),tabDaten[[#This Row],[Rechnung]],tabDaten[[#This Row],[Rechnung]]*-1)</f>
        <v>9504</v>
      </c>
      <c r="N2576" s="44">
        <v>1</v>
      </c>
      <c r="O2576" s="45" t="s">
        <v>1327</v>
      </c>
      <c r="P2576" s="45" t="s">
        <v>1132</v>
      </c>
      <c r="Q2576" s="45" t="s">
        <v>1674</v>
      </c>
      <c r="R2576" s="45" t="s">
        <v>1024</v>
      </c>
      <c r="S2576" s="45" t="s">
        <v>1546</v>
      </c>
      <c r="T2576" s="44" t="s">
        <v>1906</v>
      </c>
      <c r="U2576" s="46">
        <v>0</v>
      </c>
      <c r="V2576" s="46">
        <v>9504</v>
      </c>
    </row>
    <row r="2577" spans="2:22" x14ac:dyDescent="0.2">
      <c r="B2577" s="19" t="str">
        <f>IF(tabDaten[[#This Row],[MandNr]]="","Fehler",IF(tabDaten[[#This Row],[MandNr]]=1,"1 Stadt Bad Rappenau","2 Eigenbetrieb Stadtenwässerung"))</f>
        <v>1 Stadt Bad Rappenau</v>
      </c>
      <c r="C2577" s="19" t="str">
        <f>IF(OR(tabDaten[[#This Row],[art]]="00",tabDaten[[#This Row],[art]]="01",tabDaten[[#This Row],[art]]="60",tabDaten[[#This Row],[art]]="61"),"0 Verwaltungshaushalt","1 Vermögenshaushalt")</f>
        <v>0 Verwaltungshaushalt</v>
      </c>
      <c r="D2577" s="19" t="str">
        <f>VLOOKUP(tabDaten[[#This Row],[art]],tabKontenart[],2,FALSE)</f>
        <v>00 Einnahmen VerwaltungsHH</v>
      </c>
      <c r="E2577" s="19" t="str">
        <f>LEFT(tabDaten[[#This Row],[Gld]],1) &amp; "    " &amp;VLOOKUP((tabDaten[[#This Row],[MandNr]]&amp;"x"&amp;LEFT(tabDaten[[#This Row],[Gld]],1)),tabGliederung[],2,FALSE)</f>
        <v xml:space="preserve">3    Wissenschaft, Forschung, Kulturpflege </v>
      </c>
      <c r="F2577" s="19" t="str">
        <f>LEFT(tabDaten[[#This Row],[Gld]],2) &amp; "    " &amp;VLOOKUP((tabDaten[[#This Row],[MandNr]]&amp;"x"&amp;LEFT(tabDaten[[#This Row],[Gld]],2)),tabGliederung[],2,FALSE)</f>
        <v xml:space="preserve">34    Heimat u. sonstige Kunstpflege </v>
      </c>
      <c r="G257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577" s="19" t="str">
        <f>LEFT(tabDaten[[#This Row],[Gld]],4) &amp; "    " &amp;VLOOKUP((tabDaten[[#This Row],[MandNr]]&amp;"x"&amp;LEFT(tabDaten[[#This Row],[Gld]],4)),tabGliederung[],2,FALSE)</f>
        <v>3400    Heimat- und sonstige Kulturpflege  (Veranstaltungen, Stadtfest u.ä.)</v>
      </c>
      <c r="I2577" s="19" t="str">
        <f>IF(OR(LEFT(tabDaten[[#This Row],[Grp]],1)*1=3,LEFT(tabDaten[[#This Row],[Grp]],1)*1=9),LEFT(tabDaten[[#This Row],[Grp]],2),LEFT(tabDaten[[#This Row],[Grp]],1))</f>
        <v>1</v>
      </c>
      <c r="J2577" s="19" t="str">
        <f>VLOOKUP(tabDaten[[#This Row],[GrpKurz]],tabGruppierung[],2,FALSE)</f>
        <v>E   Einnahmen aus Verwaltung und Betrieb</v>
      </c>
      <c r="K257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3400-110000/30    Einnahmen Neckar 2000 / Mittelalter  </v>
      </c>
      <c r="L2577" s="20">
        <f>IF(OR(tabDaten[[#This Row],[art]]="00",tabDaten[[#This Row],[art]]="10"),tabDaten[[#This Row],[Plan]],tabDaten[[#This Row],[Plan]]*-1)</f>
        <v>0</v>
      </c>
      <c r="M2577" s="21">
        <f>IF(OR(tabDaten[[#This Row],[art]]="00",tabDaten[[#This Row],[art]]="10",tabDaten[[#This Row],[art]]="60",tabDaten[[#This Row],[art]]="70"),tabDaten[[#This Row],[Rechnung]],tabDaten[[#This Row],[Rechnung]]*-1)</f>
        <v>14736.75</v>
      </c>
      <c r="N2577" s="44">
        <v>1</v>
      </c>
      <c r="O2577" s="45" t="s">
        <v>1327</v>
      </c>
      <c r="P2577" s="45" t="s">
        <v>1132</v>
      </c>
      <c r="Q2577" s="45" t="s">
        <v>1674</v>
      </c>
      <c r="R2577" s="45" t="s">
        <v>1111</v>
      </c>
      <c r="S2577" s="45" t="s">
        <v>1546</v>
      </c>
      <c r="T2577" s="44" t="s">
        <v>1907</v>
      </c>
      <c r="U2577" s="46">
        <v>0</v>
      </c>
      <c r="V2577" s="46">
        <v>14736.75</v>
      </c>
    </row>
    <row r="2578" spans="2:22" x14ac:dyDescent="0.2">
      <c r="B2578" s="19" t="str">
        <f>IF(tabDaten[[#This Row],[MandNr]]="","Fehler",IF(tabDaten[[#This Row],[MandNr]]=1,"1 Stadt Bad Rappenau","2 Eigenbetrieb Stadtenwässerung"))</f>
        <v>1 Stadt Bad Rappenau</v>
      </c>
      <c r="C2578" s="19" t="str">
        <f>IF(OR(tabDaten[[#This Row],[art]]="00",tabDaten[[#This Row],[art]]="01",tabDaten[[#This Row],[art]]="60",tabDaten[[#This Row],[art]]="61"),"0 Verwaltungshaushalt","1 Vermögenshaushalt")</f>
        <v>0 Verwaltungshaushalt</v>
      </c>
      <c r="D2578" s="19" t="str">
        <f>VLOOKUP(tabDaten[[#This Row],[art]],tabKontenart[],2,FALSE)</f>
        <v>00 Einnahmen VerwaltungsHH</v>
      </c>
      <c r="E2578" s="19" t="str">
        <f>LEFT(tabDaten[[#This Row],[Gld]],1) &amp; "    " &amp;VLOOKUP((tabDaten[[#This Row],[MandNr]]&amp;"x"&amp;LEFT(tabDaten[[#This Row],[Gld]],1)),tabGliederung[],2,FALSE)</f>
        <v xml:space="preserve">3    Wissenschaft, Forschung, Kulturpflege </v>
      </c>
      <c r="F2578" s="19" t="str">
        <f>LEFT(tabDaten[[#This Row],[Gld]],2) &amp; "    " &amp;VLOOKUP((tabDaten[[#This Row],[MandNr]]&amp;"x"&amp;LEFT(tabDaten[[#This Row],[Gld]],2)),tabGliederung[],2,FALSE)</f>
        <v xml:space="preserve">34    Heimat u. sonstige Kunstpflege </v>
      </c>
      <c r="G257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578" s="19" t="str">
        <f>LEFT(tabDaten[[#This Row],[Gld]],4) &amp; "    " &amp;VLOOKUP((tabDaten[[#This Row],[MandNr]]&amp;"x"&amp;LEFT(tabDaten[[#This Row],[Gld]],4)),tabGliederung[],2,FALSE)</f>
        <v>3400    Heimat- und sonstige Kulturpflege  (Veranstaltungen, Stadtfest u.ä.)</v>
      </c>
      <c r="I2578" s="19" t="str">
        <f>IF(OR(LEFT(tabDaten[[#This Row],[Grp]],1)*1=3,LEFT(tabDaten[[#This Row],[Grp]],1)*1=9),LEFT(tabDaten[[#This Row],[Grp]],2),LEFT(tabDaten[[#This Row],[Grp]],1))</f>
        <v>1</v>
      </c>
      <c r="J2578" s="19" t="str">
        <f>VLOOKUP(tabDaten[[#This Row],[GrpKurz]],tabGruppierung[],2,FALSE)</f>
        <v>E   Einnahmen aus Verwaltung und Betrieb</v>
      </c>
      <c r="K257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3400-110000/40    Einnahmen Kunst und Kultur im Schloss  </v>
      </c>
      <c r="L2578" s="20">
        <f>IF(OR(tabDaten[[#This Row],[art]]="00",tabDaten[[#This Row],[art]]="10"),tabDaten[[#This Row],[Plan]],tabDaten[[#This Row],[Plan]]*-1)</f>
        <v>0</v>
      </c>
      <c r="M2578" s="21">
        <f>IF(OR(tabDaten[[#This Row],[art]]="00",tabDaten[[#This Row],[art]]="10",tabDaten[[#This Row],[art]]="60",tabDaten[[#This Row],[art]]="70"),tabDaten[[#This Row],[Rechnung]],tabDaten[[#This Row],[Rechnung]]*-1)</f>
        <v>24731.74</v>
      </c>
      <c r="N2578" s="44">
        <v>1</v>
      </c>
      <c r="O2578" s="45" t="s">
        <v>1327</v>
      </c>
      <c r="P2578" s="45" t="s">
        <v>1132</v>
      </c>
      <c r="Q2578" s="45" t="s">
        <v>1674</v>
      </c>
      <c r="R2578" s="45" t="s">
        <v>1145</v>
      </c>
      <c r="S2578" s="45" t="s">
        <v>1546</v>
      </c>
      <c r="T2578" s="44" t="s">
        <v>1908</v>
      </c>
      <c r="U2578" s="46">
        <v>0</v>
      </c>
      <c r="V2578" s="46">
        <v>24731.74</v>
      </c>
    </row>
    <row r="2579" spans="2:22" x14ac:dyDescent="0.2">
      <c r="B2579" s="19" t="str">
        <f>IF(tabDaten[[#This Row],[MandNr]]="","Fehler",IF(tabDaten[[#This Row],[MandNr]]=1,"1 Stadt Bad Rappenau","2 Eigenbetrieb Stadtenwässerung"))</f>
        <v>1 Stadt Bad Rappenau</v>
      </c>
      <c r="C2579" s="19" t="str">
        <f>IF(OR(tabDaten[[#This Row],[art]]="00",tabDaten[[#This Row],[art]]="01",tabDaten[[#This Row],[art]]="60",tabDaten[[#This Row],[art]]="61"),"0 Verwaltungshaushalt","1 Vermögenshaushalt")</f>
        <v>0 Verwaltungshaushalt</v>
      </c>
      <c r="D2579" s="19" t="str">
        <f>VLOOKUP(tabDaten[[#This Row],[art]],tabKontenart[],2,FALSE)</f>
        <v>00 Einnahmen VerwaltungsHH</v>
      </c>
      <c r="E2579" s="19" t="str">
        <f>LEFT(tabDaten[[#This Row],[Gld]],1) &amp; "    " &amp;VLOOKUP((tabDaten[[#This Row],[MandNr]]&amp;"x"&amp;LEFT(tabDaten[[#This Row],[Gld]],1)),tabGliederung[],2,FALSE)</f>
        <v xml:space="preserve">3    Wissenschaft, Forschung, Kulturpflege </v>
      </c>
      <c r="F2579" s="19" t="str">
        <f>LEFT(tabDaten[[#This Row],[Gld]],2) &amp; "    " &amp;VLOOKUP((tabDaten[[#This Row],[MandNr]]&amp;"x"&amp;LEFT(tabDaten[[#This Row],[Gld]],2)),tabGliederung[],2,FALSE)</f>
        <v xml:space="preserve">34    Heimat u. sonstige Kunstpflege </v>
      </c>
      <c r="G257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579" s="19" t="str">
        <f>LEFT(tabDaten[[#This Row],[Gld]],4) &amp; "    " &amp;VLOOKUP((tabDaten[[#This Row],[MandNr]]&amp;"x"&amp;LEFT(tabDaten[[#This Row],[Gld]],4)),tabGliederung[],2,FALSE)</f>
        <v>3400    Heimat- und sonstige Kulturpflege  (Veranstaltungen, Stadtfest u.ä.)</v>
      </c>
      <c r="I2579" s="19" t="str">
        <f>IF(OR(LEFT(tabDaten[[#This Row],[Grp]],1)*1=3,LEFT(tabDaten[[#This Row],[Grp]],1)*1=9),LEFT(tabDaten[[#This Row],[Grp]],2),LEFT(tabDaten[[#This Row],[Grp]],1))</f>
        <v>1</v>
      </c>
      <c r="J2579" s="19" t="str">
        <f>VLOOKUP(tabDaten[[#This Row],[GrpKurz]],tabGruppierung[],2,FALSE)</f>
        <v>E   Einnahmen aus Verwaltung und Betrieb</v>
      </c>
      <c r="K257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3400-110000/50    Einnahmen Nikolausmarkt   </v>
      </c>
      <c r="L2579" s="20">
        <f>IF(OR(tabDaten[[#This Row],[art]]="00",tabDaten[[#This Row],[art]]="10"),tabDaten[[#This Row],[Plan]],tabDaten[[#This Row],[Plan]]*-1)</f>
        <v>0</v>
      </c>
      <c r="M2579" s="21">
        <f>IF(OR(tabDaten[[#This Row],[art]]="00",tabDaten[[#This Row],[art]]="10",tabDaten[[#This Row],[art]]="60",tabDaten[[#This Row],[art]]="70"),tabDaten[[#This Row],[Rechnung]],tabDaten[[#This Row],[Rechnung]]*-1)</f>
        <v>1239</v>
      </c>
      <c r="N2579" s="44">
        <v>1</v>
      </c>
      <c r="O2579" s="45" t="s">
        <v>1327</v>
      </c>
      <c r="P2579" s="45" t="s">
        <v>1132</v>
      </c>
      <c r="Q2579" s="45" t="s">
        <v>1674</v>
      </c>
      <c r="R2579" s="45" t="s">
        <v>1283</v>
      </c>
      <c r="S2579" s="45" t="s">
        <v>1546</v>
      </c>
      <c r="T2579" s="44" t="s">
        <v>2278</v>
      </c>
      <c r="U2579" s="46">
        <v>0</v>
      </c>
      <c r="V2579" s="46">
        <v>1239</v>
      </c>
    </row>
    <row r="2580" spans="2:22" x14ac:dyDescent="0.2">
      <c r="B2580" s="19" t="str">
        <f>IF(tabDaten[[#This Row],[MandNr]]="","Fehler",IF(tabDaten[[#This Row],[MandNr]]=1,"1 Stadt Bad Rappenau","2 Eigenbetrieb Stadtenwässerung"))</f>
        <v>1 Stadt Bad Rappenau</v>
      </c>
      <c r="C2580" s="19" t="str">
        <f>IF(OR(tabDaten[[#This Row],[art]]="00",tabDaten[[#This Row],[art]]="01",tabDaten[[#This Row],[art]]="60",tabDaten[[#This Row],[art]]="61"),"0 Verwaltungshaushalt","1 Vermögenshaushalt")</f>
        <v>0 Verwaltungshaushalt</v>
      </c>
      <c r="D2580" s="19" t="str">
        <f>VLOOKUP(tabDaten[[#This Row],[art]],tabKontenart[],2,FALSE)</f>
        <v>00 Einnahmen VerwaltungsHH</v>
      </c>
      <c r="E2580" s="19" t="str">
        <f>LEFT(tabDaten[[#This Row],[Gld]],1) &amp; "    " &amp;VLOOKUP((tabDaten[[#This Row],[MandNr]]&amp;"x"&amp;LEFT(tabDaten[[#This Row],[Gld]],1)),tabGliederung[],2,FALSE)</f>
        <v xml:space="preserve">4    soziale Sicherung </v>
      </c>
      <c r="F2580" s="19" t="str">
        <f>LEFT(tabDaten[[#This Row],[Gld]],2) &amp; "    " &amp;VLOOKUP((tabDaten[[#This Row],[MandNr]]&amp;"x"&amp;LEFT(tabDaten[[#This Row],[Gld]],2)),tabGliederung[],2,FALSE)</f>
        <v>43    soziale Einrichtungen  (ohne Einrichtungen der Jugendhilfe)</v>
      </c>
      <c r="G258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580" s="19" t="str">
        <f>LEFT(tabDaten[[#This Row],[Gld]],4) &amp; "    " &amp;VLOOKUP((tabDaten[[#This Row],[MandNr]]&amp;"x"&amp;LEFT(tabDaten[[#This Row],[Gld]],4)),tabGliederung[],2,FALSE)</f>
        <v xml:space="preserve">4360    Unterbringung Asylbewerber/Obdachlose </v>
      </c>
      <c r="I2580" s="19" t="str">
        <f>IF(OR(LEFT(tabDaten[[#This Row],[Grp]],1)*1=3,LEFT(tabDaten[[#This Row],[Grp]],1)*1=9),LEFT(tabDaten[[#This Row],[Grp]],2),LEFT(tabDaten[[#This Row],[Grp]],1))</f>
        <v>1</v>
      </c>
      <c r="J2580" s="19" t="str">
        <f>VLOOKUP(tabDaten[[#This Row],[GrpKurz]],tabGruppierung[],2,FALSE)</f>
        <v>E   Einnahmen aus Verwaltung und Betrieb</v>
      </c>
      <c r="K258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4360-151000/20    Privatrechtliche Ersätze und ähnliche Einnahmen  </v>
      </c>
      <c r="L2580" s="20">
        <f>IF(OR(tabDaten[[#This Row],[art]]="00",tabDaten[[#This Row],[art]]="10"),tabDaten[[#This Row],[Plan]],tabDaten[[#This Row],[Plan]]*-1)</f>
        <v>0</v>
      </c>
      <c r="M2580" s="21">
        <f>IF(OR(tabDaten[[#This Row],[art]]="00",tabDaten[[#This Row],[art]]="10",tabDaten[[#This Row],[art]]="60",tabDaten[[#This Row],[art]]="70"),tabDaten[[#This Row],[Rechnung]],tabDaten[[#This Row],[Rechnung]]*-1)</f>
        <v>60</v>
      </c>
      <c r="N2580" s="44">
        <v>1</v>
      </c>
      <c r="O2580" s="45" t="s">
        <v>1327</v>
      </c>
      <c r="P2580" s="45" t="s">
        <v>1199</v>
      </c>
      <c r="Q2580" s="45" t="s">
        <v>1653</v>
      </c>
      <c r="R2580" s="45" t="s">
        <v>1058</v>
      </c>
      <c r="S2580" s="45" t="s">
        <v>1546</v>
      </c>
      <c r="T2580" s="44" t="s">
        <v>1894</v>
      </c>
      <c r="U2580" s="46">
        <v>0</v>
      </c>
      <c r="V2580" s="46">
        <v>60</v>
      </c>
    </row>
    <row r="2581" spans="2:22" x14ac:dyDescent="0.2">
      <c r="B2581" s="19" t="str">
        <f>IF(tabDaten[[#This Row],[MandNr]]="","Fehler",IF(tabDaten[[#This Row],[MandNr]]=1,"1 Stadt Bad Rappenau","2 Eigenbetrieb Stadtenwässerung"))</f>
        <v>1 Stadt Bad Rappenau</v>
      </c>
      <c r="C2581" s="19" t="str">
        <f>IF(OR(tabDaten[[#This Row],[art]]="00",tabDaten[[#This Row],[art]]="01",tabDaten[[#This Row],[art]]="60",tabDaten[[#This Row],[art]]="61"),"0 Verwaltungshaushalt","1 Vermögenshaushalt")</f>
        <v>0 Verwaltungshaushalt</v>
      </c>
      <c r="D2581" s="19" t="str">
        <f>VLOOKUP(tabDaten[[#This Row],[art]],tabKontenart[],2,FALSE)</f>
        <v>00 Einnahmen VerwaltungsHH</v>
      </c>
      <c r="E2581" s="19" t="str">
        <f>LEFT(tabDaten[[#This Row],[Gld]],1) &amp; "    " &amp;VLOOKUP((tabDaten[[#This Row],[MandNr]]&amp;"x"&amp;LEFT(tabDaten[[#This Row],[Gld]],1)),tabGliederung[],2,FALSE)</f>
        <v xml:space="preserve">5    Gesundheit, Sport, Erholung </v>
      </c>
      <c r="F2581" s="19" t="str">
        <f>LEFT(tabDaten[[#This Row],[Gld]],2) &amp; "    " &amp;VLOOKUP((tabDaten[[#This Row],[MandNr]]&amp;"x"&amp;LEFT(tabDaten[[#This Row],[Gld]],2)),tabGliederung[],2,FALSE)</f>
        <v xml:space="preserve">56    Eigene Sportstätten </v>
      </c>
      <c r="G258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581" s="19" t="str">
        <f>LEFT(tabDaten[[#This Row],[Gld]],4) &amp; "    " &amp;VLOOKUP((tabDaten[[#This Row],[MandNr]]&amp;"x"&amp;LEFT(tabDaten[[#This Row],[Gld]],4)),tabGliederung[],2,FALSE)</f>
        <v xml:space="preserve">5610    Sporthallen Bad Rappenau </v>
      </c>
      <c r="I2581" s="19" t="str">
        <f>IF(OR(LEFT(tabDaten[[#This Row],[Grp]],1)*1=3,LEFT(tabDaten[[#This Row],[Grp]],1)*1=9),LEFT(tabDaten[[#This Row],[Grp]],2),LEFT(tabDaten[[#This Row],[Grp]],1))</f>
        <v>1</v>
      </c>
      <c r="J2581" s="19" t="str">
        <f>VLOOKUP(tabDaten[[#This Row],[GrpKurz]],tabGruppierung[],2,FALSE)</f>
        <v>E   Einnahmen aus Verwaltung und Betrieb</v>
      </c>
      <c r="K258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5610-151000/20    Privatrechtliche Ersätze und ähnliche Einnahmen  </v>
      </c>
      <c r="L2581" s="20">
        <f>IF(OR(tabDaten[[#This Row],[art]]="00",tabDaten[[#This Row],[art]]="10"),tabDaten[[#This Row],[Plan]],tabDaten[[#This Row],[Plan]]*-1)</f>
        <v>0</v>
      </c>
      <c r="M2581" s="21">
        <f>IF(OR(tabDaten[[#This Row],[art]]="00",tabDaten[[#This Row],[art]]="10",tabDaten[[#This Row],[art]]="60",tabDaten[[#This Row],[art]]="70"),tabDaten[[#This Row],[Rechnung]],tabDaten[[#This Row],[Rechnung]]*-1)</f>
        <v>524</v>
      </c>
      <c r="N2581" s="44">
        <v>1</v>
      </c>
      <c r="O2581" s="45" t="s">
        <v>1327</v>
      </c>
      <c r="P2581" s="45" t="s">
        <v>1299</v>
      </c>
      <c r="Q2581" s="45" t="s">
        <v>1653</v>
      </c>
      <c r="R2581" s="45" t="s">
        <v>1058</v>
      </c>
      <c r="S2581" s="45" t="s">
        <v>1546</v>
      </c>
      <c r="T2581" s="44" t="s">
        <v>1894</v>
      </c>
      <c r="U2581" s="46">
        <v>0</v>
      </c>
      <c r="V2581" s="46">
        <v>524</v>
      </c>
    </row>
    <row r="2582" spans="2:22" x14ac:dyDescent="0.2">
      <c r="B2582" s="19" t="str">
        <f>IF(tabDaten[[#This Row],[MandNr]]="","Fehler",IF(tabDaten[[#This Row],[MandNr]]=1,"1 Stadt Bad Rappenau","2 Eigenbetrieb Stadtenwässerung"))</f>
        <v>1 Stadt Bad Rappenau</v>
      </c>
      <c r="C2582" s="19" t="str">
        <f>IF(OR(tabDaten[[#This Row],[art]]="00",tabDaten[[#This Row],[art]]="01",tabDaten[[#This Row],[art]]="60",tabDaten[[#This Row],[art]]="61"),"0 Verwaltungshaushalt","1 Vermögenshaushalt")</f>
        <v>0 Verwaltungshaushalt</v>
      </c>
      <c r="D2582" s="19" t="str">
        <f>VLOOKUP(tabDaten[[#This Row],[art]],tabKontenart[],2,FALSE)</f>
        <v>00 Einnahmen VerwaltungsHH</v>
      </c>
      <c r="E2582" s="19" t="str">
        <f>LEFT(tabDaten[[#This Row],[Gld]],1) &amp; "    " &amp;VLOOKUP((tabDaten[[#This Row],[MandNr]]&amp;"x"&amp;LEFT(tabDaten[[#This Row],[Gld]],1)),tabGliederung[],2,FALSE)</f>
        <v xml:space="preserve">5    Gesundheit, Sport, Erholung </v>
      </c>
      <c r="F2582" s="19" t="str">
        <f>LEFT(tabDaten[[#This Row],[Gld]],2) &amp; "    " &amp;VLOOKUP((tabDaten[[#This Row],[MandNr]]&amp;"x"&amp;LEFT(tabDaten[[#This Row],[Gld]],2)),tabGliederung[],2,FALSE)</f>
        <v xml:space="preserve">58    Park- und Gartenanlagen </v>
      </c>
      <c r="G258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2582" s="19" t="str">
        <f>LEFT(tabDaten[[#This Row],[Gld]],4) &amp; "    " &amp;VLOOKUP((tabDaten[[#This Row],[MandNr]]&amp;"x"&amp;LEFT(tabDaten[[#This Row],[Gld]],4)),tabGliederung[],2,FALSE)</f>
        <v xml:space="preserve">5800    Park- und Gartenanlagen </v>
      </c>
      <c r="I2582" s="19" t="str">
        <f>IF(OR(LEFT(tabDaten[[#This Row],[Grp]],1)*1=3,LEFT(tabDaten[[#This Row],[Grp]],1)*1=9),LEFT(tabDaten[[#This Row],[Grp]],2),LEFT(tabDaten[[#This Row],[Grp]],1))</f>
        <v>1</v>
      </c>
      <c r="J2582" s="19" t="str">
        <f>VLOOKUP(tabDaten[[#This Row],[GrpKurz]],tabGruppierung[],2,FALSE)</f>
        <v>E   Einnahmen aus Verwaltung und Betrieb</v>
      </c>
      <c r="K258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5800-157500/10    Einnahmen aus Vermietung der Grillhütte   </v>
      </c>
      <c r="L2582" s="20">
        <f>IF(OR(tabDaten[[#This Row],[art]]="00",tabDaten[[#This Row],[art]]="10"),tabDaten[[#This Row],[Plan]],tabDaten[[#This Row],[Plan]]*-1)</f>
        <v>0</v>
      </c>
      <c r="M2582" s="21">
        <f>IF(OR(tabDaten[[#This Row],[art]]="00",tabDaten[[#This Row],[art]]="10",tabDaten[[#This Row],[art]]="60",tabDaten[[#This Row],[art]]="70"),tabDaten[[#This Row],[Rechnung]],tabDaten[[#This Row],[Rechnung]]*-1)</f>
        <v>480</v>
      </c>
      <c r="N2582" s="44">
        <v>1</v>
      </c>
      <c r="O2582" s="45" t="s">
        <v>1327</v>
      </c>
      <c r="P2582" s="45" t="s">
        <v>1323</v>
      </c>
      <c r="Q2582" s="45" t="s">
        <v>1659</v>
      </c>
      <c r="R2582" s="45" t="s">
        <v>1024</v>
      </c>
      <c r="S2582" s="45" t="s">
        <v>1546</v>
      </c>
      <c r="T2582" s="44" t="s">
        <v>1909</v>
      </c>
      <c r="U2582" s="46">
        <v>0</v>
      </c>
      <c r="V2582" s="46">
        <v>480</v>
      </c>
    </row>
    <row r="2583" spans="2:22" x14ac:dyDescent="0.2">
      <c r="B2583" s="19" t="str">
        <f>IF(tabDaten[[#This Row],[MandNr]]="","Fehler",IF(tabDaten[[#This Row],[MandNr]]=1,"1 Stadt Bad Rappenau","2 Eigenbetrieb Stadtenwässerung"))</f>
        <v>1 Stadt Bad Rappenau</v>
      </c>
      <c r="C2583" s="19" t="str">
        <f>IF(OR(tabDaten[[#This Row],[art]]="00",tabDaten[[#This Row],[art]]="01",tabDaten[[#This Row],[art]]="60",tabDaten[[#This Row],[art]]="61"),"0 Verwaltungshaushalt","1 Vermögenshaushalt")</f>
        <v>0 Verwaltungshaushalt</v>
      </c>
      <c r="D2583" s="19" t="str">
        <f>VLOOKUP(tabDaten[[#This Row],[art]],tabKontenart[],2,FALSE)</f>
        <v>00 Einnahmen VerwaltungsHH</v>
      </c>
      <c r="E2583" s="19" t="str">
        <f>LEFT(tabDaten[[#This Row],[Gld]],1) &amp; "    " &amp;VLOOKUP((tabDaten[[#This Row],[MandNr]]&amp;"x"&amp;LEFT(tabDaten[[#This Row],[Gld]],1)),tabGliederung[],2,FALSE)</f>
        <v xml:space="preserve">6    Bau- und Wohnungswesen, Verkehr </v>
      </c>
      <c r="F2583" s="19" t="str">
        <f>LEFT(tabDaten[[#This Row],[Gld]],2) &amp; "    " &amp;VLOOKUP((tabDaten[[#This Row],[MandNr]]&amp;"x"&amp;LEFT(tabDaten[[#This Row],[Gld]],2)),tabGliederung[],2,FALSE)</f>
        <v xml:space="preserve">61    Städteplanung, Vermessung, Bauordnung </v>
      </c>
      <c r="G258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583" s="19" t="str">
        <f>LEFT(tabDaten[[#This Row],[Gld]],4) &amp; "    " &amp;VLOOKUP((tabDaten[[#This Row],[MandNr]]&amp;"x"&amp;LEFT(tabDaten[[#This Row],[Gld]],4)),tabGliederung[],2,FALSE)</f>
        <v xml:space="preserve">6100    Städteplanung, Vermessung, Bauordnung </v>
      </c>
      <c r="I2583" s="19" t="str">
        <f>IF(OR(LEFT(tabDaten[[#This Row],[Grp]],1)*1=3,LEFT(tabDaten[[#This Row],[Grp]],1)*1=9),LEFT(tabDaten[[#This Row],[Grp]],2),LEFT(tabDaten[[#This Row],[Grp]],1))</f>
        <v>1</v>
      </c>
      <c r="J2583" s="19" t="str">
        <f>VLOOKUP(tabDaten[[#This Row],[GrpKurz]],tabGruppierung[],2,FALSE)</f>
        <v>E   Einnahmen aus Verwaltung und Betrieb</v>
      </c>
      <c r="K258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6100-151000/20    Privatrechtliche Ersätze und ähnliche Einnahmen  </v>
      </c>
      <c r="L2583" s="20">
        <f>IF(OR(tabDaten[[#This Row],[art]]="00",tabDaten[[#This Row],[art]]="10"),tabDaten[[#This Row],[Plan]],tabDaten[[#This Row],[Plan]]*-1)</f>
        <v>0</v>
      </c>
      <c r="M2583" s="21">
        <f>IF(OR(tabDaten[[#This Row],[art]]="00",tabDaten[[#This Row],[art]]="10",tabDaten[[#This Row],[art]]="60",tabDaten[[#This Row],[art]]="70"),tabDaten[[#This Row],[Rechnung]],tabDaten[[#This Row],[Rechnung]]*-1)</f>
        <v>2464.0100000000002</v>
      </c>
      <c r="N2583" s="44">
        <v>1</v>
      </c>
      <c r="O2583" s="45" t="s">
        <v>1327</v>
      </c>
      <c r="P2583" s="45" t="s">
        <v>1337</v>
      </c>
      <c r="Q2583" s="45" t="s">
        <v>1653</v>
      </c>
      <c r="R2583" s="45" t="s">
        <v>1058</v>
      </c>
      <c r="S2583" s="45" t="s">
        <v>1546</v>
      </c>
      <c r="T2583" s="44" t="s">
        <v>1894</v>
      </c>
      <c r="U2583" s="46">
        <v>0</v>
      </c>
      <c r="V2583" s="46">
        <v>2464.0100000000002</v>
      </c>
    </row>
    <row r="2584" spans="2:22" x14ac:dyDescent="0.2">
      <c r="B2584" s="19" t="str">
        <f>IF(tabDaten[[#This Row],[MandNr]]="","Fehler",IF(tabDaten[[#This Row],[MandNr]]=1,"1 Stadt Bad Rappenau","2 Eigenbetrieb Stadtenwässerung"))</f>
        <v>1 Stadt Bad Rappenau</v>
      </c>
      <c r="C2584" s="19" t="str">
        <f>IF(OR(tabDaten[[#This Row],[art]]="00",tabDaten[[#This Row],[art]]="01",tabDaten[[#This Row],[art]]="60",tabDaten[[#This Row],[art]]="61"),"0 Verwaltungshaushalt","1 Vermögenshaushalt")</f>
        <v>0 Verwaltungshaushalt</v>
      </c>
      <c r="D2584" s="19" t="str">
        <f>VLOOKUP(tabDaten[[#This Row],[art]],tabKontenart[],2,FALSE)</f>
        <v>00 Einnahmen VerwaltungsHH</v>
      </c>
      <c r="E2584" s="19" t="str">
        <f>LEFT(tabDaten[[#This Row],[Gld]],1) &amp; "    " &amp;VLOOKUP((tabDaten[[#This Row],[MandNr]]&amp;"x"&amp;LEFT(tabDaten[[#This Row],[Gld]],1)),tabGliederung[],2,FALSE)</f>
        <v xml:space="preserve">6    Bau- und Wohnungswesen, Verkehr </v>
      </c>
      <c r="F2584" s="19" t="str">
        <f>LEFT(tabDaten[[#This Row],[Gld]],2) &amp; "    " &amp;VLOOKUP((tabDaten[[#This Row],[MandNr]]&amp;"x"&amp;LEFT(tabDaten[[#This Row],[Gld]],2)),tabGliederung[],2,FALSE)</f>
        <v xml:space="preserve">67    Straßenbeleuchtung und Reinigung </v>
      </c>
      <c r="G258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2584" s="19" t="str">
        <f>LEFT(tabDaten[[#This Row],[Gld]],4) &amp; "    " &amp;VLOOKUP((tabDaten[[#This Row],[MandNr]]&amp;"x"&amp;LEFT(tabDaten[[#This Row],[Gld]],4)),tabGliederung[],2,FALSE)</f>
        <v xml:space="preserve">6700    Straßenbeleuchtung </v>
      </c>
      <c r="I2584" s="19" t="str">
        <f>IF(OR(LEFT(tabDaten[[#This Row],[Grp]],1)*1=3,LEFT(tabDaten[[#This Row],[Grp]],1)*1=9),LEFT(tabDaten[[#This Row],[Grp]],2),LEFT(tabDaten[[#This Row],[Grp]],1))</f>
        <v>1</v>
      </c>
      <c r="J2584" s="19" t="str">
        <f>VLOOKUP(tabDaten[[#This Row],[GrpKurz]],tabGruppierung[],2,FALSE)</f>
        <v>E   Einnahmen aus Verwaltung und Betrieb</v>
      </c>
      <c r="K258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6700-151000/10    Öffentlichrechtliche Ersätze und ähnliche Einnahmen  </v>
      </c>
      <c r="L2584" s="20">
        <f>IF(OR(tabDaten[[#This Row],[art]]="00",tabDaten[[#This Row],[art]]="10"),tabDaten[[#This Row],[Plan]],tabDaten[[#This Row],[Plan]]*-1)</f>
        <v>0</v>
      </c>
      <c r="M2584" s="21">
        <f>IF(OR(tabDaten[[#This Row],[art]]="00",tabDaten[[#This Row],[art]]="10",tabDaten[[#This Row],[art]]="60",tabDaten[[#This Row],[art]]="70"),tabDaten[[#This Row],[Rechnung]],tabDaten[[#This Row],[Rechnung]]*-1)</f>
        <v>792.5</v>
      </c>
      <c r="N2584" s="44">
        <v>1</v>
      </c>
      <c r="O2584" s="45" t="s">
        <v>1327</v>
      </c>
      <c r="P2584" s="45" t="s">
        <v>1353</v>
      </c>
      <c r="Q2584" s="45" t="s">
        <v>1653</v>
      </c>
      <c r="R2584" s="45" t="s">
        <v>1024</v>
      </c>
      <c r="S2584" s="45" t="s">
        <v>1546</v>
      </c>
      <c r="T2584" s="44" t="s">
        <v>1904</v>
      </c>
      <c r="U2584" s="46">
        <v>0</v>
      </c>
      <c r="V2584" s="46">
        <v>792.5</v>
      </c>
    </row>
    <row r="2585" spans="2:22" x14ac:dyDescent="0.2">
      <c r="B2585" s="19" t="str">
        <f>IF(tabDaten[[#This Row],[MandNr]]="","Fehler",IF(tabDaten[[#This Row],[MandNr]]=1,"1 Stadt Bad Rappenau","2 Eigenbetrieb Stadtenwässerung"))</f>
        <v>1 Stadt Bad Rappenau</v>
      </c>
      <c r="C2585" s="19" t="str">
        <f>IF(OR(tabDaten[[#This Row],[art]]="00",tabDaten[[#This Row],[art]]="01",tabDaten[[#This Row],[art]]="60",tabDaten[[#This Row],[art]]="61"),"0 Verwaltungshaushalt","1 Vermögenshaushalt")</f>
        <v>0 Verwaltungshaushalt</v>
      </c>
      <c r="D2585" s="19" t="str">
        <f>VLOOKUP(tabDaten[[#This Row],[art]],tabKontenart[],2,FALSE)</f>
        <v>00 Einnahmen VerwaltungsHH</v>
      </c>
      <c r="E2585" s="19" t="str">
        <f>LEFT(tabDaten[[#This Row],[Gld]],1) &amp; "    " &amp;VLOOKUP((tabDaten[[#This Row],[MandNr]]&amp;"x"&amp;LEFT(tabDaten[[#This Row],[Gld]],1)),tabGliederung[],2,FALSE)</f>
        <v>7    öffentliche Einrichtungen,  Wirtschaftsförderung</v>
      </c>
      <c r="F2585" s="19" t="str">
        <f>LEFT(tabDaten[[#This Row],[Gld]],2) &amp; "    " &amp;VLOOKUP((tabDaten[[#This Row],[MandNr]]&amp;"x"&amp;LEFT(tabDaten[[#This Row],[Gld]],2)),tabGliederung[],2,FALSE)</f>
        <v xml:space="preserve">75    Bestattungswesen </v>
      </c>
      <c r="G258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85" s="19" t="str">
        <f>LEFT(tabDaten[[#This Row],[Gld]],4) &amp; "    " &amp;VLOOKUP((tabDaten[[#This Row],[MandNr]]&amp;"x"&amp;LEFT(tabDaten[[#This Row],[Gld]],4)),tabGliederung[],2,FALSE)</f>
        <v>7500    Friedhofsverwaltung,  Friedhof Bad Rappenau</v>
      </c>
      <c r="I2585" s="19" t="str">
        <f>IF(OR(LEFT(tabDaten[[#This Row],[Grp]],1)*1=3,LEFT(tabDaten[[#This Row],[Grp]],1)*1=9),LEFT(tabDaten[[#This Row],[Grp]],2),LEFT(tabDaten[[#This Row],[Grp]],1))</f>
        <v>1</v>
      </c>
      <c r="J2585" s="19" t="str">
        <f>VLOOKUP(tabDaten[[#This Row],[GrpKurz]],tabGruppierung[],2,FALSE)</f>
        <v>E   Einnahmen aus Verwaltung und Betrieb</v>
      </c>
      <c r="K258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7500-110000/10    Bestattungsgebühren   </v>
      </c>
      <c r="L2585" s="20">
        <f>IF(OR(tabDaten[[#This Row],[art]]="00",tabDaten[[#This Row],[art]]="10"),tabDaten[[#This Row],[Plan]],tabDaten[[#This Row],[Plan]]*-1)</f>
        <v>0</v>
      </c>
      <c r="M2585" s="21">
        <f>IF(OR(tabDaten[[#This Row],[art]]="00",tabDaten[[#This Row],[art]]="10",tabDaten[[#This Row],[art]]="60",tabDaten[[#This Row],[art]]="70"),tabDaten[[#This Row],[Rechnung]],tabDaten[[#This Row],[Rechnung]]*-1)</f>
        <v>127471.23</v>
      </c>
      <c r="N2585" s="44">
        <v>1</v>
      </c>
      <c r="O2585" s="45" t="s">
        <v>1327</v>
      </c>
      <c r="P2585" s="45" t="s">
        <v>1379</v>
      </c>
      <c r="Q2585" s="45" t="s">
        <v>1674</v>
      </c>
      <c r="R2585" s="45" t="s">
        <v>1024</v>
      </c>
      <c r="S2585" s="45" t="s">
        <v>1546</v>
      </c>
      <c r="T2585" s="44" t="s">
        <v>65</v>
      </c>
      <c r="U2585" s="46">
        <v>0</v>
      </c>
      <c r="V2585" s="46">
        <v>127471.23</v>
      </c>
    </row>
    <row r="2586" spans="2:22" x14ac:dyDescent="0.2">
      <c r="B2586" s="19" t="str">
        <f>IF(tabDaten[[#This Row],[MandNr]]="","Fehler",IF(tabDaten[[#This Row],[MandNr]]=1,"1 Stadt Bad Rappenau","2 Eigenbetrieb Stadtenwässerung"))</f>
        <v>1 Stadt Bad Rappenau</v>
      </c>
      <c r="C2586" s="19" t="str">
        <f>IF(OR(tabDaten[[#This Row],[art]]="00",tabDaten[[#This Row],[art]]="01",tabDaten[[#This Row],[art]]="60",tabDaten[[#This Row],[art]]="61"),"0 Verwaltungshaushalt","1 Vermögenshaushalt")</f>
        <v>0 Verwaltungshaushalt</v>
      </c>
      <c r="D2586" s="19" t="str">
        <f>VLOOKUP(tabDaten[[#This Row],[art]],tabKontenart[],2,FALSE)</f>
        <v>00 Einnahmen VerwaltungsHH</v>
      </c>
      <c r="E2586" s="19" t="str">
        <f>LEFT(tabDaten[[#This Row],[Gld]],1) &amp; "    " &amp;VLOOKUP((tabDaten[[#This Row],[MandNr]]&amp;"x"&amp;LEFT(tabDaten[[#This Row],[Gld]],1)),tabGliederung[],2,FALSE)</f>
        <v>7    öffentliche Einrichtungen,  Wirtschaftsförderung</v>
      </c>
      <c r="F2586" s="19" t="str">
        <f>LEFT(tabDaten[[#This Row],[Gld]],2) &amp; "    " &amp;VLOOKUP((tabDaten[[#This Row],[MandNr]]&amp;"x"&amp;LEFT(tabDaten[[#This Row],[Gld]],2)),tabGliederung[],2,FALSE)</f>
        <v xml:space="preserve">75    Bestattungswesen </v>
      </c>
      <c r="G258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86" s="19" t="str">
        <f>LEFT(tabDaten[[#This Row],[Gld]],4) &amp; "    " &amp;VLOOKUP((tabDaten[[#This Row],[MandNr]]&amp;"x"&amp;LEFT(tabDaten[[#This Row],[Gld]],4)),tabGliederung[],2,FALSE)</f>
        <v>7500    Friedhofsverwaltung,  Friedhof Bad Rappenau</v>
      </c>
      <c r="I2586" s="19" t="str">
        <f>IF(OR(LEFT(tabDaten[[#This Row],[Grp]],1)*1=3,LEFT(tabDaten[[#This Row],[Grp]],1)*1=9),LEFT(tabDaten[[#This Row],[Grp]],2),LEFT(tabDaten[[#This Row],[Grp]],1))</f>
        <v>1</v>
      </c>
      <c r="J2586" s="19" t="str">
        <f>VLOOKUP(tabDaten[[#This Row],[GrpKurz]],tabGruppierung[],2,FALSE)</f>
        <v>E   Einnahmen aus Verwaltung und Betrieb</v>
      </c>
      <c r="K258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7500-110000/20    Benutzungsgebühren   </v>
      </c>
      <c r="L2586" s="20">
        <f>IF(OR(tabDaten[[#This Row],[art]]="00",tabDaten[[#This Row],[art]]="10"),tabDaten[[#This Row],[Plan]],tabDaten[[#This Row],[Plan]]*-1)</f>
        <v>0</v>
      </c>
      <c r="M2586" s="21">
        <f>IF(OR(tabDaten[[#This Row],[art]]="00",tabDaten[[#This Row],[art]]="10",tabDaten[[#This Row],[art]]="60",tabDaten[[#This Row],[art]]="70"),tabDaten[[#This Row],[Rechnung]],tabDaten[[#This Row],[Rechnung]]*-1)</f>
        <v>97267.51</v>
      </c>
      <c r="N2586" s="44">
        <v>1</v>
      </c>
      <c r="O2586" s="45" t="s">
        <v>1327</v>
      </c>
      <c r="P2586" s="45" t="s">
        <v>1379</v>
      </c>
      <c r="Q2586" s="45" t="s">
        <v>1674</v>
      </c>
      <c r="R2586" s="45" t="s">
        <v>1058</v>
      </c>
      <c r="S2586" s="45" t="s">
        <v>1546</v>
      </c>
      <c r="T2586" s="44" t="s">
        <v>56</v>
      </c>
      <c r="U2586" s="46">
        <v>0</v>
      </c>
      <c r="V2586" s="46">
        <v>97267.51</v>
      </c>
    </row>
    <row r="2587" spans="2:22" x14ac:dyDescent="0.2">
      <c r="B2587" s="19" t="str">
        <f>IF(tabDaten[[#This Row],[MandNr]]="","Fehler",IF(tabDaten[[#This Row],[MandNr]]=1,"1 Stadt Bad Rappenau","2 Eigenbetrieb Stadtenwässerung"))</f>
        <v>1 Stadt Bad Rappenau</v>
      </c>
      <c r="C2587" s="19" t="str">
        <f>IF(OR(tabDaten[[#This Row],[art]]="00",tabDaten[[#This Row],[art]]="01",tabDaten[[#This Row],[art]]="60",tabDaten[[#This Row],[art]]="61"),"0 Verwaltungshaushalt","1 Vermögenshaushalt")</f>
        <v>0 Verwaltungshaushalt</v>
      </c>
      <c r="D2587" s="19" t="str">
        <f>VLOOKUP(tabDaten[[#This Row],[art]],tabKontenart[],2,FALSE)</f>
        <v>00 Einnahmen VerwaltungsHH</v>
      </c>
      <c r="E2587" s="19" t="str">
        <f>LEFT(tabDaten[[#This Row],[Gld]],1) &amp; "    " &amp;VLOOKUP((tabDaten[[#This Row],[MandNr]]&amp;"x"&amp;LEFT(tabDaten[[#This Row],[Gld]],1)),tabGliederung[],2,FALSE)</f>
        <v>7    öffentliche Einrichtungen,  Wirtschaftsförderung</v>
      </c>
      <c r="F2587" s="19" t="str">
        <f>LEFT(tabDaten[[#This Row],[Gld]],2) &amp; "    " &amp;VLOOKUP((tabDaten[[#This Row],[MandNr]]&amp;"x"&amp;LEFT(tabDaten[[#This Row],[Gld]],2)),tabGliederung[],2,FALSE)</f>
        <v xml:space="preserve">75    Bestattungswesen </v>
      </c>
      <c r="G258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87" s="19" t="str">
        <f>LEFT(tabDaten[[#This Row],[Gld]],4) &amp; "    " &amp;VLOOKUP((tabDaten[[#This Row],[MandNr]]&amp;"x"&amp;LEFT(tabDaten[[#This Row],[Gld]],4)),tabGliederung[],2,FALSE)</f>
        <v>7500    Friedhofsverwaltung,  Friedhof Bad Rappenau</v>
      </c>
      <c r="I2587" s="19" t="str">
        <f>IF(OR(LEFT(tabDaten[[#This Row],[Grp]],1)*1=3,LEFT(tabDaten[[#This Row],[Grp]],1)*1=9),LEFT(tabDaten[[#This Row],[Grp]],2),LEFT(tabDaten[[#This Row],[Grp]],1))</f>
        <v>1</v>
      </c>
      <c r="J2587" s="19" t="str">
        <f>VLOOKUP(tabDaten[[#This Row],[GrpKurz]],tabGruppierung[],2,FALSE)</f>
        <v>E   Einnahmen aus Verwaltung und Betrieb</v>
      </c>
      <c r="K258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7500-110000/30    Genehmigungen   </v>
      </c>
      <c r="L2587" s="20">
        <f>IF(OR(tabDaten[[#This Row],[art]]="00",tabDaten[[#This Row],[art]]="10"),tabDaten[[#This Row],[Plan]],tabDaten[[#This Row],[Plan]]*-1)</f>
        <v>0</v>
      </c>
      <c r="M2587" s="21">
        <f>IF(OR(tabDaten[[#This Row],[art]]="00",tabDaten[[#This Row],[art]]="10",tabDaten[[#This Row],[art]]="60",tabDaten[[#This Row],[art]]="70"),tabDaten[[#This Row],[Rechnung]],tabDaten[[#This Row],[Rechnung]]*-1)</f>
        <v>2275</v>
      </c>
      <c r="N2587" s="44">
        <v>1</v>
      </c>
      <c r="O2587" s="45" t="s">
        <v>1327</v>
      </c>
      <c r="P2587" s="45" t="s">
        <v>1379</v>
      </c>
      <c r="Q2587" s="45" t="s">
        <v>1674</v>
      </c>
      <c r="R2587" s="45" t="s">
        <v>1111</v>
      </c>
      <c r="S2587" s="45" t="s">
        <v>1546</v>
      </c>
      <c r="T2587" s="44" t="s">
        <v>1910</v>
      </c>
      <c r="U2587" s="46">
        <v>0</v>
      </c>
      <c r="V2587" s="46">
        <v>2275</v>
      </c>
    </row>
    <row r="2588" spans="2:22" x14ac:dyDescent="0.2">
      <c r="B2588" s="19" t="str">
        <f>IF(tabDaten[[#This Row],[MandNr]]="","Fehler",IF(tabDaten[[#This Row],[MandNr]]=1,"1 Stadt Bad Rappenau","2 Eigenbetrieb Stadtenwässerung"))</f>
        <v>1 Stadt Bad Rappenau</v>
      </c>
      <c r="C2588" s="19" t="str">
        <f>IF(OR(tabDaten[[#This Row],[art]]="00",tabDaten[[#This Row],[art]]="01",tabDaten[[#This Row],[art]]="60",tabDaten[[#This Row],[art]]="61"),"0 Verwaltungshaushalt","1 Vermögenshaushalt")</f>
        <v>0 Verwaltungshaushalt</v>
      </c>
      <c r="D2588" s="19" t="str">
        <f>VLOOKUP(tabDaten[[#This Row],[art]],tabKontenart[],2,FALSE)</f>
        <v>00 Einnahmen VerwaltungsHH</v>
      </c>
      <c r="E2588" s="19" t="str">
        <f>LEFT(tabDaten[[#This Row],[Gld]],1) &amp; "    " &amp;VLOOKUP((tabDaten[[#This Row],[MandNr]]&amp;"x"&amp;LEFT(tabDaten[[#This Row],[Gld]],1)),tabGliederung[],2,FALSE)</f>
        <v>7    öffentliche Einrichtungen,  Wirtschaftsförderung</v>
      </c>
      <c r="F2588" s="19" t="str">
        <f>LEFT(tabDaten[[#This Row],[Gld]],2) &amp; "    " &amp;VLOOKUP((tabDaten[[#This Row],[MandNr]]&amp;"x"&amp;LEFT(tabDaten[[#This Row],[Gld]],2)),tabGliederung[],2,FALSE)</f>
        <v xml:space="preserve">75    Bestattungswesen </v>
      </c>
      <c r="G258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88" s="19" t="str">
        <f>LEFT(tabDaten[[#This Row],[Gld]],4) &amp; "    " &amp;VLOOKUP((tabDaten[[#This Row],[MandNr]]&amp;"x"&amp;LEFT(tabDaten[[#This Row],[Gld]],4)),tabGliederung[],2,FALSE)</f>
        <v>7500    Friedhofsverwaltung,  Friedhof Bad Rappenau</v>
      </c>
      <c r="I2588" s="19" t="str">
        <f>IF(OR(LEFT(tabDaten[[#This Row],[Grp]],1)*1=3,LEFT(tabDaten[[#This Row],[Grp]],1)*1=9),LEFT(tabDaten[[#This Row],[Grp]],2),LEFT(tabDaten[[#This Row],[Grp]],1))</f>
        <v>1</v>
      </c>
      <c r="J2588" s="19" t="str">
        <f>VLOOKUP(tabDaten[[#This Row],[GrpKurz]],tabGruppierung[],2,FALSE)</f>
        <v>E   Einnahmen aus Verwaltung und Betrieb</v>
      </c>
      <c r="K258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7500-110000/40    Auslagen u.ä.   </v>
      </c>
      <c r="L2588" s="20">
        <f>IF(OR(tabDaten[[#This Row],[art]]="00",tabDaten[[#This Row],[art]]="10"),tabDaten[[#This Row],[Plan]],tabDaten[[#This Row],[Plan]]*-1)</f>
        <v>0</v>
      </c>
      <c r="M2588" s="21">
        <f>IF(OR(tabDaten[[#This Row],[art]]="00",tabDaten[[#This Row],[art]]="10",tabDaten[[#This Row],[art]]="60",tabDaten[[#This Row],[art]]="70"),tabDaten[[#This Row],[Rechnung]],tabDaten[[#This Row],[Rechnung]]*-1)</f>
        <v>-841.6</v>
      </c>
      <c r="N2588" s="44">
        <v>1</v>
      </c>
      <c r="O2588" s="45" t="s">
        <v>1327</v>
      </c>
      <c r="P2588" s="45" t="s">
        <v>1379</v>
      </c>
      <c r="Q2588" s="45" t="s">
        <v>1674</v>
      </c>
      <c r="R2588" s="45" t="s">
        <v>1145</v>
      </c>
      <c r="S2588" s="45" t="s">
        <v>1546</v>
      </c>
      <c r="T2588" s="44" t="s">
        <v>1911</v>
      </c>
      <c r="U2588" s="46">
        <v>0</v>
      </c>
      <c r="V2588" s="46">
        <v>-841.6</v>
      </c>
    </row>
    <row r="2589" spans="2:22" x14ac:dyDescent="0.2">
      <c r="B2589" s="19" t="str">
        <f>IF(tabDaten[[#This Row],[MandNr]]="","Fehler",IF(tabDaten[[#This Row],[MandNr]]=1,"1 Stadt Bad Rappenau","2 Eigenbetrieb Stadtenwässerung"))</f>
        <v>1 Stadt Bad Rappenau</v>
      </c>
      <c r="C2589" s="19" t="str">
        <f>IF(OR(tabDaten[[#This Row],[art]]="00",tabDaten[[#This Row],[art]]="01",tabDaten[[#This Row],[art]]="60",tabDaten[[#This Row],[art]]="61"),"0 Verwaltungshaushalt","1 Vermögenshaushalt")</f>
        <v>0 Verwaltungshaushalt</v>
      </c>
      <c r="D2589" s="19" t="str">
        <f>VLOOKUP(tabDaten[[#This Row],[art]],tabKontenart[],2,FALSE)</f>
        <v>00 Einnahmen VerwaltungsHH</v>
      </c>
      <c r="E2589" s="19" t="str">
        <f>LEFT(tabDaten[[#This Row],[Gld]],1) &amp; "    " &amp;VLOOKUP((tabDaten[[#This Row],[MandNr]]&amp;"x"&amp;LEFT(tabDaten[[#This Row],[Gld]],1)),tabGliederung[],2,FALSE)</f>
        <v>7    öffentliche Einrichtungen,  Wirtschaftsförderung</v>
      </c>
      <c r="F2589" s="19" t="str">
        <f>LEFT(tabDaten[[#This Row],[Gld]],2) &amp; "    " &amp;VLOOKUP((tabDaten[[#This Row],[MandNr]]&amp;"x"&amp;LEFT(tabDaten[[#This Row],[Gld]],2)),tabGliederung[],2,FALSE)</f>
        <v xml:space="preserve">75    Bestattungswesen </v>
      </c>
      <c r="G258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89" s="19" t="str">
        <f>LEFT(tabDaten[[#This Row],[Gld]],4) &amp; "    " &amp;VLOOKUP((tabDaten[[#This Row],[MandNr]]&amp;"x"&amp;LEFT(tabDaten[[#This Row],[Gld]],4)),tabGliederung[],2,FALSE)</f>
        <v xml:space="preserve">7501    Friedhof Babstadt </v>
      </c>
      <c r="I2589" s="19" t="str">
        <f>IF(OR(LEFT(tabDaten[[#This Row],[Grp]],1)*1=3,LEFT(tabDaten[[#This Row],[Grp]],1)*1=9),LEFT(tabDaten[[#This Row],[Grp]],2),LEFT(tabDaten[[#This Row],[Grp]],1))</f>
        <v>1</v>
      </c>
      <c r="J2589" s="19" t="str">
        <f>VLOOKUP(tabDaten[[#This Row],[GrpKurz]],tabGruppierung[],2,FALSE)</f>
        <v>E   Einnahmen aus Verwaltung und Betrieb</v>
      </c>
      <c r="K258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7501-110000/10    Bestattungsgebühren   </v>
      </c>
      <c r="L2589" s="20">
        <f>IF(OR(tabDaten[[#This Row],[art]]="00",tabDaten[[#This Row],[art]]="10"),tabDaten[[#This Row],[Plan]],tabDaten[[#This Row],[Plan]]*-1)</f>
        <v>0</v>
      </c>
      <c r="M2589" s="21">
        <f>IF(OR(tabDaten[[#This Row],[art]]="00",tabDaten[[#This Row],[art]]="10",tabDaten[[#This Row],[art]]="60",tabDaten[[#This Row],[art]]="70"),tabDaten[[#This Row],[Rechnung]],tabDaten[[#This Row],[Rechnung]]*-1)</f>
        <v>10664.9</v>
      </c>
      <c r="N2589" s="44">
        <v>1</v>
      </c>
      <c r="O2589" s="45" t="s">
        <v>1327</v>
      </c>
      <c r="P2589" s="45" t="s">
        <v>1380</v>
      </c>
      <c r="Q2589" s="45" t="s">
        <v>1674</v>
      </c>
      <c r="R2589" s="45" t="s">
        <v>1024</v>
      </c>
      <c r="S2589" s="45" t="s">
        <v>1546</v>
      </c>
      <c r="T2589" s="44" t="s">
        <v>65</v>
      </c>
      <c r="U2589" s="46">
        <v>0</v>
      </c>
      <c r="V2589" s="46">
        <v>10664.9</v>
      </c>
    </row>
    <row r="2590" spans="2:22" x14ac:dyDescent="0.2">
      <c r="B2590" s="19" t="str">
        <f>IF(tabDaten[[#This Row],[MandNr]]="","Fehler",IF(tabDaten[[#This Row],[MandNr]]=1,"1 Stadt Bad Rappenau","2 Eigenbetrieb Stadtenwässerung"))</f>
        <v>1 Stadt Bad Rappenau</v>
      </c>
      <c r="C2590" s="19" t="str">
        <f>IF(OR(tabDaten[[#This Row],[art]]="00",tabDaten[[#This Row],[art]]="01",tabDaten[[#This Row],[art]]="60",tabDaten[[#This Row],[art]]="61"),"0 Verwaltungshaushalt","1 Vermögenshaushalt")</f>
        <v>0 Verwaltungshaushalt</v>
      </c>
      <c r="D2590" s="19" t="str">
        <f>VLOOKUP(tabDaten[[#This Row],[art]],tabKontenart[],2,FALSE)</f>
        <v>00 Einnahmen VerwaltungsHH</v>
      </c>
      <c r="E2590" s="19" t="str">
        <f>LEFT(tabDaten[[#This Row],[Gld]],1) &amp; "    " &amp;VLOOKUP((tabDaten[[#This Row],[MandNr]]&amp;"x"&amp;LEFT(tabDaten[[#This Row],[Gld]],1)),tabGliederung[],2,FALSE)</f>
        <v>7    öffentliche Einrichtungen,  Wirtschaftsförderung</v>
      </c>
      <c r="F2590" s="19" t="str">
        <f>LEFT(tabDaten[[#This Row],[Gld]],2) &amp; "    " &amp;VLOOKUP((tabDaten[[#This Row],[MandNr]]&amp;"x"&amp;LEFT(tabDaten[[#This Row],[Gld]],2)),tabGliederung[],2,FALSE)</f>
        <v xml:space="preserve">75    Bestattungswesen </v>
      </c>
      <c r="G259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0" s="19" t="str">
        <f>LEFT(tabDaten[[#This Row],[Gld]],4) &amp; "    " &amp;VLOOKUP((tabDaten[[#This Row],[MandNr]]&amp;"x"&amp;LEFT(tabDaten[[#This Row],[Gld]],4)),tabGliederung[],2,FALSE)</f>
        <v xml:space="preserve">7501    Friedhof Babstadt </v>
      </c>
      <c r="I2590" s="19" t="str">
        <f>IF(OR(LEFT(tabDaten[[#This Row],[Grp]],1)*1=3,LEFT(tabDaten[[#This Row],[Grp]],1)*1=9),LEFT(tabDaten[[#This Row],[Grp]],2),LEFT(tabDaten[[#This Row],[Grp]],1))</f>
        <v>1</v>
      </c>
      <c r="J2590" s="19" t="str">
        <f>VLOOKUP(tabDaten[[#This Row],[GrpKurz]],tabGruppierung[],2,FALSE)</f>
        <v>E   Einnahmen aus Verwaltung und Betrieb</v>
      </c>
      <c r="K259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7501-110000/20    Benutzungsgebühren   </v>
      </c>
      <c r="L2590" s="20">
        <f>IF(OR(tabDaten[[#This Row],[art]]="00",tabDaten[[#This Row],[art]]="10"),tabDaten[[#This Row],[Plan]],tabDaten[[#This Row],[Plan]]*-1)</f>
        <v>0</v>
      </c>
      <c r="M2590" s="21">
        <f>IF(OR(tabDaten[[#This Row],[art]]="00",tabDaten[[#This Row],[art]]="10",tabDaten[[#This Row],[art]]="60",tabDaten[[#This Row],[art]]="70"),tabDaten[[#This Row],[Rechnung]],tabDaten[[#This Row],[Rechnung]]*-1)</f>
        <v>19760.62</v>
      </c>
      <c r="N2590" s="44">
        <v>1</v>
      </c>
      <c r="O2590" s="45" t="s">
        <v>1327</v>
      </c>
      <c r="P2590" s="45" t="s">
        <v>1380</v>
      </c>
      <c r="Q2590" s="45" t="s">
        <v>1674</v>
      </c>
      <c r="R2590" s="45" t="s">
        <v>1058</v>
      </c>
      <c r="S2590" s="45" t="s">
        <v>1546</v>
      </c>
      <c r="T2590" s="44" t="s">
        <v>56</v>
      </c>
      <c r="U2590" s="46">
        <v>0</v>
      </c>
      <c r="V2590" s="46">
        <v>19760.62</v>
      </c>
    </row>
    <row r="2591" spans="2:22" x14ac:dyDescent="0.2">
      <c r="B2591" s="19" t="str">
        <f>IF(tabDaten[[#This Row],[MandNr]]="","Fehler",IF(tabDaten[[#This Row],[MandNr]]=1,"1 Stadt Bad Rappenau","2 Eigenbetrieb Stadtenwässerung"))</f>
        <v>1 Stadt Bad Rappenau</v>
      </c>
      <c r="C2591" s="19" t="str">
        <f>IF(OR(tabDaten[[#This Row],[art]]="00",tabDaten[[#This Row],[art]]="01",tabDaten[[#This Row],[art]]="60",tabDaten[[#This Row],[art]]="61"),"0 Verwaltungshaushalt","1 Vermögenshaushalt")</f>
        <v>0 Verwaltungshaushalt</v>
      </c>
      <c r="D2591" s="19" t="str">
        <f>VLOOKUP(tabDaten[[#This Row],[art]],tabKontenart[],2,FALSE)</f>
        <v>00 Einnahmen VerwaltungsHH</v>
      </c>
      <c r="E2591" s="19" t="str">
        <f>LEFT(tabDaten[[#This Row],[Gld]],1) &amp; "    " &amp;VLOOKUP((tabDaten[[#This Row],[MandNr]]&amp;"x"&amp;LEFT(tabDaten[[#This Row],[Gld]],1)),tabGliederung[],2,FALSE)</f>
        <v>7    öffentliche Einrichtungen,  Wirtschaftsförderung</v>
      </c>
      <c r="F2591" s="19" t="str">
        <f>LEFT(tabDaten[[#This Row],[Gld]],2) &amp; "    " &amp;VLOOKUP((tabDaten[[#This Row],[MandNr]]&amp;"x"&amp;LEFT(tabDaten[[#This Row],[Gld]],2)),tabGliederung[],2,FALSE)</f>
        <v xml:space="preserve">75    Bestattungswesen </v>
      </c>
      <c r="G259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1" s="19" t="str">
        <f>LEFT(tabDaten[[#This Row],[Gld]],4) &amp; "    " &amp;VLOOKUP((tabDaten[[#This Row],[MandNr]]&amp;"x"&amp;LEFT(tabDaten[[#This Row],[Gld]],4)),tabGliederung[],2,FALSE)</f>
        <v xml:space="preserve">7501    Friedhof Babstadt </v>
      </c>
      <c r="I2591" s="19" t="str">
        <f>IF(OR(LEFT(tabDaten[[#This Row],[Grp]],1)*1=3,LEFT(tabDaten[[#This Row],[Grp]],1)*1=9),LEFT(tabDaten[[#This Row],[Grp]],2),LEFT(tabDaten[[#This Row],[Grp]],1))</f>
        <v>1</v>
      </c>
      <c r="J2591" s="19" t="str">
        <f>VLOOKUP(tabDaten[[#This Row],[GrpKurz]],tabGruppierung[],2,FALSE)</f>
        <v>E   Einnahmen aus Verwaltung und Betrieb</v>
      </c>
      <c r="K259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7501-110000/30    Genehmigungen   </v>
      </c>
      <c r="L2591" s="20">
        <f>IF(OR(tabDaten[[#This Row],[art]]="00",tabDaten[[#This Row],[art]]="10"),tabDaten[[#This Row],[Plan]],tabDaten[[#This Row],[Plan]]*-1)</f>
        <v>0</v>
      </c>
      <c r="M2591" s="21">
        <f>IF(OR(tabDaten[[#This Row],[art]]="00",tabDaten[[#This Row],[art]]="10",tabDaten[[#This Row],[art]]="60",tabDaten[[#This Row],[art]]="70"),tabDaten[[#This Row],[Rechnung]],tabDaten[[#This Row],[Rechnung]]*-1)</f>
        <v>265</v>
      </c>
      <c r="N2591" s="44">
        <v>1</v>
      </c>
      <c r="O2591" s="45" t="s">
        <v>1327</v>
      </c>
      <c r="P2591" s="45" t="s">
        <v>1380</v>
      </c>
      <c r="Q2591" s="45" t="s">
        <v>1674</v>
      </c>
      <c r="R2591" s="45" t="s">
        <v>1111</v>
      </c>
      <c r="S2591" s="45" t="s">
        <v>1546</v>
      </c>
      <c r="T2591" s="44" t="s">
        <v>1910</v>
      </c>
      <c r="U2591" s="46">
        <v>0</v>
      </c>
      <c r="V2591" s="46">
        <v>265</v>
      </c>
    </row>
    <row r="2592" spans="2:22" x14ac:dyDescent="0.2">
      <c r="B2592" s="19" t="str">
        <f>IF(tabDaten[[#This Row],[MandNr]]="","Fehler",IF(tabDaten[[#This Row],[MandNr]]=1,"1 Stadt Bad Rappenau","2 Eigenbetrieb Stadtenwässerung"))</f>
        <v>1 Stadt Bad Rappenau</v>
      </c>
      <c r="C2592" s="19" t="str">
        <f>IF(OR(tabDaten[[#This Row],[art]]="00",tabDaten[[#This Row],[art]]="01",tabDaten[[#This Row],[art]]="60",tabDaten[[#This Row],[art]]="61"),"0 Verwaltungshaushalt","1 Vermögenshaushalt")</f>
        <v>0 Verwaltungshaushalt</v>
      </c>
      <c r="D2592" s="19" t="str">
        <f>VLOOKUP(tabDaten[[#This Row],[art]],tabKontenart[],2,FALSE)</f>
        <v>00 Einnahmen VerwaltungsHH</v>
      </c>
      <c r="E2592" s="19" t="str">
        <f>LEFT(tabDaten[[#This Row],[Gld]],1) &amp; "    " &amp;VLOOKUP((tabDaten[[#This Row],[MandNr]]&amp;"x"&amp;LEFT(tabDaten[[#This Row],[Gld]],1)),tabGliederung[],2,FALSE)</f>
        <v>7    öffentliche Einrichtungen,  Wirtschaftsförderung</v>
      </c>
      <c r="F2592" s="19" t="str">
        <f>LEFT(tabDaten[[#This Row],[Gld]],2) &amp; "    " &amp;VLOOKUP((tabDaten[[#This Row],[MandNr]]&amp;"x"&amp;LEFT(tabDaten[[#This Row],[Gld]],2)),tabGliederung[],2,FALSE)</f>
        <v xml:space="preserve">75    Bestattungswesen </v>
      </c>
      <c r="G259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2" s="19" t="str">
        <f>LEFT(tabDaten[[#This Row],[Gld]],4) &amp; "    " &amp;VLOOKUP((tabDaten[[#This Row],[MandNr]]&amp;"x"&amp;LEFT(tabDaten[[#This Row],[Gld]],4)),tabGliederung[],2,FALSE)</f>
        <v xml:space="preserve">7501    Friedhof Babstadt </v>
      </c>
      <c r="I2592" s="19" t="str">
        <f>IF(OR(LEFT(tabDaten[[#This Row],[Grp]],1)*1=3,LEFT(tabDaten[[#This Row],[Grp]],1)*1=9),LEFT(tabDaten[[#This Row],[Grp]],2),LEFT(tabDaten[[#This Row],[Grp]],1))</f>
        <v>1</v>
      </c>
      <c r="J2592" s="19" t="str">
        <f>VLOOKUP(tabDaten[[#This Row],[GrpKurz]],tabGruppierung[],2,FALSE)</f>
        <v>E   Einnahmen aus Verwaltung und Betrieb</v>
      </c>
      <c r="K259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7501-110000/40    Auslagen u.ä.   </v>
      </c>
      <c r="L2592" s="20">
        <f>IF(OR(tabDaten[[#This Row],[art]]="00",tabDaten[[#This Row],[art]]="10"),tabDaten[[#This Row],[Plan]],tabDaten[[#This Row],[Plan]]*-1)</f>
        <v>0</v>
      </c>
      <c r="M2592" s="21">
        <f>IF(OR(tabDaten[[#This Row],[art]]="00",tabDaten[[#This Row],[art]]="10",tabDaten[[#This Row],[art]]="60",tabDaten[[#This Row],[art]]="70"),tabDaten[[#This Row],[Rechnung]],tabDaten[[#This Row],[Rechnung]]*-1)</f>
        <v>-73.28</v>
      </c>
      <c r="N2592" s="44">
        <v>1</v>
      </c>
      <c r="O2592" s="45" t="s">
        <v>1327</v>
      </c>
      <c r="P2592" s="45" t="s">
        <v>1380</v>
      </c>
      <c r="Q2592" s="45" t="s">
        <v>1674</v>
      </c>
      <c r="R2592" s="45" t="s">
        <v>1145</v>
      </c>
      <c r="S2592" s="45" t="s">
        <v>1546</v>
      </c>
      <c r="T2592" s="44" t="s">
        <v>1911</v>
      </c>
      <c r="U2592" s="46">
        <v>0</v>
      </c>
      <c r="V2592" s="46">
        <v>-73.28</v>
      </c>
    </row>
    <row r="2593" spans="2:22" x14ac:dyDescent="0.2">
      <c r="B2593" s="19" t="str">
        <f>IF(tabDaten[[#This Row],[MandNr]]="","Fehler",IF(tabDaten[[#This Row],[MandNr]]=1,"1 Stadt Bad Rappenau","2 Eigenbetrieb Stadtenwässerung"))</f>
        <v>1 Stadt Bad Rappenau</v>
      </c>
      <c r="C2593" s="19" t="str">
        <f>IF(OR(tabDaten[[#This Row],[art]]="00",tabDaten[[#This Row],[art]]="01",tabDaten[[#This Row],[art]]="60",tabDaten[[#This Row],[art]]="61"),"0 Verwaltungshaushalt","1 Vermögenshaushalt")</f>
        <v>0 Verwaltungshaushalt</v>
      </c>
      <c r="D2593" s="19" t="str">
        <f>VLOOKUP(tabDaten[[#This Row],[art]],tabKontenart[],2,FALSE)</f>
        <v>00 Einnahmen VerwaltungsHH</v>
      </c>
      <c r="E2593" s="19" t="str">
        <f>LEFT(tabDaten[[#This Row],[Gld]],1) &amp; "    " &amp;VLOOKUP((tabDaten[[#This Row],[MandNr]]&amp;"x"&amp;LEFT(tabDaten[[#This Row],[Gld]],1)),tabGliederung[],2,FALSE)</f>
        <v>7    öffentliche Einrichtungen,  Wirtschaftsförderung</v>
      </c>
      <c r="F2593" s="19" t="str">
        <f>LEFT(tabDaten[[#This Row],[Gld]],2) &amp; "    " &amp;VLOOKUP((tabDaten[[#This Row],[MandNr]]&amp;"x"&amp;LEFT(tabDaten[[#This Row],[Gld]],2)),tabGliederung[],2,FALSE)</f>
        <v xml:space="preserve">75    Bestattungswesen </v>
      </c>
      <c r="G259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3" s="19" t="str">
        <f>LEFT(tabDaten[[#This Row],[Gld]],4) &amp; "    " &amp;VLOOKUP((tabDaten[[#This Row],[MandNr]]&amp;"x"&amp;LEFT(tabDaten[[#This Row],[Gld]],4)),tabGliederung[],2,FALSE)</f>
        <v xml:space="preserve">7502    Friedhof Bonfeld </v>
      </c>
      <c r="I2593" s="19" t="str">
        <f>IF(OR(LEFT(tabDaten[[#This Row],[Grp]],1)*1=3,LEFT(tabDaten[[#This Row],[Grp]],1)*1=9),LEFT(tabDaten[[#This Row],[Grp]],2),LEFT(tabDaten[[#This Row],[Grp]],1))</f>
        <v>1</v>
      </c>
      <c r="J2593" s="19" t="str">
        <f>VLOOKUP(tabDaten[[#This Row],[GrpKurz]],tabGruppierung[],2,FALSE)</f>
        <v>E   Einnahmen aus Verwaltung und Betrieb</v>
      </c>
      <c r="K259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7502-110000/10    Bestattungsgebühren   </v>
      </c>
      <c r="L2593" s="20">
        <f>IF(OR(tabDaten[[#This Row],[art]]="00",tabDaten[[#This Row],[art]]="10"),tabDaten[[#This Row],[Plan]],tabDaten[[#This Row],[Plan]]*-1)</f>
        <v>0</v>
      </c>
      <c r="M2593" s="21">
        <f>IF(OR(tabDaten[[#This Row],[art]]="00",tabDaten[[#This Row],[art]]="10",tabDaten[[#This Row],[art]]="60",tabDaten[[#This Row],[art]]="70"),tabDaten[[#This Row],[Rechnung]],tabDaten[[#This Row],[Rechnung]]*-1)</f>
        <v>26636.799999999999</v>
      </c>
      <c r="N2593" s="44">
        <v>1</v>
      </c>
      <c r="O2593" s="45" t="s">
        <v>1327</v>
      </c>
      <c r="P2593" s="45" t="s">
        <v>1381</v>
      </c>
      <c r="Q2593" s="45" t="s">
        <v>1674</v>
      </c>
      <c r="R2593" s="45" t="s">
        <v>1024</v>
      </c>
      <c r="S2593" s="45" t="s">
        <v>1546</v>
      </c>
      <c r="T2593" s="44" t="s">
        <v>65</v>
      </c>
      <c r="U2593" s="46">
        <v>0</v>
      </c>
      <c r="V2593" s="46">
        <v>26636.799999999999</v>
      </c>
    </row>
    <row r="2594" spans="2:22" x14ac:dyDescent="0.2">
      <c r="B2594" s="19" t="str">
        <f>IF(tabDaten[[#This Row],[MandNr]]="","Fehler",IF(tabDaten[[#This Row],[MandNr]]=1,"1 Stadt Bad Rappenau","2 Eigenbetrieb Stadtenwässerung"))</f>
        <v>1 Stadt Bad Rappenau</v>
      </c>
      <c r="C2594" s="19" t="str">
        <f>IF(OR(tabDaten[[#This Row],[art]]="00",tabDaten[[#This Row],[art]]="01",tabDaten[[#This Row],[art]]="60",tabDaten[[#This Row],[art]]="61"),"0 Verwaltungshaushalt","1 Vermögenshaushalt")</f>
        <v>0 Verwaltungshaushalt</v>
      </c>
      <c r="D2594" s="19" t="str">
        <f>VLOOKUP(tabDaten[[#This Row],[art]],tabKontenart[],2,FALSE)</f>
        <v>00 Einnahmen VerwaltungsHH</v>
      </c>
      <c r="E2594" s="19" t="str">
        <f>LEFT(tabDaten[[#This Row],[Gld]],1) &amp; "    " &amp;VLOOKUP((tabDaten[[#This Row],[MandNr]]&amp;"x"&amp;LEFT(tabDaten[[#This Row],[Gld]],1)),tabGliederung[],2,FALSE)</f>
        <v>7    öffentliche Einrichtungen,  Wirtschaftsförderung</v>
      </c>
      <c r="F2594" s="19" t="str">
        <f>LEFT(tabDaten[[#This Row],[Gld]],2) &amp; "    " &amp;VLOOKUP((tabDaten[[#This Row],[MandNr]]&amp;"x"&amp;LEFT(tabDaten[[#This Row],[Gld]],2)),tabGliederung[],2,FALSE)</f>
        <v xml:space="preserve">75    Bestattungswesen </v>
      </c>
      <c r="G259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4" s="19" t="str">
        <f>LEFT(tabDaten[[#This Row],[Gld]],4) &amp; "    " &amp;VLOOKUP((tabDaten[[#This Row],[MandNr]]&amp;"x"&amp;LEFT(tabDaten[[#This Row],[Gld]],4)),tabGliederung[],2,FALSE)</f>
        <v xml:space="preserve">7502    Friedhof Bonfeld </v>
      </c>
      <c r="I2594" s="19" t="str">
        <f>IF(OR(LEFT(tabDaten[[#This Row],[Grp]],1)*1=3,LEFT(tabDaten[[#This Row],[Grp]],1)*1=9),LEFT(tabDaten[[#This Row],[Grp]],2),LEFT(tabDaten[[#This Row],[Grp]],1))</f>
        <v>1</v>
      </c>
      <c r="J2594" s="19" t="str">
        <f>VLOOKUP(tabDaten[[#This Row],[GrpKurz]],tabGruppierung[],2,FALSE)</f>
        <v>E   Einnahmen aus Verwaltung und Betrieb</v>
      </c>
      <c r="K259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7502-110000/20    Benutzungsgebühren   </v>
      </c>
      <c r="L2594" s="20">
        <f>IF(OR(tabDaten[[#This Row],[art]]="00",tabDaten[[#This Row],[art]]="10"),tabDaten[[#This Row],[Plan]],tabDaten[[#This Row],[Plan]]*-1)</f>
        <v>0</v>
      </c>
      <c r="M2594" s="21">
        <f>IF(OR(tabDaten[[#This Row],[art]]="00",tabDaten[[#This Row],[art]]="10",tabDaten[[#This Row],[art]]="60",tabDaten[[#This Row],[art]]="70"),tabDaten[[#This Row],[Rechnung]],tabDaten[[#This Row],[Rechnung]]*-1)</f>
        <v>29163.4</v>
      </c>
      <c r="N2594" s="44">
        <v>1</v>
      </c>
      <c r="O2594" s="45" t="s">
        <v>1327</v>
      </c>
      <c r="P2594" s="45" t="s">
        <v>1381</v>
      </c>
      <c r="Q2594" s="45" t="s">
        <v>1674</v>
      </c>
      <c r="R2594" s="45" t="s">
        <v>1058</v>
      </c>
      <c r="S2594" s="45" t="s">
        <v>1546</v>
      </c>
      <c r="T2594" s="44" t="s">
        <v>56</v>
      </c>
      <c r="U2594" s="46">
        <v>0</v>
      </c>
      <c r="V2594" s="46">
        <v>29163.4</v>
      </c>
    </row>
    <row r="2595" spans="2:22" x14ac:dyDescent="0.2">
      <c r="B2595" s="19" t="str">
        <f>IF(tabDaten[[#This Row],[MandNr]]="","Fehler",IF(tabDaten[[#This Row],[MandNr]]=1,"1 Stadt Bad Rappenau","2 Eigenbetrieb Stadtenwässerung"))</f>
        <v>1 Stadt Bad Rappenau</v>
      </c>
      <c r="C2595" s="19" t="str">
        <f>IF(OR(tabDaten[[#This Row],[art]]="00",tabDaten[[#This Row],[art]]="01",tabDaten[[#This Row],[art]]="60",tabDaten[[#This Row],[art]]="61"),"0 Verwaltungshaushalt","1 Vermögenshaushalt")</f>
        <v>0 Verwaltungshaushalt</v>
      </c>
      <c r="D2595" s="19" t="str">
        <f>VLOOKUP(tabDaten[[#This Row],[art]],tabKontenart[],2,FALSE)</f>
        <v>00 Einnahmen VerwaltungsHH</v>
      </c>
      <c r="E2595" s="19" t="str">
        <f>LEFT(tabDaten[[#This Row],[Gld]],1) &amp; "    " &amp;VLOOKUP((tabDaten[[#This Row],[MandNr]]&amp;"x"&amp;LEFT(tabDaten[[#This Row],[Gld]],1)),tabGliederung[],2,FALSE)</f>
        <v>7    öffentliche Einrichtungen,  Wirtschaftsförderung</v>
      </c>
      <c r="F2595" s="19" t="str">
        <f>LEFT(tabDaten[[#This Row],[Gld]],2) &amp; "    " &amp;VLOOKUP((tabDaten[[#This Row],[MandNr]]&amp;"x"&amp;LEFT(tabDaten[[#This Row],[Gld]],2)),tabGliederung[],2,FALSE)</f>
        <v xml:space="preserve">75    Bestattungswesen </v>
      </c>
      <c r="G259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5" s="19" t="str">
        <f>LEFT(tabDaten[[#This Row],[Gld]],4) &amp; "    " &amp;VLOOKUP((tabDaten[[#This Row],[MandNr]]&amp;"x"&amp;LEFT(tabDaten[[#This Row],[Gld]],4)),tabGliederung[],2,FALSE)</f>
        <v xml:space="preserve">7502    Friedhof Bonfeld </v>
      </c>
      <c r="I2595" s="19" t="str">
        <f>IF(OR(LEFT(tabDaten[[#This Row],[Grp]],1)*1=3,LEFT(tabDaten[[#This Row],[Grp]],1)*1=9),LEFT(tabDaten[[#This Row],[Grp]],2),LEFT(tabDaten[[#This Row],[Grp]],1))</f>
        <v>1</v>
      </c>
      <c r="J2595" s="19" t="str">
        <f>VLOOKUP(tabDaten[[#This Row],[GrpKurz]],tabGruppierung[],2,FALSE)</f>
        <v>E   Einnahmen aus Verwaltung und Betrieb</v>
      </c>
      <c r="K259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7502-110000/30    Genehmigungen   </v>
      </c>
      <c r="L2595" s="20">
        <f>IF(OR(tabDaten[[#This Row],[art]]="00",tabDaten[[#This Row],[art]]="10"),tabDaten[[#This Row],[Plan]],tabDaten[[#This Row],[Plan]]*-1)</f>
        <v>0</v>
      </c>
      <c r="M2595" s="21">
        <f>IF(OR(tabDaten[[#This Row],[art]]="00",tabDaten[[#This Row],[art]]="10",tabDaten[[#This Row],[art]]="60",tabDaten[[#This Row],[art]]="70"),tabDaten[[#This Row],[Rechnung]],tabDaten[[#This Row],[Rechnung]]*-1)</f>
        <v>370</v>
      </c>
      <c r="N2595" s="44">
        <v>1</v>
      </c>
      <c r="O2595" s="45" t="s">
        <v>1327</v>
      </c>
      <c r="P2595" s="45" t="s">
        <v>1381</v>
      </c>
      <c r="Q2595" s="45" t="s">
        <v>1674</v>
      </c>
      <c r="R2595" s="45" t="s">
        <v>1111</v>
      </c>
      <c r="S2595" s="45" t="s">
        <v>1546</v>
      </c>
      <c r="T2595" s="44" t="s">
        <v>1910</v>
      </c>
      <c r="U2595" s="46">
        <v>0</v>
      </c>
      <c r="V2595" s="46">
        <v>370</v>
      </c>
    </row>
    <row r="2596" spans="2:22" x14ac:dyDescent="0.2">
      <c r="B2596" s="19" t="str">
        <f>IF(tabDaten[[#This Row],[MandNr]]="","Fehler",IF(tabDaten[[#This Row],[MandNr]]=1,"1 Stadt Bad Rappenau","2 Eigenbetrieb Stadtenwässerung"))</f>
        <v>1 Stadt Bad Rappenau</v>
      </c>
      <c r="C2596" s="19" t="str">
        <f>IF(OR(tabDaten[[#This Row],[art]]="00",tabDaten[[#This Row],[art]]="01",tabDaten[[#This Row],[art]]="60",tabDaten[[#This Row],[art]]="61"),"0 Verwaltungshaushalt","1 Vermögenshaushalt")</f>
        <v>0 Verwaltungshaushalt</v>
      </c>
      <c r="D2596" s="19" t="str">
        <f>VLOOKUP(tabDaten[[#This Row],[art]],tabKontenart[],2,FALSE)</f>
        <v>00 Einnahmen VerwaltungsHH</v>
      </c>
      <c r="E2596" s="19" t="str">
        <f>LEFT(tabDaten[[#This Row],[Gld]],1) &amp; "    " &amp;VLOOKUP((tabDaten[[#This Row],[MandNr]]&amp;"x"&amp;LEFT(tabDaten[[#This Row],[Gld]],1)),tabGliederung[],2,FALSE)</f>
        <v>7    öffentliche Einrichtungen,  Wirtschaftsförderung</v>
      </c>
      <c r="F2596" s="19" t="str">
        <f>LEFT(tabDaten[[#This Row],[Gld]],2) &amp; "    " &amp;VLOOKUP((tabDaten[[#This Row],[MandNr]]&amp;"x"&amp;LEFT(tabDaten[[#This Row],[Gld]],2)),tabGliederung[],2,FALSE)</f>
        <v xml:space="preserve">75    Bestattungswesen </v>
      </c>
      <c r="G259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6" s="19" t="str">
        <f>LEFT(tabDaten[[#This Row],[Gld]],4) &amp; "    " &amp;VLOOKUP((tabDaten[[#This Row],[MandNr]]&amp;"x"&amp;LEFT(tabDaten[[#This Row],[Gld]],4)),tabGliederung[],2,FALSE)</f>
        <v xml:space="preserve">7503    Friedhof Fürfeld </v>
      </c>
      <c r="I2596" s="19" t="str">
        <f>IF(OR(LEFT(tabDaten[[#This Row],[Grp]],1)*1=3,LEFT(tabDaten[[#This Row],[Grp]],1)*1=9),LEFT(tabDaten[[#This Row],[Grp]],2),LEFT(tabDaten[[#This Row],[Grp]],1))</f>
        <v>1</v>
      </c>
      <c r="J2596" s="19" t="str">
        <f>VLOOKUP(tabDaten[[#This Row],[GrpKurz]],tabGruppierung[],2,FALSE)</f>
        <v>E   Einnahmen aus Verwaltung und Betrieb</v>
      </c>
      <c r="K259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7503-110000/10    Bestattungsgebühren   </v>
      </c>
      <c r="L2596" s="20">
        <f>IF(OR(tabDaten[[#This Row],[art]]="00",tabDaten[[#This Row],[art]]="10"),tabDaten[[#This Row],[Plan]],tabDaten[[#This Row],[Plan]]*-1)</f>
        <v>0</v>
      </c>
      <c r="M2596" s="21">
        <f>IF(OR(tabDaten[[#This Row],[art]]="00",tabDaten[[#This Row],[art]]="10",tabDaten[[#This Row],[art]]="60",tabDaten[[#This Row],[art]]="70"),tabDaten[[#This Row],[Rechnung]],tabDaten[[#This Row],[Rechnung]]*-1)</f>
        <v>17648.3</v>
      </c>
      <c r="N2596" s="44">
        <v>1</v>
      </c>
      <c r="O2596" s="45" t="s">
        <v>1327</v>
      </c>
      <c r="P2596" s="45" t="s">
        <v>1382</v>
      </c>
      <c r="Q2596" s="45" t="s">
        <v>1674</v>
      </c>
      <c r="R2596" s="45" t="s">
        <v>1024</v>
      </c>
      <c r="S2596" s="45" t="s">
        <v>1546</v>
      </c>
      <c r="T2596" s="44" t="s">
        <v>65</v>
      </c>
      <c r="U2596" s="46">
        <v>0</v>
      </c>
      <c r="V2596" s="46">
        <v>17648.3</v>
      </c>
    </row>
    <row r="2597" spans="2:22" x14ac:dyDescent="0.2">
      <c r="B2597" s="19" t="str">
        <f>IF(tabDaten[[#This Row],[MandNr]]="","Fehler",IF(tabDaten[[#This Row],[MandNr]]=1,"1 Stadt Bad Rappenau","2 Eigenbetrieb Stadtenwässerung"))</f>
        <v>1 Stadt Bad Rappenau</v>
      </c>
      <c r="C2597" s="19" t="str">
        <f>IF(OR(tabDaten[[#This Row],[art]]="00",tabDaten[[#This Row],[art]]="01",tabDaten[[#This Row],[art]]="60",tabDaten[[#This Row],[art]]="61"),"0 Verwaltungshaushalt","1 Vermögenshaushalt")</f>
        <v>0 Verwaltungshaushalt</v>
      </c>
      <c r="D2597" s="19" t="str">
        <f>VLOOKUP(tabDaten[[#This Row],[art]],tabKontenart[],2,FALSE)</f>
        <v>00 Einnahmen VerwaltungsHH</v>
      </c>
      <c r="E2597" s="19" t="str">
        <f>LEFT(tabDaten[[#This Row],[Gld]],1) &amp; "    " &amp;VLOOKUP((tabDaten[[#This Row],[MandNr]]&amp;"x"&amp;LEFT(tabDaten[[#This Row],[Gld]],1)),tabGliederung[],2,FALSE)</f>
        <v>7    öffentliche Einrichtungen,  Wirtschaftsförderung</v>
      </c>
      <c r="F2597" s="19" t="str">
        <f>LEFT(tabDaten[[#This Row],[Gld]],2) &amp; "    " &amp;VLOOKUP((tabDaten[[#This Row],[MandNr]]&amp;"x"&amp;LEFT(tabDaten[[#This Row],[Gld]],2)),tabGliederung[],2,FALSE)</f>
        <v xml:space="preserve">75    Bestattungswesen </v>
      </c>
      <c r="G259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7" s="19" t="str">
        <f>LEFT(tabDaten[[#This Row],[Gld]],4) &amp; "    " &amp;VLOOKUP((tabDaten[[#This Row],[MandNr]]&amp;"x"&amp;LEFT(tabDaten[[#This Row],[Gld]],4)),tabGliederung[],2,FALSE)</f>
        <v xml:space="preserve">7503    Friedhof Fürfeld </v>
      </c>
      <c r="I2597" s="19" t="str">
        <f>IF(OR(LEFT(tabDaten[[#This Row],[Grp]],1)*1=3,LEFT(tabDaten[[#This Row],[Grp]],1)*1=9),LEFT(tabDaten[[#This Row],[Grp]],2),LEFT(tabDaten[[#This Row],[Grp]],1))</f>
        <v>1</v>
      </c>
      <c r="J2597" s="19" t="str">
        <f>VLOOKUP(tabDaten[[#This Row],[GrpKurz]],tabGruppierung[],2,FALSE)</f>
        <v>E   Einnahmen aus Verwaltung und Betrieb</v>
      </c>
      <c r="K259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7503-110000/20    Benutzungsgebühren   </v>
      </c>
      <c r="L2597" s="20">
        <f>IF(OR(tabDaten[[#This Row],[art]]="00",tabDaten[[#This Row],[art]]="10"),tabDaten[[#This Row],[Plan]],tabDaten[[#This Row],[Plan]]*-1)</f>
        <v>0</v>
      </c>
      <c r="M2597" s="21">
        <f>IF(OR(tabDaten[[#This Row],[art]]="00",tabDaten[[#This Row],[art]]="10",tabDaten[[#This Row],[art]]="60",tabDaten[[#This Row],[art]]="70"),tabDaten[[#This Row],[Rechnung]],tabDaten[[#This Row],[Rechnung]]*-1)</f>
        <v>15219.62</v>
      </c>
      <c r="N2597" s="44">
        <v>1</v>
      </c>
      <c r="O2597" s="45" t="s">
        <v>1327</v>
      </c>
      <c r="P2597" s="45" t="s">
        <v>1382</v>
      </c>
      <c r="Q2597" s="45" t="s">
        <v>1674</v>
      </c>
      <c r="R2597" s="45" t="s">
        <v>1058</v>
      </c>
      <c r="S2597" s="45" t="s">
        <v>1546</v>
      </c>
      <c r="T2597" s="44" t="s">
        <v>56</v>
      </c>
      <c r="U2597" s="46">
        <v>0</v>
      </c>
      <c r="V2597" s="46">
        <v>15219.62</v>
      </c>
    </row>
    <row r="2598" spans="2:22" x14ac:dyDescent="0.2">
      <c r="B2598" s="19" t="str">
        <f>IF(tabDaten[[#This Row],[MandNr]]="","Fehler",IF(tabDaten[[#This Row],[MandNr]]=1,"1 Stadt Bad Rappenau","2 Eigenbetrieb Stadtenwässerung"))</f>
        <v>1 Stadt Bad Rappenau</v>
      </c>
      <c r="C2598" s="19" t="str">
        <f>IF(OR(tabDaten[[#This Row],[art]]="00",tabDaten[[#This Row],[art]]="01",tabDaten[[#This Row],[art]]="60",tabDaten[[#This Row],[art]]="61"),"0 Verwaltungshaushalt","1 Vermögenshaushalt")</f>
        <v>0 Verwaltungshaushalt</v>
      </c>
      <c r="D2598" s="19" t="str">
        <f>VLOOKUP(tabDaten[[#This Row],[art]],tabKontenart[],2,FALSE)</f>
        <v>00 Einnahmen VerwaltungsHH</v>
      </c>
      <c r="E2598" s="19" t="str">
        <f>LEFT(tabDaten[[#This Row],[Gld]],1) &amp; "    " &amp;VLOOKUP((tabDaten[[#This Row],[MandNr]]&amp;"x"&amp;LEFT(tabDaten[[#This Row],[Gld]],1)),tabGliederung[],2,FALSE)</f>
        <v>7    öffentliche Einrichtungen,  Wirtschaftsförderung</v>
      </c>
      <c r="F2598" s="19" t="str">
        <f>LEFT(tabDaten[[#This Row],[Gld]],2) &amp; "    " &amp;VLOOKUP((tabDaten[[#This Row],[MandNr]]&amp;"x"&amp;LEFT(tabDaten[[#This Row],[Gld]],2)),tabGliederung[],2,FALSE)</f>
        <v xml:space="preserve">75    Bestattungswesen </v>
      </c>
      <c r="G259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8" s="19" t="str">
        <f>LEFT(tabDaten[[#This Row],[Gld]],4) &amp; "    " &amp;VLOOKUP((tabDaten[[#This Row],[MandNr]]&amp;"x"&amp;LEFT(tabDaten[[#This Row],[Gld]],4)),tabGliederung[],2,FALSE)</f>
        <v xml:space="preserve">7503    Friedhof Fürfeld </v>
      </c>
      <c r="I2598" s="19" t="str">
        <f>IF(OR(LEFT(tabDaten[[#This Row],[Grp]],1)*1=3,LEFT(tabDaten[[#This Row],[Grp]],1)*1=9),LEFT(tabDaten[[#This Row],[Grp]],2),LEFT(tabDaten[[#This Row],[Grp]],1))</f>
        <v>1</v>
      </c>
      <c r="J2598" s="19" t="str">
        <f>VLOOKUP(tabDaten[[#This Row],[GrpKurz]],tabGruppierung[],2,FALSE)</f>
        <v>E   Einnahmen aus Verwaltung und Betrieb</v>
      </c>
      <c r="K259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7503-110000/30    Genehmigungen   </v>
      </c>
      <c r="L2598" s="20">
        <f>IF(OR(tabDaten[[#This Row],[art]]="00",tabDaten[[#This Row],[art]]="10"),tabDaten[[#This Row],[Plan]],tabDaten[[#This Row],[Plan]]*-1)</f>
        <v>0</v>
      </c>
      <c r="M2598" s="21">
        <f>IF(OR(tabDaten[[#This Row],[art]]="00",tabDaten[[#This Row],[art]]="10",tabDaten[[#This Row],[art]]="60",tabDaten[[#This Row],[art]]="70"),tabDaten[[#This Row],[Rechnung]],tabDaten[[#This Row],[Rechnung]]*-1)</f>
        <v>455</v>
      </c>
      <c r="N2598" s="44">
        <v>1</v>
      </c>
      <c r="O2598" s="45" t="s">
        <v>1327</v>
      </c>
      <c r="P2598" s="45" t="s">
        <v>1382</v>
      </c>
      <c r="Q2598" s="45" t="s">
        <v>1674</v>
      </c>
      <c r="R2598" s="45" t="s">
        <v>1111</v>
      </c>
      <c r="S2598" s="45" t="s">
        <v>1546</v>
      </c>
      <c r="T2598" s="44" t="s">
        <v>1910</v>
      </c>
      <c r="U2598" s="46">
        <v>0</v>
      </c>
      <c r="V2598" s="46">
        <v>455</v>
      </c>
    </row>
    <row r="2599" spans="2:22" x14ac:dyDescent="0.2">
      <c r="B2599" s="19" t="str">
        <f>IF(tabDaten[[#This Row],[MandNr]]="","Fehler",IF(tabDaten[[#This Row],[MandNr]]=1,"1 Stadt Bad Rappenau","2 Eigenbetrieb Stadtenwässerung"))</f>
        <v>1 Stadt Bad Rappenau</v>
      </c>
      <c r="C2599" s="19" t="str">
        <f>IF(OR(tabDaten[[#This Row],[art]]="00",tabDaten[[#This Row],[art]]="01",tabDaten[[#This Row],[art]]="60",tabDaten[[#This Row],[art]]="61"),"0 Verwaltungshaushalt","1 Vermögenshaushalt")</f>
        <v>0 Verwaltungshaushalt</v>
      </c>
      <c r="D2599" s="19" t="str">
        <f>VLOOKUP(tabDaten[[#This Row],[art]],tabKontenart[],2,FALSE)</f>
        <v>00 Einnahmen VerwaltungsHH</v>
      </c>
      <c r="E2599" s="19" t="str">
        <f>LEFT(tabDaten[[#This Row],[Gld]],1) &amp; "    " &amp;VLOOKUP((tabDaten[[#This Row],[MandNr]]&amp;"x"&amp;LEFT(tabDaten[[#This Row],[Gld]],1)),tabGliederung[],2,FALSE)</f>
        <v>7    öffentliche Einrichtungen,  Wirtschaftsförderung</v>
      </c>
      <c r="F2599" s="19" t="str">
        <f>LEFT(tabDaten[[#This Row],[Gld]],2) &amp; "    " &amp;VLOOKUP((tabDaten[[#This Row],[MandNr]]&amp;"x"&amp;LEFT(tabDaten[[#This Row],[Gld]],2)),tabGliederung[],2,FALSE)</f>
        <v xml:space="preserve">75    Bestattungswesen </v>
      </c>
      <c r="G259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599" s="19" t="str">
        <f>LEFT(tabDaten[[#This Row],[Gld]],4) &amp; "    " &amp;VLOOKUP((tabDaten[[#This Row],[MandNr]]&amp;"x"&amp;LEFT(tabDaten[[#This Row],[Gld]],4)),tabGliederung[],2,FALSE)</f>
        <v xml:space="preserve">7504    Friedhof Grombach </v>
      </c>
      <c r="I2599" s="19" t="str">
        <f>IF(OR(LEFT(tabDaten[[#This Row],[Grp]],1)*1=3,LEFT(tabDaten[[#This Row],[Grp]],1)*1=9),LEFT(tabDaten[[#This Row],[Grp]],2),LEFT(tabDaten[[#This Row],[Grp]],1))</f>
        <v>1</v>
      </c>
      <c r="J2599" s="19" t="str">
        <f>VLOOKUP(tabDaten[[#This Row],[GrpKurz]],tabGruppierung[],2,FALSE)</f>
        <v>E   Einnahmen aus Verwaltung und Betrieb</v>
      </c>
      <c r="K259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7504-110000/10    Bestattungsgebühren   </v>
      </c>
      <c r="L2599" s="20">
        <f>IF(OR(tabDaten[[#This Row],[art]]="00",tabDaten[[#This Row],[art]]="10"),tabDaten[[#This Row],[Plan]],tabDaten[[#This Row],[Plan]]*-1)</f>
        <v>0</v>
      </c>
      <c r="M2599" s="21">
        <f>IF(OR(tabDaten[[#This Row],[art]]="00",tabDaten[[#This Row],[art]]="10",tabDaten[[#This Row],[art]]="60",tabDaten[[#This Row],[art]]="70"),tabDaten[[#This Row],[Rechnung]],tabDaten[[#This Row],[Rechnung]]*-1)</f>
        <v>14210</v>
      </c>
      <c r="N2599" s="44">
        <v>1</v>
      </c>
      <c r="O2599" s="45" t="s">
        <v>1327</v>
      </c>
      <c r="P2599" s="45" t="s">
        <v>1383</v>
      </c>
      <c r="Q2599" s="45" t="s">
        <v>1674</v>
      </c>
      <c r="R2599" s="45" t="s">
        <v>1024</v>
      </c>
      <c r="S2599" s="45" t="s">
        <v>1546</v>
      </c>
      <c r="T2599" s="44" t="s">
        <v>65</v>
      </c>
      <c r="U2599" s="46">
        <v>0</v>
      </c>
      <c r="V2599" s="46">
        <v>14210</v>
      </c>
    </row>
    <row r="2600" spans="2:22" x14ac:dyDescent="0.2">
      <c r="B2600" s="19" t="str">
        <f>IF(tabDaten[[#This Row],[MandNr]]="","Fehler",IF(tabDaten[[#This Row],[MandNr]]=1,"1 Stadt Bad Rappenau","2 Eigenbetrieb Stadtenwässerung"))</f>
        <v>1 Stadt Bad Rappenau</v>
      </c>
      <c r="C2600" s="19" t="str">
        <f>IF(OR(tabDaten[[#This Row],[art]]="00",tabDaten[[#This Row],[art]]="01",tabDaten[[#This Row],[art]]="60",tabDaten[[#This Row],[art]]="61"),"0 Verwaltungshaushalt","1 Vermögenshaushalt")</f>
        <v>0 Verwaltungshaushalt</v>
      </c>
      <c r="D2600" s="19" t="str">
        <f>VLOOKUP(tabDaten[[#This Row],[art]],tabKontenart[],2,FALSE)</f>
        <v>00 Einnahmen VerwaltungsHH</v>
      </c>
      <c r="E2600" s="19" t="str">
        <f>LEFT(tabDaten[[#This Row],[Gld]],1) &amp; "    " &amp;VLOOKUP((tabDaten[[#This Row],[MandNr]]&amp;"x"&amp;LEFT(tabDaten[[#This Row],[Gld]],1)),tabGliederung[],2,FALSE)</f>
        <v>7    öffentliche Einrichtungen,  Wirtschaftsförderung</v>
      </c>
      <c r="F2600" s="19" t="str">
        <f>LEFT(tabDaten[[#This Row],[Gld]],2) &amp; "    " &amp;VLOOKUP((tabDaten[[#This Row],[MandNr]]&amp;"x"&amp;LEFT(tabDaten[[#This Row],[Gld]],2)),tabGliederung[],2,FALSE)</f>
        <v xml:space="preserve">75    Bestattungswesen </v>
      </c>
      <c r="G260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0" s="19" t="str">
        <f>LEFT(tabDaten[[#This Row],[Gld]],4) &amp; "    " &amp;VLOOKUP((tabDaten[[#This Row],[MandNr]]&amp;"x"&amp;LEFT(tabDaten[[#This Row],[Gld]],4)),tabGliederung[],2,FALSE)</f>
        <v xml:space="preserve">7504    Friedhof Grombach </v>
      </c>
      <c r="I2600" s="19" t="str">
        <f>IF(OR(LEFT(tabDaten[[#This Row],[Grp]],1)*1=3,LEFT(tabDaten[[#This Row],[Grp]],1)*1=9),LEFT(tabDaten[[#This Row],[Grp]],2),LEFT(tabDaten[[#This Row],[Grp]],1))</f>
        <v>1</v>
      </c>
      <c r="J2600" s="19" t="str">
        <f>VLOOKUP(tabDaten[[#This Row],[GrpKurz]],tabGruppierung[],2,FALSE)</f>
        <v>E   Einnahmen aus Verwaltung und Betrieb</v>
      </c>
      <c r="K260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7504-110000/20    Benutzungsgebühren   </v>
      </c>
      <c r="L2600" s="20">
        <f>IF(OR(tabDaten[[#This Row],[art]]="00",tabDaten[[#This Row],[art]]="10"),tabDaten[[#This Row],[Plan]],tabDaten[[#This Row],[Plan]]*-1)</f>
        <v>0</v>
      </c>
      <c r="M2600" s="21">
        <f>IF(OR(tabDaten[[#This Row],[art]]="00",tabDaten[[#This Row],[art]]="10",tabDaten[[#This Row],[art]]="60",tabDaten[[#This Row],[art]]="70"),tabDaten[[#This Row],[Rechnung]],tabDaten[[#This Row],[Rechnung]]*-1)</f>
        <v>11139.99</v>
      </c>
      <c r="N2600" s="44">
        <v>1</v>
      </c>
      <c r="O2600" s="45" t="s">
        <v>1327</v>
      </c>
      <c r="P2600" s="45" t="s">
        <v>1383</v>
      </c>
      <c r="Q2600" s="45" t="s">
        <v>1674</v>
      </c>
      <c r="R2600" s="45" t="s">
        <v>1058</v>
      </c>
      <c r="S2600" s="45" t="s">
        <v>1546</v>
      </c>
      <c r="T2600" s="44" t="s">
        <v>56</v>
      </c>
      <c r="U2600" s="46">
        <v>0</v>
      </c>
      <c r="V2600" s="46">
        <v>11139.99</v>
      </c>
    </row>
    <row r="2601" spans="2:22" x14ac:dyDescent="0.2">
      <c r="B2601" s="19" t="str">
        <f>IF(tabDaten[[#This Row],[MandNr]]="","Fehler",IF(tabDaten[[#This Row],[MandNr]]=1,"1 Stadt Bad Rappenau","2 Eigenbetrieb Stadtenwässerung"))</f>
        <v>1 Stadt Bad Rappenau</v>
      </c>
      <c r="C2601" s="19" t="str">
        <f>IF(OR(tabDaten[[#This Row],[art]]="00",tabDaten[[#This Row],[art]]="01",tabDaten[[#This Row],[art]]="60",tabDaten[[#This Row],[art]]="61"),"0 Verwaltungshaushalt","1 Vermögenshaushalt")</f>
        <v>0 Verwaltungshaushalt</v>
      </c>
      <c r="D2601" s="19" t="str">
        <f>VLOOKUP(tabDaten[[#This Row],[art]],tabKontenart[],2,FALSE)</f>
        <v>00 Einnahmen VerwaltungsHH</v>
      </c>
      <c r="E2601" s="19" t="str">
        <f>LEFT(tabDaten[[#This Row],[Gld]],1) &amp; "    " &amp;VLOOKUP((tabDaten[[#This Row],[MandNr]]&amp;"x"&amp;LEFT(tabDaten[[#This Row],[Gld]],1)),tabGliederung[],2,FALSE)</f>
        <v>7    öffentliche Einrichtungen,  Wirtschaftsförderung</v>
      </c>
      <c r="F2601" s="19" t="str">
        <f>LEFT(tabDaten[[#This Row],[Gld]],2) &amp; "    " &amp;VLOOKUP((tabDaten[[#This Row],[MandNr]]&amp;"x"&amp;LEFT(tabDaten[[#This Row],[Gld]],2)),tabGliederung[],2,FALSE)</f>
        <v xml:space="preserve">75    Bestattungswesen </v>
      </c>
      <c r="G260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1" s="19" t="str">
        <f>LEFT(tabDaten[[#This Row],[Gld]],4) &amp; "    " &amp;VLOOKUP((tabDaten[[#This Row],[MandNr]]&amp;"x"&amp;LEFT(tabDaten[[#This Row],[Gld]],4)),tabGliederung[],2,FALSE)</f>
        <v xml:space="preserve">7504    Friedhof Grombach </v>
      </c>
      <c r="I2601" s="19" t="str">
        <f>IF(OR(LEFT(tabDaten[[#This Row],[Grp]],1)*1=3,LEFT(tabDaten[[#This Row],[Grp]],1)*1=9),LEFT(tabDaten[[#This Row],[Grp]],2),LEFT(tabDaten[[#This Row],[Grp]],1))</f>
        <v>1</v>
      </c>
      <c r="J2601" s="19" t="str">
        <f>VLOOKUP(tabDaten[[#This Row],[GrpKurz]],tabGruppierung[],2,FALSE)</f>
        <v>E   Einnahmen aus Verwaltung und Betrieb</v>
      </c>
      <c r="K260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7504-110000/30    Genehmigungen   </v>
      </c>
      <c r="L2601" s="20">
        <f>IF(OR(tabDaten[[#This Row],[art]]="00",tabDaten[[#This Row],[art]]="10"),tabDaten[[#This Row],[Plan]],tabDaten[[#This Row],[Plan]]*-1)</f>
        <v>0</v>
      </c>
      <c r="M2601" s="21">
        <f>IF(OR(tabDaten[[#This Row],[art]]="00",tabDaten[[#This Row],[art]]="10",tabDaten[[#This Row],[art]]="60",tabDaten[[#This Row],[art]]="70"),tabDaten[[#This Row],[Rechnung]],tabDaten[[#This Row],[Rechnung]]*-1)</f>
        <v>300</v>
      </c>
      <c r="N2601" s="44">
        <v>1</v>
      </c>
      <c r="O2601" s="45" t="s">
        <v>1327</v>
      </c>
      <c r="P2601" s="45" t="s">
        <v>1383</v>
      </c>
      <c r="Q2601" s="45" t="s">
        <v>1674</v>
      </c>
      <c r="R2601" s="45" t="s">
        <v>1111</v>
      </c>
      <c r="S2601" s="45" t="s">
        <v>1546</v>
      </c>
      <c r="T2601" s="44" t="s">
        <v>1910</v>
      </c>
      <c r="U2601" s="46">
        <v>0</v>
      </c>
      <c r="V2601" s="46">
        <v>300</v>
      </c>
    </row>
    <row r="2602" spans="2:22" x14ac:dyDescent="0.2">
      <c r="B2602" s="19" t="str">
        <f>IF(tabDaten[[#This Row],[MandNr]]="","Fehler",IF(tabDaten[[#This Row],[MandNr]]=1,"1 Stadt Bad Rappenau","2 Eigenbetrieb Stadtenwässerung"))</f>
        <v>1 Stadt Bad Rappenau</v>
      </c>
      <c r="C2602" s="19" t="str">
        <f>IF(OR(tabDaten[[#This Row],[art]]="00",tabDaten[[#This Row],[art]]="01",tabDaten[[#This Row],[art]]="60",tabDaten[[#This Row],[art]]="61"),"0 Verwaltungshaushalt","1 Vermögenshaushalt")</f>
        <v>0 Verwaltungshaushalt</v>
      </c>
      <c r="D2602" s="19" t="str">
        <f>VLOOKUP(tabDaten[[#This Row],[art]],tabKontenart[],2,FALSE)</f>
        <v>00 Einnahmen VerwaltungsHH</v>
      </c>
      <c r="E2602" s="19" t="str">
        <f>LEFT(tabDaten[[#This Row],[Gld]],1) &amp; "    " &amp;VLOOKUP((tabDaten[[#This Row],[MandNr]]&amp;"x"&amp;LEFT(tabDaten[[#This Row],[Gld]],1)),tabGliederung[],2,FALSE)</f>
        <v>7    öffentliche Einrichtungen,  Wirtschaftsförderung</v>
      </c>
      <c r="F2602" s="19" t="str">
        <f>LEFT(tabDaten[[#This Row],[Gld]],2) &amp; "    " &amp;VLOOKUP((tabDaten[[#This Row],[MandNr]]&amp;"x"&amp;LEFT(tabDaten[[#This Row],[Gld]],2)),tabGliederung[],2,FALSE)</f>
        <v xml:space="preserve">75    Bestattungswesen </v>
      </c>
      <c r="G260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2" s="19" t="str">
        <f>LEFT(tabDaten[[#This Row],[Gld]],4) &amp; "    " &amp;VLOOKUP((tabDaten[[#This Row],[MandNr]]&amp;"x"&amp;LEFT(tabDaten[[#This Row],[Gld]],4)),tabGliederung[],2,FALSE)</f>
        <v xml:space="preserve">7505    Friedhof Heinsheim </v>
      </c>
      <c r="I2602" s="19" t="str">
        <f>IF(OR(LEFT(tabDaten[[#This Row],[Grp]],1)*1=3,LEFT(tabDaten[[#This Row],[Grp]],1)*1=9),LEFT(tabDaten[[#This Row],[Grp]],2),LEFT(tabDaten[[#This Row],[Grp]],1))</f>
        <v>1</v>
      </c>
      <c r="J2602" s="19" t="str">
        <f>VLOOKUP(tabDaten[[#This Row],[GrpKurz]],tabGruppierung[],2,FALSE)</f>
        <v>E   Einnahmen aus Verwaltung und Betrieb</v>
      </c>
      <c r="K260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7505-110000/10    Bestattungsgebühren   </v>
      </c>
      <c r="L2602" s="20">
        <f>IF(OR(tabDaten[[#This Row],[art]]="00",tabDaten[[#This Row],[art]]="10"),tabDaten[[#This Row],[Plan]],tabDaten[[#This Row],[Plan]]*-1)</f>
        <v>0</v>
      </c>
      <c r="M2602" s="21">
        <f>IF(OR(tabDaten[[#This Row],[art]]="00",tabDaten[[#This Row],[art]]="10",tabDaten[[#This Row],[art]]="60",tabDaten[[#This Row],[art]]="70"),tabDaten[[#This Row],[Rechnung]],tabDaten[[#This Row],[Rechnung]]*-1)</f>
        <v>20290.11</v>
      </c>
      <c r="N2602" s="44">
        <v>1</v>
      </c>
      <c r="O2602" s="45" t="s">
        <v>1327</v>
      </c>
      <c r="P2602" s="45" t="s">
        <v>1384</v>
      </c>
      <c r="Q2602" s="45" t="s">
        <v>1674</v>
      </c>
      <c r="R2602" s="45" t="s">
        <v>1024</v>
      </c>
      <c r="S2602" s="45" t="s">
        <v>1546</v>
      </c>
      <c r="T2602" s="44" t="s">
        <v>65</v>
      </c>
      <c r="U2602" s="46">
        <v>0</v>
      </c>
      <c r="V2602" s="46">
        <v>20290.11</v>
      </c>
    </row>
    <row r="2603" spans="2:22" x14ac:dyDescent="0.2">
      <c r="B2603" s="19" t="str">
        <f>IF(tabDaten[[#This Row],[MandNr]]="","Fehler",IF(tabDaten[[#This Row],[MandNr]]=1,"1 Stadt Bad Rappenau","2 Eigenbetrieb Stadtenwässerung"))</f>
        <v>1 Stadt Bad Rappenau</v>
      </c>
      <c r="C2603" s="19" t="str">
        <f>IF(OR(tabDaten[[#This Row],[art]]="00",tabDaten[[#This Row],[art]]="01",tabDaten[[#This Row],[art]]="60",tabDaten[[#This Row],[art]]="61"),"0 Verwaltungshaushalt","1 Vermögenshaushalt")</f>
        <v>0 Verwaltungshaushalt</v>
      </c>
      <c r="D2603" s="19" t="str">
        <f>VLOOKUP(tabDaten[[#This Row],[art]],tabKontenart[],2,FALSE)</f>
        <v>00 Einnahmen VerwaltungsHH</v>
      </c>
      <c r="E2603" s="19" t="str">
        <f>LEFT(tabDaten[[#This Row],[Gld]],1) &amp; "    " &amp;VLOOKUP((tabDaten[[#This Row],[MandNr]]&amp;"x"&amp;LEFT(tabDaten[[#This Row],[Gld]],1)),tabGliederung[],2,FALSE)</f>
        <v>7    öffentliche Einrichtungen,  Wirtschaftsförderung</v>
      </c>
      <c r="F2603" s="19" t="str">
        <f>LEFT(tabDaten[[#This Row],[Gld]],2) &amp; "    " &amp;VLOOKUP((tabDaten[[#This Row],[MandNr]]&amp;"x"&amp;LEFT(tabDaten[[#This Row],[Gld]],2)),tabGliederung[],2,FALSE)</f>
        <v xml:space="preserve">75    Bestattungswesen </v>
      </c>
      <c r="G260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3" s="19" t="str">
        <f>LEFT(tabDaten[[#This Row],[Gld]],4) &amp; "    " &amp;VLOOKUP((tabDaten[[#This Row],[MandNr]]&amp;"x"&amp;LEFT(tabDaten[[#This Row],[Gld]],4)),tabGliederung[],2,FALSE)</f>
        <v xml:space="preserve">7505    Friedhof Heinsheim </v>
      </c>
      <c r="I2603" s="19" t="str">
        <f>IF(OR(LEFT(tabDaten[[#This Row],[Grp]],1)*1=3,LEFT(tabDaten[[#This Row],[Grp]],1)*1=9),LEFT(tabDaten[[#This Row],[Grp]],2),LEFT(tabDaten[[#This Row],[Grp]],1))</f>
        <v>1</v>
      </c>
      <c r="J2603" s="19" t="str">
        <f>VLOOKUP(tabDaten[[#This Row],[GrpKurz]],tabGruppierung[],2,FALSE)</f>
        <v>E   Einnahmen aus Verwaltung und Betrieb</v>
      </c>
      <c r="K260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7505-110000/20    Benutzungsgebühren   </v>
      </c>
      <c r="L2603" s="20">
        <f>IF(OR(tabDaten[[#This Row],[art]]="00",tabDaten[[#This Row],[art]]="10"),tabDaten[[#This Row],[Plan]],tabDaten[[#This Row],[Plan]]*-1)</f>
        <v>0</v>
      </c>
      <c r="M2603" s="21">
        <f>IF(OR(tabDaten[[#This Row],[art]]="00",tabDaten[[#This Row],[art]]="10",tabDaten[[#This Row],[art]]="60",tabDaten[[#This Row],[art]]="70"),tabDaten[[#This Row],[Rechnung]],tabDaten[[#This Row],[Rechnung]]*-1)</f>
        <v>23050.93</v>
      </c>
      <c r="N2603" s="44">
        <v>1</v>
      </c>
      <c r="O2603" s="45" t="s">
        <v>1327</v>
      </c>
      <c r="P2603" s="45" t="s">
        <v>1384</v>
      </c>
      <c r="Q2603" s="45" t="s">
        <v>1674</v>
      </c>
      <c r="R2603" s="45" t="s">
        <v>1058</v>
      </c>
      <c r="S2603" s="45" t="s">
        <v>1546</v>
      </c>
      <c r="T2603" s="44" t="s">
        <v>56</v>
      </c>
      <c r="U2603" s="46">
        <v>0</v>
      </c>
      <c r="V2603" s="46">
        <v>23050.93</v>
      </c>
    </row>
    <row r="2604" spans="2:22" x14ac:dyDescent="0.2">
      <c r="B2604" s="19" t="str">
        <f>IF(tabDaten[[#This Row],[MandNr]]="","Fehler",IF(tabDaten[[#This Row],[MandNr]]=1,"1 Stadt Bad Rappenau","2 Eigenbetrieb Stadtenwässerung"))</f>
        <v>1 Stadt Bad Rappenau</v>
      </c>
      <c r="C2604" s="19" t="str">
        <f>IF(OR(tabDaten[[#This Row],[art]]="00",tabDaten[[#This Row],[art]]="01",tabDaten[[#This Row],[art]]="60",tabDaten[[#This Row],[art]]="61"),"0 Verwaltungshaushalt","1 Vermögenshaushalt")</f>
        <v>0 Verwaltungshaushalt</v>
      </c>
      <c r="D2604" s="19" t="str">
        <f>VLOOKUP(tabDaten[[#This Row],[art]],tabKontenart[],2,FALSE)</f>
        <v>00 Einnahmen VerwaltungsHH</v>
      </c>
      <c r="E2604" s="19" t="str">
        <f>LEFT(tabDaten[[#This Row],[Gld]],1) &amp; "    " &amp;VLOOKUP((tabDaten[[#This Row],[MandNr]]&amp;"x"&amp;LEFT(tabDaten[[#This Row],[Gld]],1)),tabGliederung[],2,FALSE)</f>
        <v>7    öffentliche Einrichtungen,  Wirtschaftsförderung</v>
      </c>
      <c r="F2604" s="19" t="str">
        <f>LEFT(tabDaten[[#This Row],[Gld]],2) &amp; "    " &amp;VLOOKUP((tabDaten[[#This Row],[MandNr]]&amp;"x"&amp;LEFT(tabDaten[[#This Row],[Gld]],2)),tabGliederung[],2,FALSE)</f>
        <v xml:space="preserve">75    Bestattungswesen </v>
      </c>
      <c r="G260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4" s="19" t="str">
        <f>LEFT(tabDaten[[#This Row],[Gld]],4) &amp; "    " &amp;VLOOKUP((tabDaten[[#This Row],[MandNr]]&amp;"x"&amp;LEFT(tabDaten[[#This Row],[Gld]],4)),tabGliederung[],2,FALSE)</f>
        <v xml:space="preserve">7505    Friedhof Heinsheim </v>
      </c>
      <c r="I2604" s="19" t="str">
        <f>IF(OR(LEFT(tabDaten[[#This Row],[Grp]],1)*1=3,LEFT(tabDaten[[#This Row],[Grp]],1)*1=9),LEFT(tabDaten[[#This Row],[Grp]],2),LEFT(tabDaten[[#This Row],[Grp]],1))</f>
        <v>1</v>
      </c>
      <c r="J2604" s="19" t="str">
        <f>VLOOKUP(tabDaten[[#This Row],[GrpKurz]],tabGruppierung[],2,FALSE)</f>
        <v>E   Einnahmen aus Verwaltung und Betrieb</v>
      </c>
      <c r="K260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7505-110000/30    Genehmigungen   </v>
      </c>
      <c r="L2604" s="20">
        <f>IF(OR(tabDaten[[#This Row],[art]]="00",tabDaten[[#This Row],[art]]="10"),tabDaten[[#This Row],[Plan]],tabDaten[[#This Row],[Plan]]*-1)</f>
        <v>0</v>
      </c>
      <c r="M2604" s="21">
        <f>IF(OR(tabDaten[[#This Row],[art]]="00",tabDaten[[#This Row],[art]]="10",tabDaten[[#This Row],[art]]="60",tabDaten[[#This Row],[art]]="70"),tabDaten[[#This Row],[Rechnung]],tabDaten[[#This Row],[Rechnung]]*-1)</f>
        <v>350</v>
      </c>
      <c r="N2604" s="44">
        <v>1</v>
      </c>
      <c r="O2604" s="45" t="s">
        <v>1327</v>
      </c>
      <c r="P2604" s="45" t="s">
        <v>1384</v>
      </c>
      <c r="Q2604" s="45" t="s">
        <v>1674</v>
      </c>
      <c r="R2604" s="45" t="s">
        <v>1111</v>
      </c>
      <c r="S2604" s="45" t="s">
        <v>1546</v>
      </c>
      <c r="T2604" s="44" t="s">
        <v>1910</v>
      </c>
      <c r="U2604" s="46">
        <v>0</v>
      </c>
      <c r="V2604" s="46">
        <v>350</v>
      </c>
    </row>
    <row r="2605" spans="2:22" x14ac:dyDescent="0.2">
      <c r="B2605" s="19" t="str">
        <f>IF(tabDaten[[#This Row],[MandNr]]="","Fehler",IF(tabDaten[[#This Row],[MandNr]]=1,"1 Stadt Bad Rappenau","2 Eigenbetrieb Stadtenwässerung"))</f>
        <v>1 Stadt Bad Rappenau</v>
      </c>
      <c r="C2605" s="19" t="str">
        <f>IF(OR(tabDaten[[#This Row],[art]]="00",tabDaten[[#This Row],[art]]="01",tabDaten[[#This Row],[art]]="60",tabDaten[[#This Row],[art]]="61"),"0 Verwaltungshaushalt","1 Vermögenshaushalt")</f>
        <v>0 Verwaltungshaushalt</v>
      </c>
      <c r="D2605" s="19" t="str">
        <f>VLOOKUP(tabDaten[[#This Row],[art]],tabKontenart[],2,FALSE)</f>
        <v>00 Einnahmen VerwaltungsHH</v>
      </c>
      <c r="E2605" s="19" t="str">
        <f>LEFT(tabDaten[[#This Row],[Gld]],1) &amp; "    " &amp;VLOOKUP((tabDaten[[#This Row],[MandNr]]&amp;"x"&amp;LEFT(tabDaten[[#This Row],[Gld]],1)),tabGliederung[],2,FALSE)</f>
        <v>7    öffentliche Einrichtungen,  Wirtschaftsförderung</v>
      </c>
      <c r="F2605" s="19" t="str">
        <f>LEFT(tabDaten[[#This Row],[Gld]],2) &amp; "    " &amp;VLOOKUP((tabDaten[[#This Row],[MandNr]]&amp;"x"&amp;LEFT(tabDaten[[#This Row],[Gld]],2)),tabGliederung[],2,FALSE)</f>
        <v xml:space="preserve">75    Bestattungswesen </v>
      </c>
      <c r="G260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5" s="19" t="str">
        <f>LEFT(tabDaten[[#This Row],[Gld]],4) &amp; "    " &amp;VLOOKUP((tabDaten[[#This Row],[MandNr]]&amp;"x"&amp;LEFT(tabDaten[[#This Row],[Gld]],4)),tabGliederung[],2,FALSE)</f>
        <v xml:space="preserve">7506    Friedhof Obergimpern </v>
      </c>
      <c r="I2605" s="19" t="str">
        <f>IF(OR(LEFT(tabDaten[[#This Row],[Grp]],1)*1=3,LEFT(tabDaten[[#This Row],[Grp]],1)*1=9),LEFT(tabDaten[[#This Row],[Grp]],2),LEFT(tabDaten[[#This Row],[Grp]],1))</f>
        <v>1</v>
      </c>
      <c r="J2605" s="19" t="str">
        <f>VLOOKUP(tabDaten[[#This Row],[GrpKurz]],tabGruppierung[],2,FALSE)</f>
        <v>E   Einnahmen aus Verwaltung und Betrieb</v>
      </c>
      <c r="K260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7506-110000/10    Bestattungsgebühren   </v>
      </c>
      <c r="L2605" s="20">
        <f>IF(OR(tabDaten[[#This Row],[art]]="00",tabDaten[[#This Row],[art]]="10"),tabDaten[[#This Row],[Plan]],tabDaten[[#This Row],[Plan]]*-1)</f>
        <v>0</v>
      </c>
      <c r="M2605" s="21">
        <f>IF(OR(tabDaten[[#This Row],[art]]="00",tabDaten[[#This Row],[art]]="10",tabDaten[[#This Row],[art]]="60",tabDaten[[#This Row],[art]]="70"),tabDaten[[#This Row],[Rechnung]],tabDaten[[#This Row],[Rechnung]]*-1)</f>
        <v>7855.72</v>
      </c>
      <c r="N2605" s="44">
        <v>1</v>
      </c>
      <c r="O2605" s="45" t="s">
        <v>1327</v>
      </c>
      <c r="P2605" s="45" t="s">
        <v>1385</v>
      </c>
      <c r="Q2605" s="45" t="s">
        <v>1674</v>
      </c>
      <c r="R2605" s="45" t="s">
        <v>1024</v>
      </c>
      <c r="S2605" s="45" t="s">
        <v>1546</v>
      </c>
      <c r="T2605" s="44" t="s">
        <v>65</v>
      </c>
      <c r="U2605" s="46">
        <v>0</v>
      </c>
      <c r="V2605" s="46">
        <v>7855.72</v>
      </c>
    </row>
    <row r="2606" spans="2:22" x14ac:dyDescent="0.2">
      <c r="B2606" s="19" t="str">
        <f>IF(tabDaten[[#This Row],[MandNr]]="","Fehler",IF(tabDaten[[#This Row],[MandNr]]=1,"1 Stadt Bad Rappenau","2 Eigenbetrieb Stadtenwässerung"))</f>
        <v>1 Stadt Bad Rappenau</v>
      </c>
      <c r="C2606" s="19" t="str">
        <f>IF(OR(tabDaten[[#This Row],[art]]="00",tabDaten[[#This Row],[art]]="01",tabDaten[[#This Row],[art]]="60",tabDaten[[#This Row],[art]]="61"),"0 Verwaltungshaushalt","1 Vermögenshaushalt")</f>
        <v>0 Verwaltungshaushalt</v>
      </c>
      <c r="D2606" s="19" t="str">
        <f>VLOOKUP(tabDaten[[#This Row],[art]],tabKontenart[],2,FALSE)</f>
        <v>00 Einnahmen VerwaltungsHH</v>
      </c>
      <c r="E2606" s="19" t="str">
        <f>LEFT(tabDaten[[#This Row],[Gld]],1) &amp; "    " &amp;VLOOKUP((tabDaten[[#This Row],[MandNr]]&amp;"x"&amp;LEFT(tabDaten[[#This Row],[Gld]],1)),tabGliederung[],2,FALSE)</f>
        <v>7    öffentliche Einrichtungen,  Wirtschaftsförderung</v>
      </c>
      <c r="F2606" s="19" t="str">
        <f>LEFT(tabDaten[[#This Row],[Gld]],2) &amp; "    " &amp;VLOOKUP((tabDaten[[#This Row],[MandNr]]&amp;"x"&amp;LEFT(tabDaten[[#This Row],[Gld]],2)),tabGliederung[],2,FALSE)</f>
        <v xml:space="preserve">75    Bestattungswesen </v>
      </c>
      <c r="G260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6" s="19" t="str">
        <f>LEFT(tabDaten[[#This Row],[Gld]],4) &amp; "    " &amp;VLOOKUP((tabDaten[[#This Row],[MandNr]]&amp;"x"&amp;LEFT(tabDaten[[#This Row],[Gld]],4)),tabGliederung[],2,FALSE)</f>
        <v xml:space="preserve">7506    Friedhof Obergimpern </v>
      </c>
      <c r="I2606" s="19" t="str">
        <f>IF(OR(LEFT(tabDaten[[#This Row],[Grp]],1)*1=3,LEFT(tabDaten[[#This Row],[Grp]],1)*1=9),LEFT(tabDaten[[#This Row],[Grp]],2),LEFT(tabDaten[[#This Row],[Grp]],1))</f>
        <v>1</v>
      </c>
      <c r="J2606" s="19" t="str">
        <f>VLOOKUP(tabDaten[[#This Row],[GrpKurz]],tabGruppierung[],2,FALSE)</f>
        <v>E   Einnahmen aus Verwaltung und Betrieb</v>
      </c>
      <c r="K260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7506-110000/20    Benutzungsgebühren   </v>
      </c>
      <c r="L2606" s="20">
        <f>IF(OR(tabDaten[[#This Row],[art]]="00",tabDaten[[#This Row],[art]]="10"),tabDaten[[#This Row],[Plan]],tabDaten[[#This Row],[Plan]]*-1)</f>
        <v>0</v>
      </c>
      <c r="M2606" s="21">
        <f>IF(OR(tabDaten[[#This Row],[art]]="00",tabDaten[[#This Row],[art]]="10",tabDaten[[#This Row],[art]]="60",tabDaten[[#This Row],[art]]="70"),tabDaten[[#This Row],[Rechnung]],tabDaten[[#This Row],[Rechnung]]*-1)</f>
        <v>11838.76</v>
      </c>
      <c r="N2606" s="44">
        <v>1</v>
      </c>
      <c r="O2606" s="45" t="s">
        <v>1327</v>
      </c>
      <c r="P2606" s="45" t="s">
        <v>1385</v>
      </c>
      <c r="Q2606" s="45" t="s">
        <v>1674</v>
      </c>
      <c r="R2606" s="45" t="s">
        <v>1058</v>
      </c>
      <c r="S2606" s="45" t="s">
        <v>1546</v>
      </c>
      <c r="T2606" s="44" t="s">
        <v>56</v>
      </c>
      <c r="U2606" s="46">
        <v>0</v>
      </c>
      <c r="V2606" s="46">
        <v>11838.76</v>
      </c>
    </row>
    <row r="2607" spans="2:22" x14ac:dyDescent="0.2">
      <c r="B2607" s="19" t="str">
        <f>IF(tabDaten[[#This Row],[MandNr]]="","Fehler",IF(tabDaten[[#This Row],[MandNr]]=1,"1 Stadt Bad Rappenau","2 Eigenbetrieb Stadtenwässerung"))</f>
        <v>1 Stadt Bad Rappenau</v>
      </c>
      <c r="C2607" s="19" t="str">
        <f>IF(OR(tabDaten[[#This Row],[art]]="00",tabDaten[[#This Row],[art]]="01",tabDaten[[#This Row],[art]]="60",tabDaten[[#This Row],[art]]="61"),"0 Verwaltungshaushalt","1 Vermögenshaushalt")</f>
        <v>0 Verwaltungshaushalt</v>
      </c>
      <c r="D2607" s="19" t="str">
        <f>VLOOKUP(tabDaten[[#This Row],[art]],tabKontenart[],2,FALSE)</f>
        <v>00 Einnahmen VerwaltungsHH</v>
      </c>
      <c r="E2607" s="19" t="str">
        <f>LEFT(tabDaten[[#This Row],[Gld]],1) &amp; "    " &amp;VLOOKUP((tabDaten[[#This Row],[MandNr]]&amp;"x"&amp;LEFT(tabDaten[[#This Row],[Gld]],1)),tabGliederung[],2,FALSE)</f>
        <v>7    öffentliche Einrichtungen,  Wirtschaftsförderung</v>
      </c>
      <c r="F2607" s="19" t="str">
        <f>LEFT(tabDaten[[#This Row],[Gld]],2) &amp; "    " &amp;VLOOKUP((tabDaten[[#This Row],[MandNr]]&amp;"x"&amp;LEFT(tabDaten[[#This Row],[Gld]],2)),tabGliederung[],2,FALSE)</f>
        <v xml:space="preserve">75    Bestattungswesen </v>
      </c>
      <c r="G260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7" s="19" t="str">
        <f>LEFT(tabDaten[[#This Row],[Gld]],4) &amp; "    " &amp;VLOOKUP((tabDaten[[#This Row],[MandNr]]&amp;"x"&amp;LEFT(tabDaten[[#This Row],[Gld]],4)),tabGliederung[],2,FALSE)</f>
        <v xml:space="preserve">7506    Friedhof Obergimpern </v>
      </c>
      <c r="I2607" s="19" t="str">
        <f>IF(OR(LEFT(tabDaten[[#This Row],[Grp]],1)*1=3,LEFT(tabDaten[[#This Row],[Grp]],1)*1=9),LEFT(tabDaten[[#This Row],[Grp]],2),LEFT(tabDaten[[#This Row],[Grp]],1))</f>
        <v>1</v>
      </c>
      <c r="J2607" s="19" t="str">
        <f>VLOOKUP(tabDaten[[#This Row],[GrpKurz]],tabGruppierung[],2,FALSE)</f>
        <v>E   Einnahmen aus Verwaltung und Betrieb</v>
      </c>
      <c r="K260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7506-110000/30    Genehmigungen   </v>
      </c>
      <c r="L2607" s="20">
        <f>IF(OR(tabDaten[[#This Row],[art]]="00",tabDaten[[#This Row],[art]]="10"),tabDaten[[#This Row],[Plan]],tabDaten[[#This Row],[Plan]]*-1)</f>
        <v>0</v>
      </c>
      <c r="M2607" s="21">
        <f>IF(OR(tabDaten[[#This Row],[art]]="00",tabDaten[[#This Row],[art]]="10",tabDaten[[#This Row],[art]]="60",tabDaten[[#This Row],[art]]="70"),tabDaten[[#This Row],[Rechnung]],tabDaten[[#This Row],[Rechnung]]*-1)</f>
        <v>175</v>
      </c>
      <c r="N2607" s="44">
        <v>1</v>
      </c>
      <c r="O2607" s="45" t="s">
        <v>1327</v>
      </c>
      <c r="P2607" s="45" t="s">
        <v>1385</v>
      </c>
      <c r="Q2607" s="45" t="s">
        <v>1674</v>
      </c>
      <c r="R2607" s="45" t="s">
        <v>1111</v>
      </c>
      <c r="S2607" s="45" t="s">
        <v>1546</v>
      </c>
      <c r="T2607" s="44" t="s">
        <v>1910</v>
      </c>
      <c r="U2607" s="46">
        <v>0</v>
      </c>
      <c r="V2607" s="46">
        <v>175</v>
      </c>
    </row>
    <row r="2608" spans="2:22" x14ac:dyDescent="0.2">
      <c r="B2608" s="19" t="str">
        <f>IF(tabDaten[[#This Row],[MandNr]]="","Fehler",IF(tabDaten[[#This Row],[MandNr]]=1,"1 Stadt Bad Rappenau","2 Eigenbetrieb Stadtenwässerung"))</f>
        <v>1 Stadt Bad Rappenau</v>
      </c>
      <c r="C2608" s="19" t="str">
        <f>IF(OR(tabDaten[[#This Row],[art]]="00",tabDaten[[#This Row],[art]]="01",tabDaten[[#This Row],[art]]="60",tabDaten[[#This Row],[art]]="61"),"0 Verwaltungshaushalt","1 Vermögenshaushalt")</f>
        <v>0 Verwaltungshaushalt</v>
      </c>
      <c r="D2608" s="19" t="str">
        <f>VLOOKUP(tabDaten[[#This Row],[art]],tabKontenart[],2,FALSE)</f>
        <v>00 Einnahmen VerwaltungsHH</v>
      </c>
      <c r="E2608" s="19" t="str">
        <f>LEFT(tabDaten[[#This Row],[Gld]],1) &amp; "    " &amp;VLOOKUP((tabDaten[[#This Row],[MandNr]]&amp;"x"&amp;LEFT(tabDaten[[#This Row],[Gld]],1)),tabGliederung[],2,FALSE)</f>
        <v>7    öffentliche Einrichtungen,  Wirtschaftsförderung</v>
      </c>
      <c r="F2608" s="19" t="str">
        <f>LEFT(tabDaten[[#This Row],[Gld]],2) &amp; "    " &amp;VLOOKUP((tabDaten[[#This Row],[MandNr]]&amp;"x"&amp;LEFT(tabDaten[[#This Row],[Gld]],2)),tabGliederung[],2,FALSE)</f>
        <v xml:space="preserve">75    Bestattungswesen </v>
      </c>
      <c r="G260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8" s="19" t="str">
        <f>LEFT(tabDaten[[#This Row],[Gld]],4) &amp; "    " &amp;VLOOKUP((tabDaten[[#This Row],[MandNr]]&amp;"x"&amp;LEFT(tabDaten[[#This Row],[Gld]],4)),tabGliederung[],2,FALSE)</f>
        <v xml:space="preserve">7506    Friedhof Obergimpern </v>
      </c>
      <c r="I2608" s="19" t="str">
        <f>IF(OR(LEFT(tabDaten[[#This Row],[Grp]],1)*1=3,LEFT(tabDaten[[#This Row],[Grp]],1)*1=9),LEFT(tabDaten[[#This Row],[Grp]],2),LEFT(tabDaten[[#This Row],[Grp]],1))</f>
        <v>1</v>
      </c>
      <c r="J2608" s="19" t="str">
        <f>VLOOKUP(tabDaten[[#This Row],[GrpKurz]],tabGruppierung[],2,FALSE)</f>
        <v>E   Einnahmen aus Verwaltung und Betrieb</v>
      </c>
      <c r="K260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7506-110000/40    Auslagen u.ä.   </v>
      </c>
      <c r="L2608" s="20">
        <f>IF(OR(tabDaten[[#This Row],[art]]="00",tabDaten[[#This Row],[art]]="10"),tabDaten[[#This Row],[Plan]],tabDaten[[#This Row],[Plan]]*-1)</f>
        <v>0</v>
      </c>
      <c r="M2608" s="21">
        <f>IF(OR(tabDaten[[#This Row],[art]]="00",tabDaten[[#This Row],[art]]="10",tabDaten[[#This Row],[art]]="60",tabDaten[[#This Row],[art]]="70"),tabDaten[[#This Row],[Rechnung]],tabDaten[[#This Row],[Rechnung]]*-1)</f>
        <v>-339.29</v>
      </c>
      <c r="N2608" s="44">
        <v>1</v>
      </c>
      <c r="O2608" s="45" t="s">
        <v>1327</v>
      </c>
      <c r="P2608" s="45" t="s">
        <v>1385</v>
      </c>
      <c r="Q2608" s="45" t="s">
        <v>1674</v>
      </c>
      <c r="R2608" s="45" t="s">
        <v>1145</v>
      </c>
      <c r="S2608" s="45" t="s">
        <v>1546</v>
      </c>
      <c r="T2608" s="44" t="s">
        <v>1911</v>
      </c>
      <c r="U2608" s="46">
        <v>0</v>
      </c>
      <c r="V2608" s="46">
        <v>-339.29</v>
      </c>
    </row>
    <row r="2609" spans="2:22" x14ac:dyDescent="0.2">
      <c r="B2609" s="19" t="str">
        <f>IF(tabDaten[[#This Row],[MandNr]]="","Fehler",IF(tabDaten[[#This Row],[MandNr]]=1,"1 Stadt Bad Rappenau","2 Eigenbetrieb Stadtenwässerung"))</f>
        <v>1 Stadt Bad Rappenau</v>
      </c>
      <c r="C2609" s="19" t="str">
        <f>IF(OR(tabDaten[[#This Row],[art]]="00",tabDaten[[#This Row],[art]]="01",tabDaten[[#This Row],[art]]="60",tabDaten[[#This Row],[art]]="61"),"0 Verwaltungshaushalt","1 Vermögenshaushalt")</f>
        <v>0 Verwaltungshaushalt</v>
      </c>
      <c r="D2609" s="19" t="str">
        <f>VLOOKUP(tabDaten[[#This Row],[art]],tabKontenart[],2,FALSE)</f>
        <v>00 Einnahmen VerwaltungsHH</v>
      </c>
      <c r="E2609" s="19" t="str">
        <f>LEFT(tabDaten[[#This Row],[Gld]],1) &amp; "    " &amp;VLOOKUP((tabDaten[[#This Row],[MandNr]]&amp;"x"&amp;LEFT(tabDaten[[#This Row],[Gld]],1)),tabGliederung[],2,FALSE)</f>
        <v>7    öffentliche Einrichtungen,  Wirtschaftsförderung</v>
      </c>
      <c r="F2609" s="19" t="str">
        <f>LEFT(tabDaten[[#This Row],[Gld]],2) &amp; "    " &amp;VLOOKUP((tabDaten[[#This Row],[MandNr]]&amp;"x"&amp;LEFT(tabDaten[[#This Row],[Gld]],2)),tabGliederung[],2,FALSE)</f>
        <v xml:space="preserve">75    Bestattungswesen </v>
      </c>
      <c r="G260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09" s="19" t="str">
        <f>LEFT(tabDaten[[#This Row],[Gld]],4) &amp; "    " &amp;VLOOKUP((tabDaten[[#This Row],[MandNr]]&amp;"x"&amp;LEFT(tabDaten[[#This Row],[Gld]],4)),tabGliederung[],2,FALSE)</f>
        <v xml:space="preserve">7507    Friedhof Treschklingen </v>
      </c>
      <c r="I2609" s="19" t="str">
        <f>IF(OR(LEFT(tabDaten[[#This Row],[Grp]],1)*1=3,LEFT(tabDaten[[#This Row],[Grp]],1)*1=9),LEFT(tabDaten[[#This Row],[Grp]],2),LEFT(tabDaten[[#This Row],[Grp]],1))</f>
        <v>1</v>
      </c>
      <c r="J2609" s="19" t="str">
        <f>VLOOKUP(tabDaten[[#This Row],[GrpKurz]],tabGruppierung[],2,FALSE)</f>
        <v>E   Einnahmen aus Verwaltung und Betrieb</v>
      </c>
      <c r="K260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7507-110000/10    Bestattungsgebühren   </v>
      </c>
      <c r="L2609" s="20">
        <f>IF(OR(tabDaten[[#This Row],[art]]="00",tabDaten[[#This Row],[art]]="10"),tabDaten[[#This Row],[Plan]],tabDaten[[#This Row],[Plan]]*-1)</f>
        <v>0</v>
      </c>
      <c r="M2609" s="21">
        <f>IF(OR(tabDaten[[#This Row],[art]]="00",tabDaten[[#This Row],[art]]="10",tabDaten[[#This Row],[art]]="60",tabDaten[[#This Row],[art]]="70"),tabDaten[[#This Row],[Rechnung]],tabDaten[[#This Row],[Rechnung]]*-1)</f>
        <v>11862</v>
      </c>
      <c r="N2609" s="44">
        <v>1</v>
      </c>
      <c r="O2609" s="45" t="s">
        <v>1327</v>
      </c>
      <c r="P2609" s="45" t="s">
        <v>1386</v>
      </c>
      <c r="Q2609" s="45" t="s">
        <v>1674</v>
      </c>
      <c r="R2609" s="45" t="s">
        <v>1024</v>
      </c>
      <c r="S2609" s="45" t="s">
        <v>1546</v>
      </c>
      <c r="T2609" s="44" t="s">
        <v>65</v>
      </c>
      <c r="U2609" s="46">
        <v>0</v>
      </c>
      <c r="V2609" s="46">
        <v>11862</v>
      </c>
    </row>
    <row r="2610" spans="2:22" x14ac:dyDescent="0.2">
      <c r="B2610" s="19" t="str">
        <f>IF(tabDaten[[#This Row],[MandNr]]="","Fehler",IF(tabDaten[[#This Row],[MandNr]]=1,"1 Stadt Bad Rappenau","2 Eigenbetrieb Stadtenwässerung"))</f>
        <v>1 Stadt Bad Rappenau</v>
      </c>
      <c r="C2610" s="19" t="str">
        <f>IF(OR(tabDaten[[#This Row],[art]]="00",tabDaten[[#This Row],[art]]="01",tabDaten[[#This Row],[art]]="60",tabDaten[[#This Row],[art]]="61"),"0 Verwaltungshaushalt","1 Vermögenshaushalt")</f>
        <v>0 Verwaltungshaushalt</v>
      </c>
      <c r="D2610" s="19" t="str">
        <f>VLOOKUP(tabDaten[[#This Row],[art]],tabKontenart[],2,FALSE)</f>
        <v>00 Einnahmen VerwaltungsHH</v>
      </c>
      <c r="E2610" s="19" t="str">
        <f>LEFT(tabDaten[[#This Row],[Gld]],1) &amp; "    " &amp;VLOOKUP((tabDaten[[#This Row],[MandNr]]&amp;"x"&amp;LEFT(tabDaten[[#This Row],[Gld]],1)),tabGliederung[],2,FALSE)</f>
        <v>7    öffentliche Einrichtungen,  Wirtschaftsförderung</v>
      </c>
      <c r="F2610" s="19" t="str">
        <f>LEFT(tabDaten[[#This Row],[Gld]],2) &amp; "    " &amp;VLOOKUP((tabDaten[[#This Row],[MandNr]]&amp;"x"&amp;LEFT(tabDaten[[#This Row],[Gld]],2)),tabGliederung[],2,FALSE)</f>
        <v xml:space="preserve">75    Bestattungswesen </v>
      </c>
      <c r="G261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10" s="19" t="str">
        <f>LEFT(tabDaten[[#This Row],[Gld]],4) &amp; "    " &amp;VLOOKUP((tabDaten[[#This Row],[MandNr]]&amp;"x"&amp;LEFT(tabDaten[[#This Row],[Gld]],4)),tabGliederung[],2,FALSE)</f>
        <v xml:space="preserve">7507    Friedhof Treschklingen </v>
      </c>
      <c r="I2610" s="19" t="str">
        <f>IF(OR(LEFT(tabDaten[[#This Row],[Grp]],1)*1=3,LEFT(tabDaten[[#This Row],[Grp]],1)*1=9),LEFT(tabDaten[[#This Row],[Grp]],2),LEFT(tabDaten[[#This Row],[Grp]],1))</f>
        <v>1</v>
      </c>
      <c r="J2610" s="19" t="str">
        <f>VLOOKUP(tabDaten[[#This Row],[GrpKurz]],tabGruppierung[],2,FALSE)</f>
        <v>E   Einnahmen aus Verwaltung und Betrieb</v>
      </c>
      <c r="K261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7507-110000/20    Benutzungsgebühren   </v>
      </c>
      <c r="L2610" s="20">
        <f>IF(OR(tabDaten[[#This Row],[art]]="00",tabDaten[[#This Row],[art]]="10"),tabDaten[[#This Row],[Plan]],tabDaten[[#This Row],[Plan]]*-1)</f>
        <v>0</v>
      </c>
      <c r="M2610" s="21">
        <f>IF(OR(tabDaten[[#This Row],[art]]="00",tabDaten[[#This Row],[art]]="10",tabDaten[[#This Row],[art]]="60",tabDaten[[#This Row],[art]]="70"),tabDaten[[#This Row],[Rechnung]],tabDaten[[#This Row],[Rechnung]]*-1)</f>
        <v>10208.92</v>
      </c>
      <c r="N2610" s="44">
        <v>1</v>
      </c>
      <c r="O2610" s="45" t="s">
        <v>1327</v>
      </c>
      <c r="P2610" s="45" t="s">
        <v>1386</v>
      </c>
      <c r="Q2610" s="45" t="s">
        <v>1674</v>
      </c>
      <c r="R2610" s="45" t="s">
        <v>1058</v>
      </c>
      <c r="S2610" s="45" t="s">
        <v>1546</v>
      </c>
      <c r="T2610" s="44" t="s">
        <v>56</v>
      </c>
      <c r="U2610" s="46">
        <v>0</v>
      </c>
      <c r="V2610" s="46">
        <v>10208.92</v>
      </c>
    </row>
    <row r="2611" spans="2:22" x14ac:dyDescent="0.2">
      <c r="B2611" s="19" t="str">
        <f>IF(tabDaten[[#This Row],[MandNr]]="","Fehler",IF(tabDaten[[#This Row],[MandNr]]=1,"1 Stadt Bad Rappenau","2 Eigenbetrieb Stadtenwässerung"))</f>
        <v>1 Stadt Bad Rappenau</v>
      </c>
      <c r="C2611" s="19" t="str">
        <f>IF(OR(tabDaten[[#This Row],[art]]="00",tabDaten[[#This Row],[art]]="01",tabDaten[[#This Row],[art]]="60",tabDaten[[#This Row],[art]]="61"),"0 Verwaltungshaushalt","1 Vermögenshaushalt")</f>
        <v>0 Verwaltungshaushalt</v>
      </c>
      <c r="D2611" s="19" t="str">
        <f>VLOOKUP(tabDaten[[#This Row],[art]],tabKontenart[],2,FALSE)</f>
        <v>00 Einnahmen VerwaltungsHH</v>
      </c>
      <c r="E2611" s="19" t="str">
        <f>LEFT(tabDaten[[#This Row],[Gld]],1) &amp; "    " &amp;VLOOKUP((tabDaten[[#This Row],[MandNr]]&amp;"x"&amp;LEFT(tabDaten[[#This Row],[Gld]],1)),tabGliederung[],2,FALSE)</f>
        <v>7    öffentliche Einrichtungen,  Wirtschaftsförderung</v>
      </c>
      <c r="F2611" s="19" t="str">
        <f>LEFT(tabDaten[[#This Row],[Gld]],2) &amp; "    " &amp;VLOOKUP((tabDaten[[#This Row],[MandNr]]&amp;"x"&amp;LEFT(tabDaten[[#This Row],[Gld]],2)),tabGliederung[],2,FALSE)</f>
        <v xml:space="preserve">75    Bestattungswesen </v>
      </c>
      <c r="G261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11" s="19" t="str">
        <f>LEFT(tabDaten[[#This Row],[Gld]],4) &amp; "    " &amp;VLOOKUP((tabDaten[[#This Row],[MandNr]]&amp;"x"&amp;LEFT(tabDaten[[#This Row],[Gld]],4)),tabGliederung[],2,FALSE)</f>
        <v xml:space="preserve">7507    Friedhof Treschklingen </v>
      </c>
      <c r="I2611" s="19" t="str">
        <f>IF(OR(LEFT(tabDaten[[#This Row],[Grp]],1)*1=3,LEFT(tabDaten[[#This Row],[Grp]],1)*1=9),LEFT(tabDaten[[#This Row],[Grp]],2),LEFT(tabDaten[[#This Row],[Grp]],1))</f>
        <v>1</v>
      </c>
      <c r="J2611" s="19" t="str">
        <f>VLOOKUP(tabDaten[[#This Row],[GrpKurz]],tabGruppierung[],2,FALSE)</f>
        <v>E   Einnahmen aus Verwaltung und Betrieb</v>
      </c>
      <c r="K261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7507-110000/30    Genehmigungen   </v>
      </c>
      <c r="L2611" s="20">
        <f>IF(OR(tabDaten[[#This Row],[art]]="00",tabDaten[[#This Row],[art]]="10"),tabDaten[[#This Row],[Plan]],tabDaten[[#This Row],[Plan]]*-1)</f>
        <v>0</v>
      </c>
      <c r="M2611" s="21">
        <f>IF(OR(tabDaten[[#This Row],[art]]="00",tabDaten[[#This Row],[art]]="10",tabDaten[[#This Row],[art]]="60",tabDaten[[#This Row],[art]]="70"),tabDaten[[#This Row],[Rechnung]],tabDaten[[#This Row],[Rechnung]]*-1)</f>
        <v>105</v>
      </c>
      <c r="N2611" s="44">
        <v>1</v>
      </c>
      <c r="O2611" s="45" t="s">
        <v>1327</v>
      </c>
      <c r="P2611" s="45" t="s">
        <v>1386</v>
      </c>
      <c r="Q2611" s="45" t="s">
        <v>1674</v>
      </c>
      <c r="R2611" s="45" t="s">
        <v>1111</v>
      </c>
      <c r="S2611" s="45" t="s">
        <v>1546</v>
      </c>
      <c r="T2611" s="44" t="s">
        <v>1910</v>
      </c>
      <c r="U2611" s="46">
        <v>0</v>
      </c>
      <c r="V2611" s="46">
        <v>105</v>
      </c>
    </row>
    <row r="2612" spans="2:22" x14ac:dyDescent="0.2">
      <c r="B2612" s="19" t="str">
        <f>IF(tabDaten[[#This Row],[MandNr]]="","Fehler",IF(tabDaten[[#This Row],[MandNr]]=1,"1 Stadt Bad Rappenau","2 Eigenbetrieb Stadtenwässerung"))</f>
        <v>1 Stadt Bad Rappenau</v>
      </c>
      <c r="C2612" s="19" t="str">
        <f>IF(OR(tabDaten[[#This Row],[art]]="00",tabDaten[[#This Row],[art]]="01",tabDaten[[#This Row],[art]]="60",tabDaten[[#This Row],[art]]="61"),"0 Verwaltungshaushalt","1 Vermögenshaushalt")</f>
        <v>0 Verwaltungshaushalt</v>
      </c>
      <c r="D2612" s="19" t="str">
        <f>VLOOKUP(tabDaten[[#This Row],[art]],tabKontenart[],2,FALSE)</f>
        <v>00 Einnahmen VerwaltungsHH</v>
      </c>
      <c r="E2612" s="19" t="str">
        <f>LEFT(tabDaten[[#This Row],[Gld]],1) &amp; "    " &amp;VLOOKUP((tabDaten[[#This Row],[MandNr]]&amp;"x"&amp;LEFT(tabDaten[[#This Row],[Gld]],1)),tabGliederung[],2,FALSE)</f>
        <v>7    öffentliche Einrichtungen,  Wirtschaftsförderung</v>
      </c>
      <c r="F2612" s="19" t="str">
        <f>LEFT(tabDaten[[#This Row],[Gld]],2) &amp; "    " &amp;VLOOKUP((tabDaten[[#This Row],[MandNr]]&amp;"x"&amp;LEFT(tabDaten[[#This Row],[Gld]],2)),tabGliederung[],2,FALSE)</f>
        <v xml:space="preserve">75    Bestattungswesen </v>
      </c>
      <c r="G261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12" s="19" t="str">
        <f>LEFT(tabDaten[[#This Row],[Gld]],4) &amp; "    " &amp;VLOOKUP((tabDaten[[#This Row],[MandNr]]&amp;"x"&amp;LEFT(tabDaten[[#This Row],[Gld]],4)),tabGliederung[],2,FALSE)</f>
        <v xml:space="preserve">7508    Friedhof Wollenberg </v>
      </c>
      <c r="I2612" s="19" t="str">
        <f>IF(OR(LEFT(tabDaten[[#This Row],[Grp]],1)*1=3,LEFT(tabDaten[[#This Row],[Grp]],1)*1=9),LEFT(tabDaten[[#This Row],[Grp]],2),LEFT(tabDaten[[#This Row],[Grp]],1))</f>
        <v>1</v>
      </c>
      <c r="J2612" s="19" t="str">
        <f>VLOOKUP(tabDaten[[#This Row],[GrpKurz]],tabGruppierung[],2,FALSE)</f>
        <v>E   Einnahmen aus Verwaltung und Betrieb</v>
      </c>
      <c r="K261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7508-110000/10    Bestattungsgebühren   </v>
      </c>
      <c r="L2612" s="20">
        <f>IF(OR(tabDaten[[#This Row],[art]]="00",tabDaten[[#This Row],[art]]="10"),tabDaten[[#This Row],[Plan]],tabDaten[[#This Row],[Plan]]*-1)</f>
        <v>0</v>
      </c>
      <c r="M2612" s="21">
        <f>IF(OR(tabDaten[[#This Row],[art]]="00",tabDaten[[#This Row],[art]]="10",tabDaten[[#This Row],[art]]="60",tabDaten[[#This Row],[art]]="70"),tabDaten[[#This Row],[Rechnung]],tabDaten[[#This Row],[Rechnung]]*-1)</f>
        <v>2502</v>
      </c>
      <c r="N2612" s="44">
        <v>1</v>
      </c>
      <c r="O2612" s="45" t="s">
        <v>1327</v>
      </c>
      <c r="P2612" s="45" t="s">
        <v>1387</v>
      </c>
      <c r="Q2612" s="45" t="s">
        <v>1674</v>
      </c>
      <c r="R2612" s="45" t="s">
        <v>1024</v>
      </c>
      <c r="S2612" s="45" t="s">
        <v>1546</v>
      </c>
      <c r="T2612" s="44" t="s">
        <v>65</v>
      </c>
      <c r="U2612" s="46">
        <v>0</v>
      </c>
      <c r="V2612" s="46">
        <v>2502</v>
      </c>
    </row>
    <row r="2613" spans="2:22" x14ac:dyDescent="0.2">
      <c r="B2613" s="19" t="str">
        <f>IF(tabDaten[[#This Row],[MandNr]]="","Fehler",IF(tabDaten[[#This Row],[MandNr]]=1,"1 Stadt Bad Rappenau","2 Eigenbetrieb Stadtenwässerung"))</f>
        <v>1 Stadt Bad Rappenau</v>
      </c>
      <c r="C2613" s="19" t="str">
        <f>IF(OR(tabDaten[[#This Row],[art]]="00",tabDaten[[#This Row],[art]]="01",tabDaten[[#This Row],[art]]="60",tabDaten[[#This Row],[art]]="61"),"0 Verwaltungshaushalt","1 Vermögenshaushalt")</f>
        <v>0 Verwaltungshaushalt</v>
      </c>
      <c r="D2613" s="19" t="str">
        <f>VLOOKUP(tabDaten[[#This Row],[art]],tabKontenart[],2,FALSE)</f>
        <v>00 Einnahmen VerwaltungsHH</v>
      </c>
      <c r="E2613" s="19" t="str">
        <f>LEFT(tabDaten[[#This Row],[Gld]],1) &amp; "    " &amp;VLOOKUP((tabDaten[[#This Row],[MandNr]]&amp;"x"&amp;LEFT(tabDaten[[#This Row],[Gld]],1)),tabGliederung[],2,FALSE)</f>
        <v>7    öffentliche Einrichtungen,  Wirtschaftsförderung</v>
      </c>
      <c r="F2613" s="19" t="str">
        <f>LEFT(tabDaten[[#This Row],[Gld]],2) &amp; "    " &amp;VLOOKUP((tabDaten[[#This Row],[MandNr]]&amp;"x"&amp;LEFT(tabDaten[[#This Row],[Gld]],2)),tabGliederung[],2,FALSE)</f>
        <v xml:space="preserve">75    Bestattungswesen </v>
      </c>
      <c r="G261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13" s="19" t="str">
        <f>LEFT(tabDaten[[#This Row],[Gld]],4) &amp; "    " &amp;VLOOKUP((tabDaten[[#This Row],[MandNr]]&amp;"x"&amp;LEFT(tabDaten[[#This Row],[Gld]],4)),tabGliederung[],2,FALSE)</f>
        <v xml:space="preserve">7508    Friedhof Wollenberg </v>
      </c>
      <c r="I2613" s="19" t="str">
        <f>IF(OR(LEFT(tabDaten[[#This Row],[Grp]],1)*1=3,LEFT(tabDaten[[#This Row],[Grp]],1)*1=9),LEFT(tabDaten[[#This Row],[Grp]],2),LEFT(tabDaten[[#This Row],[Grp]],1))</f>
        <v>1</v>
      </c>
      <c r="J2613" s="19" t="str">
        <f>VLOOKUP(tabDaten[[#This Row],[GrpKurz]],tabGruppierung[],2,FALSE)</f>
        <v>E   Einnahmen aus Verwaltung und Betrieb</v>
      </c>
      <c r="K261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7508-110000/20    Benutzungsgebühren   </v>
      </c>
      <c r="L2613" s="20">
        <f>IF(OR(tabDaten[[#This Row],[art]]="00",tabDaten[[#This Row],[art]]="10"),tabDaten[[#This Row],[Plan]],tabDaten[[#This Row],[Plan]]*-1)</f>
        <v>0</v>
      </c>
      <c r="M2613" s="21">
        <f>IF(OR(tabDaten[[#This Row],[art]]="00",tabDaten[[#This Row],[art]]="10",tabDaten[[#This Row],[art]]="60",tabDaten[[#This Row],[art]]="70"),tabDaten[[#This Row],[Rechnung]],tabDaten[[#This Row],[Rechnung]]*-1)</f>
        <v>4742</v>
      </c>
      <c r="N2613" s="44">
        <v>1</v>
      </c>
      <c r="O2613" s="45" t="s">
        <v>1327</v>
      </c>
      <c r="P2613" s="45" t="s">
        <v>1387</v>
      </c>
      <c r="Q2613" s="45" t="s">
        <v>1674</v>
      </c>
      <c r="R2613" s="45" t="s">
        <v>1058</v>
      </c>
      <c r="S2613" s="45" t="s">
        <v>1546</v>
      </c>
      <c r="T2613" s="44" t="s">
        <v>56</v>
      </c>
      <c r="U2613" s="46">
        <v>0</v>
      </c>
      <c r="V2613" s="46">
        <v>4742</v>
      </c>
    </row>
    <row r="2614" spans="2:22" x14ac:dyDescent="0.2">
      <c r="B2614" s="19" t="str">
        <f>IF(tabDaten[[#This Row],[MandNr]]="","Fehler",IF(tabDaten[[#This Row],[MandNr]]=1,"1 Stadt Bad Rappenau","2 Eigenbetrieb Stadtenwässerung"))</f>
        <v>1 Stadt Bad Rappenau</v>
      </c>
      <c r="C2614" s="19" t="str">
        <f>IF(OR(tabDaten[[#This Row],[art]]="00",tabDaten[[#This Row],[art]]="01",tabDaten[[#This Row],[art]]="60",tabDaten[[#This Row],[art]]="61"),"0 Verwaltungshaushalt","1 Vermögenshaushalt")</f>
        <v>0 Verwaltungshaushalt</v>
      </c>
      <c r="D2614" s="19" t="str">
        <f>VLOOKUP(tabDaten[[#This Row],[art]],tabKontenart[],2,FALSE)</f>
        <v>00 Einnahmen VerwaltungsHH</v>
      </c>
      <c r="E2614" s="19" t="str">
        <f>LEFT(tabDaten[[#This Row],[Gld]],1) &amp; "    " &amp;VLOOKUP((tabDaten[[#This Row],[MandNr]]&amp;"x"&amp;LEFT(tabDaten[[#This Row],[Gld]],1)),tabGliederung[],2,FALSE)</f>
        <v>7    öffentliche Einrichtungen,  Wirtschaftsförderung</v>
      </c>
      <c r="F2614" s="19" t="str">
        <f>LEFT(tabDaten[[#This Row],[Gld]],2) &amp; "    " &amp;VLOOKUP((tabDaten[[#This Row],[MandNr]]&amp;"x"&amp;LEFT(tabDaten[[#This Row],[Gld]],2)),tabGliederung[],2,FALSE)</f>
        <v xml:space="preserve">75    Bestattungswesen </v>
      </c>
      <c r="G261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14" s="19" t="str">
        <f>LEFT(tabDaten[[#This Row],[Gld]],4) &amp; "    " &amp;VLOOKUP((tabDaten[[#This Row],[MandNr]]&amp;"x"&amp;LEFT(tabDaten[[#This Row],[Gld]],4)),tabGliederung[],2,FALSE)</f>
        <v xml:space="preserve">7508    Friedhof Wollenberg </v>
      </c>
      <c r="I2614" s="19" t="str">
        <f>IF(OR(LEFT(tabDaten[[#This Row],[Grp]],1)*1=3,LEFT(tabDaten[[#This Row],[Grp]],1)*1=9),LEFT(tabDaten[[#This Row],[Grp]],2),LEFT(tabDaten[[#This Row],[Grp]],1))</f>
        <v>1</v>
      </c>
      <c r="J2614" s="19" t="str">
        <f>VLOOKUP(tabDaten[[#This Row],[GrpKurz]],tabGruppierung[],2,FALSE)</f>
        <v>E   Einnahmen aus Verwaltung und Betrieb</v>
      </c>
      <c r="K261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7508-110000/30    Genehmigungen   </v>
      </c>
      <c r="L2614" s="20">
        <f>IF(OR(tabDaten[[#This Row],[art]]="00",tabDaten[[#This Row],[art]]="10"),tabDaten[[#This Row],[Plan]],tabDaten[[#This Row],[Plan]]*-1)</f>
        <v>0</v>
      </c>
      <c r="M2614" s="21">
        <f>IF(OR(tabDaten[[#This Row],[art]]="00",tabDaten[[#This Row],[art]]="10",tabDaten[[#This Row],[art]]="60",tabDaten[[#This Row],[art]]="70"),tabDaten[[#This Row],[Rechnung]],tabDaten[[#This Row],[Rechnung]]*-1)</f>
        <v>35</v>
      </c>
      <c r="N2614" s="44">
        <v>1</v>
      </c>
      <c r="O2614" s="45" t="s">
        <v>1327</v>
      </c>
      <c r="P2614" s="45" t="s">
        <v>1387</v>
      </c>
      <c r="Q2614" s="45" t="s">
        <v>1674</v>
      </c>
      <c r="R2614" s="45" t="s">
        <v>1111</v>
      </c>
      <c r="S2614" s="45" t="s">
        <v>1546</v>
      </c>
      <c r="T2614" s="44" t="s">
        <v>1910</v>
      </c>
      <c r="U2614" s="46">
        <v>0</v>
      </c>
      <c r="V2614" s="46">
        <v>35</v>
      </c>
    </row>
    <row r="2615" spans="2:22" x14ac:dyDescent="0.2">
      <c r="B2615" s="19" t="str">
        <f>IF(tabDaten[[#This Row],[MandNr]]="","Fehler",IF(tabDaten[[#This Row],[MandNr]]=1,"1 Stadt Bad Rappenau","2 Eigenbetrieb Stadtenwässerung"))</f>
        <v>1 Stadt Bad Rappenau</v>
      </c>
      <c r="C2615" s="19" t="str">
        <f>IF(OR(tabDaten[[#This Row],[art]]="00",tabDaten[[#This Row],[art]]="01",tabDaten[[#This Row],[art]]="60",tabDaten[[#This Row],[art]]="61"),"0 Verwaltungshaushalt","1 Vermögenshaushalt")</f>
        <v>0 Verwaltungshaushalt</v>
      </c>
      <c r="D2615" s="19" t="str">
        <f>VLOOKUP(tabDaten[[#This Row],[art]],tabKontenart[],2,FALSE)</f>
        <v>00 Einnahmen VerwaltungsHH</v>
      </c>
      <c r="E2615" s="19" t="str">
        <f>LEFT(tabDaten[[#This Row],[Gld]],1) &amp; "    " &amp;VLOOKUP((tabDaten[[#This Row],[MandNr]]&amp;"x"&amp;LEFT(tabDaten[[#This Row],[Gld]],1)),tabGliederung[],2,FALSE)</f>
        <v>7    öffentliche Einrichtungen,  Wirtschaftsförderung</v>
      </c>
      <c r="F2615" s="19" t="str">
        <f>LEFT(tabDaten[[#This Row],[Gld]],2) &amp; "    " &amp;VLOOKUP((tabDaten[[#This Row],[MandNr]]&amp;"x"&amp;LEFT(tabDaten[[#This Row],[Gld]],2)),tabGliederung[],2,FALSE)</f>
        <v xml:space="preserve">75    Bestattungswesen </v>
      </c>
      <c r="G261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15" s="19" t="str">
        <f>LEFT(tabDaten[[#This Row],[Gld]],4) &amp; "    " &amp;VLOOKUP((tabDaten[[#This Row],[MandNr]]&amp;"x"&amp;LEFT(tabDaten[[#This Row],[Gld]],4)),tabGliederung[],2,FALSE)</f>
        <v xml:space="preserve">7509    Friedhof Zimmerhof </v>
      </c>
      <c r="I2615" s="19" t="str">
        <f>IF(OR(LEFT(tabDaten[[#This Row],[Grp]],1)*1=3,LEFT(tabDaten[[#This Row],[Grp]],1)*1=9),LEFT(tabDaten[[#This Row],[Grp]],2),LEFT(tabDaten[[#This Row],[Grp]],1))</f>
        <v>1</v>
      </c>
      <c r="J2615" s="19" t="str">
        <f>VLOOKUP(tabDaten[[#This Row],[GrpKurz]],tabGruppierung[],2,FALSE)</f>
        <v>E   Einnahmen aus Verwaltung und Betrieb</v>
      </c>
      <c r="K261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7509-110000/10    Bestattungsgebühren   </v>
      </c>
      <c r="L2615" s="20">
        <f>IF(OR(tabDaten[[#This Row],[art]]="00",tabDaten[[#This Row],[art]]="10"),tabDaten[[#This Row],[Plan]],tabDaten[[#This Row],[Plan]]*-1)</f>
        <v>0</v>
      </c>
      <c r="M2615" s="21">
        <f>IF(OR(tabDaten[[#This Row],[art]]="00",tabDaten[[#This Row],[art]]="10",tabDaten[[#This Row],[art]]="60",tabDaten[[#This Row],[art]]="70"),tabDaten[[#This Row],[Rechnung]],tabDaten[[#This Row],[Rechnung]]*-1)</f>
        <v>3602</v>
      </c>
      <c r="N2615" s="44">
        <v>1</v>
      </c>
      <c r="O2615" s="45" t="s">
        <v>1327</v>
      </c>
      <c r="P2615" s="45" t="s">
        <v>1388</v>
      </c>
      <c r="Q2615" s="45" t="s">
        <v>1674</v>
      </c>
      <c r="R2615" s="45" t="s">
        <v>1024</v>
      </c>
      <c r="S2615" s="45" t="s">
        <v>1546</v>
      </c>
      <c r="T2615" s="44" t="s">
        <v>65</v>
      </c>
      <c r="U2615" s="46">
        <v>0</v>
      </c>
      <c r="V2615" s="46">
        <v>3602</v>
      </c>
    </row>
    <row r="2616" spans="2:22" x14ac:dyDescent="0.2">
      <c r="B2616" s="19" t="str">
        <f>IF(tabDaten[[#This Row],[MandNr]]="","Fehler",IF(tabDaten[[#This Row],[MandNr]]=1,"1 Stadt Bad Rappenau","2 Eigenbetrieb Stadtenwässerung"))</f>
        <v>1 Stadt Bad Rappenau</v>
      </c>
      <c r="C2616" s="19" t="str">
        <f>IF(OR(tabDaten[[#This Row],[art]]="00",tabDaten[[#This Row],[art]]="01",tabDaten[[#This Row],[art]]="60",tabDaten[[#This Row],[art]]="61"),"0 Verwaltungshaushalt","1 Vermögenshaushalt")</f>
        <v>0 Verwaltungshaushalt</v>
      </c>
      <c r="D2616" s="19" t="str">
        <f>VLOOKUP(tabDaten[[#This Row],[art]],tabKontenart[],2,FALSE)</f>
        <v>00 Einnahmen VerwaltungsHH</v>
      </c>
      <c r="E2616" s="19" t="str">
        <f>LEFT(tabDaten[[#This Row],[Gld]],1) &amp; "    " &amp;VLOOKUP((tabDaten[[#This Row],[MandNr]]&amp;"x"&amp;LEFT(tabDaten[[#This Row],[Gld]],1)),tabGliederung[],2,FALSE)</f>
        <v>7    öffentliche Einrichtungen,  Wirtschaftsförderung</v>
      </c>
      <c r="F2616" s="19" t="str">
        <f>LEFT(tabDaten[[#This Row],[Gld]],2) &amp; "    " &amp;VLOOKUP((tabDaten[[#This Row],[MandNr]]&amp;"x"&amp;LEFT(tabDaten[[#This Row],[Gld]],2)),tabGliederung[],2,FALSE)</f>
        <v xml:space="preserve">75    Bestattungswesen </v>
      </c>
      <c r="G261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16" s="19" t="str">
        <f>LEFT(tabDaten[[#This Row],[Gld]],4) &amp; "    " &amp;VLOOKUP((tabDaten[[#This Row],[MandNr]]&amp;"x"&amp;LEFT(tabDaten[[#This Row],[Gld]],4)),tabGliederung[],2,FALSE)</f>
        <v xml:space="preserve">7509    Friedhof Zimmerhof </v>
      </c>
      <c r="I2616" s="19" t="str">
        <f>IF(OR(LEFT(tabDaten[[#This Row],[Grp]],1)*1=3,LEFT(tabDaten[[#This Row],[Grp]],1)*1=9),LEFT(tabDaten[[#This Row],[Grp]],2),LEFT(tabDaten[[#This Row],[Grp]],1))</f>
        <v>1</v>
      </c>
      <c r="J2616" s="19" t="str">
        <f>VLOOKUP(tabDaten[[#This Row],[GrpKurz]],tabGruppierung[],2,FALSE)</f>
        <v>E   Einnahmen aus Verwaltung und Betrieb</v>
      </c>
      <c r="K261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7509-110000/20    Benutzungsgebühren   </v>
      </c>
      <c r="L2616" s="20">
        <f>IF(OR(tabDaten[[#This Row],[art]]="00",tabDaten[[#This Row],[art]]="10"),tabDaten[[#This Row],[Plan]],tabDaten[[#This Row],[Plan]]*-1)</f>
        <v>0</v>
      </c>
      <c r="M2616" s="21">
        <f>IF(OR(tabDaten[[#This Row],[art]]="00",tabDaten[[#This Row],[art]]="10",tabDaten[[#This Row],[art]]="60",tabDaten[[#This Row],[art]]="70"),tabDaten[[#This Row],[Rechnung]],tabDaten[[#This Row],[Rechnung]]*-1)</f>
        <v>2968</v>
      </c>
      <c r="N2616" s="44">
        <v>1</v>
      </c>
      <c r="O2616" s="45" t="s">
        <v>1327</v>
      </c>
      <c r="P2616" s="45" t="s">
        <v>1388</v>
      </c>
      <c r="Q2616" s="45" t="s">
        <v>1674</v>
      </c>
      <c r="R2616" s="45" t="s">
        <v>1058</v>
      </c>
      <c r="S2616" s="45" t="s">
        <v>1546</v>
      </c>
      <c r="T2616" s="44" t="s">
        <v>56</v>
      </c>
      <c r="U2616" s="46">
        <v>0</v>
      </c>
      <c r="V2616" s="46">
        <v>2968</v>
      </c>
    </row>
    <row r="2617" spans="2:22" x14ac:dyDescent="0.2">
      <c r="B2617" s="19" t="str">
        <f>IF(tabDaten[[#This Row],[MandNr]]="","Fehler",IF(tabDaten[[#This Row],[MandNr]]=1,"1 Stadt Bad Rappenau","2 Eigenbetrieb Stadtenwässerung"))</f>
        <v>1 Stadt Bad Rappenau</v>
      </c>
      <c r="C2617" s="19" t="str">
        <f>IF(OR(tabDaten[[#This Row],[art]]="00",tabDaten[[#This Row],[art]]="01",tabDaten[[#This Row],[art]]="60",tabDaten[[#This Row],[art]]="61"),"0 Verwaltungshaushalt","1 Vermögenshaushalt")</f>
        <v>0 Verwaltungshaushalt</v>
      </c>
      <c r="D2617" s="19" t="str">
        <f>VLOOKUP(tabDaten[[#This Row],[art]],tabKontenart[],2,FALSE)</f>
        <v>00 Einnahmen VerwaltungsHH</v>
      </c>
      <c r="E2617" s="19" t="str">
        <f>LEFT(tabDaten[[#This Row],[Gld]],1) &amp; "    " &amp;VLOOKUP((tabDaten[[#This Row],[MandNr]]&amp;"x"&amp;LEFT(tabDaten[[#This Row],[Gld]],1)),tabGliederung[],2,FALSE)</f>
        <v>7    öffentliche Einrichtungen,  Wirtschaftsförderung</v>
      </c>
      <c r="F2617" s="19" t="str">
        <f>LEFT(tabDaten[[#This Row],[Gld]],2) &amp; "    " &amp;VLOOKUP((tabDaten[[#This Row],[MandNr]]&amp;"x"&amp;LEFT(tabDaten[[#This Row],[Gld]],2)),tabGliederung[],2,FALSE)</f>
        <v xml:space="preserve">75    Bestattungswesen </v>
      </c>
      <c r="G261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617" s="19" t="str">
        <f>LEFT(tabDaten[[#This Row],[Gld]],4) &amp; "    " &amp;VLOOKUP((tabDaten[[#This Row],[MandNr]]&amp;"x"&amp;LEFT(tabDaten[[#This Row],[Gld]],4)),tabGliederung[],2,FALSE)</f>
        <v xml:space="preserve">7509    Friedhof Zimmerhof </v>
      </c>
      <c r="I2617" s="19" t="str">
        <f>IF(OR(LEFT(tabDaten[[#This Row],[Grp]],1)*1=3,LEFT(tabDaten[[#This Row],[Grp]],1)*1=9),LEFT(tabDaten[[#This Row],[Grp]],2),LEFT(tabDaten[[#This Row],[Grp]],1))</f>
        <v>1</v>
      </c>
      <c r="J2617" s="19" t="str">
        <f>VLOOKUP(tabDaten[[#This Row],[GrpKurz]],tabGruppierung[],2,FALSE)</f>
        <v>E   Einnahmen aus Verwaltung und Betrieb</v>
      </c>
      <c r="K261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7509-110000/30    Genehmigungen   </v>
      </c>
      <c r="L2617" s="20">
        <f>IF(OR(tabDaten[[#This Row],[art]]="00",tabDaten[[#This Row],[art]]="10"),tabDaten[[#This Row],[Plan]],tabDaten[[#This Row],[Plan]]*-1)</f>
        <v>0</v>
      </c>
      <c r="M2617" s="21">
        <f>IF(OR(tabDaten[[#This Row],[art]]="00",tabDaten[[#This Row],[art]]="10",tabDaten[[#This Row],[art]]="60",tabDaten[[#This Row],[art]]="70"),tabDaten[[#This Row],[Rechnung]],tabDaten[[#This Row],[Rechnung]]*-1)</f>
        <v>105</v>
      </c>
      <c r="N2617" s="44">
        <v>1</v>
      </c>
      <c r="O2617" s="45" t="s">
        <v>1327</v>
      </c>
      <c r="P2617" s="45" t="s">
        <v>1388</v>
      </c>
      <c r="Q2617" s="45" t="s">
        <v>1674</v>
      </c>
      <c r="R2617" s="45" t="s">
        <v>1111</v>
      </c>
      <c r="S2617" s="45" t="s">
        <v>1546</v>
      </c>
      <c r="T2617" s="44" t="s">
        <v>1910</v>
      </c>
      <c r="U2617" s="46">
        <v>0</v>
      </c>
      <c r="V2617" s="46">
        <v>105</v>
      </c>
    </row>
    <row r="2618" spans="2:22" x14ac:dyDescent="0.2">
      <c r="B2618" s="19" t="str">
        <f>IF(tabDaten[[#This Row],[MandNr]]="","Fehler",IF(tabDaten[[#This Row],[MandNr]]=1,"1 Stadt Bad Rappenau","2 Eigenbetrieb Stadtenwässerung"))</f>
        <v>1 Stadt Bad Rappenau</v>
      </c>
      <c r="C2618" s="19" t="str">
        <f>IF(OR(tabDaten[[#This Row],[art]]="00",tabDaten[[#This Row],[art]]="01",tabDaten[[#This Row],[art]]="60",tabDaten[[#This Row],[art]]="61"),"0 Verwaltungshaushalt","1 Vermögenshaushalt")</f>
        <v>0 Verwaltungshaushalt</v>
      </c>
      <c r="D2618" s="19" t="str">
        <f>VLOOKUP(tabDaten[[#This Row],[art]],tabKontenart[],2,FALSE)</f>
        <v>00 Einnahmen VerwaltungsHH</v>
      </c>
      <c r="E2618" s="19" t="str">
        <f>LEFT(tabDaten[[#This Row],[Gld]],1) &amp; "    " &amp;VLOOKUP((tabDaten[[#This Row],[MandNr]]&amp;"x"&amp;LEFT(tabDaten[[#This Row],[Gld]],1)),tabGliederung[],2,FALSE)</f>
        <v>7    öffentliche Einrichtungen,  Wirtschaftsförderung</v>
      </c>
      <c r="F2618" s="19" t="str">
        <f>LEFT(tabDaten[[#This Row],[Gld]],2) &amp; "    " &amp;VLOOKUP((tabDaten[[#This Row],[MandNr]]&amp;"x"&amp;LEFT(tabDaten[[#This Row],[Gld]],2)),tabGliederung[],2,FALSE)</f>
        <v xml:space="preserve">76    sonstige öffentliche Einrichtungen </v>
      </c>
      <c r="G261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618" s="19" t="str">
        <f>LEFT(tabDaten[[#This Row],[Gld]],4) &amp; "    " &amp;VLOOKUP((tabDaten[[#This Row],[MandNr]]&amp;"x"&amp;LEFT(tabDaten[[#This Row],[Gld]],4)),tabGliederung[],2,FALSE)</f>
        <v xml:space="preserve">7673    Bürgerhaus Fürfeld </v>
      </c>
      <c r="I2618" s="19" t="str">
        <f>IF(OR(LEFT(tabDaten[[#This Row],[Grp]],1)*1=3,LEFT(tabDaten[[#This Row],[Grp]],1)*1=9),LEFT(tabDaten[[#This Row],[Grp]],2),LEFT(tabDaten[[#This Row],[Grp]],1))</f>
        <v>1</v>
      </c>
      <c r="J2618" s="19" t="str">
        <f>VLOOKUP(tabDaten[[#This Row],[GrpKurz]],tabGruppierung[],2,FALSE)</f>
        <v>E   Einnahmen aus Verwaltung und Betrieb</v>
      </c>
      <c r="K261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7673-151000/20    Privatrechtliche Ersätze und ähnliche Einnahmen  </v>
      </c>
      <c r="L2618" s="20">
        <f>IF(OR(tabDaten[[#This Row],[art]]="00",tabDaten[[#This Row],[art]]="10"),tabDaten[[#This Row],[Plan]],tabDaten[[#This Row],[Plan]]*-1)</f>
        <v>0</v>
      </c>
      <c r="M2618" s="21">
        <f>IF(OR(tabDaten[[#This Row],[art]]="00",tabDaten[[#This Row],[art]]="10",tabDaten[[#This Row],[art]]="60",tabDaten[[#This Row],[art]]="70"),tabDaten[[#This Row],[Rechnung]],tabDaten[[#This Row],[Rechnung]]*-1)</f>
        <v>9.5</v>
      </c>
      <c r="N2618" s="44">
        <v>1</v>
      </c>
      <c r="O2618" s="45" t="s">
        <v>1327</v>
      </c>
      <c r="P2618" s="45" t="s">
        <v>1403</v>
      </c>
      <c r="Q2618" s="45" t="s">
        <v>1653</v>
      </c>
      <c r="R2618" s="45" t="s">
        <v>1058</v>
      </c>
      <c r="S2618" s="45" t="s">
        <v>1546</v>
      </c>
      <c r="T2618" s="44" t="s">
        <v>1894</v>
      </c>
      <c r="U2618" s="46">
        <v>0</v>
      </c>
      <c r="V2618" s="46">
        <v>9.5</v>
      </c>
    </row>
    <row r="2619" spans="2:22" x14ac:dyDescent="0.2">
      <c r="B2619" s="19" t="str">
        <f>IF(tabDaten[[#This Row],[MandNr]]="","Fehler",IF(tabDaten[[#This Row],[MandNr]]=1,"1 Stadt Bad Rappenau","2 Eigenbetrieb Stadtenwässerung"))</f>
        <v>1 Stadt Bad Rappenau</v>
      </c>
      <c r="C2619" s="19" t="str">
        <f>IF(OR(tabDaten[[#This Row],[art]]="00",tabDaten[[#This Row],[art]]="01",tabDaten[[#This Row],[art]]="60",tabDaten[[#This Row],[art]]="61"),"0 Verwaltungshaushalt","1 Vermögenshaushalt")</f>
        <v>0 Verwaltungshaushalt</v>
      </c>
      <c r="D2619" s="19" t="str">
        <f>VLOOKUP(tabDaten[[#This Row],[art]],tabKontenart[],2,FALSE)</f>
        <v>00 Einnahmen VerwaltungsHH</v>
      </c>
      <c r="E2619" s="19" t="str">
        <f>LEFT(tabDaten[[#This Row],[Gld]],1) &amp; "    " &amp;VLOOKUP((tabDaten[[#This Row],[MandNr]]&amp;"x"&amp;LEFT(tabDaten[[#This Row],[Gld]],1)),tabGliederung[],2,FALSE)</f>
        <v>7    öffentliche Einrichtungen,  Wirtschaftsförderung</v>
      </c>
      <c r="F2619" s="19" t="str">
        <f>LEFT(tabDaten[[#This Row],[Gld]],2) &amp; "    " &amp;VLOOKUP((tabDaten[[#This Row],[MandNr]]&amp;"x"&amp;LEFT(tabDaten[[#This Row],[Gld]],2)),tabGliederung[],2,FALSE)</f>
        <v xml:space="preserve">76    sonstige öffentliche Einrichtungen </v>
      </c>
      <c r="G261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2619" s="19" t="str">
        <f>LEFT(tabDaten[[#This Row],[Gld]],4) &amp; "    " &amp;VLOOKUP((tabDaten[[#This Row],[MandNr]]&amp;"x"&amp;LEFT(tabDaten[[#This Row],[Gld]],4)),tabGliederung[],2,FALSE)</f>
        <v xml:space="preserve">7674    Bürgerhaus Grombach </v>
      </c>
      <c r="I2619" s="19" t="str">
        <f>IF(OR(LEFT(tabDaten[[#This Row],[Grp]],1)*1=3,LEFT(tabDaten[[#This Row],[Grp]],1)*1=9),LEFT(tabDaten[[#This Row],[Grp]],2),LEFT(tabDaten[[#This Row],[Grp]],1))</f>
        <v>1</v>
      </c>
      <c r="J2619" s="19" t="str">
        <f>VLOOKUP(tabDaten[[#This Row],[GrpKurz]],tabGruppierung[],2,FALSE)</f>
        <v>E   Einnahmen aus Verwaltung und Betrieb</v>
      </c>
      <c r="K261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7674-151000/20    Privatrechtliche Ersätze und ähnliche Einnahmen  </v>
      </c>
      <c r="L2619" s="20">
        <f>IF(OR(tabDaten[[#This Row],[art]]="00",tabDaten[[#This Row],[art]]="10"),tabDaten[[#This Row],[Plan]],tabDaten[[#This Row],[Plan]]*-1)</f>
        <v>0</v>
      </c>
      <c r="M2619" s="21">
        <f>IF(OR(tabDaten[[#This Row],[art]]="00",tabDaten[[#This Row],[art]]="10",tabDaten[[#This Row],[art]]="60",tabDaten[[#This Row],[art]]="70"),tabDaten[[#This Row],[Rechnung]],tabDaten[[#This Row],[Rechnung]]*-1)</f>
        <v>1.3</v>
      </c>
      <c r="N2619" s="44">
        <v>1</v>
      </c>
      <c r="O2619" s="45" t="s">
        <v>1327</v>
      </c>
      <c r="P2619" s="45" t="s">
        <v>1404</v>
      </c>
      <c r="Q2619" s="45" t="s">
        <v>1653</v>
      </c>
      <c r="R2619" s="45" t="s">
        <v>1058</v>
      </c>
      <c r="S2619" s="45" t="s">
        <v>1546</v>
      </c>
      <c r="T2619" s="44" t="s">
        <v>1894</v>
      </c>
      <c r="U2619" s="46">
        <v>0</v>
      </c>
      <c r="V2619" s="46">
        <v>1.3</v>
      </c>
    </row>
    <row r="2620" spans="2:22" x14ac:dyDescent="0.2">
      <c r="B2620" s="19" t="str">
        <f>IF(tabDaten[[#This Row],[MandNr]]="","Fehler",IF(tabDaten[[#This Row],[MandNr]]=1,"1 Stadt Bad Rappenau","2 Eigenbetrieb Stadtenwässerung"))</f>
        <v>1 Stadt Bad Rappenau</v>
      </c>
      <c r="C2620" s="19" t="str">
        <f>IF(OR(tabDaten[[#This Row],[art]]="00",tabDaten[[#This Row],[art]]="01",tabDaten[[#This Row],[art]]="60",tabDaten[[#This Row],[art]]="61"),"0 Verwaltungshaushalt","1 Vermögenshaushalt")</f>
        <v>0 Verwaltungshaushalt</v>
      </c>
      <c r="D2620" s="19" t="str">
        <f>VLOOKUP(tabDaten[[#This Row],[art]],tabKontenart[],2,FALSE)</f>
        <v>00 Einnahmen VerwaltungsHH</v>
      </c>
      <c r="E2620" s="19" t="str">
        <f>LEFT(tabDaten[[#This Row],[Gld]],1) &amp; "    " &amp;VLOOKUP((tabDaten[[#This Row],[MandNr]]&amp;"x"&amp;LEFT(tabDaten[[#This Row],[Gld]],1)),tabGliederung[],2,FALSE)</f>
        <v>7    öffentliche Einrichtungen,  Wirtschaftsförderung</v>
      </c>
      <c r="F2620" s="19" t="str">
        <f>LEFT(tabDaten[[#This Row],[Gld]],2) &amp; "    " &amp;VLOOKUP((tabDaten[[#This Row],[MandNr]]&amp;"x"&amp;LEFT(tabDaten[[#This Row],[Gld]],2)),tabGliederung[],2,FALSE)</f>
        <v xml:space="preserve">77    Hilfsbetriebe der Verwaltung </v>
      </c>
      <c r="G262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2620" s="19" t="str">
        <f>LEFT(tabDaten[[#This Row],[Gld]],4) &amp; "    " &amp;VLOOKUP((tabDaten[[#This Row],[MandNr]]&amp;"x"&amp;LEFT(tabDaten[[#This Row],[Gld]],4)),tabGliederung[],2,FALSE)</f>
        <v xml:space="preserve">7710    Bauhof </v>
      </c>
      <c r="I2620" s="19" t="str">
        <f>IF(OR(LEFT(tabDaten[[#This Row],[Grp]],1)*1=3,LEFT(tabDaten[[#This Row],[Grp]],1)*1=9),LEFT(tabDaten[[#This Row],[Grp]],2),LEFT(tabDaten[[#This Row],[Grp]],1))</f>
        <v>1</v>
      </c>
      <c r="J2620" s="19" t="str">
        <f>VLOOKUP(tabDaten[[#This Row],[GrpKurz]],tabGruppierung[],2,FALSE)</f>
        <v>E   Einnahmen aus Verwaltung und Betrieb</v>
      </c>
      <c r="K262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7710-151000/20    Privatrechtliche Ersätze und ähnliche Einnahmen  </v>
      </c>
      <c r="L2620" s="20">
        <f>IF(OR(tabDaten[[#This Row],[art]]="00",tabDaten[[#This Row],[art]]="10"),tabDaten[[#This Row],[Plan]],tabDaten[[#This Row],[Plan]]*-1)</f>
        <v>0</v>
      </c>
      <c r="M2620" s="21">
        <f>IF(OR(tabDaten[[#This Row],[art]]="00",tabDaten[[#This Row],[art]]="10",tabDaten[[#This Row],[art]]="60",tabDaten[[#This Row],[art]]="70"),tabDaten[[#This Row],[Rechnung]],tabDaten[[#This Row],[Rechnung]]*-1)</f>
        <v>357.5</v>
      </c>
      <c r="N2620" s="44">
        <v>1</v>
      </c>
      <c r="O2620" s="45" t="s">
        <v>1327</v>
      </c>
      <c r="P2620" s="45" t="s">
        <v>1412</v>
      </c>
      <c r="Q2620" s="45" t="s">
        <v>1653</v>
      </c>
      <c r="R2620" s="45" t="s">
        <v>1058</v>
      </c>
      <c r="S2620" s="45" t="s">
        <v>1546</v>
      </c>
      <c r="T2620" s="44" t="s">
        <v>1894</v>
      </c>
      <c r="U2620" s="46">
        <v>0</v>
      </c>
      <c r="V2620" s="46">
        <v>357.5</v>
      </c>
    </row>
    <row r="2621" spans="2:22" x14ac:dyDescent="0.2">
      <c r="B2621" s="19" t="str">
        <f>IF(tabDaten[[#This Row],[MandNr]]="","Fehler",IF(tabDaten[[#This Row],[MandNr]]=1,"1 Stadt Bad Rappenau","2 Eigenbetrieb Stadtenwässerung"))</f>
        <v>1 Stadt Bad Rappenau</v>
      </c>
      <c r="C2621" s="19" t="str">
        <f>IF(OR(tabDaten[[#This Row],[art]]="00",tabDaten[[#This Row],[art]]="01",tabDaten[[#This Row],[art]]="60",tabDaten[[#This Row],[art]]="61"),"0 Verwaltungshaushalt","1 Vermögenshaushalt")</f>
        <v>0 Verwaltungshaushalt</v>
      </c>
      <c r="D2621" s="19" t="str">
        <f>VLOOKUP(tabDaten[[#This Row],[art]],tabKontenart[],2,FALSE)</f>
        <v>00 Einnahmen VerwaltungsHH</v>
      </c>
      <c r="E2621" s="19" t="str">
        <f>LEFT(tabDaten[[#This Row],[Gld]],1) &amp; "    " &amp;VLOOKUP((tabDaten[[#This Row],[MandNr]]&amp;"x"&amp;LEFT(tabDaten[[#This Row],[Gld]],1)),tabGliederung[],2,FALSE)</f>
        <v>8    Wirtschaftl. Unternehmen,  allg. Grund- und Sondervermögen</v>
      </c>
      <c r="F2621" s="19" t="str">
        <f>LEFT(tabDaten[[#This Row],[Gld]],2) &amp; "    " &amp;VLOOKUP((tabDaten[[#This Row],[MandNr]]&amp;"x"&amp;LEFT(tabDaten[[#This Row],[Gld]],2)),tabGliederung[],2,FALSE)</f>
        <v xml:space="preserve">86    Kur-u. Badebetriebe </v>
      </c>
      <c r="G262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621" s="19" t="str">
        <f>LEFT(tabDaten[[#This Row],[Gld]],4) &amp; "    " &amp;VLOOKUP((tabDaten[[#This Row],[MandNr]]&amp;"x"&amp;LEFT(tabDaten[[#This Row],[Gld]],4)),tabGliederung[],2,FALSE)</f>
        <v xml:space="preserve">8620    Kureinrichtungen </v>
      </c>
      <c r="I2621" s="19" t="str">
        <f>IF(OR(LEFT(tabDaten[[#This Row],[Grp]],1)*1=3,LEFT(tabDaten[[#This Row],[Grp]],1)*1=9),LEFT(tabDaten[[#This Row],[Grp]],2),LEFT(tabDaten[[#This Row],[Grp]],1))</f>
        <v>1</v>
      </c>
      <c r="J2621" s="19" t="str">
        <f>VLOOKUP(tabDaten[[#This Row],[GrpKurz]],tabGruppierung[],2,FALSE)</f>
        <v>E   Einnahmen aus Verwaltung und Betrieb</v>
      </c>
      <c r="K262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8620-122000/01    Pauschale Jahreskurtaxe   </v>
      </c>
      <c r="L2621" s="20">
        <f>IF(OR(tabDaten[[#This Row],[art]]="00",tabDaten[[#This Row],[art]]="10"),tabDaten[[#This Row],[Plan]],tabDaten[[#This Row],[Plan]]*-1)</f>
        <v>0</v>
      </c>
      <c r="M2621" s="21">
        <f>IF(OR(tabDaten[[#This Row],[art]]="00",tabDaten[[#This Row],[art]]="10",tabDaten[[#This Row],[art]]="60",tabDaten[[#This Row],[art]]="70"),tabDaten[[#This Row],[Rechnung]],tabDaten[[#This Row],[Rechnung]]*-1)</f>
        <v>1525.49</v>
      </c>
      <c r="N2621" s="44">
        <v>1</v>
      </c>
      <c r="O2621" s="45" t="s">
        <v>1327</v>
      </c>
      <c r="P2621" s="45" t="s">
        <v>1440</v>
      </c>
      <c r="Q2621" s="45" t="s">
        <v>1684</v>
      </c>
      <c r="R2621" s="45" t="s">
        <v>997</v>
      </c>
      <c r="S2621" s="45" t="s">
        <v>1546</v>
      </c>
      <c r="T2621" s="44" t="s">
        <v>1912</v>
      </c>
      <c r="U2621" s="46">
        <v>0</v>
      </c>
      <c r="V2621" s="46">
        <v>1525.49</v>
      </c>
    </row>
    <row r="2622" spans="2:22" x14ac:dyDescent="0.2">
      <c r="B2622" s="19" t="str">
        <f>IF(tabDaten[[#This Row],[MandNr]]="","Fehler",IF(tabDaten[[#This Row],[MandNr]]=1,"1 Stadt Bad Rappenau","2 Eigenbetrieb Stadtenwässerung"))</f>
        <v>1 Stadt Bad Rappenau</v>
      </c>
      <c r="C2622" s="19" t="str">
        <f>IF(OR(tabDaten[[#This Row],[art]]="00",tabDaten[[#This Row],[art]]="01",tabDaten[[#This Row],[art]]="60",tabDaten[[#This Row],[art]]="61"),"0 Verwaltungshaushalt","1 Vermögenshaushalt")</f>
        <v>0 Verwaltungshaushalt</v>
      </c>
      <c r="D2622" s="19" t="str">
        <f>VLOOKUP(tabDaten[[#This Row],[art]],tabKontenart[],2,FALSE)</f>
        <v>00 Einnahmen VerwaltungsHH</v>
      </c>
      <c r="E2622" s="19" t="str">
        <f>LEFT(tabDaten[[#This Row],[Gld]],1) &amp; "    " &amp;VLOOKUP((tabDaten[[#This Row],[MandNr]]&amp;"x"&amp;LEFT(tabDaten[[#This Row],[Gld]],1)),tabGliederung[],2,FALSE)</f>
        <v>8    Wirtschaftl. Unternehmen,  allg. Grund- und Sondervermögen</v>
      </c>
      <c r="F2622" s="19" t="str">
        <f>LEFT(tabDaten[[#This Row],[Gld]],2) &amp; "    " &amp;VLOOKUP((tabDaten[[#This Row],[MandNr]]&amp;"x"&amp;LEFT(tabDaten[[#This Row],[Gld]],2)),tabGliederung[],2,FALSE)</f>
        <v xml:space="preserve">86    Kur-u. Badebetriebe </v>
      </c>
      <c r="G262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2622" s="19" t="str">
        <f>LEFT(tabDaten[[#This Row],[Gld]],4) &amp; "    " &amp;VLOOKUP((tabDaten[[#This Row],[MandNr]]&amp;"x"&amp;LEFT(tabDaten[[#This Row],[Gld]],4)),tabGliederung[],2,FALSE)</f>
        <v xml:space="preserve">8620    Kureinrichtungen </v>
      </c>
      <c r="I2622" s="19" t="str">
        <f>IF(OR(LEFT(tabDaten[[#This Row],[Grp]],1)*1=3,LEFT(tabDaten[[#This Row],[Grp]],1)*1=9),LEFT(tabDaten[[#This Row],[Grp]],2),LEFT(tabDaten[[#This Row],[Grp]],1))</f>
        <v>1</v>
      </c>
      <c r="J2622" s="19" t="str">
        <f>VLOOKUP(tabDaten[[#This Row],[GrpKurz]],tabGruppierung[],2,FALSE)</f>
        <v>E   Einnahmen aus Verwaltung und Betrieb</v>
      </c>
      <c r="K262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8620-122000/02    Kurtaxe je Übernachtung   </v>
      </c>
      <c r="L2622" s="20">
        <f>IF(OR(tabDaten[[#This Row],[art]]="00",tabDaten[[#This Row],[art]]="10"),tabDaten[[#This Row],[Plan]],tabDaten[[#This Row],[Plan]]*-1)</f>
        <v>0</v>
      </c>
      <c r="M2622" s="21">
        <f>IF(OR(tabDaten[[#This Row],[art]]="00",tabDaten[[#This Row],[art]]="10",tabDaten[[#This Row],[art]]="60",tabDaten[[#This Row],[art]]="70"),tabDaten[[#This Row],[Rechnung]],tabDaten[[#This Row],[Rechnung]]*-1)</f>
        <v>610827.26</v>
      </c>
      <c r="N2622" s="44">
        <v>1</v>
      </c>
      <c r="O2622" s="45" t="s">
        <v>1327</v>
      </c>
      <c r="P2622" s="45" t="s">
        <v>1440</v>
      </c>
      <c r="Q2622" s="45" t="s">
        <v>1684</v>
      </c>
      <c r="R2622" s="45" t="s">
        <v>999</v>
      </c>
      <c r="S2622" s="45" t="s">
        <v>1546</v>
      </c>
      <c r="T2622" s="44" t="s">
        <v>1913</v>
      </c>
      <c r="U2622" s="46">
        <v>0</v>
      </c>
      <c r="V2622" s="46">
        <v>610827.26</v>
      </c>
    </row>
    <row r="2623" spans="2:22" x14ac:dyDescent="0.2">
      <c r="B2623" s="19" t="str">
        <f>IF(tabDaten[[#This Row],[MandNr]]="","Fehler",IF(tabDaten[[#This Row],[MandNr]]=1,"1 Stadt Bad Rappenau","2 Eigenbetrieb Stadtenwässerung"))</f>
        <v>1 Stadt Bad Rappenau</v>
      </c>
      <c r="C2623" s="19" t="str">
        <f>IF(OR(tabDaten[[#This Row],[art]]="00",tabDaten[[#This Row],[art]]="01",tabDaten[[#This Row],[art]]="60",tabDaten[[#This Row],[art]]="61"),"0 Verwaltungshaushalt","1 Vermögenshaushalt")</f>
        <v>0 Verwaltungshaushalt</v>
      </c>
      <c r="D2623" s="19" t="str">
        <f>VLOOKUP(tabDaten[[#This Row],[art]],tabKontenart[],2,FALSE)</f>
        <v>00 Einnahmen VerwaltungsHH</v>
      </c>
      <c r="E2623" s="19" t="str">
        <f>LEFT(tabDaten[[#This Row],[Gld]],1) &amp; "    " &amp;VLOOKUP((tabDaten[[#This Row],[MandNr]]&amp;"x"&amp;LEFT(tabDaten[[#This Row],[Gld]],1)),tabGliederung[],2,FALSE)</f>
        <v xml:space="preserve">9    allgemeine Finanzwirtschaft </v>
      </c>
      <c r="F2623" s="19" t="str">
        <f>LEFT(tabDaten[[#This Row],[Gld]],2) &amp; "    " &amp;VLOOKUP((tabDaten[[#This Row],[MandNr]]&amp;"x"&amp;LEFT(tabDaten[[#This Row],[Gld]],2)),tabGliederung[],2,FALSE)</f>
        <v xml:space="preserve">90    Steuern, allg. Zuweis. und allg. Umlagen </v>
      </c>
      <c r="G262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2623" s="19" t="str">
        <f>LEFT(tabDaten[[#This Row],[Gld]],4) &amp; "    " &amp;VLOOKUP((tabDaten[[#This Row],[MandNr]]&amp;"x"&amp;LEFT(tabDaten[[#This Row],[Gld]],4)),tabGliederung[],2,FALSE)</f>
        <v xml:space="preserve">9000    Steuern, allg. Zuweis. und allg. Umlagen </v>
      </c>
      <c r="I2623" s="19" t="str">
        <f>IF(OR(LEFT(tabDaten[[#This Row],[Grp]],1)*1=3,LEFT(tabDaten[[#This Row],[Grp]],1)*1=9),LEFT(tabDaten[[#This Row],[Grp]],2),LEFT(tabDaten[[#This Row],[Grp]],1))</f>
        <v>0</v>
      </c>
      <c r="J2623" s="19" t="str">
        <f>VLOOKUP(tabDaten[[#This Row],[GrpKurz]],tabGruppierung[],2,FALSE)</f>
        <v>E   Steuern, allgemeine Zuweisungen</v>
      </c>
      <c r="K262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9000-030000/01    Fremdenverkehrsbeitrag   </v>
      </c>
      <c r="L2623" s="20">
        <f>IF(OR(tabDaten[[#This Row],[art]]="00",tabDaten[[#This Row],[art]]="10"),tabDaten[[#This Row],[Plan]],tabDaten[[#This Row],[Plan]]*-1)</f>
        <v>0</v>
      </c>
      <c r="M2623" s="21">
        <f>IF(OR(tabDaten[[#This Row],[art]]="00",tabDaten[[#This Row],[art]]="10",tabDaten[[#This Row],[art]]="60",tabDaten[[#This Row],[art]]="70"),tabDaten[[#This Row],[Rechnung]],tabDaten[[#This Row],[Rechnung]]*-1)</f>
        <v>98455</v>
      </c>
      <c r="N2623" s="44">
        <v>1</v>
      </c>
      <c r="O2623" s="45" t="s">
        <v>1327</v>
      </c>
      <c r="P2623" s="45" t="s">
        <v>1452</v>
      </c>
      <c r="Q2623" s="45" t="s">
        <v>1694</v>
      </c>
      <c r="R2623" s="45" t="s">
        <v>997</v>
      </c>
      <c r="S2623" s="45" t="s">
        <v>1546</v>
      </c>
      <c r="T2623" s="44" t="s">
        <v>1914</v>
      </c>
      <c r="U2623" s="46">
        <v>0</v>
      </c>
      <c r="V2623" s="46">
        <v>98455</v>
      </c>
    </row>
    <row r="2624" spans="2:22" x14ac:dyDescent="0.2">
      <c r="B2624" s="19" t="str">
        <f>IF(tabDaten[[#This Row],[MandNr]]="","Fehler",IF(tabDaten[[#This Row],[MandNr]]=1,"1 Stadt Bad Rappenau","2 Eigenbetrieb Stadtenwässerung"))</f>
        <v>1 Stadt Bad Rappenau</v>
      </c>
      <c r="C2624" s="19" t="str">
        <f>IF(OR(tabDaten[[#This Row],[art]]="00",tabDaten[[#This Row],[art]]="01",tabDaten[[#This Row],[art]]="60",tabDaten[[#This Row],[art]]="61"),"0 Verwaltungshaushalt","1 Vermögenshaushalt")</f>
        <v>0 Verwaltungshaushalt</v>
      </c>
      <c r="D2624" s="19" t="str">
        <f>VLOOKUP(tabDaten[[#This Row],[art]],tabKontenart[],2,FALSE)</f>
        <v>00 Einnahmen VerwaltungsHH</v>
      </c>
      <c r="E2624" s="19" t="str">
        <f>LEFT(tabDaten[[#This Row],[Gld]],1) &amp; "    " &amp;VLOOKUP((tabDaten[[#This Row],[MandNr]]&amp;"x"&amp;LEFT(tabDaten[[#This Row],[Gld]],1)),tabGliederung[],2,FALSE)</f>
        <v xml:space="preserve">9    allgemeine Finanzwirtschaft </v>
      </c>
      <c r="F2624" s="19" t="str">
        <f>LEFT(tabDaten[[#This Row],[Gld]],2) &amp; "    " &amp;VLOOKUP((tabDaten[[#This Row],[MandNr]]&amp;"x"&amp;LEFT(tabDaten[[#This Row],[Gld]],2)),tabGliederung[],2,FALSE)</f>
        <v xml:space="preserve">90    Steuern, allg. Zuweis. und allg. Umlagen </v>
      </c>
      <c r="G262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2624" s="19" t="str">
        <f>LEFT(tabDaten[[#This Row],[Gld]],4) &amp; "    " &amp;VLOOKUP((tabDaten[[#This Row],[MandNr]]&amp;"x"&amp;LEFT(tabDaten[[#This Row],[Gld]],4)),tabGliederung[],2,FALSE)</f>
        <v xml:space="preserve">9000    Steuern, allg. Zuweis. und allg. Umlagen </v>
      </c>
      <c r="I2624" s="19" t="str">
        <f>IF(OR(LEFT(tabDaten[[#This Row],[Grp]],1)*1=3,LEFT(tabDaten[[#This Row],[Grp]],1)*1=9),LEFT(tabDaten[[#This Row],[Grp]],2),LEFT(tabDaten[[#This Row],[Grp]],1))</f>
        <v>0</v>
      </c>
      <c r="J2624" s="19" t="str">
        <f>VLOOKUP(tabDaten[[#This Row],[GrpKurz]],tabGruppierung[],2,FALSE)</f>
        <v>E   Steuern, allgemeine Zuweisungen</v>
      </c>
      <c r="K262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9000-030000/02    Fremdenverkehrsbeitrag Übernachtungsbeträge  </v>
      </c>
      <c r="L2624" s="20">
        <f>IF(OR(tabDaten[[#This Row],[art]]="00",tabDaten[[#This Row],[art]]="10"),tabDaten[[#This Row],[Plan]],tabDaten[[#This Row],[Plan]]*-1)</f>
        <v>0</v>
      </c>
      <c r="M2624" s="21">
        <f>IF(OR(tabDaten[[#This Row],[art]]="00",tabDaten[[#This Row],[art]]="10",tabDaten[[#This Row],[art]]="60",tabDaten[[#This Row],[art]]="70"),tabDaten[[#This Row],[Rechnung]],tabDaten[[#This Row],[Rechnung]]*-1)</f>
        <v>31091.9</v>
      </c>
      <c r="N2624" s="44">
        <v>1</v>
      </c>
      <c r="O2624" s="45" t="s">
        <v>1327</v>
      </c>
      <c r="P2624" s="45" t="s">
        <v>1452</v>
      </c>
      <c r="Q2624" s="45" t="s">
        <v>1694</v>
      </c>
      <c r="R2624" s="45" t="s">
        <v>999</v>
      </c>
      <c r="S2624" s="45" t="s">
        <v>1546</v>
      </c>
      <c r="T2624" s="44" t="s">
        <v>1915</v>
      </c>
      <c r="U2624" s="46">
        <v>0</v>
      </c>
      <c r="V2624" s="46">
        <v>31091.9</v>
      </c>
    </row>
    <row r="2625" spans="2:22" x14ac:dyDescent="0.2">
      <c r="B2625" s="19" t="str">
        <f>IF(tabDaten[[#This Row],[MandNr]]="","Fehler",IF(tabDaten[[#This Row],[MandNr]]=1,"1 Stadt Bad Rappenau","2 Eigenbetrieb Stadtenwässerung"))</f>
        <v>1 Stadt Bad Rappenau</v>
      </c>
      <c r="C2625" s="19" t="str">
        <f>IF(OR(tabDaten[[#This Row],[art]]="00",tabDaten[[#This Row],[art]]="01",tabDaten[[#This Row],[art]]="60",tabDaten[[#This Row],[art]]="61"),"0 Verwaltungshaushalt","1 Vermögenshaushalt")</f>
        <v>0 Verwaltungshaushalt</v>
      </c>
      <c r="D2625" s="19" t="str">
        <f>VLOOKUP(tabDaten[[#This Row],[art]],tabKontenart[],2,FALSE)</f>
        <v>00 Einnahmen VerwaltungsHH</v>
      </c>
      <c r="E2625" s="19" t="str">
        <f>LEFT(tabDaten[[#This Row],[Gld]],1) &amp; "    " &amp;VLOOKUP((tabDaten[[#This Row],[MandNr]]&amp;"x"&amp;LEFT(tabDaten[[#This Row],[Gld]],1)),tabGliederung[],2,FALSE)</f>
        <v xml:space="preserve">9    allgemeine Finanzwirtschaft </v>
      </c>
      <c r="F2625" s="19" t="str">
        <f>LEFT(tabDaten[[#This Row],[Gld]],2) &amp; "    " &amp;VLOOKUP((tabDaten[[#This Row],[MandNr]]&amp;"x"&amp;LEFT(tabDaten[[#This Row],[Gld]],2)),tabGliederung[],2,FALSE)</f>
        <v xml:space="preserve">90    Steuern, allg. Zuweis. und allg. Umlagen </v>
      </c>
      <c r="G262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2625" s="19" t="str">
        <f>LEFT(tabDaten[[#This Row],[Gld]],4) &amp; "    " &amp;VLOOKUP((tabDaten[[#This Row],[MandNr]]&amp;"x"&amp;LEFT(tabDaten[[#This Row],[Gld]],4)),tabGliederung[],2,FALSE)</f>
        <v xml:space="preserve">9000    Steuern, allg. Zuweis. und allg. Umlagen </v>
      </c>
      <c r="I2625" s="19" t="str">
        <f>IF(OR(LEFT(tabDaten[[#This Row],[Grp]],1)*1=3,LEFT(tabDaten[[#This Row],[Grp]],1)*1=9),LEFT(tabDaten[[#This Row],[Grp]],2),LEFT(tabDaten[[#This Row],[Grp]],1))</f>
        <v>0</v>
      </c>
      <c r="J2625" s="19" t="str">
        <f>VLOOKUP(tabDaten[[#This Row],[GrpKurz]],tabGruppierung[],2,FALSE)</f>
        <v>E   Steuern, allgemeine Zuweisungen</v>
      </c>
      <c r="K262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9000-032100/10    Jagdpacht Eigenjagd mit MwSt   </v>
      </c>
      <c r="L2625" s="20">
        <f>IF(OR(tabDaten[[#This Row],[art]]="00",tabDaten[[#This Row],[art]]="10"),tabDaten[[#This Row],[Plan]],tabDaten[[#This Row],[Plan]]*-1)</f>
        <v>0</v>
      </c>
      <c r="M2625" s="21">
        <f>IF(OR(tabDaten[[#This Row],[art]]="00",tabDaten[[#This Row],[art]]="10",tabDaten[[#This Row],[art]]="60",tabDaten[[#This Row],[art]]="70"),tabDaten[[#This Row],[Rechnung]],tabDaten[[#This Row],[Rechnung]]*-1)</f>
        <v>6145.99</v>
      </c>
      <c r="N2625" s="44">
        <v>1</v>
      </c>
      <c r="O2625" s="45" t="s">
        <v>1327</v>
      </c>
      <c r="P2625" s="45" t="s">
        <v>1452</v>
      </c>
      <c r="Q2625" s="45" t="s">
        <v>1695</v>
      </c>
      <c r="R2625" s="45" t="s">
        <v>1024</v>
      </c>
      <c r="S2625" s="45" t="s">
        <v>1546</v>
      </c>
      <c r="T2625" s="44" t="s">
        <v>1916</v>
      </c>
      <c r="U2625" s="46">
        <v>0</v>
      </c>
      <c r="V2625" s="46">
        <v>6145.99</v>
      </c>
    </row>
    <row r="2626" spans="2:22" x14ac:dyDescent="0.2">
      <c r="B2626" s="19" t="str">
        <f>IF(tabDaten[[#This Row],[MandNr]]="","Fehler",IF(tabDaten[[#This Row],[MandNr]]=1,"1 Stadt Bad Rappenau","2 Eigenbetrieb Stadtenwässerung"))</f>
        <v>1 Stadt Bad Rappenau</v>
      </c>
      <c r="C2626" s="19" t="str">
        <f>IF(OR(tabDaten[[#This Row],[art]]="00",tabDaten[[#This Row],[art]]="01",tabDaten[[#This Row],[art]]="60",tabDaten[[#This Row],[art]]="61"),"0 Verwaltungshaushalt","1 Vermögenshaushalt")</f>
        <v>0 Verwaltungshaushalt</v>
      </c>
      <c r="D2626" s="19" t="str">
        <f>VLOOKUP(tabDaten[[#This Row],[art]],tabKontenart[],2,FALSE)</f>
        <v>00 Einnahmen VerwaltungsHH</v>
      </c>
      <c r="E2626" s="19" t="str">
        <f>LEFT(tabDaten[[#This Row],[Gld]],1) &amp; "    " &amp;VLOOKUP((tabDaten[[#This Row],[MandNr]]&amp;"x"&amp;LEFT(tabDaten[[#This Row],[Gld]],1)),tabGliederung[],2,FALSE)</f>
        <v xml:space="preserve">9    allgemeine Finanzwirtschaft </v>
      </c>
      <c r="F2626" s="19" t="str">
        <f>LEFT(tabDaten[[#This Row],[Gld]],2) &amp; "    " &amp;VLOOKUP((tabDaten[[#This Row],[MandNr]]&amp;"x"&amp;LEFT(tabDaten[[#This Row],[Gld]],2)),tabGliederung[],2,FALSE)</f>
        <v xml:space="preserve">90    Steuern, allg. Zuweis. und allg. Umlagen </v>
      </c>
      <c r="G262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90    Steuern, allg. Zuweis. und allg. Umlagen </v>
      </c>
      <c r="H2626" s="19" t="str">
        <f>LEFT(tabDaten[[#This Row],[Gld]],4) &amp; "    " &amp;VLOOKUP((tabDaten[[#This Row],[MandNr]]&amp;"x"&amp;LEFT(tabDaten[[#This Row],[Gld]],4)),tabGliederung[],2,FALSE)</f>
        <v xml:space="preserve">9000    Steuern, allg. Zuweis. und allg. Umlagen </v>
      </c>
      <c r="I2626" s="19" t="str">
        <f>IF(OR(LEFT(tabDaten[[#This Row],[Grp]],1)*1=3,LEFT(tabDaten[[#This Row],[Grp]],1)*1=9),LEFT(tabDaten[[#This Row],[Grp]],2),LEFT(tabDaten[[#This Row],[Grp]],1))</f>
        <v>0</v>
      </c>
      <c r="J2626" s="19" t="str">
        <f>VLOOKUP(tabDaten[[#This Row],[GrpKurz]],tabGruppierung[],2,FALSE)</f>
        <v>E   Steuern, allgemeine Zuweisungen</v>
      </c>
      <c r="K262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9000-032100/20    Jagdpacht Genossenschaft ohne MwSt   </v>
      </c>
      <c r="L2626" s="20">
        <f>IF(OR(tabDaten[[#This Row],[art]]="00",tabDaten[[#This Row],[art]]="10"),tabDaten[[#This Row],[Plan]],tabDaten[[#This Row],[Plan]]*-1)</f>
        <v>0</v>
      </c>
      <c r="M2626" s="21">
        <f>IF(OR(tabDaten[[#This Row],[art]]="00",tabDaten[[#This Row],[art]]="10",tabDaten[[#This Row],[art]]="60",tabDaten[[#This Row],[art]]="70"),tabDaten[[#This Row],[Rechnung]],tabDaten[[#This Row],[Rechnung]]*-1)</f>
        <v>31251.439999999999</v>
      </c>
      <c r="N2626" s="44">
        <v>1</v>
      </c>
      <c r="O2626" s="45" t="s">
        <v>1327</v>
      </c>
      <c r="P2626" s="45" t="s">
        <v>1452</v>
      </c>
      <c r="Q2626" s="45" t="s">
        <v>1695</v>
      </c>
      <c r="R2626" s="45" t="s">
        <v>1058</v>
      </c>
      <c r="S2626" s="45" t="s">
        <v>1546</v>
      </c>
      <c r="T2626" s="44" t="s">
        <v>1917</v>
      </c>
      <c r="U2626" s="46">
        <v>0</v>
      </c>
      <c r="V2626" s="46">
        <v>31251.439999999999</v>
      </c>
    </row>
    <row r="2627" spans="2:22" x14ac:dyDescent="0.2">
      <c r="B2627" s="19" t="str">
        <f>IF(tabDaten[[#This Row],[MandNr]]="","Fehler",IF(tabDaten[[#This Row],[MandNr]]=1,"1 Stadt Bad Rappenau","2 Eigenbetrieb Stadtenwässerung"))</f>
        <v>1 Stadt Bad Rappenau</v>
      </c>
      <c r="C2627" s="19" t="str">
        <f>IF(OR(tabDaten[[#This Row],[art]]="00",tabDaten[[#This Row],[art]]="01",tabDaten[[#This Row],[art]]="60",tabDaten[[#This Row],[art]]="61"),"0 Verwaltungshaushalt","1 Vermögenshaushalt")</f>
        <v>0 Verwaltungshaushalt</v>
      </c>
      <c r="D2627" s="19" t="str">
        <f>VLOOKUP(tabDaten[[#This Row],[art]],tabKontenart[],2,FALSE)</f>
        <v>01 Ausgaben VerwaltungsHH</v>
      </c>
      <c r="E2627" s="19" t="str">
        <f>LEFT(tabDaten[[#This Row],[Gld]],1) &amp; "    " &amp;VLOOKUP((tabDaten[[#This Row],[MandNr]]&amp;"x"&amp;LEFT(tabDaten[[#This Row],[Gld]],1)),tabGliederung[],2,FALSE)</f>
        <v xml:space="preserve">0    Allgemeine Verwaltung </v>
      </c>
      <c r="F2627" s="19" t="str">
        <f>LEFT(tabDaten[[#This Row],[Gld]],2) &amp; "    " &amp;VLOOKUP((tabDaten[[#This Row],[MandNr]]&amp;"x"&amp;LEFT(tabDaten[[#This Row],[Gld]],2)),tabGliederung[],2,FALSE)</f>
        <v xml:space="preserve">00    Gemeindeorgane </v>
      </c>
      <c r="G262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2627" s="19" t="str">
        <f>LEFT(tabDaten[[#This Row],[Gld]],4) &amp; "    " &amp;VLOOKUP((tabDaten[[#This Row],[MandNr]]&amp;"x"&amp;LEFT(tabDaten[[#This Row],[Gld]],4)),tabGliederung[],2,FALSE)</f>
        <v xml:space="preserve">0000    Gemeindeorgane </v>
      </c>
      <c r="I2627" s="19" t="str">
        <f>IF(OR(LEFT(tabDaten[[#This Row],[Grp]],1)*1=3,LEFT(tabDaten[[#This Row],[Grp]],1)*1=9),LEFT(tabDaten[[#This Row],[Grp]],2),LEFT(tabDaten[[#This Row],[Grp]],1))</f>
        <v>5</v>
      </c>
      <c r="J2627" s="19" t="str">
        <f>VLOOKUP(tabDaten[[#This Row],[GrpKurz]],tabGruppierung[],2,FALSE)</f>
        <v>A   Sächlicher Verwaltungs- und Betriebsaufwand</v>
      </c>
      <c r="K262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0000-550000/10    Treibstoffe   </v>
      </c>
      <c r="L2627" s="20">
        <f>IF(OR(tabDaten[[#This Row],[art]]="00",tabDaten[[#This Row],[art]]="10"),tabDaten[[#This Row],[Plan]],tabDaten[[#This Row],[Plan]]*-1)</f>
        <v>0</v>
      </c>
      <c r="M2627" s="21">
        <f>IF(OR(tabDaten[[#This Row],[art]]="00",tabDaten[[#This Row],[art]]="10",tabDaten[[#This Row],[art]]="60",tabDaten[[#This Row],[art]]="70"),tabDaten[[#This Row],[Rechnung]],tabDaten[[#This Row],[Rechnung]]*-1)</f>
        <v>-1560.71</v>
      </c>
      <c r="N2627" s="44">
        <v>1</v>
      </c>
      <c r="O2627" s="45" t="s">
        <v>1336</v>
      </c>
      <c r="P2627" s="45" t="s">
        <v>996</v>
      </c>
      <c r="Q2627" s="45" t="s">
        <v>1716</v>
      </c>
      <c r="R2627" s="45" t="s">
        <v>1024</v>
      </c>
      <c r="S2627" s="45" t="s">
        <v>1546</v>
      </c>
      <c r="T2627" s="44" t="s">
        <v>1918</v>
      </c>
      <c r="U2627" s="46">
        <v>0</v>
      </c>
      <c r="V2627" s="46">
        <v>1560.71</v>
      </c>
    </row>
    <row r="2628" spans="2:22" x14ac:dyDescent="0.2">
      <c r="B2628" s="19" t="str">
        <f>IF(tabDaten[[#This Row],[MandNr]]="","Fehler",IF(tabDaten[[#This Row],[MandNr]]=1,"1 Stadt Bad Rappenau","2 Eigenbetrieb Stadtenwässerung"))</f>
        <v>1 Stadt Bad Rappenau</v>
      </c>
      <c r="C2628" s="19" t="str">
        <f>IF(OR(tabDaten[[#This Row],[art]]="00",tabDaten[[#This Row],[art]]="01",tabDaten[[#This Row],[art]]="60",tabDaten[[#This Row],[art]]="61"),"0 Verwaltungshaushalt","1 Vermögenshaushalt")</f>
        <v>0 Verwaltungshaushalt</v>
      </c>
      <c r="D2628" s="19" t="str">
        <f>VLOOKUP(tabDaten[[#This Row],[art]],tabKontenart[],2,FALSE)</f>
        <v>01 Ausgaben VerwaltungsHH</v>
      </c>
      <c r="E2628" s="19" t="str">
        <f>LEFT(tabDaten[[#This Row],[Gld]],1) &amp; "    " &amp;VLOOKUP((tabDaten[[#This Row],[MandNr]]&amp;"x"&amp;LEFT(tabDaten[[#This Row],[Gld]],1)),tabGliederung[],2,FALSE)</f>
        <v xml:space="preserve">0    Allgemeine Verwaltung </v>
      </c>
      <c r="F2628" s="19" t="str">
        <f>LEFT(tabDaten[[#This Row],[Gld]],2) &amp; "    " &amp;VLOOKUP((tabDaten[[#This Row],[MandNr]]&amp;"x"&amp;LEFT(tabDaten[[#This Row],[Gld]],2)),tabGliederung[],2,FALSE)</f>
        <v xml:space="preserve">00    Gemeindeorgane </v>
      </c>
      <c r="G262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2628" s="19" t="str">
        <f>LEFT(tabDaten[[#This Row],[Gld]],4) &amp; "    " &amp;VLOOKUP((tabDaten[[#This Row],[MandNr]]&amp;"x"&amp;LEFT(tabDaten[[#This Row],[Gld]],4)),tabGliederung[],2,FALSE)</f>
        <v xml:space="preserve">0000    Gemeindeorgane </v>
      </c>
      <c r="I2628" s="19" t="str">
        <f>IF(OR(LEFT(tabDaten[[#This Row],[Grp]],1)*1=3,LEFT(tabDaten[[#This Row],[Grp]],1)*1=9),LEFT(tabDaten[[#This Row],[Grp]],2),LEFT(tabDaten[[#This Row],[Grp]],1))</f>
        <v>5</v>
      </c>
      <c r="J2628" s="19" t="str">
        <f>VLOOKUP(tabDaten[[#This Row],[GrpKurz]],tabGruppierung[],2,FALSE)</f>
        <v>A   Sächlicher Verwaltungs- und Betriebsaufwand</v>
      </c>
      <c r="K262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0000-550000/20    Instandhaltung/Reparaturen   </v>
      </c>
      <c r="L2628" s="20">
        <f>IF(OR(tabDaten[[#This Row],[art]]="00",tabDaten[[#This Row],[art]]="10"),tabDaten[[#This Row],[Plan]],tabDaten[[#This Row],[Plan]]*-1)</f>
        <v>0</v>
      </c>
      <c r="M2628" s="21">
        <f>IF(OR(tabDaten[[#This Row],[art]]="00",tabDaten[[#This Row],[art]]="10",tabDaten[[#This Row],[art]]="60",tabDaten[[#This Row],[art]]="70"),tabDaten[[#This Row],[Rechnung]],tabDaten[[#This Row],[Rechnung]]*-1)</f>
        <v>-1140.55</v>
      </c>
      <c r="N2628" s="44">
        <v>1</v>
      </c>
      <c r="O2628" s="45" t="s">
        <v>1336</v>
      </c>
      <c r="P2628" s="45" t="s">
        <v>996</v>
      </c>
      <c r="Q2628" s="45" t="s">
        <v>1716</v>
      </c>
      <c r="R2628" s="45" t="s">
        <v>1058</v>
      </c>
      <c r="S2628" s="45" t="s">
        <v>1546</v>
      </c>
      <c r="T2628" s="44" t="s">
        <v>1926</v>
      </c>
      <c r="U2628" s="46">
        <v>0</v>
      </c>
      <c r="V2628" s="46">
        <v>1140.55</v>
      </c>
    </row>
    <row r="2629" spans="2:22" x14ac:dyDescent="0.2">
      <c r="B2629" s="19" t="str">
        <f>IF(tabDaten[[#This Row],[MandNr]]="","Fehler",IF(tabDaten[[#This Row],[MandNr]]=1,"1 Stadt Bad Rappenau","2 Eigenbetrieb Stadtenwässerung"))</f>
        <v>1 Stadt Bad Rappenau</v>
      </c>
      <c r="C2629" s="19" t="str">
        <f>IF(OR(tabDaten[[#This Row],[art]]="00",tabDaten[[#This Row],[art]]="01",tabDaten[[#This Row],[art]]="60",tabDaten[[#This Row],[art]]="61"),"0 Verwaltungshaushalt","1 Vermögenshaushalt")</f>
        <v>0 Verwaltungshaushalt</v>
      </c>
      <c r="D2629" s="19" t="str">
        <f>VLOOKUP(tabDaten[[#This Row],[art]],tabKontenart[],2,FALSE)</f>
        <v>01 Ausgaben VerwaltungsHH</v>
      </c>
      <c r="E2629" s="19" t="str">
        <f>LEFT(tabDaten[[#This Row],[Gld]],1) &amp; "    " &amp;VLOOKUP((tabDaten[[#This Row],[MandNr]]&amp;"x"&amp;LEFT(tabDaten[[#This Row],[Gld]],1)),tabGliederung[],2,FALSE)</f>
        <v xml:space="preserve">0    Allgemeine Verwaltung </v>
      </c>
      <c r="F2629" s="19" t="str">
        <f>LEFT(tabDaten[[#This Row],[Gld]],2) &amp; "    " &amp;VLOOKUP((tabDaten[[#This Row],[MandNr]]&amp;"x"&amp;LEFT(tabDaten[[#This Row],[Gld]],2)),tabGliederung[],2,FALSE)</f>
        <v xml:space="preserve">00    Gemeindeorgane </v>
      </c>
      <c r="G262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2629" s="19" t="str">
        <f>LEFT(tabDaten[[#This Row],[Gld]],4) &amp; "    " &amp;VLOOKUP((tabDaten[[#This Row],[MandNr]]&amp;"x"&amp;LEFT(tabDaten[[#This Row],[Gld]],4)),tabGliederung[],2,FALSE)</f>
        <v xml:space="preserve">0000    Gemeindeorgane </v>
      </c>
      <c r="I2629" s="19" t="str">
        <f>IF(OR(LEFT(tabDaten[[#This Row],[Grp]],1)*1=3,LEFT(tabDaten[[#This Row],[Grp]],1)*1=9),LEFT(tabDaten[[#This Row],[Grp]],2),LEFT(tabDaten[[#This Row],[Grp]],1))</f>
        <v>5</v>
      </c>
      <c r="J2629" s="19" t="str">
        <f>VLOOKUP(tabDaten[[#This Row],[GrpKurz]],tabGruppierung[],2,FALSE)</f>
        <v>A   Sächlicher Verwaltungs- und Betriebsaufwand</v>
      </c>
      <c r="K262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0000-550000/30    Steuern und Versicherungen   </v>
      </c>
      <c r="L2629" s="20">
        <f>IF(OR(tabDaten[[#This Row],[art]]="00",tabDaten[[#This Row],[art]]="10"),tabDaten[[#This Row],[Plan]],tabDaten[[#This Row],[Plan]]*-1)</f>
        <v>0</v>
      </c>
      <c r="M2629" s="21">
        <f>IF(OR(tabDaten[[#This Row],[art]]="00",tabDaten[[#This Row],[art]]="10",tabDaten[[#This Row],[art]]="60",tabDaten[[#This Row],[art]]="70"),tabDaten[[#This Row],[Rechnung]],tabDaten[[#This Row],[Rechnung]]*-1)</f>
        <v>-760.51</v>
      </c>
      <c r="N2629" s="44">
        <v>1</v>
      </c>
      <c r="O2629" s="45" t="s">
        <v>1336</v>
      </c>
      <c r="P2629" s="45" t="s">
        <v>996</v>
      </c>
      <c r="Q2629" s="45" t="s">
        <v>1716</v>
      </c>
      <c r="R2629" s="45" t="s">
        <v>1111</v>
      </c>
      <c r="S2629" s="45" t="s">
        <v>1546</v>
      </c>
      <c r="T2629" s="44" t="s">
        <v>260</v>
      </c>
      <c r="U2629" s="46">
        <v>0</v>
      </c>
      <c r="V2629" s="46">
        <v>760.51</v>
      </c>
    </row>
    <row r="2630" spans="2:22" x14ac:dyDescent="0.2">
      <c r="B2630" s="19" t="str">
        <f>IF(tabDaten[[#This Row],[MandNr]]="","Fehler",IF(tabDaten[[#This Row],[MandNr]]=1,"1 Stadt Bad Rappenau","2 Eigenbetrieb Stadtenwässerung"))</f>
        <v>1 Stadt Bad Rappenau</v>
      </c>
      <c r="C2630" s="19" t="str">
        <f>IF(OR(tabDaten[[#This Row],[art]]="00",tabDaten[[#This Row],[art]]="01",tabDaten[[#This Row],[art]]="60",tabDaten[[#This Row],[art]]="61"),"0 Verwaltungshaushalt","1 Vermögenshaushalt")</f>
        <v>0 Verwaltungshaushalt</v>
      </c>
      <c r="D2630" s="19" t="str">
        <f>VLOOKUP(tabDaten[[#This Row],[art]],tabKontenart[],2,FALSE)</f>
        <v>01 Ausgaben VerwaltungsHH</v>
      </c>
      <c r="E2630" s="19" t="str">
        <f>LEFT(tabDaten[[#This Row],[Gld]],1) &amp; "    " &amp;VLOOKUP((tabDaten[[#This Row],[MandNr]]&amp;"x"&amp;LEFT(tabDaten[[#This Row],[Gld]],1)),tabGliederung[],2,FALSE)</f>
        <v xml:space="preserve">0    Allgemeine Verwaltung </v>
      </c>
      <c r="F2630" s="19" t="str">
        <f>LEFT(tabDaten[[#This Row],[Gld]],2) &amp; "    " &amp;VLOOKUP((tabDaten[[#This Row],[MandNr]]&amp;"x"&amp;LEFT(tabDaten[[#This Row],[Gld]],2)),tabGliederung[],2,FALSE)</f>
        <v xml:space="preserve">00    Gemeindeorgane </v>
      </c>
      <c r="G263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2630" s="19" t="str">
        <f>LEFT(tabDaten[[#This Row],[Gld]],4) &amp; "    " &amp;VLOOKUP((tabDaten[[#This Row],[MandNr]]&amp;"x"&amp;LEFT(tabDaten[[#This Row],[Gld]],4)),tabGliederung[],2,FALSE)</f>
        <v xml:space="preserve">0000    Gemeindeorgane </v>
      </c>
      <c r="I2630" s="19" t="str">
        <f>IF(OR(LEFT(tabDaten[[#This Row],[Grp]],1)*1=3,LEFT(tabDaten[[#This Row],[Grp]],1)*1=9),LEFT(tabDaten[[#This Row],[Grp]],2),LEFT(tabDaten[[#This Row],[Grp]],1))</f>
        <v>6</v>
      </c>
      <c r="J2630" s="19" t="str">
        <f>VLOOKUP(tabDaten[[#This Row],[GrpKurz]],tabGruppierung[],2,FALSE)</f>
        <v>A   Sächlicher Verwaltungs- und Betriebsaufwand</v>
      </c>
      <c r="K263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0000-650000/10    Bücher und Zeitschriften   </v>
      </c>
      <c r="L2630" s="20">
        <f>IF(OR(tabDaten[[#This Row],[art]]="00",tabDaten[[#This Row],[art]]="10"),tabDaten[[#This Row],[Plan]],tabDaten[[#This Row],[Plan]]*-1)</f>
        <v>0</v>
      </c>
      <c r="M2630" s="21">
        <f>IF(OR(tabDaten[[#This Row],[art]]="00",tabDaten[[#This Row],[art]]="10",tabDaten[[#This Row],[art]]="60",tabDaten[[#This Row],[art]]="70"),tabDaten[[#This Row],[Rechnung]],tabDaten[[#This Row],[Rechnung]]*-1)</f>
        <v>-471.66</v>
      </c>
      <c r="N2630" s="44">
        <v>1</v>
      </c>
      <c r="O2630" s="45" t="s">
        <v>1336</v>
      </c>
      <c r="P2630" s="45" t="s">
        <v>996</v>
      </c>
      <c r="Q2630" s="45" t="s">
        <v>1724</v>
      </c>
      <c r="R2630" s="45" t="s">
        <v>1024</v>
      </c>
      <c r="S2630" s="45" t="s">
        <v>1546</v>
      </c>
      <c r="T2630" s="44" t="s">
        <v>1919</v>
      </c>
      <c r="U2630" s="46">
        <v>0</v>
      </c>
      <c r="V2630" s="46">
        <v>471.66</v>
      </c>
    </row>
    <row r="2631" spans="2:22" x14ac:dyDescent="0.2">
      <c r="B2631" s="19" t="str">
        <f>IF(tabDaten[[#This Row],[MandNr]]="","Fehler",IF(tabDaten[[#This Row],[MandNr]]=1,"1 Stadt Bad Rappenau","2 Eigenbetrieb Stadtenwässerung"))</f>
        <v>1 Stadt Bad Rappenau</v>
      </c>
      <c r="C2631" s="19" t="str">
        <f>IF(OR(tabDaten[[#This Row],[art]]="00",tabDaten[[#This Row],[art]]="01",tabDaten[[#This Row],[art]]="60",tabDaten[[#This Row],[art]]="61"),"0 Verwaltungshaushalt","1 Vermögenshaushalt")</f>
        <v>0 Verwaltungshaushalt</v>
      </c>
      <c r="D2631" s="19" t="str">
        <f>VLOOKUP(tabDaten[[#This Row],[art]],tabKontenart[],2,FALSE)</f>
        <v>01 Ausgaben VerwaltungsHH</v>
      </c>
      <c r="E2631" s="19" t="str">
        <f>LEFT(tabDaten[[#This Row],[Gld]],1) &amp; "    " &amp;VLOOKUP((tabDaten[[#This Row],[MandNr]]&amp;"x"&amp;LEFT(tabDaten[[#This Row],[Gld]],1)),tabGliederung[],2,FALSE)</f>
        <v xml:space="preserve">0    Allgemeine Verwaltung </v>
      </c>
      <c r="F2631" s="19" t="str">
        <f>LEFT(tabDaten[[#This Row],[Gld]],2) &amp; "    " &amp;VLOOKUP((tabDaten[[#This Row],[MandNr]]&amp;"x"&amp;LEFT(tabDaten[[#This Row],[Gld]],2)),tabGliederung[],2,FALSE)</f>
        <v xml:space="preserve">00    Gemeindeorgane </v>
      </c>
      <c r="G263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2631" s="19" t="str">
        <f>LEFT(tabDaten[[#This Row],[Gld]],4) &amp; "    " &amp;VLOOKUP((tabDaten[[#This Row],[MandNr]]&amp;"x"&amp;LEFT(tabDaten[[#This Row],[Gld]],4)),tabGliederung[],2,FALSE)</f>
        <v xml:space="preserve">0000    Gemeindeorgane </v>
      </c>
      <c r="I2631" s="19" t="str">
        <f>IF(OR(LEFT(tabDaten[[#This Row],[Grp]],1)*1=3,LEFT(tabDaten[[#This Row],[Grp]],1)*1=9),LEFT(tabDaten[[#This Row],[Grp]],2),LEFT(tabDaten[[#This Row],[Grp]],1))</f>
        <v>6</v>
      </c>
      <c r="J2631" s="19" t="str">
        <f>VLOOKUP(tabDaten[[#This Row],[GrpKurz]],tabGruppierung[],2,FALSE)</f>
        <v>A   Sächlicher Verwaltungs- und Betriebsaufwand</v>
      </c>
      <c r="K263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0000-650000/20    Post- und Fernmeldegebühren   </v>
      </c>
      <c r="L2631" s="20">
        <f>IF(OR(tabDaten[[#This Row],[art]]="00",tabDaten[[#This Row],[art]]="10"),tabDaten[[#This Row],[Plan]],tabDaten[[#This Row],[Plan]]*-1)</f>
        <v>0</v>
      </c>
      <c r="M2631" s="21">
        <f>IF(OR(tabDaten[[#This Row],[art]]="00",tabDaten[[#This Row],[art]]="10",tabDaten[[#This Row],[art]]="60",tabDaten[[#This Row],[art]]="70"),tabDaten[[#This Row],[Rechnung]],tabDaten[[#This Row],[Rechnung]]*-1)</f>
        <v>-226.97</v>
      </c>
      <c r="N2631" s="44">
        <v>1</v>
      </c>
      <c r="O2631" s="45" t="s">
        <v>1336</v>
      </c>
      <c r="P2631" s="45" t="s">
        <v>996</v>
      </c>
      <c r="Q2631" s="45" t="s">
        <v>1724</v>
      </c>
      <c r="R2631" s="45" t="s">
        <v>1058</v>
      </c>
      <c r="S2631" s="45" t="s">
        <v>1546</v>
      </c>
      <c r="T2631" s="44" t="s">
        <v>1920</v>
      </c>
      <c r="U2631" s="46">
        <v>0</v>
      </c>
      <c r="V2631" s="46">
        <v>226.97</v>
      </c>
    </row>
    <row r="2632" spans="2:22" x14ac:dyDescent="0.2">
      <c r="B2632" s="19" t="str">
        <f>IF(tabDaten[[#This Row],[MandNr]]="","Fehler",IF(tabDaten[[#This Row],[MandNr]]=1,"1 Stadt Bad Rappenau","2 Eigenbetrieb Stadtenwässerung"))</f>
        <v>1 Stadt Bad Rappenau</v>
      </c>
      <c r="C2632" s="19" t="str">
        <f>IF(OR(tabDaten[[#This Row],[art]]="00",tabDaten[[#This Row],[art]]="01",tabDaten[[#This Row],[art]]="60",tabDaten[[#This Row],[art]]="61"),"0 Verwaltungshaushalt","1 Vermögenshaushalt")</f>
        <v>0 Verwaltungshaushalt</v>
      </c>
      <c r="D2632" s="19" t="str">
        <f>VLOOKUP(tabDaten[[#This Row],[art]],tabKontenart[],2,FALSE)</f>
        <v>01 Ausgaben VerwaltungsHH</v>
      </c>
      <c r="E2632" s="19" t="str">
        <f>LEFT(tabDaten[[#This Row],[Gld]],1) &amp; "    " &amp;VLOOKUP((tabDaten[[#This Row],[MandNr]]&amp;"x"&amp;LEFT(tabDaten[[#This Row],[Gld]],1)),tabGliederung[],2,FALSE)</f>
        <v xml:space="preserve">0    Allgemeine Verwaltung </v>
      </c>
      <c r="F2632" s="19" t="str">
        <f>LEFT(tabDaten[[#This Row],[Gld]],2) &amp; "    " &amp;VLOOKUP((tabDaten[[#This Row],[MandNr]]&amp;"x"&amp;LEFT(tabDaten[[#This Row],[Gld]],2)),tabGliederung[],2,FALSE)</f>
        <v xml:space="preserve">00    Gemeindeorgane </v>
      </c>
      <c r="G263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2632" s="19" t="str">
        <f>LEFT(tabDaten[[#This Row],[Gld]],4) &amp; "    " &amp;VLOOKUP((tabDaten[[#This Row],[MandNr]]&amp;"x"&amp;LEFT(tabDaten[[#This Row],[Gld]],4)),tabGliederung[],2,FALSE)</f>
        <v xml:space="preserve">0000    Gemeindeorgane </v>
      </c>
      <c r="I2632" s="19" t="str">
        <f>IF(OR(LEFT(tabDaten[[#This Row],[Grp]],1)*1=3,LEFT(tabDaten[[#This Row],[Grp]],1)*1=9),LEFT(tabDaten[[#This Row],[Grp]],2),LEFT(tabDaten[[#This Row],[Grp]],1))</f>
        <v>6</v>
      </c>
      <c r="J2632" s="19" t="str">
        <f>VLOOKUP(tabDaten[[#This Row],[GrpKurz]],tabGruppierung[],2,FALSE)</f>
        <v>A   Sächlicher Verwaltungs- und Betriebsaufwand</v>
      </c>
      <c r="K263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0000-650000/40    Dienstreisen   </v>
      </c>
      <c r="L2632" s="20">
        <f>IF(OR(tabDaten[[#This Row],[art]]="00",tabDaten[[#This Row],[art]]="10"),tabDaten[[#This Row],[Plan]],tabDaten[[#This Row],[Plan]]*-1)</f>
        <v>0</v>
      </c>
      <c r="M2632" s="21">
        <f>IF(OR(tabDaten[[#This Row],[art]]="00",tabDaten[[#This Row],[art]]="10",tabDaten[[#This Row],[art]]="60",tabDaten[[#This Row],[art]]="70"),tabDaten[[#This Row],[Rechnung]],tabDaten[[#This Row],[Rechnung]]*-1)</f>
        <v>-106.67</v>
      </c>
      <c r="N2632" s="44">
        <v>1</v>
      </c>
      <c r="O2632" s="45" t="s">
        <v>1336</v>
      </c>
      <c r="P2632" s="45" t="s">
        <v>996</v>
      </c>
      <c r="Q2632" s="45" t="s">
        <v>1724</v>
      </c>
      <c r="R2632" s="45" t="s">
        <v>1145</v>
      </c>
      <c r="S2632" s="45" t="s">
        <v>1546</v>
      </c>
      <c r="T2632" s="44" t="s">
        <v>1922</v>
      </c>
      <c r="U2632" s="46">
        <v>0</v>
      </c>
      <c r="V2632" s="46">
        <v>106.67</v>
      </c>
    </row>
    <row r="2633" spans="2:22" x14ac:dyDescent="0.2">
      <c r="B2633" s="19" t="str">
        <f>IF(tabDaten[[#This Row],[MandNr]]="","Fehler",IF(tabDaten[[#This Row],[MandNr]]=1,"1 Stadt Bad Rappenau","2 Eigenbetrieb Stadtenwässerung"))</f>
        <v>1 Stadt Bad Rappenau</v>
      </c>
      <c r="C2633" s="19" t="str">
        <f>IF(OR(tabDaten[[#This Row],[art]]="00",tabDaten[[#This Row],[art]]="01",tabDaten[[#This Row],[art]]="60",tabDaten[[#This Row],[art]]="61"),"0 Verwaltungshaushalt","1 Vermögenshaushalt")</f>
        <v>0 Verwaltungshaushalt</v>
      </c>
      <c r="D2633" s="19" t="str">
        <f>VLOOKUP(tabDaten[[#This Row],[art]],tabKontenart[],2,FALSE)</f>
        <v>01 Ausgaben VerwaltungsHH</v>
      </c>
      <c r="E2633" s="19" t="str">
        <f>LEFT(tabDaten[[#This Row],[Gld]],1) &amp; "    " &amp;VLOOKUP((tabDaten[[#This Row],[MandNr]]&amp;"x"&amp;LEFT(tabDaten[[#This Row],[Gld]],1)),tabGliederung[],2,FALSE)</f>
        <v xml:space="preserve">0    Allgemeine Verwaltung </v>
      </c>
      <c r="F2633" s="19" t="str">
        <f>LEFT(tabDaten[[#This Row],[Gld]],2) &amp; "    " &amp;VLOOKUP((tabDaten[[#This Row],[MandNr]]&amp;"x"&amp;LEFT(tabDaten[[#This Row],[Gld]],2)),tabGliederung[],2,FALSE)</f>
        <v xml:space="preserve">00    Gemeindeorgane </v>
      </c>
      <c r="G263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00    Gemeindeorgane </v>
      </c>
      <c r="H2633" s="19" t="str">
        <f>LEFT(tabDaten[[#This Row],[Gld]],4) &amp; "    " &amp;VLOOKUP((tabDaten[[#This Row],[MandNr]]&amp;"x"&amp;LEFT(tabDaten[[#This Row],[Gld]],4)),tabGliederung[],2,FALSE)</f>
        <v xml:space="preserve">0000    Gemeindeorgane </v>
      </c>
      <c r="I2633" s="19" t="str">
        <f>IF(OR(LEFT(tabDaten[[#This Row],[Grp]],1)*1=3,LEFT(tabDaten[[#This Row],[Grp]],1)*1=9),LEFT(tabDaten[[#This Row],[Grp]],2),LEFT(tabDaten[[#This Row],[Grp]],1))</f>
        <v>6</v>
      </c>
      <c r="J2633" s="19" t="str">
        <f>VLOOKUP(tabDaten[[#This Row],[GrpKurz]],tabGruppierung[],2,FALSE)</f>
        <v>A   Sächlicher Verwaltungs- und Betriebsaufwand</v>
      </c>
      <c r="K263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0000-650000/80    sonstige Geschäftsausgaben   </v>
      </c>
      <c r="L2633" s="20">
        <f>IF(OR(tabDaten[[#This Row],[art]]="00",tabDaten[[#This Row],[art]]="10"),tabDaten[[#This Row],[Plan]],tabDaten[[#This Row],[Plan]]*-1)</f>
        <v>0</v>
      </c>
      <c r="M2633" s="21">
        <f>IF(OR(tabDaten[[#This Row],[art]]="00",tabDaten[[#This Row],[art]]="10",tabDaten[[#This Row],[art]]="60",tabDaten[[#This Row],[art]]="70"),tabDaten[[#This Row],[Rechnung]],tabDaten[[#This Row],[Rechnung]]*-1)</f>
        <v>-6634.76</v>
      </c>
      <c r="N2633" s="44">
        <v>1</v>
      </c>
      <c r="O2633" s="45" t="s">
        <v>1336</v>
      </c>
      <c r="P2633" s="45" t="s">
        <v>996</v>
      </c>
      <c r="Q2633" s="45" t="s">
        <v>1724</v>
      </c>
      <c r="R2633" s="45" t="s">
        <v>1425</v>
      </c>
      <c r="S2633" s="45" t="s">
        <v>1546</v>
      </c>
      <c r="T2633" s="44" t="s">
        <v>1921</v>
      </c>
      <c r="U2633" s="46">
        <v>0</v>
      </c>
      <c r="V2633" s="46">
        <v>6634.76</v>
      </c>
    </row>
    <row r="2634" spans="2:22" x14ac:dyDescent="0.2">
      <c r="B2634" s="19" t="str">
        <f>IF(tabDaten[[#This Row],[MandNr]]="","Fehler",IF(tabDaten[[#This Row],[MandNr]]=1,"1 Stadt Bad Rappenau","2 Eigenbetrieb Stadtenwässerung"))</f>
        <v>1 Stadt Bad Rappenau</v>
      </c>
      <c r="C2634" s="19" t="str">
        <f>IF(OR(tabDaten[[#This Row],[art]]="00",tabDaten[[#This Row],[art]]="01",tabDaten[[#This Row],[art]]="60",tabDaten[[#This Row],[art]]="61"),"0 Verwaltungshaushalt","1 Vermögenshaushalt")</f>
        <v>0 Verwaltungshaushalt</v>
      </c>
      <c r="D2634" s="19" t="str">
        <f>VLOOKUP(tabDaten[[#This Row],[art]],tabKontenart[],2,FALSE)</f>
        <v>01 Ausgaben VerwaltungsHH</v>
      </c>
      <c r="E2634" s="19" t="str">
        <f>LEFT(tabDaten[[#This Row],[Gld]],1) &amp; "    " &amp;VLOOKUP((tabDaten[[#This Row],[MandNr]]&amp;"x"&amp;LEFT(tabDaten[[#This Row],[Gld]],1)),tabGliederung[],2,FALSE)</f>
        <v xml:space="preserve">0    Allgemeine Verwaltung </v>
      </c>
      <c r="F2634" s="19" t="str">
        <f>LEFT(tabDaten[[#This Row],[Gld]],2) &amp; "    " &amp;VLOOKUP((tabDaten[[#This Row],[MandNr]]&amp;"x"&amp;LEFT(tabDaten[[#This Row],[Gld]],2)),tabGliederung[],2,FALSE)</f>
        <v xml:space="preserve">01    Rechnungsprüfung </v>
      </c>
      <c r="G263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01    Rechnungsprüfung </v>
      </c>
      <c r="H2634" s="19" t="str">
        <f>LEFT(tabDaten[[#This Row],[Gld]],4) &amp; "    " &amp;VLOOKUP((tabDaten[[#This Row],[MandNr]]&amp;"x"&amp;LEFT(tabDaten[[#This Row],[Gld]],4)),tabGliederung[],2,FALSE)</f>
        <v xml:space="preserve">0100    Rechnungsprüfungsamt </v>
      </c>
      <c r="I2634" s="19" t="str">
        <f>IF(OR(LEFT(tabDaten[[#This Row],[Grp]],1)*1=3,LEFT(tabDaten[[#This Row],[Grp]],1)*1=9),LEFT(tabDaten[[#This Row],[Grp]],2),LEFT(tabDaten[[#This Row],[Grp]],1))</f>
        <v>6</v>
      </c>
      <c r="J2634" s="19" t="str">
        <f>VLOOKUP(tabDaten[[#This Row],[GrpKurz]],tabGruppierung[],2,FALSE)</f>
        <v>A   Sächlicher Verwaltungs- und Betriebsaufwand</v>
      </c>
      <c r="K263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0100-650000/40    Dienstreisen   </v>
      </c>
      <c r="L2634" s="20">
        <f>IF(OR(tabDaten[[#This Row],[art]]="00",tabDaten[[#This Row],[art]]="10"),tabDaten[[#This Row],[Plan]],tabDaten[[#This Row],[Plan]]*-1)</f>
        <v>0</v>
      </c>
      <c r="M2634" s="21">
        <f>IF(OR(tabDaten[[#This Row],[art]]="00",tabDaten[[#This Row],[art]]="10",tabDaten[[#This Row],[art]]="60",tabDaten[[#This Row],[art]]="70"),tabDaten[[#This Row],[Rechnung]],tabDaten[[#This Row],[Rechnung]]*-1)</f>
        <v>-41.4</v>
      </c>
      <c r="N2634" s="44">
        <v>1</v>
      </c>
      <c r="O2634" s="45" t="s">
        <v>1336</v>
      </c>
      <c r="P2634" s="45" t="s">
        <v>998</v>
      </c>
      <c r="Q2634" s="45" t="s">
        <v>1724</v>
      </c>
      <c r="R2634" s="45" t="s">
        <v>1145</v>
      </c>
      <c r="S2634" s="45" t="s">
        <v>1546</v>
      </c>
      <c r="T2634" s="44" t="s">
        <v>1922</v>
      </c>
      <c r="U2634" s="46">
        <v>0</v>
      </c>
      <c r="V2634" s="46">
        <v>41.4</v>
      </c>
    </row>
    <row r="2635" spans="2:22" x14ac:dyDescent="0.2">
      <c r="B2635" s="19" t="str">
        <f>IF(tabDaten[[#This Row],[MandNr]]="","Fehler",IF(tabDaten[[#This Row],[MandNr]]=1,"1 Stadt Bad Rappenau","2 Eigenbetrieb Stadtenwässerung"))</f>
        <v>1 Stadt Bad Rappenau</v>
      </c>
      <c r="C2635" s="19" t="str">
        <f>IF(OR(tabDaten[[#This Row],[art]]="00",tabDaten[[#This Row],[art]]="01",tabDaten[[#This Row],[art]]="60",tabDaten[[#This Row],[art]]="61"),"0 Verwaltungshaushalt","1 Vermögenshaushalt")</f>
        <v>0 Verwaltungshaushalt</v>
      </c>
      <c r="D2635" s="19" t="str">
        <f>VLOOKUP(tabDaten[[#This Row],[art]],tabKontenart[],2,FALSE)</f>
        <v>01 Ausgaben VerwaltungsHH</v>
      </c>
      <c r="E2635" s="19" t="str">
        <f>LEFT(tabDaten[[#This Row],[Gld]],1) &amp; "    " &amp;VLOOKUP((tabDaten[[#This Row],[MandNr]]&amp;"x"&amp;LEFT(tabDaten[[#This Row],[Gld]],1)),tabGliederung[],2,FALSE)</f>
        <v xml:space="preserve">0    Allgemeine Verwaltung </v>
      </c>
      <c r="F2635" s="19" t="str">
        <f>LEFT(tabDaten[[#This Row],[Gld]],2) &amp; "    " &amp;VLOOKUP((tabDaten[[#This Row],[MandNr]]&amp;"x"&amp;LEFT(tabDaten[[#This Row],[Gld]],2)),tabGliederung[],2,FALSE)</f>
        <v xml:space="preserve">02    Hauptverwaltung </v>
      </c>
      <c r="G263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2635" s="19" t="str">
        <f>LEFT(tabDaten[[#This Row],[Gld]],4) &amp; "    " &amp;VLOOKUP((tabDaten[[#This Row],[MandNr]]&amp;"x"&amp;LEFT(tabDaten[[#This Row],[Gld]],4)),tabGliederung[],2,FALSE)</f>
        <v xml:space="preserve">0200    Hauptverwaltung </v>
      </c>
      <c r="I2635" s="19" t="str">
        <f>IF(OR(LEFT(tabDaten[[#This Row],[Grp]],1)*1=3,LEFT(tabDaten[[#This Row],[Grp]],1)*1=9),LEFT(tabDaten[[#This Row],[Grp]],2),LEFT(tabDaten[[#This Row],[Grp]],1))</f>
        <v>6</v>
      </c>
      <c r="J2635" s="19" t="str">
        <f>VLOOKUP(tabDaten[[#This Row],[GrpKurz]],tabGruppierung[],2,FALSE)</f>
        <v>A   Sächlicher Verwaltungs- und Betriebsaufwand</v>
      </c>
      <c r="K263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0200-650000/10    Bücher und Zeitschriften   </v>
      </c>
      <c r="L2635" s="20">
        <f>IF(OR(tabDaten[[#This Row],[art]]="00",tabDaten[[#This Row],[art]]="10"),tabDaten[[#This Row],[Plan]],tabDaten[[#This Row],[Plan]]*-1)</f>
        <v>0</v>
      </c>
      <c r="M2635" s="21">
        <f>IF(OR(tabDaten[[#This Row],[art]]="00",tabDaten[[#This Row],[art]]="10",tabDaten[[#This Row],[art]]="60",tabDaten[[#This Row],[art]]="70"),tabDaten[[#This Row],[Rechnung]],tabDaten[[#This Row],[Rechnung]]*-1)</f>
        <v>-5533.55</v>
      </c>
      <c r="N2635" s="44">
        <v>1</v>
      </c>
      <c r="O2635" s="45" t="s">
        <v>1336</v>
      </c>
      <c r="P2635" s="45" t="s">
        <v>1000</v>
      </c>
      <c r="Q2635" s="45" t="s">
        <v>1724</v>
      </c>
      <c r="R2635" s="45" t="s">
        <v>1024</v>
      </c>
      <c r="S2635" s="45" t="s">
        <v>1546</v>
      </c>
      <c r="T2635" s="44" t="s">
        <v>1919</v>
      </c>
      <c r="U2635" s="46">
        <v>0</v>
      </c>
      <c r="V2635" s="46">
        <v>5533.55</v>
      </c>
    </row>
    <row r="2636" spans="2:22" x14ac:dyDescent="0.2">
      <c r="B2636" s="19" t="str">
        <f>IF(tabDaten[[#This Row],[MandNr]]="","Fehler",IF(tabDaten[[#This Row],[MandNr]]=1,"1 Stadt Bad Rappenau","2 Eigenbetrieb Stadtenwässerung"))</f>
        <v>1 Stadt Bad Rappenau</v>
      </c>
      <c r="C2636" s="19" t="str">
        <f>IF(OR(tabDaten[[#This Row],[art]]="00",tabDaten[[#This Row],[art]]="01",tabDaten[[#This Row],[art]]="60",tabDaten[[#This Row],[art]]="61"),"0 Verwaltungshaushalt","1 Vermögenshaushalt")</f>
        <v>0 Verwaltungshaushalt</v>
      </c>
      <c r="D2636" s="19" t="str">
        <f>VLOOKUP(tabDaten[[#This Row],[art]],tabKontenart[],2,FALSE)</f>
        <v>01 Ausgaben VerwaltungsHH</v>
      </c>
      <c r="E2636" s="19" t="str">
        <f>LEFT(tabDaten[[#This Row],[Gld]],1) &amp; "    " &amp;VLOOKUP((tabDaten[[#This Row],[MandNr]]&amp;"x"&amp;LEFT(tabDaten[[#This Row],[Gld]],1)),tabGliederung[],2,FALSE)</f>
        <v xml:space="preserve">0    Allgemeine Verwaltung </v>
      </c>
      <c r="F2636" s="19" t="str">
        <f>LEFT(tabDaten[[#This Row],[Gld]],2) &amp; "    " &amp;VLOOKUP((tabDaten[[#This Row],[MandNr]]&amp;"x"&amp;LEFT(tabDaten[[#This Row],[Gld]],2)),tabGliederung[],2,FALSE)</f>
        <v xml:space="preserve">02    Hauptverwaltung </v>
      </c>
      <c r="G263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2636" s="19" t="str">
        <f>LEFT(tabDaten[[#This Row],[Gld]],4) &amp; "    " &amp;VLOOKUP((tabDaten[[#This Row],[MandNr]]&amp;"x"&amp;LEFT(tabDaten[[#This Row],[Gld]],4)),tabGliederung[],2,FALSE)</f>
        <v xml:space="preserve">0200    Hauptverwaltung </v>
      </c>
      <c r="I2636" s="19" t="str">
        <f>IF(OR(LEFT(tabDaten[[#This Row],[Grp]],1)*1=3,LEFT(tabDaten[[#This Row],[Grp]],1)*1=9),LEFT(tabDaten[[#This Row],[Grp]],2),LEFT(tabDaten[[#This Row],[Grp]],1))</f>
        <v>6</v>
      </c>
      <c r="J2636" s="19" t="str">
        <f>VLOOKUP(tabDaten[[#This Row],[GrpKurz]],tabGruppierung[],2,FALSE)</f>
        <v>A   Sächlicher Verwaltungs- und Betriebsaufwand</v>
      </c>
      <c r="K263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0200-650000/20    Post- und Fernmeldegebühren   </v>
      </c>
      <c r="L2636" s="20">
        <f>IF(OR(tabDaten[[#This Row],[art]]="00",tabDaten[[#This Row],[art]]="10"),tabDaten[[#This Row],[Plan]],tabDaten[[#This Row],[Plan]]*-1)</f>
        <v>0</v>
      </c>
      <c r="M2636" s="21">
        <f>IF(OR(tabDaten[[#This Row],[art]]="00",tabDaten[[#This Row],[art]]="10",tabDaten[[#This Row],[art]]="60",tabDaten[[#This Row],[art]]="70"),tabDaten[[#This Row],[Rechnung]],tabDaten[[#This Row],[Rechnung]]*-1)</f>
        <v>-212.78</v>
      </c>
      <c r="N2636" s="44">
        <v>1</v>
      </c>
      <c r="O2636" s="45" t="s">
        <v>1336</v>
      </c>
      <c r="P2636" s="45" t="s">
        <v>1000</v>
      </c>
      <c r="Q2636" s="45" t="s">
        <v>1724</v>
      </c>
      <c r="R2636" s="45" t="s">
        <v>1058</v>
      </c>
      <c r="S2636" s="45" t="s">
        <v>1546</v>
      </c>
      <c r="T2636" s="44" t="s">
        <v>1920</v>
      </c>
      <c r="U2636" s="46">
        <v>0</v>
      </c>
      <c r="V2636" s="46">
        <v>212.78</v>
      </c>
    </row>
    <row r="2637" spans="2:22" x14ac:dyDescent="0.2">
      <c r="B2637" s="19" t="str">
        <f>IF(tabDaten[[#This Row],[MandNr]]="","Fehler",IF(tabDaten[[#This Row],[MandNr]]=1,"1 Stadt Bad Rappenau","2 Eigenbetrieb Stadtenwässerung"))</f>
        <v>1 Stadt Bad Rappenau</v>
      </c>
      <c r="C2637" s="19" t="str">
        <f>IF(OR(tabDaten[[#This Row],[art]]="00",tabDaten[[#This Row],[art]]="01",tabDaten[[#This Row],[art]]="60",tabDaten[[#This Row],[art]]="61"),"0 Verwaltungshaushalt","1 Vermögenshaushalt")</f>
        <v>0 Verwaltungshaushalt</v>
      </c>
      <c r="D2637" s="19" t="str">
        <f>VLOOKUP(tabDaten[[#This Row],[art]],tabKontenart[],2,FALSE)</f>
        <v>01 Ausgaben VerwaltungsHH</v>
      </c>
      <c r="E2637" s="19" t="str">
        <f>LEFT(tabDaten[[#This Row],[Gld]],1) &amp; "    " &amp;VLOOKUP((tabDaten[[#This Row],[MandNr]]&amp;"x"&amp;LEFT(tabDaten[[#This Row],[Gld]],1)),tabGliederung[],2,FALSE)</f>
        <v xml:space="preserve">0    Allgemeine Verwaltung </v>
      </c>
      <c r="F2637" s="19" t="str">
        <f>LEFT(tabDaten[[#This Row],[Gld]],2) &amp; "    " &amp;VLOOKUP((tabDaten[[#This Row],[MandNr]]&amp;"x"&amp;LEFT(tabDaten[[#This Row],[Gld]],2)),tabGliederung[],2,FALSE)</f>
        <v xml:space="preserve">02    Hauptverwaltung </v>
      </c>
      <c r="G263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2637" s="19" t="str">
        <f>LEFT(tabDaten[[#This Row],[Gld]],4) &amp; "    " &amp;VLOOKUP((tabDaten[[#This Row],[MandNr]]&amp;"x"&amp;LEFT(tabDaten[[#This Row],[Gld]],4)),tabGliederung[],2,FALSE)</f>
        <v xml:space="preserve">0200    Hauptverwaltung </v>
      </c>
      <c r="I2637" s="19" t="str">
        <f>IF(OR(LEFT(tabDaten[[#This Row],[Grp]],1)*1=3,LEFT(tabDaten[[#This Row],[Grp]],1)*1=9),LEFT(tabDaten[[#This Row],[Grp]],2),LEFT(tabDaten[[#This Row],[Grp]],1))</f>
        <v>6</v>
      </c>
      <c r="J2637" s="19" t="str">
        <f>VLOOKUP(tabDaten[[#This Row],[GrpKurz]],tabGruppierung[],2,FALSE)</f>
        <v>A   Sächlicher Verwaltungs- und Betriebsaufwand</v>
      </c>
      <c r="K263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0200-650000/40    Dienstreisen   </v>
      </c>
      <c r="L2637" s="20">
        <f>IF(OR(tabDaten[[#This Row],[art]]="00",tabDaten[[#This Row],[art]]="10"),tabDaten[[#This Row],[Plan]],tabDaten[[#This Row],[Plan]]*-1)</f>
        <v>0</v>
      </c>
      <c r="M2637" s="21">
        <f>IF(OR(tabDaten[[#This Row],[art]]="00",tabDaten[[#This Row],[art]]="10",tabDaten[[#This Row],[art]]="60",tabDaten[[#This Row],[art]]="70"),tabDaten[[#This Row],[Rechnung]],tabDaten[[#This Row],[Rechnung]]*-1)</f>
        <v>-3589.52</v>
      </c>
      <c r="N2637" s="44">
        <v>1</v>
      </c>
      <c r="O2637" s="45" t="s">
        <v>1336</v>
      </c>
      <c r="P2637" s="45" t="s">
        <v>1000</v>
      </c>
      <c r="Q2637" s="45" t="s">
        <v>1724</v>
      </c>
      <c r="R2637" s="45" t="s">
        <v>1145</v>
      </c>
      <c r="S2637" s="45" t="s">
        <v>1546</v>
      </c>
      <c r="T2637" s="44" t="s">
        <v>1922</v>
      </c>
      <c r="U2637" s="46">
        <v>0</v>
      </c>
      <c r="V2637" s="46">
        <v>3589.52</v>
      </c>
    </row>
    <row r="2638" spans="2:22" x14ac:dyDescent="0.2">
      <c r="B2638" s="19" t="str">
        <f>IF(tabDaten[[#This Row],[MandNr]]="","Fehler",IF(tabDaten[[#This Row],[MandNr]]=1,"1 Stadt Bad Rappenau","2 Eigenbetrieb Stadtenwässerung"))</f>
        <v>1 Stadt Bad Rappenau</v>
      </c>
      <c r="C2638" s="19" t="str">
        <f>IF(OR(tabDaten[[#This Row],[art]]="00",tabDaten[[#This Row],[art]]="01",tabDaten[[#This Row],[art]]="60",tabDaten[[#This Row],[art]]="61"),"0 Verwaltungshaushalt","1 Vermögenshaushalt")</f>
        <v>0 Verwaltungshaushalt</v>
      </c>
      <c r="D2638" s="19" t="str">
        <f>VLOOKUP(tabDaten[[#This Row],[art]],tabKontenart[],2,FALSE)</f>
        <v>01 Ausgaben VerwaltungsHH</v>
      </c>
      <c r="E2638" s="19" t="str">
        <f>LEFT(tabDaten[[#This Row],[Gld]],1) &amp; "    " &amp;VLOOKUP((tabDaten[[#This Row],[MandNr]]&amp;"x"&amp;LEFT(tabDaten[[#This Row],[Gld]],1)),tabGliederung[],2,FALSE)</f>
        <v xml:space="preserve">0    Allgemeine Verwaltung </v>
      </c>
      <c r="F2638" s="19" t="str">
        <f>LEFT(tabDaten[[#This Row],[Gld]],2) &amp; "    " &amp;VLOOKUP((tabDaten[[#This Row],[MandNr]]&amp;"x"&amp;LEFT(tabDaten[[#This Row],[Gld]],2)),tabGliederung[],2,FALSE)</f>
        <v xml:space="preserve">02    Hauptverwaltung </v>
      </c>
      <c r="G263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2638" s="19" t="str">
        <f>LEFT(tabDaten[[#This Row],[Gld]],4) &amp; "    " &amp;VLOOKUP((tabDaten[[#This Row],[MandNr]]&amp;"x"&amp;LEFT(tabDaten[[#This Row],[Gld]],4)),tabGliederung[],2,FALSE)</f>
        <v xml:space="preserve">0200    Hauptverwaltung </v>
      </c>
      <c r="I2638" s="19" t="str">
        <f>IF(OR(LEFT(tabDaten[[#This Row],[Grp]],1)*1=3,LEFT(tabDaten[[#This Row],[Grp]],1)*1=9),LEFT(tabDaten[[#This Row],[Grp]],2),LEFT(tabDaten[[#This Row],[Grp]],1))</f>
        <v>6</v>
      </c>
      <c r="J2638" s="19" t="str">
        <f>VLOOKUP(tabDaten[[#This Row],[GrpKurz]],tabGruppierung[],2,FALSE)</f>
        <v>A   Sächlicher Verwaltungs- und Betriebsaufwand</v>
      </c>
      <c r="K263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0200-650000/80    sonstige Geschäftsausgaben   </v>
      </c>
      <c r="L2638" s="20">
        <f>IF(OR(tabDaten[[#This Row],[art]]="00",tabDaten[[#This Row],[art]]="10"),tabDaten[[#This Row],[Plan]],tabDaten[[#This Row],[Plan]]*-1)</f>
        <v>0</v>
      </c>
      <c r="M2638" s="21">
        <f>IF(OR(tabDaten[[#This Row],[art]]="00",tabDaten[[#This Row],[art]]="10",tabDaten[[#This Row],[art]]="60",tabDaten[[#This Row],[art]]="70"),tabDaten[[#This Row],[Rechnung]],tabDaten[[#This Row],[Rechnung]]*-1)</f>
        <v>-4059.04</v>
      </c>
      <c r="N2638" s="44">
        <v>1</v>
      </c>
      <c r="O2638" s="45" t="s">
        <v>1336</v>
      </c>
      <c r="P2638" s="45" t="s">
        <v>1000</v>
      </c>
      <c r="Q2638" s="45" t="s">
        <v>1724</v>
      </c>
      <c r="R2638" s="45" t="s">
        <v>1425</v>
      </c>
      <c r="S2638" s="45" t="s">
        <v>1546</v>
      </c>
      <c r="T2638" s="44" t="s">
        <v>1921</v>
      </c>
      <c r="U2638" s="46">
        <v>0</v>
      </c>
      <c r="V2638" s="46">
        <v>4059.04</v>
      </c>
    </row>
    <row r="2639" spans="2:22" x14ac:dyDescent="0.2">
      <c r="B2639" s="19" t="str">
        <f>IF(tabDaten[[#This Row],[MandNr]]="","Fehler",IF(tabDaten[[#This Row],[MandNr]]=1,"1 Stadt Bad Rappenau","2 Eigenbetrieb Stadtenwässerung"))</f>
        <v>1 Stadt Bad Rappenau</v>
      </c>
      <c r="C2639" s="19" t="str">
        <f>IF(OR(tabDaten[[#This Row],[art]]="00",tabDaten[[#This Row],[art]]="01",tabDaten[[#This Row],[art]]="60",tabDaten[[#This Row],[art]]="61"),"0 Verwaltungshaushalt","1 Vermögenshaushalt")</f>
        <v>0 Verwaltungshaushalt</v>
      </c>
      <c r="D2639" s="19" t="str">
        <f>VLOOKUP(tabDaten[[#This Row],[art]],tabKontenart[],2,FALSE)</f>
        <v>01 Ausgaben VerwaltungsHH</v>
      </c>
      <c r="E2639" s="19" t="str">
        <f>LEFT(tabDaten[[#This Row],[Gld]],1) &amp; "    " &amp;VLOOKUP((tabDaten[[#This Row],[MandNr]]&amp;"x"&amp;LEFT(tabDaten[[#This Row],[Gld]],1)),tabGliederung[],2,FALSE)</f>
        <v xml:space="preserve">0    Allgemeine Verwaltung </v>
      </c>
      <c r="F2639" s="19" t="str">
        <f>LEFT(tabDaten[[#This Row],[Gld]],2) &amp; "    " &amp;VLOOKUP((tabDaten[[#This Row],[MandNr]]&amp;"x"&amp;LEFT(tabDaten[[#This Row],[Gld]],2)),tabGliederung[],2,FALSE)</f>
        <v xml:space="preserve">02    Hauptverwaltung </v>
      </c>
      <c r="G263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2639" s="19" t="str">
        <f>LEFT(tabDaten[[#This Row],[Gld]],4) &amp; "    " &amp;VLOOKUP((tabDaten[[#This Row],[MandNr]]&amp;"x"&amp;LEFT(tabDaten[[#This Row],[Gld]],4)),tabGliederung[],2,FALSE)</f>
        <v xml:space="preserve">0200    Hauptverwaltung </v>
      </c>
      <c r="I2639" s="19" t="str">
        <f>IF(OR(LEFT(tabDaten[[#This Row],[Grp]],1)*1=3,LEFT(tabDaten[[#This Row],[Grp]],1)*1=9),LEFT(tabDaten[[#This Row],[Grp]],2),LEFT(tabDaten[[#This Row],[Grp]],1))</f>
        <v>6</v>
      </c>
      <c r="J2639" s="19" t="str">
        <f>VLOOKUP(tabDaten[[#This Row],[GrpKurz]],tabGruppierung[],2,FALSE)</f>
        <v>A   Sächlicher Verwaltungs- und Betriebsaufwand</v>
      </c>
      <c r="K263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0200-679000/10    Bauhof   </v>
      </c>
      <c r="L2639" s="20">
        <f>IF(OR(tabDaten[[#This Row],[art]]="00",tabDaten[[#This Row],[art]]="10"),tabDaten[[#This Row],[Plan]],tabDaten[[#This Row],[Plan]]*-1)</f>
        <v>0</v>
      </c>
      <c r="M2639" s="21">
        <f>IF(OR(tabDaten[[#This Row],[art]]="00",tabDaten[[#This Row],[art]]="10",tabDaten[[#This Row],[art]]="60",tabDaten[[#This Row],[art]]="70"),tabDaten[[#This Row],[Rechnung]],tabDaten[[#This Row],[Rechnung]]*-1)</f>
        <v>-28959.88</v>
      </c>
      <c r="N2639" s="44">
        <v>1</v>
      </c>
      <c r="O2639" s="45" t="s">
        <v>1336</v>
      </c>
      <c r="P2639" s="45" t="s">
        <v>1000</v>
      </c>
      <c r="Q2639" s="45" t="s">
        <v>1728</v>
      </c>
      <c r="R2639" s="45" t="s">
        <v>1024</v>
      </c>
      <c r="S2639" s="45" t="s">
        <v>1546</v>
      </c>
      <c r="T2639" s="44" t="s">
        <v>1924</v>
      </c>
      <c r="U2639" s="46">
        <v>0</v>
      </c>
      <c r="V2639" s="46">
        <v>28959.88</v>
      </c>
    </row>
    <row r="2640" spans="2:22" x14ac:dyDescent="0.2">
      <c r="B2640" s="19" t="str">
        <f>IF(tabDaten[[#This Row],[MandNr]]="","Fehler",IF(tabDaten[[#This Row],[MandNr]]=1,"1 Stadt Bad Rappenau","2 Eigenbetrieb Stadtenwässerung"))</f>
        <v>1 Stadt Bad Rappenau</v>
      </c>
      <c r="C2640" s="19" t="str">
        <f>IF(OR(tabDaten[[#This Row],[art]]="00",tabDaten[[#This Row],[art]]="01",tabDaten[[#This Row],[art]]="60",tabDaten[[#This Row],[art]]="61"),"0 Verwaltungshaushalt","1 Vermögenshaushalt")</f>
        <v>0 Verwaltungshaushalt</v>
      </c>
      <c r="D2640" s="19" t="str">
        <f>VLOOKUP(tabDaten[[#This Row],[art]],tabKontenart[],2,FALSE)</f>
        <v>01 Ausgaben VerwaltungsHH</v>
      </c>
      <c r="E2640" s="19" t="str">
        <f>LEFT(tabDaten[[#This Row],[Gld]],1) &amp; "    " &amp;VLOOKUP((tabDaten[[#This Row],[MandNr]]&amp;"x"&amp;LEFT(tabDaten[[#This Row],[Gld]],1)),tabGliederung[],2,FALSE)</f>
        <v xml:space="preserve">0    Allgemeine Verwaltung </v>
      </c>
      <c r="F2640" s="19" t="str">
        <f>LEFT(tabDaten[[#This Row],[Gld]],2) &amp; "    " &amp;VLOOKUP((tabDaten[[#This Row],[MandNr]]&amp;"x"&amp;LEFT(tabDaten[[#This Row],[Gld]],2)),tabGliederung[],2,FALSE)</f>
        <v xml:space="preserve">02    Hauptverwaltung </v>
      </c>
      <c r="G264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02    Hauptverwaltung </v>
      </c>
      <c r="H2640" s="19" t="str">
        <f>LEFT(tabDaten[[#This Row],[Gld]],4) &amp; "    " &amp;VLOOKUP((tabDaten[[#This Row],[MandNr]]&amp;"x"&amp;LEFT(tabDaten[[#This Row],[Gld]],4)),tabGliederung[],2,FALSE)</f>
        <v xml:space="preserve">0200    Hauptverwaltung </v>
      </c>
      <c r="I2640" s="19" t="str">
        <f>IF(OR(LEFT(tabDaten[[#This Row],[Grp]],1)*1=3,LEFT(tabDaten[[#This Row],[Grp]],1)*1=9),LEFT(tabDaten[[#This Row],[Grp]],2),LEFT(tabDaten[[#This Row],[Grp]],1))</f>
        <v>6</v>
      </c>
      <c r="J2640" s="19" t="str">
        <f>VLOOKUP(tabDaten[[#This Row],[GrpKurz]],tabGruppierung[],2,FALSE)</f>
        <v>A   Sächlicher Verwaltungs- und Betriebsaufwand</v>
      </c>
      <c r="K264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0200-679000/20    Gebäudenutzung (Sporthallen u.ä.)   </v>
      </c>
      <c r="L2640" s="20">
        <f>IF(OR(tabDaten[[#This Row],[art]]="00",tabDaten[[#This Row],[art]]="10"),tabDaten[[#This Row],[Plan]],tabDaten[[#This Row],[Plan]]*-1)</f>
        <v>0</v>
      </c>
      <c r="M2640" s="21">
        <f>IF(OR(tabDaten[[#This Row],[art]]="00",tabDaten[[#This Row],[art]]="10",tabDaten[[#This Row],[art]]="60",tabDaten[[#This Row],[art]]="70"),tabDaten[[#This Row],[Rechnung]],tabDaten[[#This Row],[Rechnung]]*-1)</f>
        <v>-3141.89</v>
      </c>
      <c r="N2640" s="44">
        <v>1</v>
      </c>
      <c r="O2640" s="45" t="s">
        <v>1336</v>
      </c>
      <c r="P2640" s="45" t="s">
        <v>1000</v>
      </c>
      <c r="Q2640" s="45" t="s">
        <v>1728</v>
      </c>
      <c r="R2640" s="45" t="s">
        <v>1058</v>
      </c>
      <c r="S2640" s="45" t="s">
        <v>1546</v>
      </c>
      <c r="T2640" s="44" t="s">
        <v>1925</v>
      </c>
      <c r="U2640" s="46">
        <v>0</v>
      </c>
      <c r="V2640" s="46">
        <v>3141.89</v>
      </c>
    </row>
    <row r="2641" spans="2:22" x14ac:dyDescent="0.2">
      <c r="B2641" s="19" t="str">
        <f>IF(tabDaten[[#This Row],[MandNr]]="","Fehler",IF(tabDaten[[#This Row],[MandNr]]=1,"1 Stadt Bad Rappenau","2 Eigenbetrieb Stadtenwässerung"))</f>
        <v>1 Stadt Bad Rappenau</v>
      </c>
      <c r="C2641" s="19" t="str">
        <f>IF(OR(tabDaten[[#This Row],[art]]="00",tabDaten[[#This Row],[art]]="01",tabDaten[[#This Row],[art]]="60",tabDaten[[#This Row],[art]]="61"),"0 Verwaltungshaushalt","1 Vermögenshaushalt")</f>
        <v>0 Verwaltungshaushalt</v>
      </c>
      <c r="D2641" s="19" t="str">
        <f>VLOOKUP(tabDaten[[#This Row],[art]],tabKontenart[],2,FALSE)</f>
        <v>01 Ausgaben VerwaltungsHH</v>
      </c>
      <c r="E2641" s="19" t="str">
        <f>LEFT(tabDaten[[#This Row],[Gld]],1) &amp; "    " &amp;VLOOKUP((tabDaten[[#This Row],[MandNr]]&amp;"x"&amp;LEFT(tabDaten[[#This Row],[Gld]],1)),tabGliederung[],2,FALSE)</f>
        <v xml:space="preserve">0    Allgemeine Verwaltung </v>
      </c>
      <c r="F2641" s="19" t="str">
        <f>LEFT(tabDaten[[#This Row],[Gld]],2) &amp; "    " &amp;VLOOKUP((tabDaten[[#This Row],[MandNr]]&amp;"x"&amp;LEFT(tabDaten[[#This Row],[Gld]],2)),tabGliederung[],2,FALSE)</f>
        <v xml:space="preserve">03    Finanzverwaltung </v>
      </c>
      <c r="G264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2641" s="19" t="str">
        <f>LEFT(tabDaten[[#This Row],[Gld]],4) &amp; "    " &amp;VLOOKUP((tabDaten[[#This Row],[MandNr]]&amp;"x"&amp;LEFT(tabDaten[[#This Row],[Gld]],4)),tabGliederung[],2,FALSE)</f>
        <v xml:space="preserve">0300    Finanzverwaltung </v>
      </c>
      <c r="I2641" s="19" t="str">
        <f>IF(OR(LEFT(tabDaten[[#This Row],[Grp]],1)*1=3,LEFT(tabDaten[[#This Row],[Grp]],1)*1=9),LEFT(tabDaten[[#This Row],[Grp]],2),LEFT(tabDaten[[#This Row],[Grp]],1))</f>
        <v>6</v>
      </c>
      <c r="J2641" s="19" t="str">
        <f>VLOOKUP(tabDaten[[#This Row],[GrpKurz]],tabGruppierung[],2,FALSE)</f>
        <v>A   Sächlicher Verwaltungs- und Betriebsaufwand</v>
      </c>
      <c r="K264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0300-650000/10    Bücher und Zeitschriften   </v>
      </c>
      <c r="L2641" s="20">
        <f>IF(OR(tabDaten[[#This Row],[art]]="00",tabDaten[[#This Row],[art]]="10"),tabDaten[[#This Row],[Plan]],tabDaten[[#This Row],[Plan]]*-1)</f>
        <v>0</v>
      </c>
      <c r="M2641" s="21">
        <f>IF(OR(tabDaten[[#This Row],[art]]="00",tabDaten[[#This Row],[art]]="10",tabDaten[[#This Row],[art]]="60",tabDaten[[#This Row],[art]]="70"),tabDaten[[#This Row],[Rechnung]],tabDaten[[#This Row],[Rechnung]]*-1)</f>
        <v>-1880.46</v>
      </c>
      <c r="N2641" s="44">
        <v>1</v>
      </c>
      <c r="O2641" s="45" t="s">
        <v>1336</v>
      </c>
      <c r="P2641" s="45" t="s">
        <v>1008</v>
      </c>
      <c r="Q2641" s="45" t="s">
        <v>1724</v>
      </c>
      <c r="R2641" s="45" t="s">
        <v>1024</v>
      </c>
      <c r="S2641" s="45" t="s">
        <v>1546</v>
      </c>
      <c r="T2641" s="44" t="s">
        <v>1919</v>
      </c>
      <c r="U2641" s="46">
        <v>0</v>
      </c>
      <c r="V2641" s="46">
        <v>1880.46</v>
      </c>
    </row>
    <row r="2642" spans="2:22" x14ac:dyDescent="0.2">
      <c r="B2642" s="19" t="str">
        <f>IF(tabDaten[[#This Row],[MandNr]]="","Fehler",IF(tabDaten[[#This Row],[MandNr]]=1,"1 Stadt Bad Rappenau","2 Eigenbetrieb Stadtenwässerung"))</f>
        <v>1 Stadt Bad Rappenau</v>
      </c>
      <c r="C2642" s="19" t="str">
        <f>IF(OR(tabDaten[[#This Row],[art]]="00",tabDaten[[#This Row],[art]]="01",tabDaten[[#This Row],[art]]="60",tabDaten[[#This Row],[art]]="61"),"0 Verwaltungshaushalt","1 Vermögenshaushalt")</f>
        <v>0 Verwaltungshaushalt</v>
      </c>
      <c r="D2642" s="19" t="str">
        <f>VLOOKUP(tabDaten[[#This Row],[art]],tabKontenart[],2,FALSE)</f>
        <v>01 Ausgaben VerwaltungsHH</v>
      </c>
      <c r="E2642" s="19" t="str">
        <f>LEFT(tabDaten[[#This Row],[Gld]],1) &amp; "    " &amp;VLOOKUP((tabDaten[[#This Row],[MandNr]]&amp;"x"&amp;LEFT(tabDaten[[#This Row],[Gld]],1)),tabGliederung[],2,FALSE)</f>
        <v xml:space="preserve">0    Allgemeine Verwaltung </v>
      </c>
      <c r="F2642" s="19" t="str">
        <f>LEFT(tabDaten[[#This Row],[Gld]],2) &amp; "    " &amp;VLOOKUP((tabDaten[[#This Row],[MandNr]]&amp;"x"&amp;LEFT(tabDaten[[#This Row],[Gld]],2)),tabGliederung[],2,FALSE)</f>
        <v xml:space="preserve">03    Finanzverwaltung </v>
      </c>
      <c r="G264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2642" s="19" t="str">
        <f>LEFT(tabDaten[[#This Row],[Gld]],4) &amp; "    " &amp;VLOOKUP((tabDaten[[#This Row],[MandNr]]&amp;"x"&amp;LEFT(tabDaten[[#This Row],[Gld]],4)),tabGliederung[],2,FALSE)</f>
        <v xml:space="preserve">0300    Finanzverwaltung </v>
      </c>
      <c r="I2642" s="19" t="str">
        <f>IF(OR(LEFT(tabDaten[[#This Row],[Grp]],1)*1=3,LEFT(tabDaten[[#This Row],[Grp]],1)*1=9),LEFT(tabDaten[[#This Row],[Grp]],2),LEFT(tabDaten[[#This Row],[Grp]],1))</f>
        <v>6</v>
      </c>
      <c r="J2642" s="19" t="str">
        <f>VLOOKUP(tabDaten[[#This Row],[GrpKurz]],tabGruppierung[],2,FALSE)</f>
        <v>A   Sächlicher Verwaltungs- und Betriebsaufwand</v>
      </c>
      <c r="K264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0300-650000/40    Dienstreisen   </v>
      </c>
      <c r="L2642" s="20">
        <f>IF(OR(tabDaten[[#This Row],[art]]="00",tabDaten[[#This Row],[art]]="10"),tabDaten[[#This Row],[Plan]],tabDaten[[#This Row],[Plan]]*-1)</f>
        <v>0</v>
      </c>
      <c r="M2642" s="21">
        <f>IF(OR(tabDaten[[#This Row],[art]]="00",tabDaten[[#This Row],[art]]="10",tabDaten[[#This Row],[art]]="60",tabDaten[[#This Row],[art]]="70"),tabDaten[[#This Row],[Rechnung]],tabDaten[[#This Row],[Rechnung]]*-1)</f>
        <v>-2954.7</v>
      </c>
      <c r="N2642" s="44">
        <v>1</v>
      </c>
      <c r="O2642" s="45" t="s">
        <v>1336</v>
      </c>
      <c r="P2642" s="45" t="s">
        <v>1008</v>
      </c>
      <c r="Q2642" s="45" t="s">
        <v>1724</v>
      </c>
      <c r="R2642" s="45" t="s">
        <v>1145</v>
      </c>
      <c r="S2642" s="45" t="s">
        <v>1546</v>
      </c>
      <c r="T2642" s="44" t="s">
        <v>1922</v>
      </c>
      <c r="U2642" s="46">
        <v>0</v>
      </c>
      <c r="V2642" s="46">
        <v>2954.7</v>
      </c>
    </row>
    <row r="2643" spans="2:22" x14ac:dyDescent="0.2">
      <c r="B2643" s="19" t="str">
        <f>IF(tabDaten[[#This Row],[MandNr]]="","Fehler",IF(tabDaten[[#This Row],[MandNr]]=1,"1 Stadt Bad Rappenau","2 Eigenbetrieb Stadtenwässerung"))</f>
        <v>1 Stadt Bad Rappenau</v>
      </c>
      <c r="C2643" s="19" t="str">
        <f>IF(OR(tabDaten[[#This Row],[art]]="00",tabDaten[[#This Row],[art]]="01",tabDaten[[#This Row],[art]]="60",tabDaten[[#This Row],[art]]="61"),"0 Verwaltungshaushalt","1 Vermögenshaushalt")</f>
        <v>0 Verwaltungshaushalt</v>
      </c>
      <c r="D2643" s="19" t="str">
        <f>VLOOKUP(tabDaten[[#This Row],[art]],tabKontenart[],2,FALSE)</f>
        <v>01 Ausgaben VerwaltungsHH</v>
      </c>
      <c r="E2643" s="19" t="str">
        <f>LEFT(tabDaten[[#This Row],[Gld]],1) &amp; "    " &amp;VLOOKUP((tabDaten[[#This Row],[MandNr]]&amp;"x"&amp;LEFT(tabDaten[[#This Row],[Gld]],1)),tabGliederung[],2,FALSE)</f>
        <v xml:space="preserve">0    Allgemeine Verwaltung </v>
      </c>
      <c r="F2643" s="19" t="str">
        <f>LEFT(tabDaten[[#This Row],[Gld]],2) &amp; "    " &amp;VLOOKUP((tabDaten[[#This Row],[MandNr]]&amp;"x"&amp;LEFT(tabDaten[[#This Row],[Gld]],2)),tabGliederung[],2,FALSE)</f>
        <v xml:space="preserve">03    Finanzverwaltung </v>
      </c>
      <c r="G264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03    Finanzverwaltung </v>
      </c>
      <c r="H2643" s="19" t="str">
        <f>LEFT(tabDaten[[#This Row],[Gld]],4) &amp; "    " &amp;VLOOKUP((tabDaten[[#This Row],[MandNr]]&amp;"x"&amp;LEFT(tabDaten[[#This Row],[Gld]],4)),tabGliederung[],2,FALSE)</f>
        <v xml:space="preserve">0300    Finanzverwaltung </v>
      </c>
      <c r="I2643" s="19" t="str">
        <f>IF(OR(LEFT(tabDaten[[#This Row],[Grp]],1)*1=3,LEFT(tabDaten[[#This Row],[Grp]],1)*1=9),LEFT(tabDaten[[#This Row],[Grp]],2),LEFT(tabDaten[[#This Row],[Grp]],1))</f>
        <v>6</v>
      </c>
      <c r="J2643" s="19" t="str">
        <f>VLOOKUP(tabDaten[[#This Row],[GrpKurz]],tabGruppierung[],2,FALSE)</f>
        <v>A   Sächlicher Verwaltungs- und Betriebsaufwand</v>
      </c>
      <c r="K264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0300-650000/80    sonstige Geschäftsausgaben   </v>
      </c>
      <c r="L2643" s="20">
        <f>IF(OR(tabDaten[[#This Row],[art]]="00",tabDaten[[#This Row],[art]]="10"),tabDaten[[#This Row],[Plan]],tabDaten[[#This Row],[Plan]]*-1)</f>
        <v>0</v>
      </c>
      <c r="M2643" s="21">
        <f>IF(OR(tabDaten[[#This Row],[art]]="00",tabDaten[[#This Row],[art]]="10",tabDaten[[#This Row],[art]]="60",tabDaten[[#This Row],[art]]="70"),tabDaten[[#This Row],[Rechnung]],tabDaten[[#This Row],[Rechnung]]*-1)</f>
        <v>-1977.64</v>
      </c>
      <c r="N2643" s="44">
        <v>1</v>
      </c>
      <c r="O2643" s="45" t="s">
        <v>1336</v>
      </c>
      <c r="P2643" s="45" t="s">
        <v>1008</v>
      </c>
      <c r="Q2643" s="45" t="s">
        <v>1724</v>
      </c>
      <c r="R2643" s="45" t="s">
        <v>1425</v>
      </c>
      <c r="S2643" s="45" t="s">
        <v>1546</v>
      </c>
      <c r="T2643" s="44" t="s">
        <v>1921</v>
      </c>
      <c r="U2643" s="46">
        <v>0</v>
      </c>
      <c r="V2643" s="46">
        <v>1977.64</v>
      </c>
    </row>
    <row r="2644" spans="2:22" x14ac:dyDescent="0.2">
      <c r="B2644" s="19" t="str">
        <f>IF(tabDaten[[#This Row],[MandNr]]="","Fehler",IF(tabDaten[[#This Row],[MandNr]]=1,"1 Stadt Bad Rappenau","2 Eigenbetrieb Stadtenwässerung"))</f>
        <v>1 Stadt Bad Rappenau</v>
      </c>
      <c r="C2644" s="19" t="str">
        <f>IF(OR(tabDaten[[#This Row],[art]]="00",tabDaten[[#This Row],[art]]="01",tabDaten[[#This Row],[art]]="60",tabDaten[[#This Row],[art]]="61"),"0 Verwaltungshaushalt","1 Vermögenshaushalt")</f>
        <v>0 Verwaltungshaushalt</v>
      </c>
      <c r="D2644" s="19" t="str">
        <f>VLOOKUP(tabDaten[[#This Row],[art]],tabKontenart[],2,FALSE)</f>
        <v>01 Ausgaben VerwaltungsHH</v>
      </c>
      <c r="E2644" s="19" t="str">
        <f>LEFT(tabDaten[[#This Row],[Gld]],1) &amp; "    " &amp;VLOOKUP((tabDaten[[#This Row],[MandNr]]&amp;"x"&amp;LEFT(tabDaten[[#This Row],[Gld]],1)),tabGliederung[],2,FALSE)</f>
        <v xml:space="preserve">0    Allgemeine Verwaltung </v>
      </c>
      <c r="F2644" s="19" t="str">
        <f>LEFT(tabDaten[[#This Row],[Gld]],2) &amp; "    " &amp;VLOOKUP((tabDaten[[#This Row],[MandNr]]&amp;"x"&amp;LEFT(tabDaten[[#This Row],[Gld]],2)),tabGliederung[],2,FALSE)</f>
        <v xml:space="preserve">06    Einrichtungen für die gesamte Verwaltung </v>
      </c>
      <c r="G264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644" s="19" t="str">
        <f>LEFT(tabDaten[[#This Row],[Gld]],4) &amp; "    " &amp;VLOOKUP((tabDaten[[#This Row],[MandNr]]&amp;"x"&amp;LEFT(tabDaten[[#This Row],[Gld]],4)),tabGliederung[],2,FALSE)</f>
        <v xml:space="preserve">0600    allgemeine Verwaltung </v>
      </c>
      <c r="I2644" s="19" t="str">
        <f>IF(OR(LEFT(tabDaten[[#This Row],[Grp]],1)*1=3,LEFT(tabDaten[[#This Row],[Grp]],1)*1=9),LEFT(tabDaten[[#This Row],[Grp]],2),LEFT(tabDaten[[#This Row],[Grp]],1))</f>
        <v>5</v>
      </c>
      <c r="J2644" s="19" t="str">
        <f>VLOOKUP(tabDaten[[#This Row],[GrpKurz]],tabGruppierung[],2,FALSE)</f>
        <v>A   Sächlicher Verwaltungs- und Betriebsaufwand</v>
      </c>
      <c r="K264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0600-550000/10    Treibstoffe   </v>
      </c>
      <c r="L2644" s="20">
        <f>IF(OR(tabDaten[[#This Row],[art]]="00",tabDaten[[#This Row],[art]]="10"),tabDaten[[#This Row],[Plan]],tabDaten[[#This Row],[Plan]]*-1)</f>
        <v>0</v>
      </c>
      <c r="M2644" s="21">
        <f>IF(OR(tabDaten[[#This Row],[art]]="00",tabDaten[[#This Row],[art]]="10",tabDaten[[#This Row],[art]]="60",tabDaten[[#This Row],[art]]="70"),tabDaten[[#This Row],[Rechnung]],tabDaten[[#This Row],[Rechnung]]*-1)</f>
        <v>-134</v>
      </c>
      <c r="N2644" s="44">
        <v>1</v>
      </c>
      <c r="O2644" s="45" t="s">
        <v>1336</v>
      </c>
      <c r="P2644" s="45" t="s">
        <v>1022</v>
      </c>
      <c r="Q2644" s="45" t="s">
        <v>1716</v>
      </c>
      <c r="R2644" s="45" t="s">
        <v>1024</v>
      </c>
      <c r="S2644" s="45" t="s">
        <v>1546</v>
      </c>
      <c r="T2644" s="44" t="s">
        <v>1918</v>
      </c>
      <c r="U2644" s="46">
        <v>0</v>
      </c>
      <c r="V2644" s="46">
        <v>134</v>
      </c>
    </row>
    <row r="2645" spans="2:22" x14ac:dyDescent="0.2">
      <c r="B2645" s="19" t="str">
        <f>IF(tabDaten[[#This Row],[MandNr]]="","Fehler",IF(tabDaten[[#This Row],[MandNr]]=1,"1 Stadt Bad Rappenau","2 Eigenbetrieb Stadtenwässerung"))</f>
        <v>1 Stadt Bad Rappenau</v>
      </c>
      <c r="C2645" s="19" t="str">
        <f>IF(OR(tabDaten[[#This Row],[art]]="00",tabDaten[[#This Row],[art]]="01",tabDaten[[#This Row],[art]]="60",tabDaten[[#This Row],[art]]="61"),"0 Verwaltungshaushalt","1 Vermögenshaushalt")</f>
        <v>0 Verwaltungshaushalt</v>
      </c>
      <c r="D2645" s="19" t="str">
        <f>VLOOKUP(tabDaten[[#This Row],[art]],tabKontenart[],2,FALSE)</f>
        <v>01 Ausgaben VerwaltungsHH</v>
      </c>
      <c r="E2645" s="19" t="str">
        <f>LEFT(tabDaten[[#This Row],[Gld]],1) &amp; "    " &amp;VLOOKUP((tabDaten[[#This Row],[MandNr]]&amp;"x"&amp;LEFT(tabDaten[[#This Row],[Gld]],1)),tabGliederung[],2,FALSE)</f>
        <v xml:space="preserve">0    Allgemeine Verwaltung </v>
      </c>
      <c r="F2645" s="19" t="str">
        <f>LEFT(tabDaten[[#This Row],[Gld]],2) &amp; "    " &amp;VLOOKUP((tabDaten[[#This Row],[MandNr]]&amp;"x"&amp;LEFT(tabDaten[[#This Row],[Gld]],2)),tabGliederung[],2,FALSE)</f>
        <v xml:space="preserve">06    Einrichtungen für die gesamte Verwaltung </v>
      </c>
      <c r="G264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645" s="19" t="str">
        <f>LEFT(tabDaten[[#This Row],[Gld]],4) &amp; "    " &amp;VLOOKUP((tabDaten[[#This Row],[MandNr]]&amp;"x"&amp;LEFT(tabDaten[[#This Row],[Gld]],4)),tabGliederung[],2,FALSE)</f>
        <v xml:space="preserve">0600    allgemeine Verwaltung </v>
      </c>
      <c r="I2645" s="19" t="str">
        <f>IF(OR(LEFT(tabDaten[[#This Row],[Grp]],1)*1=3,LEFT(tabDaten[[#This Row],[Grp]],1)*1=9),LEFT(tabDaten[[#This Row],[Grp]],2),LEFT(tabDaten[[#This Row],[Grp]],1))</f>
        <v>5</v>
      </c>
      <c r="J2645" s="19" t="str">
        <f>VLOOKUP(tabDaten[[#This Row],[GrpKurz]],tabGruppierung[],2,FALSE)</f>
        <v>A   Sächlicher Verwaltungs- und Betriebsaufwand</v>
      </c>
      <c r="K264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0600-550000/20    Instandhaltung/Reparaturen   </v>
      </c>
      <c r="L2645" s="20">
        <f>IF(OR(tabDaten[[#This Row],[art]]="00",tabDaten[[#This Row],[art]]="10"),tabDaten[[#This Row],[Plan]],tabDaten[[#This Row],[Plan]]*-1)</f>
        <v>0</v>
      </c>
      <c r="M2645" s="21">
        <f>IF(OR(tabDaten[[#This Row],[art]]="00",tabDaten[[#This Row],[art]]="10",tabDaten[[#This Row],[art]]="60",tabDaten[[#This Row],[art]]="70"),tabDaten[[#This Row],[Rechnung]],tabDaten[[#This Row],[Rechnung]]*-1)</f>
        <v>-239.51</v>
      </c>
      <c r="N2645" s="44">
        <v>1</v>
      </c>
      <c r="O2645" s="45" t="s">
        <v>1336</v>
      </c>
      <c r="P2645" s="45" t="s">
        <v>1022</v>
      </c>
      <c r="Q2645" s="45" t="s">
        <v>1716</v>
      </c>
      <c r="R2645" s="45" t="s">
        <v>1058</v>
      </c>
      <c r="S2645" s="45" t="s">
        <v>1546</v>
      </c>
      <c r="T2645" s="44" t="s">
        <v>1926</v>
      </c>
      <c r="U2645" s="46">
        <v>0</v>
      </c>
      <c r="V2645" s="46">
        <v>239.51</v>
      </c>
    </row>
    <row r="2646" spans="2:22" x14ac:dyDescent="0.2">
      <c r="B2646" s="19" t="str">
        <f>IF(tabDaten[[#This Row],[MandNr]]="","Fehler",IF(tabDaten[[#This Row],[MandNr]]=1,"1 Stadt Bad Rappenau","2 Eigenbetrieb Stadtenwässerung"))</f>
        <v>1 Stadt Bad Rappenau</v>
      </c>
      <c r="C2646" s="19" t="str">
        <f>IF(OR(tabDaten[[#This Row],[art]]="00",tabDaten[[#This Row],[art]]="01",tabDaten[[#This Row],[art]]="60",tabDaten[[#This Row],[art]]="61"),"0 Verwaltungshaushalt","1 Vermögenshaushalt")</f>
        <v>0 Verwaltungshaushalt</v>
      </c>
      <c r="D2646" s="19" t="str">
        <f>VLOOKUP(tabDaten[[#This Row],[art]],tabKontenart[],2,FALSE)</f>
        <v>01 Ausgaben VerwaltungsHH</v>
      </c>
      <c r="E2646" s="19" t="str">
        <f>LEFT(tabDaten[[#This Row],[Gld]],1) &amp; "    " &amp;VLOOKUP((tabDaten[[#This Row],[MandNr]]&amp;"x"&amp;LEFT(tabDaten[[#This Row],[Gld]],1)),tabGliederung[],2,FALSE)</f>
        <v xml:space="preserve">0    Allgemeine Verwaltung </v>
      </c>
      <c r="F2646" s="19" t="str">
        <f>LEFT(tabDaten[[#This Row],[Gld]],2) &amp; "    " &amp;VLOOKUP((tabDaten[[#This Row],[MandNr]]&amp;"x"&amp;LEFT(tabDaten[[#This Row],[Gld]],2)),tabGliederung[],2,FALSE)</f>
        <v xml:space="preserve">06    Einrichtungen für die gesamte Verwaltung </v>
      </c>
      <c r="G264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646" s="19" t="str">
        <f>LEFT(tabDaten[[#This Row],[Gld]],4) &amp; "    " &amp;VLOOKUP((tabDaten[[#This Row],[MandNr]]&amp;"x"&amp;LEFT(tabDaten[[#This Row],[Gld]],4)),tabGliederung[],2,FALSE)</f>
        <v xml:space="preserve">0600    allgemeine Verwaltung </v>
      </c>
      <c r="I2646" s="19" t="str">
        <f>IF(OR(LEFT(tabDaten[[#This Row],[Grp]],1)*1=3,LEFT(tabDaten[[#This Row],[Grp]],1)*1=9),LEFT(tabDaten[[#This Row],[Grp]],2),LEFT(tabDaten[[#This Row],[Grp]],1))</f>
        <v>5</v>
      </c>
      <c r="J2646" s="19" t="str">
        <f>VLOOKUP(tabDaten[[#This Row],[GrpKurz]],tabGruppierung[],2,FALSE)</f>
        <v>A   Sächlicher Verwaltungs- und Betriebsaufwand</v>
      </c>
      <c r="K264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0600-550000/30    Steuern und Versicherungen   </v>
      </c>
      <c r="L2646" s="20">
        <f>IF(OR(tabDaten[[#This Row],[art]]="00",tabDaten[[#This Row],[art]]="10"),tabDaten[[#This Row],[Plan]],tabDaten[[#This Row],[Plan]]*-1)</f>
        <v>0</v>
      </c>
      <c r="M2646" s="21">
        <f>IF(OR(tabDaten[[#This Row],[art]]="00",tabDaten[[#This Row],[art]]="10",tabDaten[[#This Row],[art]]="60",tabDaten[[#This Row],[art]]="70"),tabDaten[[#This Row],[Rechnung]],tabDaten[[#This Row],[Rechnung]]*-1)</f>
        <v>-884.3</v>
      </c>
      <c r="N2646" s="44">
        <v>1</v>
      </c>
      <c r="O2646" s="45" t="s">
        <v>1336</v>
      </c>
      <c r="P2646" s="45" t="s">
        <v>1022</v>
      </c>
      <c r="Q2646" s="45" t="s">
        <v>1716</v>
      </c>
      <c r="R2646" s="45" t="s">
        <v>1111</v>
      </c>
      <c r="S2646" s="45" t="s">
        <v>1546</v>
      </c>
      <c r="T2646" s="44" t="s">
        <v>260</v>
      </c>
      <c r="U2646" s="46">
        <v>0</v>
      </c>
      <c r="V2646" s="46">
        <v>884.3</v>
      </c>
    </row>
    <row r="2647" spans="2:22" x14ac:dyDescent="0.2">
      <c r="B2647" s="19" t="str">
        <f>IF(tabDaten[[#This Row],[MandNr]]="","Fehler",IF(tabDaten[[#This Row],[MandNr]]=1,"1 Stadt Bad Rappenau","2 Eigenbetrieb Stadtenwässerung"))</f>
        <v>1 Stadt Bad Rappenau</v>
      </c>
      <c r="C2647" s="19" t="str">
        <f>IF(OR(tabDaten[[#This Row],[art]]="00",tabDaten[[#This Row],[art]]="01",tabDaten[[#This Row],[art]]="60",tabDaten[[#This Row],[art]]="61"),"0 Verwaltungshaushalt","1 Vermögenshaushalt")</f>
        <v>0 Verwaltungshaushalt</v>
      </c>
      <c r="D2647" s="19" t="str">
        <f>VLOOKUP(tabDaten[[#This Row],[art]],tabKontenart[],2,FALSE)</f>
        <v>01 Ausgaben VerwaltungsHH</v>
      </c>
      <c r="E2647" s="19" t="str">
        <f>LEFT(tabDaten[[#This Row],[Gld]],1) &amp; "    " &amp;VLOOKUP((tabDaten[[#This Row],[MandNr]]&amp;"x"&amp;LEFT(tabDaten[[#This Row],[Gld]],1)),tabGliederung[],2,FALSE)</f>
        <v xml:space="preserve">0    Allgemeine Verwaltung </v>
      </c>
      <c r="F2647" s="19" t="str">
        <f>LEFT(tabDaten[[#This Row],[Gld]],2) &amp; "    " &amp;VLOOKUP((tabDaten[[#This Row],[MandNr]]&amp;"x"&amp;LEFT(tabDaten[[#This Row],[Gld]],2)),tabGliederung[],2,FALSE)</f>
        <v xml:space="preserve">06    Einrichtungen für die gesamte Verwaltung </v>
      </c>
      <c r="G264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647" s="19" t="str">
        <f>LEFT(tabDaten[[#This Row],[Gld]],4) &amp; "    " &amp;VLOOKUP((tabDaten[[#This Row],[MandNr]]&amp;"x"&amp;LEFT(tabDaten[[#This Row],[Gld]],4)),tabGliederung[],2,FALSE)</f>
        <v xml:space="preserve">0600    allgemeine Verwaltung </v>
      </c>
      <c r="I2647" s="19" t="str">
        <f>IF(OR(LEFT(tabDaten[[#This Row],[Grp]],1)*1=3,LEFT(tabDaten[[#This Row],[Grp]],1)*1=9),LEFT(tabDaten[[#This Row],[Grp]],2),LEFT(tabDaten[[#This Row],[Grp]],1))</f>
        <v>6</v>
      </c>
      <c r="J2647" s="19" t="str">
        <f>VLOOKUP(tabDaten[[#This Row],[GrpKurz]],tabGruppierung[],2,FALSE)</f>
        <v>A   Sächlicher Verwaltungs- und Betriebsaufwand</v>
      </c>
      <c r="K264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0600-650000/10    Bücher und Zeitschriften   </v>
      </c>
      <c r="L2647" s="20">
        <f>IF(OR(tabDaten[[#This Row],[art]]="00",tabDaten[[#This Row],[art]]="10"),tabDaten[[#This Row],[Plan]],tabDaten[[#This Row],[Plan]]*-1)</f>
        <v>0</v>
      </c>
      <c r="M2647" s="21">
        <f>IF(OR(tabDaten[[#This Row],[art]]="00",tabDaten[[#This Row],[art]]="10",tabDaten[[#This Row],[art]]="60",tabDaten[[#This Row],[art]]="70"),tabDaten[[#This Row],[Rechnung]],tabDaten[[#This Row],[Rechnung]]*-1)</f>
        <v>-3609.89</v>
      </c>
      <c r="N2647" s="44">
        <v>1</v>
      </c>
      <c r="O2647" s="45" t="s">
        <v>1336</v>
      </c>
      <c r="P2647" s="45" t="s">
        <v>1022</v>
      </c>
      <c r="Q2647" s="45" t="s">
        <v>1724</v>
      </c>
      <c r="R2647" s="45" t="s">
        <v>1024</v>
      </c>
      <c r="S2647" s="45" t="s">
        <v>1546</v>
      </c>
      <c r="T2647" s="44" t="s">
        <v>1919</v>
      </c>
      <c r="U2647" s="46">
        <v>0</v>
      </c>
      <c r="V2647" s="46">
        <v>3609.89</v>
      </c>
    </row>
    <row r="2648" spans="2:22" x14ac:dyDescent="0.2">
      <c r="B2648" s="19" t="str">
        <f>IF(tabDaten[[#This Row],[MandNr]]="","Fehler",IF(tabDaten[[#This Row],[MandNr]]=1,"1 Stadt Bad Rappenau","2 Eigenbetrieb Stadtenwässerung"))</f>
        <v>1 Stadt Bad Rappenau</v>
      </c>
      <c r="C2648" s="19" t="str">
        <f>IF(OR(tabDaten[[#This Row],[art]]="00",tabDaten[[#This Row],[art]]="01",tabDaten[[#This Row],[art]]="60",tabDaten[[#This Row],[art]]="61"),"0 Verwaltungshaushalt","1 Vermögenshaushalt")</f>
        <v>0 Verwaltungshaushalt</v>
      </c>
      <c r="D2648" s="19" t="str">
        <f>VLOOKUP(tabDaten[[#This Row],[art]],tabKontenart[],2,FALSE)</f>
        <v>01 Ausgaben VerwaltungsHH</v>
      </c>
      <c r="E2648" s="19" t="str">
        <f>LEFT(tabDaten[[#This Row],[Gld]],1) &amp; "    " &amp;VLOOKUP((tabDaten[[#This Row],[MandNr]]&amp;"x"&amp;LEFT(tabDaten[[#This Row],[Gld]],1)),tabGliederung[],2,FALSE)</f>
        <v xml:space="preserve">0    Allgemeine Verwaltung </v>
      </c>
      <c r="F2648" s="19" t="str">
        <f>LEFT(tabDaten[[#This Row],[Gld]],2) &amp; "    " &amp;VLOOKUP((tabDaten[[#This Row],[MandNr]]&amp;"x"&amp;LEFT(tabDaten[[#This Row],[Gld]],2)),tabGliederung[],2,FALSE)</f>
        <v xml:space="preserve">06    Einrichtungen für die gesamte Verwaltung </v>
      </c>
      <c r="G264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648" s="19" t="str">
        <f>LEFT(tabDaten[[#This Row],[Gld]],4) &amp; "    " &amp;VLOOKUP((tabDaten[[#This Row],[MandNr]]&amp;"x"&amp;LEFT(tabDaten[[#This Row],[Gld]],4)),tabGliederung[],2,FALSE)</f>
        <v xml:space="preserve">0600    allgemeine Verwaltung </v>
      </c>
      <c r="I2648" s="19" t="str">
        <f>IF(OR(LEFT(tabDaten[[#This Row],[Grp]],1)*1=3,LEFT(tabDaten[[#This Row],[Grp]],1)*1=9),LEFT(tabDaten[[#This Row],[Grp]],2),LEFT(tabDaten[[#This Row],[Grp]],1))</f>
        <v>6</v>
      </c>
      <c r="J2648" s="19" t="str">
        <f>VLOOKUP(tabDaten[[#This Row],[GrpKurz]],tabGruppierung[],2,FALSE)</f>
        <v>A   Sächlicher Verwaltungs- und Betriebsaufwand</v>
      </c>
      <c r="K264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0600-650000/20    Post- und Fernmeldegebühren   </v>
      </c>
      <c r="L2648" s="20">
        <f>IF(OR(tabDaten[[#This Row],[art]]="00",tabDaten[[#This Row],[art]]="10"),tabDaten[[#This Row],[Plan]],tabDaten[[#This Row],[Plan]]*-1)</f>
        <v>0</v>
      </c>
      <c r="M2648" s="21">
        <f>IF(OR(tabDaten[[#This Row],[art]]="00",tabDaten[[#This Row],[art]]="10",tabDaten[[#This Row],[art]]="60",tabDaten[[#This Row],[art]]="70"),tabDaten[[#This Row],[Rechnung]],tabDaten[[#This Row],[Rechnung]]*-1)</f>
        <v>-55259</v>
      </c>
      <c r="N2648" s="44">
        <v>1</v>
      </c>
      <c r="O2648" s="45" t="s">
        <v>1336</v>
      </c>
      <c r="P2648" s="45" t="s">
        <v>1022</v>
      </c>
      <c r="Q2648" s="45" t="s">
        <v>1724</v>
      </c>
      <c r="R2648" s="45" t="s">
        <v>1058</v>
      </c>
      <c r="S2648" s="45" t="s">
        <v>1546</v>
      </c>
      <c r="T2648" s="44" t="s">
        <v>1920</v>
      </c>
      <c r="U2648" s="46">
        <v>0</v>
      </c>
      <c r="V2648" s="46">
        <v>55259</v>
      </c>
    </row>
    <row r="2649" spans="2:22" x14ac:dyDescent="0.2">
      <c r="B2649" s="19" t="str">
        <f>IF(tabDaten[[#This Row],[MandNr]]="","Fehler",IF(tabDaten[[#This Row],[MandNr]]=1,"1 Stadt Bad Rappenau","2 Eigenbetrieb Stadtenwässerung"))</f>
        <v>1 Stadt Bad Rappenau</v>
      </c>
      <c r="C2649" s="19" t="str">
        <f>IF(OR(tabDaten[[#This Row],[art]]="00",tabDaten[[#This Row],[art]]="01",tabDaten[[#This Row],[art]]="60",tabDaten[[#This Row],[art]]="61"),"0 Verwaltungshaushalt","1 Vermögenshaushalt")</f>
        <v>0 Verwaltungshaushalt</v>
      </c>
      <c r="D2649" s="19" t="str">
        <f>VLOOKUP(tabDaten[[#This Row],[art]],tabKontenart[],2,FALSE)</f>
        <v>01 Ausgaben VerwaltungsHH</v>
      </c>
      <c r="E2649" s="19" t="str">
        <f>LEFT(tabDaten[[#This Row],[Gld]],1) &amp; "    " &amp;VLOOKUP((tabDaten[[#This Row],[MandNr]]&amp;"x"&amp;LEFT(tabDaten[[#This Row],[Gld]],1)),tabGliederung[],2,FALSE)</f>
        <v xml:space="preserve">0    Allgemeine Verwaltung </v>
      </c>
      <c r="F2649" s="19" t="str">
        <f>LEFT(tabDaten[[#This Row],[Gld]],2) &amp; "    " &amp;VLOOKUP((tabDaten[[#This Row],[MandNr]]&amp;"x"&amp;LEFT(tabDaten[[#This Row],[Gld]],2)),tabGliederung[],2,FALSE)</f>
        <v xml:space="preserve">06    Einrichtungen für die gesamte Verwaltung </v>
      </c>
      <c r="G264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649" s="19" t="str">
        <f>LEFT(tabDaten[[#This Row],[Gld]],4) &amp; "    " &amp;VLOOKUP((tabDaten[[#This Row],[MandNr]]&amp;"x"&amp;LEFT(tabDaten[[#This Row],[Gld]],4)),tabGliederung[],2,FALSE)</f>
        <v xml:space="preserve">0600    allgemeine Verwaltung </v>
      </c>
      <c r="I2649" s="19" t="str">
        <f>IF(OR(LEFT(tabDaten[[#This Row],[Grp]],1)*1=3,LEFT(tabDaten[[#This Row],[Grp]],1)*1=9),LEFT(tabDaten[[#This Row],[Grp]],2),LEFT(tabDaten[[#This Row],[Grp]],1))</f>
        <v>6</v>
      </c>
      <c r="J2649" s="19" t="str">
        <f>VLOOKUP(tabDaten[[#This Row],[GrpKurz]],tabGruppierung[],2,FALSE)</f>
        <v>A   Sächlicher Verwaltungs- und Betriebsaufwand</v>
      </c>
      <c r="K264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0600-650000/40    Dienstreisen   </v>
      </c>
      <c r="L2649" s="20">
        <f>IF(OR(tabDaten[[#This Row],[art]]="00",tabDaten[[#This Row],[art]]="10"),tabDaten[[#This Row],[Plan]],tabDaten[[#This Row],[Plan]]*-1)</f>
        <v>0</v>
      </c>
      <c r="M2649" s="21">
        <f>IF(OR(tabDaten[[#This Row],[art]]="00",tabDaten[[#This Row],[art]]="10",tabDaten[[#This Row],[art]]="60",tabDaten[[#This Row],[art]]="70"),tabDaten[[#This Row],[Rechnung]],tabDaten[[#This Row],[Rechnung]]*-1)</f>
        <v>-2.8</v>
      </c>
      <c r="N2649" s="44">
        <v>1</v>
      </c>
      <c r="O2649" s="45" t="s">
        <v>1336</v>
      </c>
      <c r="P2649" s="45" t="s">
        <v>1022</v>
      </c>
      <c r="Q2649" s="45" t="s">
        <v>1724</v>
      </c>
      <c r="R2649" s="45" t="s">
        <v>1145</v>
      </c>
      <c r="S2649" s="45" t="s">
        <v>1546</v>
      </c>
      <c r="T2649" s="44" t="s">
        <v>1922</v>
      </c>
      <c r="U2649" s="46">
        <v>0</v>
      </c>
      <c r="V2649" s="46">
        <v>2.8</v>
      </c>
    </row>
    <row r="2650" spans="2:22" x14ac:dyDescent="0.2">
      <c r="B2650" s="19" t="str">
        <f>IF(tabDaten[[#This Row],[MandNr]]="","Fehler",IF(tabDaten[[#This Row],[MandNr]]=1,"1 Stadt Bad Rappenau","2 Eigenbetrieb Stadtenwässerung"))</f>
        <v>1 Stadt Bad Rappenau</v>
      </c>
      <c r="C2650" s="19" t="str">
        <f>IF(OR(tabDaten[[#This Row],[art]]="00",tabDaten[[#This Row],[art]]="01",tabDaten[[#This Row],[art]]="60",tabDaten[[#This Row],[art]]="61"),"0 Verwaltungshaushalt","1 Vermögenshaushalt")</f>
        <v>0 Verwaltungshaushalt</v>
      </c>
      <c r="D2650" s="19" t="str">
        <f>VLOOKUP(tabDaten[[#This Row],[art]],tabKontenart[],2,FALSE)</f>
        <v>01 Ausgaben VerwaltungsHH</v>
      </c>
      <c r="E2650" s="19" t="str">
        <f>LEFT(tabDaten[[#This Row],[Gld]],1) &amp; "    " &amp;VLOOKUP((tabDaten[[#This Row],[MandNr]]&amp;"x"&amp;LEFT(tabDaten[[#This Row],[Gld]],1)),tabGliederung[],2,FALSE)</f>
        <v xml:space="preserve">0    Allgemeine Verwaltung </v>
      </c>
      <c r="F2650" s="19" t="str">
        <f>LEFT(tabDaten[[#This Row],[Gld]],2) &amp; "    " &amp;VLOOKUP((tabDaten[[#This Row],[MandNr]]&amp;"x"&amp;LEFT(tabDaten[[#This Row],[Gld]],2)),tabGliederung[],2,FALSE)</f>
        <v xml:space="preserve">06    Einrichtungen für die gesamte Verwaltung </v>
      </c>
      <c r="G265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06    Einrichtungen für die gesamte Verwaltung </v>
      </c>
      <c r="H2650" s="19" t="str">
        <f>LEFT(tabDaten[[#This Row],[Gld]],4) &amp; "    " &amp;VLOOKUP((tabDaten[[#This Row],[MandNr]]&amp;"x"&amp;LEFT(tabDaten[[#This Row],[Gld]],4)),tabGliederung[],2,FALSE)</f>
        <v xml:space="preserve">0600    allgemeine Verwaltung </v>
      </c>
      <c r="I2650" s="19" t="str">
        <f>IF(OR(LEFT(tabDaten[[#This Row],[Grp]],1)*1=3,LEFT(tabDaten[[#This Row],[Grp]],1)*1=9),LEFT(tabDaten[[#This Row],[Grp]],2),LEFT(tabDaten[[#This Row],[Grp]],1))</f>
        <v>6</v>
      </c>
      <c r="J2650" s="19" t="str">
        <f>VLOOKUP(tabDaten[[#This Row],[GrpKurz]],tabGruppierung[],2,FALSE)</f>
        <v>A   Sächlicher Verwaltungs- und Betriebsaufwand</v>
      </c>
      <c r="K265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0600-650000/80    sonstige Geschäftsausgaben   </v>
      </c>
      <c r="L2650" s="20">
        <f>IF(OR(tabDaten[[#This Row],[art]]="00",tabDaten[[#This Row],[art]]="10"),tabDaten[[#This Row],[Plan]],tabDaten[[#This Row],[Plan]]*-1)</f>
        <v>0</v>
      </c>
      <c r="M2650" s="21">
        <f>IF(OR(tabDaten[[#This Row],[art]]="00",tabDaten[[#This Row],[art]]="10",tabDaten[[#This Row],[art]]="60",tabDaten[[#This Row],[art]]="70"),tabDaten[[#This Row],[Rechnung]],tabDaten[[#This Row],[Rechnung]]*-1)</f>
        <v>-1880.36</v>
      </c>
      <c r="N2650" s="44">
        <v>1</v>
      </c>
      <c r="O2650" s="45" t="s">
        <v>1336</v>
      </c>
      <c r="P2650" s="45" t="s">
        <v>1022</v>
      </c>
      <c r="Q2650" s="45" t="s">
        <v>1724</v>
      </c>
      <c r="R2650" s="45" t="s">
        <v>1425</v>
      </c>
      <c r="S2650" s="45" t="s">
        <v>1546</v>
      </c>
      <c r="T2650" s="44" t="s">
        <v>1921</v>
      </c>
      <c r="U2650" s="46">
        <v>0</v>
      </c>
      <c r="V2650" s="46">
        <v>1880.36</v>
      </c>
    </row>
    <row r="2651" spans="2:22" x14ac:dyDescent="0.2">
      <c r="B2651" s="19" t="str">
        <f>IF(tabDaten[[#This Row],[MandNr]]="","Fehler",IF(tabDaten[[#This Row],[MandNr]]=1,"1 Stadt Bad Rappenau","2 Eigenbetrieb Stadtenwässerung"))</f>
        <v>1 Stadt Bad Rappenau</v>
      </c>
      <c r="C2651" s="19" t="str">
        <f>IF(OR(tabDaten[[#This Row],[art]]="00",tabDaten[[#This Row],[art]]="01",tabDaten[[#This Row],[art]]="60",tabDaten[[#This Row],[art]]="61"),"0 Verwaltungshaushalt","1 Vermögenshaushalt")</f>
        <v>0 Verwaltungshaushalt</v>
      </c>
      <c r="D2651" s="19" t="str">
        <f>VLOOKUP(tabDaten[[#This Row],[art]],tabKontenart[],2,FALSE)</f>
        <v>01 Ausgaben VerwaltungsHH</v>
      </c>
      <c r="E2651" s="19" t="str">
        <f>LEFT(tabDaten[[#This Row],[Gld]],1) &amp; "    " &amp;VLOOKUP((tabDaten[[#This Row],[MandNr]]&amp;"x"&amp;LEFT(tabDaten[[#This Row],[Gld]],1)),tabGliederung[],2,FALSE)</f>
        <v xml:space="preserve">1    öffentliche Ordnung </v>
      </c>
      <c r="F2651" s="19" t="str">
        <f>LEFT(tabDaten[[#This Row],[Gld]],2) &amp; "    " &amp;VLOOKUP((tabDaten[[#This Row],[MandNr]]&amp;"x"&amp;LEFT(tabDaten[[#This Row],[Gld]],2)),tabGliederung[],2,FALSE)</f>
        <v xml:space="preserve">11    öffentliche Ordnung </v>
      </c>
      <c r="G265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51" s="19" t="str">
        <f>LEFT(tabDaten[[#This Row],[Gld]],4) &amp; "    " &amp;VLOOKUP((tabDaten[[#This Row],[MandNr]]&amp;"x"&amp;LEFT(tabDaten[[#This Row],[Gld]],4)),tabGliederung[],2,FALSE)</f>
        <v xml:space="preserve">1100    Ordnungsamt und zentrales Bürgerbüro </v>
      </c>
      <c r="I2651" s="19" t="str">
        <f>IF(OR(LEFT(tabDaten[[#This Row],[Grp]],1)*1=3,LEFT(tabDaten[[#This Row],[Grp]],1)*1=9),LEFT(tabDaten[[#This Row],[Grp]],2),LEFT(tabDaten[[#This Row],[Grp]],1))</f>
        <v>5</v>
      </c>
      <c r="J2651" s="19" t="str">
        <f>VLOOKUP(tabDaten[[#This Row],[GrpKurz]],tabGruppierung[],2,FALSE)</f>
        <v>A   Sächlicher Verwaltungs- und Betriebsaufwand</v>
      </c>
      <c r="K265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1100-550000/10    Treibstoffe   </v>
      </c>
      <c r="L2651" s="20">
        <f>IF(OR(tabDaten[[#This Row],[art]]="00",tabDaten[[#This Row],[art]]="10"),tabDaten[[#This Row],[Plan]],tabDaten[[#This Row],[Plan]]*-1)</f>
        <v>0</v>
      </c>
      <c r="M2651" s="21">
        <f>IF(OR(tabDaten[[#This Row],[art]]="00",tabDaten[[#This Row],[art]]="10",tabDaten[[#This Row],[art]]="60",tabDaten[[#This Row],[art]]="70"),tabDaten[[#This Row],[Rechnung]],tabDaten[[#This Row],[Rechnung]]*-1)</f>
        <v>-2563.61</v>
      </c>
      <c r="N2651" s="44">
        <v>1</v>
      </c>
      <c r="O2651" s="45" t="s">
        <v>1336</v>
      </c>
      <c r="P2651" s="45" t="s">
        <v>1026</v>
      </c>
      <c r="Q2651" s="45" t="s">
        <v>1716</v>
      </c>
      <c r="R2651" s="45" t="s">
        <v>1024</v>
      </c>
      <c r="S2651" s="45" t="s">
        <v>1546</v>
      </c>
      <c r="T2651" s="44" t="s">
        <v>1918</v>
      </c>
      <c r="U2651" s="46">
        <v>0</v>
      </c>
      <c r="V2651" s="46">
        <v>2563.61</v>
      </c>
    </row>
    <row r="2652" spans="2:22" x14ac:dyDescent="0.2">
      <c r="B2652" s="19" t="str">
        <f>IF(tabDaten[[#This Row],[MandNr]]="","Fehler",IF(tabDaten[[#This Row],[MandNr]]=1,"1 Stadt Bad Rappenau","2 Eigenbetrieb Stadtenwässerung"))</f>
        <v>1 Stadt Bad Rappenau</v>
      </c>
      <c r="C2652" s="19" t="str">
        <f>IF(OR(tabDaten[[#This Row],[art]]="00",tabDaten[[#This Row],[art]]="01",tabDaten[[#This Row],[art]]="60",tabDaten[[#This Row],[art]]="61"),"0 Verwaltungshaushalt","1 Vermögenshaushalt")</f>
        <v>0 Verwaltungshaushalt</v>
      </c>
      <c r="D2652" s="19" t="str">
        <f>VLOOKUP(tabDaten[[#This Row],[art]],tabKontenart[],2,FALSE)</f>
        <v>01 Ausgaben VerwaltungsHH</v>
      </c>
      <c r="E2652" s="19" t="str">
        <f>LEFT(tabDaten[[#This Row],[Gld]],1) &amp; "    " &amp;VLOOKUP((tabDaten[[#This Row],[MandNr]]&amp;"x"&amp;LEFT(tabDaten[[#This Row],[Gld]],1)),tabGliederung[],2,FALSE)</f>
        <v xml:space="preserve">1    öffentliche Ordnung </v>
      </c>
      <c r="F2652" s="19" t="str">
        <f>LEFT(tabDaten[[#This Row],[Gld]],2) &amp; "    " &amp;VLOOKUP((tabDaten[[#This Row],[MandNr]]&amp;"x"&amp;LEFT(tabDaten[[#This Row],[Gld]],2)),tabGliederung[],2,FALSE)</f>
        <v xml:space="preserve">11    öffentliche Ordnung </v>
      </c>
      <c r="G265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52" s="19" t="str">
        <f>LEFT(tabDaten[[#This Row],[Gld]],4) &amp; "    " &amp;VLOOKUP((tabDaten[[#This Row],[MandNr]]&amp;"x"&amp;LEFT(tabDaten[[#This Row],[Gld]],4)),tabGliederung[],2,FALSE)</f>
        <v xml:space="preserve">1100    Ordnungsamt und zentrales Bürgerbüro </v>
      </c>
      <c r="I2652" s="19" t="str">
        <f>IF(OR(LEFT(tabDaten[[#This Row],[Grp]],1)*1=3,LEFT(tabDaten[[#This Row],[Grp]],1)*1=9),LEFT(tabDaten[[#This Row],[Grp]],2),LEFT(tabDaten[[#This Row],[Grp]],1))</f>
        <v>5</v>
      </c>
      <c r="J2652" s="19" t="str">
        <f>VLOOKUP(tabDaten[[#This Row],[GrpKurz]],tabGruppierung[],2,FALSE)</f>
        <v>A   Sächlicher Verwaltungs- und Betriebsaufwand</v>
      </c>
      <c r="K265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1100-550000/20    Instandhaltung/Reparaturen   </v>
      </c>
      <c r="L2652" s="20">
        <f>IF(OR(tabDaten[[#This Row],[art]]="00",tabDaten[[#This Row],[art]]="10"),tabDaten[[#This Row],[Plan]],tabDaten[[#This Row],[Plan]]*-1)</f>
        <v>0</v>
      </c>
      <c r="M2652" s="21">
        <f>IF(OR(tabDaten[[#This Row],[art]]="00",tabDaten[[#This Row],[art]]="10",tabDaten[[#This Row],[art]]="60",tabDaten[[#This Row],[art]]="70"),tabDaten[[#This Row],[Rechnung]],tabDaten[[#This Row],[Rechnung]]*-1)</f>
        <v>-1555.53</v>
      </c>
      <c r="N2652" s="44">
        <v>1</v>
      </c>
      <c r="O2652" s="45" t="s">
        <v>1336</v>
      </c>
      <c r="P2652" s="45" t="s">
        <v>1026</v>
      </c>
      <c r="Q2652" s="45" t="s">
        <v>1716</v>
      </c>
      <c r="R2652" s="45" t="s">
        <v>1058</v>
      </c>
      <c r="S2652" s="45" t="s">
        <v>1546</v>
      </c>
      <c r="T2652" s="44" t="s">
        <v>1926</v>
      </c>
      <c r="U2652" s="46">
        <v>0</v>
      </c>
      <c r="V2652" s="46">
        <v>1555.53</v>
      </c>
    </row>
    <row r="2653" spans="2:22" x14ac:dyDescent="0.2">
      <c r="B2653" s="19" t="str">
        <f>IF(tabDaten[[#This Row],[MandNr]]="","Fehler",IF(tabDaten[[#This Row],[MandNr]]=1,"1 Stadt Bad Rappenau","2 Eigenbetrieb Stadtenwässerung"))</f>
        <v>1 Stadt Bad Rappenau</v>
      </c>
      <c r="C2653" s="19" t="str">
        <f>IF(OR(tabDaten[[#This Row],[art]]="00",tabDaten[[#This Row],[art]]="01",tabDaten[[#This Row],[art]]="60",tabDaten[[#This Row],[art]]="61"),"0 Verwaltungshaushalt","1 Vermögenshaushalt")</f>
        <v>0 Verwaltungshaushalt</v>
      </c>
      <c r="D2653" s="19" t="str">
        <f>VLOOKUP(tabDaten[[#This Row],[art]],tabKontenart[],2,FALSE)</f>
        <v>01 Ausgaben VerwaltungsHH</v>
      </c>
      <c r="E2653" s="19" t="str">
        <f>LEFT(tabDaten[[#This Row],[Gld]],1) &amp; "    " &amp;VLOOKUP((tabDaten[[#This Row],[MandNr]]&amp;"x"&amp;LEFT(tabDaten[[#This Row],[Gld]],1)),tabGliederung[],2,FALSE)</f>
        <v xml:space="preserve">1    öffentliche Ordnung </v>
      </c>
      <c r="F2653" s="19" t="str">
        <f>LEFT(tabDaten[[#This Row],[Gld]],2) &amp; "    " &amp;VLOOKUP((tabDaten[[#This Row],[MandNr]]&amp;"x"&amp;LEFT(tabDaten[[#This Row],[Gld]],2)),tabGliederung[],2,FALSE)</f>
        <v xml:space="preserve">11    öffentliche Ordnung </v>
      </c>
      <c r="G265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53" s="19" t="str">
        <f>LEFT(tabDaten[[#This Row],[Gld]],4) &amp; "    " &amp;VLOOKUP((tabDaten[[#This Row],[MandNr]]&amp;"x"&amp;LEFT(tabDaten[[#This Row],[Gld]],4)),tabGliederung[],2,FALSE)</f>
        <v xml:space="preserve">1100    Ordnungsamt und zentrales Bürgerbüro </v>
      </c>
      <c r="I2653" s="19" t="str">
        <f>IF(OR(LEFT(tabDaten[[#This Row],[Grp]],1)*1=3,LEFT(tabDaten[[#This Row],[Grp]],1)*1=9),LEFT(tabDaten[[#This Row],[Grp]],2),LEFT(tabDaten[[#This Row],[Grp]],1))</f>
        <v>5</v>
      </c>
      <c r="J2653" s="19" t="str">
        <f>VLOOKUP(tabDaten[[#This Row],[GrpKurz]],tabGruppierung[],2,FALSE)</f>
        <v>A   Sächlicher Verwaltungs- und Betriebsaufwand</v>
      </c>
      <c r="K265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1100-550000/30    Steuern und Versicherungen   </v>
      </c>
      <c r="L2653" s="20">
        <f>IF(OR(tabDaten[[#This Row],[art]]="00",tabDaten[[#This Row],[art]]="10"),tabDaten[[#This Row],[Plan]],tabDaten[[#This Row],[Plan]]*-1)</f>
        <v>0</v>
      </c>
      <c r="M2653" s="21">
        <f>IF(OR(tabDaten[[#This Row],[art]]="00",tabDaten[[#This Row],[art]]="10",tabDaten[[#This Row],[art]]="60",tabDaten[[#This Row],[art]]="70"),tabDaten[[#This Row],[Rechnung]],tabDaten[[#This Row],[Rechnung]]*-1)</f>
        <v>-872.82</v>
      </c>
      <c r="N2653" s="44">
        <v>1</v>
      </c>
      <c r="O2653" s="45" t="s">
        <v>1336</v>
      </c>
      <c r="P2653" s="45" t="s">
        <v>1026</v>
      </c>
      <c r="Q2653" s="45" t="s">
        <v>1716</v>
      </c>
      <c r="R2653" s="45" t="s">
        <v>1111</v>
      </c>
      <c r="S2653" s="45" t="s">
        <v>1546</v>
      </c>
      <c r="T2653" s="44" t="s">
        <v>260</v>
      </c>
      <c r="U2653" s="46">
        <v>0</v>
      </c>
      <c r="V2653" s="46">
        <v>872.82</v>
      </c>
    </row>
    <row r="2654" spans="2:22" x14ac:dyDescent="0.2">
      <c r="B2654" s="19" t="str">
        <f>IF(tabDaten[[#This Row],[MandNr]]="","Fehler",IF(tabDaten[[#This Row],[MandNr]]=1,"1 Stadt Bad Rappenau","2 Eigenbetrieb Stadtenwässerung"))</f>
        <v>1 Stadt Bad Rappenau</v>
      </c>
      <c r="C2654" s="19" t="str">
        <f>IF(OR(tabDaten[[#This Row],[art]]="00",tabDaten[[#This Row],[art]]="01",tabDaten[[#This Row],[art]]="60",tabDaten[[#This Row],[art]]="61"),"0 Verwaltungshaushalt","1 Vermögenshaushalt")</f>
        <v>0 Verwaltungshaushalt</v>
      </c>
      <c r="D2654" s="19" t="str">
        <f>VLOOKUP(tabDaten[[#This Row],[art]],tabKontenart[],2,FALSE)</f>
        <v>01 Ausgaben VerwaltungsHH</v>
      </c>
      <c r="E2654" s="19" t="str">
        <f>LEFT(tabDaten[[#This Row],[Gld]],1) &amp; "    " &amp;VLOOKUP((tabDaten[[#This Row],[MandNr]]&amp;"x"&amp;LEFT(tabDaten[[#This Row],[Gld]],1)),tabGliederung[],2,FALSE)</f>
        <v xml:space="preserve">1    öffentliche Ordnung </v>
      </c>
      <c r="F2654" s="19" t="str">
        <f>LEFT(tabDaten[[#This Row],[Gld]],2) &amp; "    " &amp;VLOOKUP((tabDaten[[#This Row],[MandNr]]&amp;"x"&amp;LEFT(tabDaten[[#This Row],[Gld]],2)),tabGliederung[],2,FALSE)</f>
        <v xml:space="preserve">11    öffentliche Ordnung </v>
      </c>
      <c r="G265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54" s="19" t="str">
        <f>LEFT(tabDaten[[#This Row],[Gld]],4) &amp; "    " &amp;VLOOKUP((tabDaten[[#This Row],[MandNr]]&amp;"x"&amp;LEFT(tabDaten[[#This Row],[Gld]],4)),tabGliederung[],2,FALSE)</f>
        <v xml:space="preserve">1100    Ordnungsamt und zentrales Bürgerbüro </v>
      </c>
      <c r="I2654" s="19" t="str">
        <f>IF(OR(LEFT(tabDaten[[#This Row],[Grp]],1)*1=3,LEFT(tabDaten[[#This Row],[Grp]],1)*1=9),LEFT(tabDaten[[#This Row],[Grp]],2),LEFT(tabDaten[[#This Row],[Grp]],1))</f>
        <v>6</v>
      </c>
      <c r="J2654" s="19" t="str">
        <f>VLOOKUP(tabDaten[[#This Row],[GrpKurz]],tabGruppierung[],2,FALSE)</f>
        <v>A   Sächlicher Verwaltungs- und Betriebsaufwand</v>
      </c>
      <c r="K265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1100-650000/10    Bücher und Zeitschriften   </v>
      </c>
      <c r="L2654" s="20">
        <f>IF(OR(tabDaten[[#This Row],[art]]="00",tabDaten[[#This Row],[art]]="10"),tabDaten[[#This Row],[Plan]],tabDaten[[#This Row],[Plan]]*-1)</f>
        <v>0</v>
      </c>
      <c r="M2654" s="21">
        <f>IF(OR(tabDaten[[#This Row],[art]]="00",tabDaten[[#This Row],[art]]="10",tabDaten[[#This Row],[art]]="60",tabDaten[[#This Row],[art]]="70"),tabDaten[[#This Row],[Rechnung]],tabDaten[[#This Row],[Rechnung]]*-1)</f>
        <v>-2234.86</v>
      </c>
      <c r="N2654" s="44">
        <v>1</v>
      </c>
      <c r="O2654" s="45" t="s">
        <v>1336</v>
      </c>
      <c r="P2654" s="45" t="s">
        <v>1026</v>
      </c>
      <c r="Q2654" s="45" t="s">
        <v>1724</v>
      </c>
      <c r="R2654" s="45" t="s">
        <v>1024</v>
      </c>
      <c r="S2654" s="45" t="s">
        <v>1546</v>
      </c>
      <c r="T2654" s="44" t="s">
        <v>1919</v>
      </c>
      <c r="U2654" s="46">
        <v>0</v>
      </c>
      <c r="V2654" s="46">
        <v>2234.86</v>
      </c>
    </row>
    <row r="2655" spans="2:22" x14ac:dyDescent="0.2">
      <c r="B2655" s="19" t="str">
        <f>IF(tabDaten[[#This Row],[MandNr]]="","Fehler",IF(tabDaten[[#This Row],[MandNr]]=1,"1 Stadt Bad Rappenau","2 Eigenbetrieb Stadtenwässerung"))</f>
        <v>1 Stadt Bad Rappenau</v>
      </c>
      <c r="C2655" s="19" t="str">
        <f>IF(OR(tabDaten[[#This Row],[art]]="00",tabDaten[[#This Row],[art]]="01",tabDaten[[#This Row],[art]]="60",tabDaten[[#This Row],[art]]="61"),"0 Verwaltungshaushalt","1 Vermögenshaushalt")</f>
        <v>0 Verwaltungshaushalt</v>
      </c>
      <c r="D2655" s="19" t="str">
        <f>VLOOKUP(tabDaten[[#This Row],[art]],tabKontenart[],2,FALSE)</f>
        <v>01 Ausgaben VerwaltungsHH</v>
      </c>
      <c r="E2655" s="19" t="str">
        <f>LEFT(tabDaten[[#This Row],[Gld]],1) &amp; "    " &amp;VLOOKUP((tabDaten[[#This Row],[MandNr]]&amp;"x"&amp;LEFT(tabDaten[[#This Row],[Gld]],1)),tabGliederung[],2,FALSE)</f>
        <v xml:space="preserve">1    öffentliche Ordnung </v>
      </c>
      <c r="F2655" s="19" t="str">
        <f>LEFT(tabDaten[[#This Row],[Gld]],2) &amp; "    " &amp;VLOOKUP((tabDaten[[#This Row],[MandNr]]&amp;"x"&amp;LEFT(tabDaten[[#This Row],[Gld]],2)),tabGliederung[],2,FALSE)</f>
        <v xml:space="preserve">11    öffentliche Ordnung </v>
      </c>
      <c r="G265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55" s="19" t="str">
        <f>LEFT(tabDaten[[#This Row],[Gld]],4) &amp; "    " &amp;VLOOKUP((tabDaten[[#This Row],[MandNr]]&amp;"x"&amp;LEFT(tabDaten[[#This Row],[Gld]],4)),tabGliederung[],2,FALSE)</f>
        <v xml:space="preserve">1100    Ordnungsamt und zentrales Bürgerbüro </v>
      </c>
      <c r="I2655" s="19" t="str">
        <f>IF(OR(LEFT(tabDaten[[#This Row],[Grp]],1)*1=3,LEFT(tabDaten[[#This Row],[Grp]],1)*1=9),LEFT(tabDaten[[#This Row],[Grp]],2),LEFT(tabDaten[[#This Row],[Grp]],1))</f>
        <v>6</v>
      </c>
      <c r="J2655" s="19" t="str">
        <f>VLOOKUP(tabDaten[[#This Row],[GrpKurz]],tabGruppierung[],2,FALSE)</f>
        <v>A   Sächlicher Verwaltungs- und Betriebsaufwand</v>
      </c>
      <c r="K265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1100-650000/20    Telefongebühren   </v>
      </c>
      <c r="L2655" s="20">
        <f>IF(OR(tabDaten[[#This Row],[art]]="00",tabDaten[[#This Row],[art]]="10"),tabDaten[[#This Row],[Plan]],tabDaten[[#This Row],[Plan]]*-1)</f>
        <v>0</v>
      </c>
      <c r="M2655" s="21">
        <f>IF(OR(tabDaten[[#This Row],[art]]="00",tabDaten[[#This Row],[art]]="10",tabDaten[[#This Row],[art]]="60",tabDaten[[#This Row],[art]]="70"),tabDaten[[#This Row],[Rechnung]],tabDaten[[#This Row],[Rechnung]]*-1)</f>
        <v>-233.66</v>
      </c>
      <c r="N2655" s="44">
        <v>1</v>
      </c>
      <c r="O2655" s="45" t="s">
        <v>1336</v>
      </c>
      <c r="P2655" s="45" t="s">
        <v>1026</v>
      </c>
      <c r="Q2655" s="45" t="s">
        <v>1724</v>
      </c>
      <c r="R2655" s="45" t="s">
        <v>1058</v>
      </c>
      <c r="S2655" s="45" t="s">
        <v>1546</v>
      </c>
      <c r="T2655" s="44" t="s">
        <v>1927</v>
      </c>
      <c r="U2655" s="46">
        <v>0</v>
      </c>
      <c r="V2655" s="46">
        <v>233.66</v>
      </c>
    </row>
    <row r="2656" spans="2:22" x14ac:dyDescent="0.2">
      <c r="B2656" s="19" t="str">
        <f>IF(tabDaten[[#This Row],[MandNr]]="","Fehler",IF(tabDaten[[#This Row],[MandNr]]=1,"1 Stadt Bad Rappenau","2 Eigenbetrieb Stadtenwässerung"))</f>
        <v>1 Stadt Bad Rappenau</v>
      </c>
      <c r="C2656" s="19" t="str">
        <f>IF(OR(tabDaten[[#This Row],[art]]="00",tabDaten[[#This Row],[art]]="01",tabDaten[[#This Row],[art]]="60",tabDaten[[#This Row],[art]]="61"),"0 Verwaltungshaushalt","1 Vermögenshaushalt")</f>
        <v>0 Verwaltungshaushalt</v>
      </c>
      <c r="D2656" s="19" t="str">
        <f>VLOOKUP(tabDaten[[#This Row],[art]],tabKontenart[],2,FALSE)</f>
        <v>01 Ausgaben VerwaltungsHH</v>
      </c>
      <c r="E2656" s="19" t="str">
        <f>LEFT(tabDaten[[#This Row],[Gld]],1) &amp; "    " &amp;VLOOKUP((tabDaten[[#This Row],[MandNr]]&amp;"x"&amp;LEFT(tabDaten[[#This Row],[Gld]],1)),tabGliederung[],2,FALSE)</f>
        <v xml:space="preserve">1    öffentliche Ordnung </v>
      </c>
      <c r="F2656" s="19" t="str">
        <f>LEFT(tabDaten[[#This Row],[Gld]],2) &amp; "    " &amp;VLOOKUP((tabDaten[[#This Row],[MandNr]]&amp;"x"&amp;LEFT(tabDaten[[#This Row],[Gld]],2)),tabGliederung[],2,FALSE)</f>
        <v xml:space="preserve">11    öffentliche Ordnung </v>
      </c>
      <c r="G265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56" s="19" t="str">
        <f>LEFT(tabDaten[[#This Row],[Gld]],4) &amp; "    " &amp;VLOOKUP((tabDaten[[#This Row],[MandNr]]&amp;"x"&amp;LEFT(tabDaten[[#This Row],[Gld]],4)),tabGliederung[],2,FALSE)</f>
        <v xml:space="preserve">1100    Ordnungsamt und zentrales Bürgerbüro </v>
      </c>
      <c r="I2656" s="19" t="str">
        <f>IF(OR(LEFT(tabDaten[[#This Row],[Grp]],1)*1=3,LEFT(tabDaten[[#This Row],[Grp]],1)*1=9),LEFT(tabDaten[[#This Row],[Grp]],2),LEFT(tabDaten[[#This Row],[Grp]],1))</f>
        <v>6</v>
      </c>
      <c r="J2656" s="19" t="str">
        <f>VLOOKUP(tabDaten[[#This Row],[GrpKurz]],tabGruppierung[],2,FALSE)</f>
        <v>A   Sächlicher Verwaltungs- und Betriebsaufwand</v>
      </c>
      <c r="K265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1100-650000/40    Dienstreisen   </v>
      </c>
      <c r="L2656" s="20">
        <f>IF(OR(tabDaten[[#This Row],[art]]="00",tabDaten[[#This Row],[art]]="10"),tabDaten[[#This Row],[Plan]],tabDaten[[#This Row],[Plan]]*-1)</f>
        <v>0</v>
      </c>
      <c r="M2656" s="21">
        <f>IF(OR(tabDaten[[#This Row],[art]]="00",tabDaten[[#This Row],[art]]="10",tabDaten[[#This Row],[art]]="60",tabDaten[[#This Row],[art]]="70"),tabDaten[[#This Row],[Rechnung]],tabDaten[[#This Row],[Rechnung]]*-1)</f>
        <v>-1993.7</v>
      </c>
      <c r="N2656" s="44">
        <v>1</v>
      </c>
      <c r="O2656" s="45" t="s">
        <v>1336</v>
      </c>
      <c r="P2656" s="45" t="s">
        <v>1026</v>
      </c>
      <c r="Q2656" s="45" t="s">
        <v>1724</v>
      </c>
      <c r="R2656" s="45" t="s">
        <v>1145</v>
      </c>
      <c r="S2656" s="45" t="s">
        <v>1546</v>
      </c>
      <c r="T2656" s="44" t="s">
        <v>1922</v>
      </c>
      <c r="U2656" s="46">
        <v>0</v>
      </c>
      <c r="V2656" s="46">
        <v>1993.7</v>
      </c>
    </row>
    <row r="2657" spans="2:22" x14ac:dyDescent="0.2">
      <c r="B2657" s="19" t="str">
        <f>IF(tabDaten[[#This Row],[MandNr]]="","Fehler",IF(tabDaten[[#This Row],[MandNr]]=1,"1 Stadt Bad Rappenau","2 Eigenbetrieb Stadtenwässerung"))</f>
        <v>1 Stadt Bad Rappenau</v>
      </c>
      <c r="C2657" s="19" t="str">
        <f>IF(OR(tabDaten[[#This Row],[art]]="00",tabDaten[[#This Row],[art]]="01",tabDaten[[#This Row],[art]]="60",tabDaten[[#This Row],[art]]="61"),"0 Verwaltungshaushalt","1 Vermögenshaushalt")</f>
        <v>0 Verwaltungshaushalt</v>
      </c>
      <c r="D2657" s="19" t="str">
        <f>VLOOKUP(tabDaten[[#This Row],[art]],tabKontenart[],2,FALSE)</f>
        <v>01 Ausgaben VerwaltungsHH</v>
      </c>
      <c r="E2657" s="19" t="str">
        <f>LEFT(tabDaten[[#This Row],[Gld]],1) &amp; "    " &amp;VLOOKUP((tabDaten[[#This Row],[MandNr]]&amp;"x"&amp;LEFT(tabDaten[[#This Row],[Gld]],1)),tabGliederung[],2,FALSE)</f>
        <v xml:space="preserve">1    öffentliche Ordnung </v>
      </c>
      <c r="F2657" s="19" t="str">
        <f>LEFT(tabDaten[[#This Row],[Gld]],2) &amp; "    " &amp;VLOOKUP((tabDaten[[#This Row],[MandNr]]&amp;"x"&amp;LEFT(tabDaten[[#This Row],[Gld]],2)),tabGliederung[],2,FALSE)</f>
        <v xml:space="preserve">11    öffentliche Ordnung </v>
      </c>
      <c r="G265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57" s="19" t="str">
        <f>LEFT(tabDaten[[#This Row],[Gld]],4) &amp; "    " &amp;VLOOKUP((tabDaten[[#This Row],[MandNr]]&amp;"x"&amp;LEFT(tabDaten[[#This Row],[Gld]],4)),tabGliederung[],2,FALSE)</f>
        <v xml:space="preserve">1100    Ordnungsamt und zentrales Bürgerbüro </v>
      </c>
      <c r="I2657" s="19" t="str">
        <f>IF(OR(LEFT(tabDaten[[#This Row],[Grp]],1)*1=3,LEFT(tabDaten[[#This Row],[Grp]],1)*1=9),LEFT(tabDaten[[#This Row],[Grp]],2),LEFT(tabDaten[[#This Row],[Grp]],1))</f>
        <v>6</v>
      </c>
      <c r="J2657" s="19" t="str">
        <f>VLOOKUP(tabDaten[[#This Row],[GrpKurz]],tabGruppierung[],2,FALSE)</f>
        <v>A   Sächlicher Verwaltungs- und Betriebsaufwand</v>
      </c>
      <c r="K265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1100-650000/50    Sachverständigen-, Gerichts- und ähnliche Kosten  </v>
      </c>
      <c r="L2657" s="20">
        <f>IF(OR(tabDaten[[#This Row],[art]]="00",tabDaten[[#This Row],[art]]="10"),tabDaten[[#This Row],[Plan]],tabDaten[[#This Row],[Plan]]*-1)</f>
        <v>0</v>
      </c>
      <c r="M2657" s="21">
        <f>IF(OR(tabDaten[[#This Row],[art]]="00",tabDaten[[#This Row],[art]]="10",tabDaten[[#This Row],[art]]="60",tabDaten[[#This Row],[art]]="70"),tabDaten[[#This Row],[Rechnung]],tabDaten[[#This Row],[Rechnung]]*-1)</f>
        <v>-86.4</v>
      </c>
      <c r="N2657" s="44">
        <v>1</v>
      </c>
      <c r="O2657" s="45" t="s">
        <v>1336</v>
      </c>
      <c r="P2657" s="45" t="s">
        <v>1026</v>
      </c>
      <c r="Q2657" s="45" t="s">
        <v>1724</v>
      </c>
      <c r="R2657" s="45" t="s">
        <v>1283</v>
      </c>
      <c r="S2657" s="45" t="s">
        <v>1546</v>
      </c>
      <c r="T2657" s="44" t="s">
        <v>1923</v>
      </c>
      <c r="U2657" s="46">
        <v>0</v>
      </c>
      <c r="V2657" s="46">
        <v>86.4</v>
      </c>
    </row>
    <row r="2658" spans="2:22" x14ac:dyDescent="0.2">
      <c r="B2658" s="19" t="str">
        <f>IF(tabDaten[[#This Row],[MandNr]]="","Fehler",IF(tabDaten[[#This Row],[MandNr]]=1,"1 Stadt Bad Rappenau","2 Eigenbetrieb Stadtenwässerung"))</f>
        <v>1 Stadt Bad Rappenau</v>
      </c>
      <c r="C2658" s="19" t="str">
        <f>IF(OR(tabDaten[[#This Row],[art]]="00",tabDaten[[#This Row],[art]]="01",tabDaten[[#This Row],[art]]="60",tabDaten[[#This Row],[art]]="61"),"0 Verwaltungshaushalt","1 Vermögenshaushalt")</f>
        <v>0 Verwaltungshaushalt</v>
      </c>
      <c r="D2658" s="19" t="str">
        <f>VLOOKUP(tabDaten[[#This Row],[art]],tabKontenart[],2,FALSE)</f>
        <v>01 Ausgaben VerwaltungsHH</v>
      </c>
      <c r="E2658" s="19" t="str">
        <f>LEFT(tabDaten[[#This Row],[Gld]],1) &amp; "    " &amp;VLOOKUP((tabDaten[[#This Row],[MandNr]]&amp;"x"&amp;LEFT(tabDaten[[#This Row],[Gld]],1)),tabGliederung[],2,FALSE)</f>
        <v xml:space="preserve">1    öffentliche Ordnung </v>
      </c>
      <c r="F2658" s="19" t="str">
        <f>LEFT(tabDaten[[#This Row],[Gld]],2) &amp; "    " &amp;VLOOKUP((tabDaten[[#This Row],[MandNr]]&amp;"x"&amp;LEFT(tabDaten[[#This Row],[Gld]],2)),tabGliederung[],2,FALSE)</f>
        <v xml:space="preserve">11    öffentliche Ordnung </v>
      </c>
      <c r="G265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58" s="19" t="str">
        <f>LEFT(tabDaten[[#This Row],[Gld]],4) &amp; "    " &amp;VLOOKUP((tabDaten[[#This Row],[MandNr]]&amp;"x"&amp;LEFT(tabDaten[[#This Row],[Gld]],4)),tabGliederung[],2,FALSE)</f>
        <v xml:space="preserve">1100    Ordnungsamt und zentrales Bürgerbüro </v>
      </c>
      <c r="I2658" s="19" t="str">
        <f>IF(OR(LEFT(tabDaten[[#This Row],[Grp]],1)*1=3,LEFT(tabDaten[[#This Row],[Grp]],1)*1=9),LEFT(tabDaten[[#This Row],[Grp]],2),LEFT(tabDaten[[#This Row],[Grp]],1))</f>
        <v>6</v>
      </c>
      <c r="J2658" s="19" t="str">
        <f>VLOOKUP(tabDaten[[#This Row],[GrpKurz]],tabGruppierung[],2,FALSE)</f>
        <v>A   Sächlicher Verwaltungs- und Betriebsaufwand</v>
      </c>
      <c r="K265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1100-650000/80    sonstige Geschäftsausgaben   </v>
      </c>
      <c r="L2658" s="20">
        <f>IF(OR(tabDaten[[#This Row],[art]]="00",tabDaten[[#This Row],[art]]="10"),tabDaten[[#This Row],[Plan]],tabDaten[[#This Row],[Plan]]*-1)</f>
        <v>0</v>
      </c>
      <c r="M2658" s="21">
        <f>IF(OR(tabDaten[[#This Row],[art]]="00",tabDaten[[#This Row],[art]]="10",tabDaten[[#This Row],[art]]="60",tabDaten[[#This Row],[art]]="70"),tabDaten[[#This Row],[Rechnung]],tabDaten[[#This Row],[Rechnung]]*-1)</f>
        <v>-4946.09</v>
      </c>
      <c r="N2658" s="44">
        <v>1</v>
      </c>
      <c r="O2658" s="45" t="s">
        <v>1336</v>
      </c>
      <c r="P2658" s="45" t="s">
        <v>1026</v>
      </c>
      <c r="Q2658" s="45" t="s">
        <v>1724</v>
      </c>
      <c r="R2658" s="45" t="s">
        <v>1425</v>
      </c>
      <c r="S2658" s="45" t="s">
        <v>1546</v>
      </c>
      <c r="T2658" s="44" t="s">
        <v>1921</v>
      </c>
      <c r="U2658" s="46">
        <v>0</v>
      </c>
      <c r="V2658" s="46">
        <v>4946.09</v>
      </c>
    </row>
    <row r="2659" spans="2:22" x14ac:dyDescent="0.2">
      <c r="B2659" s="19" t="str">
        <f>IF(tabDaten[[#This Row],[MandNr]]="","Fehler",IF(tabDaten[[#This Row],[MandNr]]=1,"1 Stadt Bad Rappenau","2 Eigenbetrieb Stadtenwässerung"))</f>
        <v>1 Stadt Bad Rappenau</v>
      </c>
      <c r="C2659" s="19" t="str">
        <f>IF(OR(tabDaten[[#This Row],[art]]="00",tabDaten[[#This Row],[art]]="01",tabDaten[[#This Row],[art]]="60",tabDaten[[#This Row],[art]]="61"),"0 Verwaltungshaushalt","1 Vermögenshaushalt")</f>
        <v>0 Verwaltungshaushalt</v>
      </c>
      <c r="D2659" s="19" t="str">
        <f>VLOOKUP(tabDaten[[#This Row],[art]],tabKontenart[],2,FALSE)</f>
        <v>01 Ausgaben VerwaltungsHH</v>
      </c>
      <c r="E2659" s="19" t="str">
        <f>LEFT(tabDaten[[#This Row],[Gld]],1) &amp; "    " &amp;VLOOKUP((tabDaten[[#This Row],[MandNr]]&amp;"x"&amp;LEFT(tabDaten[[#This Row],[Gld]],1)),tabGliederung[],2,FALSE)</f>
        <v xml:space="preserve">1    öffentliche Ordnung </v>
      </c>
      <c r="F2659" s="19" t="str">
        <f>LEFT(tabDaten[[#This Row],[Gld]],2) &amp; "    " &amp;VLOOKUP((tabDaten[[#This Row],[MandNr]]&amp;"x"&amp;LEFT(tabDaten[[#This Row],[Gld]],2)),tabGliederung[],2,FALSE)</f>
        <v xml:space="preserve">11    öffentliche Ordnung </v>
      </c>
      <c r="G265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59" s="19" t="str">
        <f>LEFT(tabDaten[[#This Row],[Gld]],4) &amp; "    " &amp;VLOOKUP((tabDaten[[#This Row],[MandNr]]&amp;"x"&amp;LEFT(tabDaten[[#This Row],[Gld]],4)),tabGliederung[],2,FALSE)</f>
        <v xml:space="preserve">1101    Bürgerbüro Babstadt </v>
      </c>
      <c r="I2659" s="19" t="str">
        <f>IF(OR(LEFT(tabDaten[[#This Row],[Grp]],1)*1=3,LEFT(tabDaten[[#This Row],[Grp]],1)*1=9),LEFT(tabDaten[[#This Row],[Grp]],2),LEFT(tabDaten[[#This Row],[Grp]],1))</f>
        <v>6</v>
      </c>
      <c r="J2659" s="19" t="str">
        <f>VLOOKUP(tabDaten[[#This Row],[GrpKurz]],tabGruppierung[],2,FALSE)</f>
        <v>A   Sächlicher Verwaltungs- und Betriebsaufwand</v>
      </c>
      <c r="K265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1101-650000/40    Dienstreisen   </v>
      </c>
      <c r="L2659" s="20">
        <f>IF(OR(tabDaten[[#This Row],[art]]="00",tabDaten[[#This Row],[art]]="10"),tabDaten[[#This Row],[Plan]],tabDaten[[#This Row],[Plan]]*-1)</f>
        <v>0</v>
      </c>
      <c r="M2659" s="21">
        <f>IF(OR(tabDaten[[#This Row],[art]]="00",tabDaten[[#This Row],[art]]="10",tabDaten[[#This Row],[art]]="60",tabDaten[[#This Row],[art]]="70"),tabDaten[[#This Row],[Rechnung]],tabDaten[[#This Row],[Rechnung]]*-1)</f>
        <v>-398.38</v>
      </c>
      <c r="N2659" s="44">
        <v>1</v>
      </c>
      <c r="O2659" s="45" t="s">
        <v>1336</v>
      </c>
      <c r="P2659" s="45" t="s">
        <v>1027</v>
      </c>
      <c r="Q2659" s="45" t="s">
        <v>1724</v>
      </c>
      <c r="R2659" s="45" t="s">
        <v>1145</v>
      </c>
      <c r="S2659" s="45" t="s">
        <v>1546</v>
      </c>
      <c r="T2659" s="44" t="s">
        <v>1922</v>
      </c>
      <c r="U2659" s="46">
        <v>0</v>
      </c>
      <c r="V2659" s="46">
        <v>398.38</v>
      </c>
    </row>
    <row r="2660" spans="2:22" x14ac:dyDescent="0.2">
      <c r="B2660" s="19" t="str">
        <f>IF(tabDaten[[#This Row],[MandNr]]="","Fehler",IF(tabDaten[[#This Row],[MandNr]]=1,"1 Stadt Bad Rappenau","2 Eigenbetrieb Stadtenwässerung"))</f>
        <v>1 Stadt Bad Rappenau</v>
      </c>
      <c r="C2660" s="19" t="str">
        <f>IF(OR(tabDaten[[#This Row],[art]]="00",tabDaten[[#This Row],[art]]="01",tabDaten[[#This Row],[art]]="60",tabDaten[[#This Row],[art]]="61"),"0 Verwaltungshaushalt","1 Vermögenshaushalt")</f>
        <v>0 Verwaltungshaushalt</v>
      </c>
      <c r="D2660" s="19" t="str">
        <f>VLOOKUP(tabDaten[[#This Row],[art]],tabKontenart[],2,FALSE)</f>
        <v>01 Ausgaben VerwaltungsHH</v>
      </c>
      <c r="E2660" s="19" t="str">
        <f>LEFT(tabDaten[[#This Row],[Gld]],1) &amp; "    " &amp;VLOOKUP((tabDaten[[#This Row],[MandNr]]&amp;"x"&amp;LEFT(tabDaten[[#This Row],[Gld]],1)),tabGliederung[],2,FALSE)</f>
        <v xml:space="preserve">1    öffentliche Ordnung </v>
      </c>
      <c r="F2660" s="19" t="str">
        <f>LEFT(tabDaten[[#This Row],[Gld]],2) &amp; "    " &amp;VLOOKUP((tabDaten[[#This Row],[MandNr]]&amp;"x"&amp;LEFT(tabDaten[[#This Row],[Gld]],2)),tabGliederung[],2,FALSE)</f>
        <v xml:space="preserve">11    öffentliche Ordnung </v>
      </c>
      <c r="G266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0" s="19" t="str">
        <f>LEFT(tabDaten[[#This Row],[Gld]],4) &amp; "    " &amp;VLOOKUP((tabDaten[[#This Row],[MandNr]]&amp;"x"&amp;LEFT(tabDaten[[#This Row],[Gld]],4)),tabGliederung[],2,FALSE)</f>
        <v xml:space="preserve">1102    Bürgerbüro Bonfeld </v>
      </c>
      <c r="I2660" s="19" t="str">
        <f>IF(OR(LEFT(tabDaten[[#This Row],[Grp]],1)*1=3,LEFT(tabDaten[[#This Row],[Grp]],1)*1=9),LEFT(tabDaten[[#This Row],[Grp]],2),LEFT(tabDaten[[#This Row],[Grp]],1))</f>
        <v>6</v>
      </c>
      <c r="J2660" s="19" t="str">
        <f>VLOOKUP(tabDaten[[#This Row],[GrpKurz]],tabGruppierung[],2,FALSE)</f>
        <v>A   Sächlicher Verwaltungs- und Betriebsaufwand</v>
      </c>
      <c r="K266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1102-650000/20    Post- und Fernmeldegebühren   </v>
      </c>
      <c r="L2660" s="20">
        <f>IF(OR(tabDaten[[#This Row],[art]]="00",tabDaten[[#This Row],[art]]="10"),tabDaten[[#This Row],[Plan]],tabDaten[[#This Row],[Plan]]*-1)</f>
        <v>0</v>
      </c>
      <c r="M2660" s="21">
        <f>IF(OR(tabDaten[[#This Row],[art]]="00",tabDaten[[#This Row],[art]]="10",tabDaten[[#This Row],[art]]="60",tabDaten[[#This Row],[art]]="70"),tabDaten[[#This Row],[Rechnung]],tabDaten[[#This Row],[Rechnung]]*-1)</f>
        <v>-405.46</v>
      </c>
      <c r="N2660" s="44">
        <v>1</v>
      </c>
      <c r="O2660" s="45" t="s">
        <v>1336</v>
      </c>
      <c r="P2660" s="45" t="s">
        <v>1028</v>
      </c>
      <c r="Q2660" s="45" t="s">
        <v>1724</v>
      </c>
      <c r="R2660" s="45" t="s">
        <v>1058</v>
      </c>
      <c r="S2660" s="45" t="s">
        <v>1546</v>
      </c>
      <c r="T2660" s="44" t="s">
        <v>1920</v>
      </c>
      <c r="U2660" s="46">
        <v>0</v>
      </c>
      <c r="V2660" s="46">
        <v>405.46</v>
      </c>
    </row>
    <row r="2661" spans="2:22" x14ac:dyDescent="0.2">
      <c r="B2661" s="19" t="str">
        <f>IF(tabDaten[[#This Row],[MandNr]]="","Fehler",IF(tabDaten[[#This Row],[MandNr]]=1,"1 Stadt Bad Rappenau","2 Eigenbetrieb Stadtenwässerung"))</f>
        <v>1 Stadt Bad Rappenau</v>
      </c>
      <c r="C2661" s="19" t="str">
        <f>IF(OR(tabDaten[[#This Row],[art]]="00",tabDaten[[#This Row],[art]]="01",tabDaten[[#This Row],[art]]="60",tabDaten[[#This Row],[art]]="61"),"0 Verwaltungshaushalt","1 Vermögenshaushalt")</f>
        <v>0 Verwaltungshaushalt</v>
      </c>
      <c r="D2661" s="19" t="str">
        <f>VLOOKUP(tabDaten[[#This Row],[art]],tabKontenart[],2,FALSE)</f>
        <v>01 Ausgaben VerwaltungsHH</v>
      </c>
      <c r="E2661" s="19" t="str">
        <f>LEFT(tabDaten[[#This Row],[Gld]],1) &amp; "    " &amp;VLOOKUP((tabDaten[[#This Row],[MandNr]]&amp;"x"&amp;LEFT(tabDaten[[#This Row],[Gld]],1)),tabGliederung[],2,FALSE)</f>
        <v xml:space="preserve">1    öffentliche Ordnung </v>
      </c>
      <c r="F2661" s="19" t="str">
        <f>LEFT(tabDaten[[#This Row],[Gld]],2) &amp; "    " &amp;VLOOKUP((tabDaten[[#This Row],[MandNr]]&amp;"x"&amp;LEFT(tabDaten[[#This Row],[Gld]],2)),tabGliederung[],2,FALSE)</f>
        <v xml:space="preserve">11    öffentliche Ordnung </v>
      </c>
      <c r="G266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1" s="19" t="str">
        <f>LEFT(tabDaten[[#This Row],[Gld]],4) &amp; "    " &amp;VLOOKUP((tabDaten[[#This Row],[MandNr]]&amp;"x"&amp;LEFT(tabDaten[[#This Row],[Gld]],4)),tabGliederung[],2,FALSE)</f>
        <v xml:space="preserve">1102    Bürgerbüro Bonfeld </v>
      </c>
      <c r="I2661" s="19" t="str">
        <f>IF(OR(LEFT(tabDaten[[#This Row],[Grp]],1)*1=3,LEFT(tabDaten[[#This Row],[Grp]],1)*1=9),LEFT(tabDaten[[#This Row],[Grp]],2),LEFT(tabDaten[[#This Row],[Grp]],1))</f>
        <v>6</v>
      </c>
      <c r="J2661" s="19" t="str">
        <f>VLOOKUP(tabDaten[[#This Row],[GrpKurz]],tabGruppierung[],2,FALSE)</f>
        <v>A   Sächlicher Verwaltungs- und Betriebsaufwand</v>
      </c>
      <c r="K266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1102-650000/40    Dienstreisen   </v>
      </c>
      <c r="L2661" s="20">
        <f>IF(OR(tabDaten[[#This Row],[art]]="00",tabDaten[[#This Row],[art]]="10"),tabDaten[[#This Row],[Plan]],tabDaten[[#This Row],[Plan]]*-1)</f>
        <v>0</v>
      </c>
      <c r="M2661" s="21">
        <f>IF(OR(tabDaten[[#This Row],[art]]="00",tabDaten[[#This Row],[art]]="10",tabDaten[[#This Row],[art]]="60",tabDaten[[#This Row],[art]]="70"),tabDaten[[#This Row],[Rechnung]],tabDaten[[#This Row],[Rechnung]]*-1)</f>
        <v>-429.95</v>
      </c>
      <c r="N2661" s="44">
        <v>1</v>
      </c>
      <c r="O2661" s="45" t="s">
        <v>1336</v>
      </c>
      <c r="P2661" s="45" t="s">
        <v>1028</v>
      </c>
      <c r="Q2661" s="45" t="s">
        <v>1724</v>
      </c>
      <c r="R2661" s="45" t="s">
        <v>1145</v>
      </c>
      <c r="S2661" s="45" t="s">
        <v>1546</v>
      </c>
      <c r="T2661" s="44" t="s">
        <v>1922</v>
      </c>
      <c r="U2661" s="46">
        <v>0</v>
      </c>
      <c r="V2661" s="46">
        <v>429.95</v>
      </c>
    </row>
    <row r="2662" spans="2:22" x14ac:dyDescent="0.2">
      <c r="B2662" s="19" t="str">
        <f>IF(tabDaten[[#This Row],[MandNr]]="","Fehler",IF(tabDaten[[#This Row],[MandNr]]=1,"1 Stadt Bad Rappenau","2 Eigenbetrieb Stadtenwässerung"))</f>
        <v>1 Stadt Bad Rappenau</v>
      </c>
      <c r="C2662" s="19" t="str">
        <f>IF(OR(tabDaten[[#This Row],[art]]="00",tabDaten[[#This Row],[art]]="01",tabDaten[[#This Row],[art]]="60",tabDaten[[#This Row],[art]]="61"),"0 Verwaltungshaushalt","1 Vermögenshaushalt")</f>
        <v>0 Verwaltungshaushalt</v>
      </c>
      <c r="D2662" s="19" t="str">
        <f>VLOOKUP(tabDaten[[#This Row],[art]],tabKontenart[],2,FALSE)</f>
        <v>01 Ausgaben VerwaltungsHH</v>
      </c>
      <c r="E2662" s="19" t="str">
        <f>LEFT(tabDaten[[#This Row],[Gld]],1) &amp; "    " &amp;VLOOKUP((tabDaten[[#This Row],[MandNr]]&amp;"x"&amp;LEFT(tabDaten[[#This Row],[Gld]],1)),tabGliederung[],2,FALSE)</f>
        <v xml:space="preserve">1    öffentliche Ordnung </v>
      </c>
      <c r="F2662" s="19" t="str">
        <f>LEFT(tabDaten[[#This Row],[Gld]],2) &amp; "    " &amp;VLOOKUP((tabDaten[[#This Row],[MandNr]]&amp;"x"&amp;LEFT(tabDaten[[#This Row],[Gld]],2)),tabGliederung[],2,FALSE)</f>
        <v xml:space="preserve">11    öffentliche Ordnung </v>
      </c>
      <c r="G266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2" s="19" t="str">
        <f>LEFT(tabDaten[[#This Row],[Gld]],4) &amp; "    " &amp;VLOOKUP((tabDaten[[#This Row],[MandNr]]&amp;"x"&amp;LEFT(tabDaten[[#This Row],[Gld]],4)),tabGliederung[],2,FALSE)</f>
        <v xml:space="preserve">1102    Bürgerbüro Bonfeld </v>
      </c>
      <c r="I2662" s="19" t="str">
        <f>IF(OR(LEFT(tabDaten[[#This Row],[Grp]],1)*1=3,LEFT(tabDaten[[#This Row],[Grp]],1)*1=9),LEFT(tabDaten[[#This Row],[Grp]],2),LEFT(tabDaten[[#This Row],[Grp]],1))</f>
        <v>6</v>
      </c>
      <c r="J2662" s="19" t="str">
        <f>VLOOKUP(tabDaten[[#This Row],[GrpKurz]],tabGruppierung[],2,FALSE)</f>
        <v>A   Sächlicher Verwaltungs- und Betriebsaufwand</v>
      </c>
      <c r="K266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1102-679000/10    Bauhof   </v>
      </c>
      <c r="L2662" s="20">
        <f>IF(OR(tabDaten[[#This Row],[art]]="00",tabDaten[[#This Row],[art]]="10"),tabDaten[[#This Row],[Plan]],tabDaten[[#This Row],[Plan]]*-1)</f>
        <v>0</v>
      </c>
      <c r="M2662" s="21">
        <f>IF(OR(tabDaten[[#This Row],[art]]="00",tabDaten[[#This Row],[art]]="10",tabDaten[[#This Row],[art]]="60",tabDaten[[#This Row],[art]]="70"),tabDaten[[#This Row],[Rechnung]],tabDaten[[#This Row],[Rechnung]]*-1)</f>
        <v>-567.84</v>
      </c>
      <c r="N2662" s="44">
        <v>1</v>
      </c>
      <c r="O2662" s="45" t="s">
        <v>1336</v>
      </c>
      <c r="P2662" s="45" t="s">
        <v>1028</v>
      </c>
      <c r="Q2662" s="45" t="s">
        <v>1728</v>
      </c>
      <c r="R2662" s="45" t="s">
        <v>1024</v>
      </c>
      <c r="S2662" s="45" t="s">
        <v>1546</v>
      </c>
      <c r="T2662" s="44" t="s">
        <v>1924</v>
      </c>
      <c r="U2662" s="46">
        <v>0</v>
      </c>
      <c r="V2662" s="46">
        <v>567.84</v>
      </c>
    </row>
    <row r="2663" spans="2:22" x14ac:dyDescent="0.2">
      <c r="B2663" s="19" t="str">
        <f>IF(tabDaten[[#This Row],[MandNr]]="","Fehler",IF(tabDaten[[#This Row],[MandNr]]=1,"1 Stadt Bad Rappenau","2 Eigenbetrieb Stadtenwässerung"))</f>
        <v>1 Stadt Bad Rappenau</v>
      </c>
      <c r="C2663" s="19" t="str">
        <f>IF(OR(tabDaten[[#This Row],[art]]="00",tabDaten[[#This Row],[art]]="01",tabDaten[[#This Row],[art]]="60",tabDaten[[#This Row],[art]]="61"),"0 Verwaltungshaushalt","1 Vermögenshaushalt")</f>
        <v>0 Verwaltungshaushalt</v>
      </c>
      <c r="D2663" s="19" t="str">
        <f>VLOOKUP(tabDaten[[#This Row],[art]],tabKontenart[],2,FALSE)</f>
        <v>01 Ausgaben VerwaltungsHH</v>
      </c>
      <c r="E2663" s="19" t="str">
        <f>LEFT(tabDaten[[#This Row],[Gld]],1) &amp; "    " &amp;VLOOKUP((tabDaten[[#This Row],[MandNr]]&amp;"x"&amp;LEFT(tabDaten[[#This Row],[Gld]],1)),tabGliederung[],2,FALSE)</f>
        <v xml:space="preserve">1    öffentliche Ordnung </v>
      </c>
      <c r="F2663" s="19" t="str">
        <f>LEFT(tabDaten[[#This Row],[Gld]],2) &amp; "    " &amp;VLOOKUP((tabDaten[[#This Row],[MandNr]]&amp;"x"&amp;LEFT(tabDaten[[#This Row],[Gld]],2)),tabGliederung[],2,FALSE)</f>
        <v xml:space="preserve">11    öffentliche Ordnung </v>
      </c>
      <c r="G266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3" s="19" t="str">
        <f>LEFT(tabDaten[[#This Row],[Gld]],4) &amp; "    " &amp;VLOOKUP((tabDaten[[#This Row],[MandNr]]&amp;"x"&amp;LEFT(tabDaten[[#This Row],[Gld]],4)),tabGliederung[],2,FALSE)</f>
        <v xml:space="preserve">1103    Bürgerbüro Fürfeld </v>
      </c>
      <c r="I2663" s="19" t="str">
        <f>IF(OR(LEFT(tabDaten[[#This Row],[Grp]],1)*1=3,LEFT(tabDaten[[#This Row],[Grp]],1)*1=9),LEFT(tabDaten[[#This Row],[Grp]],2),LEFT(tabDaten[[#This Row],[Grp]],1))</f>
        <v>6</v>
      </c>
      <c r="J2663" s="19" t="str">
        <f>VLOOKUP(tabDaten[[#This Row],[GrpKurz]],tabGruppierung[],2,FALSE)</f>
        <v>A   Sächlicher Verwaltungs- und Betriebsaufwand</v>
      </c>
      <c r="K266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1103-650000/20    Post- und Fernmeldegebühren   </v>
      </c>
      <c r="L2663" s="20">
        <f>IF(OR(tabDaten[[#This Row],[art]]="00",tabDaten[[#This Row],[art]]="10"),tabDaten[[#This Row],[Plan]],tabDaten[[#This Row],[Plan]]*-1)</f>
        <v>0</v>
      </c>
      <c r="M2663" s="21">
        <f>IF(OR(tabDaten[[#This Row],[art]]="00",tabDaten[[#This Row],[art]]="10",tabDaten[[#This Row],[art]]="60",tabDaten[[#This Row],[art]]="70"),tabDaten[[#This Row],[Rechnung]],tabDaten[[#This Row],[Rechnung]]*-1)</f>
        <v>-638.28</v>
      </c>
      <c r="N2663" s="44">
        <v>1</v>
      </c>
      <c r="O2663" s="45" t="s">
        <v>1336</v>
      </c>
      <c r="P2663" s="45" t="s">
        <v>1029</v>
      </c>
      <c r="Q2663" s="45" t="s">
        <v>1724</v>
      </c>
      <c r="R2663" s="45" t="s">
        <v>1058</v>
      </c>
      <c r="S2663" s="45" t="s">
        <v>1546</v>
      </c>
      <c r="T2663" s="44" t="s">
        <v>1920</v>
      </c>
      <c r="U2663" s="46">
        <v>0</v>
      </c>
      <c r="V2663" s="46">
        <v>638.28</v>
      </c>
    </row>
    <row r="2664" spans="2:22" x14ac:dyDescent="0.2">
      <c r="B2664" s="19" t="str">
        <f>IF(tabDaten[[#This Row],[MandNr]]="","Fehler",IF(tabDaten[[#This Row],[MandNr]]=1,"1 Stadt Bad Rappenau","2 Eigenbetrieb Stadtenwässerung"))</f>
        <v>1 Stadt Bad Rappenau</v>
      </c>
      <c r="C2664" s="19" t="str">
        <f>IF(OR(tabDaten[[#This Row],[art]]="00",tabDaten[[#This Row],[art]]="01",tabDaten[[#This Row],[art]]="60",tabDaten[[#This Row],[art]]="61"),"0 Verwaltungshaushalt","1 Vermögenshaushalt")</f>
        <v>0 Verwaltungshaushalt</v>
      </c>
      <c r="D2664" s="19" t="str">
        <f>VLOOKUP(tabDaten[[#This Row],[art]],tabKontenart[],2,FALSE)</f>
        <v>01 Ausgaben VerwaltungsHH</v>
      </c>
      <c r="E2664" s="19" t="str">
        <f>LEFT(tabDaten[[#This Row],[Gld]],1) &amp; "    " &amp;VLOOKUP((tabDaten[[#This Row],[MandNr]]&amp;"x"&amp;LEFT(tabDaten[[#This Row],[Gld]],1)),tabGliederung[],2,FALSE)</f>
        <v xml:space="preserve">1    öffentliche Ordnung </v>
      </c>
      <c r="F2664" s="19" t="str">
        <f>LEFT(tabDaten[[#This Row],[Gld]],2) &amp; "    " &amp;VLOOKUP((tabDaten[[#This Row],[MandNr]]&amp;"x"&amp;LEFT(tabDaten[[#This Row],[Gld]],2)),tabGliederung[],2,FALSE)</f>
        <v xml:space="preserve">11    öffentliche Ordnung </v>
      </c>
      <c r="G266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4" s="19" t="str">
        <f>LEFT(tabDaten[[#This Row],[Gld]],4) &amp; "    " &amp;VLOOKUP((tabDaten[[#This Row],[MandNr]]&amp;"x"&amp;LEFT(tabDaten[[#This Row],[Gld]],4)),tabGliederung[],2,FALSE)</f>
        <v xml:space="preserve">1103    Bürgerbüro Fürfeld </v>
      </c>
      <c r="I2664" s="19" t="str">
        <f>IF(OR(LEFT(tabDaten[[#This Row],[Grp]],1)*1=3,LEFT(tabDaten[[#This Row],[Grp]],1)*1=9),LEFT(tabDaten[[#This Row],[Grp]],2),LEFT(tabDaten[[#This Row],[Grp]],1))</f>
        <v>6</v>
      </c>
      <c r="J2664" s="19" t="str">
        <f>VLOOKUP(tabDaten[[#This Row],[GrpKurz]],tabGruppierung[],2,FALSE)</f>
        <v>A   Sächlicher Verwaltungs- und Betriebsaufwand</v>
      </c>
      <c r="K266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1103-650000/40    Dienstreisen   </v>
      </c>
      <c r="L2664" s="20">
        <f>IF(OR(tabDaten[[#This Row],[art]]="00",tabDaten[[#This Row],[art]]="10"),tabDaten[[#This Row],[Plan]],tabDaten[[#This Row],[Plan]]*-1)</f>
        <v>0</v>
      </c>
      <c r="M2664" s="21">
        <f>IF(OR(tabDaten[[#This Row],[art]]="00",tabDaten[[#This Row],[art]]="10",tabDaten[[#This Row],[art]]="60",tabDaten[[#This Row],[art]]="70"),tabDaten[[#This Row],[Rechnung]],tabDaten[[#This Row],[Rechnung]]*-1)</f>
        <v>-623.75</v>
      </c>
      <c r="N2664" s="44">
        <v>1</v>
      </c>
      <c r="O2664" s="45" t="s">
        <v>1336</v>
      </c>
      <c r="P2664" s="45" t="s">
        <v>1029</v>
      </c>
      <c r="Q2664" s="45" t="s">
        <v>1724</v>
      </c>
      <c r="R2664" s="45" t="s">
        <v>1145</v>
      </c>
      <c r="S2664" s="45" t="s">
        <v>1546</v>
      </c>
      <c r="T2664" s="44" t="s">
        <v>1922</v>
      </c>
      <c r="U2664" s="46">
        <v>0</v>
      </c>
      <c r="V2664" s="46">
        <v>623.75</v>
      </c>
    </row>
    <row r="2665" spans="2:22" x14ac:dyDescent="0.2">
      <c r="B2665" s="19" t="str">
        <f>IF(tabDaten[[#This Row],[MandNr]]="","Fehler",IF(tabDaten[[#This Row],[MandNr]]=1,"1 Stadt Bad Rappenau","2 Eigenbetrieb Stadtenwässerung"))</f>
        <v>1 Stadt Bad Rappenau</v>
      </c>
      <c r="C2665" s="19" t="str">
        <f>IF(OR(tabDaten[[#This Row],[art]]="00",tabDaten[[#This Row],[art]]="01",tabDaten[[#This Row],[art]]="60",tabDaten[[#This Row],[art]]="61"),"0 Verwaltungshaushalt","1 Vermögenshaushalt")</f>
        <v>0 Verwaltungshaushalt</v>
      </c>
      <c r="D2665" s="19" t="str">
        <f>VLOOKUP(tabDaten[[#This Row],[art]],tabKontenart[],2,FALSE)</f>
        <v>01 Ausgaben VerwaltungsHH</v>
      </c>
      <c r="E2665" s="19" t="str">
        <f>LEFT(tabDaten[[#This Row],[Gld]],1) &amp; "    " &amp;VLOOKUP((tabDaten[[#This Row],[MandNr]]&amp;"x"&amp;LEFT(tabDaten[[#This Row],[Gld]],1)),tabGliederung[],2,FALSE)</f>
        <v xml:space="preserve">1    öffentliche Ordnung </v>
      </c>
      <c r="F2665" s="19" t="str">
        <f>LEFT(tabDaten[[#This Row],[Gld]],2) &amp; "    " &amp;VLOOKUP((tabDaten[[#This Row],[MandNr]]&amp;"x"&amp;LEFT(tabDaten[[#This Row],[Gld]],2)),tabGliederung[],2,FALSE)</f>
        <v xml:space="preserve">11    öffentliche Ordnung </v>
      </c>
      <c r="G266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5" s="19" t="str">
        <f>LEFT(tabDaten[[#This Row],[Gld]],4) &amp; "    " &amp;VLOOKUP((tabDaten[[#This Row],[MandNr]]&amp;"x"&amp;LEFT(tabDaten[[#This Row],[Gld]],4)),tabGliederung[],2,FALSE)</f>
        <v xml:space="preserve">1103    Bürgerbüro Fürfeld </v>
      </c>
      <c r="I2665" s="19" t="str">
        <f>IF(OR(LEFT(tabDaten[[#This Row],[Grp]],1)*1=3,LEFT(tabDaten[[#This Row],[Grp]],1)*1=9),LEFT(tabDaten[[#This Row],[Grp]],2),LEFT(tabDaten[[#This Row],[Grp]],1))</f>
        <v>6</v>
      </c>
      <c r="J2665" s="19" t="str">
        <f>VLOOKUP(tabDaten[[#This Row],[GrpKurz]],tabGruppierung[],2,FALSE)</f>
        <v>A   Sächlicher Verwaltungs- und Betriebsaufwand</v>
      </c>
      <c r="K266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1103-679000/10    Bauhof   </v>
      </c>
      <c r="L2665" s="20">
        <f>IF(OR(tabDaten[[#This Row],[art]]="00",tabDaten[[#This Row],[art]]="10"),tabDaten[[#This Row],[Plan]],tabDaten[[#This Row],[Plan]]*-1)</f>
        <v>0</v>
      </c>
      <c r="M2665" s="21">
        <f>IF(OR(tabDaten[[#This Row],[art]]="00",tabDaten[[#This Row],[art]]="10",tabDaten[[#This Row],[art]]="60",tabDaten[[#This Row],[art]]="70"),tabDaten[[#This Row],[Rechnung]],tabDaten[[#This Row],[Rechnung]]*-1)</f>
        <v>-283.92</v>
      </c>
      <c r="N2665" s="44">
        <v>1</v>
      </c>
      <c r="O2665" s="45" t="s">
        <v>1336</v>
      </c>
      <c r="P2665" s="45" t="s">
        <v>1029</v>
      </c>
      <c r="Q2665" s="45" t="s">
        <v>1728</v>
      </c>
      <c r="R2665" s="45" t="s">
        <v>1024</v>
      </c>
      <c r="S2665" s="45" t="s">
        <v>1546</v>
      </c>
      <c r="T2665" s="44" t="s">
        <v>1924</v>
      </c>
      <c r="U2665" s="46">
        <v>0</v>
      </c>
      <c r="V2665" s="46">
        <v>283.92</v>
      </c>
    </row>
    <row r="2666" spans="2:22" x14ac:dyDescent="0.2">
      <c r="B2666" s="19" t="str">
        <f>IF(tabDaten[[#This Row],[MandNr]]="","Fehler",IF(tabDaten[[#This Row],[MandNr]]=1,"1 Stadt Bad Rappenau","2 Eigenbetrieb Stadtenwässerung"))</f>
        <v>1 Stadt Bad Rappenau</v>
      </c>
      <c r="C2666" s="19" t="str">
        <f>IF(OR(tabDaten[[#This Row],[art]]="00",tabDaten[[#This Row],[art]]="01",tabDaten[[#This Row],[art]]="60",tabDaten[[#This Row],[art]]="61"),"0 Verwaltungshaushalt","1 Vermögenshaushalt")</f>
        <v>0 Verwaltungshaushalt</v>
      </c>
      <c r="D2666" s="19" t="str">
        <f>VLOOKUP(tabDaten[[#This Row],[art]],tabKontenart[],2,FALSE)</f>
        <v>01 Ausgaben VerwaltungsHH</v>
      </c>
      <c r="E2666" s="19" t="str">
        <f>LEFT(tabDaten[[#This Row],[Gld]],1) &amp; "    " &amp;VLOOKUP((tabDaten[[#This Row],[MandNr]]&amp;"x"&amp;LEFT(tabDaten[[#This Row],[Gld]],1)),tabGliederung[],2,FALSE)</f>
        <v xml:space="preserve">1    öffentliche Ordnung </v>
      </c>
      <c r="F2666" s="19" t="str">
        <f>LEFT(tabDaten[[#This Row],[Gld]],2) &amp; "    " &amp;VLOOKUP((tabDaten[[#This Row],[MandNr]]&amp;"x"&amp;LEFT(tabDaten[[#This Row],[Gld]],2)),tabGliederung[],2,FALSE)</f>
        <v xml:space="preserve">11    öffentliche Ordnung </v>
      </c>
      <c r="G266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6" s="19" t="str">
        <f>LEFT(tabDaten[[#This Row],[Gld]],4) &amp; "    " &amp;VLOOKUP((tabDaten[[#This Row],[MandNr]]&amp;"x"&amp;LEFT(tabDaten[[#This Row],[Gld]],4)),tabGliederung[],2,FALSE)</f>
        <v xml:space="preserve">1104    Bürgerbüro Grombach </v>
      </c>
      <c r="I2666" s="19" t="str">
        <f>IF(OR(LEFT(tabDaten[[#This Row],[Grp]],1)*1=3,LEFT(tabDaten[[#This Row],[Grp]],1)*1=9),LEFT(tabDaten[[#This Row],[Grp]],2),LEFT(tabDaten[[#This Row],[Grp]],1))</f>
        <v>6</v>
      </c>
      <c r="J2666" s="19" t="str">
        <f>VLOOKUP(tabDaten[[#This Row],[GrpKurz]],tabGruppierung[],2,FALSE)</f>
        <v>A   Sächlicher Verwaltungs- und Betriebsaufwand</v>
      </c>
      <c r="K266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1104-650000/20    Post- und Fernmeldegebühren   </v>
      </c>
      <c r="L2666" s="20">
        <f>IF(OR(tabDaten[[#This Row],[art]]="00",tabDaten[[#This Row],[art]]="10"),tabDaten[[#This Row],[Plan]],tabDaten[[#This Row],[Plan]]*-1)</f>
        <v>0</v>
      </c>
      <c r="M2666" s="21">
        <f>IF(OR(tabDaten[[#This Row],[art]]="00",tabDaten[[#This Row],[art]]="10",tabDaten[[#This Row],[art]]="60",tabDaten[[#This Row],[art]]="70"),tabDaten[[#This Row],[Rechnung]],tabDaten[[#This Row],[Rechnung]]*-1)</f>
        <v>-541.98</v>
      </c>
      <c r="N2666" s="44">
        <v>1</v>
      </c>
      <c r="O2666" s="45" t="s">
        <v>1336</v>
      </c>
      <c r="P2666" s="45" t="s">
        <v>1030</v>
      </c>
      <c r="Q2666" s="45" t="s">
        <v>1724</v>
      </c>
      <c r="R2666" s="45" t="s">
        <v>1058</v>
      </c>
      <c r="S2666" s="45" t="s">
        <v>1546</v>
      </c>
      <c r="T2666" s="44" t="s">
        <v>1920</v>
      </c>
      <c r="U2666" s="46">
        <v>0</v>
      </c>
      <c r="V2666" s="46">
        <v>541.98</v>
      </c>
    </row>
    <row r="2667" spans="2:22" x14ac:dyDescent="0.2">
      <c r="B2667" s="19" t="str">
        <f>IF(tabDaten[[#This Row],[MandNr]]="","Fehler",IF(tabDaten[[#This Row],[MandNr]]=1,"1 Stadt Bad Rappenau","2 Eigenbetrieb Stadtenwässerung"))</f>
        <v>1 Stadt Bad Rappenau</v>
      </c>
      <c r="C2667" s="19" t="str">
        <f>IF(OR(tabDaten[[#This Row],[art]]="00",tabDaten[[#This Row],[art]]="01",tabDaten[[#This Row],[art]]="60",tabDaten[[#This Row],[art]]="61"),"0 Verwaltungshaushalt","1 Vermögenshaushalt")</f>
        <v>0 Verwaltungshaushalt</v>
      </c>
      <c r="D2667" s="19" t="str">
        <f>VLOOKUP(tabDaten[[#This Row],[art]],tabKontenart[],2,FALSE)</f>
        <v>01 Ausgaben VerwaltungsHH</v>
      </c>
      <c r="E2667" s="19" t="str">
        <f>LEFT(tabDaten[[#This Row],[Gld]],1) &amp; "    " &amp;VLOOKUP((tabDaten[[#This Row],[MandNr]]&amp;"x"&amp;LEFT(tabDaten[[#This Row],[Gld]],1)),tabGliederung[],2,FALSE)</f>
        <v xml:space="preserve">1    öffentliche Ordnung </v>
      </c>
      <c r="F2667" s="19" t="str">
        <f>LEFT(tabDaten[[#This Row],[Gld]],2) &amp; "    " &amp;VLOOKUP((tabDaten[[#This Row],[MandNr]]&amp;"x"&amp;LEFT(tabDaten[[#This Row],[Gld]],2)),tabGliederung[],2,FALSE)</f>
        <v xml:space="preserve">11    öffentliche Ordnung </v>
      </c>
      <c r="G266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7" s="19" t="str">
        <f>LEFT(tabDaten[[#This Row],[Gld]],4) &amp; "    " &amp;VLOOKUP((tabDaten[[#This Row],[MandNr]]&amp;"x"&amp;LEFT(tabDaten[[#This Row],[Gld]],4)),tabGliederung[],2,FALSE)</f>
        <v xml:space="preserve">1104    Bürgerbüro Grombach </v>
      </c>
      <c r="I2667" s="19" t="str">
        <f>IF(OR(LEFT(tabDaten[[#This Row],[Grp]],1)*1=3,LEFT(tabDaten[[#This Row],[Grp]],1)*1=9),LEFT(tabDaten[[#This Row],[Grp]],2),LEFT(tabDaten[[#This Row],[Grp]],1))</f>
        <v>6</v>
      </c>
      <c r="J2667" s="19" t="str">
        <f>VLOOKUP(tabDaten[[#This Row],[GrpKurz]],tabGruppierung[],2,FALSE)</f>
        <v>A   Sächlicher Verwaltungs- und Betriebsaufwand</v>
      </c>
      <c r="K266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1104-650000/40    Dienstreisen   </v>
      </c>
      <c r="L2667" s="20">
        <f>IF(OR(tabDaten[[#This Row],[art]]="00",tabDaten[[#This Row],[art]]="10"),tabDaten[[#This Row],[Plan]],tabDaten[[#This Row],[Plan]]*-1)</f>
        <v>0</v>
      </c>
      <c r="M2667" s="21">
        <f>IF(OR(tabDaten[[#This Row],[art]]="00",tabDaten[[#This Row],[art]]="10",tabDaten[[#This Row],[art]]="60",tabDaten[[#This Row],[art]]="70"),tabDaten[[#This Row],[Rechnung]],tabDaten[[#This Row],[Rechnung]]*-1)</f>
        <v>-1065.77</v>
      </c>
      <c r="N2667" s="44">
        <v>1</v>
      </c>
      <c r="O2667" s="45" t="s">
        <v>1336</v>
      </c>
      <c r="P2667" s="45" t="s">
        <v>1030</v>
      </c>
      <c r="Q2667" s="45" t="s">
        <v>1724</v>
      </c>
      <c r="R2667" s="45" t="s">
        <v>1145</v>
      </c>
      <c r="S2667" s="45" t="s">
        <v>1546</v>
      </c>
      <c r="T2667" s="44" t="s">
        <v>1922</v>
      </c>
      <c r="U2667" s="46">
        <v>0</v>
      </c>
      <c r="V2667" s="46">
        <v>1065.77</v>
      </c>
    </row>
    <row r="2668" spans="2:22" x14ac:dyDescent="0.2">
      <c r="B2668" s="19" t="str">
        <f>IF(tabDaten[[#This Row],[MandNr]]="","Fehler",IF(tabDaten[[#This Row],[MandNr]]=1,"1 Stadt Bad Rappenau","2 Eigenbetrieb Stadtenwässerung"))</f>
        <v>1 Stadt Bad Rappenau</v>
      </c>
      <c r="C2668" s="19" t="str">
        <f>IF(OR(tabDaten[[#This Row],[art]]="00",tabDaten[[#This Row],[art]]="01",tabDaten[[#This Row],[art]]="60",tabDaten[[#This Row],[art]]="61"),"0 Verwaltungshaushalt","1 Vermögenshaushalt")</f>
        <v>0 Verwaltungshaushalt</v>
      </c>
      <c r="D2668" s="19" t="str">
        <f>VLOOKUP(tabDaten[[#This Row],[art]],tabKontenart[],2,FALSE)</f>
        <v>01 Ausgaben VerwaltungsHH</v>
      </c>
      <c r="E2668" s="19" t="str">
        <f>LEFT(tabDaten[[#This Row],[Gld]],1) &amp; "    " &amp;VLOOKUP((tabDaten[[#This Row],[MandNr]]&amp;"x"&amp;LEFT(tabDaten[[#This Row],[Gld]],1)),tabGliederung[],2,FALSE)</f>
        <v xml:space="preserve">1    öffentliche Ordnung </v>
      </c>
      <c r="F2668" s="19" t="str">
        <f>LEFT(tabDaten[[#This Row],[Gld]],2) &amp; "    " &amp;VLOOKUP((tabDaten[[#This Row],[MandNr]]&amp;"x"&amp;LEFT(tabDaten[[#This Row],[Gld]],2)),tabGliederung[],2,FALSE)</f>
        <v xml:space="preserve">11    öffentliche Ordnung </v>
      </c>
      <c r="G266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8" s="19" t="str">
        <f>LEFT(tabDaten[[#This Row],[Gld]],4) &amp; "    " &amp;VLOOKUP((tabDaten[[#This Row],[MandNr]]&amp;"x"&amp;LEFT(tabDaten[[#This Row],[Gld]],4)),tabGliederung[],2,FALSE)</f>
        <v xml:space="preserve">1104    Bürgerbüro Grombach </v>
      </c>
      <c r="I2668" s="19" t="str">
        <f>IF(OR(LEFT(tabDaten[[#This Row],[Grp]],1)*1=3,LEFT(tabDaten[[#This Row],[Grp]],1)*1=9),LEFT(tabDaten[[#This Row],[Grp]],2),LEFT(tabDaten[[#This Row],[Grp]],1))</f>
        <v>6</v>
      </c>
      <c r="J2668" s="19" t="str">
        <f>VLOOKUP(tabDaten[[#This Row],[GrpKurz]],tabGruppierung[],2,FALSE)</f>
        <v>A   Sächlicher Verwaltungs- und Betriebsaufwand</v>
      </c>
      <c r="K266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1104-679000/10    Bauhof   </v>
      </c>
      <c r="L2668" s="20">
        <f>IF(OR(tabDaten[[#This Row],[art]]="00",tabDaten[[#This Row],[art]]="10"),tabDaten[[#This Row],[Plan]],tabDaten[[#This Row],[Plan]]*-1)</f>
        <v>0</v>
      </c>
      <c r="M2668" s="21">
        <f>IF(OR(tabDaten[[#This Row],[art]]="00",tabDaten[[#This Row],[art]]="10",tabDaten[[#This Row],[art]]="60",tabDaten[[#This Row],[art]]="70"),tabDaten[[#This Row],[Rechnung]],tabDaten[[#This Row],[Rechnung]]*-1)</f>
        <v>-851.76</v>
      </c>
      <c r="N2668" s="44">
        <v>1</v>
      </c>
      <c r="O2668" s="45" t="s">
        <v>1336</v>
      </c>
      <c r="P2668" s="45" t="s">
        <v>1030</v>
      </c>
      <c r="Q2668" s="45" t="s">
        <v>1728</v>
      </c>
      <c r="R2668" s="45" t="s">
        <v>1024</v>
      </c>
      <c r="S2668" s="45" t="s">
        <v>1546</v>
      </c>
      <c r="T2668" s="44" t="s">
        <v>1924</v>
      </c>
      <c r="U2668" s="46">
        <v>0</v>
      </c>
      <c r="V2668" s="46">
        <v>851.76</v>
      </c>
    </row>
    <row r="2669" spans="2:22" x14ac:dyDescent="0.2">
      <c r="B2669" s="19" t="str">
        <f>IF(tabDaten[[#This Row],[MandNr]]="","Fehler",IF(tabDaten[[#This Row],[MandNr]]=1,"1 Stadt Bad Rappenau","2 Eigenbetrieb Stadtenwässerung"))</f>
        <v>1 Stadt Bad Rappenau</v>
      </c>
      <c r="C2669" s="19" t="str">
        <f>IF(OR(tabDaten[[#This Row],[art]]="00",tabDaten[[#This Row],[art]]="01",tabDaten[[#This Row],[art]]="60",tabDaten[[#This Row],[art]]="61"),"0 Verwaltungshaushalt","1 Vermögenshaushalt")</f>
        <v>0 Verwaltungshaushalt</v>
      </c>
      <c r="D2669" s="19" t="str">
        <f>VLOOKUP(tabDaten[[#This Row],[art]],tabKontenart[],2,FALSE)</f>
        <v>01 Ausgaben VerwaltungsHH</v>
      </c>
      <c r="E2669" s="19" t="str">
        <f>LEFT(tabDaten[[#This Row],[Gld]],1) &amp; "    " &amp;VLOOKUP((tabDaten[[#This Row],[MandNr]]&amp;"x"&amp;LEFT(tabDaten[[#This Row],[Gld]],1)),tabGliederung[],2,FALSE)</f>
        <v xml:space="preserve">1    öffentliche Ordnung </v>
      </c>
      <c r="F2669" s="19" t="str">
        <f>LEFT(tabDaten[[#This Row],[Gld]],2) &amp; "    " &amp;VLOOKUP((tabDaten[[#This Row],[MandNr]]&amp;"x"&amp;LEFT(tabDaten[[#This Row],[Gld]],2)),tabGliederung[],2,FALSE)</f>
        <v xml:space="preserve">11    öffentliche Ordnung </v>
      </c>
      <c r="G266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69" s="19" t="str">
        <f>LEFT(tabDaten[[#This Row],[Gld]],4) &amp; "    " &amp;VLOOKUP((tabDaten[[#This Row],[MandNr]]&amp;"x"&amp;LEFT(tabDaten[[#This Row],[Gld]],4)),tabGliederung[],2,FALSE)</f>
        <v xml:space="preserve">1105    Bürgerbüro Heinsheim </v>
      </c>
      <c r="I2669" s="19" t="str">
        <f>IF(OR(LEFT(tabDaten[[#This Row],[Grp]],1)*1=3,LEFT(tabDaten[[#This Row],[Grp]],1)*1=9),LEFT(tabDaten[[#This Row],[Grp]],2),LEFT(tabDaten[[#This Row],[Grp]],1))</f>
        <v>6</v>
      </c>
      <c r="J2669" s="19" t="str">
        <f>VLOOKUP(tabDaten[[#This Row],[GrpKurz]],tabGruppierung[],2,FALSE)</f>
        <v>A   Sächlicher Verwaltungs- und Betriebsaufwand</v>
      </c>
      <c r="K266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1105-650000/20    Post- und Fernmeldegebühren   </v>
      </c>
      <c r="L2669" s="20">
        <f>IF(OR(tabDaten[[#This Row],[art]]="00",tabDaten[[#This Row],[art]]="10"),tabDaten[[#This Row],[Plan]],tabDaten[[#This Row],[Plan]]*-1)</f>
        <v>0</v>
      </c>
      <c r="M2669" s="21">
        <f>IF(OR(tabDaten[[#This Row],[art]]="00",tabDaten[[#This Row],[art]]="10",tabDaten[[#This Row],[art]]="60",tabDaten[[#This Row],[art]]="70"),tabDaten[[#This Row],[Rechnung]],tabDaten[[#This Row],[Rechnung]]*-1)</f>
        <v>-400.5</v>
      </c>
      <c r="N2669" s="44">
        <v>1</v>
      </c>
      <c r="O2669" s="45" t="s">
        <v>1336</v>
      </c>
      <c r="P2669" s="45" t="s">
        <v>1031</v>
      </c>
      <c r="Q2669" s="45" t="s">
        <v>1724</v>
      </c>
      <c r="R2669" s="45" t="s">
        <v>1058</v>
      </c>
      <c r="S2669" s="45" t="s">
        <v>1546</v>
      </c>
      <c r="T2669" s="44" t="s">
        <v>1920</v>
      </c>
      <c r="U2669" s="46">
        <v>0</v>
      </c>
      <c r="V2669" s="46">
        <v>400.5</v>
      </c>
    </row>
    <row r="2670" spans="2:22" x14ac:dyDescent="0.2">
      <c r="B2670" s="19" t="str">
        <f>IF(tabDaten[[#This Row],[MandNr]]="","Fehler",IF(tabDaten[[#This Row],[MandNr]]=1,"1 Stadt Bad Rappenau","2 Eigenbetrieb Stadtenwässerung"))</f>
        <v>1 Stadt Bad Rappenau</v>
      </c>
      <c r="C2670" s="19" t="str">
        <f>IF(OR(tabDaten[[#This Row],[art]]="00",tabDaten[[#This Row],[art]]="01",tabDaten[[#This Row],[art]]="60",tabDaten[[#This Row],[art]]="61"),"0 Verwaltungshaushalt","1 Vermögenshaushalt")</f>
        <v>0 Verwaltungshaushalt</v>
      </c>
      <c r="D2670" s="19" t="str">
        <f>VLOOKUP(tabDaten[[#This Row],[art]],tabKontenart[],2,FALSE)</f>
        <v>01 Ausgaben VerwaltungsHH</v>
      </c>
      <c r="E2670" s="19" t="str">
        <f>LEFT(tabDaten[[#This Row],[Gld]],1) &amp; "    " &amp;VLOOKUP((tabDaten[[#This Row],[MandNr]]&amp;"x"&amp;LEFT(tabDaten[[#This Row],[Gld]],1)),tabGliederung[],2,FALSE)</f>
        <v xml:space="preserve">1    öffentliche Ordnung </v>
      </c>
      <c r="F2670" s="19" t="str">
        <f>LEFT(tabDaten[[#This Row],[Gld]],2) &amp; "    " &amp;VLOOKUP((tabDaten[[#This Row],[MandNr]]&amp;"x"&amp;LEFT(tabDaten[[#This Row],[Gld]],2)),tabGliederung[],2,FALSE)</f>
        <v xml:space="preserve">11    öffentliche Ordnung </v>
      </c>
      <c r="G267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0" s="19" t="str">
        <f>LEFT(tabDaten[[#This Row],[Gld]],4) &amp; "    " &amp;VLOOKUP((tabDaten[[#This Row],[MandNr]]&amp;"x"&amp;LEFT(tabDaten[[#This Row],[Gld]],4)),tabGliederung[],2,FALSE)</f>
        <v xml:space="preserve">1105    Bürgerbüro Heinsheim </v>
      </c>
      <c r="I2670" s="19" t="str">
        <f>IF(OR(LEFT(tabDaten[[#This Row],[Grp]],1)*1=3,LEFT(tabDaten[[#This Row],[Grp]],1)*1=9),LEFT(tabDaten[[#This Row],[Grp]],2),LEFT(tabDaten[[#This Row],[Grp]],1))</f>
        <v>6</v>
      </c>
      <c r="J2670" s="19" t="str">
        <f>VLOOKUP(tabDaten[[#This Row],[GrpKurz]],tabGruppierung[],2,FALSE)</f>
        <v>A   Sächlicher Verwaltungs- und Betriebsaufwand</v>
      </c>
      <c r="K267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1105-650000/40    Dienstreisen   </v>
      </c>
      <c r="L2670" s="20">
        <f>IF(OR(tabDaten[[#This Row],[art]]="00",tabDaten[[#This Row],[art]]="10"),tabDaten[[#This Row],[Plan]],tabDaten[[#This Row],[Plan]]*-1)</f>
        <v>0</v>
      </c>
      <c r="M2670" s="21">
        <f>IF(OR(tabDaten[[#This Row],[art]]="00",tabDaten[[#This Row],[art]]="10",tabDaten[[#This Row],[art]]="60",tabDaten[[#This Row],[art]]="70"),tabDaten[[#This Row],[Rechnung]],tabDaten[[#This Row],[Rechnung]]*-1)</f>
        <v>-293.98</v>
      </c>
      <c r="N2670" s="44">
        <v>1</v>
      </c>
      <c r="O2670" s="45" t="s">
        <v>1336</v>
      </c>
      <c r="P2670" s="45" t="s">
        <v>1031</v>
      </c>
      <c r="Q2670" s="45" t="s">
        <v>1724</v>
      </c>
      <c r="R2670" s="45" t="s">
        <v>1145</v>
      </c>
      <c r="S2670" s="45" t="s">
        <v>1546</v>
      </c>
      <c r="T2670" s="44" t="s">
        <v>1922</v>
      </c>
      <c r="U2670" s="46">
        <v>0</v>
      </c>
      <c r="V2670" s="46">
        <v>293.98</v>
      </c>
    </row>
    <row r="2671" spans="2:22" x14ac:dyDescent="0.2">
      <c r="B2671" s="19" t="str">
        <f>IF(tabDaten[[#This Row],[MandNr]]="","Fehler",IF(tabDaten[[#This Row],[MandNr]]=1,"1 Stadt Bad Rappenau","2 Eigenbetrieb Stadtenwässerung"))</f>
        <v>1 Stadt Bad Rappenau</v>
      </c>
      <c r="C2671" s="19" t="str">
        <f>IF(OR(tabDaten[[#This Row],[art]]="00",tabDaten[[#This Row],[art]]="01",tabDaten[[#This Row],[art]]="60",tabDaten[[#This Row],[art]]="61"),"0 Verwaltungshaushalt","1 Vermögenshaushalt")</f>
        <v>0 Verwaltungshaushalt</v>
      </c>
      <c r="D2671" s="19" t="str">
        <f>VLOOKUP(tabDaten[[#This Row],[art]],tabKontenart[],2,FALSE)</f>
        <v>01 Ausgaben VerwaltungsHH</v>
      </c>
      <c r="E2671" s="19" t="str">
        <f>LEFT(tabDaten[[#This Row],[Gld]],1) &amp; "    " &amp;VLOOKUP((tabDaten[[#This Row],[MandNr]]&amp;"x"&amp;LEFT(tabDaten[[#This Row],[Gld]],1)),tabGliederung[],2,FALSE)</f>
        <v xml:space="preserve">1    öffentliche Ordnung </v>
      </c>
      <c r="F2671" s="19" t="str">
        <f>LEFT(tabDaten[[#This Row],[Gld]],2) &amp; "    " &amp;VLOOKUP((tabDaten[[#This Row],[MandNr]]&amp;"x"&amp;LEFT(tabDaten[[#This Row],[Gld]],2)),tabGliederung[],2,FALSE)</f>
        <v xml:space="preserve">11    öffentliche Ordnung </v>
      </c>
      <c r="G267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1" s="19" t="str">
        <f>LEFT(tabDaten[[#This Row],[Gld]],4) &amp; "    " &amp;VLOOKUP((tabDaten[[#This Row],[MandNr]]&amp;"x"&amp;LEFT(tabDaten[[#This Row],[Gld]],4)),tabGliederung[],2,FALSE)</f>
        <v xml:space="preserve">1105    Bürgerbüro Heinsheim </v>
      </c>
      <c r="I2671" s="19" t="str">
        <f>IF(OR(LEFT(tabDaten[[#This Row],[Grp]],1)*1=3,LEFT(tabDaten[[#This Row],[Grp]],1)*1=9),LEFT(tabDaten[[#This Row],[Grp]],2),LEFT(tabDaten[[#This Row],[Grp]],1))</f>
        <v>6</v>
      </c>
      <c r="J2671" s="19" t="str">
        <f>VLOOKUP(tabDaten[[#This Row],[GrpKurz]],tabGruppierung[],2,FALSE)</f>
        <v>A   Sächlicher Verwaltungs- und Betriebsaufwand</v>
      </c>
      <c r="K267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1105-679000/10    Bauhof   </v>
      </c>
      <c r="L2671" s="20">
        <f>IF(OR(tabDaten[[#This Row],[art]]="00",tabDaten[[#This Row],[art]]="10"),tabDaten[[#This Row],[Plan]],tabDaten[[#This Row],[Plan]]*-1)</f>
        <v>0</v>
      </c>
      <c r="M2671" s="21">
        <f>IF(OR(tabDaten[[#This Row],[art]]="00",tabDaten[[#This Row],[art]]="10",tabDaten[[#This Row],[art]]="60",tabDaten[[#This Row],[art]]="70"),tabDaten[[#This Row],[Rechnung]],tabDaten[[#This Row],[Rechnung]]*-1)</f>
        <v>-4542.7299999999996</v>
      </c>
      <c r="N2671" s="44">
        <v>1</v>
      </c>
      <c r="O2671" s="45" t="s">
        <v>1336</v>
      </c>
      <c r="P2671" s="45" t="s">
        <v>1031</v>
      </c>
      <c r="Q2671" s="45" t="s">
        <v>1728</v>
      </c>
      <c r="R2671" s="45" t="s">
        <v>1024</v>
      </c>
      <c r="S2671" s="45" t="s">
        <v>1546</v>
      </c>
      <c r="T2671" s="44" t="s">
        <v>1924</v>
      </c>
      <c r="U2671" s="46">
        <v>0</v>
      </c>
      <c r="V2671" s="46">
        <v>4542.7299999999996</v>
      </c>
    </row>
    <row r="2672" spans="2:22" x14ac:dyDescent="0.2">
      <c r="B2672" s="19" t="str">
        <f>IF(tabDaten[[#This Row],[MandNr]]="","Fehler",IF(tabDaten[[#This Row],[MandNr]]=1,"1 Stadt Bad Rappenau","2 Eigenbetrieb Stadtenwässerung"))</f>
        <v>1 Stadt Bad Rappenau</v>
      </c>
      <c r="C2672" s="19" t="str">
        <f>IF(OR(tabDaten[[#This Row],[art]]="00",tabDaten[[#This Row],[art]]="01",tabDaten[[#This Row],[art]]="60",tabDaten[[#This Row],[art]]="61"),"0 Verwaltungshaushalt","1 Vermögenshaushalt")</f>
        <v>0 Verwaltungshaushalt</v>
      </c>
      <c r="D2672" s="19" t="str">
        <f>VLOOKUP(tabDaten[[#This Row],[art]],tabKontenart[],2,FALSE)</f>
        <v>01 Ausgaben VerwaltungsHH</v>
      </c>
      <c r="E2672" s="19" t="str">
        <f>LEFT(tabDaten[[#This Row],[Gld]],1) &amp; "    " &amp;VLOOKUP((tabDaten[[#This Row],[MandNr]]&amp;"x"&amp;LEFT(tabDaten[[#This Row],[Gld]],1)),tabGliederung[],2,FALSE)</f>
        <v xml:space="preserve">1    öffentliche Ordnung </v>
      </c>
      <c r="F2672" s="19" t="str">
        <f>LEFT(tabDaten[[#This Row],[Gld]],2) &amp; "    " &amp;VLOOKUP((tabDaten[[#This Row],[MandNr]]&amp;"x"&amp;LEFT(tabDaten[[#This Row],[Gld]],2)),tabGliederung[],2,FALSE)</f>
        <v xml:space="preserve">11    öffentliche Ordnung </v>
      </c>
      <c r="G267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2" s="19" t="str">
        <f>LEFT(tabDaten[[#This Row],[Gld]],4) &amp; "    " &amp;VLOOKUP((tabDaten[[#This Row],[MandNr]]&amp;"x"&amp;LEFT(tabDaten[[#This Row],[Gld]],4)),tabGliederung[],2,FALSE)</f>
        <v xml:space="preserve">1106    Bürgerbüro Obergimpern </v>
      </c>
      <c r="I2672" s="19" t="str">
        <f>IF(OR(LEFT(tabDaten[[#This Row],[Grp]],1)*1=3,LEFT(tabDaten[[#This Row],[Grp]],1)*1=9),LEFT(tabDaten[[#This Row],[Grp]],2),LEFT(tabDaten[[#This Row],[Grp]],1))</f>
        <v>6</v>
      </c>
      <c r="J2672" s="19" t="str">
        <f>VLOOKUP(tabDaten[[#This Row],[GrpKurz]],tabGruppierung[],2,FALSE)</f>
        <v>A   Sächlicher Verwaltungs- und Betriebsaufwand</v>
      </c>
      <c r="K267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1106-650000/20    Post- und Fernmeldegebühren   </v>
      </c>
      <c r="L2672" s="20">
        <f>IF(OR(tabDaten[[#This Row],[art]]="00",tabDaten[[#This Row],[art]]="10"),tabDaten[[#This Row],[Plan]],tabDaten[[#This Row],[Plan]]*-1)</f>
        <v>0</v>
      </c>
      <c r="M2672" s="21">
        <f>IF(OR(tabDaten[[#This Row],[art]]="00",tabDaten[[#This Row],[art]]="10",tabDaten[[#This Row],[art]]="60",tabDaten[[#This Row],[art]]="70"),tabDaten[[#This Row],[Rechnung]],tabDaten[[#This Row],[Rechnung]]*-1)</f>
        <v>-410.96</v>
      </c>
      <c r="N2672" s="44">
        <v>1</v>
      </c>
      <c r="O2672" s="45" t="s">
        <v>1336</v>
      </c>
      <c r="P2672" s="45" t="s">
        <v>1032</v>
      </c>
      <c r="Q2672" s="45" t="s">
        <v>1724</v>
      </c>
      <c r="R2672" s="45" t="s">
        <v>1058</v>
      </c>
      <c r="S2672" s="45" t="s">
        <v>1546</v>
      </c>
      <c r="T2672" s="44" t="s">
        <v>1920</v>
      </c>
      <c r="U2672" s="46">
        <v>0</v>
      </c>
      <c r="V2672" s="46">
        <v>410.96</v>
      </c>
    </row>
    <row r="2673" spans="2:22" x14ac:dyDescent="0.2">
      <c r="B2673" s="19" t="str">
        <f>IF(tabDaten[[#This Row],[MandNr]]="","Fehler",IF(tabDaten[[#This Row],[MandNr]]=1,"1 Stadt Bad Rappenau","2 Eigenbetrieb Stadtenwässerung"))</f>
        <v>1 Stadt Bad Rappenau</v>
      </c>
      <c r="C2673" s="19" t="str">
        <f>IF(OR(tabDaten[[#This Row],[art]]="00",tabDaten[[#This Row],[art]]="01",tabDaten[[#This Row],[art]]="60",tabDaten[[#This Row],[art]]="61"),"0 Verwaltungshaushalt","1 Vermögenshaushalt")</f>
        <v>0 Verwaltungshaushalt</v>
      </c>
      <c r="D2673" s="19" t="str">
        <f>VLOOKUP(tabDaten[[#This Row],[art]],tabKontenart[],2,FALSE)</f>
        <v>01 Ausgaben VerwaltungsHH</v>
      </c>
      <c r="E2673" s="19" t="str">
        <f>LEFT(tabDaten[[#This Row],[Gld]],1) &amp; "    " &amp;VLOOKUP((tabDaten[[#This Row],[MandNr]]&amp;"x"&amp;LEFT(tabDaten[[#This Row],[Gld]],1)),tabGliederung[],2,FALSE)</f>
        <v xml:space="preserve">1    öffentliche Ordnung </v>
      </c>
      <c r="F2673" s="19" t="str">
        <f>LEFT(tabDaten[[#This Row],[Gld]],2) &amp; "    " &amp;VLOOKUP((tabDaten[[#This Row],[MandNr]]&amp;"x"&amp;LEFT(tabDaten[[#This Row],[Gld]],2)),tabGliederung[],2,FALSE)</f>
        <v xml:space="preserve">11    öffentliche Ordnung </v>
      </c>
      <c r="G267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3" s="19" t="str">
        <f>LEFT(tabDaten[[#This Row],[Gld]],4) &amp; "    " &amp;VLOOKUP((tabDaten[[#This Row],[MandNr]]&amp;"x"&amp;LEFT(tabDaten[[#This Row],[Gld]],4)),tabGliederung[],2,FALSE)</f>
        <v xml:space="preserve">1106    Bürgerbüro Obergimpern </v>
      </c>
      <c r="I2673" s="19" t="str">
        <f>IF(OR(LEFT(tabDaten[[#This Row],[Grp]],1)*1=3,LEFT(tabDaten[[#This Row],[Grp]],1)*1=9),LEFT(tabDaten[[#This Row],[Grp]],2),LEFT(tabDaten[[#This Row],[Grp]],1))</f>
        <v>6</v>
      </c>
      <c r="J2673" s="19" t="str">
        <f>VLOOKUP(tabDaten[[#This Row],[GrpKurz]],tabGruppierung[],2,FALSE)</f>
        <v>A   Sächlicher Verwaltungs- und Betriebsaufwand</v>
      </c>
      <c r="K267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1106-650000/40    Dienstreisen   </v>
      </c>
      <c r="L2673" s="20">
        <f>IF(OR(tabDaten[[#This Row],[art]]="00",tabDaten[[#This Row],[art]]="10"),tabDaten[[#This Row],[Plan]],tabDaten[[#This Row],[Plan]]*-1)</f>
        <v>0</v>
      </c>
      <c r="M2673" s="21">
        <f>IF(OR(tabDaten[[#This Row],[art]]="00",tabDaten[[#This Row],[art]]="10",tabDaten[[#This Row],[art]]="60",tabDaten[[#This Row],[art]]="70"),tabDaten[[#This Row],[Rechnung]],tabDaten[[#This Row],[Rechnung]]*-1)</f>
        <v>-591.85</v>
      </c>
      <c r="N2673" s="44">
        <v>1</v>
      </c>
      <c r="O2673" s="45" t="s">
        <v>1336</v>
      </c>
      <c r="P2673" s="45" t="s">
        <v>1032</v>
      </c>
      <c r="Q2673" s="45" t="s">
        <v>1724</v>
      </c>
      <c r="R2673" s="45" t="s">
        <v>1145</v>
      </c>
      <c r="S2673" s="45" t="s">
        <v>1546</v>
      </c>
      <c r="T2673" s="44" t="s">
        <v>1922</v>
      </c>
      <c r="U2673" s="46">
        <v>0</v>
      </c>
      <c r="V2673" s="46">
        <v>591.85</v>
      </c>
    </row>
    <row r="2674" spans="2:22" x14ac:dyDescent="0.2">
      <c r="B2674" s="19" t="str">
        <f>IF(tabDaten[[#This Row],[MandNr]]="","Fehler",IF(tabDaten[[#This Row],[MandNr]]=1,"1 Stadt Bad Rappenau","2 Eigenbetrieb Stadtenwässerung"))</f>
        <v>1 Stadt Bad Rappenau</v>
      </c>
      <c r="C2674" s="19" t="str">
        <f>IF(OR(tabDaten[[#This Row],[art]]="00",tabDaten[[#This Row],[art]]="01",tabDaten[[#This Row],[art]]="60",tabDaten[[#This Row],[art]]="61"),"0 Verwaltungshaushalt","1 Vermögenshaushalt")</f>
        <v>0 Verwaltungshaushalt</v>
      </c>
      <c r="D2674" s="19" t="str">
        <f>VLOOKUP(tabDaten[[#This Row],[art]],tabKontenart[],2,FALSE)</f>
        <v>01 Ausgaben VerwaltungsHH</v>
      </c>
      <c r="E2674" s="19" t="str">
        <f>LEFT(tabDaten[[#This Row],[Gld]],1) &amp; "    " &amp;VLOOKUP((tabDaten[[#This Row],[MandNr]]&amp;"x"&amp;LEFT(tabDaten[[#This Row],[Gld]],1)),tabGliederung[],2,FALSE)</f>
        <v xml:space="preserve">1    öffentliche Ordnung </v>
      </c>
      <c r="F2674" s="19" t="str">
        <f>LEFT(tabDaten[[#This Row],[Gld]],2) &amp; "    " &amp;VLOOKUP((tabDaten[[#This Row],[MandNr]]&amp;"x"&amp;LEFT(tabDaten[[#This Row],[Gld]],2)),tabGliederung[],2,FALSE)</f>
        <v xml:space="preserve">11    öffentliche Ordnung </v>
      </c>
      <c r="G267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4" s="19" t="str">
        <f>LEFT(tabDaten[[#This Row],[Gld]],4) &amp; "    " &amp;VLOOKUP((tabDaten[[#This Row],[MandNr]]&amp;"x"&amp;LEFT(tabDaten[[#This Row],[Gld]],4)),tabGliederung[],2,FALSE)</f>
        <v xml:space="preserve">1106    Bürgerbüro Obergimpern </v>
      </c>
      <c r="I2674" s="19" t="str">
        <f>IF(OR(LEFT(tabDaten[[#This Row],[Grp]],1)*1=3,LEFT(tabDaten[[#This Row],[Grp]],1)*1=9),LEFT(tabDaten[[#This Row],[Grp]],2),LEFT(tabDaten[[#This Row],[Grp]],1))</f>
        <v>6</v>
      </c>
      <c r="J2674" s="19" t="str">
        <f>VLOOKUP(tabDaten[[#This Row],[GrpKurz]],tabGruppierung[],2,FALSE)</f>
        <v>A   Sächlicher Verwaltungs- und Betriebsaufwand</v>
      </c>
      <c r="K267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1106-679000/10    Bauhof   </v>
      </c>
      <c r="L2674" s="20">
        <f>IF(OR(tabDaten[[#This Row],[art]]="00",tabDaten[[#This Row],[art]]="10"),tabDaten[[#This Row],[Plan]],tabDaten[[#This Row],[Plan]]*-1)</f>
        <v>0</v>
      </c>
      <c r="M2674" s="21">
        <f>IF(OR(tabDaten[[#This Row],[art]]="00",tabDaten[[#This Row],[art]]="10",tabDaten[[#This Row],[art]]="60",tabDaten[[#This Row],[art]]="70"),tabDaten[[#This Row],[Rechnung]],tabDaten[[#This Row],[Rechnung]]*-1)</f>
        <v>-1135.68</v>
      </c>
      <c r="N2674" s="44">
        <v>1</v>
      </c>
      <c r="O2674" s="45" t="s">
        <v>1336</v>
      </c>
      <c r="P2674" s="45" t="s">
        <v>1032</v>
      </c>
      <c r="Q2674" s="45" t="s">
        <v>1728</v>
      </c>
      <c r="R2674" s="45" t="s">
        <v>1024</v>
      </c>
      <c r="S2674" s="45" t="s">
        <v>1546</v>
      </c>
      <c r="T2674" s="44" t="s">
        <v>1924</v>
      </c>
      <c r="U2674" s="46">
        <v>0</v>
      </c>
      <c r="V2674" s="46">
        <v>1135.68</v>
      </c>
    </row>
    <row r="2675" spans="2:22" x14ac:dyDescent="0.2">
      <c r="B2675" s="19" t="str">
        <f>IF(tabDaten[[#This Row],[MandNr]]="","Fehler",IF(tabDaten[[#This Row],[MandNr]]=1,"1 Stadt Bad Rappenau","2 Eigenbetrieb Stadtenwässerung"))</f>
        <v>1 Stadt Bad Rappenau</v>
      </c>
      <c r="C2675" s="19" t="str">
        <f>IF(OR(tabDaten[[#This Row],[art]]="00",tabDaten[[#This Row],[art]]="01",tabDaten[[#This Row],[art]]="60",tabDaten[[#This Row],[art]]="61"),"0 Verwaltungshaushalt","1 Vermögenshaushalt")</f>
        <v>0 Verwaltungshaushalt</v>
      </c>
      <c r="D2675" s="19" t="str">
        <f>VLOOKUP(tabDaten[[#This Row],[art]],tabKontenart[],2,FALSE)</f>
        <v>01 Ausgaben VerwaltungsHH</v>
      </c>
      <c r="E2675" s="19" t="str">
        <f>LEFT(tabDaten[[#This Row],[Gld]],1) &amp; "    " &amp;VLOOKUP((tabDaten[[#This Row],[MandNr]]&amp;"x"&amp;LEFT(tabDaten[[#This Row],[Gld]],1)),tabGliederung[],2,FALSE)</f>
        <v xml:space="preserve">1    öffentliche Ordnung </v>
      </c>
      <c r="F2675" s="19" t="str">
        <f>LEFT(tabDaten[[#This Row],[Gld]],2) &amp; "    " &amp;VLOOKUP((tabDaten[[#This Row],[MandNr]]&amp;"x"&amp;LEFT(tabDaten[[#This Row],[Gld]],2)),tabGliederung[],2,FALSE)</f>
        <v xml:space="preserve">11    öffentliche Ordnung </v>
      </c>
      <c r="G267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5" s="19" t="str">
        <f>LEFT(tabDaten[[#This Row],[Gld]],4) &amp; "    " &amp;VLOOKUP((tabDaten[[#This Row],[MandNr]]&amp;"x"&amp;LEFT(tabDaten[[#This Row],[Gld]],4)),tabGliederung[],2,FALSE)</f>
        <v xml:space="preserve">1107    Bürgerbüro Treschklingen </v>
      </c>
      <c r="I2675" s="19" t="str">
        <f>IF(OR(LEFT(tabDaten[[#This Row],[Grp]],1)*1=3,LEFT(tabDaten[[#This Row],[Grp]],1)*1=9),LEFT(tabDaten[[#This Row],[Grp]],2),LEFT(tabDaten[[#This Row],[Grp]],1))</f>
        <v>6</v>
      </c>
      <c r="J2675" s="19" t="str">
        <f>VLOOKUP(tabDaten[[#This Row],[GrpKurz]],tabGruppierung[],2,FALSE)</f>
        <v>A   Sächlicher Verwaltungs- und Betriebsaufwand</v>
      </c>
      <c r="K267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1107-650000/20    Post- und Fernmeldegebühren   </v>
      </c>
      <c r="L2675" s="20">
        <f>IF(OR(tabDaten[[#This Row],[art]]="00",tabDaten[[#This Row],[art]]="10"),tabDaten[[#This Row],[Plan]],tabDaten[[#This Row],[Plan]]*-1)</f>
        <v>0</v>
      </c>
      <c r="M2675" s="21">
        <f>IF(OR(tabDaten[[#This Row],[art]]="00",tabDaten[[#This Row],[art]]="10",tabDaten[[#This Row],[art]]="60",tabDaten[[#This Row],[art]]="70"),tabDaten[[#This Row],[Rechnung]],tabDaten[[#This Row],[Rechnung]]*-1)</f>
        <v>-398.05</v>
      </c>
      <c r="N2675" s="44">
        <v>1</v>
      </c>
      <c r="O2675" s="45" t="s">
        <v>1336</v>
      </c>
      <c r="P2675" s="45" t="s">
        <v>1033</v>
      </c>
      <c r="Q2675" s="45" t="s">
        <v>1724</v>
      </c>
      <c r="R2675" s="45" t="s">
        <v>1058</v>
      </c>
      <c r="S2675" s="45" t="s">
        <v>1546</v>
      </c>
      <c r="T2675" s="44" t="s">
        <v>1920</v>
      </c>
      <c r="U2675" s="46">
        <v>0</v>
      </c>
      <c r="V2675" s="46">
        <v>398.05</v>
      </c>
    </row>
    <row r="2676" spans="2:22" x14ac:dyDescent="0.2">
      <c r="B2676" s="19" t="str">
        <f>IF(tabDaten[[#This Row],[MandNr]]="","Fehler",IF(tabDaten[[#This Row],[MandNr]]=1,"1 Stadt Bad Rappenau","2 Eigenbetrieb Stadtenwässerung"))</f>
        <v>1 Stadt Bad Rappenau</v>
      </c>
      <c r="C2676" s="19" t="str">
        <f>IF(OR(tabDaten[[#This Row],[art]]="00",tabDaten[[#This Row],[art]]="01",tabDaten[[#This Row],[art]]="60",tabDaten[[#This Row],[art]]="61"),"0 Verwaltungshaushalt","1 Vermögenshaushalt")</f>
        <v>0 Verwaltungshaushalt</v>
      </c>
      <c r="D2676" s="19" t="str">
        <f>VLOOKUP(tabDaten[[#This Row],[art]],tabKontenart[],2,FALSE)</f>
        <v>01 Ausgaben VerwaltungsHH</v>
      </c>
      <c r="E2676" s="19" t="str">
        <f>LEFT(tabDaten[[#This Row],[Gld]],1) &amp; "    " &amp;VLOOKUP((tabDaten[[#This Row],[MandNr]]&amp;"x"&amp;LEFT(tabDaten[[#This Row],[Gld]],1)),tabGliederung[],2,FALSE)</f>
        <v xml:space="preserve">1    öffentliche Ordnung </v>
      </c>
      <c r="F2676" s="19" t="str">
        <f>LEFT(tabDaten[[#This Row],[Gld]],2) &amp; "    " &amp;VLOOKUP((tabDaten[[#This Row],[MandNr]]&amp;"x"&amp;LEFT(tabDaten[[#This Row],[Gld]],2)),tabGliederung[],2,FALSE)</f>
        <v xml:space="preserve">11    öffentliche Ordnung </v>
      </c>
      <c r="G267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6" s="19" t="str">
        <f>LEFT(tabDaten[[#This Row],[Gld]],4) &amp; "    " &amp;VLOOKUP((tabDaten[[#This Row],[MandNr]]&amp;"x"&amp;LEFT(tabDaten[[#This Row],[Gld]],4)),tabGliederung[],2,FALSE)</f>
        <v xml:space="preserve">1107    Bürgerbüro Treschklingen </v>
      </c>
      <c r="I2676" s="19" t="str">
        <f>IF(OR(LEFT(tabDaten[[#This Row],[Grp]],1)*1=3,LEFT(tabDaten[[#This Row],[Grp]],1)*1=9),LEFT(tabDaten[[#This Row],[Grp]],2),LEFT(tabDaten[[#This Row],[Grp]],1))</f>
        <v>6</v>
      </c>
      <c r="J2676" s="19" t="str">
        <f>VLOOKUP(tabDaten[[#This Row],[GrpKurz]],tabGruppierung[],2,FALSE)</f>
        <v>A   Sächlicher Verwaltungs- und Betriebsaufwand</v>
      </c>
      <c r="K267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1107-650000/40    Dienstreisen   </v>
      </c>
      <c r="L2676" s="20">
        <f>IF(OR(tabDaten[[#This Row],[art]]="00",tabDaten[[#This Row],[art]]="10"),tabDaten[[#This Row],[Plan]],tabDaten[[#This Row],[Plan]]*-1)</f>
        <v>0</v>
      </c>
      <c r="M2676" s="21">
        <f>IF(OR(tabDaten[[#This Row],[art]]="00",tabDaten[[#This Row],[art]]="10",tabDaten[[#This Row],[art]]="60",tabDaten[[#This Row],[art]]="70"),tabDaten[[#This Row],[Rechnung]],tabDaten[[#This Row],[Rechnung]]*-1)</f>
        <v>-309.25</v>
      </c>
      <c r="N2676" s="44">
        <v>1</v>
      </c>
      <c r="O2676" s="45" t="s">
        <v>1336</v>
      </c>
      <c r="P2676" s="45" t="s">
        <v>1033</v>
      </c>
      <c r="Q2676" s="45" t="s">
        <v>1724</v>
      </c>
      <c r="R2676" s="45" t="s">
        <v>1145</v>
      </c>
      <c r="S2676" s="45" t="s">
        <v>1546</v>
      </c>
      <c r="T2676" s="44" t="s">
        <v>1922</v>
      </c>
      <c r="U2676" s="46">
        <v>0</v>
      </c>
      <c r="V2676" s="46">
        <v>309.25</v>
      </c>
    </row>
    <row r="2677" spans="2:22" x14ac:dyDescent="0.2">
      <c r="B2677" s="19" t="str">
        <f>IF(tabDaten[[#This Row],[MandNr]]="","Fehler",IF(tabDaten[[#This Row],[MandNr]]=1,"1 Stadt Bad Rappenau","2 Eigenbetrieb Stadtenwässerung"))</f>
        <v>1 Stadt Bad Rappenau</v>
      </c>
      <c r="C2677" s="19" t="str">
        <f>IF(OR(tabDaten[[#This Row],[art]]="00",tabDaten[[#This Row],[art]]="01",tabDaten[[#This Row],[art]]="60",tabDaten[[#This Row],[art]]="61"),"0 Verwaltungshaushalt","1 Vermögenshaushalt")</f>
        <v>0 Verwaltungshaushalt</v>
      </c>
      <c r="D2677" s="19" t="str">
        <f>VLOOKUP(tabDaten[[#This Row],[art]],tabKontenart[],2,FALSE)</f>
        <v>01 Ausgaben VerwaltungsHH</v>
      </c>
      <c r="E2677" s="19" t="str">
        <f>LEFT(tabDaten[[#This Row],[Gld]],1) &amp; "    " &amp;VLOOKUP((tabDaten[[#This Row],[MandNr]]&amp;"x"&amp;LEFT(tabDaten[[#This Row],[Gld]],1)),tabGliederung[],2,FALSE)</f>
        <v xml:space="preserve">1    öffentliche Ordnung </v>
      </c>
      <c r="F2677" s="19" t="str">
        <f>LEFT(tabDaten[[#This Row],[Gld]],2) &amp; "    " &amp;VLOOKUP((tabDaten[[#This Row],[MandNr]]&amp;"x"&amp;LEFT(tabDaten[[#This Row],[Gld]],2)),tabGliederung[],2,FALSE)</f>
        <v xml:space="preserve">11    öffentliche Ordnung </v>
      </c>
      <c r="G267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7" s="19" t="str">
        <f>LEFT(tabDaten[[#This Row],[Gld]],4) &amp; "    " &amp;VLOOKUP((tabDaten[[#This Row],[MandNr]]&amp;"x"&amp;LEFT(tabDaten[[#This Row],[Gld]],4)),tabGliederung[],2,FALSE)</f>
        <v xml:space="preserve">1108    Bürgerbüro Wollenberg </v>
      </c>
      <c r="I2677" s="19" t="str">
        <f>IF(OR(LEFT(tabDaten[[#This Row],[Grp]],1)*1=3,LEFT(tabDaten[[#This Row],[Grp]],1)*1=9),LEFT(tabDaten[[#This Row],[Grp]],2),LEFT(tabDaten[[#This Row],[Grp]],1))</f>
        <v>6</v>
      </c>
      <c r="J2677" s="19" t="str">
        <f>VLOOKUP(tabDaten[[#This Row],[GrpKurz]],tabGruppierung[],2,FALSE)</f>
        <v>A   Sächlicher Verwaltungs- und Betriebsaufwand</v>
      </c>
      <c r="K267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1108-650000/20    Post- und Fernmeldegebühren   </v>
      </c>
      <c r="L2677" s="20">
        <f>IF(OR(tabDaten[[#This Row],[art]]="00",tabDaten[[#This Row],[art]]="10"),tabDaten[[#This Row],[Plan]],tabDaten[[#This Row],[Plan]]*-1)</f>
        <v>0</v>
      </c>
      <c r="M2677" s="21">
        <f>IF(OR(tabDaten[[#This Row],[art]]="00",tabDaten[[#This Row],[art]]="10",tabDaten[[#This Row],[art]]="60",tabDaten[[#This Row],[art]]="70"),tabDaten[[#This Row],[Rechnung]],tabDaten[[#This Row],[Rechnung]]*-1)</f>
        <v>-550.5</v>
      </c>
      <c r="N2677" s="44">
        <v>1</v>
      </c>
      <c r="O2677" s="45" t="s">
        <v>1336</v>
      </c>
      <c r="P2677" s="45" t="s">
        <v>1034</v>
      </c>
      <c r="Q2677" s="45" t="s">
        <v>1724</v>
      </c>
      <c r="R2677" s="45" t="s">
        <v>1058</v>
      </c>
      <c r="S2677" s="45" t="s">
        <v>1546</v>
      </c>
      <c r="T2677" s="44" t="s">
        <v>1920</v>
      </c>
      <c r="U2677" s="46">
        <v>0</v>
      </c>
      <c r="V2677" s="46">
        <v>550.5</v>
      </c>
    </row>
    <row r="2678" spans="2:22" x14ac:dyDescent="0.2">
      <c r="B2678" s="19" t="str">
        <f>IF(tabDaten[[#This Row],[MandNr]]="","Fehler",IF(tabDaten[[#This Row],[MandNr]]=1,"1 Stadt Bad Rappenau","2 Eigenbetrieb Stadtenwässerung"))</f>
        <v>1 Stadt Bad Rappenau</v>
      </c>
      <c r="C2678" s="19" t="str">
        <f>IF(OR(tabDaten[[#This Row],[art]]="00",tabDaten[[#This Row],[art]]="01",tabDaten[[#This Row],[art]]="60",tabDaten[[#This Row],[art]]="61"),"0 Verwaltungshaushalt","1 Vermögenshaushalt")</f>
        <v>0 Verwaltungshaushalt</v>
      </c>
      <c r="D2678" s="19" t="str">
        <f>VLOOKUP(tabDaten[[#This Row],[art]],tabKontenart[],2,FALSE)</f>
        <v>01 Ausgaben VerwaltungsHH</v>
      </c>
      <c r="E2678" s="19" t="str">
        <f>LEFT(tabDaten[[#This Row],[Gld]],1) &amp; "    " &amp;VLOOKUP((tabDaten[[#This Row],[MandNr]]&amp;"x"&amp;LEFT(tabDaten[[#This Row],[Gld]],1)),tabGliederung[],2,FALSE)</f>
        <v xml:space="preserve">1    öffentliche Ordnung </v>
      </c>
      <c r="F2678" s="19" t="str">
        <f>LEFT(tabDaten[[#This Row],[Gld]],2) &amp; "    " &amp;VLOOKUP((tabDaten[[#This Row],[MandNr]]&amp;"x"&amp;LEFT(tabDaten[[#This Row],[Gld]],2)),tabGliederung[],2,FALSE)</f>
        <v xml:space="preserve">11    öffentliche Ordnung </v>
      </c>
      <c r="G267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8" s="19" t="str">
        <f>LEFT(tabDaten[[#This Row],[Gld]],4) &amp; "    " &amp;VLOOKUP((tabDaten[[#This Row],[MandNr]]&amp;"x"&amp;LEFT(tabDaten[[#This Row],[Gld]],4)),tabGliederung[],2,FALSE)</f>
        <v xml:space="preserve">1108    Bürgerbüro Wollenberg </v>
      </c>
      <c r="I2678" s="19" t="str">
        <f>IF(OR(LEFT(tabDaten[[#This Row],[Grp]],1)*1=3,LEFT(tabDaten[[#This Row],[Grp]],1)*1=9),LEFT(tabDaten[[#This Row],[Grp]],2),LEFT(tabDaten[[#This Row],[Grp]],1))</f>
        <v>6</v>
      </c>
      <c r="J2678" s="19" t="str">
        <f>VLOOKUP(tabDaten[[#This Row],[GrpKurz]],tabGruppierung[],2,FALSE)</f>
        <v>A   Sächlicher Verwaltungs- und Betriebsaufwand</v>
      </c>
      <c r="K267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1108-650000/40    Dienstreisen   </v>
      </c>
      <c r="L2678" s="20">
        <f>IF(OR(tabDaten[[#This Row],[art]]="00",tabDaten[[#This Row],[art]]="10"),tabDaten[[#This Row],[Plan]],tabDaten[[#This Row],[Plan]]*-1)</f>
        <v>0</v>
      </c>
      <c r="M2678" s="21">
        <f>IF(OR(tabDaten[[#This Row],[art]]="00",tabDaten[[#This Row],[art]]="10",tabDaten[[#This Row],[art]]="60",tabDaten[[#This Row],[art]]="70"),tabDaten[[#This Row],[Rechnung]],tabDaten[[#This Row],[Rechnung]]*-1)</f>
        <v>-817.61</v>
      </c>
      <c r="N2678" s="44">
        <v>1</v>
      </c>
      <c r="O2678" s="45" t="s">
        <v>1336</v>
      </c>
      <c r="P2678" s="45" t="s">
        <v>1034</v>
      </c>
      <c r="Q2678" s="45" t="s">
        <v>1724</v>
      </c>
      <c r="R2678" s="45" t="s">
        <v>1145</v>
      </c>
      <c r="S2678" s="45" t="s">
        <v>1546</v>
      </c>
      <c r="T2678" s="44" t="s">
        <v>1922</v>
      </c>
      <c r="U2678" s="46">
        <v>0</v>
      </c>
      <c r="V2678" s="46">
        <v>817.61</v>
      </c>
    </row>
    <row r="2679" spans="2:22" x14ac:dyDescent="0.2">
      <c r="B2679" s="19" t="str">
        <f>IF(tabDaten[[#This Row],[MandNr]]="","Fehler",IF(tabDaten[[#This Row],[MandNr]]=1,"1 Stadt Bad Rappenau","2 Eigenbetrieb Stadtenwässerung"))</f>
        <v>1 Stadt Bad Rappenau</v>
      </c>
      <c r="C2679" s="19" t="str">
        <f>IF(OR(tabDaten[[#This Row],[art]]="00",tabDaten[[#This Row],[art]]="01",tabDaten[[#This Row],[art]]="60",tabDaten[[#This Row],[art]]="61"),"0 Verwaltungshaushalt","1 Vermögenshaushalt")</f>
        <v>0 Verwaltungshaushalt</v>
      </c>
      <c r="D2679" s="19" t="str">
        <f>VLOOKUP(tabDaten[[#This Row],[art]],tabKontenart[],2,FALSE)</f>
        <v>01 Ausgaben VerwaltungsHH</v>
      </c>
      <c r="E2679" s="19" t="str">
        <f>LEFT(tabDaten[[#This Row],[Gld]],1) &amp; "    " &amp;VLOOKUP((tabDaten[[#This Row],[MandNr]]&amp;"x"&amp;LEFT(tabDaten[[#This Row],[Gld]],1)),tabGliederung[],2,FALSE)</f>
        <v xml:space="preserve">1    öffentliche Ordnung </v>
      </c>
      <c r="F2679" s="19" t="str">
        <f>LEFT(tabDaten[[#This Row],[Gld]],2) &amp; "    " &amp;VLOOKUP((tabDaten[[#This Row],[MandNr]]&amp;"x"&amp;LEFT(tabDaten[[#This Row],[Gld]],2)),tabGliederung[],2,FALSE)</f>
        <v xml:space="preserve">11    öffentliche Ordnung </v>
      </c>
      <c r="G267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79" s="19" t="str">
        <f>LEFT(tabDaten[[#This Row],[Gld]],4) &amp; "    " &amp;VLOOKUP((tabDaten[[#This Row],[MandNr]]&amp;"x"&amp;LEFT(tabDaten[[#This Row],[Gld]],4)),tabGliederung[],2,FALSE)</f>
        <v xml:space="preserve">1108    Bürgerbüro Wollenberg </v>
      </c>
      <c r="I2679" s="19" t="str">
        <f>IF(OR(LEFT(tabDaten[[#This Row],[Grp]],1)*1=3,LEFT(tabDaten[[#This Row],[Grp]],1)*1=9),LEFT(tabDaten[[#This Row],[Grp]],2),LEFT(tabDaten[[#This Row],[Grp]],1))</f>
        <v>6</v>
      </c>
      <c r="J2679" s="19" t="str">
        <f>VLOOKUP(tabDaten[[#This Row],[GrpKurz]],tabGruppierung[],2,FALSE)</f>
        <v>A   Sächlicher Verwaltungs- und Betriebsaufwand</v>
      </c>
      <c r="K267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1108-679000/10    Bauhof   </v>
      </c>
      <c r="L2679" s="20">
        <f>IF(OR(tabDaten[[#This Row],[art]]="00",tabDaten[[#This Row],[art]]="10"),tabDaten[[#This Row],[Plan]],tabDaten[[#This Row],[Plan]]*-1)</f>
        <v>0</v>
      </c>
      <c r="M2679" s="21">
        <f>IF(OR(tabDaten[[#This Row],[art]]="00",tabDaten[[#This Row],[art]]="10",tabDaten[[#This Row],[art]]="60",tabDaten[[#This Row],[art]]="70"),tabDaten[[#This Row],[Rechnung]],tabDaten[[#This Row],[Rechnung]]*-1)</f>
        <v>-283.92</v>
      </c>
      <c r="N2679" s="44">
        <v>1</v>
      </c>
      <c r="O2679" s="45" t="s">
        <v>1336</v>
      </c>
      <c r="P2679" s="45" t="s">
        <v>1034</v>
      </c>
      <c r="Q2679" s="45" t="s">
        <v>1728</v>
      </c>
      <c r="R2679" s="45" t="s">
        <v>1024</v>
      </c>
      <c r="S2679" s="45" t="s">
        <v>1546</v>
      </c>
      <c r="T2679" s="44" t="s">
        <v>1924</v>
      </c>
      <c r="U2679" s="46">
        <v>0</v>
      </c>
      <c r="V2679" s="46">
        <v>283.92</v>
      </c>
    </row>
    <row r="2680" spans="2:22" x14ac:dyDescent="0.2">
      <c r="B2680" s="19" t="str">
        <f>IF(tabDaten[[#This Row],[MandNr]]="","Fehler",IF(tabDaten[[#This Row],[MandNr]]=1,"1 Stadt Bad Rappenau","2 Eigenbetrieb Stadtenwässerung"))</f>
        <v>1 Stadt Bad Rappenau</v>
      </c>
      <c r="C2680" s="19" t="str">
        <f>IF(OR(tabDaten[[#This Row],[art]]="00",tabDaten[[#This Row],[art]]="01",tabDaten[[#This Row],[art]]="60",tabDaten[[#This Row],[art]]="61"),"0 Verwaltungshaushalt","1 Vermögenshaushalt")</f>
        <v>0 Verwaltungshaushalt</v>
      </c>
      <c r="D2680" s="19" t="str">
        <f>VLOOKUP(tabDaten[[#This Row],[art]],tabKontenart[],2,FALSE)</f>
        <v>01 Ausgaben VerwaltungsHH</v>
      </c>
      <c r="E2680" s="19" t="str">
        <f>LEFT(tabDaten[[#This Row],[Gld]],1) &amp; "    " &amp;VLOOKUP((tabDaten[[#This Row],[MandNr]]&amp;"x"&amp;LEFT(tabDaten[[#This Row],[Gld]],1)),tabGliederung[],2,FALSE)</f>
        <v xml:space="preserve">1    öffentliche Ordnung </v>
      </c>
      <c r="F2680" s="19" t="str">
        <f>LEFT(tabDaten[[#This Row],[Gld]],2) &amp; "    " &amp;VLOOKUP((tabDaten[[#This Row],[MandNr]]&amp;"x"&amp;LEFT(tabDaten[[#This Row],[Gld]],2)),tabGliederung[],2,FALSE)</f>
        <v xml:space="preserve">11    öffentliche Ordnung </v>
      </c>
      <c r="G268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80" s="19" t="str">
        <f>LEFT(tabDaten[[#This Row],[Gld]],4) &amp; "    " &amp;VLOOKUP((tabDaten[[#This Row],[MandNr]]&amp;"x"&amp;LEFT(tabDaten[[#This Row],[Gld]],4)),tabGliederung[],2,FALSE)</f>
        <v xml:space="preserve">1109    Bürgerbüro Zimmerhof </v>
      </c>
      <c r="I2680" s="19" t="str">
        <f>IF(OR(LEFT(tabDaten[[#This Row],[Grp]],1)*1=3,LEFT(tabDaten[[#This Row],[Grp]],1)*1=9),LEFT(tabDaten[[#This Row],[Grp]],2),LEFT(tabDaten[[#This Row],[Grp]],1))</f>
        <v>6</v>
      </c>
      <c r="J2680" s="19" t="str">
        <f>VLOOKUP(tabDaten[[#This Row],[GrpKurz]],tabGruppierung[],2,FALSE)</f>
        <v>A   Sächlicher Verwaltungs- und Betriebsaufwand</v>
      </c>
      <c r="K268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1109-650000/20    Post- und Fernmeldegebühren   </v>
      </c>
      <c r="L2680" s="20">
        <f>IF(OR(tabDaten[[#This Row],[art]]="00",tabDaten[[#This Row],[art]]="10"),tabDaten[[#This Row],[Plan]],tabDaten[[#This Row],[Plan]]*-1)</f>
        <v>0</v>
      </c>
      <c r="M2680" s="21">
        <f>IF(OR(tabDaten[[#This Row],[art]]="00",tabDaten[[#This Row],[art]]="10",tabDaten[[#This Row],[art]]="60",tabDaten[[#This Row],[art]]="70"),tabDaten[[#This Row],[Rechnung]],tabDaten[[#This Row],[Rechnung]]*-1)</f>
        <v>-398.57</v>
      </c>
      <c r="N2680" s="44">
        <v>1</v>
      </c>
      <c r="O2680" s="45" t="s">
        <v>1336</v>
      </c>
      <c r="P2680" s="45" t="s">
        <v>1035</v>
      </c>
      <c r="Q2680" s="45" t="s">
        <v>1724</v>
      </c>
      <c r="R2680" s="45" t="s">
        <v>1058</v>
      </c>
      <c r="S2680" s="45" t="s">
        <v>1546</v>
      </c>
      <c r="T2680" s="44" t="s">
        <v>1920</v>
      </c>
      <c r="U2680" s="46">
        <v>0</v>
      </c>
      <c r="V2680" s="46">
        <v>398.57</v>
      </c>
    </row>
    <row r="2681" spans="2:22" x14ac:dyDescent="0.2">
      <c r="B2681" s="19" t="str">
        <f>IF(tabDaten[[#This Row],[MandNr]]="","Fehler",IF(tabDaten[[#This Row],[MandNr]]=1,"1 Stadt Bad Rappenau","2 Eigenbetrieb Stadtenwässerung"))</f>
        <v>1 Stadt Bad Rappenau</v>
      </c>
      <c r="C2681" s="19" t="str">
        <f>IF(OR(tabDaten[[#This Row],[art]]="00",tabDaten[[#This Row],[art]]="01",tabDaten[[#This Row],[art]]="60",tabDaten[[#This Row],[art]]="61"),"0 Verwaltungshaushalt","1 Vermögenshaushalt")</f>
        <v>0 Verwaltungshaushalt</v>
      </c>
      <c r="D2681" s="19" t="str">
        <f>VLOOKUP(tabDaten[[#This Row],[art]],tabKontenart[],2,FALSE)</f>
        <v>01 Ausgaben VerwaltungsHH</v>
      </c>
      <c r="E2681" s="19" t="str">
        <f>LEFT(tabDaten[[#This Row],[Gld]],1) &amp; "    " &amp;VLOOKUP((tabDaten[[#This Row],[MandNr]]&amp;"x"&amp;LEFT(tabDaten[[#This Row],[Gld]],1)),tabGliederung[],2,FALSE)</f>
        <v xml:space="preserve">1    öffentliche Ordnung </v>
      </c>
      <c r="F2681" s="19" t="str">
        <f>LEFT(tabDaten[[#This Row],[Gld]],2) &amp; "    " &amp;VLOOKUP((tabDaten[[#This Row],[MandNr]]&amp;"x"&amp;LEFT(tabDaten[[#This Row],[Gld]],2)),tabGliederung[],2,FALSE)</f>
        <v xml:space="preserve">11    öffentliche Ordnung </v>
      </c>
      <c r="G268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81" s="19" t="str">
        <f>LEFT(tabDaten[[#This Row],[Gld]],4) &amp; "    " &amp;VLOOKUP((tabDaten[[#This Row],[MandNr]]&amp;"x"&amp;LEFT(tabDaten[[#This Row],[Gld]],4)),tabGliederung[],2,FALSE)</f>
        <v xml:space="preserve">1109    Bürgerbüro Zimmerhof </v>
      </c>
      <c r="I2681" s="19" t="str">
        <f>IF(OR(LEFT(tabDaten[[#This Row],[Grp]],1)*1=3,LEFT(tabDaten[[#This Row],[Grp]],1)*1=9),LEFT(tabDaten[[#This Row],[Grp]],2),LEFT(tabDaten[[#This Row],[Grp]],1))</f>
        <v>6</v>
      </c>
      <c r="J2681" s="19" t="str">
        <f>VLOOKUP(tabDaten[[#This Row],[GrpKurz]],tabGruppierung[],2,FALSE)</f>
        <v>A   Sächlicher Verwaltungs- und Betriebsaufwand</v>
      </c>
      <c r="K268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1109-650000/40    Dienstreisen   </v>
      </c>
      <c r="L2681" s="20">
        <f>IF(OR(tabDaten[[#This Row],[art]]="00",tabDaten[[#This Row],[art]]="10"),tabDaten[[#This Row],[Plan]],tabDaten[[#This Row],[Plan]]*-1)</f>
        <v>0</v>
      </c>
      <c r="M2681" s="21">
        <f>IF(OR(tabDaten[[#This Row],[art]]="00",tabDaten[[#This Row],[art]]="10",tabDaten[[#This Row],[art]]="60",tabDaten[[#This Row],[art]]="70"),tabDaten[[#This Row],[Rechnung]],tabDaten[[#This Row],[Rechnung]]*-1)</f>
        <v>-122.79</v>
      </c>
      <c r="N2681" s="44">
        <v>1</v>
      </c>
      <c r="O2681" s="45" t="s">
        <v>1336</v>
      </c>
      <c r="P2681" s="45" t="s">
        <v>1035</v>
      </c>
      <c r="Q2681" s="45" t="s">
        <v>1724</v>
      </c>
      <c r="R2681" s="45" t="s">
        <v>1145</v>
      </c>
      <c r="S2681" s="45" t="s">
        <v>1546</v>
      </c>
      <c r="T2681" s="44" t="s">
        <v>1922</v>
      </c>
      <c r="U2681" s="46">
        <v>0</v>
      </c>
      <c r="V2681" s="46">
        <v>122.79</v>
      </c>
    </row>
    <row r="2682" spans="2:22" x14ac:dyDescent="0.2">
      <c r="B2682" s="19" t="str">
        <f>IF(tabDaten[[#This Row],[MandNr]]="","Fehler",IF(tabDaten[[#This Row],[MandNr]]=1,"1 Stadt Bad Rappenau","2 Eigenbetrieb Stadtenwässerung"))</f>
        <v>1 Stadt Bad Rappenau</v>
      </c>
      <c r="C2682" s="19" t="str">
        <f>IF(OR(tabDaten[[#This Row],[art]]="00",tabDaten[[#This Row],[art]]="01",tabDaten[[#This Row],[art]]="60",tabDaten[[#This Row],[art]]="61"),"0 Verwaltungshaushalt","1 Vermögenshaushalt")</f>
        <v>0 Verwaltungshaushalt</v>
      </c>
      <c r="D2682" s="19" t="str">
        <f>VLOOKUP(tabDaten[[#This Row],[art]],tabKontenart[],2,FALSE)</f>
        <v>01 Ausgaben VerwaltungsHH</v>
      </c>
      <c r="E2682" s="19" t="str">
        <f>LEFT(tabDaten[[#This Row],[Gld]],1) &amp; "    " &amp;VLOOKUP((tabDaten[[#This Row],[MandNr]]&amp;"x"&amp;LEFT(tabDaten[[#This Row],[Gld]],1)),tabGliederung[],2,FALSE)</f>
        <v xml:space="preserve">1    öffentliche Ordnung </v>
      </c>
      <c r="F2682" s="19" t="str">
        <f>LEFT(tabDaten[[#This Row],[Gld]],2) &amp; "    " &amp;VLOOKUP((tabDaten[[#This Row],[MandNr]]&amp;"x"&amp;LEFT(tabDaten[[#This Row],[Gld]],2)),tabGliederung[],2,FALSE)</f>
        <v xml:space="preserve">11    öffentliche Ordnung </v>
      </c>
      <c r="G268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11    öffentliche Ordnung </v>
      </c>
      <c r="H2682" s="19" t="str">
        <f>LEFT(tabDaten[[#This Row],[Gld]],4) &amp; "    " &amp;VLOOKUP((tabDaten[[#This Row],[MandNr]]&amp;"x"&amp;LEFT(tabDaten[[#This Row],[Gld]],4)),tabGliederung[],2,FALSE)</f>
        <v xml:space="preserve">1109    Bürgerbüro Zimmerhof </v>
      </c>
      <c r="I2682" s="19" t="str">
        <f>IF(OR(LEFT(tabDaten[[#This Row],[Grp]],1)*1=3,LEFT(tabDaten[[#This Row],[Grp]],1)*1=9),LEFT(tabDaten[[#This Row],[Grp]],2),LEFT(tabDaten[[#This Row],[Grp]],1))</f>
        <v>6</v>
      </c>
      <c r="J2682" s="19" t="str">
        <f>VLOOKUP(tabDaten[[#This Row],[GrpKurz]],tabGruppierung[],2,FALSE)</f>
        <v>A   Sächlicher Verwaltungs- und Betriebsaufwand</v>
      </c>
      <c r="K268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1109-679000/10    Bauhof   </v>
      </c>
      <c r="L2682" s="20">
        <f>IF(OR(tabDaten[[#This Row],[art]]="00",tabDaten[[#This Row],[art]]="10"),tabDaten[[#This Row],[Plan]],tabDaten[[#This Row],[Plan]]*-1)</f>
        <v>0</v>
      </c>
      <c r="M2682" s="21">
        <f>IF(OR(tabDaten[[#This Row],[art]]="00",tabDaten[[#This Row],[art]]="10",tabDaten[[#This Row],[art]]="60",tabDaten[[#This Row],[art]]="70"),tabDaten[[#This Row],[Rechnung]],tabDaten[[#This Row],[Rechnung]]*-1)</f>
        <v>-567.84</v>
      </c>
      <c r="N2682" s="44">
        <v>1</v>
      </c>
      <c r="O2682" s="45" t="s">
        <v>1336</v>
      </c>
      <c r="P2682" s="45" t="s">
        <v>1035</v>
      </c>
      <c r="Q2682" s="45" t="s">
        <v>1728</v>
      </c>
      <c r="R2682" s="45" t="s">
        <v>1024</v>
      </c>
      <c r="S2682" s="45" t="s">
        <v>1546</v>
      </c>
      <c r="T2682" s="44" t="s">
        <v>1924</v>
      </c>
      <c r="U2682" s="46">
        <v>0</v>
      </c>
      <c r="V2682" s="46">
        <v>567.84</v>
      </c>
    </row>
    <row r="2683" spans="2:22" x14ac:dyDescent="0.2">
      <c r="B2683" s="19" t="str">
        <f>IF(tabDaten[[#This Row],[MandNr]]="","Fehler",IF(tabDaten[[#This Row],[MandNr]]=1,"1 Stadt Bad Rappenau","2 Eigenbetrieb Stadtenwässerung"))</f>
        <v>1 Stadt Bad Rappenau</v>
      </c>
      <c r="C2683" s="19" t="str">
        <f>IF(OR(tabDaten[[#This Row],[art]]="00",tabDaten[[#This Row],[art]]="01",tabDaten[[#This Row],[art]]="60",tabDaten[[#This Row],[art]]="61"),"0 Verwaltungshaushalt","1 Vermögenshaushalt")</f>
        <v>0 Verwaltungshaushalt</v>
      </c>
      <c r="D2683" s="19" t="str">
        <f>VLOOKUP(tabDaten[[#This Row],[art]],tabKontenart[],2,FALSE)</f>
        <v>01 Ausgaben VerwaltungsHH</v>
      </c>
      <c r="E2683" s="19" t="str">
        <f>LEFT(tabDaten[[#This Row],[Gld]],1) &amp; "    " &amp;VLOOKUP((tabDaten[[#This Row],[MandNr]]&amp;"x"&amp;LEFT(tabDaten[[#This Row],[Gld]],1)),tabGliederung[],2,FALSE)</f>
        <v xml:space="preserve">1    öffentliche Ordnung </v>
      </c>
      <c r="F2683" s="19" t="str">
        <f>LEFT(tabDaten[[#This Row],[Gld]],2) &amp; "    " &amp;VLOOKUP((tabDaten[[#This Row],[MandNr]]&amp;"x"&amp;LEFT(tabDaten[[#This Row],[Gld]],2)),tabGliederung[],2,FALSE)</f>
        <v xml:space="preserve">13    Feuerschutz </v>
      </c>
      <c r="G268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83" s="19" t="str">
        <f>LEFT(tabDaten[[#This Row],[Gld]],4) &amp; "    " &amp;VLOOKUP((tabDaten[[#This Row],[MandNr]]&amp;"x"&amp;LEFT(tabDaten[[#This Row],[Gld]],4)),tabGliederung[],2,FALSE)</f>
        <v xml:space="preserve">1300    Feuerwehr Bad Rappenau </v>
      </c>
      <c r="I2683" s="19" t="str">
        <f>IF(OR(LEFT(tabDaten[[#This Row],[Grp]],1)*1=3,LEFT(tabDaten[[#This Row],[Grp]],1)*1=9),LEFT(tabDaten[[#This Row],[Grp]],2),LEFT(tabDaten[[#This Row],[Grp]],1))</f>
        <v>5</v>
      </c>
      <c r="J2683" s="19" t="str">
        <f>VLOOKUP(tabDaten[[#This Row],[GrpKurz]],tabGruppierung[],2,FALSE)</f>
        <v>A   Sächlicher Verwaltungs- und Betriebsaufwand</v>
      </c>
      <c r="K268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1300-550000/10    Treibstoffe   </v>
      </c>
      <c r="L2683" s="20">
        <f>IF(OR(tabDaten[[#This Row],[art]]="00",tabDaten[[#This Row],[art]]="10"),tabDaten[[#This Row],[Plan]],tabDaten[[#This Row],[Plan]]*-1)</f>
        <v>0</v>
      </c>
      <c r="M2683" s="21">
        <f>IF(OR(tabDaten[[#This Row],[art]]="00",tabDaten[[#This Row],[art]]="10",tabDaten[[#This Row],[art]]="60",tabDaten[[#This Row],[art]]="70"),tabDaten[[#This Row],[Rechnung]],tabDaten[[#This Row],[Rechnung]]*-1)</f>
        <v>-7418.84</v>
      </c>
      <c r="N2683" s="44">
        <v>1</v>
      </c>
      <c r="O2683" s="45" t="s">
        <v>1336</v>
      </c>
      <c r="P2683" s="45" t="s">
        <v>1041</v>
      </c>
      <c r="Q2683" s="45" t="s">
        <v>1716</v>
      </c>
      <c r="R2683" s="45" t="s">
        <v>1024</v>
      </c>
      <c r="S2683" s="45" t="s">
        <v>1546</v>
      </c>
      <c r="T2683" s="44" t="s">
        <v>1918</v>
      </c>
      <c r="U2683" s="46">
        <v>0</v>
      </c>
      <c r="V2683" s="46">
        <v>7418.84</v>
      </c>
    </row>
    <row r="2684" spans="2:22" x14ac:dyDescent="0.2">
      <c r="B2684" s="19" t="str">
        <f>IF(tabDaten[[#This Row],[MandNr]]="","Fehler",IF(tabDaten[[#This Row],[MandNr]]=1,"1 Stadt Bad Rappenau","2 Eigenbetrieb Stadtenwässerung"))</f>
        <v>1 Stadt Bad Rappenau</v>
      </c>
      <c r="C2684" s="19" t="str">
        <f>IF(OR(tabDaten[[#This Row],[art]]="00",tabDaten[[#This Row],[art]]="01",tabDaten[[#This Row],[art]]="60",tabDaten[[#This Row],[art]]="61"),"0 Verwaltungshaushalt","1 Vermögenshaushalt")</f>
        <v>0 Verwaltungshaushalt</v>
      </c>
      <c r="D2684" s="19" t="str">
        <f>VLOOKUP(tabDaten[[#This Row],[art]],tabKontenart[],2,FALSE)</f>
        <v>01 Ausgaben VerwaltungsHH</v>
      </c>
      <c r="E2684" s="19" t="str">
        <f>LEFT(tabDaten[[#This Row],[Gld]],1) &amp; "    " &amp;VLOOKUP((tabDaten[[#This Row],[MandNr]]&amp;"x"&amp;LEFT(tabDaten[[#This Row],[Gld]],1)),tabGliederung[],2,FALSE)</f>
        <v xml:space="preserve">1    öffentliche Ordnung </v>
      </c>
      <c r="F2684" s="19" t="str">
        <f>LEFT(tabDaten[[#This Row],[Gld]],2) &amp; "    " &amp;VLOOKUP((tabDaten[[#This Row],[MandNr]]&amp;"x"&amp;LEFT(tabDaten[[#This Row],[Gld]],2)),tabGliederung[],2,FALSE)</f>
        <v xml:space="preserve">13    Feuerschutz </v>
      </c>
      <c r="G268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84" s="19" t="str">
        <f>LEFT(tabDaten[[#This Row],[Gld]],4) &amp; "    " &amp;VLOOKUP((tabDaten[[#This Row],[MandNr]]&amp;"x"&amp;LEFT(tabDaten[[#This Row],[Gld]],4)),tabGliederung[],2,FALSE)</f>
        <v xml:space="preserve">1300    Feuerwehr Bad Rappenau </v>
      </c>
      <c r="I2684" s="19" t="str">
        <f>IF(OR(LEFT(tabDaten[[#This Row],[Grp]],1)*1=3,LEFT(tabDaten[[#This Row],[Grp]],1)*1=9),LEFT(tabDaten[[#This Row],[Grp]],2),LEFT(tabDaten[[#This Row],[Grp]],1))</f>
        <v>5</v>
      </c>
      <c r="J2684" s="19" t="str">
        <f>VLOOKUP(tabDaten[[#This Row],[GrpKurz]],tabGruppierung[],2,FALSE)</f>
        <v>A   Sächlicher Verwaltungs- und Betriebsaufwand</v>
      </c>
      <c r="K268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1300-550000/20    Instandhaltung/Reparaturen   </v>
      </c>
      <c r="L2684" s="20">
        <f>IF(OR(tabDaten[[#This Row],[art]]="00",tabDaten[[#This Row],[art]]="10"),tabDaten[[#This Row],[Plan]],tabDaten[[#This Row],[Plan]]*-1)</f>
        <v>0</v>
      </c>
      <c r="M2684" s="21">
        <f>IF(OR(tabDaten[[#This Row],[art]]="00",tabDaten[[#This Row],[art]]="10",tabDaten[[#This Row],[art]]="60",tabDaten[[#This Row],[art]]="70"),tabDaten[[#This Row],[Rechnung]],tabDaten[[#This Row],[Rechnung]]*-1)</f>
        <v>-20333.53</v>
      </c>
      <c r="N2684" s="44">
        <v>1</v>
      </c>
      <c r="O2684" s="45" t="s">
        <v>1336</v>
      </c>
      <c r="P2684" s="45" t="s">
        <v>1041</v>
      </c>
      <c r="Q2684" s="45" t="s">
        <v>1716</v>
      </c>
      <c r="R2684" s="45" t="s">
        <v>1058</v>
      </c>
      <c r="S2684" s="45" t="s">
        <v>1546</v>
      </c>
      <c r="T2684" s="44" t="s">
        <v>1926</v>
      </c>
      <c r="U2684" s="46">
        <v>0</v>
      </c>
      <c r="V2684" s="46">
        <v>20333.53</v>
      </c>
    </row>
    <row r="2685" spans="2:22" x14ac:dyDescent="0.2">
      <c r="B2685" s="19" t="str">
        <f>IF(tabDaten[[#This Row],[MandNr]]="","Fehler",IF(tabDaten[[#This Row],[MandNr]]=1,"1 Stadt Bad Rappenau","2 Eigenbetrieb Stadtenwässerung"))</f>
        <v>1 Stadt Bad Rappenau</v>
      </c>
      <c r="C2685" s="19" t="str">
        <f>IF(OR(tabDaten[[#This Row],[art]]="00",tabDaten[[#This Row],[art]]="01",tabDaten[[#This Row],[art]]="60",tabDaten[[#This Row],[art]]="61"),"0 Verwaltungshaushalt","1 Vermögenshaushalt")</f>
        <v>0 Verwaltungshaushalt</v>
      </c>
      <c r="D2685" s="19" t="str">
        <f>VLOOKUP(tabDaten[[#This Row],[art]],tabKontenart[],2,FALSE)</f>
        <v>01 Ausgaben VerwaltungsHH</v>
      </c>
      <c r="E2685" s="19" t="str">
        <f>LEFT(tabDaten[[#This Row],[Gld]],1) &amp; "    " &amp;VLOOKUP((tabDaten[[#This Row],[MandNr]]&amp;"x"&amp;LEFT(tabDaten[[#This Row],[Gld]],1)),tabGliederung[],2,FALSE)</f>
        <v xml:space="preserve">1    öffentliche Ordnung </v>
      </c>
      <c r="F2685" s="19" t="str">
        <f>LEFT(tabDaten[[#This Row],[Gld]],2) &amp; "    " &amp;VLOOKUP((tabDaten[[#This Row],[MandNr]]&amp;"x"&amp;LEFT(tabDaten[[#This Row],[Gld]],2)),tabGliederung[],2,FALSE)</f>
        <v xml:space="preserve">13    Feuerschutz </v>
      </c>
      <c r="G268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85" s="19" t="str">
        <f>LEFT(tabDaten[[#This Row],[Gld]],4) &amp; "    " &amp;VLOOKUP((tabDaten[[#This Row],[MandNr]]&amp;"x"&amp;LEFT(tabDaten[[#This Row],[Gld]],4)),tabGliederung[],2,FALSE)</f>
        <v xml:space="preserve">1300    Feuerwehr Bad Rappenau </v>
      </c>
      <c r="I2685" s="19" t="str">
        <f>IF(OR(LEFT(tabDaten[[#This Row],[Grp]],1)*1=3,LEFT(tabDaten[[#This Row],[Grp]],1)*1=9),LEFT(tabDaten[[#This Row],[Grp]],2),LEFT(tabDaten[[#This Row],[Grp]],1))</f>
        <v>5</v>
      </c>
      <c r="J2685" s="19" t="str">
        <f>VLOOKUP(tabDaten[[#This Row],[GrpKurz]],tabGruppierung[],2,FALSE)</f>
        <v>A   Sächlicher Verwaltungs- und Betriebsaufwand</v>
      </c>
      <c r="K268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1300-550000/30    Steuern und Versicherungen   </v>
      </c>
      <c r="L2685" s="20">
        <f>IF(OR(tabDaten[[#This Row],[art]]="00",tabDaten[[#This Row],[art]]="10"),tabDaten[[#This Row],[Plan]],tabDaten[[#This Row],[Plan]]*-1)</f>
        <v>0</v>
      </c>
      <c r="M2685" s="21">
        <f>IF(OR(tabDaten[[#This Row],[art]]="00",tabDaten[[#This Row],[art]]="10",tabDaten[[#This Row],[art]]="60",tabDaten[[#This Row],[art]]="70"),tabDaten[[#This Row],[Rechnung]],tabDaten[[#This Row],[Rechnung]]*-1)</f>
        <v>-9045.75</v>
      </c>
      <c r="N2685" s="44">
        <v>1</v>
      </c>
      <c r="O2685" s="45" t="s">
        <v>1336</v>
      </c>
      <c r="P2685" s="45" t="s">
        <v>1041</v>
      </c>
      <c r="Q2685" s="45" t="s">
        <v>1716</v>
      </c>
      <c r="R2685" s="45" t="s">
        <v>1111</v>
      </c>
      <c r="S2685" s="45" t="s">
        <v>1546</v>
      </c>
      <c r="T2685" s="44" t="s">
        <v>260</v>
      </c>
      <c r="U2685" s="46">
        <v>0</v>
      </c>
      <c r="V2685" s="46">
        <v>9045.75</v>
      </c>
    </row>
    <row r="2686" spans="2:22" x14ac:dyDescent="0.2">
      <c r="B2686" s="19" t="str">
        <f>IF(tabDaten[[#This Row],[MandNr]]="","Fehler",IF(tabDaten[[#This Row],[MandNr]]=1,"1 Stadt Bad Rappenau","2 Eigenbetrieb Stadtenwässerung"))</f>
        <v>1 Stadt Bad Rappenau</v>
      </c>
      <c r="C2686" s="19" t="str">
        <f>IF(OR(tabDaten[[#This Row],[art]]="00",tabDaten[[#This Row],[art]]="01",tabDaten[[#This Row],[art]]="60",tabDaten[[#This Row],[art]]="61"),"0 Verwaltungshaushalt","1 Vermögenshaushalt")</f>
        <v>0 Verwaltungshaushalt</v>
      </c>
      <c r="D2686" s="19" t="str">
        <f>VLOOKUP(tabDaten[[#This Row],[art]],tabKontenart[],2,FALSE)</f>
        <v>01 Ausgaben VerwaltungsHH</v>
      </c>
      <c r="E2686" s="19" t="str">
        <f>LEFT(tabDaten[[#This Row],[Gld]],1) &amp; "    " &amp;VLOOKUP((tabDaten[[#This Row],[MandNr]]&amp;"x"&amp;LEFT(tabDaten[[#This Row],[Gld]],1)),tabGliederung[],2,FALSE)</f>
        <v xml:space="preserve">1    öffentliche Ordnung </v>
      </c>
      <c r="F2686" s="19" t="str">
        <f>LEFT(tabDaten[[#This Row],[Gld]],2) &amp; "    " &amp;VLOOKUP((tabDaten[[#This Row],[MandNr]]&amp;"x"&amp;LEFT(tabDaten[[#This Row],[Gld]],2)),tabGliederung[],2,FALSE)</f>
        <v xml:space="preserve">13    Feuerschutz </v>
      </c>
      <c r="G268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86" s="19" t="str">
        <f>LEFT(tabDaten[[#This Row],[Gld]],4) &amp; "    " &amp;VLOOKUP((tabDaten[[#This Row],[MandNr]]&amp;"x"&amp;LEFT(tabDaten[[#This Row],[Gld]],4)),tabGliederung[],2,FALSE)</f>
        <v xml:space="preserve">1300    Feuerwehr Bad Rappenau </v>
      </c>
      <c r="I2686" s="19" t="str">
        <f>IF(OR(LEFT(tabDaten[[#This Row],[Grp]],1)*1=3,LEFT(tabDaten[[#This Row],[Grp]],1)*1=9),LEFT(tabDaten[[#This Row],[Grp]],2),LEFT(tabDaten[[#This Row],[Grp]],1))</f>
        <v>6</v>
      </c>
      <c r="J2686" s="19" t="str">
        <f>VLOOKUP(tabDaten[[#This Row],[GrpKurz]],tabGruppierung[],2,FALSE)</f>
        <v>A   Sächlicher Verwaltungs- und Betriebsaufwand</v>
      </c>
      <c r="K268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1300-650000/10    Bücher und Zeitschriften   </v>
      </c>
      <c r="L2686" s="20">
        <f>IF(OR(tabDaten[[#This Row],[art]]="00",tabDaten[[#This Row],[art]]="10"),tabDaten[[#This Row],[Plan]],tabDaten[[#This Row],[Plan]]*-1)</f>
        <v>0</v>
      </c>
      <c r="M2686" s="21">
        <f>IF(OR(tabDaten[[#This Row],[art]]="00",tabDaten[[#This Row],[art]]="10",tabDaten[[#This Row],[art]]="60",tabDaten[[#This Row],[art]]="70"),tabDaten[[#This Row],[Rechnung]],tabDaten[[#This Row],[Rechnung]]*-1)</f>
        <v>-2663.47</v>
      </c>
      <c r="N2686" s="44">
        <v>1</v>
      </c>
      <c r="O2686" s="45" t="s">
        <v>1336</v>
      </c>
      <c r="P2686" s="45" t="s">
        <v>1041</v>
      </c>
      <c r="Q2686" s="45" t="s">
        <v>1724</v>
      </c>
      <c r="R2686" s="45" t="s">
        <v>1024</v>
      </c>
      <c r="S2686" s="45" t="s">
        <v>1546</v>
      </c>
      <c r="T2686" s="44" t="s">
        <v>1919</v>
      </c>
      <c r="U2686" s="46">
        <v>0</v>
      </c>
      <c r="V2686" s="46">
        <v>2663.47</v>
      </c>
    </row>
    <row r="2687" spans="2:22" x14ac:dyDescent="0.2">
      <c r="B2687" s="19" t="str">
        <f>IF(tabDaten[[#This Row],[MandNr]]="","Fehler",IF(tabDaten[[#This Row],[MandNr]]=1,"1 Stadt Bad Rappenau","2 Eigenbetrieb Stadtenwässerung"))</f>
        <v>1 Stadt Bad Rappenau</v>
      </c>
      <c r="C2687" s="19" t="str">
        <f>IF(OR(tabDaten[[#This Row],[art]]="00",tabDaten[[#This Row],[art]]="01",tabDaten[[#This Row],[art]]="60",tabDaten[[#This Row],[art]]="61"),"0 Verwaltungshaushalt","1 Vermögenshaushalt")</f>
        <v>0 Verwaltungshaushalt</v>
      </c>
      <c r="D2687" s="19" t="str">
        <f>VLOOKUP(tabDaten[[#This Row],[art]],tabKontenart[],2,FALSE)</f>
        <v>01 Ausgaben VerwaltungsHH</v>
      </c>
      <c r="E2687" s="19" t="str">
        <f>LEFT(tabDaten[[#This Row],[Gld]],1) &amp; "    " &amp;VLOOKUP((tabDaten[[#This Row],[MandNr]]&amp;"x"&amp;LEFT(tabDaten[[#This Row],[Gld]],1)),tabGliederung[],2,FALSE)</f>
        <v xml:space="preserve">1    öffentliche Ordnung </v>
      </c>
      <c r="F2687" s="19" t="str">
        <f>LEFT(tabDaten[[#This Row],[Gld]],2) &amp; "    " &amp;VLOOKUP((tabDaten[[#This Row],[MandNr]]&amp;"x"&amp;LEFT(tabDaten[[#This Row],[Gld]],2)),tabGliederung[],2,FALSE)</f>
        <v xml:space="preserve">13    Feuerschutz </v>
      </c>
      <c r="G268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87" s="19" t="str">
        <f>LEFT(tabDaten[[#This Row],[Gld]],4) &amp; "    " &amp;VLOOKUP((tabDaten[[#This Row],[MandNr]]&amp;"x"&amp;LEFT(tabDaten[[#This Row],[Gld]],4)),tabGliederung[],2,FALSE)</f>
        <v xml:space="preserve">1300    Feuerwehr Bad Rappenau </v>
      </c>
      <c r="I2687" s="19" t="str">
        <f>IF(OR(LEFT(tabDaten[[#This Row],[Grp]],1)*1=3,LEFT(tabDaten[[#This Row],[Grp]],1)*1=9),LEFT(tabDaten[[#This Row],[Grp]],2),LEFT(tabDaten[[#This Row],[Grp]],1))</f>
        <v>6</v>
      </c>
      <c r="J2687" s="19" t="str">
        <f>VLOOKUP(tabDaten[[#This Row],[GrpKurz]],tabGruppierung[],2,FALSE)</f>
        <v>A   Sächlicher Verwaltungs- und Betriebsaufwand</v>
      </c>
      <c r="K268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1300-650000/20    Post- und Fernmeldegebühren   </v>
      </c>
      <c r="L2687" s="20">
        <f>IF(OR(tabDaten[[#This Row],[art]]="00",tabDaten[[#This Row],[art]]="10"),tabDaten[[#This Row],[Plan]],tabDaten[[#This Row],[Plan]]*-1)</f>
        <v>0</v>
      </c>
      <c r="M2687" s="21">
        <f>IF(OR(tabDaten[[#This Row],[art]]="00",tabDaten[[#This Row],[art]]="10",tabDaten[[#This Row],[art]]="60",tabDaten[[#This Row],[art]]="70"),tabDaten[[#This Row],[Rechnung]],tabDaten[[#This Row],[Rechnung]]*-1)</f>
        <v>-1839.99</v>
      </c>
      <c r="N2687" s="44">
        <v>1</v>
      </c>
      <c r="O2687" s="45" t="s">
        <v>1336</v>
      </c>
      <c r="P2687" s="45" t="s">
        <v>1041</v>
      </c>
      <c r="Q2687" s="45" t="s">
        <v>1724</v>
      </c>
      <c r="R2687" s="45" t="s">
        <v>1058</v>
      </c>
      <c r="S2687" s="45" t="s">
        <v>1546</v>
      </c>
      <c r="T2687" s="44" t="s">
        <v>1920</v>
      </c>
      <c r="U2687" s="46">
        <v>0</v>
      </c>
      <c r="V2687" s="46">
        <v>1839.99</v>
      </c>
    </row>
    <row r="2688" spans="2:22" x14ac:dyDescent="0.2">
      <c r="B2688" s="19" t="str">
        <f>IF(tabDaten[[#This Row],[MandNr]]="","Fehler",IF(tabDaten[[#This Row],[MandNr]]=1,"1 Stadt Bad Rappenau","2 Eigenbetrieb Stadtenwässerung"))</f>
        <v>1 Stadt Bad Rappenau</v>
      </c>
      <c r="C2688" s="19" t="str">
        <f>IF(OR(tabDaten[[#This Row],[art]]="00",tabDaten[[#This Row],[art]]="01",tabDaten[[#This Row],[art]]="60",tabDaten[[#This Row],[art]]="61"),"0 Verwaltungshaushalt","1 Vermögenshaushalt")</f>
        <v>0 Verwaltungshaushalt</v>
      </c>
      <c r="D2688" s="19" t="str">
        <f>VLOOKUP(tabDaten[[#This Row],[art]],tabKontenart[],2,FALSE)</f>
        <v>01 Ausgaben VerwaltungsHH</v>
      </c>
      <c r="E2688" s="19" t="str">
        <f>LEFT(tabDaten[[#This Row],[Gld]],1) &amp; "    " &amp;VLOOKUP((tabDaten[[#This Row],[MandNr]]&amp;"x"&amp;LEFT(tabDaten[[#This Row],[Gld]],1)),tabGliederung[],2,FALSE)</f>
        <v xml:space="preserve">1    öffentliche Ordnung </v>
      </c>
      <c r="F2688" s="19" t="str">
        <f>LEFT(tabDaten[[#This Row],[Gld]],2) &amp; "    " &amp;VLOOKUP((tabDaten[[#This Row],[MandNr]]&amp;"x"&amp;LEFT(tabDaten[[#This Row],[Gld]],2)),tabGliederung[],2,FALSE)</f>
        <v xml:space="preserve">13    Feuerschutz </v>
      </c>
      <c r="G268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88" s="19" t="str">
        <f>LEFT(tabDaten[[#This Row],[Gld]],4) &amp; "    " &amp;VLOOKUP((tabDaten[[#This Row],[MandNr]]&amp;"x"&amp;LEFT(tabDaten[[#This Row],[Gld]],4)),tabGliederung[],2,FALSE)</f>
        <v xml:space="preserve">1300    Feuerwehr Bad Rappenau </v>
      </c>
      <c r="I2688" s="19" t="str">
        <f>IF(OR(LEFT(tabDaten[[#This Row],[Grp]],1)*1=3,LEFT(tabDaten[[#This Row],[Grp]],1)*1=9),LEFT(tabDaten[[#This Row],[Grp]],2),LEFT(tabDaten[[#This Row],[Grp]],1))</f>
        <v>6</v>
      </c>
      <c r="J2688" s="19" t="str">
        <f>VLOOKUP(tabDaten[[#This Row],[GrpKurz]],tabGruppierung[],2,FALSE)</f>
        <v>A   Sächlicher Verwaltungs- und Betriebsaufwand</v>
      </c>
      <c r="K268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1300-650000/40    Dienstreisen   </v>
      </c>
      <c r="L2688" s="20">
        <f>IF(OR(tabDaten[[#This Row],[art]]="00",tabDaten[[#This Row],[art]]="10"),tabDaten[[#This Row],[Plan]],tabDaten[[#This Row],[Plan]]*-1)</f>
        <v>0</v>
      </c>
      <c r="M2688" s="21">
        <f>IF(OR(tabDaten[[#This Row],[art]]="00",tabDaten[[#This Row],[art]]="10",tabDaten[[#This Row],[art]]="60",tabDaten[[#This Row],[art]]="70"),tabDaten[[#This Row],[Rechnung]],tabDaten[[#This Row],[Rechnung]]*-1)</f>
        <v>-594.9</v>
      </c>
      <c r="N2688" s="44">
        <v>1</v>
      </c>
      <c r="O2688" s="45" t="s">
        <v>1336</v>
      </c>
      <c r="P2688" s="45" t="s">
        <v>1041</v>
      </c>
      <c r="Q2688" s="45" t="s">
        <v>1724</v>
      </c>
      <c r="R2688" s="45" t="s">
        <v>1145</v>
      </c>
      <c r="S2688" s="45" t="s">
        <v>1546</v>
      </c>
      <c r="T2688" s="44" t="s">
        <v>1922</v>
      </c>
      <c r="U2688" s="46">
        <v>0</v>
      </c>
      <c r="V2688" s="46">
        <v>594.9</v>
      </c>
    </row>
    <row r="2689" spans="2:22" x14ac:dyDescent="0.2">
      <c r="B2689" s="19" t="str">
        <f>IF(tabDaten[[#This Row],[MandNr]]="","Fehler",IF(tabDaten[[#This Row],[MandNr]]=1,"1 Stadt Bad Rappenau","2 Eigenbetrieb Stadtenwässerung"))</f>
        <v>1 Stadt Bad Rappenau</v>
      </c>
      <c r="C2689" s="19" t="str">
        <f>IF(OR(tabDaten[[#This Row],[art]]="00",tabDaten[[#This Row],[art]]="01",tabDaten[[#This Row],[art]]="60",tabDaten[[#This Row],[art]]="61"),"0 Verwaltungshaushalt","1 Vermögenshaushalt")</f>
        <v>0 Verwaltungshaushalt</v>
      </c>
      <c r="D2689" s="19" t="str">
        <f>VLOOKUP(tabDaten[[#This Row],[art]],tabKontenart[],2,FALSE)</f>
        <v>01 Ausgaben VerwaltungsHH</v>
      </c>
      <c r="E2689" s="19" t="str">
        <f>LEFT(tabDaten[[#This Row],[Gld]],1) &amp; "    " &amp;VLOOKUP((tabDaten[[#This Row],[MandNr]]&amp;"x"&amp;LEFT(tabDaten[[#This Row],[Gld]],1)),tabGliederung[],2,FALSE)</f>
        <v xml:space="preserve">1    öffentliche Ordnung </v>
      </c>
      <c r="F2689" s="19" t="str">
        <f>LEFT(tabDaten[[#This Row],[Gld]],2) &amp; "    " &amp;VLOOKUP((tabDaten[[#This Row],[MandNr]]&amp;"x"&amp;LEFT(tabDaten[[#This Row],[Gld]],2)),tabGliederung[],2,FALSE)</f>
        <v xml:space="preserve">13    Feuerschutz </v>
      </c>
      <c r="G268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89" s="19" t="str">
        <f>LEFT(tabDaten[[#This Row],[Gld]],4) &amp; "    " &amp;VLOOKUP((tabDaten[[#This Row],[MandNr]]&amp;"x"&amp;LEFT(tabDaten[[#This Row],[Gld]],4)),tabGliederung[],2,FALSE)</f>
        <v xml:space="preserve">1300    Feuerwehr Bad Rappenau </v>
      </c>
      <c r="I2689" s="19" t="str">
        <f>IF(OR(LEFT(tabDaten[[#This Row],[Grp]],1)*1=3,LEFT(tabDaten[[#This Row],[Grp]],1)*1=9),LEFT(tabDaten[[#This Row],[Grp]],2),LEFT(tabDaten[[#This Row],[Grp]],1))</f>
        <v>6</v>
      </c>
      <c r="J2689" s="19" t="str">
        <f>VLOOKUP(tabDaten[[#This Row],[GrpKurz]],tabGruppierung[],2,FALSE)</f>
        <v>A   Sächlicher Verwaltungs- und Betriebsaufwand</v>
      </c>
      <c r="K268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1300-650000/80    sonstige Geschäftsausgaben   </v>
      </c>
      <c r="L2689" s="20">
        <f>IF(OR(tabDaten[[#This Row],[art]]="00",tabDaten[[#This Row],[art]]="10"),tabDaten[[#This Row],[Plan]],tabDaten[[#This Row],[Plan]]*-1)</f>
        <v>0</v>
      </c>
      <c r="M2689" s="21">
        <f>IF(OR(tabDaten[[#This Row],[art]]="00",tabDaten[[#This Row],[art]]="10",tabDaten[[#This Row],[art]]="60",tabDaten[[#This Row],[art]]="70"),tabDaten[[#This Row],[Rechnung]],tabDaten[[#This Row],[Rechnung]]*-1)</f>
        <v>-601.94000000000005</v>
      </c>
      <c r="N2689" s="44">
        <v>1</v>
      </c>
      <c r="O2689" s="45" t="s">
        <v>1336</v>
      </c>
      <c r="P2689" s="45" t="s">
        <v>1041</v>
      </c>
      <c r="Q2689" s="45" t="s">
        <v>1724</v>
      </c>
      <c r="R2689" s="45" t="s">
        <v>1425</v>
      </c>
      <c r="S2689" s="45" t="s">
        <v>1546</v>
      </c>
      <c r="T2689" s="44" t="s">
        <v>1921</v>
      </c>
      <c r="U2689" s="46">
        <v>0</v>
      </c>
      <c r="V2689" s="46">
        <v>601.94000000000005</v>
      </c>
    </row>
    <row r="2690" spans="2:22" x14ac:dyDescent="0.2">
      <c r="B2690" s="19" t="str">
        <f>IF(tabDaten[[#This Row],[MandNr]]="","Fehler",IF(tabDaten[[#This Row],[MandNr]]=1,"1 Stadt Bad Rappenau","2 Eigenbetrieb Stadtenwässerung"))</f>
        <v>1 Stadt Bad Rappenau</v>
      </c>
      <c r="C2690" s="19" t="str">
        <f>IF(OR(tabDaten[[#This Row],[art]]="00",tabDaten[[#This Row],[art]]="01",tabDaten[[#This Row],[art]]="60",tabDaten[[#This Row],[art]]="61"),"0 Verwaltungshaushalt","1 Vermögenshaushalt")</f>
        <v>0 Verwaltungshaushalt</v>
      </c>
      <c r="D2690" s="19" t="str">
        <f>VLOOKUP(tabDaten[[#This Row],[art]],tabKontenart[],2,FALSE)</f>
        <v>01 Ausgaben VerwaltungsHH</v>
      </c>
      <c r="E2690" s="19" t="str">
        <f>LEFT(tabDaten[[#This Row],[Gld]],1) &amp; "    " &amp;VLOOKUP((tabDaten[[#This Row],[MandNr]]&amp;"x"&amp;LEFT(tabDaten[[#This Row],[Gld]],1)),tabGliederung[],2,FALSE)</f>
        <v xml:space="preserve">1    öffentliche Ordnung </v>
      </c>
      <c r="F2690" s="19" t="str">
        <f>LEFT(tabDaten[[#This Row],[Gld]],2) &amp; "    " &amp;VLOOKUP((tabDaten[[#This Row],[MandNr]]&amp;"x"&amp;LEFT(tabDaten[[#This Row],[Gld]],2)),tabGliederung[],2,FALSE)</f>
        <v xml:space="preserve">13    Feuerschutz </v>
      </c>
      <c r="G269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0" s="19" t="str">
        <f>LEFT(tabDaten[[#This Row],[Gld]],4) &amp; "    " &amp;VLOOKUP((tabDaten[[#This Row],[MandNr]]&amp;"x"&amp;LEFT(tabDaten[[#This Row],[Gld]],4)),tabGliederung[],2,FALSE)</f>
        <v xml:space="preserve">1300    Feuerwehr Bad Rappenau </v>
      </c>
      <c r="I2690" s="19" t="str">
        <f>IF(OR(LEFT(tabDaten[[#This Row],[Grp]],1)*1=3,LEFT(tabDaten[[#This Row],[Grp]],1)*1=9),LEFT(tabDaten[[#This Row],[Grp]],2),LEFT(tabDaten[[#This Row],[Grp]],1))</f>
        <v>6</v>
      </c>
      <c r="J2690" s="19" t="str">
        <f>VLOOKUP(tabDaten[[#This Row],[GrpKurz]],tabGruppierung[],2,FALSE)</f>
        <v>A   Sächlicher Verwaltungs- und Betriebsaufwand</v>
      </c>
      <c r="K269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1300-679000/10    Bauhof   </v>
      </c>
      <c r="L2690" s="20">
        <f>IF(OR(tabDaten[[#This Row],[art]]="00",tabDaten[[#This Row],[art]]="10"),tabDaten[[#This Row],[Plan]],tabDaten[[#This Row],[Plan]]*-1)</f>
        <v>0</v>
      </c>
      <c r="M2690" s="21">
        <f>IF(OR(tabDaten[[#This Row],[art]]="00",tabDaten[[#This Row],[art]]="10",tabDaten[[#This Row],[art]]="60",tabDaten[[#This Row],[art]]="70"),tabDaten[[#This Row],[Rechnung]],tabDaten[[#This Row],[Rechnung]]*-1)</f>
        <v>-24701.08</v>
      </c>
      <c r="N2690" s="44">
        <v>1</v>
      </c>
      <c r="O2690" s="45" t="s">
        <v>1336</v>
      </c>
      <c r="P2690" s="45" t="s">
        <v>1041</v>
      </c>
      <c r="Q2690" s="45" t="s">
        <v>1728</v>
      </c>
      <c r="R2690" s="45" t="s">
        <v>1024</v>
      </c>
      <c r="S2690" s="45" t="s">
        <v>1546</v>
      </c>
      <c r="T2690" s="44" t="s">
        <v>1924</v>
      </c>
      <c r="U2690" s="46">
        <v>0</v>
      </c>
      <c r="V2690" s="46">
        <v>24701.08</v>
      </c>
    </row>
    <row r="2691" spans="2:22" x14ac:dyDescent="0.2">
      <c r="B2691" s="19" t="str">
        <f>IF(tabDaten[[#This Row],[MandNr]]="","Fehler",IF(tabDaten[[#This Row],[MandNr]]=1,"1 Stadt Bad Rappenau","2 Eigenbetrieb Stadtenwässerung"))</f>
        <v>1 Stadt Bad Rappenau</v>
      </c>
      <c r="C2691" s="19" t="str">
        <f>IF(OR(tabDaten[[#This Row],[art]]="00",tabDaten[[#This Row],[art]]="01",tabDaten[[#This Row],[art]]="60",tabDaten[[#This Row],[art]]="61"),"0 Verwaltungshaushalt","1 Vermögenshaushalt")</f>
        <v>0 Verwaltungshaushalt</v>
      </c>
      <c r="D2691" s="19" t="str">
        <f>VLOOKUP(tabDaten[[#This Row],[art]],tabKontenart[],2,FALSE)</f>
        <v>01 Ausgaben VerwaltungsHH</v>
      </c>
      <c r="E2691" s="19" t="str">
        <f>LEFT(tabDaten[[#This Row],[Gld]],1) &amp; "    " &amp;VLOOKUP((tabDaten[[#This Row],[MandNr]]&amp;"x"&amp;LEFT(tabDaten[[#This Row],[Gld]],1)),tabGliederung[],2,FALSE)</f>
        <v xml:space="preserve">1    öffentliche Ordnung </v>
      </c>
      <c r="F2691" s="19" t="str">
        <f>LEFT(tabDaten[[#This Row],[Gld]],2) &amp; "    " &amp;VLOOKUP((tabDaten[[#This Row],[MandNr]]&amp;"x"&amp;LEFT(tabDaten[[#This Row],[Gld]],2)),tabGliederung[],2,FALSE)</f>
        <v xml:space="preserve">13    Feuerschutz </v>
      </c>
      <c r="G269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1" s="19" t="str">
        <f>LEFT(tabDaten[[#This Row],[Gld]],4) &amp; "    " &amp;VLOOKUP((tabDaten[[#This Row],[MandNr]]&amp;"x"&amp;LEFT(tabDaten[[#This Row],[Gld]],4)),tabGliederung[],2,FALSE)</f>
        <v xml:space="preserve">1301    Abteilung Babstadt </v>
      </c>
      <c r="I2691" s="19" t="str">
        <f>IF(OR(LEFT(tabDaten[[#This Row],[Grp]],1)*1=3,LEFT(tabDaten[[#This Row],[Grp]],1)*1=9),LEFT(tabDaten[[#This Row],[Grp]],2),LEFT(tabDaten[[#This Row],[Grp]],1))</f>
        <v>5</v>
      </c>
      <c r="J2691" s="19" t="str">
        <f>VLOOKUP(tabDaten[[#This Row],[GrpKurz]],tabGruppierung[],2,FALSE)</f>
        <v>A   Sächlicher Verwaltungs- und Betriebsaufwand</v>
      </c>
      <c r="K269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1301-550000/10    Treibstoffe   </v>
      </c>
      <c r="L2691" s="20">
        <f>IF(OR(tabDaten[[#This Row],[art]]="00",tabDaten[[#This Row],[art]]="10"),tabDaten[[#This Row],[Plan]],tabDaten[[#This Row],[Plan]]*-1)</f>
        <v>0</v>
      </c>
      <c r="M2691" s="21">
        <f>IF(OR(tabDaten[[#This Row],[art]]="00",tabDaten[[#This Row],[art]]="10",tabDaten[[#This Row],[art]]="60",tabDaten[[#This Row],[art]]="70"),tabDaten[[#This Row],[Rechnung]],tabDaten[[#This Row],[Rechnung]]*-1)</f>
        <v>-281.16000000000003</v>
      </c>
      <c r="N2691" s="44">
        <v>1</v>
      </c>
      <c r="O2691" s="45" t="s">
        <v>1336</v>
      </c>
      <c r="P2691" s="45" t="s">
        <v>1042</v>
      </c>
      <c r="Q2691" s="45" t="s">
        <v>1716</v>
      </c>
      <c r="R2691" s="45" t="s">
        <v>1024</v>
      </c>
      <c r="S2691" s="45" t="s">
        <v>1546</v>
      </c>
      <c r="T2691" s="44" t="s">
        <v>1918</v>
      </c>
      <c r="U2691" s="46">
        <v>0</v>
      </c>
      <c r="V2691" s="46">
        <v>281.16000000000003</v>
      </c>
    </row>
    <row r="2692" spans="2:22" x14ac:dyDescent="0.2">
      <c r="B2692" s="19" t="str">
        <f>IF(tabDaten[[#This Row],[MandNr]]="","Fehler",IF(tabDaten[[#This Row],[MandNr]]=1,"1 Stadt Bad Rappenau","2 Eigenbetrieb Stadtenwässerung"))</f>
        <v>1 Stadt Bad Rappenau</v>
      </c>
      <c r="C2692" s="19" t="str">
        <f>IF(OR(tabDaten[[#This Row],[art]]="00",tabDaten[[#This Row],[art]]="01",tabDaten[[#This Row],[art]]="60",tabDaten[[#This Row],[art]]="61"),"0 Verwaltungshaushalt","1 Vermögenshaushalt")</f>
        <v>0 Verwaltungshaushalt</v>
      </c>
      <c r="D2692" s="19" t="str">
        <f>VLOOKUP(tabDaten[[#This Row],[art]],tabKontenart[],2,FALSE)</f>
        <v>01 Ausgaben VerwaltungsHH</v>
      </c>
      <c r="E2692" s="19" t="str">
        <f>LEFT(tabDaten[[#This Row],[Gld]],1) &amp; "    " &amp;VLOOKUP((tabDaten[[#This Row],[MandNr]]&amp;"x"&amp;LEFT(tabDaten[[#This Row],[Gld]],1)),tabGliederung[],2,FALSE)</f>
        <v xml:space="preserve">1    öffentliche Ordnung </v>
      </c>
      <c r="F2692" s="19" t="str">
        <f>LEFT(tabDaten[[#This Row],[Gld]],2) &amp; "    " &amp;VLOOKUP((tabDaten[[#This Row],[MandNr]]&amp;"x"&amp;LEFT(tabDaten[[#This Row],[Gld]],2)),tabGliederung[],2,FALSE)</f>
        <v xml:space="preserve">13    Feuerschutz </v>
      </c>
      <c r="G269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2" s="19" t="str">
        <f>LEFT(tabDaten[[#This Row],[Gld]],4) &amp; "    " &amp;VLOOKUP((tabDaten[[#This Row],[MandNr]]&amp;"x"&amp;LEFT(tabDaten[[#This Row],[Gld]],4)),tabGliederung[],2,FALSE)</f>
        <v xml:space="preserve">1301    Abteilung Babstadt </v>
      </c>
      <c r="I2692" s="19" t="str">
        <f>IF(OR(LEFT(tabDaten[[#This Row],[Grp]],1)*1=3,LEFT(tabDaten[[#This Row],[Grp]],1)*1=9),LEFT(tabDaten[[#This Row],[Grp]],2),LEFT(tabDaten[[#This Row],[Grp]],1))</f>
        <v>5</v>
      </c>
      <c r="J2692" s="19" t="str">
        <f>VLOOKUP(tabDaten[[#This Row],[GrpKurz]],tabGruppierung[],2,FALSE)</f>
        <v>A   Sächlicher Verwaltungs- und Betriebsaufwand</v>
      </c>
      <c r="K269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1301-550000/20    Instandhaltung/Reparaturen   </v>
      </c>
      <c r="L2692" s="20">
        <f>IF(OR(tabDaten[[#This Row],[art]]="00",tabDaten[[#This Row],[art]]="10"),tabDaten[[#This Row],[Plan]],tabDaten[[#This Row],[Plan]]*-1)</f>
        <v>0</v>
      </c>
      <c r="M2692" s="21">
        <f>IF(OR(tabDaten[[#This Row],[art]]="00",tabDaten[[#This Row],[art]]="10",tabDaten[[#This Row],[art]]="60",tabDaten[[#This Row],[art]]="70"),tabDaten[[#This Row],[Rechnung]],tabDaten[[#This Row],[Rechnung]]*-1)</f>
        <v>-156.28</v>
      </c>
      <c r="N2692" s="44">
        <v>1</v>
      </c>
      <c r="O2692" s="45" t="s">
        <v>1336</v>
      </c>
      <c r="P2692" s="45" t="s">
        <v>1042</v>
      </c>
      <c r="Q2692" s="45" t="s">
        <v>1716</v>
      </c>
      <c r="R2692" s="45" t="s">
        <v>1058</v>
      </c>
      <c r="S2692" s="45" t="s">
        <v>1546</v>
      </c>
      <c r="T2692" s="44" t="s">
        <v>1926</v>
      </c>
      <c r="U2692" s="46">
        <v>0</v>
      </c>
      <c r="V2692" s="46">
        <v>156.28</v>
      </c>
    </row>
    <row r="2693" spans="2:22" x14ac:dyDescent="0.2">
      <c r="B2693" s="19" t="str">
        <f>IF(tabDaten[[#This Row],[MandNr]]="","Fehler",IF(tabDaten[[#This Row],[MandNr]]=1,"1 Stadt Bad Rappenau","2 Eigenbetrieb Stadtenwässerung"))</f>
        <v>1 Stadt Bad Rappenau</v>
      </c>
      <c r="C2693" s="19" t="str">
        <f>IF(OR(tabDaten[[#This Row],[art]]="00",tabDaten[[#This Row],[art]]="01",tabDaten[[#This Row],[art]]="60",tabDaten[[#This Row],[art]]="61"),"0 Verwaltungshaushalt","1 Vermögenshaushalt")</f>
        <v>0 Verwaltungshaushalt</v>
      </c>
      <c r="D2693" s="19" t="str">
        <f>VLOOKUP(tabDaten[[#This Row],[art]],tabKontenart[],2,FALSE)</f>
        <v>01 Ausgaben VerwaltungsHH</v>
      </c>
      <c r="E2693" s="19" t="str">
        <f>LEFT(tabDaten[[#This Row],[Gld]],1) &amp; "    " &amp;VLOOKUP((tabDaten[[#This Row],[MandNr]]&amp;"x"&amp;LEFT(tabDaten[[#This Row],[Gld]],1)),tabGliederung[],2,FALSE)</f>
        <v xml:space="preserve">1    öffentliche Ordnung </v>
      </c>
      <c r="F2693" s="19" t="str">
        <f>LEFT(tabDaten[[#This Row],[Gld]],2) &amp; "    " &amp;VLOOKUP((tabDaten[[#This Row],[MandNr]]&amp;"x"&amp;LEFT(tabDaten[[#This Row],[Gld]],2)),tabGliederung[],2,FALSE)</f>
        <v xml:space="preserve">13    Feuerschutz </v>
      </c>
      <c r="G269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3" s="19" t="str">
        <f>LEFT(tabDaten[[#This Row],[Gld]],4) &amp; "    " &amp;VLOOKUP((tabDaten[[#This Row],[MandNr]]&amp;"x"&amp;LEFT(tabDaten[[#This Row],[Gld]],4)),tabGliederung[],2,FALSE)</f>
        <v xml:space="preserve">1301    Abteilung Babstadt </v>
      </c>
      <c r="I2693" s="19" t="str">
        <f>IF(OR(LEFT(tabDaten[[#This Row],[Grp]],1)*1=3,LEFT(tabDaten[[#This Row],[Grp]],1)*1=9),LEFT(tabDaten[[#This Row],[Grp]],2),LEFT(tabDaten[[#This Row],[Grp]],1))</f>
        <v>5</v>
      </c>
      <c r="J2693" s="19" t="str">
        <f>VLOOKUP(tabDaten[[#This Row],[GrpKurz]],tabGruppierung[],2,FALSE)</f>
        <v>A   Sächlicher Verwaltungs- und Betriebsaufwand</v>
      </c>
      <c r="K269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1301-550000/30    Steuern und Versicherungen   </v>
      </c>
      <c r="L2693" s="20">
        <f>IF(OR(tabDaten[[#This Row],[art]]="00",tabDaten[[#This Row],[art]]="10"),tabDaten[[#This Row],[Plan]],tabDaten[[#This Row],[Plan]]*-1)</f>
        <v>0</v>
      </c>
      <c r="M2693" s="21">
        <f>IF(OR(tabDaten[[#This Row],[art]]="00",tabDaten[[#This Row],[art]]="10",tabDaten[[#This Row],[art]]="60",tabDaten[[#This Row],[art]]="70"),tabDaten[[#This Row],[Rechnung]],tabDaten[[#This Row],[Rechnung]]*-1)</f>
        <v>-357.24</v>
      </c>
      <c r="N2693" s="44">
        <v>1</v>
      </c>
      <c r="O2693" s="45" t="s">
        <v>1336</v>
      </c>
      <c r="P2693" s="45" t="s">
        <v>1042</v>
      </c>
      <c r="Q2693" s="45" t="s">
        <v>1716</v>
      </c>
      <c r="R2693" s="45" t="s">
        <v>1111</v>
      </c>
      <c r="S2693" s="45" t="s">
        <v>1546</v>
      </c>
      <c r="T2693" s="44" t="s">
        <v>260</v>
      </c>
      <c r="U2693" s="46">
        <v>0</v>
      </c>
      <c r="V2693" s="46">
        <v>357.24</v>
      </c>
    </row>
    <row r="2694" spans="2:22" x14ac:dyDescent="0.2">
      <c r="B2694" s="19" t="str">
        <f>IF(tabDaten[[#This Row],[MandNr]]="","Fehler",IF(tabDaten[[#This Row],[MandNr]]=1,"1 Stadt Bad Rappenau","2 Eigenbetrieb Stadtenwässerung"))</f>
        <v>1 Stadt Bad Rappenau</v>
      </c>
      <c r="C2694" s="19" t="str">
        <f>IF(OR(tabDaten[[#This Row],[art]]="00",tabDaten[[#This Row],[art]]="01",tabDaten[[#This Row],[art]]="60",tabDaten[[#This Row],[art]]="61"),"0 Verwaltungshaushalt","1 Vermögenshaushalt")</f>
        <v>0 Verwaltungshaushalt</v>
      </c>
      <c r="D2694" s="19" t="str">
        <f>VLOOKUP(tabDaten[[#This Row],[art]],tabKontenart[],2,FALSE)</f>
        <v>01 Ausgaben VerwaltungsHH</v>
      </c>
      <c r="E2694" s="19" t="str">
        <f>LEFT(tabDaten[[#This Row],[Gld]],1) &amp; "    " &amp;VLOOKUP((tabDaten[[#This Row],[MandNr]]&amp;"x"&amp;LEFT(tabDaten[[#This Row],[Gld]],1)),tabGliederung[],2,FALSE)</f>
        <v xml:space="preserve">1    öffentliche Ordnung </v>
      </c>
      <c r="F2694" s="19" t="str">
        <f>LEFT(tabDaten[[#This Row],[Gld]],2) &amp; "    " &amp;VLOOKUP((tabDaten[[#This Row],[MandNr]]&amp;"x"&amp;LEFT(tabDaten[[#This Row],[Gld]],2)),tabGliederung[],2,FALSE)</f>
        <v xml:space="preserve">13    Feuerschutz </v>
      </c>
      <c r="G269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4" s="19" t="str">
        <f>LEFT(tabDaten[[#This Row],[Gld]],4) &amp; "    " &amp;VLOOKUP((tabDaten[[#This Row],[MandNr]]&amp;"x"&amp;LEFT(tabDaten[[#This Row],[Gld]],4)),tabGliederung[],2,FALSE)</f>
        <v xml:space="preserve">1301    Abteilung Babstadt </v>
      </c>
      <c r="I2694" s="19" t="str">
        <f>IF(OR(LEFT(tabDaten[[#This Row],[Grp]],1)*1=3,LEFT(tabDaten[[#This Row],[Grp]],1)*1=9),LEFT(tabDaten[[#This Row],[Grp]],2),LEFT(tabDaten[[#This Row],[Grp]],1))</f>
        <v>6</v>
      </c>
      <c r="J2694" s="19" t="str">
        <f>VLOOKUP(tabDaten[[#This Row],[GrpKurz]],tabGruppierung[],2,FALSE)</f>
        <v>A   Sächlicher Verwaltungs- und Betriebsaufwand</v>
      </c>
      <c r="K269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1301-650000/10    Bücher und Zeitschriften   </v>
      </c>
      <c r="L2694" s="20">
        <f>IF(OR(tabDaten[[#This Row],[art]]="00",tabDaten[[#This Row],[art]]="10"),tabDaten[[#This Row],[Plan]],tabDaten[[#This Row],[Plan]]*-1)</f>
        <v>0</v>
      </c>
      <c r="M2694" s="21">
        <f>IF(OR(tabDaten[[#This Row],[art]]="00",tabDaten[[#This Row],[art]]="10",tabDaten[[#This Row],[art]]="60",tabDaten[[#This Row],[art]]="70"),tabDaten[[#This Row],[Rechnung]],tabDaten[[#This Row],[Rechnung]]*-1)</f>
        <v>-178.59</v>
      </c>
      <c r="N2694" s="44">
        <v>1</v>
      </c>
      <c r="O2694" s="45" t="s">
        <v>1336</v>
      </c>
      <c r="P2694" s="45" t="s">
        <v>1042</v>
      </c>
      <c r="Q2694" s="45" t="s">
        <v>1724</v>
      </c>
      <c r="R2694" s="45" t="s">
        <v>1024</v>
      </c>
      <c r="S2694" s="45" t="s">
        <v>1546</v>
      </c>
      <c r="T2694" s="44" t="s">
        <v>1919</v>
      </c>
      <c r="U2694" s="46">
        <v>0</v>
      </c>
      <c r="V2694" s="46">
        <v>178.59</v>
      </c>
    </row>
    <row r="2695" spans="2:22" x14ac:dyDescent="0.2">
      <c r="B2695" s="19" t="str">
        <f>IF(tabDaten[[#This Row],[MandNr]]="","Fehler",IF(tabDaten[[#This Row],[MandNr]]=1,"1 Stadt Bad Rappenau","2 Eigenbetrieb Stadtenwässerung"))</f>
        <v>1 Stadt Bad Rappenau</v>
      </c>
      <c r="C2695" s="19" t="str">
        <f>IF(OR(tabDaten[[#This Row],[art]]="00",tabDaten[[#This Row],[art]]="01",tabDaten[[#This Row],[art]]="60",tabDaten[[#This Row],[art]]="61"),"0 Verwaltungshaushalt","1 Vermögenshaushalt")</f>
        <v>0 Verwaltungshaushalt</v>
      </c>
      <c r="D2695" s="19" t="str">
        <f>VLOOKUP(tabDaten[[#This Row],[art]],tabKontenart[],2,FALSE)</f>
        <v>01 Ausgaben VerwaltungsHH</v>
      </c>
      <c r="E2695" s="19" t="str">
        <f>LEFT(tabDaten[[#This Row],[Gld]],1) &amp; "    " &amp;VLOOKUP((tabDaten[[#This Row],[MandNr]]&amp;"x"&amp;LEFT(tabDaten[[#This Row],[Gld]],1)),tabGliederung[],2,FALSE)</f>
        <v xml:space="preserve">1    öffentliche Ordnung </v>
      </c>
      <c r="F2695" s="19" t="str">
        <f>LEFT(tabDaten[[#This Row],[Gld]],2) &amp; "    " &amp;VLOOKUP((tabDaten[[#This Row],[MandNr]]&amp;"x"&amp;LEFT(tabDaten[[#This Row],[Gld]],2)),tabGliederung[],2,FALSE)</f>
        <v xml:space="preserve">13    Feuerschutz </v>
      </c>
      <c r="G269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5" s="19" t="str">
        <f>LEFT(tabDaten[[#This Row],[Gld]],4) &amp; "    " &amp;VLOOKUP((tabDaten[[#This Row],[MandNr]]&amp;"x"&amp;LEFT(tabDaten[[#This Row],[Gld]],4)),tabGliederung[],2,FALSE)</f>
        <v xml:space="preserve">1301    Abteilung Babstadt </v>
      </c>
      <c r="I2695" s="19" t="str">
        <f>IF(OR(LEFT(tabDaten[[#This Row],[Grp]],1)*1=3,LEFT(tabDaten[[#This Row],[Grp]],1)*1=9),LEFT(tabDaten[[#This Row],[Grp]],2),LEFT(tabDaten[[#This Row],[Grp]],1))</f>
        <v>6</v>
      </c>
      <c r="J2695" s="19" t="str">
        <f>VLOOKUP(tabDaten[[#This Row],[GrpKurz]],tabGruppierung[],2,FALSE)</f>
        <v>A   Sächlicher Verwaltungs- und Betriebsaufwand</v>
      </c>
      <c r="K269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1301-650000/20    Post- und Fernmeldegebühren   </v>
      </c>
      <c r="L2695" s="20">
        <f>IF(OR(tabDaten[[#This Row],[art]]="00",tabDaten[[#This Row],[art]]="10"),tabDaten[[#This Row],[Plan]],tabDaten[[#This Row],[Plan]]*-1)</f>
        <v>0</v>
      </c>
      <c r="M2695" s="21">
        <f>IF(OR(tabDaten[[#This Row],[art]]="00",tabDaten[[#This Row],[art]]="10",tabDaten[[#This Row],[art]]="60",tabDaten[[#This Row],[art]]="70"),tabDaten[[#This Row],[Rechnung]],tabDaten[[#This Row],[Rechnung]]*-1)</f>
        <v>-509.89</v>
      </c>
      <c r="N2695" s="44">
        <v>1</v>
      </c>
      <c r="O2695" s="45" t="s">
        <v>1336</v>
      </c>
      <c r="P2695" s="45" t="s">
        <v>1042</v>
      </c>
      <c r="Q2695" s="45" t="s">
        <v>1724</v>
      </c>
      <c r="R2695" s="45" t="s">
        <v>1058</v>
      </c>
      <c r="S2695" s="45" t="s">
        <v>1546</v>
      </c>
      <c r="T2695" s="44" t="s">
        <v>1920</v>
      </c>
      <c r="U2695" s="46">
        <v>0</v>
      </c>
      <c r="V2695" s="46">
        <v>509.89</v>
      </c>
    </row>
    <row r="2696" spans="2:22" x14ac:dyDescent="0.2">
      <c r="B2696" s="19" t="str">
        <f>IF(tabDaten[[#This Row],[MandNr]]="","Fehler",IF(tabDaten[[#This Row],[MandNr]]=1,"1 Stadt Bad Rappenau","2 Eigenbetrieb Stadtenwässerung"))</f>
        <v>1 Stadt Bad Rappenau</v>
      </c>
      <c r="C2696" s="19" t="str">
        <f>IF(OR(tabDaten[[#This Row],[art]]="00",tabDaten[[#This Row],[art]]="01",tabDaten[[#This Row],[art]]="60",tabDaten[[#This Row],[art]]="61"),"0 Verwaltungshaushalt","1 Vermögenshaushalt")</f>
        <v>0 Verwaltungshaushalt</v>
      </c>
      <c r="D2696" s="19" t="str">
        <f>VLOOKUP(tabDaten[[#This Row],[art]],tabKontenart[],2,FALSE)</f>
        <v>01 Ausgaben VerwaltungsHH</v>
      </c>
      <c r="E2696" s="19" t="str">
        <f>LEFT(tabDaten[[#This Row],[Gld]],1) &amp; "    " &amp;VLOOKUP((tabDaten[[#This Row],[MandNr]]&amp;"x"&amp;LEFT(tabDaten[[#This Row],[Gld]],1)),tabGliederung[],2,FALSE)</f>
        <v xml:space="preserve">1    öffentliche Ordnung </v>
      </c>
      <c r="F2696" s="19" t="str">
        <f>LEFT(tabDaten[[#This Row],[Gld]],2) &amp; "    " &amp;VLOOKUP((tabDaten[[#This Row],[MandNr]]&amp;"x"&amp;LEFT(tabDaten[[#This Row],[Gld]],2)),tabGliederung[],2,FALSE)</f>
        <v xml:space="preserve">13    Feuerschutz </v>
      </c>
      <c r="G269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6" s="19" t="str">
        <f>LEFT(tabDaten[[#This Row],[Gld]],4) &amp; "    " &amp;VLOOKUP((tabDaten[[#This Row],[MandNr]]&amp;"x"&amp;LEFT(tabDaten[[#This Row],[Gld]],4)),tabGliederung[],2,FALSE)</f>
        <v xml:space="preserve">1301    Abteilung Babstadt </v>
      </c>
      <c r="I2696" s="19" t="str">
        <f>IF(OR(LEFT(tabDaten[[#This Row],[Grp]],1)*1=3,LEFT(tabDaten[[#This Row],[Grp]],1)*1=9),LEFT(tabDaten[[#This Row],[Grp]],2),LEFT(tabDaten[[#This Row],[Grp]],1))</f>
        <v>6</v>
      </c>
      <c r="J2696" s="19" t="str">
        <f>VLOOKUP(tabDaten[[#This Row],[GrpKurz]],tabGruppierung[],2,FALSE)</f>
        <v>A   Sächlicher Verwaltungs- und Betriebsaufwand</v>
      </c>
      <c r="K269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1301-679000/10    Bauhof   </v>
      </c>
      <c r="L2696" s="20">
        <f>IF(OR(tabDaten[[#This Row],[art]]="00",tabDaten[[#This Row],[art]]="10"),tabDaten[[#This Row],[Plan]],tabDaten[[#This Row],[Plan]]*-1)</f>
        <v>0</v>
      </c>
      <c r="M2696" s="21">
        <f>IF(OR(tabDaten[[#This Row],[art]]="00",tabDaten[[#This Row],[art]]="10",tabDaten[[#This Row],[art]]="60",tabDaten[[#This Row],[art]]="70"),tabDaten[[#This Row],[Rechnung]],tabDaten[[#This Row],[Rechnung]]*-1)</f>
        <v>-851.76</v>
      </c>
      <c r="N2696" s="44">
        <v>1</v>
      </c>
      <c r="O2696" s="45" t="s">
        <v>1336</v>
      </c>
      <c r="P2696" s="45" t="s">
        <v>1042</v>
      </c>
      <c r="Q2696" s="45" t="s">
        <v>1728</v>
      </c>
      <c r="R2696" s="45" t="s">
        <v>1024</v>
      </c>
      <c r="S2696" s="45" t="s">
        <v>1546</v>
      </c>
      <c r="T2696" s="44" t="s">
        <v>1924</v>
      </c>
      <c r="U2696" s="46">
        <v>0</v>
      </c>
      <c r="V2696" s="46">
        <v>851.76</v>
      </c>
    </row>
    <row r="2697" spans="2:22" x14ac:dyDescent="0.2">
      <c r="B2697" s="19" t="str">
        <f>IF(tabDaten[[#This Row],[MandNr]]="","Fehler",IF(tabDaten[[#This Row],[MandNr]]=1,"1 Stadt Bad Rappenau","2 Eigenbetrieb Stadtenwässerung"))</f>
        <v>1 Stadt Bad Rappenau</v>
      </c>
      <c r="C2697" s="19" t="str">
        <f>IF(OR(tabDaten[[#This Row],[art]]="00",tabDaten[[#This Row],[art]]="01",tabDaten[[#This Row],[art]]="60",tabDaten[[#This Row],[art]]="61"),"0 Verwaltungshaushalt","1 Vermögenshaushalt")</f>
        <v>0 Verwaltungshaushalt</v>
      </c>
      <c r="D2697" s="19" t="str">
        <f>VLOOKUP(tabDaten[[#This Row],[art]],tabKontenart[],2,FALSE)</f>
        <v>01 Ausgaben VerwaltungsHH</v>
      </c>
      <c r="E2697" s="19" t="str">
        <f>LEFT(tabDaten[[#This Row],[Gld]],1) &amp; "    " &amp;VLOOKUP((tabDaten[[#This Row],[MandNr]]&amp;"x"&amp;LEFT(tabDaten[[#This Row],[Gld]],1)),tabGliederung[],2,FALSE)</f>
        <v xml:space="preserve">1    öffentliche Ordnung </v>
      </c>
      <c r="F2697" s="19" t="str">
        <f>LEFT(tabDaten[[#This Row],[Gld]],2) &amp; "    " &amp;VLOOKUP((tabDaten[[#This Row],[MandNr]]&amp;"x"&amp;LEFT(tabDaten[[#This Row],[Gld]],2)),tabGliederung[],2,FALSE)</f>
        <v xml:space="preserve">13    Feuerschutz </v>
      </c>
      <c r="G269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7" s="19" t="str">
        <f>LEFT(tabDaten[[#This Row],[Gld]],4) &amp; "    " &amp;VLOOKUP((tabDaten[[#This Row],[MandNr]]&amp;"x"&amp;LEFT(tabDaten[[#This Row],[Gld]],4)),tabGliederung[],2,FALSE)</f>
        <v xml:space="preserve">1301    Abteilung Babstadt </v>
      </c>
      <c r="I2697" s="19" t="str">
        <f>IF(OR(LEFT(tabDaten[[#This Row],[Grp]],1)*1=3,LEFT(tabDaten[[#This Row],[Grp]],1)*1=9),LEFT(tabDaten[[#This Row],[Grp]],2),LEFT(tabDaten[[#This Row],[Grp]],1))</f>
        <v>6</v>
      </c>
      <c r="J2697" s="19" t="str">
        <f>VLOOKUP(tabDaten[[#This Row],[GrpKurz]],tabGruppierung[],2,FALSE)</f>
        <v>A   Sächlicher Verwaltungs- und Betriebsaufwand</v>
      </c>
      <c r="K269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1301-679000/20    Gebäudenutzung (Sporthallen u.ä.)   </v>
      </c>
      <c r="L2697" s="20">
        <f>IF(OR(tabDaten[[#This Row],[art]]="00",tabDaten[[#This Row],[art]]="10"),tabDaten[[#This Row],[Plan]],tabDaten[[#This Row],[Plan]]*-1)</f>
        <v>0</v>
      </c>
      <c r="M2697" s="21">
        <f>IF(OR(tabDaten[[#This Row],[art]]="00",tabDaten[[#This Row],[art]]="10",tabDaten[[#This Row],[art]]="60",tabDaten[[#This Row],[art]]="70"),tabDaten[[#This Row],[Rechnung]],tabDaten[[#This Row],[Rechnung]]*-1)</f>
        <v>-4569.04</v>
      </c>
      <c r="N2697" s="44">
        <v>1</v>
      </c>
      <c r="O2697" s="45" t="s">
        <v>1336</v>
      </c>
      <c r="P2697" s="45" t="s">
        <v>1042</v>
      </c>
      <c r="Q2697" s="45" t="s">
        <v>1728</v>
      </c>
      <c r="R2697" s="45" t="s">
        <v>1058</v>
      </c>
      <c r="S2697" s="45" t="s">
        <v>1546</v>
      </c>
      <c r="T2697" s="44" t="s">
        <v>1925</v>
      </c>
      <c r="U2697" s="46">
        <v>0</v>
      </c>
      <c r="V2697" s="46">
        <v>4569.04</v>
      </c>
    </row>
    <row r="2698" spans="2:22" x14ac:dyDescent="0.2">
      <c r="B2698" s="19" t="str">
        <f>IF(tabDaten[[#This Row],[MandNr]]="","Fehler",IF(tabDaten[[#This Row],[MandNr]]=1,"1 Stadt Bad Rappenau","2 Eigenbetrieb Stadtenwässerung"))</f>
        <v>1 Stadt Bad Rappenau</v>
      </c>
      <c r="C2698" s="19" t="str">
        <f>IF(OR(tabDaten[[#This Row],[art]]="00",tabDaten[[#This Row],[art]]="01",tabDaten[[#This Row],[art]]="60",tabDaten[[#This Row],[art]]="61"),"0 Verwaltungshaushalt","1 Vermögenshaushalt")</f>
        <v>0 Verwaltungshaushalt</v>
      </c>
      <c r="D2698" s="19" t="str">
        <f>VLOOKUP(tabDaten[[#This Row],[art]],tabKontenart[],2,FALSE)</f>
        <v>01 Ausgaben VerwaltungsHH</v>
      </c>
      <c r="E2698" s="19" t="str">
        <f>LEFT(tabDaten[[#This Row],[Gld]],1) &amp; "    " &amp;VLOOKUP((tabDaten[[#This Row],[MandNr]]&amp;"x"&amp;LEFT(tabDaten[[#This Row],[Gld]],1)),tabGliederung[],2,FALSE)</f>
        <v xml:space="preserve">1    öffentliche Ordnung </v>
      </c>
      <c r="F2698" s="19" t="str">
        <f>LEFT(tabDaten[[#This Row],[Gld]],2) &amp; "    " &amp;VLOOKUP((tabDaten[[#This Row],[MandNr]]&amp;"x"&amp;LEFT(tabDaten[[#This Row],[Gld]],2)),tabGliederung[],2,FALSE)</f>
        <v xml:space="preserve">13    Feuerschutz </v>
      </c>
      <c r="G269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8" s="19" t="str">
        <f>LEFT(tabDaten[[#This Row],[Gld]],4) &amp; "    " &amp;VLOOKUP((tabDaten[[#This Row],[MandNr]]&amp;"x"&amp;LEFT(tabDaten[[#This Row],[Gld]],4)),tabGliederung[],2,FALSE)</f>
        <v xml:space="preserve">1302    Abteilung Bonfeld </v>
      </c>
      <c r="I2698" s="19" t="str">
        <f>IF(OR(LEFT(tabDaten[[#This Row],[Grp]],1)*1=3,LEFT(tabDaten[[#This Row],[Grp]],1)*1=9),LEFT(tabDaten[[#This Row],[Grp]],2),LEFT(tabDaten[[#This Row],[Grp]],1))</f>
        <v>5</v>
      </c>
      <c r="J2698" s="19" t="str">
        <f>VLOOKUP(tabDaten[[#This Row],[GrpKurz]],tabGruppierung[],2,FALSE)</f>
        <v>A   Sächlicher Verwaltungs- und Betriebsaufwand</v>
      </c>
      <c r="K269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1302-550000/10    Treibstoffe   </v>
      </c>
      <c r="L2698" s="20">
        <f>IF(OR(tabDaten[[#This Row],[art]]="00",tabDaten[[#This Row],[art]]="10"),tabDaten[[#This Row],[Plan]],tabDaten[[#This Row],[Plan]]*-1)</f>
        <v>0</v>
      </c>
      <c r="M2698" s="21">
        <f>IF(OR(tabDaten[[#This Row],[art]]="00",tabDaten[[#This Row],[art]]="10",tabDaten[[#This Row],[art]]="60",tabDaten[[#This Row],[art]]="70"),tabDaten[[#This Row],[Rechnung]],tabDaten[[#This Row],[Rechnung]]*-1)</f>
        <v>-817.78</v>
      </c>
      <c r="N2698" s="44">
        <v>1</v>
      </c>
      <c r="O2698" s="45" t="s">
        <v>1336</v>
      </c>
      <c r="P2698" s="45" t="s">
        <v>1043</v>
      </c>
      <c r="Q2698" s="45" t="s">
        <v>1716</v>
      </c>
      <c r="R2698" s="45" t="s">
        <v>1024</v>
      </c>
      <c r="S2698" s="45" t="s">
        <v>1546</v>
      </c>
      <c r="T2698" s="44" t="s">
        <v>1918</v>
      </c>
      <c r="U2698" s="46">
        <v>0</v>
      </c>
      <c r="V2698" s="46">
        <v>817.78</v>
      </c>
    </row>
    <row r="2699" spans="2:22" x14ac:dyDescent="0.2">
      <c r="B2699" s="19" t="str">
        <f>IF(tabDaten[[#This Row],[MandNr]]="","Fehler",IF(tabDaten[[#This Row],[MandNr]]=1,"1 Stadt Bad Rappenau","2 Eigenbetrieb Stadtenwässerung"))</f>
        <v>1 Stadt Bad Rappenau</v>
      </c>
      <c r="C2699" s="19" t="str">
        <f>IF(OR(tabDaten[[#This Row],[art]]="00",tabDaten[[#This Row],[art]]="01",tabDaten[[#This Row],[art]]="60",tabDaten[[#This Row],[art]]="61"),"0 Verwaltungshaushalt","1 Vermögenshaushalt")</f>
        <v>0 Verwaltungshaushalt</v>
      </c>
      <c r="D2699" s="19" t="str">
        <f>VLOOKUP(tabDaten[[#This Row],[art]],tabKontenart[],2,FALSE)</f>
        <v>01 Ausgaben VerwaltungsHH</v>
      </c>
      <c r="E2699" s="19" t="str">
        <f>LEFT(tabDaten[[#This Row],[Gld]],1) &amp; "    " &amp;VLOOKUP((tabDaten[[#This Row],[MandNr]]&amp;"x"&amp;LEFT(tabDaten[[#This Row],[Gld]],1)),tabGliederung[],2,FALSE)</f>
        <v xml:space="preserve">1    öffentliche Ordnung </v>
      </c>
      <c r="F2699" s="19" t="str">
        <f>LEFT(tabDaten[[#This Row],[Gld]],2) &amp; "    " &amp;VLOOKUP((tabDaten[[#This Row],[MandNr]]&amp;"x"&amp;LEFT(tabDaten[[#This Row],[Gld]],2)),tabGliederung[],2,FALSE)</f>
        <v xml:space="preserve">13    Feuerschutz </v>
      </c>
      <c r="G269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699" s="19" t="str">
        <f>LEFT(tabDaten[[#This Row],[Gld]],4) &amp; "    " &amp;VLOOKUP((tabDaten[[#This Row],[MandNr]]&amp;"x"&amp;LEFT(tabDaten[[#This Row],[Gld]],4)),tabGliederung[],2,FALSE)</f>
        <v xml:space="preserve">1302    Abteilung Bonfeld </v>
      </c>
      <c r="I2699" s="19" t="str">
        <f>IF(OR(LEFT(tabDaten[[#This Row],[Grp]],1)*1=3,LEFT(tabDaten[[#This Row],[Grp]],1)*1=9),LEFT(tabDaten[[#This Row],[Grp]],2),LEFT(tabDaten[[#This Row],[Grp]],1))</f>
        <v>5</v>
      </c>
      <c r="J2699" s="19" t="str">
        <f>VLOOKUP(tabDaten[[#This Row],[GrpKurz]],tabGruppierung[],2,FALSE)</f>
        <v>A   Sächlicher Verwaltungs- und Betriebsaufwand</v>
      </c>
      <c r="K269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1302-550000/20    Instandhaltung/Reparaturen   </v>
      </c>
      <c r="L2699" s="20">
        <f>IF(OR(tabDaten[[#This Row],[art]]="00",tabDaten[[#This Row],[art]]="10"),tabDaten[[#This Row],[Plan]],tabDaten[[#This Row],[Plan]]*-1)</f>
        <v>0</v>
      </c>
      <c r="M2699" s="21">
        <f>IF(OR(tabDaten[[#This Row],[art]]="00",tabDaten[[#This Row],[art]]="10",tabDaten[[#This Row],[art]]="60",tabDaten[[#This Row],[art]]="70"),tabDaten[[#This Row],[Rechnung]],tabDaten[[#This Row],[Rechnung]]*-1)</f>
        <v>-1043.8</v>
      </c>
      <c r="N2699" s="44">
        <v>1</v>
      </c>
      <c r="O2699" s="45" t="s">
        <v>1336</v>
      </c>
      <c r="P2699" s="45" t="s">
        <v>1043</v>
      </c>
      <c r="Q2699" s="45" t="s">
        <v>1716</v>
      </c>
      <c r="R2699" s="45" t="s">
        <v>1058</v>
      </c>
      <c r="S2699" s="45" t="s">
        <v>1546</v>
      </c>
      <c r="T2699" s="44" t="s">
        <v>1926</v>
      </c>
      <c r="U2699" s="46">
        <v>0</v>
      </c>
      <c r="V2699" s="46">
        <v>1043.8</v>
      </c>
    </row>
    <row r="2700" spans="2:22" x14ac:dyDescent="0.2">
      <c r="B2700" s="19" t="str">
        <f>IF(tabDaten[[#This Row],[MandNr]]="","Fehler",IF(tabDaten[[#This Row],[MandNr]]=1,"1 Stadt Bad Rappenau","2 Eigenbetrieb Stadtenwässerung"))</f>
        <v>1 Stadt Bad Rappenau</v>
      </c>
      <c r="C2700" s="19" t="str">
        <f>IF(OR(tabDaten[[#This Row],[art]]="00",tabDaten[[#This Row],[art]]="01",tabDaten[[#This Row],[art]]="60",tabDaten[[#This Row],[art]]="61"),"0 Verwaltungshaushalt","1 Vermögenshaushalt")</f>
        <v>0 Verwaltungshaushalt</v>
      </c>
      <c r="D2700" s="19" t="str">
        <f>VLOOKUP(tabDaten[[#This Row],[art]],tabKontenart[],2,FALSE)</f>
        <v>01 Ausgaben VerwaltungsHH</v>
      </c>
      <c r="E2700" s="19" t="str">
        <f>LEFT(tabDaten[[#This Row],[Gld]],1) &amp; "    " &amp;VLOOKUP((tabDaten[[#This Row],[MandNr]]&amp;"x"&amp;LEFT(tabDaten[[#This Row],[Gld]],1)),tabGliederung[],2,FALSE)</f>
        <v xml:space="preserve">1    öffentliche Ordnung </v>
      </c>
      <c r="F2700" s="19" t="str">
        <f>LEFT(tabDaten[[#This Row],[Gld]],2) &amp; "    " &amp;VLOOKUP((tabDaten[[#This Row],[MandNr]]&amp;"x"&amp;LEFT(tabDaten[[#This Row],[Gld]],2)),tabGliederung[],2,FALSE)</f>
        <v xml:space="preserve">13    Feuerschutz </v>
      </c>
      <c r="G270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0" s="19" t="str">
        <f>LEFT(tabDaten[[#This Row],[Gld]],4) &amp; "    " &amp;VLOOKUP((tabDaten[[#This Row],[MandNr]]&amp;"x"&amp;LEFT(tabDaten[[#This Row],[Gld]],4)),tabGliederung[],2,FALSE)</f>
        <v xml:space="preserve">1302    Abteilung Bonfeld </v>
      </c>
      <c r="I2700" s="19" t="str">
        <f>IF(OR(LEFT(tabDaten[[#This Row],[Grp]],1)*1=3,LEFT(tabDaten[[#This Row],[Grp]],1)*1=9),LEFT(tabDaten[[#This Row],[Grp]],2),LEFT(tabDaten[[#This Row],[Grp]],1))</f>
        <v>5</v>
      </c>
      <c r="J2700" s="19" t="str">
        <f>VLOOKUP(tabDaten[[#This Row],[GrpKurz]],tabGruppierung[],2,FALSE)</f>
        <v>A   Sächlicher Verwaltungs- und Betriebsaufwand</v>
      </c>
      <c r="K270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1302-550000/30    Steuern und Versicherungen   </v>
      </c>
      <c r="L2700" s="20">
        <f>IF(OR(tabDaten[[#This Row],[art]]="00",tabDaten[[#This Row],[art]]="10"),tabDaten[[#This Row],[Plan]],tabDaten[[#This Row],[Plan]]*-1)</f>
        <v>0</v>
      </c>
      <c r="M2700" s="21">
        <f>IF(OR(tabDaten[[#This Row],[art]]="00",tabDaten[[#This Row],[art]]="10",tabDaten[[#This Row],[art]]="60",tabDaten[[#This Row],[art]]="70"),tabDaten[[#This Row],[Rechnung]],tabDaten[[#This Row],[Rechnung]]*-1)</f>
        <v>-323.61</v>
      </c>
      <c r="N2700" s="44">
        <v>1</v>
      </c>
      <c r="O2700" s="45" t="s">
        <v>1336</v>
      </c>
      <c r="P2700" s="45" t="s">
        <v>1043</v>
      </c>
      <c r="Q2700" s="45" t="s">
        <v>1716</v>
      </c>
      <c r="R2700" s="45" t="s">
        <v>1111</v>
      </c>
      <c r="S2700" s="45" t="s">
        <v>1546</v>
      </c>
      <c r="T2700" s="44" t="s">
        <v>260</v>
      </c>
      <c r="U2700" s="46">
        <v>0</v>
      </c>
      <c r="V2700" s="46">
        <v>323.61</v>
      </c>
    </row>
    <row r="2701" spans="2:22" x14ac:dyDescent="0.2">
      <c r="B2701" s="19" t="str">
        <f>IF(tabDaten[[#This Row],[MandNr]]="","Fehler",IF(tabDaten[[#This Row],[MandNr]]=1,"1 Stadt Bad Rappenau","2 Eigenbetrieb Stadtenwässerung"))</f>
        <v>1 Stadt Bad Rappenau</v>
      </c>
      <c r="C2701" s="19" t="str">
        <f>IF(OR(tabDaten[[#This Row],[art]]="00",tabDaten[[#This Row],[art]]="01",tabDaten[[#This Row],[art]]="60",tabDaten[[#This Row],[art]]="61"),"0 Verwaltungshaushalt","1 Vermögenshaushalt")</f>
        <v>0 Verwaltungshaushalt</v>
      </c>
      <c r="D2701" s="19" t="str">
        <f>VLOOKUP(tabDaten[[#This Row],[art]],tabKontenart[],2,FALSE)</f>
        <v>01 Ausgaben VerwaltungsHH</v>
      </c>
      <c r="E2701" s="19" t="str">
        <f>LEFT(tabDaten[[#This Row],[Gld]],1) &amp; "    " &amp;VLOOKUP((tabDaten[[#This Row],[MandNr]]&amp;"x"&amp;LEFT(tabDaten[[#This Row],[Gld]],1)),tabGliederung[],2,FALSE)</f>
        <v xml:space="preserve">1    öffentliche Ordnung </v>
      </c>
      <c r="F2701" s="19" t="str">
        <f>LEFT(tabDaten[[#This Row],[Gld]],2) &amp; "    " &amp;VLOOKUP((tabDaten[[#This Row],[MandNr]]&amp;"x"&amp;LEFT(tabDaten[[#This Row],[Gld]],2)),tabGliederung[],2,FALSE)</f>
        <v xml:space="preserve">13    Feuerschutz </v>
      </c>
      <c r="G270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1" s="19" t="str">
        <f>LEFT(tabDaten[[#This Row],[Gld]],4) &amp; "    " &amp;VLOOKUP((tabDaten[[#This Row],[MandNr]]&amp;"x"&amp;LEFT(tabDaten[[#This Row],[Gld]],4)),tabGliederung[],2,FALSE)</f>
        <v xml:space="preserve">1302    Abteilung Bonfeld </v>
      </c>
      <c r="I2701" s="19" t="str">
        <f>IF(OR(LEFT(tabDaten[[#This Row],[Grp]],1)*1=3,LEFT(tabDaten[[#This Row],[Grp]],1)*1=9),LEFT(tabDaten[[#This Row],[Grp]],2),LEFT(tabDaten[[#This Row],[Grp]],1))</f>
        <v>6</v>
      </c>
      <c r="J2701" s="19" t="str">
        <f>VLOOKUP(tabDaten[[#This Row],[GrpKurz]],tabGruppierung[],2,FALSE)</f>
        <v>A   Sächlicher Verwaltungs- und Betriebsaufwand</v>
      </c>
      <c r="K270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1302-650000/10    Bücher und Zeitschriften   </v>
      </c>
      <c r="L2701" s="20">
        <f>IF(OR(tabDaten[[#This Row],[art]]="00",tabDaten[[#This Row],[art]]="10"),tabDaten[[#This Row],[Plan]],tabDaten[[#This Row],[Plan]]*-1)</f>
        <v>0</v>
      </c>
      <c r="M2701" s="21">
        <f>IF(OR(tabDaten[[#This Row],[art]]="00",tabDaten[[#This Row],[art]]="10",tabDaten[[#This Row],[art]]="60",tabDaten[[#This Row],[art]]="70"),tabDaten[[#This Row],[Rechnung]],tabDaten[[#This Row],[Rechnung]]*-1)</f>
        <v>-178.59</v>
      </c>
      <c r="N2701" s="44">
        <v>1</v>
      </c>
      <c r="O2701" s="45" t="s">
        <v>1336</v>
      </c>
      <c r="P2701" s="45" t="s">
        <v>1043</v>
      </c>
      <c r="Q2701" s="45" t="s">
        <v>1724</v>
      </c>
      <c r="R2701" s="45" t="s">
        <v>1024</v>
      </c>
      <c r="S2701" s="45" t="s">
        <v>1546</v>
      </c>
      <c r="T2701" s="44" t="s">
        <v>1919</v>
      </c>
      <c r="U2701" s="46">
        <v>0</v>
      </c>
      <c r="V2701" s="46">
        <v>178.59</v>
      </c>
    </row>
    <row r="2702" spans="2:22" x14ac:dyDescent="0.2">
      <c r="B2702" s="19" t="str">
        <f>IF(tabDaten[[#This Row],[MandNr]]="","Fehler",IF(tabDaten[[#This Row],[MandNr]]=1,"1 Stadt Bad Rappenau","2 Eigenbetrieb Stadtenwässerung"))</f>
        <v>1 Stadt Bad Rappenau</v>
      </c>
      <c r="C2702" s="19" t="str">
        <f>IF(OR(tabDaten[[#This Row],[art]]="00",tabDaten[[#This Row],[art]]="01",tabDaten[[#This Row],[art]]="60",tabDaten[[#This Row],[art]]="61"),"0 Verwaltungshaushalt","1 Vermögenshaushalt")</f>
        <v>0 Verwaltungshaushalt</v>
      </c>
      <c r="D2702" s="19" t="str">
        <f>VLOOKUP(tabDaten[[#This Row],[art]],tabKontenart[],2,FALSE)</f>
        <v>01 Ausgaben VerwaltungsHH</v>
      </c>
      <c r="E2702" s="19" t="str">
        <f>LEFT(tabDaten[[#This Row],[Gld]],1) &amp; "    " &amp;VLOOKUP((tabDaten[[#This Row],[MandNr]]&amp;"x"&amp;LEFT(tabDaten[[#This Row],[Gld]],1)),tabGliederung[],2,FALSE)</f>
        <v xml:space="preserve">1    öffentliche Ordnung </v>
      </c>
      <c r="F2702" s="19" t="str">
        <f>LEFT(tabDaten[[#This Row],[Gld]],2) &amp; "    " &amp;VLOOKUP((tabDaten[[#This Row],[MandNr]]&amp;"x"&amp;LEFT(tabDaten[[#This Row],[Gld]],2)),tabGliederung[],2,FALSE)</f>
        <v xml:space="preserve">13    Feuerschutz </v>
      </c>
      <c r="G270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2" s="19" t="str">
        <f>LEFT(tabDaten[[#This Row],[Gld]],4) &amp; "    " &amp;VLOOKUP((tabDaten[[#This Row],[MandNr]]&amp;"x"&amp;LEFT(tabDaten[[#This Row],[Gld]],4)),tabGliederung[],2,FALSE)</f>
        <v xml:space="preserve">1302    Abteilung Bonfeld </v>
      </c>
      <c r="I2702" s="19" t="str">
        <f>IF(OR(LEFT(tabDaten[[#This Row],[Grp]],1)*1=3,LEFT(tabDaten[[#This Row],[Grp]],1)*1=9),LEFT(tabDaten[[#This Row],[Grp]],2),LEFT(tabDaten[[#This Row],[Grp]],1))</f>
        <v>6</v>
      </c>
      <c r="J2702" s="19" t="str">
        <f>VLOOKUP(tabDaten[[#This Row],[GrpKurz]],tabGruppierung[],2,FALSE)</f>
        <v>A   Sächlicher Verwaltungs- und Betriebsaufwand</v>
      </c>
      <c r="K270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1302-650000/20    Post- und Fernmeldegebühren   </v>
      </c>
      <c r="L2702" s="20">
        <f>IF(OR(tabDaten[[#This Row],[art]]="00",tabDaten[[#This Row],[art]]="10"),tabDaten[[#This Row],[Plan]],tabDaten[[#This Row],[Plan]]*-1)</f>
        <v>0</v>
      </c>
      <c r="M2702" s="21">
        <f>IF(OR(tabDaten[[#This Row],[art]]="00",tabDaten[[#This Row],[art]]="10",tabDaten[[#This Row],[art]]="60",tabDaten[[#This Row],[art]]="70"),tabDaten[[#This Row],[Rechnung]],tabDaten[[#This Row],[Rechnung]]*-1)</f>
        <v>-795.43</v>
      </c>
      <c r="N2702" s="44">
        <v>1</v>
      </c>
      <c r="O2702" s="45" t="s">
        <v>1336</v>
      </c>
      <c r="P2702" s="45" t="s">
        <v>1043</v>
      </c>
      <c r="Q2702" s="45" t="s">
        <v>1724</v>
      </c>
      <c r="R2702" s="45" t="s">
        <v>1058</v>
      </c>
      <c r="S2702" s="45" t="s">
        <v>1546</v>
      </c>
      <c r="T2702" s="44" t="s">
        <v>1920</v>
      </c>
      <c r="U2702" s="46">
        <v>0</v>
      </c>
      <c r="V2702" s="46">
        <v>795.43</v>
      </c>
    </row>
    <row r="2703" spans="2:22" x14ac:dyDescent="0.2">
      <c r="B2703" s="19" t="str">
        <f>IF(tabDaten[[#This Row],[MandNr]]="","Fehler",IF(tabDaten[[#This Row],[MandNr]]=1,"1 Stadt Bad Rappenau","2 Eigenbetrieb Stadtenwässerung"))</f>
        <v>1 Stadt Bad Rappenau</v>
      </c>
      <c r="C2703" s="19" t="str">
        <f>IF(OR(tabDaten[[#This Row],[art]]="00",tabDaten[[#This Row],[art]]="01",tabDaten[[#This Row],[art]]="60",tabDaten[[#This Row],[art]]="61"),"0 Verwaltungshaushalt","1 Vermögenshaushalt")</f>
        <v>0 Verwaltungshaushalt</v>
      </c>
      <c r="D2703" s="19" t="str">
        <f>VLOOKUP(tabDaten[[#This Row],[art]],tabKontenart[],2,FALSE)</f>
        <v>01 Ausgaben VerwaltungsHH</v>
      </c>
      <c r="E2703" s="19" t="str">
        <f>LEFT(tabDaten[[#This Row],[Gld]],1) &amp; "    " &amp;VLOOKUP((tabDaten[[#This Row],[MandNr]]&amp;"x"&amp;LEFT(tabDaten[[#This Row],[Gld]],1)),tabGliederung[],2,FALSE)</f>
        <v xml:space="preserve">1    öffentliche Ordnung </v>
      </c>
      <c r="F2703" s="19" t="str">
        <f>LEFT(tabDaten[[#This Row],[Gld]],2) &amp; "    " &amp;VLOOKUP((tabDaten[[#This Row],[MandNr]]&amp;"x"&amp;LEFT(tabDaten[[#This Row],[Gld]],2)),tabGliederung[],2,FALSE)</f>
        <v xml:space="preserve">13    Feuerschutz </v>
      </c>
      <c r="G270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3" s="19" t="str">
        <f>LEFT(tabDaten[[#This Row],[Gld]],4) &amp; "    " &amp;VLOOKUP((tabDaten[[#This Row],[MandNr]]&amp;"x"&amp;LEFT(tabDaten[[#This Row],[Gld]],4)),tabGliederung[],2,FALSE)</f>
        <v xml:space="preserve">1302    Abteilung Bonfeld </v>
      </c>
      <c r="I2703" s="19" t="str">
        <f>IF(OR(LEFT(tabDaten[[#This Row],[Grp]],1)*1=3,LEFT(tabDaten[[#This Row],[Grp]],1)*1=9),LEFT(tabDaten[[#This Row],[Grp]],2),LEFT(tabDaten[[#This Row],[Grp]],1))</f>
        <v>6</v>
      </c>
      <c r="J2703" s="19" t="str">
        <f>VLOOKUP(tabDaten[[#This Row],[GrpKurz]],tabGruppierung[],2,FALSE)</f>
        <v>A   Sächlicher Verwaltungs- und Betriebsaufwand</v>
      </c>
      <c r="K270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1302-679000/10    Bauhof   </v>
      </c>
      <c r="L2703" s="20">
        <f>IF(OR(tabDaten[[#This Row],[art]]="00",tabDaten[[#This Row],[art]]="10"),tabDaten[[#This Row],[Plan]],tabDaten[[#This Row],[Plan]]*-1)</f>
        <v>0</v>
      </c>
      <c r="M2703" s="21">
        <f>IF(OR(tabDaten[[#This Row],[art]]="00",tabDaten[[#This Row],[art]]="10",tabDaten[[#This Row],[art]]="60",tabDaten[[#This Row],[art]]="70"),tabDaten[[#This Row],[Rechnung]],tabDaten[[#This Row],[Rechnung]]*-1)</f>
        <v>-5678.41</v>
      </c>
      <c r="N2703" s="44">
        <v>1</v>
      </c>
      <c r="O2703" s="45" t="s">
        <v>1336</v>
      </c>
      <c r="P2703" s="45" t="s">
        <v>1043</v>
      </c>
      <c r="Q2703" s="45" t="s">
        <v>1728</v>
      </c>
      <c r="R2703" s="45" t="s">
        <v>1024</v>
      </c>
      <c r="S2703" s="45" t="s">
        <v>1546</v>
      </c>
      <c r="T2703" s="44" t="s">
        <v>1924</v>
      </c>
      <c r="U2703" s="46">
        <v>0</v>
      </c>
      <c r="V2703" s="46">
        <v>5678.41</v>
      </c>
    </row>
    <row r="2704" spans="2:22" x14ac:dyDescent="0.2">
      <c r="B2704" s="19" t="str">
        <f>IF(tabDaten[[#This Row],[MandNr]]="","Fehler",IF(tabDaten[[#This Row],[MandNr]]=1,"1 Stadt Bad Rappenau","2 Eigenbetrieb Stadtenwässerung"))</f>
        <v>1 Stadt Bad Rappenau</v>
      </c>
      <c r="C2704" s="19" t="str">
        <f>IF(OR(tabDaten[[#This Row],[art]]="00",tabDaten[[#This Row],[art]]="01",tabDaten[[#This Row],[art]]="60",tabDaten[[#This Row],[art]]="61"),"0 Verwaltungshaushalt","1 Vermögenshaushalt")</f>
        <v>0 Verwaltungshaushalt</v>
      </c>
      <c r="D2704" s="19" t="str">
        <f>VLOOKUP(tabDaten[[#This Row],[art]],tabKontenart[],2,FALSE)</f>
        <v>01 Ausgaben VerwaltungsHH</v>
      </c>
      <c r="E2704" s="19" t="str">
        <f>LEFT(tabDaten[[#This Row],[Gld]],1) &amp; "    " &amp;VLOOKUP((tabDaten[[#This Row],[MandNr]]&amp;"x"&amp;LEFT(tabDaten[[#This Row],[Gld]],1)),tabGliederung[],2,FALSE)</f>
        <v xml:space="preserve">1    öffentliche Ordnung </v>
      </c>
      <c r="F2704" s="19" t="str">
        <f>LEFT(tabDaten[[#This Row],[Gld]],2) &amp; "    " &amp;VLOOKUP((tabDaten[[#This Row],[MandNr]]&amp;"x"&amp;LEFT(tabDaten[[#This Row],[Gld]],2)),tabGliederung[],2,FALSE)</f>
        <v xml:space="preserve">13    Feuerschutz </v>
      </c>
      <c r="G270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4" s="19" t="str">
        <f>LEFT(tabDaten[[#This Row],[Gld]],4) &amp; "    " &amp;VLOOKUP((tabDaten[[#This Row],[MandNr]]&amp;"x"&amp;LEFT(tabDaten[[#This Row],[Gld]],4)),tabGliederung[],2,FALSE)</f>
        <v xml:space="preserve">1303    Abteilung Fürfeld </v>
      </c>
      <c r="I2704" s="19" t="str">
        <f>IF(OR(LEFT(tabDaten[[#This Row],[Grp]],1)*1=3,LEFT(tabDaten[[#This Row],[Grp]],1)*1=9),LEFT(tabDaten[[#This Row],[Grp]],2),LEFT(tabDaten[[#This Row],[Grp]],1))</f>
        <v>5</v>
      </c>
      <c r="J2704" s="19" t="str">
        <f>VLOOKUP(tabDaten[[#This Row],[GrpKurz]],tabGruppierung[],2,FALSE)</f>
        <v>A   Sächlicher Verwaltungs- und Betriebsaufwand</v>
      </c>
      <c r="K270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1303-550000/10    Treibstoffe   </v>
      </c>
      <c r="L2704" s="20">
        <f>IF(OR(tabDaten[[#This Row],[art]]="00",tabDaten[[#This Row],[art]]="10"),tabDaten[[#This Row],[Plan]],tabDaten[[#This Row],[Plan]]*-1)</f>
        <v>0</v>
      </c>
      <c r="M2704" s="21">
        <f>IF(OR(tabDaten[[#This Row],[art]]="00",tabDaten[[#This Row],[art]]="10",tabDaten[[#This Row],[art]]="60",tabDaten[[#This Row],[art]]="70"),tabDaten[[#This Row],[Rechnung]],tabDaten[[#This Row],[Rechnung]]*-1)</f>
        <v>-311.51</v>
      </c>
      <c r="N2704" s="44">
        <v>1</v>
      </c>
      <c r="O2704" s="45" t="s">
        <v>1336</v>
      </c>
      <c r="P2704" s="45" t="s">
        <v>1044</v>
      </c>
      <c r="Q2704" s="45" t="s">
        <v>1716</v>
      </c>
      <c r="R2704" s="45" t="s">
        <v>1024</v>
      </c>
      <c r="S2704" s="45" t="s">
        <v>1546</v>
      </c>
      <c r="T2704" s="44" t="s">
        <v>1918</v>
      </c>
      <c r="U2704" s="46">
        <v>0</v>
      </c>
      <c r="V2704" s="46">
        <v>311.51</v>
      </c>
    </row>
    <row r="2705" spans="2:22" x14ac:dyDescent="0.2">
      <c r="B2705" s="19" t="str">
        <f>IF(tabDaten[[#This Row],[MandNr]]="","Fehler",IF(tabDaten[[#This Row],[MandNr]]=1,"1 Stadt Bad Rappenau","2 Eigenbetrieb Stadtenwässerung"))</f>
        <v>1 Stadt Bad Rappenau</v>
      </c>
      <c r="C2705" s="19" t="str">
        <f>IF(OR(tabDaten[[#This Row],[art]]="00",tabDaten[[#This Row],[art]]="01",tabDaten[[#This Row],[art]]="60",tabDaten[[#This Row],[art]]="61"),"0 Verwaltungshaushalt","1 Vermögenshaushalt")</f>
        <v>0 Verwaltungshaushalt</v>
      </c>
      <c r="D2705" s="19" t="str">
        <f>VLOOKUP(tabDaten[[#This Row],[art]],tabKontenart[],2,FALSE)</f>
        <v>01 Ausgaben VerwaltungsHH</v>
      </c>
      <c r="E2705" s="19" t="str">
        <f>LEFT(tabDaten[[#This Row],[Gld]],1) &amp; "    " &amp;VLOOKUP((tabDaten[[#This Row],[MandNr]]&amp;"x"&amp;LEFT(tabDaten[[#This Row],[Gld]],1)),tabGliederung[],2,FALSE)</f>
        <v xml:space="preserve">1    öffentliche Ordnung </v>
      </c>
      <c r="F2705" s="19" t="str">
        <f>LEFT(tabDaten[[#This Row],[Gld]],2) &amp; "    " &amp;VLOOKUP((tabDaten[[#This Row],[MandNr]]&amp;"x"&amp;LEFT(tabDaten[[#This Row],[Gld]],2)),tabGliederung[],2,FALSE)</f>
        <v xml:space="preserve">13    Feuerschutz </v>
      </c>
      <c r="G270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5" s="19" t="str">
        <f>LEFT(tabDaten[[#This Row],[Gld]],4) &amp; "    " &amp;VLOOKUP((tabDaten[[#This Row],[MandNr]]&amp;"x"&amp;LEFT(tabDaten[[#This Row],[Gld]],4)),tabGliederung[],2,FALSE)</f>
        <v xml:space="preserve">1303    Abteilung Fürfeld </v>
      </c>
      <c r="I2705" s="19" t="str">
        <f>IF(OR(LEFT(tabDaten[[#This Row],[Grp]],1)*1=3,LEFT(tabDaten[[#This Row],[Grp]],1)*1=9),LEFT(tabDaten[[#This Row],[Grp]],2),LEFT(tabDaten[[#This Row],[Grp]],1))</f>
        <v>5</v>
      </c>
      <c r="J2705" s="19" t="str">
        <f>VLOOKUP(tabDaten[[#This Row],[GrpKurz]],tabGruppierung[],2,FALSE)</f>
        <v>A   Sächlicher Verwaltungs- und Betriebsaufwand</v>
      </c>
      <c r="K270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1303-550000/20    Instandhaltung/Reparaturen   </v>
      </c>
      <c r="L2705" s="20">
        <f>IF(OR(tabDaten[[#This Row],[art]]="00",tabDaten[[#This Row],[art]]="10"),tabDaten[[#This Row],[Plan]],tabDaten[[#This Row],[Plan]]*-1)</f>
        <v>0</v>
      </c>
      <c r="M2705" s="21">
        <f>IF(OR(tabDaten[[#This Row],[art]]="00",tabDaten[[#This Row],[art]]="10",tabDaten[[#This Row],[art]]="60",tabDaten[[#This Row],[art]]="70"),tabDaten[[#This Row],[Rechnung]],tabDaten[[#This Row],[Rechnung]]*-1)</f>
        <v>-178.22</v>
      </c>
      <c r="N2705" s="44">
        <v>1</v>
      </c>
      <c r="O2705" s="45" t="s">
        <v>1336</v>
      </c>
      <c r="P2705" s="45" t="s">
        <v>1044</v>
      </c>
      <c r="Q2705" s="45" t="s">
        <v>1716</v>
      </c>
      <c r="R2705" s="45" t="s">
        <v>1058</v>
      </c>
      <c r="S2705" s="45" t="s">
        <v>1546</v>
      </c>
      <c r="T2705" s="44" t="s">
        <v>1926</v>
      </c>
      <c r="U2705" s="46">
        <v>0</v>
      </c>
      <c r="V2705" s="46">
        <v>178.22</v>
      </c>
    </row>
    <row r="2706" spans="2:22" x14ac:dyDescent="0.2">
      <c r="B2706" s="19" t="str">
        <f>IF(tabDaten[[#This Row],[MandNr]]="","Fehler",IF(tabDaten[[#This Row],[MandNr]]=1,"1 Stadt Bad Rappenau","2 Eigenbetrieb Stadtenwässerung"))</f>
        <v>1 Stadt Bad Rappenau</v>
      </c>
      <c r="C2706" s="19" t="str">
        <f>IF(OR(tabDaten[[#This Row],[art]]="00",tabDaten[[#This Row],[art]]="01",tabDaten[[#This Row],[art]]="60",tabDaten[[#This Row],[art]]="61"),"0 Verwaltungshaushalt","1 Vermögenshaushalt")</f>
        <v>0 Verwaltungshaushalt</v>
      </c>
      <c r="D2706" s="19" t="str">
        <f>VLOOKUP(tabDaten[[#This Row],[art]],tabKontenart[],2,FALSE)</f>
        <v>01 Ausgaben VerwaltungsHH</v>
      </c>
      <c r="E2706" s="19" t="str">
        <f>LEFT(tabDaten[[#This Row],[Gld]],1) &amp; "    " &amp;VLOOKUP((tabDaten[[#This Row],[MandNr]]&amp;"x"&amp;LEFT(tabDaten[[#This Row],[Gld]],1)),tabGliederung[],2,FALSE)</f>
        <v xml:space="preserve">1    öffentliche Ordnung </v>
      </c>
      <c r="F2706" s="19" t="str">
        <f>LEFT(tabDaten[[#This Row],[Gld]],2) &amp; "    " &amp;VLOOKUP((tabDaten[[#This Row],[MandNr]]&amp;"x"&amp;LEFT(tabDaten[[#This Row],[Gld]],2)),tabGliederung[],2,FALSE)</f>
        <v xml:space="preserve">13    Feuerschutz </v>
      </c>
      <c r="G270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6" s="19" t="str">
        <f>LEFT(tabDaten[[#This Row],[Gld]],4) &amp; "    " &amp;VLOOKUP((tabDaten[[#This Row],[MandNr]]&amp;"x"&amp;LEFT(tabDaten[[#This Row],[Gld]],4)),tabGliederung[],2,FALSE)</f>
        <v xml:space="preserve">1303    Abteilung Fürfeld </v>
      </c>
      <c r="I2706" s="19" t="str">
        <f>IF(OR(LEFT(tabDaten[[#This Row],[Grp]],1)*1=3,LEFT(tabDaten[[#This Row],[Grp]],1)*1=9),LEFT(tabDaten[[#This Row],[Grp]],2),LEFT(tabDaten[[#This Row],[Grp]],1))</f>
        <v>5</v>
      </c>
      <c r="J2706" s="19" t="str">
        <f>VLOOKUP(tabDaten[[#This Row],[GrpKurz]],tabGruppierung[],2,FALSE)</f>
        <v>A   Sächlicher Verwaltungs- und Betriebsaufwand</v>
      </c>
      <c r="K270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1303-550000/30    Steuern und Versicherungen   </v>
      </c>
      <c r="L2706" s="20">
        <f>IF(OR(tabDaten[[#This Row],[art]]="00",tabDaten[[#This Row],[art]]="10"),tabDaten[[#This Row],[Plan]],tabDaten[[#This Row],[Plan]]*-1)</f>
        <v>0</v>
      </c>
      <c r="M2706" s="21">
        <f>IF(OR(tabDaten[[#This Row],[art]]="00",tabDaten[[#This Row],[art]]="10",tabDaten[[#This Row],[art]]="60",tabDaten[[#This Row],[art]]="70"),tabDaten[[#This Row],[Rechnung]],tabDaten[[#This Row],[Rechnung]]*-1)</f>
        <v>-289.41000000000003</v>
      </c>
      <c r="N2706" s="44">
        <v>1</v>
      </c>
      <c r="O2706" s="45" t="s">
        <v>1336</v>
      </c>
      <c r="P2706" s="45" t="s">
        <v>1044</v>
      </c>
      <c r="Q2706" s="45" t="s">
        <v>1716</v>
      </c>
      <c r="R2706" s="45" t="s">
        <v>1111</v>
      </c>
      <c r="S2706" s="45" t="s">
        <v>1546</v>
      </c>
      <c r="T2706" s="44" t="s">
        <v>260</v>
      </c>
      <c r="U2706" s="46">
        <v>0</v>
      </c>
      <c r="V2706" s="46">
        <v>289.41000000000003</v>
      </c>
    </row>
    <row r="2707" spans="2:22" x14ac:dyDescent="0.2">
      <c r="B2707" s="19" t="str">
        <f>IF(tabDaten[[#This Row],[MandNr]]="","Fehler",IF(tabDaten[[#This Row],[MandNr]]=1,"1 Stadt Bad Rappenau","2 Eigenbetrieb Stadtenwässerung"))</f>
        <v>1 Stadt Bad Rappenau</v>
      </c>
      <c r="C2707" s="19" t="str">
        <f>IF(OR(tabDaten[[#This Row],[art]]="00",tabDaten[[#This Row],[art]]="01",tabDaten[[#This Row],[art]]="60",tabDaten[[#This Row],[art]]="61"),"0 Verwaltungshaushalt","1 Vermögenshaushalt")</f>
        <v>0 Verwaltungshaushalt</v>
      </c>
      <c r="D2707" s="19" t="str">
        <f>VLOOKUP(tabDaten[[#This Row],[art]],tabKontenart[],2,FALSE)</f>
        <v>01 Ausgaben VerwaltungsHH</v>
      </c>
      <c r="E2707" s="19" t="str">
        <f>LEFT(tabDaten[[#This Row],[Gld]],1) &amp; "    " &amp;VLOOKUP((tabDaten[[#This Row],[MandNr]]&amp;"x"&amp;LEFT(tabDaten[[#This Row],[Gld]],1)),tabGliederung[],2,FALSE)</f>
        <v xml:space="preserve">1    öffentliche Ordnung </v>
      </c>
      <c r="F2707" s="19" t="str">
        <f>LEFT(tabDaten[[#This Row],[Gld]],2) &amp; "    " &amp;VLOOKUP((tabDaten[[#This Row],[MandNr]]&amp;"x"&amp;LEFT(tabDaten[[#This Row],[Gld]],2)),tabGliederung[],2,FALSE)</f>
        <v xml:space="preserve">13    Feuerschutz </v>
      </c>
      <c r="G270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7" s="19" t="str">
        <f>LEFT(tabDaten[[#This Row],[Gld]],4) &amp; "    " &amp;VLOOKUP((tabDaten[[#This Row],[MandNr]]&amp;"x"&amp;LEFT(tabDaten[[#This Row],[Gld]],4)),tabGliederung[],2,FALSE)</f>
        <v xml:space="preserve">1303    Abteilung Fürfeld </v>
      </c>
      <c r="I2707" s="19" t="str">
        <f>IF(OR(LEFT(tabDaten[[#This Row],[Grp]],1)*1=3,LEFT(tabDaten[[#This Row],[Grp]],1)*1=9),LEFT(tabDaten[[#This Row],[Grp]],2),LEFT(tabDaten[[#This Row],[Grp]],1))</f>
        <v>6</v>
      </c>
      <c r="J2707" s="19" t="str">
        <f>VLOOKUP(tabDaten[[#This Row],[GrpKurz]],tabGruppierung[],2,FALSE)</f>
        <v>A   Sächlicher Verwaltungs- und Betriebsaufwand</v>
      </c>
      <c r="K270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1303-650000/10    Bücher und Zeitschriften   </v>
      </c>
      <c r="L2707" s="20">
        <f>IF(OR(tabDaten[[#This Row],[art]]="00",tabDaten[[#This Row],[art]]="10"),tabDaten[[#This Row],[Plan]],tabDaten[[#This Row],[Plan]]*-1)</f>
        <v>0</v>
      </c>
      <c r="M2707" s="21">
        <f>IF(OR(tabDaten[[#This Row],[art]]="00",tabDaten[[#This Row],[art]]="10",tabDaten[[#This Row],[art]]="60",tabDaten[[#This Row],[art]]="70"),tabDaten[[#This Row],[Rechnung]],tabDaten[[#This Row],[Rechnung]]*-1)</f>
        <v>-178.59</v>
      </c>
      <c r="N2707" s="44">
        <v>1</v>
      </c>
      <c r="O2707" s="45" t="s">
        <v>1336</v>
      </c>
      <c r="P2707" s="45" t="s">
        <v>1044</v>
      </c>
      <c r="Q2707" s="45" t="s">
        <v>1724</v>
      </c>
      <c r="R2707" s="45" t="s">
        <v>1024</v>
      </c>
      <c r="S2707" s="45" t="s">
        <v>1546</v>
      </c>
      <c r="T2707" s="44" t="s">
        <v>1919</v>
      </c>
      <c r="U2707" s="46">
        <v>0</v>
      </c>
      <c r="V2707" s="46">
        <v>178.59</v>
      </c>
    </row>
    <row r="2708" spans="2:22" x14ac:dyDescent="0.2">
      <c r="B2708" s="19" t="str">
        <f>IF(tabDaten[[#This Row],[MandNr]]="","Fehler",IF(tabDaten[[#This Row],[MandNr]]=1,"1 Stadt Bad Rappenau","2 Eigenbetrieb Stadtenwässerung"))</f>
        <v>1 Stadt Bad Rappenau</v>
      </c>
      <c r="C2708" s="19" t="str">
        <f>IF(OR(tabDaten[[#This Row],[art]]="00",tabDaten[[#This Row],[art]]="01",tabDaten[[#This Row],[art]]="60",tabDaten[[#This Row],[art]]="61"),"0 Verwaltungshaushalt","1 Vermögenshaushalt")</f>
        <v>0 Verwaltungshaushalt</v>
      </c>
      <c r="D2708" s="19" t="str">
        <f>VLOOKUP(tabDaten[[#This Row],[art]],tabKontenart[],2,FALSE)</f>
        <v>01 Ausgaben VerwaltungsHH</v>
      </c>
      <c r="E2708" s="19" t="str">
        <f>LEFT(tabDaten[[#This Row],[Gld]],1) &amp; "    " &amp;VLOOKUP((tabDaten[[#This Row],[MandNr]]&amp;"x"&amp;LEFT(tabDaten[[#This Row],[Gld]],1)),tabGliederung[],2,FALSE)</f>
        <v xml:space="preserve">1    öffentliche Ordnung </v>
      </c>
      <c r="F2708" s="19" t="str">
        <f>LEFT(tabDaten[[#This Row],[Gld]],2) &amp; "    " &amp;VLOOKUP((tabDaten[[#This Row],[MandNr]]&amp;"x"&amp;LEFT(tabDaten[[#This Row],[Gld]],2)),tabGliederung[],2,FALSE)</f>
        <v xml:space="preserve">13    Feuerschutz </v>
      </c>
      <c r="G270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8" s="19" t="str">
        <f>LEFT(tabDaten[[#This Row],[Gld]],4) &amp; "    " &amp;VLOOKUP((tabDaten[[#This Row],[MandNr]]&amp;"x"&amp;LEFT(tabDaten[[#This Row],[Gld]],4)),tabGliederung[],2,FALSE)</f>
        <v xml:space="preserve">1303    Abteilung Fürfeld </v>
      </c>
      <c r="I2708" s="19" t="str">
        <f>IF(OR(LEFT(tabDaten[[#This Row],[Grp]],1)*1=3,LEFT(tabDaten[[#This Row],[Grp]],1)*1=9),LEFT(tabDaten[[#This Row],[Grp]],2),LEFT(tabDaten[[#This Row],[Grp]],1))</f>
        <v>6</v>
      </c>
      <c r="J2708" s="19" t="str">
        <f>VLOOKUP(tabDaten[[#This Row],[GrpKurz]],tabGruppierung[],2,FALSE)</f>
        <v>A   Sächlicher Verwaltungs- und Betriebsaufwand</v>
      </c>
      <c r="K270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1303-650000/20    Post- und Fernmeldegebühren   </v>
      </c>
      <c r="L2708" s="20">
        <f>IF(OR(tabDaten[[#This Row],[art]]="00",tabDaten[[#This Row],[art]]="10"),tabDaten[[#This Row],[Plan]],tabDaten[[#This Row],[Plan]]*-1)</f>
        <v>0</v>
      </c>
      <c r="M2708" s="21">
        <f>IF(OR(tabDaten[[#This Row],[art]]="00",tabDaten[[#This Row],[art]]="10",tabDaten[[#This Row],[art]]="60",tabDaten[[#This Row],[art]]="70"),tabDaten[[#This Row],[Rechnung]],tabDaten[[#This Row],[Rechnung]]*-1)</f>
        <v>-396.58</v>
      </c>
      <c r="N2708" s="44">
        <v>1</v>
      </c>
      <c r="O2708" s="45" t="s">
        <v>1336</v>
      </c>
      <c r="P2708" s="45" t="s">
        <v>1044</v>
      </c>
      <c r="Q2708" s="45" t="s">
        <v>1724</v>
      </c>
      <c r="R2708" s="45" t="s">
        <v>1058</v>
      </c>
      <c r="S2708" s="45" t="s">
        <v>1546</v>
      </c>
      <c r="T2708" s="44" t="s">
        <v>1920</v>
      </c>
      <c r="U2708" s="46">
        <v>0</v>
      </c>
      <c r="V2708" s="46">
        <v>396.58</v>
      </c>
    </row>
    <row r="2709" spans="2:22" x14ac:dyDescent="0.2">
      <c r="B2709" s="19" t="str">
        <f>IF(tabDaten[[#This Row],[MandNr]]="","Fehler",IF(tabDaten[[#This Row],[MandNr]]=1,"1 Stadt Bad Rappenau","2 Eigenbetrieb Stadtenwässerung"))</f>
        <v>1 Stadt Bad Rappenau</v>
      </c>
      <c r="C2709" s="19" t="str">
        <f>IF(OR(tabDaten[[#This Row],[art]]="00",tabDaten[[#This Row],[art]]="01",tabDaten[[#This Row],[art]]="60",tabDaten[[#This Row],[art]]="61"),"0 Verwaltungshaushalt","1 Vermögenshaushalt")</f>
        <v>0 Verwaltungshaushalt</v>
      </c>
      <c r="D2709" s="19" t="str">
        <f>VLOOKUP(tabDaten[[#This Row],[art]],tabKontenart[],2,FALSE)</f>
        <v>01 Ausgaben VerwaltungsHH</v>
      </c>
      <c r="E2709" s="19" t="str">
        <f>LEFT(tabDaten[[#This Row],[Gld]],1) &amp; "    " &amp;VLOOKUP((tabDaten[[#This Row],[MandNr]]&amp;"x"&amp;LEFT(tabDaten[[#This Row],[Gld]],1)),tabGliederung[],2,FALSE)</f>
        <v xml:space="preserve">1    öffentliche Ordnung </v>
      </c>
      <c r="F2709" s="19" t="str">
        <f>LEFT(tabDaten[[#This Row],[Gld]],2) &amp; "    " &amp;VLOOKUP((tabDaten[[#This Row],[MandNr]]&amp;"x"&amp;LEFT(tabDaten[[#This Row],[Gld]],2)),tabGliederung[],2,FALSE)</f>
        <v xml:space="preserve">13    Feuerschutz </v>
      </c>
      <c r="G270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09" s="19" t="str">
        <f>LEFT(tabDaten[[#This Row],[Gld]],4) &amp; "    " &amp;VLOOKUP((tabDaten[[#This Row],[MandNr]]&amp;"x"&amp;LEFT(tabDaten[[#This Row],[Gld]],4)),tabGliederung[],2,FALSE)</f>
        <v xml:space="preserve">1303    Abteilung Fürfeld </v>
      </c>
      <c r="I2709" s="19" t="str">
        <f>IF(OR(LEFT(tabDaten[[#This Row],[Grp]],1)*1=3,LEFT(tabDaten[[#This Row],[Grp]],1)*1=9),LEFT(tabDaten[[#This Row],[Grp]],2),LEFT(tabDaten[[#This Row],[Grp]],1))</f>
        <v>6</v>
      </c>
      <c r="J2709" s="19" t="str">
        <f>VLOOKUP(tabDaten[[#This Row],[GrpKurz]],tabGruppierung[],2,FALSE)</f>
        <v>A   Sächlicher Verwaltungs- und Betriebsaufwand</v>
      </c>
      <c r="K270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1303-679000/10    Bauhof   </v>
      </c>
      <c r="L2709" s="20">
        <f>IF(OR(tabDaten[[#This Row],[art]]="00",tabDaten[[#This Row],[art]]="10"),tabDaten[[#This Row],[Plan]],tabDaten[[#This Row],[Plan]]*-1)</f>
        <v>0</v>
      </c>
      <c r="M2709" s="21">
        <f>IF(OR(tabDaten[[#This Row],[art]]="00",tabDaten[[#This Row],[art]]="10",tabDaten[[#This Row],[art]]="60",tabDaten[[#This Row],[art]]="70"),tabDaten[[#This Row],[Rechnung]],tabDaten[[#This Row],[Rechnung]]*-1)</f>
        <v>-283.92</v>
      </c>
      <c r="N2709" s="44">
        <v>1</v>
      </c>
      <c r="O2709" s="45" t="s">
        <v>1336</v>
      </c>
      <c r="P2709" s="45" t="s">
        <v>1044</v>
      </c>
      <c r="Q2709" s="45" t="s">
        <v>1728</v>
      </c>
      <c r="R2709" s="45" t="s">
        <v>1024</v>
      </c>
      <c r="S2709" s="45" t="s">
        <v>1546</v>
      </c>
      <c r="T2709" s="44" t="s">
        <v>1924</v>
      </c>
      <c r="U2709" s="46">
        <v>0</v>
      </c>
      <c r="V2709" s="46">
        <v>283.92</v>
      </c>
    </row>
    <row r="2710" spans="2:22" x14ac:dyDescent="0.2">
      <c r="B2710" s="19" t="str">
        <f>IF(tabDaten[[#This Row],[MandNr]]="","Fehler",IF(tabDaten[[#This Row],[MandNr]]=1,"1 Stadt Bad Rappenau","2 Eigenbetrieb Stadtenwässerung"))</f>
        <v>1 Stadt Bad Rappenau</v>
      </c>
      <c r="C2710" s="19" t="str">
        <f>IF(OR(tabDaten[[#This Row],[art]]="00",tabDaten[[#This Row],[art]]="01",tabDaten[[#This Row],[art]]="60",tabDaten[[#This Row],[art]]="61"),"0 Verwaltungshaushalt","1 Vermögenshaushalt")</f>
        <v>0 Verwaltungshaushalt</v>
      </c>
      <c r="D2710" s="19" t="str">
        <f>VLOOKUP(tabDaten[[#This Row],[art]],tabKontenart[],2,FALSE)</f>
        <v>01 Ausgaben VerwaltungsHH</v>
      </c>
      <c r="E2710" s="19" t="str">
        <f>LEFT(tabDaten[[#This Row],[Gld]],1) &amp; "    " &amp;VLOOKUP((tabDaten[[#This Row],[MandNr]]&amp;"x"&amp;LEFT(tabDaten[[#This Row],[Gld]],1)),tabGliederung[],2,FALSE)</f>
        <v xml:space="preserve">1    öffentliche Ordnung </v>
      </c>
      <c r="F2710" s="19" t="str">
        <f>LEFT(tabDaten[[#This Row],[Gld]],2) &amp; "    " &amp;VLOOKUP((tabDaten[[#This Row],[MandNr]]&amp;"x"&amp;LEFT(tabDaten[[#This Row],[Gld]],2)),tabGliederung[],2,FALSE)</f>
        <v xml:space="preserve">13    Feuerschutz </v>
      </c>
      <c r="G271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0" s="19" t="str">
        <f>LEFT(tabDaten[[#This Row],[Gld]],4) &amp; "    " &amp;VLOOKUP((tabDaten[[#This Row],[MandNr]]&amp;"x"&amp;LEFT(tabDaten[[#This Row],[Gld]],4)),tabGliederung[],2,FALSE)</f>
        <v xml:space="preserve">1304    Abteilung Grombach </v>
      </c>
      <c r="I2710" s="19" t="str">
        <f>IF(OR(LEFT(tabDaten[[#This Row],[Grp]],1)*1=3,LEFT(tabDaten[[#This Row],[Grp]],1)*1=9),LEFT(tabDaten[[#This Row],[Grp]],2),LEFT(tabDaten[[#This Row],[Grp]],1))</f>
        <v>5</v>
      </c>
      <c r="J2710" s="19" t="str">
        <f>VLOOKUP(tabDaten[[#This Row],[GrpKurz]],tabGruppierung[],2,FALSE)</f>
        <v>A   Sächlicher Verwaltungs- und Betriebsaufwand</v>
      </c>
      <c r="K271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1304-550000/10    Treibstoffe   </v>
      </c>
      <c r="L2710" s="20">
        <f>IF(OR(tabDaten[[#This Row],[art]]="00",tabDaten[[#This Row],[art]]="10"),tabDaten[[#This Row],[Plan]],tabDaten[[#This Row],[Plan]]*-1)</f>
        <v>0</v>
      </c>
      <c r="M2710" s="21">
        <f>IF(OR(tabDaten[[#This Row],[art]]="00",tabDaten[[#This Row],[art]]="10",tabDaten[[#This Row],[art]]="60",tabDaten[[#This Row],[art]]="70"),tabDaten[[#This Row],[Rechnung]],tabDaten[[#This Row],[Rechnung]]*-1)</f>
        <v>-751.1</v>
      </c>
      <c r="N2710" s="44">
        <v>1</v>
      </c>
      <c r="O2710" s="45" t="s">
        <v>1336</v>
      </c>
      <c r="P2710" s="45" t="s">
        <v>1045</v>
      </c>
      <c r="Q2710" s="45" t="s">
        <v>1716</v>
      </c>
      <c r="R2710" s="45" t="s">
        <v>1024</v>
      </c>
      <c r="S2710" s="45" t="s">
        <v>1546</v>
      </c>
      <c r="T2710" s="44" t="s">
        <v>1918</v>
      </c>
      <c r="U2710" s="46">
        <v>0</v>
      </c>
      <c r="V2710" s="46">
        <v>751.1</v>
      </c>
    </row>
    <row r="2711" spans="2:22" x14ac:dyDescent="0.2">
      <c r="B2711" s="19" t="str">
        <f>IF(tabDaten[[#This Row],[MandNr]]="","Fehler",IF(tabDaten[[#This Row],[MandNr]]=1,"1 Stadt Bad Rappenau","2 Eigenbetrieb Stadtenwässerung"))</f>
        <v>1 Stadt Bad Rappenau</v>
      </c>
      <c r="C2711" s="19" t="str">
        <f>IF(OR(tabDaten[[#This Row],[art]]="00",tabDaten[[#This Row],[art]]="01",tabDaten[[#This Row],[art]]="60",tabDaten[[#This Row],[art]]="61"),"0 Verwaltungshaushalt","1 Vermögenshaushalt")</f>
        <v>0 Verwaltungshaushalt</v>
      </c>
      <c r="D2711" s="19" t="str">
        <f>VLOOKUP(tabDaten[[#This Row],[art]],tabKontenart[],2,FALSE)</f>
        <v>01 Ausgaben VerwaltungsHH</v>
      </c>
      <c r="E2711" s="19" t="str">
        <f>LEFT(tabDaten[[#This Row],[Gld]],1) &amp; "    " &amp;VLOOKUP((tabDaten[[#This Row],[MandNr]]&amp;"x"&amp;LEFT(tabDaten[[#This Row],[Gld]],1)),tabGliederung[],2,FALSE)</f>
        <v xml:space="preserve">1    öffentliche Ordnung </v>
      </c>
      <c r="F2711" s="19" t="str">
        <f>LEFT(tabDaten[[#This Row],[Gld]],2) &amp; "    " &amp;VLOOKUP((tabDaten[[#This Row],[MandNr]]&amp;"x"&amp;LEFT(tabDaten[[#This Row],[Gld]],2)),tabGliederung[],2,FALSE)</f>
        <v xml:space="preserve">13    Feuerschutz </v>
      </c>
      <c r="G271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1" s="19" t="str">
        <f>LEFT(tabDaten[[#This Row],[Gld]],4) &amp; "    " &amp;VLOOKUP((tabDaten[[#This Row],[MandNr]]&amp;"x"&amp;LEFT(tabDaten[[#This Row],[Gld]],4)),tabGliederung[],2,FALSE)</f>
        <v xml:space="preserve">1304    Abteilung Grombach </v>
      </c>
      <c r="I2711" s="19" t="str">
        <f>IF(OR(LEFT(tabDaten[[#This Row],[Grp]],1)*1=3,LEFT(tabDaten[[#This Row],[Grp]],1)*1=9),LEFT(tabDaten[[#This Row],[Grp]],2),LEFT(tabDaten[[#This Row],[Grp]],1))</f>
        <v>5</v>
      </c>
      <c r="J2711" s="19" t="str">
        <f>VLOOKUP(tabDaten[[#This Row],[GrpKurz]],tabGruppierung[],2,FALSE)</f>
        <v>A   Sächlicher Verwaltungs- und Betriebsaufwand</v>
      </c>
      <c r="K271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1304-550000/20    Instandhaltung/Reparaturen   </v>
      </c>
      <c r="L2711" s="20">
        <f>IF(OR(tabDaten[[#This Row],[art]]="00",tabDaten[[#This Row],[art]]="10"),tabDaten[[#This Row],[Plan]],tabDaten[[#This Row],[Plan]]*-1)</f>
        <v>0</v>
      </c>
      <c r="M2711" s="21">
        <f>IF(OR(tabDaten[[#This Row],[art]]="00",tabDaten[[#This Row],[art]]="10",tabDaten[[#This Row],[art]]="60",tabDaten[[#This Row],[art]]="70"),tabDaten[[#This Row],[Rechnung]],tabDaten[[#This Row],[Rechnung]]*-1)</f>
        <v>-3220.05</v>
      </c>
      <c r="N2711" s="44">
        <v>1</v>
      </c>
      <c r="O2711" s="45" t="s">
        <v>1336</v>
      </c>
      <c r="P2711" s="45" t="s">
        <v>1045</v>
      </c>
      <c r="Q2711" s="45" t="s">
        <v>1716</v>
      </c>
      <c r="R2711" s="45" t="s">
        <v>1058</v>
      </c>
      <c r="S2711" s="45" t="s">
        <v>1546</v>
      </c>
      <c r="T2711" s="44" t="s">
        <v>1926</v>
      </c>
      <c r="U2711" s="46">
        <v>0</v>
      </c>
      <c r="V2711" s="46">
        <v>3220.05</v>
      </c>
    </row>
    <row r="2712" spans="2:22" x14ac:dyDescent="0.2">
      <c r="B2712" s="19" t="str">
        <f>IF(tabDaten[[#This Row],[MandNr]]="","Fehler",IF(tabDaten[[#This Row],[MandNr]]=1,"1 Stadt Bad Rappenau","2 Eigenbetrieb Stadtenwässerung"))</f>
        <v>1 Stadt Bad Rappenau</v>
      </c>
      <c r="C2712" s="19" t="str">
        <f>IF(OR(tabDaten[[#This Row],[art]]="00",tabDaten[[#This Row],[art]]="01",tabDaten[[#This Row],[art]]="60",tabDaten[[#This Row],[art]]="61"),"0 Verwaltungshaushalt","1 Vermögenshaushalt")</f>
        <v>0 Verwaltungshaushalt</v>
      </c>
      <c r="D2712" s="19" t="str">
        <f>VLOOKUP(tabDaten[[#This Row],[art]],tabKontenart[],2,FALSE)</f>
        <v>01 Ausgaben VerwaltungsHH</v>
      </c>
      <c r="E2712" s="19" t="str">
        <f>LEFT(tabDaten[[#This Row],[Gld]],1) &amp; "    " &amp;VLOOKUP((tabDaten[[#This Row],[MandNr]]&amp;"x"&amp;LEFT(tabDaten[[#This Row],[Gld]],1)),tabGliederung[],2,FALSE)</f>
        <v xml:space="preserve">1    öffentliche Ordnung </v>
      </c>
      <c r="F2712" s="19" t="str">
        <f>LEFT(tabDaten[[#This Row],[Gld]],2) &amp; "    " &amp;VLOOKUP((tabDaten[[#This Row],[MandNr]]&amp;"x"&amp;LEFT(tabDaten[[#This Row],[Gld]],2)),tabGliederung[],2,FALSE)</f>
        <v xml:space="preserve">13    Feuerschutz </v>
      </c>
      <c r="G271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2" s="19" t="str">
        <f>LEFT(tabDaten[[#This Row],[Gld]],4) &amp; "    " &amp;VLOOKUP((tabDaten[[#This Row],[MandNr]]&amp;"x"&amp;LEFT(tabDaten[[#This Row],[Gld]],4)),tabGliederung[],2,FALSE)</f>
        <v xml:space="preserve">1304    Abteilung Grombach </v>
      </c>
      <c r="I2712" s="19" t="str">
        <f>IF(OR(LEFT(tabDaten[[#This Row],[Grp]],1)*1=3,LEFT(tabDaten[[#This Row],[Grp]],1)*1=9),LEFT(tabDaten[[#This Row],[Grp]],2),LEFT(tabDaten[[#This Row],[Grp]],1))</f>
        <v>5</v>
      </c>
      <c r="J2712" s="19" t="str">
        <f>VLOOKUP(tabDaten[[#This Row],[GrpKurz]],tabGruppierung[],2,FALSE)</f>
        <v>A   Sächlicher Verwaltungs- und Betriebsaufwand</v>
      </c>
      <c r="K271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1304-550000/30    Steuern und Versicherungen   </v>
      </c>
      <c r="L2712" s="20">
        <f>IF(OR(tabDaten[[#This Row],[art]]="00",tabDaten[[#This Row],[art]]="10"),tabDaten[[#This Row],[Plan]],tabDaten[[#This Row],[Plan]]*-1)</f>
        <v>0</v>
      </c>
      <c r="M2712" s="21">
        <f>IF(OR(tabDaten[[#This Row],[art]]="00",tabDaten[[#This Row],[art]]="10",tabDaten[[#This Row],[art]]="60",tabDaten[[#This Row],[art]]="70"),tabDaten[[#This Row],[Rechnung]],tabDaten[[#This Row],[Rechnung]]*-1)</f>
        <v>-289.41000000000003</v>
      </c>
      <c r="N2712" s="44">
        <v>1</v>
      </c>
      <c r="O2712" s="45" t="s">
        <v>1336</v>
      </c>
      <c r="P2712" s="45" t="s">
        <v>1045</v>
      </c>
      <c r="Q2712" s="45" t="s">
        <v>1716</v>
      </c>
      <c r="R2712" s="45" t="s">
        <v>1111</v>
      </c>
      <c r="S2712" s="45" t="s">
        <v>1546</v>
      </c>
      <c r="T2712" s="44" t="s">
        <v>260</v>
      </c>
      <c r="U2712" s="46">
        <v>0</v>
      </c>
      <c r="V2712" s="46">
        <v>289.41000000000003</v>
      </c>
    </row>
    <row r="2713" spans="2:22" x14ac:dyDescent="0.2">
      <c r="B2713" s="19" t="str">
        <f>IF(tabDaten[[#This Row],[MandNr]]="","Fehler",IF(tabDaten[[#This Row],[MandNr]]=1,"1 Stadt Bad Rappenau","2 Eigenbetrieb Stadtenwässerung"))</f>
        <v>1 Stadt Bad Rappenau</v>
      </c>
      <c r="C2713" s="19" t="str">
        <f>IF(OR(tabDaten[[#This Row],[art]]="00",tabDaten[[#This Row],[art]]="01",tabDaten[[#This Row],[art]]="60",tabDaten[[#This Row],[art]]="61"),"0 Verwaltungshaushalt","1 Vermögenshaushalt")</f>
        <v>0 Verwaltungshaushalt</v>
      </c>
      <c r="D2713" s="19" t="str">
        <f>VLOOKUP(tabDaten[[#This Row],[art]],tabKontenart[],2,FALSE)</f>
        <v>01 Ausgaben VerwaltungsHH</v>
      </c>
      <c r="E2713" s="19" t="str">
        <f>LEFT(tabDaten[[#This Row],[Gld]],1) &amp; "    " &amp;VLOOKUP((tabDaten[[#This Row],[MandNr]]&amp;"x"&amp;LEFT(tabDaten[[#This Row],[Gld]],1)),tabGliederung[],2,FALSE)</f>
        <v xml:space="preserve">1    öffentliche Ordnung </v>
      </c>
      <c r="F2713" s="19" t="str">
        <f>LEFT(tabDaten[[#This Row],[Gld]],2) &amp; "    " &amp;VLOOKUP((tabDaten[[#This Row],[MandNr]]&amp;"x"&amp;LEFT(tabDaten[[#This Row],[Gld]],2)),tabGliederung[],2,FALSE)</f>
        <v xml:space="preserve">13    Feuerschutz </v>
      </c>
      <c r="G271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3" s="19" t="str">
        <f>LEFT(tabDaten[[#This Row],[Gld]],4) &amp; "    " &amp;VLOOKUP((tabDaten[[#This Row],[MandNr]]&amp;"x"&amp;LEFT(tabDaten[[#This Row],[Gld]],4)),tabGliederung[],2,FALSE)</f>
        <v xml:space="preserve">1304    Abteilung Grombach </v>
      </c>
      <c r="I2713" s="19" t="str">
        <f>IF(OR(LEFT(tabDaten[[#This Row],[Grp]],1)*1=3,LEFT(tabDaten[[#This Row],[Grp]],1)*1=9),LEFT(tabDaten[[#This Row],[Grp]],2),LEFT(tabDaten[[#This Row],[Grp]],1))</f>
        <v>6</v>
      </c>
      <c r="J2713" s="19" t="str">
        <f>VLOOKUP(tabDaten[[#This Row],[GrpKurz]],tabGruppierung[],2,FALSE)</f>
        <v>A   Sächlicher Verwaltungs- und Betriebsaufwand</v>
      </c>
      <c r="K271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1304-650000/10    Bücher und Zeitschriften   </v>
      </c>
      <c r="L2713" s="20">
        <f>IF(OR(tabDaten[[#This Row],[art]]="00",tabDaten[[#This Row],[art]]="10"),tabDaten[[#This Row],[Plan]],tabDaten[[#This Row],[Plan]]*-1)</f>
        <v>0</v>
      </c>
      <c r="M2713" s="21">
        <f>IF(OR(tabDaten[[#This Row],[art]]="00",tabDaten[[#This Row],[art]]="10",tabDaten[[#This Row],[art]]="60",tabDaten[[#This Row],[art]]="70"),tabDaten[[#This Row],[Rechnung]],tabDaten[[#This Row],[Rechnung]]*-1)</f>
        <v>-178.59</v>
      </c>
      <c r="N2713" s="44">
        <v>1</v>
      </c>
      <c r="O2713" s="45" t="s">
        <v>1336</v>
      </c>
      <c r="P2713" s="45" t="s">
        <v>1045</v>
      </c>
      <c r="Q2713" s="45" t="s">
        <v>1724</v>
      </c>
      <c r="R2713" s="45" t="s">
        <v>1024</v>
      </c>
      <c r="S2713" s="45" t="s">
        <v>1546</v>
      </c>
      <c r="T2713" s="44" t="s">
        <v>1919</v>
      </c>
      <c r="U2713" s="46">
        <v>0</v>
      </c>
      <c r="V2713" s="46">
        <v>178.59</v>
      </c>
    </row>
    <row r="2714" spans="2:22" x14ac:dyDescent="0.2">
      <c r="B2714" s="19" t="str">
        <f>IF(tabDaten[[#This Row],[MandNr]]="","Fehler",IF(tabDaten[[#This Row],[MandNr]]=1,"1 Stadt Bad Rappenau","2 Eigenbetrieb Stadtenwässerung"))</f>
        <v>1 Stadt Bad Rappenau</v>
      </c>
      <c r="C2714" s="19" t="str">
        <f>IF(OR(tabDaten[[#This Row],[art]]="00",tabDaten[[#This Row],[art]]="01",tabDaten[[#This Row],[art]]="60",tabDaten[[#This Row],[art]]="61"),"0 Verwaltungshaushalt","1 Vermögenshaushalt")</f>
        <v>0 Verwaltungshaushalt</v>
      </c>
      <c r="D2714" s="19" t="str">
        <f>VLOOKUP(tabDaten[[#This Row],[art]],tabKontenart[],2,FALSE)</f>
        <v>01 Ausgaben VerwaltungsHH</v>
      </c>
      <c r="E2714" s="19" t="str">
        <f>LEFT(tabDaten[[#This Row],[Gld]],1) &amp; "    " &amp;VLOOKUP((tabDaten[[#This Row],[MandNr]]&amp;"x"&amp;LEFT(tabDaten[[#This Row],[Gld]],1)),tabGliederung[],2,FALSE)</f>
        <v xml:space="preserve">1    öffentliche Ordnung </v>
      </c>
      <c r="F2714" s="19" t="str">
        <f>LEFT(tabDaten[[#This Row],[Gld]],2) &amp; "    " &amp;VLOOKUP((tabDaten[[#This Row],[MandNr]]&amp;"x"&amp;LEFT(tabDaten[[#This Row],[Gld]],2)),tabGliederung[],2,FALSE)</f>
        <v xml:space="preserve">13    Feuerschutz </v>
      </c>
      <c r="G271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4" s="19" t="str">
        <f>LEFT(tabDaten[[#This Row],[Gld]],4) &amp; "    " &amp;VLOOKUP((tabDaten[[#This Row],[MandNr]]&amp;"x"&amp;LEFT(tabDaten[[#This Row],[Gld]],4)),tabGliederung[],2,FALSE)</f>
        <v xml:space="preserve">1304    Abteilung Grombach </v>
      </c>
      <c r="I2714" s="19" t="str">
        <f>IF(OR(LEFT(tabDaten[[#This Row],[Grp]],1)*1=3,LEFT(tabDaten[[#This Row],[Grp]],1)*1=9),LEFT(tabDaten[[#This Row],[Grp]],2),LEFT(tabDaten[[#This Row],[Grp]],1))</f>
        <v>6</v>
      </c>
      <c r="J2714" s="19" t="str">
        <f>VLOOKUP(tabDaten[[#This Row],[GrpKurz]],tabGruppierung[],2,FALSE)</f>
        <v>A   Sächlicher Verwaltungs- und Betriebsaufwand</v>
      </c>
      <c r="K271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1304-650000/20    Post- und Fernmeldegebühren   </v>
      </c>
      <c r="L2714" s="20">
        <f>IF(OR(tabDaten[[#This Row],[art]]="00",tabDaten[[#This Row],[art]]="10"),tabDaten[[#This Row],[Plan]],tabDaten[[#This Row],[Plan]]*-1)</f>
        <v>0</v>
      </c>
      <c r="M2714" s="21">
        <f>IF(OR(tabDaten[[#This Row],[art]]="00",tabDaten[[#This Row],[art]]="10",tabDaten[[#This Row],[art]]="60",tabDaten[[#This Row],[art]]="70"),tabDaten[[#This Row],[Rechnung]],tabDaten[[#This Row],[Rechnung]]*-1)</f>
        <v>-402.3</v>
      </c>
      <c r="N2714" s="44">
        <v>1</v>
      </c>
      <c r="O2714" s="45" t="s">
        <v>1336</v>
      </c>
      <c r="P2714" s="45" t="s">
        <v>1045</v>
      </c>
      <c r="Q2714" s="45" t="s">
        <v>1724</v>
      </c>
      <c r="R2714" s="45" t="s">
        <v>1058</v>
      </c>
      <c r="S2714" s="45" t="s">
        <v>1546</v>
      </c>
      <c r="T2714" s="44" t="s">
        <v>1920</v>
      </c>
      <c r="U2714" s="46">
        <v>0</v>
      </c>
      <c r="V2714" s="46">
        <v>402.3</v>
      </c>
    </row>
    <row r="2715" spans="2:22" x14ac:dyDescent="0.2">
      <c r="B2715" s="19" t="str">
        <f>IF(tabDaten[[#This Row],[MandNr]]="","Fehler",IF(tabDaten[[#This Row],[MandNr]]=1,"1 Stadt Bad Rappenau","2 Eigenbetrieb Stadtenwässerung"))</f>
        <v>1 Stadt Bad Rappenau</v>
      </c>
      <c r="C2715" s="19" t="str">
        <f>IF(OR(tabDaten[[#This Row],[art]]="00",tabDaten[[#This Row],[art]]="01",tabDaten[[#This Row],[art]]="60",tabDaten[[#This Row],[art]]="61"),"0 Verwaltungshaushalt","1 Vermögenshaushalt")</f>
        <v>0 Verwaltungshaushalt</v>
      </c>
      <c r="D2715" s="19" t="str">
        <f>VLOOKUP(tabDaten[[#This Row],[art]],tabKontenart[],2,FALSE)</f>
        <v>01 Ausgaben VerwaltungsHH</v>
      </c>
      <c r="E2715" s="19" t="str">
        <f>LEFT(tabDaten[[#This Row],[Gld]],1) &amp; "    " &amp;VLOOKUP((tabDaten[[#This Row],[MandNr]]&amp;"x"&amp;LEFT(tabDaten[[#This Row],[Gld]],1)),tabGliederung[],2,FALSE)</f>
        <v xml:space="preserve">1    öffentliche Ordnung </v>
      </c>
      <c r="F2715" s="19" t="str">
        <f>LEFT(tabDaten[[#This Row],[Gld]],2) &amp; "    " &amp;VLOOKUP((tabDaten[[#This Row],[MandNr]]&amp;"x"&amp;LEFT(tabDaten[[#This Row],[Gld]],2)),tabGliederung[],2,FALSE)</f>
        <v xml:space="preserve">13    Feuerschutz </v>
      </c>
      <c r="G271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5" s="19" t="str">
        <f>LEFT(tabDaten[[#This Row],[Gld]],4) &amp; "    " &amp;VLOOKUP((tabDaten[[#This Row],[MandNr]]&amp;"x"&amp;LEFT(tabDaten[[#This Row],[Gld]],4)),tabGliederung[],2,FALSE)</f>
        <v xml:space="preserve">1304    Abteilung Grombach </v>
      </c>
      <c r="I2715" s="19" t="str">
        <f>IF(OR(LEFT(tabDaten[[#This Row],[Grp]],1)*1=3,LEFT(tabDaten[[#This Row],[Grp]],1)*1=9),LEFT(tabDaten[[#This Row],[Grp]],2),LEFT(tabDaten[[#This Row],[Grp]],1))</f>
        <v>6</v>
      </c>
      <c r="J2715" s="19" t="str">
        <f>VLOOKUP(tabDaten[[#This Row],[GrpKurz]],tabGruppierung[],2,FALSE)</f>
        <v>A   Sächlicher Verwaltungs- und Betriebsaufwand</v>
      </c>
      <c r="K271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1304-679000/10    Bauhof   </v>
      </c>
      <c r="L2715" s="20">
        <f>IF(OR(tabDaten[[#This Row],[art]]="00",tabDaten[[#This Row],[art]]="10"),tabDaten[[#This Row],[Plan]],tabDaten[[#This Row],[Plan]]*-1)</f>
        <v>0</v>
      </c>
      <c r="M2715" s="21">
        <f>IF(OR(tabDaten[[#This Row],[art]]="00",tabDaten[[#This Row],[art]]="10",tabDaten[[#This Row],[art]]="60",tabDaten[[#This Row],[art]]="70"),tabDaten[[#This Row],[Rechnung]],tabDaten[[#This Row],[Rechnung]]*-1)</f>
        <v>-283.92</v>
      </c>
      <c r="N2715" s="44">
        <v>1</v>
      </c>
      <c r="O2715" s="45" t="s">
        <v>1336</v>
      </c>
      <c r="P2715" s="45" t="s">
        <v>1045</v>
      </c>
      <c r="Q2715" s="45" t="s">
        <v>1728</v>
      </c>
      <c r="R2715" s="45" t="s">
        <v>1024</v>
      </c>
      <c r="S2715" s="45" t="s">
        <v>1546</v>
      </c>
      <c r="T2715" s="44" t="s">
        <v>1924</v>
      </c>
      <c r="U2715" s="46">
        <v>0</v>
      </c>
      <c r="V2715" s="46">
        <v>283.92</v>
      </c>
    </row>
    <row r="2716" spans="2:22" x14ac:dyDescent="0.2">
      <c r="B2716" s="19" t="str">
        <f>IF(tabDaten[[#This Row],[MandNr]]="","Fehler",IF(tabDaten[[#This Row],[MandNr]]=1,"1 Stadt Bad Rappenau","2 Eigenbetrieb Stadtenwässerung"))</f>
        <v>1 Stadt Bad Rappenau</v>
      </c>
      <c r="C2716" s="19" t="str">
        <f>IF(OR(tabDaten[[#This Row],[art]]="00",tabDaten[[#This Row],[art]]="01",tabDaten[[#This Row],[art]]="60",tabDaten[[#This Row],[art]]="61"),"0 Verwaltungshaushalt","1 Vermögenshaushalt")</f>
        <v>0 Verwaltungshaushalt</v>
      </c>
      <c r="D2716" s="19" t="str">
        <f>VLOOKUP(tabDaten[[#This Row],[art]],tabKontenart[],2,FALSE)</f>
        <v>01 Ausgaben VerwaltungsHH</v>
      </c>
      <c r="E2716" s="19" t="str">
        <f>LEFT(tabDaten[[#This Row],[Gld]],1) &amp; "    " &amp;VLOOKUP((tabDaten[[#This Row],[MandNr]]&amp;"x"&amp;LEFT(tabDaten[[#This Row],[Gld]],1)),tabGliederung[],2,FALSE)</f>
        <v xml:space="preserve">1    öffentliche Ordnung </v>
      </c>
      <c r="F2716" s="19" t="str">
        <f>LEFT(tabDaten[[#This Row],[Gld]],2) &amp; "    " &amp;VLOOKUP((tabDaten[[#This Row],[MandNr]]&amp;"x"&amp;LEFT(tabDaten[[#This Row],[Gld]],2)),tabGliederung[],2,FALSE)</f>
        <v xml:space="preserve">13    Feuerschutz </v>
      </c>
      <c r="G271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6" s="19" t="str">
        <f>LEFT(tabDaten[[#This Row],[Gld]],4) &amp; "    " &amp;VLOOKUP((tabDaten[[#This Row],[MandNr]]&amp;"x"&amp;LEFT(tabDaten[[#This Row],[Gld]],4)),tabGliederung[],2,FALSE)</f>
        <v xml:space="preserve">1305    Abteilung Heinsheim </v>
      </c>
      <c r="I2716" s="19" t="str">
        <f>IF(OR(LEFT(tabDaten[[#This Row],[Grp]],1)*1=3,LEFT(tabDaten[[#This Row],[Grp]],1)*1=9),LEFT(tabDaten[[#This Row],[Grp]],2),LEFT(tabDaten[[#This Row],[Grp]],1))</f>
        <v>5</v>
      </c>
      <c r="J2716" s="19" t="str">
        <f>VLOOKUP(tabDaten[[#This Row],[GrpKurz]],tabGruppierung[],2,FALSE)</f>
        <v>A   Sächlicher Verwaltungs- und Betriebsaufwand</v>
      </c>
      <c r="K271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1305-550000/10    Treibstoffe   </v>
      </c>
      <c r="L2716" s="20">
        <f>IF(OR(tabDaten[[#This Row],[art]]="00",tabDaten[[#This Row],[art]]="10"),tabDaten[[#This Row],[Plan]],tabDaten[[#This Row],[Plan]]*-1)</f>
        <v>0</v>
      </c>
      <c r="M2716" s="21">
        <f>IF(OR(tabDaten[[#This Row],[art]]="00",tabDaten[[#This Row],[art]]="10",tabDaten[[#This Row],[art]]="60",tabDaten[[#This Row],[art]]="70"),tabDaten[[#This Row],[Rechnung]],tabDaten[[#This Row],[Rechnung]]*-1)</f>
        <v>-342.02</v>
      </c>
      <c r="N2716" s="44">
        <v>1</v>
      </c>
      <c r="O2716" s="45" t="s">
        <v>1336</v>
      </c>
      <c r="P2716" s="45" t="s">
        <v>1046</v>
      </c>
      <c r="Q2716" s="45" t="s">
        <v>1716</v>
      </c>
      <c r="R2716" s="45" t="s">
        <v>1024</v>
      </c>
      <c r="S2716" s="45" t="s">
        <v>1546</v>
      </c>
      <c r="T2716" s="44" t="s">
        <v>1918</v>
      </c>
      <c r="U2716" s="46">
        <v>0</v>
      </c>
      <c r="V2716" s="46">
        <v>342.02</v>
      </c>
    </row>
    <row r="2717" spans="2:22" x14ac:dyDescent="0.2">
      <c r="B2717" s="19" t="str">
        <f>IF(tabDaten[[#This Row],[MandNr]]="","Fehler",IF(tabDaten[[#This Row],[MandNr]]=1,"1 Stadt Bad Rappenau","2 Eigenbetrieb Stadtenwässerung"))</f>
        <v>1 Stadt Bad Rappenau</v>
      </c>
      <c r="C2717" s="19" t="str">
        <f>IF(OR(tabDaten[[#This Row],[art]]="00",tabDaten[[#This Row],[art]]="01",tabDaten[[#This Row],[art]]="60",tabDaten[[#This Row],[art]]="61"),"0 Verwaltungshaushalt","1 Vermögenshaushalt")</f>
        <v>0 Verwaltungshaushalt</v>
      </c>
      <c r="D2717" s="19" t="str">
        <f>VLOOKUP(tabDaten[[#This Row],[art]],tabKontenart[],2,FALSE)</f>
        <v>01 Ausgaben VerwaltungsHH</v>
      </c>
      <c r="E2717" s="19" t="str">
        <f>LEFT(tabDaten[[#This Row],[Gld]],1) &amp; "    " &amp;VLOOKUP((tabDaten[[#This Row],[MandNr]]&amp;"x"&amp;LEFT(tabDaten[[#This Row],[Gld]],1)),tabGliederung[],2,FALSE)</f>
        <v xml:space="preserve">1    öffentliche Ordnung </v>
      </c>
      <c r="F2717" s="19" t="str">
        <f>LEFT(tabDaten[[#This Row],[Gld]],2) &amp; "    " &amp;VLOOKUP((tabDaten[[#This Row],[MandNr]]&amp;"x"&amp;LEFT(tabDaten[[#This Row],[Gld]],2)),tabGliederung[],2,FALSE)</f>
        <v xml:space="preserve">13    Feuerschutz </v>
      </c>
      <c r="G271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7" s="19" t="str">
        <f>LEFT(tabDaten[[#This Row],[Gld]],4) &amp; "    " &amp;VLOOKUP((tabDaten[[#This Row],[MandNr]]&amp;"x"&amp;LEFT(tabDaten[[#This Row],[Gld]],4)),tabGliederung[],2,FALSE)</f>
        <v xml:space="preserve">1305    Abteilung Heinsheim </v>
      </c>
      <c r="I2717" s="19" t="str">
        <f>IF(OR(LEFT(tabDaten[[#This Row],[Grp]],1)*1=3,LEFT(tabDaten[[#This Row],[Grp]],1)*1=9),LEFT(tabDaten[[#This Row],[Grp]],2),LEFT(tabDaten[[#This Row],[Grp]],1))</f>
        <v>5</v>
      </c>
      <c r="J2717" s="19" t="str">
        <f>VLOOKUP(tabDaten[[#This Row],[GrpKurz]],tabGruppierung[],2,FALSE)</f>
        <v>A   Sächlicher Verwaltungs- und Betriebsaufwand</v>
      </c>
      <c r="K271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1305-550000/20    Instandhaltung/Reparaturen   </v>
      </c>
      <c r="L2717" s="20">
        <f>IF(OR(tabDaten[[#This Row],[art]]="00",tabDaten[[#This Row],[art]]="10"),tabDaten[[#This Row],[Plan]],tabDaten[[#This Row],[Plan]]*-1)</f>
        <v>0</v>
      </c>
      <c r="M2717" s="21">
        <f>IF(OR(tabDaten[[#This Row],[art]]="00",tabDaten[[#This Row],[art]]="10",tabDaten[[#This Row],[art]]="60",tabDaten[[#This Row],[art]]="70"),tabDaten[[#This Row],[Rechnung]],tabDaten[[#This Row],[Rechnung]]*-1)</f>
        <v>-311.79000000000002</v>
      </c>
      <c r="N2717" s="44">
        <v>1</v>
      </c>
      <c r="O2717" s="45" t="s">
        <v>1336</v>
      </c>
      <c r="P2717" s="45" t="s">
        <v>1046</v>
      </c>
      <c r="Q2717" s="45" t="s">
        <v>1716</v>
      </c>
      <c r="R2717" s="45" t="s">
        <v>1058</v>
      </c>
      <c r="S2717" s="45" t="s">
        <v>1546</v>
      </c>
      <c r="T2717" s="44" t="s">
        <v>1926</v>
      </c>
      <c r="U2717" s="46">
        <v>0</v>
      </c>
      <c r="V2717" s="46">
        <v>311.79000000000002</v>
      </c>
    </row>
    <row r="2718" spans="2:22" x14ac:dyDescent="0.2">
      <c r="B2718" s="19" t="str">
        <f>IF(tabDaten[[#This Row],[MandNr]]="","Fehler",IF(tabDaten[[#This Row],[MandNr]]=1,"1 Stadt Bad Rappenau","2 Eigenbetrieb Stadtenwässerung"))</f>
        <v>1 Stadt Bad Rappenau</v>
      </c>
      <c r="C2718" s="19" t="str">
        <f>IF(OR(tabDaten[[#This Row],[art]]="00",tabDaten[[#This Row],[art]]="01",tabDaten[[#This Row],[art]]="60",tabDaten[[#This Row],[art]]="61"),"0 Verwaltungshaushalt","1 Vermögenshaushalt")</f>
        <v>0 Verwaltungshaushalt</v>
      </c>
      <c r="D2718" s="19" t="str">
        <f>VLOOKUP(tabDaten[[#This Row],[art]],tabKontenart[],2,FALSE)</f>
        <v>01 Ausgaben VerwaltungsHH</v>
      </c>
      <c r="E2718" s="19" t="str">
        <f>LEFT(tabDaten[[#This Row],[Gld]],1) &amp; "    " &amp;VLOOKUP((tabDaten[[#This Row],[MandNr]]&amp;"x"&amp;LEFT(tabDaten[[#This Row],[Gld]],1)),tabGliederung[],2,FALSE)</f>
        <v xml:space="preserve">1    öffentliche Ordnung </v>
      </c>
      <c r="F2718" s="19" t="str">
        <f>LEFT(tabDaten[[#This Row],[Gld]],2) &amp; "    " &amp;VLOOKUP((tabDaten[[#This Row],[MandNr]]&amp;"x"&amp;LEFT(tabDaten[[#This Row],[Gld]],2)),tabGliederung[],2,FALSE)</f>
        <v xml:space="preserve">13    Feuerschutz </v>
      </c>
      <c r="G271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8" s="19" t="str">
        <f>LEFT(tabDaten[[#This Row],[Gld]],4) &amp; "    " &amp;VLOOKUP((tabDaten[[#This Row],[MandNr]]&amp;"x"&amp;LEFT(tabDaten[[#This Row],[Gld]],4)),tabGliederung[],2,FALSE)</f>
        <v xml:space="preserve">1305    Abteilung Heinsheim </v>
      </c>
      <c r="I2718" s="19" t="str">
        <f>IF(OR(LEFT(tabDaten[[#This Row],[Grp]],1)*1=3,LEFT(tabDaten[[#This Row],[Grp]],1)*1=9),LEFT(tabDaten[[#This Row],[Grp]],2),LEFT(tabDaten[[#This Row],[Grp]],1))</f>
        <v>5</v>
      </c>
      <c r="J2718" s="19" t="str">
        <f>VLOOKUP(tabDaten[[#This Row],[GrpKurz]],tabGruppierung[],2,FALSE)</f>
        <v>A   Sächlicher Verwaltungs- und Betriebsaufwand</v>
      </c>
      <c r="K271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1305-550000/30    Steuern und Versicherungen   </v>
      </c>
      <c r="L2718" s="20">
        <f>IF(OR(tabDaten[[#This Row],[art]]="00",tabDaten[[#This Row],[art]]="10"),tabDaten[[#This Row],[Plan]],tabDaten[[#This Row],[Plan]]*-1)</f>
        <v>0</v>
      </c>
      <c r="M2718" s="21">
        <f>IF(OR(tabDaten[[#This Row],[art]]="00",tabDaten[[#This Row],[art]]="10",tabDaten[[#This Row],[art]]="60",tabDaten[[#This Row],[art]]="70"),tabDaten[[#This Row],[Rechnung]],tabDaten[[#This Row],[Rechnung]]*-1)</f>
        <v>-782.51</v>
      </c>
      <c r="N2718" s="44">
        <v>1</v>
      </c>
      <c r="O2718" s="45" t="s">
        <v>1336</v>
      </c>
      <c r="P2718" s="45" t="s">
        <v>1046</v>
      </c>
      <c r="Q2718" s="45" t="s">
        <v>1716</v>
      </c>
      <c r="R2718" s="45" t="s">
        <v>1111</v>
      </c>
      <c r="S2718" s="45" t="s">
        <v>1546</v>
      </c>
      <c r="T2718" s="44" t="s">
        <v>260</v>
      </c>
      <c r="U2718" s="46">
        <v>0</v>
      </c>
      <c r="V2718" s="46">
        <v>782.51</v>
      </c>
    </row>
    <row r="2719" spans="2:22" x14ac:dyDescent="0.2">
      <c r="B2719" s="19" t="str">
        <f>IF(tabDaten[[#This Row],[MandNr]]="","Fehler",IF(tabDaten[[#This Row],[MandNr]]=1,"1 Stadt Bad Rappenau","2 Eigenbetrieb Stadtenwässerung"))</f>
        <v>1 Stadt Bad Rappenau</v>
      </c>
      <c r="C2719" s="19" t="str">
        <f>IF(OR(tabDaten[[#This Row],[art]]="00",tabDaten[[#This Row],[art]]="01",tabDaten[[#This Row],[art]]="60",tabDaten[[#This Row],[art]]="61"),"0 Verwaltungshaushalt","1 Vermögenshaushalt")</f>
        <v>0 Verwaltungshaushalt</v>
      </c>
      <c r="D2719" s="19" t="str">
        <f>VLOOKUP(tabDaten[[#This Row],[art]],tabKontenart[],2,FALSE)</f>
        <v>01 Ausgaben VerwaltungsHH</v>
      </c>
      <c r="E2719" s="19" t="str">
        <f>LEFT(tabDaten[[#This Row],[Gld]],1) &amp; "    " &amp;VLOOKUP((tabDaten[[#This Row],[MandNr]]&amp;"x"&amp;LEFT(tabDaten[[#This Row],[Gld]],1)),tabGliederung[],2,FALSE)</f>
        <v xml:space="preserve">1    öffentliche Ordnung </v>
      </c>
      <c r="F2719" s="19" t="str">
        <f>LEFT(tabDaten[[#This Row],[Gld]],2) &amp; "    " &amp;VLOOKUP((tabDaten[[#This Row],[MandNr]]&amp;"x"&amp;LEFT(tabDaten[[#This Row],[Gld]],2)),tabGliederung[],2,FALSE)</f>
        <v xml:space="preserve">13    Feuerschutz </v>
      </c>
      <c r="G271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19" s="19" t="str">
        <f>LEFT(tabDaten[[#This Row],[Gld]],4) &amp; "    " &amp;VLOOKUP((tabDaten[[#This Row],[MandNr]]&amp;"x"&amp;LEFT(tabDaten[[#This Row],[Gld]],4)),tabGliederung[],2,FALSE)</f>
        <v xml:space="preserve">1305    Abteilung Heinsheim </v>
      </c>
      <c r="I2719" s="19" t="str">
        <f>IF(OR(LEFT(tabDaten[[#This Row],[Grp]],1)*1=3,LEFT(tabDaten[[#This Row],[Grp]],1)*1=9),LEFT(tabDaten[[#This Row],[Grp]],2),LEFT(tabDaten[[#This Row],[Grp]],1))</f>
        <v>6</v>
      </c>
      <c r="J2719" s="19" t="str">
        <f>VLOOKUP(tabDaten[[#This Row],[GrpKurz]],tabGruppierung[],2,FALSE)</f>
        <v>A   Sächlicher Verwaltungs- und Betriebsaufwand</v>
      </c>
      <c r="K271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1305-650000/10    Bücher und Zeitschriften   </v>
      </c>
      <c r="L2719" s="20">
        <f>IF(OR(tabDaten[[#This Row],[art]]="00",tabDaten[[#This Row],[art]]="10"),tabDaten[[#This Row],[Plan]],tabDaten[[#This Row],[Plan]]*-1)</f>
        <v>0</v>
      </c>
      <c r="M2719" s="21">
        <f>IF(OR(tabDaten[[#This Row],[art]]="00",tabDaten[[#This Row],[art]]="10",tabDaten[[#This Row],[art]]="60",tabDaten[[#This Row],[art]]="70"),tabDaten[[#This Row],[Rechnung]],tabDaten[[#This Row],[Rechnung]]*-1)</f>
        <v>-178.59</v>
      </c>
      <c r="N2719" s="44">
        <v>1</v>
      </c>
      <c r="O2719" s="45" t="s">
        <v>1336</v>
      </c>
      <c r="P2719" s="45" t="s">
        <v>1046</v>
      </c>
      <c r="Q2719" s="45" t="s">
        <v>1724</v>
      </c>
      <c r="R2719" s="45" t="s">
        <v>1024</v>
      </c>
      <c r="S2719" s="45" t="s">
        <v>1546</v>
      </c>
      <c r="T2719" s="44" t="s">
        <v>1919</v>
      </c>
      <c r="U2719" s="46">
        <v>0</v>
      </c>
      <c r="V2719" s="46">
        <v>178.59</v>
      </c>
    </row>
    <row r="2720" spans="2:22" x14ac:dyDescent="0.2">
      <c r="B2720" s="19" t="str">
        <f>IF(tabDaten[[#This Row],[MandNr]]="","Fehler",IF(tabDaten[[#This Row],[MandNr]]=1,"1 Stadt Bad Rappenau","2 Eigenbetrieb Stadtenwässerung"))</f>
        <v>1 Stadt Bad Rappenau</v>
      </c>
      <c r="C2720" s="19" t="str">
        <f>IF(OR(tabDaten[[#This Row],[art]]="00",tabDaten[[#This Row],[art]]="01",tabDaten[[#This Row],[art]]="60",tabDaten[[#This Row],[art]]="61"),"0 Verwaltungshaushalt","1 Vermögenshaushalt")</f>
        <v>0 Verwaltungshaushalt</v>
      </c>
      <c r="D2720" s="19" t="str">
        <f>VLOOKUP(tabDaten[[#This Row],[art]],tabKontenart[],2,FALSE)</f>
        <v>01 Ausgaben VerwaltungsHH</v>
      </c>
      <c r="E2720" s="19" t="str">
        <f>LEFT(tabDaten[[#This Row],[Gld]],1) &amp; "    " &amp;VLOOKUP((tabDaten[[#This Row],[MandNr]]&amp;"x"&amp;LEFT(tabDaten[[#This Row],[Gld]],1)),tabGliederung[],2,FALSE)</f>
        <v xml:space="preserve">1    öffentliche Ordnung </v>
      </c>
      <c r="F2720" s="19" t="str">
        <f>LEFT(tabDaten[[#This Row],[Gld]],2) &amp; "    " &amp;VLOOKUP((tabDaten[[#This Row],[MandNr]]&amp;"x"&amp;LEFT(tabDaten[[#This Row],[Gld]],2)),tabGliederung[],2,FALSE)</f>
        <v xml:space="preserve">13    Feuerschutz </v>
      </c>
      <c r="G272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0" s="19" t="str">
        <f>LEFT(tabDaten[[#This Row],[Gld]],4) &amp; "    " &amp;VLOOKUP((tabDaten[[#This Row],[MandNr]]&amp;"x"&amp;LEFT(tabDaten[[#This Row],[Gld]],4)),tabGliederung[],2,FALSE)</f>
        <v xml:space="preserve">1305    Abteilung Heinsheim </v>
      </c>
      <c r="I2720" s="19" t="str">
        <f>IF(OR(LEFT(tabDaten[[#This Row],[Grp]],1)*1=3,LEFT(tabDaten[[#This Row],[Grp]],1)*1=9),LEFT(tabDaten[[#This Row],[Grp]],2),LEFT(tabDaten[[#This Row],[Grp]],1))</f>
        <v>6</v>
      </c>
      <c r="J2720" s="19" t="str">
        <f>VLOOKUP(tabDaten[[#This Row],[GrpKurz]],tabGruppierung[],2,FALSE)</f>
        <v>A   Sächlicher Verwaltungs- und Betriebsaufwand</v>
      </c>
      <c r="K272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1305-650000/20    Post- und Fernmeldegebühren   </v>
      </c>
      <c r="L2720" s="20">
        <f>IF(OR(tabDaten[[#This Row],[art]]="00",tabDaten[[#This Row],[art]]="10"),tabDaten[[#This Row],[Plan]],tabDaten[[#This Row],[Plan]]*-1)</f>
        <v>0</v>
      </c>
      <c r="M2720" s="21">
        <f>IF(OR(tabDaten[[#This Row],[art]]="00",tabDaten[[#This Row],[art]]="10",tabDaten[[#This Row],[art]]="60",tabDaten[[#This Row],[art]]="70"),tabDaten[[#This Row],[Rechnung]],tabDaten[[#This Row],[Rechnung]]*-1)</f>
        <v>-549.65</v>
      </c>
      <c r="N2720" s="44">
        <v>1</v>
      </c>
      <c r="O2720" s="45" t="s">
        <v>1336</v>
      </c>
      <c r="P2720" s="45" t="s">
        <v>1046</v>
      </c>
      <c r="Q2720" s="45" t="s">
        <v>1724</v>
      </c>
      <c r="R2720" s="45" t="s">
        <v>1058</v>
      </c>
      <c r="S2720" s="45" t="s">
        <v>1546</v>
      </c>
      <c r="T2720" s="44" t="s">
        <v>1920</v>
      </c>
      <c r="U2720" s="46">
        <v>0</v>
      </c>
      <c r="V2720" s="46">
        <v>549.65</v>
      </c>
    </row>
    <row r="2721" spans="2:22" x14ac:dyDescent="0.2">
      <c r="B2721" s="19" t="str">
        <f>IF(tabDaten[[#This Row],[MandNr]]="","Fehler",IF(tabDaten[[#This Row],[MandNr]]=1,"1 Stadt Bad Rappenau","2 Eigenbetrieb Stadtenwässerung"))</f>
        <v>1 Stadt Bad Rappenau</v>
      </c>
      <c r="C2721" s="19" t="str">
        <f>IF(OR(tabDaten[[#This Row],[art]]="00",tabDaten[[#This Row],[art]]="01",tabDaten[[#This Row],[art]]="60",tabDaten[[#This Row],[art]]="61"),"0 Verwaltungshaushalt","1 Vermögenshaushalt")</f>
        <v>0 Verwaltungshaushalt</v>
      </c>
      <c r="D2721" s="19" t="str">
        <f>VLOOKUP(tabDaten[[#This Row],[art]],tabKontenart[],2,FALSE)</f>
        <v>01 Ausgaben VerwaltungsHH</v>
      </c>
      <c r="E2721" s="19" t="str">
        <f>LEFT(tabDaten[[#This Row],[Gld]],1) &amp; "    " &amp;VLOOKUP((tabDaten[[#This Row],[MandNr]]&amp;"x"&amp;LEFT(tabDaten[[#This Row],[Gld]],1)),tabGliederung[],2,FALSE)</f>
        <v xml:space="preserve">1    öffentliche Ordnung </v>
      </c>
      <c r="F2721" s="19" t="str">
        <f>LEFT(tabDaten[[#This Row],[Gld]],2) &amp; "    " &amp;VLOOKUP((tabDaten[[#This Row],[MandNr]]&amp;"x"&amp;LEFT(tabDaten[[#This Row],[Gld]],2)),tabGliederung[],2,FALSE)</f>
        <v xml:space="preserve">13    Feuerschutz </v>
      </c>
      <c r="G272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1" s="19" t="str">
        <f>LEFT(tabDaten[[#This Row],[Gld]],4) &amp; "    " &amp;VLOOKUP((tabDaten[[#This Row],[MandNr]]&amp;"x"&amp;LEFT(tabDaten[[#This Row],[Gld]],4)),tabGliederung[],2,FALSE)</f>
        <v xml:space="preserve">1305    Abteilung Heinsheim </v>
      </c>
      <c r="I2721" s="19" t="str">
        <f>IF(OR(LEFT(tabDaten[[#This Row],[Grp]],1)*1=3,LEFT(tabDaten[[#This Row],[Grp]],1)*1=9),LEFT(tabDaten[[#This Row],[Grp]],2),LEFT(tabDaten[[#This Row],[Grp]],1))</f>
        <v>6</v>
      </c>
      <c r="J2721" s="19" t="str">
        <f>VLOOKUP(tabDaten[[#This Row],[GrpKurz]],tabGruppierung[],2,FALSE)</f>
        <v>A   Sächlicher Verwaltungs- und Betriebsaufwand</v>
      </c>
      <c r="K272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1305-679000/10    Bauhof   </v>
      </c>
      <c r="L2721" s="20">
        <f>IF(OR(tabDaten[[#This Row],[art]]="00",tabDaten[[#This Row],[art]]="10"),tabDaten[[#This Row],[Plan]],tabDaten[[#This Row],[Plan]]*-1)</f>
        <v>0</v>
      </c>
      <c r="M2721" s="21">
        <f>IF(OR(tabDaten[[#This Row],[art]]="00",tabDaten[[#This Row],[art]]="10",tabDaten[[#This Row],[art]]="60",tabDaten[[#This Row],[art]]="70"),tabDaten[[#This Row],[Rechnung]],tabDaten[[#This Row],[Rechnung]]*-1)</f>
        <v>-1703.52</v>
      </c>
      <c r="N2721" s="44">
        <v>1</v>
      </c>
      <c r="O2721" s="45" t="s">
        <v>1336</v>
      </c>
      <c r="P2721" s="45" t="s">
        <v>1046</v>
      </c>
      <c r="Q2721" s="45" t="s">
        <v>1728</v>
      </c>
      <c r="R2721" s="45" t="s">
        <v>1024</v>
      </c>
      <c r="S2721" s="45" t="s">
        <v>1546</v>
      </c>
      <c r="T2721" s="44" t="s">
        <v>1924</v>
      </c>
      <c r="U2721" s="46">
        <v>0</v>
      </c>
      <c r="V2721" s="46">
        <v>1703.52</v>
      </c>
    </row>
    <row r="2722" spans="2:22" x14ac:dyDescent="0.2">
      <c r="B2722" s="19" t="str">
        <f>IF(tabDaten[[#This Row],[MandNr]]="","Fehler",IF(tabDaten[[#This Row],[MandNr]]=1,"1 Stadt Bad Rappenau","2 Eigenbetrieb Stadtenwässerung"))</f>
        <v>1 Stadt Bad Rappenau</v>
      </c>
      <c r="C2722" s="19" t="str">
        <f>IF(OR(tabDaten[[#This Row],[art]]="00",tabDaten[[#This Row],[art]]="01",tabDaten[[#This Row],[art]]="60",tabDaten[[#This Row],[art]]="61"),"0 Verwaltungshaushalt","1 Vermögenshaushalt")</f>
        <v>0 Verwaltungshaushalt</v>
      </c>
      <c r="D2722" s="19" t="str">
        <f>VLOOKUP(tabDaten[[#This Row],[art]],tabKontenart[],2,FALSE)</f>
        <v>01 Ausgaben VerwaltungsHH</v>
      </c>
      <c r="E2722" s="19" t="str">
        <f>LEFT(tabDaten[[#This Row],[Gld]],1) &amp; "    " &amp;VLOOKUP((tabDaten[[#This Row],[MandNr]]&amp;"x"&amp;LEFT(tabDaten[[#This Row],[Gld]],1)),tabGliederung[],2,FALSE)</f>
        <v xml:space="preserve">1    öffentliche Ordnung </v>
      </c>
      <c r="F2722" s="19" t="str">
        <f>LEFT(tabDaten[[#This Row],[Gld]],2) &amp; "    " &amp;VLOOKUP((tabDaten[[#This Row],[MandNr]]&amp;"x"&amp;LEFT(tabDaten[[#This Row],[Gld]],2)),tabGliederung[],2,FALSE)</f>
        <v xml:space="preserve">13    Feuerschutz </v>
      </c>
      <c r="G272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2" s="19" t="str">
        <f>LEFT(tabDaten[[#This Row],[Gld]],4) &amp; "    " &amp;VLOOKUP((tabDaten[[#This Row],[MandNr]]&amp;"x"&amp;LEFT(tabDaten[[#This Row],[Gld]],4)),tabGliederung[],2,FALSE)</f>
        <v xml:space="preserve">1306    Abteilung Obergimpern </v>
      </c>
      <c r="I2722" s="19" t="str">
        <f>IF(OR(LEFT(tabDaten[[#This Row],[Grp]],1)*1=3,LEFT(tabDaten[[#This Row],[Grp]],1)*1=9),LEFT(tabDaten[[#This Row],[Grp]],2),LEFT(tabDaten[[#This Row],[Grp]],1))</f>
        <v>5</v>
      </c>
      <c r="J2722" s="19" t="str">
        <f>VLOOKUP(tabDaten[[#This Row],[GrpKurz]],tabGruppierung[],2,FALSE)</f>
        <v>A   Sächlicher Verwaltungs- und Betriebsaufwand</v>
      </c>
      <c r="K272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1306-550000/10    Treibstoffe   </v>
      </c>
      <c r="L2722" s="20">
        <f>IF(OR(tabDaten[[#This Row],[art]]="00",tabDaten[[#This Row],[art]]="10"),tabDaten[[#This Row],[Plan]],tabDaten[[#This Row],[Plan]]*-1)</f>
        <v>0</v>
      </c>
      <c r="M2722" s="21">
        <f>IF(OR(tabDaten[[#This Row],[art]]="00",tabDaten[[#This Row],[art]]="10",tabDaten[[#This Row],[art]]="60",tabDaten[[#This Row],[art]]="70"),tabDaten[[#This Row],[Rechnung]],tabDaten[[#This Row],[Rechnung]]*-1)</f>
        <v>-248.92</v>
      </c>
      <c r="N2722" s="44">
        <v>1</v>
      </c>
      <c r="O2722" s="45" t="s">
        <v>1336</v>
      </c>
      <c r="P2722" s="45" t="s">
        <v>1047</v>
      </c>
      <c r="Q2722" s="45" t="s">
        <v>1716</v>
      </c>
      <c r="R2722" s="45" t="s">
        <v>1024</v>
      </c>
      <c r="S2722" s="45" t="s">
        <v>1546</v>
      </c>
      <c r="T2722" s="44" t="s">
        <v>1918</v>
      </c>
      <c r="U2722" s="46">
        <v>0</v>
      </c>
      <c r="V2722" s="46">
        <v>248.92</v>
      </c>
    </row>
    <row r="2723" spans="2:22" x14ac:dyDescent="0.2">
      <c r="B2723" s="19" t="str">
        <f>IF(tabDaten[[#This Row],[MandNr]]="","Fehler",IF(tabDaten[[#This Row],[MandNr]]=1,"1 Stadt Bad Rappenau","2 Eigenbetrieb Stadtenwässerung"))</f>
        <v>1 Stadt Bad Rappenau</v>
      </c>
      <c r="C2723" s="19" t="str">
        <f>IF(OR(tabDaten[[#This Row],[art]]="00",tabDaten[[#This Row],[art]]="01",tabDaten[[#This Row],[art]]="60",tabDaten[[#This Row],[art]]="61"),"0 Verwaltungshaushalt","1 Vermögenshaushalt")</f>
        <v>0 Verwaltungshaushalt</v>
      </c>
      <c r="D2723" s="19" t="str">
        <f>VLOOKUP(tabDaten[[#This Row],[art]],tabKontenart[],2,FALSE)</f>
        <v>01 Ausgaben VerwaltungsHH</v>
      </c>
      <c r="E2723" s="19" t="str">
        <f>LEFT(tabDaten[[#This Row],[Gld]],1) &amp; "    " &amp;VLOOKUP((tabDaten[[#This Row],[MandNr]]&amp;"x"&amp;LEFT(tabDaten[[#This Row],[Gld]],1)),tabGliederung[],2,FALSE)</f>
        <v xml:space="preserve">1    öffentliche Ordnung </v>
      </c>
      <c r="F2723" s="19" t="str">
        <f>LEFT(tabDaten[[#This Row],[Gld]],2) &amp; "    " &amp;VLOOKUP((tabDaten[[#This Row],[MandNr]]&amp;"x"&amp;LEFT(tabDaten[[#This Row],[Gld]],2)),tabGliederung[],2,FALSE)</f>
        <v xml:space="preserve">13    Feuerschutz </v>
      </c>
      <c r="G272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3" s="19" t="str">
        <f>LEFT(tabDaten[[#This Row],[Gld]],4) &amp; "    " &amp;VLOOKUP((tabDaten[[#This Row],[MandNr]]&amp;"x"&amp;LEFT(tabDaten[[#This Row],[Gld]],4)),tabGliederung[],2,FALSE)</f>
        <v xml:space="preserve">1306    Abteilung Obergimpern </v>
      </c>
      <c r="I2723" s="19" t="str">
        <f>IF(OR(LEFT(tabDaten[[#This Row],[Grp]],1)*1=3,LEFT(tabDaten[[#This Row],[Grp]],1)*1=9),LEFT(tabDaten[[#This Row],[Grp]],2),LEFT(tabDaten[[#This Row],[Grp]],1))</f>
        <v>5</v>
      </c>
      <c r="J2723" s="19" t="str">
        <f>VLOOKUP(tabDaten[[#This Row],[GrpKurz]],tabGruppierung[],2,FALSE)</f>
        <v>A   Sächlicher Verwaltungs- und Betriebsaufwand</v>
      </c>
      <c r="K272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1306-550000/20    Instandhaltung/Reparaturen   </v>
      </c>
      <c r="L2723" s="20">
        <f>IF(OR(tabDaten[[#This Row],[art]]="00",tabDaten[[#This Row],[art]]="10"),tabDaten[[#This Row],[Plan]],tabDaten[[#This Row],[Plan]]*-1)</f>
        <v>0</v>
      </c>
      <c r="M2723" s="21">
        <f>IF(OR(tabDaten[[#This Row],[art]]="00",tabDaten[[#This Row],[art]]="10",tabDaten[[#This Row],[art]]="60",tabDaten[[#This Row],[art]]="70"),tabDaten[[#This Row],[Rechnung]],tabDaten[[#This Row],[Rechnung]]*-1)</f>
        <v>-1474.1</v>
      </c>
      <c r="N2723" s="44">
        <v>1</v>
      </c>
      <c r="O2723" s="45" t="s">
        <v>1336</v>
      </c>
      <c r="P2723" s="45" t="s">
        <v>1047</v>
      </c>
      <c r="Q2723" s="45" t="s">
        <v>1716</v>
      </c>
      <c r="R2723" s="45" t="s">
        <v>1058</v>
      </c>
      <c r="S2723" s="45" t="s">
        <v>1546</v>
      </c>
      <c r="T2723" s="44" t="s">
        <v>1926</v>
      </c>
      <c r="U2723" s="46">
        <v>0</v>
      </c>
      <c r="V2723" s="46">
        <v>1474.1</v>
      </c>
    </row>
    <row r="2724" spans="2:22" x14ac:dyDescent="0.2">
      <c r="B2724" s="19" t="str">
        <f>IF(tabDaten[[#This Row],[MandNr]]="","Fehler",IF(tabDaten[[#This Row],[MandNr]]=1,"1 Stadt Bad Rappenau","2 Eigenbetrieb Stadtenwässerung"))</f>
        <v>1 Stadt Bad Rappenau</v>
      </c>
      <c r="C2724" s="19" t="str">
        <f>IF(OR(tabDaten[[#This Row],[art]]="00",tabDaten[[#This Row],[art]]="01",tabDaten[[#This Row],[art]]="60",tabDaten[[#This Row],[art]]="61"),"0 Verwaltungshaushalt","1 Vermögenshaushalt")</f>
        <v>0 Verwaltungshaushalt</v>
      </c>
      <c r="D2724" s="19" t="str">
        <f>VLOOKUP(tabDaten[[#This Row],[art]],tabKontenart[],2,FALSE)</f>
        <v>01 Ausgaben VerwaltungsHH</v>
      </c>
      <c r="E2724" s="19" t="str">
        <f>LEFT(tabDaten[[#This Row],[Gld]],1) &amp; "    " &amp;VLOOKUP((tabDaten[[#This Row],[MandNr]]&amp;"x"&amp;LEFT(tabDaten[[#This Row],[Gld]],1)),tabGliederung[],2,FALSE)</f>
        <v xml:space="preserve">1    öffentliche Ordnung </v>
      </c>
      <c r="F2724" s="19" t="str">
        <f>LEFT(tabDaten[[#This Row],[Gld]],2) &amp; "    " &amp;VLOOKUP((tabDaten[[#This Row],[MandNr]]&amp;"x"&amp;LEFT(tabDaten[[#This Row],[Gld]],2)),tabGliederung[],2,FALSE)</f>
        <v xml:space="preserve">13    Feuerschutz </v>
      </c>
      <c r="G272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4" s="19" t="str">
        <f>LEFT(tabDaten[[#This Row],[Gld]],4) &amp; "    " &amp;VLOOKUP((tabDaten[[#This Row],[MandNr]]&amp;"x"&amp;LEFT(tabDaten[[#This Row],[Gld]],4)),tabGliederung[],2,FALSE)</f>
        <v xml:space="preserve">1306    Abteilung Obergimpern </v>
      </c>
      <c r="I2724" s="19" t="str">
        <f>IF(OR(LEFT(tabDaten[[#This Row],[Grp]],1)*1=3,LEFT(tabDaten[[#This Row],[Grp]],1)*1=9),LEFT(tabDaten[[#This Row],[Grp]],2),LEFT(tabDaten[[#This Row],[Grp]],1))</f>
        <v>5</v>
      </c>
      <c r="J2724" s="19" t="str">
        <f>VLOOKUP(tabDaten[[#This Row],[GrpKurz]],tabGruppierung[],2,FALSE)</f>
        <v>A   Sächlicher Verwaltungs- und Betriebsaufwand</v>
      </c>
      <c r="K272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1306-550000/30    Steuern und Versicherungen   </v>
      </c>
      <c r="L2724" s="20">
        <f>IF(OR(tabDaten[[#This Row],[art]]="00",tabDaten[[#This Row],[art]]="10"),tabDaten[[#This Row],[Plan]],tabDaten[[#This Row],[Plan]]*-1)</f>
        <v>0</v>
      </c>
      <c r="M2724" s="21">
        <f>IF(OR(tabDaten[[#This Row],[art]]="00",tabDaten[[#This Row],[art]]="10",tabDaten[[#This Row],[art]]="60",tabDaten[[#This Row],[art]]="70"),tabDaten[[#This Row],[Rechnung]],tabDaten[[#This Row],[Rechnung]]*-1)</f>
        <v>-289.41000000000003</v>
      </c>
      <c r="N2724" s="44">
        <v>1</v>
      </c>
      <c r="O2724" s="45" t="s">
        <v>1336</v>
      </c>
      <c r="P2724" s="45" t="s">
        <v>1047</v>
      </c>
      <c r="Q2724" s="45" t="s">
        <v>1716</v>
      </c>
      <c r="R2724" s="45" t="s">
        <v>1111</v>
      </c>
      <c r="S2724" s="45" t="s">
        <v>1546</v>
      </c>
      <c r="T2724" s="44" t="s">
        <v>260</v>
      </c>
      <c r="U2724" s="46">
        <v>0</v>
      </c>
      <c r="V2724" s="46">
        <v>289.41000000000003</v>
      </c>
    </row>
    <row r="2725" spans="2:22" x14ac:dyDescent="0.2">
      <c r="B2725" s="19" t="str">
        <f>IF(tabDaten[[#This Row],[MandNr]]="","Fehler",IF(tabDaten[[#This Row],[MandNr]]=1,"1 Stadt Bad Rappenau","2 Eigenbetrieb Stadtenwässerung"))</f>
        <v>1 Stadt Bad Rappenau</v>
      </c>
      <c r="C2725" s="19" t="str">
        <f>IF(OR(tabDaten[[#This Row],[art]]="00",tabDaten[[#This Row],[art]]="01",tabDaten[[#This Row],[art]]="60",tabDaten[[#This Row],[art]]="61"),"0 Verwaltungshaushalt","1 Vermögenshaushalt")</f>
        <v>0 Verwaltungshaushalt</v>
      </c>
      <c r="D2725" s="19" t="str">
        <f>VLOOKUP(tabDaten[[#This Row],[art]],tabKontenart[],2,FALSE)</f>
        <v>01 Ausgaben VerwaltungsHH</v>
      </c>
      <c r="E2725" s="19" t="str">
        <f>LEFT(tabDaten[[#This Row],[Gld]],1) &amp; "    " &amp;VLOOKUP((tabDaten[[#This Row],[MandNr]]&amp;"x"&amp;LEFT(tabDaten[[#This Row],[Gld]],1)),tabGliederung[],2,FALSE)</f>
        <v xml:space="preserve">1    öffentliche Ordnung </v>
      </c>
      <c r="F2725" s="19" t="str">
        <f>LEFT(tabDaten[[#This Row],[Gld]],2) &amp; "    " &amp;VLOOKUP((tabDaten[[#This Row],[MandNr]]&amp;"x"&amp;LEFT(tabDaten[[#This Row],[Gld]],2)),tabGliederung[],2,FALSE)</f>
        <v xml:space="preserve">13    Feuerschutz </v>
      </c>
      <c r="G272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5" s="19" t="str">
        <f>LEFT(tabDaten[[#This Row],[Gld]],4) &amp; "    " &amp;VLOOKUP((tabDaten[[#This Row],[MandNr]]&amp;"x"&amp;LEFT(tabDaten[[#This Row],[Gld]],4)),tabGliederung[],2,FALSE)</f>
        <v xml:space="preserve">1306    Abteilung Obergimpern </v>
      </c>
      <c r="I2725" s="19" t="str">
        <f>IF(OR(LEFT(tabDaten[[#This Row],[Grp]],1)*1=3,LEFT(tabDaten[[#This Row],[Grp]],1)*1=9),LEFT(tabDaten[[#This Row],[Grp]],2),LEFT(tabDaten[[#This Row],[Grp]],1))</f>
        <v>6</v>
      </c>
      <c r="J2725" s="19" t="str">
        <f>VLOOKUP(tabDaten[[#This Row],[GrpKurz]],tabGruppierung[],2,FALSE)</f>
        <v>A   Sächlicher Verwaltungs- und Betriebsaufwand</v>
      </c>
      <c r="K272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1306-650000/10    Bücher und Zeitschriften   </v>
      </c>
      <c r="L2725" s="20">
        <f>IF(OR(tabDaten[[#This Row],[art]]="00",tabDaten[[#This Row],[art]]="10"),tabDaten[[#This Row],[Plan]],tabDaten[[#This Row],[Plan]]*-1)</f>
        <v>0</v>
      </c>
      <c r="M2725" s="21">
        <f>IF(OR(tabDaten[[#This Row],[art]]="00",tabDaten[[#This Row],[art]]="10",tabDaten[[#This Row],[art]]="60",tabDaten[[#This Row],[art]]="70"),tabDaten[[#This Row],[Rechnung]],tabDaten[[#This Row],[Rechnung]]*-1)</f>
        <v>-178.59</v>
      </c>
      <c r="N2725" s="44">
        <v>1</v>
      </c>
      <c r="O2725" s="45" t="s">
        <v>1336</v>
      </c>
      <c r="P2725" s="45" t="s">
        <v>1047</v>
      </c>
      <c r="Q2725" s="45" t="s">
        <v>1724</v>
      </c>
      <c r="R2725" s="45" t="s">
        <v>1024</v>
      </c>
      <c r="S2725" s="45" t="s">
        <v>1546</v>
      </c>
      <c r="T2725" s="44" t="s">
        <v>1919</v>
      </c>
      <c r="U2725" s="46">
        <v>0</v>
      </c>
      <c r="V2725" s="46">
        <v>178.59</v>
      </c>
    </row>
    <row r="2726" spans="2:22" x14ac:dyDescent="0.2">
      <c r="B2726" s="19" t="str">
        <f>IF(tabDaten[[#This Row],[MandNr]]="","Fehler",IF(tabDaten[[#This Row],[MandNr]]=1,"1 Stadt Bad Rappenau","2 Eigenbetrieb Stadtenwässerung"))</f>
        <v>1 Stadt Bad Rappenau</v>
      </c>
      <c r="C2726" s="19" t="str">
        <f>IF(OR(tabDaten[[#This Row],[art]]="00",tabDaten[[#This Row],[art]]="01",tabDaten[[#This Row],[art]]="60",tabDaten[[#This Row],[art]]="61"),"0 Verwaltungshaushalt","1 Vermögenshaushalt")</f>
        <v>0 Verwaltungshaushalt</v>
      </c>
      <c r="D2726" s="19" t="str">
        <f>VLOOKUP(tabDaten[[#This Row],[art]],tabKontenart[],2,FALSE)</f>
        <v>01 Ausgaben VerwaltungsHH</v>
      </c>
      <c r="E2726" s="19" t="str">
        <f>LEFT(tabDaten[[#This Row],[Gld]],1) &amp; "    " &amp;VLOOKUP((tabDaten[[#This Row],[MandNr]]&amp;"x"&amp;LEFT(tabDaten[[#This Row],[Gld]],1)),tabGliederung[],2,FALSE)</f>
        <v xml:space="preserve">1    öffentliche Ordnung </v>
      </c>
      <c r="F2726" s="19" t="str">
        <f>LEFT(tabDaten[[#This Row],[Gld]],2) &amp; "    " &amp;VLOOKUP((tabDaten[[#This Row],[MandNr]]&amp;"x"&amp;LEFT(tabDaten[[#This Row],[Gld]],2)),tabGliederung[],2,FALSE)</f>
        <v xml:space="preserve">13    Feuerschutz </v>
      </c>
      <c r="G272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6" s="19" t="str">
        <f>LEFT(tabDaten[[#This Row],[Gld]],4) &amp; "    " &amp;VLOOKUP((tabDaten[[#This Row],[MandNr]]&amp;"x"&amp;LEFT(tabDaten[[#This Row],[Gld]],4)),tabGliederung[],2,FALSE)</f>
        <v xml:space="preserve">1306    Abteilung Obergimpern </v>
      </c>
      <c r="I2726" s="19" t="str">
        <f>IF(OR(LEFT(tabDaten[[#This Row],[Grp]],1)*1=3,LEFT(tabDaten[[#This Row],[Grp]],1)*1=9),LEFT(tabDaten[[#This Row],[Grp]],2),LEFT(tabDaten[[#This Row],[Grp]],1))</f>
        <v>6</v>
      </c>
      <c r="J2726" s="19" t="str">
        <f>VLOOKUP(tabDaten[[#This Row],[GrpKurz]],tabGruppierung[],2,FALSE)</f>
        <v>A   Sächlicher Verwaltungs- und Betriebsaufwand</v>
      </c>
      <c r="K272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1306-650000/20    Post- und Fernmeldegebühren   </v>
      </c>
      <c r="L2726" s="20">
        <f>IF(OR(tabDaten[[#This Row],[art]]="00",tabDaten[[#This Row],[art]]="10"),tabDaten[[#This Row],[Plan]],tabDaten[[#This Row],[Plan]]*-1)</f>
        <v>0</v>
      </c>
      <c r="M2726" s="21">
        <f>IF(OR(tabDaten[[#This Row],[art]]="00",tabDaten[[#This Row],[art]]="10",tabDaten[[#This Row],[art]]="60",tabDaten[[#This Row],[art]]="70"),tabDaten[[#This Row],[Rechnung]],tabDaten[[#This Row],[Rechnung]]*-1)</f>
        <v>-716.35</v>
      </c>
      <c r="N2726" s="44">
        <v>1</v>
      </c>
      <c r="O2726" s="45" t="s">
        <v>1336</v>
      </c>
      <c r="P2726" s="45" t="s">
        <v>1047</v>
      </c>
      <c r="Q2726" s="45" t="s">
        <v>1724</v>
      </c>
      <c r="R2726" s="45" t="s">
        <v>1058</v>
      </c>
      <c r="S2726" s="45" t="s">
        <v>1546</v>
      </c>
      <c r="T2726" s="44" t="s">
        <v>1920</v>
      </c>
      <c r="U2726" s="46">
        <v>0</v>
      </c>
      <c r="V2726" s="46">
        <v>716.35</v>
      </c>
    </row>
    <row r="2727" spans="2:22" x14ac:dyDescent="0.2">
      <c r="B2727" s="19" t="str">
        <f>IF(tabDaten[[#This Row],[MandNr]]="","Fehler",IF(tabDaten[[#This Row],[MandNr]]=1,"1 Stadt Bad Rappenau","2 Eigenbetrieb Stadtenwässerung"))</f>
        <v>1 Stadt Bad Rappenau</v>
      </c>
      <c r="C2727" s="19" t="str">
        <f>IF(OR(tabDaten[[#This Row],[art]]="00",tabDaten[[#This Row],[art]]="01",tabDaten[[#This Row],[art]]="60",tabDaten[[#This Row],[art]]="61"),"0 Verwaltungshaushalt","1 Vermögenshaushalt")</f>
        <v>0 Verwaltungshaushalt</v>
      </c>
      <c r="D2727" s="19" t="str">
        <f>VLOOKUP(tabDaten[[#This Row],[art]],tabKontenart[],2,FALSE)</f>
        <v>01 Ausgaben VerwaltungsHH</v>
      </c>
      <c r="E2727" s="19" t="str">
        <f>LEFT(tabDaten[[#This Row],[Gld]],1) &amp; "    " &amp;VLOOKUP((tabDaten[[#This Row],[MandNr]]&amp;"x"&amp;LEFT(tabDaten[[#This Row],[Gld]],1)),tabGliederung[],2,FALSE)</f>
        <v xml:space="preserve">1    öffentliche Ordnung </v>
      </c>
      <c r="F2727" s="19" t="str">
        <f>LEFT(tabDaten[[#This Row],[Gld]],2) &amp; "    " &amp;VLOOKUP((tabDaten[[#This Row],[MandNr]]&amp;"x"&amp;LEFT(tabDaten[[#This Row],[Gld]],2)),tabGliederung[],2,FALSE)</f>
        <v xml:space="preserve">13    Feuerschutz </v>
      </c>
      <c r="G272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7" s="19" t="str">
        <f>LEFT(tabDaten[[#This Row],[Gld]],4) &amp; "    " &amp;VLOOKUP((tabDaten[[#This Row],[MandNr]]&amp;"x"&amp;LEFT(tabDaten[[#This Row],[Gld]],4)),tabGliederung[],2,FALSE)</f>
        <v xml:space="preserve">1306    Abteilung Obergimpern </v>
      </c>
      <c r="I2727" s="19" t="str">
        <f>IF(OR(LEFT(tabDaten[[#This Row],[Grp]],1)*1=3,LEFT(tabDaten[[#This Row],[Grp]],1)*1=9),LEFT(tabDaten[[#This Row],[Grp]],2),LEFT(tabDaten[[#This Row],[Grp]],1))</f>
        <v>6</v>
      </c>
      <c r="J2727" s="19" t="str">
        <f>VLOOKUP(tabDaten[[#This Row],[GrpKurz]],tabGruppierung[],2,FALSE)</f>
        <v>A   Sächlicher Verwaltungs- und Betriebsaufwand</v>
      </c>
      <c r="K272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1306-679000/10    Bauhof   </v>
      </c>
      <c r="L2727" s="20">
        <f>IF(OR(tabDaten[[#This Row],[art]]="00",tabDaten[[#This Row],[art]]="10"),tabDaten[[#This Row],[Plan]],tabDaten[[#This Row],[Plan]]*-1)</f>
        <v>0</v>
      </c>
      <c r="M2727" s="21">
        <f>IF(OR(tabDaten[[#This Row],[art]]="00",tabDaten[[#This Row],[art]]="10",tabDaten[[#This Row],[art]]="60",tabDaten[[#This Row],[art]]="70"),tabDaten[[#This Row],[Rechnung]],tabDaten[[#This Row],[Rechnung]]*-1)</f>
        <v>-851.76</v>
      </c>
      <c r="N2727" s="44">
        <v>1</v>
      </c>
      <c r="O2727" s="45" t="s">
        <v>1336</v>
      </c>
      <c r="P2727" s="45" t="s">
        <v>1047</v>
      </c>
      <c r="Q2727" s="45" t="s">
        <v>1728</v>
      </c>
      <c r="R2727" s="45" t="s">
        <v>1024</v>
      </c>
      <c r="S2727" s="45" t="s">
        <v>1546</v>
      </c>
      <c r="T2727" s="44" t="s">
        <v>1924</v>
      </c>
      <c r="U2727" s="46">
        <v>0</v>
      </c>
      <c r="V2727" s="46">
        <v>851.76</v>
      </c>
    </row>
    <row r="2728" spans="2:22" x14ac:dyDescent="0.2">
      <c r="B2728" s="19" t="str">
        <f>IF(tabDaten[[#This Row],[MandNr]]="","Fehler",IF(tabDaten[[#This Row],[MandNr]]=1,"1 Stadt Bad Rappenau","2 Eigenbetrieb Stadtenwässerung"))</f>
        <v>1 Stadt Bad Rappenau</v>
      </c>
      <c r="C2728" s="19" t="str">
        <f>IF(OR(tabDaten[[#This Row],[art]]="00",tabDaten[[#This Row],[art]]="01",tabDaten[[#This Row],[art]]="60",tabDaten[[#This Row],[art]]="61"),"0 Verwaltungshaushalt","1 Vermögenshaushalt")</f>
        <v>0 Verwaltungshaushalt</v>
      </c>
      <c r="D2728" s="19" t="str">
        <f>VLOOKUP(tabDaten[[#This Row],[art]],tabKontenart[],2,FALSE)</f>
        <v>01 Ausgaben VerwaltungsHH</v>
      </c>
      <c r="E2728" s="19" t="str">
        <f>LEFT(tabDaten[[#This Row],[Gld]],1) &amp; "    " &amp;VLOOKUP((tabDaten[[#This Row],[MandNr]]&amp;"x"&amp;LEFT(tabDaten[[#This Row],[Gld]],1)),tabGliederung[],2,FALSE)</f>
        <v xml:space="preserve">1    öffentliche Ordnung </v>
      </c>
      <c r="F2728" s="19" t="str">
        <f>LEFT(tabDaten[[#This Row],[Gld]],2) &amp; "    " &amp;VLOOKUP((tabDaten[[#This Row],[MandNr]]&amp;"x"&amp;LEFT(tabDaten[[#This Row],[Gld]],2)),tabGliederung[],2,FALSE)</f>
        <v xml:space="preserve">13    Feuerschutz </v>
      </c>
      <c r="G272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8" s="19" t="str">
        <f>LEFT(tabDaten[[#This Row],[Gld]],4) &amp; "    " &amp;VLOOKUP((tabDaten[[#This Row],[MandNr]]&amp;"x"&amp;LEFT(tabDaten[[#This Row],[Gld]],4)),tabGliederung[],2,FALSE)</f>
        <v xml:space="preserve">1307    Abteilung Treschklingen </v>
      </c>
      <c r="I2728" s="19" t="str">
        <f>IF(OR(LEFT(tabDaten[[#This Row],[Grp]],1)*1=3,LEFT(tabDaten[[#This Row],[Grp]],1)*1=9),LEFT(tabDaten[[#This Row],[Grp]],2),LEFT(tabDaten[[#This Row],[Grp]],1))</f>
        <v>5</v>
      </c>
      <c r="J2728" s="19" t="str">
        <f>VLOOKUP(tabDaten[[#This Row],[GrpKurz]],tabGruppierung[],2,FALSE)</f>
        <v>A   Sächlicher Verwaltungs- und Betriebsaufwand</v>
      </c>
      <c r="K272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1307-550000/10    Treibstoffe   </v>
      </c>
      <c r="L2728" s="20">
        <f>IF(OR(tabDaten[[#This Row],[art]]="00",tabDaten[[#This Row],[art]]="10"),tabDaten[[#This Row],[Plan]],tabDaten[[#This Row],[Plan]]*-1)</f>
        <v>0</v>
      </c>
      <c r="M2728" s="21">
        <f>IF(OR(tabDaten[[#This Row],[art]]="00",tabDaten[[#This Row],[art]]="10",tabDaten[[#This Row],[art]]="60",tabDaten[[#This Row],[art]]="70"),tabDaten[[#This Row],[Rechnung]],tabDaten[[#This Row],[Rechnung]]*-1)</f>
        <v>-214.97</v>
      </c>
      <c r="N2728" s="44">
        <v>1</v>
      </c>
      <c r="O2728" s="45" t="s">
        <v>1336</v>
      </c>
      <c r="P2728" s="45" t="s">
        <v>1048</v>
      </c>
      <c r="Q2728" s="45" t="s">
        <v>1716</v>
      </c>
      <c r="R2728" s="45" t="s">
        <v>1024</v>
      </c>
      <c r="S2728" s="45" t="s">
        <v>1546</v>
      </c>
      <c r="T2728" s="44" t="s">
        <v>1918</v>
      </c>
      <c r="U2728" s="46">
        <v>0</v>
      </c>
      <c r="V2728" s="46">
        <v>214.97</v>
      </c>
    </row>
    <row r="2729" spans="2:22" x14ac:dyDescent="0.2">
      <c r="B2729" s="19" t="str">
        <f>IF(tabDaten[[#This Row],[MandNr]]="","Fehler",IF(tabDaten[[#This Row],[MandNr]]=1,"1 Stadt Bad Rappenau","2 Eigenbetrieb Stadtenwässerung"))</f>
        <v>1 Stadt Bad Rappenau</v>
      </c>
      <c r="C2729" s="19" t="str">
        <f>IF(OR(tabDaten[[#This Row],[art]]="00",tabDaten[[#This Row],[art]]="01",tabDaten[[#This Row],[art]]="60",tabDaten[[#This Row],[art]]="61"),"0 Verwaltungshaushalt","1 Vermögenshaushalt")</f>
        <v>0 Verwaltungshaushalt</v>
      </c>
      <c r="D2729" s="19" t="str">
        <f>VLOOKUP(tabDaten[[#This Row],[art]],tabKontenart[],2,FALSE)</f>
        <v>01 Ausgaben VerwaltungsHH</v>
      </c>
      <c r="E2729" s="19" t="str">
        <f>LEFT(tabDaten[[#This Row],[Gld]],1) &amp; "    " &amp;VLOOKUP((tabDaten[[#This Row],[MandNr]]&amp;"x"&amp;LEFT(tabDaten[[#This Row],[Gld]],1)),tabGliederung[],2,FALSE)</f>
        <v xml:space="preserve">1    öffentliche Ordnung </v>
      </c>
      <c r="F2729" s="19" t="str">
        <f>LEFT(tabDaten[[#This Row],[Gld]],2) &amp; "    " &amp;VLOOKUP((tabDaten[[#This Row],[MandNr]]&amp;"x"&amp;LEFT(tabDaten[[#This Row],[Gld]],2)),tabGliederung[],2,FALSE)</f>
        <v xml:space="preserve">13    Feuerschutz </v>
      </c>
      <c r="G272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29" s="19" t="str">
        <f>LEFT(tabDaten[[#This Row],[Gld]],4) &amp; "    " &amp;VLOOKUP((tabDaten[[#This Row],[MandNr]]&amp;"x"&amp;LEFT(tabDaten[[#This Row],[Gld]],4)),tabGliederung[],2,FALSE)</f>
        <v xml:space="preserve">1307    Abteilung Treschklingen </v>
      </c>
      <c r="I2729" s="19" t="str">
        <f>IF(OR(LEFT(tabDaten[[#This Row],[Grp]],1)*1=3,LEFT(tabDaten[[#This Row],[Grp]],1)*1=9),LEFT(tabDaten[[#This Row],[Grp]],2),LEFT(tabDaten[[#This Row],[Grp]],1))</f>
        <v>5</v>
      </c>
      <c r="J2729" s="19" t="str">
        <f>VLOOKUP(tabDaten[[#This Row],[GrpKurz]],tabGruppierung[],2,FALSE)</f>
        <v>A   Sächlicher Verwaltungs- und Betriebsaufwand</v>
      </c>
      <c r="K272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1307-550000/20    Instandhaltung/Reparaturen   </v>
      </c>
      <c r="L2729" s="20">
        <f>IF(OR(tabDaten[[#This Row],[art]]="00",tabDaten[[#This Row],[art]]="10"),tabDaten[[#This Row],[Plan]],tabDaten[[#This Row],[Plan]]*-1)</f>
        <v>0</v>
      </c>
      <c r="M2729" s="21">
        <f>IF(OR(tabDaten[[#This Row],[art]]="00",tabDaten[[#This Row],[art]]="10",tabDaten[[#This Row],[art]]="60",tabDaten[[#This Row],[art]]="70"),tabDaten[[#This Row],[Rechnung]],tabDaten[[#This Row],[Rechnung]]*-1)</f>
        <v>-5190.7</v>
      </c>
      <c r="N2729" s="44">
        <v>1</v>
      </c>
      <c r="O2729" s="45" t="s">
        <v>1336</v>
      </c>
      <c r="P2729" s="45" t="s">
        <v>1048</v>
      </c>
      <c r="Q2729" s="45" t="s">
        <v>1716</v>
      </c>
      <c r="R2729" s="45" t="s">
        <v>1058</v>
      </c>
      <c r="S2729" s="45" t="s">
        <v>1546</v>
      </c>
      <c r="T2729" s="44" t="s">
        <v>1926</v>
      </c>
      <c r="U2729" s="46">
        <v>0</v>
      </c>
      <c r="V2729" s="46">
        <v>5190.7</v>
      </c>
    </row>
    <row r="2730" spans="2:22" x14ac:dyDescent="0.2">
      <c r="B2730" s="19" t="str">
        <f>IF(tabDaten[[#This Row],[MandNr]]="","Fehler",IF(tabDaten[[#This Row],[MandNr]]=1,"1 Stadt Bad Rappenau","2 Eigenbetrieb Stadtenwässerung"))</f>
        <v>1 Stadt Bad Rappenau</v>
      </c>
      <c r="C2730" s="19" t="str">
        <f>IF(OR(tabDaten[[#This Row],[art]]="00",tabDaten[[#This Row],[art]]="01",tabDaten[[#This Row],[art]]="60",tabDaten[[#This Row],[art]]="61"),"0 Verwaltungshaushalt","1 Vermögenshaushalt")</f>
        <v>0 Verwaltungshaushalt</v>
      </c>
      <c r="D2730" s="19" t="str">
        <f>VLOOKUP(tabDaten[[#This Row],[art]],tabKontenart[],2,FALSE)</f>
        <v>01 Ausgaben VerwaltungsHH</v>
      </c>
      <c r="E2730" s="19" t="str">
        <f>LEFT(tabDaten[[#This Row],[Gld]],1) &amp; "    " &amp;VLOOKUP((tabDaten[[#This Row],[MandNr]]&amp;"x"&amp;LEFT(tabDaten[[#This Row],[Gld]],1)),tabGliederung[],2,FALSE)</f>
        <v xml:space="preserve">1    öffentliche Ordnung </v>
      </c>
      <c r="F2730" s="19" t="str">
        <f>LEFT(tabDaten[[#This Row],[Gld]],2) &amp; "    " &amp;VLOOKUP((tabDaten[[#This Row],[MandNr]]&amp;"x"&amp;LEFT(tabDaten[[#This Row],[Gld]],2)),tabGliederung[],2,FALSE)</f>
        <v xml:space="preserve">13    Feuerschutz </v>
      </c>
      <c r="G273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30" s="19" t="str">
        <f>LEFT(tabDaten[[#This Row],[Gld]],4) &amp; "    " &amp;VLOOKUP((tabDaten[[#This Row],[MandNr]]&amp;"x"&amp;LEFT(tabDaten[[#This Row],[Gld]],4)),tabGliederung[],2,FALSE)</f>
        <v xml:space="preserve">1307    Abteilung Treschklingen </v>
      </c>
      <c r="I2730" s="19" t="str">
        <f>IF(OR(LEFT(tabDaten[[#This Row],[Grp]],1)*1=3,LEFT(tabDaten[[#This Row],[Grp]],1)*1=9),LEFT(tabDaten[[#This Row],[Grp]],2),LEFT(tabDaten[[#This Row],[Grp]],1))</f>
        <v>5</v>
      </c>
      <c r="J2730" s="19" t="str">
        <f>VLOOKUP(tabDaten[[#This Row],[GrpKurz]],tabGruppierung[],2,FALSE)</f>
        <v>A   Sächlicher Verwaltungs- und Betriebsaufwand</v>
      </c>
      <c r="K273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1307-550000/30    Steuern und Versicherungen   </v>
      </c>
      <c r="L2730" s="20">
        <f>IF(OR(tabDaten[[#This Row],[art]]="00",tabDaten[[#This Row],[art]]="10"),tabDaten[[#This Row],[Plan]],tabDaten[[#This Row],[Plan]]*-1)</f>
        <v>0</v>
      </c>
      <c r="M2730" s="21">
        <f>IF(OR(tabDaten[[#This Row],[art]]="00",tabDaten[[#This Row],[art]]="10",tabDaten[[#This Row],[art]]="60",tabDaten[[#This Row],[art]]="70"),tabDaten[[#This Row],[Rechnung]],tabDaten[[#This Row],[Rechnung]]*-1)</f>
        <v>-324.83</v>
      </c>
      <c r="N2730" s="44">
        <v>1</v>
      </c>
      <c r="O2730" s="45" t="s">
        <v>1336</v>
      </c>
      <c r="P2730" s="45" t="s">
        <v>1048</v>
      </c>
      <c r="Q2730" s="45" t="s">
        <v>1716</v>
      </c>
      <c r="R2730" s="45" t="s">
        <v>1111</v>
      </c>
      <c r="S2730" s="45" t="s">
        <v>1546</v>
      </c>
      <c r="T2730" s="44" t="s">
        <v>260</v>
      </c>
      <c r="U2730" s="46">
        <v>0</v>
      </c>
      <c r="V2730" s="46">
        <v>324.83</v>
      </c>
    </row>
    <row r="2731" spans="2:22" x14ac:dyDescent="0.2">
      <c r="B2731" s="19" t="str">
        <f>IF(tabDaten[[#This Row],[MandNr]]="","Fehler",IF(tabDaten[[#This Row],[MandNr]]=1,"1 Stadt Bad Rappenau","2 Eigenbetrieb Stadtenwässerung"))</f>
        <v>1 Stadt Bad Rappenau</v>
      </c>
      <c r="C2731" s="19" t="str">
        <f>IF(OR(tabDaten[[#This Row],[art]]="00",tabDaten[[#This Row],[art]]="01",tabDaten[[#This Row],[art]]="60",tabDaten[[#This Row],[art]]="61"),"0 Verwaltungshaushalt","1 Vermögenshaushalt")</f>
        <v>0 Verwaltungshaushalt</v>
      </c>
      <c r="D2731" s="19" t="str">
        <f>VLOOKUP(tabDaten[[#This Row],[art]],tabKontenart[],2,FALSE)</f>
        <v>01 Ausgaben VerwaltungsHH</v>
      </c>
      <c r="E2731" s="19" t="str">
        <f>LEFT(tabDaten[[#This Row],[Gld]],1) &amp; "    " &amp;VLOOKUP((tabDaten[[#This Row],[MandNr]]&amp;"x"&amp;LEFT(tabDaten[[#This Row],[Gld]],1)),tabGliederung[],2,FALSE)</f>
        <v xml:space="preserve">1    öffentliche Ordnung </v>
      </c>
      <c r="F2731" s="19" t="str">
        <f>LEFT(tabDaten[[#This Row],[Gld]],2) &amp; "    " &amp;VLOOKUP((tabDaten[[#This Row],[MandNr]]&amp;"x"&amp;LEFT(tabDaten[[#This Row],[Gld]],2)),tabGliederung[],2,FALSE)</f>
        <v xml:space="preserve">13    Feuerschutz </v>
      </c>
      <c r="G273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31" s="19" t="str">
        <f>LEFT(tabDaten[[#This Row],[Gld]],4) &amp; "    " &amp;VLOOKUP((tabDaten[[#This Row],[MandNr]]&amp;"x"&amp;LEFT(tabDaten[[#This Row],[Gld]],4)),tabGliederung[],2,FALSE)</f>
        <v xml:space="preserve">1307    Abteilung Treschklingen </v>
      </c>
      <c r="I2731" s="19" t="str">
        <f>IF(OR(LEFT(tabDaten[[#This Row],[Grp]],1)*1=3,LEFT(tabDaten[[#This Row],[Grp]],1)*1=9),LEFT(tabDaten[[#This Row],[Grp]],2),LEFT(tabDaten[[#This Row],[Grp]],1))</f>
        <v>6</v>
      </c>
      <c r="J2731" s="19" t="str">
        <f>VLOOKUP(tabDaten[[#This Row],[GrpKurz]],tabGruppierung[],2,FALSE)</f>
        <v>A   Sächlicher Verwaltungs- und Betriebsaufwand</v>
      </c>
      <c r="K273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1307-650000/10    Bücher und Zeitschriften   </v>
      </c>
      <c r="L2731" s="20">
        <f>IF(OR(tabDaten[[#This Row],[art]]="00",tabDaten[[#This Row],[art]]="10"),tabDaten[[#This Row],[Plan]],tabDaten[[#This Row],[Plan]]*-1)</f>
        <v>0</v>
      </c>
      <c r="M2731" s="21">
        <f>IF(OR(tabDaten[[#This Row],[art]]="00",tabDaten[[#This Row],[art]]="10",tabDaten[[#This Row],[art]]="60",tabDaten[[#This Row],[art]]="70"),tabDaten[[#This Row],[Rechnung]],tabDaten[[#This Row],[Rechnung]]*-1)</f>
        <v>-178.59</v>
      </c>
      <c r="N2731" s="44">
        <v>1</v>
      </c>
      <c r="O2731" s="45" t="s">
        <v>1336</v>
      </c>
      <c r="P2731" s="45" t="s">
        <v>1048</v>
      </c>
      <c r="Q2731" s="45" t="s">
        <v>1724</v>
      </c>
      <c r="R2731" s="45" t="s">
        <v>1024</v>
      </c>
      <c r="S2731" s="45" t="s">
        <v>1546</v>
      </c>
      <c r="T2731" s="44" t="s">
        <v>1919</v>
      </c>
      <c r="U2731" s="46">
        <v>0</v>
      </c>
      <c r="V2731" s="46">
        <v>178.59</v>
      </c>
    </row>
    <row r="2732" spans="2:22" x14ac:dyDescent="0.2">
      <c r="B2732" s="19" t="str">
        <f>IF(tabDaten[[#This Row],[MandNr]]="","Fehler",IF(tabDaten[[#This Row],[MandNr]]=1,"1 Stadt Bad Rappenau","2 Eigenbetrieb Stadtenwässerung"))</f>
        <v>1 Stadt Bad Rappenau</v>
      </c>
      <c r="C2732" s="19" t="str">
        <f>IF(OR(tabDaten[[#This Row],[art]]="00",tabDaten[[#This Row],[art]]="01",tabDaten[[#This Row],[art]]="60",tabDaten[[#This Row],[art]]="61"),"0 Verwaltungshaushalt","1 Vermögenshaushalt")</f>
        <v>0 Verwaltungshaushalt</v>
      </c>
      <c r="D2732" s="19" t="str">
        <f>VLOOKUP(tabDaten[[#This Row],[art]],tabKontenart[],2,FALSE)</f>
        <v>01 Ausgaben VerwaltungsHH</v>
      </c>
      <c r="E2732" s="19" t="str">
        <f>LEFT(tabDaten[[#This Row],[Gld]],1) &amp; "    " &amp;VLOOKUP((tabDaten[[#This Row],[MandNr]]&amp;"x"&amp;LEFT(tabDaten[[#This Row],[Gld]],1)),tabGliederung[],2,FALSE)</f>
        <v xml:space="preserve">1    öffentliche Ordnung </v>
      </c>
      <c r="F2732" s="19" t="str">
        <f>LEFT(tabDaten[[#This Row],[Gld]],2) &amp; "    " &amp;VLOOKUP((tabDaten[[#This Row],[MandNr]]&amp;"x"&amp;LEFT(tabDaten[[#This Row],[Gld]],2)),tabGliederung[],2,FALSE)</f>
        <v xml:space="preserve">13    Feuerschutz </v>
      </c>
      <c r="G273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32" s="19" t="str">
        <f>LEFT(tabDaten[[#This Row],[Gld]],4) &amp; "    " &amp;VLOOKUP((tabDaten[[#This Row],[MandNr]]&amp;"x"&amp;LEFT(tabDaten[[#This Row],[Gld]],4)),tabGliederung[],2,FALSE)</f>
        <v xml:space="preserve">1308    Abteilung Wollenberg </v>
      </c>
      <c r="I2732" s="19" t="str">
        <f>IF(OR(LEFT(tabDaten[[#This Row],[Grp]],1)*1=3,LEFT(tabDaten[[#This Row],[Grp]],1)*1=9),LEFT(tabDaten[[#This Row],[Grp]],2),LEFT(tabDaten[[#This Row],[Grp]],1))</f>
        <v>5</v>
      </c>
      <c r="J2732" s="19" t="str">
        <f>VLOOKUP(tabDaten[[#This Row],[GrpKurz]],tabGruppierung[],2,FALSE)</f>
        <v>A   Sächlicher Verwaltungs- und Betriebsaufwand</v>
      </c>
      <c r="K273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1308-550000/10    Treibstoffe   </v>
      </c>
      <c r="L2732" s="20">
        <f>IF(OR(tabDaten[[#This Row],[art]]="00",tabDaten[[#This Row],[art]]="10"),tabDaten[[#This Row],[Plan]],tabDaten[[#This Row],[Plan]]*-1)</f>
        <v>0</v>
      </c>
      <c r="M2732" s="21">
        <f>IF(OR(tabDaten[[#This Row],[art]]="00",tabDaten[[#This Row],[art]]="10",tabDaten[[#This Row],[art]]="60",tabDaten[[#This Row],[art]]="70"),tabDaten[[#This Row],[Rechnung]],tabDaten[[#This Row],[Rechnung]]*-1)</f>
        <v>-526.57000000000005</v>
      </c>
      <c r="N2732" s="44">
        <v>1</v>
      </c>
      <c r="O2732" s="45" t="s">
        <v>1336</v>
      </c>
      <c r="P2732" s="45" t="s">
        <v>1049</v>
      </c>
      <c r="Q2732" s="45" t="s">
        <v>1716</v>
      </c>
      <c r="R2732" s="45" t="s">
        <v>1024</v>
      </c>
      <c r="S2732" s="45" t="s">
        <v>1546</v>
      </c>
      <c r="T2732" s="44" t="s">
        <v>1918</v>
      </c>
      <c r="U2732" s="46">
        <v>0</v>
      </c>
      <c r="V2732" s="46">
        <v>526.57000000000005</v>
      </c>
    </row>
    <row r="2733" spans="2:22" x14ac:dyDescent="0.2">
      <c r="B2733" s="19" t="str">
        <f>IF(tabDaten[[#This Row],[MandNr]]="","Fehler",IF(tabDaten[[#This Row],[MandNr]]=1,"1 Stadt Bad Rappenau","2 Eigenbetrieb Stadtenwässerung"))</f>
        <v>1 Stadt Bad Rappenau</v>
      </c>
      <c r="C2733" s="19" t="str">
        <f>IF(OR(tabDaten[[#This Row],[art]]="00",tabDaten[[#This Row],[art]]="01",tabDaten[[#This Row],[art]]="60",tabDaten[[#This Row],[art]]="61"),"0 Verwaltungshaushalt","1 Vermögenshaushalt")</f>
        <v>0 Verwaltungshaushalt</v>
      </c>
      <c r="D2733" s="19" t="str">
        <f>VLOOKUP(tabDaten[[#This Row],[art]],tabKontenart[],2,FALSE)</f>
        <v>01 Ausgaben VerwaltungsHH</v>
      </c>
      <c r="E2733" s="19" t="str">
        <f>LEFT(tabDaten[[#This Row],[Gld]],1) &amp; "    " &amp;VLOOKUP((tabDaten[[#This Row],[MandNr]]&amp;"x"&amp;LEFT(tabDaten[[#This Row],[Gld]],1)),tabGliederung[],2,FALSE)</f>
        <v xml:space="preserve">1    öffentliche Ordnung </v>
      </c>
      <c r="F2733" s="19" t="str">
        <f>LEFT(tabDaten[[#This Row],[Gld]],2) &amp; "    " &amp;VLOOKUP((tabDaten[[#This Row],[MandNr]]&amp;"x"&amp;LEFT(tabDaten[[#This Row],[Gld]],2)),tabGliederung[],2,FALSE)</f>
        <v xml:space="preserve">13    Feuerschutz </v>
      </c>
      <c r="G273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33" s="19" t="str">
        <f>LEFT(tabDaten[[#This Row],[Gld]],4) &amp; "    " &amp;VLOOKUP((tabDaten[[#This Row],[MandNr]]&amp;"x"&amp;LEFT(tabDaten[[#This Row],[Gld]],4)),tabGliederung[],2,FALSE)</f>
        <v xml:space="preserve">1308    Abteilung Wollenberg </v>
      </c>
      <c r="I2733" s="19" t="str">
        <f>IF(OR(LEFT(tabDaten[[#This Row],[Grp]],1)*1=3,LEFT(tabDaten[[#This Row],[Grp]],1)*1=9),LEFT(tabDaten[[#This Row],[Grp]],2),LEFT(tabDaten[[#This Row],[Grp]],1))</f>
        <v>5</v>
      </c>
      <c r="J2733" s="19" t="str">
        <f>VLOOKUP(tabDaten[[#This Row],[GrpKurz]],tabGruppierung[],2,FALSE)</f>
        <v>A   Sächlicher Verwaltungs- und Betriebsaufwand</v>
      </c>
      <c r="K273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1308-550000/20    Instandhaltung/Reparaturen   </v>
      </c>
      <c r="L2733" s="20">
        <f>IF(OR(tabDaten[[#This Row],[art]]="00",tabDaten[[#This Row],[art]]="10"),tabDaten[[#This Row],[Plan]],tabDaten[[#This Row],[Plan]]*-1)</f>
        <v>0</v>
      </c>
      <c r="M2733" s="21">
        <f>IF(OR(tabDaten[[#This Row],[art]]="00",tabDaten[[#This Row],[art]]="10",tabDaten[[#This Row],[art]]="60",tabDaten[[#This Row],[art]]="70"),tabDaten[[#This Row],[Rechnung]],tabDaten[[#This Row],[Rechnung]]*-1)</f>
        <v>-3623.61</v>
      </c>
      <c r="N2733" s="44">
        <v>1</v>
      </c>
      <c r="O2733" s="45" t="s">
        <v>1336</v>
      </c>
      <c r="P2733" s="45" t="s">
        <v>1049</v>
      </c>
      <c r="Q2733" s="45" t="s">
        <v>1716</v>
      </c>
      <c r="R2733" s="45" t="s">
        <v>1058</v>
      </c>
      <c r="S2733" s="45" t="s">
        <v>1546</v>
      </c>
      <c r="T2733" s="44" t="s">
        <v>1926</v>
      </c>
      <c r="U2733" s="46">
        <v>0</v>
      </c>
      <c r="V2733" s="46">
        <v>3623.61</v>
      </c>
    </row>
    <row r="2734" spans="2:22" x14ac:dyDescent="0.2">
      <c r="B2734" s="19" t="str">
        <f>IF(tabDaten[[#This Row],[MandNr]]="","Fehler",IF(tabDaten[[#This Row],[MandNr]]=1,"1 Stadt Bad Rappenau","2 Eigenbetrieb Stadtenwässerung"))</f>
        <v>1 Stadt Bad Rappenau</v>
      </c>
      <c r="C2734" s="19" t="str">
        <f>IF(OR(tabDaten[[#This Row],[art]]="00",tabDaten[[#This Row],[art]]="01",tabDaten[[#This Row],[art]]="60",tabDaten[[#This Row],[art]]="61"),"0 Verwaltungshaushalt","1 Vermögenshaushalt")</f>
        <v>0 Verwaltungshaushalt</v>
      </c>
      <c r="D2734" s="19" t="str">
        <f>VLOOKUP(tabDaten[[#This Row],[art]],tabKontenart[],2,FALSE)</f>
        <v>01 Ausgaben VerwaltungsHH</v>
      </c>
      <c r="E2734" s="19" t="str">
        <f>LEFT(tabDaten[[#This Row],[Gld]],1) &amp; "    " &amp;VLOOKUP((tabDaten[[#This Row],[MandNr]]&amp;"x"&amp;LEFT(tabDaten[[#This Row],[Gld]],1)),tabGliederung[],2,FALSE)</f>
        <v xml:space="preserve">1    öffentliche Ordnung </v>
      </c>
      <c r="F2734" s="19" t="str">
        <f>LEFT(tabDaten[[#This Row],[Gld]],2) &amp; "    " &amp;VLOOKUP((tabDaten[[#This Row],[MandNr]]&amp;"x"&amp;LEFT(tabDaten[[#This Row],[Gld]],2)),tabGliederung[],2,FALSE)</f>
        <v xml:space="preserve">13    Feuerschutz </v>
      </c>
      <c r="G273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34" s="19" t="str">
        <f>LEFT(tabDaten[[#This Row],[Gld]],4) &amp; "    " &amp;VLOOKUP((tabDaten[[#This Row],[MandNr]]&amp;"x"&amp;LEFT(tabDaten[[#This Row],[Gld]],4)),tabGliederung[],2,FALSE)</f>
        <v xml:space="preserve">1308    Abteilung Wollenberg </v>
      </c>
      <c r="I2734" s="19" t="str">
        <f>IF(OR(LEFT(tabDaten[[#This Row],[Grp]],1)*1=3,LEFT(tabDaten[[#This Row],[Grp]],1)*1=9),LEFT(tabDaten[[#This Row],[Grp]],2),LEFT(tabDaten[[#This Row],[Grp]],1))</f>
        <v>5</v>
      </c>
      <c r="J2734" s="19" t="str">
        <f>VLOOKUP(tabDaten[[#This Row],[GrpKurz]],tabGruppierung[],2,FALSE)</f>
        <v>A   Sächlicher Verwaltungs- und Betriebsaufwand</v>
      </c>
      <c r="K273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1308-550000/30    Steuern und Versicherungen   </v>
      </c>
      <c r="L2734" s="20">
        <f>IF(OR(tabDaten[[#This Row],[art]]="00",tabDaten[[#This Row],[art]]="10"),tabDaten[[#This Row],[Plan]],tabDaten[[#This Row],[Plan]]*-1)</f>
        <v>0</v>
      </c>
      <c r="M2734" s="21">
        <f>IF(OR(tabDaten[[#This Row],[art]]="00",tabDaten[[#This Row],[art]]="10",tabDaten[[#This Row],[art]]="60",tabDaten[[#This Row],[art]]="70"),tabDaten[[#This Row],[Rechnung]],tabDaten[[#This Row],[Rechnung]]*-1)</f>
        <v>-324.83</v>
      </c>
      <c r="N2734" s="44">
        <v>1</v>
      </c>
      <c r="O2734" s="45" t="s">
        <v>1336</v>
      </c>
      <c r="P2734" s="45" t="s">
        <v>1049</v>
      </c>
      <c r="Q2734" s="45" t="s">
        <v>1716</v>
      </c>
      <c r="R2734" s="45" t="s">
        <v>1111</v>
      </c>
      <c r="S2734" s="45" t="s">
        <v>1546</v>
      </c>
      <c r="T2734" s="44" t="s">
        <v>260</v>
      </c>
      <c r="U2734" s="46">
        <v>0</v>
      </c>
      <c r="V2734" s="46">
        <v>324.83</v>
      </c>
    </row>
    <row r="2735" spans="2:22" x14ac:dyDescent="0.2">
      <c r="B2735" s="19" t="str">
        <f>IF(tabDaten[[#This Row],[MandNr]]="","Fehler",IF(tabDaten[[#This Row],[MandNr]]=1,"1 Stadt Bad Rappenau","2 Eigenbetrieb Stadtenwässerung"))</f>
        <v>1 Stadt Bad Rappenau</v>
      </c>
      <c r="C2735" s="19" t="str">
        <f>IF(OR(tabDaten[[#This Row],[art]]="00",tabDaten[[#This Row],[art]]="01",tabDaten[[#This Row],[art]]="60",tabDaten[[#This Row],[art]]="61"),"0 Verwaltungshaushalt","1 Vermögenshaushalt")</f>
        <v>0 Verwaltungshaushalt</v>
      </c>
      <c r="D2735" s="19" t="str">
        <f>VLOOKUP(tabDaten[[#This Row],[art]],tabKontenart[],2,FALSE)</f>
        <v>01 Ausgaben VerwaltungsHH</v>
      </c>
      <c r="E2735" s="19" t="str">
        <f>LEFT(tabDaten[[#This Row],[Gld]],1) &amp; "    " &amp;VLOOKUP((tabDaten[[#This Row],[MandNr]]&amp;"x"&amp;LEFT(tabDaten[[#This Row],[Gld]],1)),tabGliederung[],2,FALSE)</f>
        <v xml:space="preserve">1    öffentliche Ordnung </v>
      </c>
      <c r="F2735" s="19" t="str">
        <f>LEFT(tabDaten[[#This Row],[Gld]],2) &amp; "    " &amp;VLOOKUP((tabDaten[[#This Row],[MandNr]]&amp;"x"&amp;LEFT(tabDaten[[#This Row],[Gld]],2)),tabGliederung[],2,FALSE)</f>
        <v xml:space="preserve">13    Feuerschutz </v>
      </c>
      <c r="G273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35" s="19" t="str">
        <f>LEFT(tabDaten[[#This Row],[Gld]],4) &amp; "    " &amp;VLOOKUP((tabDaten[[#This Row],[MandNr]]&amp;"x"&amp;LEFT(tabDaten[[#This Row],[Gld]],4)),tabGliederung[],2,FALSE)</f>
        <v xml:space="preserve">1308    Abteilung Wollenberg </v>
      </c>
      <c r="I2735" s="19" t="str">
        <f>IF(OR(LEFT(tabDaten[[#This Row],[Grp]],1)*1=3,LEFT(tabDaten[[#This Row],[Grp]],1)*1=9),LEFT(tabDaten[[#This Row],[Grp]],2),LEFT(tabDaten[[#This Row],[Grp]],1))</f>
        <v>6</v>
      </c>
      <c r="J2735" s="19" t="str">
        <f>VLOOKUP(tabDaten[[#This Row],[GrpKurz]],tabGruppierung[],2,FALSE)</f>
        <v>A   Sächlicher Verwaltungs- und Betriebsaufwand</v>
      </c>
      <c r="K273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1308-650000/10    Bücher und Zeitschriften   </v>
      </c>
      <c r="L2735" s="20">
        <f>IF(OR(tabDaten[[#This Row],[art]]="00",tabDaten[[#This Row],[art]]="10"),tabDaten[[#This Row],[Plan]],tabDaten[[#This Row],[Plan]]*-1)</f>
        <v>0</v>
      </c>
      <c r="M2735" s="21">
        <f>IF(OR(tabDaten[[#This Row],[art]]="00",tabDaten[[#This Row],[art]]="10",tabDaten[[#This Row],[art]]="60",tabDaten[[#This Row],[art]]="70"),tabDaten[[#This Row],[Rechnung]],tabDaten[[#This Row],[Rechnung]]*-1)</f>
        <v>-160.69</v>
      </c>
      <c r="N2735" s="44">
        <v>1</v>
      </c>
      <c r="O2735" s="45" t="s">
        <v>1336</v>
      </c>
      <c r="P2735" s="45" t="s">
        <v>1049</v>
      </c>
      <c r="Q2735" s="45" t="s">
        <v>1724</v>
      </c>
      <c r="R2735" s="45" t="s">
        <v>1024</v>
      </c>
      <c r="S2735" s="45" t="s">
        <v>1546</v>
      </c>
      <c r="T2735" s="44" t="s">
        <v>1919</v>
      </c>
      <c r="U2735" s="46">
        <v>0</v>
      </c>
      <c r="V2735" s="46">
        <v>160.69</v>
      </c>
    </row>
    <row r="2736" spans="2:22" x14ac:dyDescent="0.2">
      <c r="B2736" s="19" t="str">
        <f>IF(tabDaten[[#This Row],[MandNr]]="","Fehler",IF(tabDaten[[#This Row],[MandNr]]=1,"1 Stadt Bad Rappenau","2 Eigenbetrieb Stadtenwässerung"))</f>
        <v>1 Stadt Bad Rappenau</v>
      </c>
      <c r="C2736" s="19" t="str">
        <f>IF(OR(tabDaten[[#This Row],[art]]="00",tabDaten[[#This Row],[art]]="01",tabDaten[[#This Row],[art]]="60",tabDaten[[#This Row],[art]]="61"),"0 Verwaltungshaushalt","1 Vermögenshaushalt")</f>
        <v>0 Verwaltungshaushalt</v>
      </c>
      <c r="D2736" s="19" t="str">
        <f>VLOOKUP(tabDaten[[#This Row],[art]],tabKontenart[],2,FALSE)</f>
        <v>01 Ausgaben VerwaltungsHH</v>
      </c>
      <c r="E2736" s="19" t="str">
        <f>LEFT(tabDaten[[#This Row],[Gld]],1) &amp; "    " &amp;VLOOKUP((tabDaten[[#This Row],[MandNr]]&amp;"x"&amp;LEFT(tabDaten[[#This Row],[Gld]],1)),tabGliederung[],2,FALSE)</f>
        <v xml:space="preserve">1    öffentliche Ordnung </v>
      </c>
      <c r="F2736" s="19" t="str">
        <f>LEFT(tabDaten[[#This Row],[Gld]],2) &amp; "    " &amp;VLOOKUP((tabDaten[[#This Row],[MandNr]]&amp;"x"&amp;LEFT(tabDaten[[#This Row],[Gld]],2)),tabGliederung[],2,FALSE)</f>
        <v xml:space="preserve">13    Feuerschutz </v>
      </c>
      <c r="G273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130    Feuerwehren </v>
      </c>
      <c r="H2736" s="19" t="str">
        <f>LEFT(tabDaten[[#This Row],[Gld]],4) &amp; "    " &amp;VLOOKUP((tabDaten[[#This Row],[MandNr]]&amp;"x"&amp;LEFT(tabDaten[[#This Row],[Gld]],4)),tabGliederung[],2,FALSE)</f>
        <v xml:space="preserve">1308    Abteilung Wollenberg </v>
      </c>
      <c r="I2736" s="19" t="str">
        <f>IF(OR(LEFT(tabDaten[[#This Row],[Grp]],1)*1=3,LEFT(tabDaten[[#This Row],[Grp]],1)*1=9),LEFT(tabDaten[[#This Row],[Grp]],2),LEFT(tabDaten[[#This Row],[Grp]],1))</f>
        <v>6</v>
      </c>
      <c r="J2736" s="19" t="str">
        <f>VLOOKUP(tabDaten[[#This Row],[GrpKurz]],tabGruppierung[],2,FALSE)</f>
        <v>A   Sächlicher Verwaltungs- und Betriebsaufwand</v>
      </c>
      <c r="K273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1308-679000/10    Bauhof   </v>
      </c>
      <c r="L2736" s="20">
        <f>IF(OR(tabDaten[[#This Row],[art]]="00",tabDaten[[#This Row],[art]]="10"),tabDaten[[#This Row],[Plan]],tabDaten[[#This Row],[Plan]]*-1)</f>
        <v>0</v>
      </c>
      <c r="M2736" s="21">
        <f>IF(OR(tabDaten[[#This Row],[art]]="00",tabDaten[[#This Row],[art]]="10",tabDaten[[#This Row],[art]]="60",tabDaten[[#This Row],[art]]="70"),tabDaten[[#This Row],[Rechnung]],tabDaten[[#This Row],[Rechnung]]*-1)</f>
        <v>-2839.2</v>
      </c>
      <c r="N2736" s="44">
        <v>1</v>
      </c>
      <c r="O2736" s="45" t="s">
        <v>1336</v>
      </c>
      <c r="P2736" s="45" t="s">
        <v>1049</v>
      </c>
      <c r="Q2736" s="45" t="s">
        <v>1728</v>
      </c>
      <c r="R2736" s="45" t="s">
        <v>1024</v>
      </c>
      <c r="S2736" s="45" t="s">
        <v>1546</v>
      </c>
      <c r="T2736" s="44" t="s">
        <v>1924</v>
      </c>
      <c r="U2736" s="46">
        <v>0</v>
      </c>
      <c r="V2736" s="46">
        <v>2839.2</v>
      </c>
    </row>
    <row r="2737" spans="2:22" x14ac:dyDescent="0.2">
      <c r="B2737" s="19" t="str">
        <f>IF(tabDaten[[#This Row],[MandNr]]="","Fehler",IF(tabDaten[[#This Row],[MandNr]]=1,"1 Stadt Bad Rappenau","2 Eigenbetrieb Stadtenwässerung"))</f>
        <v>1 Stadt Bad Rappenau</v>
      </c>
      <c r="C2737" s="19" t="str">
        <f>IF(OR(tabDaten[[#This Row],[art]]="00",tabDaten[[#This Row],[art]]="01",tabDaten[[#This Row],[art]]="60",tabDaten[[#This Row],[art]]="61"),"0 Verwaltungshaushalt","1 Vermögenshaushalt")</f>
        <v>0 Verwaltungshaushalt</v>
      </c>
      <c r="D2737" s="19" t="str">
        <f>VLOOKUP(tabDaten[[#This Row],[art]],tabKontenart[],2,FALSE)</f>
        <v>01 Ausgaben VerwaltungsHH</v>
      </c>
      <c r="E2737" s="19" t="str">
        <f>LEFT(tabDaten[[#This Row],[Gld]],1) &amp; "    " &amp;VLOOKUP((tabDaten[[#This Row],[MandNr]]&amp;"x"&amp;LEFT(tabDaten[[#This Row],[Gld]],1)),tabGliederung[],2,FALSE)</f>
        <v xml:space="preserve">2    Schulen </v>
      </c>
      <c r="F2737" s="19" t="str">
        <f>LEFT(tabDaten[[#This Row],[Gld]],2) &amp; "    " &amp;VLOOKUP((tabDaten[[#This Row],[MandNr]]&amp;"x"&amp;LEFT(tabDaten[[#This Row],[Gld]],2)),tabGliederung[],2,FALSE)</f>
        <v>21    Grund - Hauptschulen,  Grundschulförderklassen</v>
      </c>
      <c r="G273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37" s="19" t="str">
        <f>LEFT(tabDaten[[#This Row],[Gld]],4) &amp; "    " &amp;VLOOKUP((tabDaten[[#This Row],[MandNr]]&amp;"x"&amp;LEFT(tabDaten[[#This Row],[Gld]],4)),tabGliederung[],2,FALSE)</f>
        <v xml:space="preserve">2110    Grundschule Bad Rappenau </v>
      </c>
      <c r="I2737" s="19" t="str">
        <f>IF(OR(LEFT(tabDaten[[#This Row],[Grp]],1)*1=3,LEFT(tabDaten[[#This Row],[Grp]],1)*1=9),LEFT(tabDaten[[#This Row],[Grp]],2),LEFT(tabDaten[[#This Row],[Grp]],1))</f>
        <v>6</v>
      </c>
      <c r="J2737" s="19" t="str">
        <f>VLOOKUP(tabDaten[[#This Row],[GrpKurz]],tabGruppierung[],2,FALSE)</f>
        <v>A   Sächlicher Verwaltungs- und Betriebsaufwand</v>
      </c>
      <c r="K273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2110-650000/10    Bücher und Zeitschriften   </v>
      </c>
      <c r="L2737" s="20">
        <f>IF(OR(tabDaten[[#This Row],[art]]="00",tabDaten[[#This Row],[art]]="10"),tabDaten[[#This Row],[Plan]],tabDaten[[#This Row],[Plan]]*-1)</f>
        <v>0</v>
      </c>
      <c r="M2737" s="21">
        <f>IF(OR(tabDaten[[#This Row],[art]]="00",tabDaten[[#This Row],[art]]="10",tabDaten[[#This Row],[art]]="60",tabDaten[[#This Row],[art]]="70"),tabDaten[[#This Row],[Rechnung]],tabDaten[[#This Row],[Rechnung]]*-1)</f>
        <v>-390.07</v>
      </c>
      <c r="N2737" s="44">
        <v>1</v>
      </c>
      <c r="O2737" s="45" t="s">
        <v>1336</v>
      </c>
      <c r="P2737" s="45" t="s">
        <v>1061</v>
      </c>
      <c r="Q2737" s="45" t="s">
        <v>1724</v>
      </c>
      <c r="R2737" s="45" t="s">
        <v>1024</v>
      </c>
      <c r="S2737" s="45" t="s">
        <v>1546</v>
      </c>
      <c r="T2737" s="44" t="s">
        <v>1919</v>
      </c>
      <c r="U2737" s="46">
        <v>0</v>
      </c>
      <c r="V2737" s="46">
        <v>390.07</v>
      </c>
    </row>
    <row r="2738" spans="2:22" x14ac:dyDescent="0.2">
      <c r="B2738" s="19" t="str">
        <f>IF(tabDaten[[#This Row],[MandNr]]="","Fehler",IF(tabDaten[[#This Row],[MandNr]]=1,"1 Stadt Bad Rappenau","2 Eigenbetrieb Stadtenwässerung"))</f>
        <v>1 Stadt Bad Rappenau</v>
      </c>
      <c r="C2738" s="19" t="str">
        <f>IF(OR(tabDaten[[#This Row],[art]]="00",tabDaten[[#This Row],[art]]="01",tabDaten[[#This Row],[art]]="60",tabDaten[[#This Row],[art]]="61"),"0 Verwaltungshaushalt","1 Vermögenshaushalt")</f>
        <v>0 Verwaltungshaushalt</v>
      </c>
      <c r="D2738" s="19" t="str">
        <f>VLOOKUP(tabDaten[[#This Row],[art]],tabKontenart[],2,FALSE)</f>
        <v>01 Ausgaben VerwaltungsHH</v>
      </c>
      <c r="E2738" s="19" t="str">
        <f>LEFT(tabDaten[[#This Row],[Gld]],1) &amp; "    " &amp;VLOOKUP((tabDaten[[#This Row],[MandNr]]&amp;"x"&amp;LEFT(tabDaten[[#This Row],[Gld]],1)),tabGliederung[],2,FALSE)</f>
        <v xml:space="preserve">2    Schulen </v>
      </c>
      <c r="F2738" s="19" t="str">
        <f>LEFT(tabDaten[[#This Row],[Gld]],2) &amp; "    " &amp;VLOOKUP((tabDaten[[#This Row],[MandNr]]&amp;"x"&amp;LEFT(tabDaten[[#This Row],[Gld]],2)),tabGliederung[],2,FALSE)</f>
        <v>21    Grund - Hauptschulen,  Grundschulförderklassen</v>
      </c>
      <c r="G273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38" s="19" t="str">
        <f>LEFT(tabDaten[[#This Row],[Gld]],4) &amp; "    " &amp;VLOOKUP((tabDaten[[#This Row],[MandNr]]&amp;"x"&amp;LEFT(tabDaten[[#This Row],[Gld]],4)),tabGliederung[],2,FALSE)</f>
        <v xml:space="preserve">2110    Grundschule Bad Rappenau </v>
      </c>
      <c r="I2738" s="19" t="str">
        <f>IF(OR(LEFT(tabDaten[[#This Row],[Grp]],1)*1=3,LEFT(tabDaten[[#This Row],[Grp]],1)*1=9),LEFT(tabDaten[[#This Row],[Grp]],2),LEFT(tabDaten[[#This Row],[Grp]],1))</f>
        <v>6</v>
      </c>
      <c r="J2738" s="19" t="str">
        <f>VLOOKUP(tabDaten[[#This Row],[GrpKurz]],tabGruppierung[],2,FALSE)</f>
        <v>A   Sächlicher Verwaltungs- und Betriebsaufwand</v>
      </c>
      <c r="K273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2110-650000/20    Post- und Fernmeldegebühren   </v>
      </c>
      <c r="L2738" s="20">
        <f>IF(OR(tabDaten[[#This Row],[art]]="00",tabDaten[[#This Row],[art]]="10"),tabDaten[[#This Row],[Plan]],tabDaten[[#This Row],[Plan]]*-1)</f>
        <v>0</v>
      </c>
      <c r="M2738" s="21">
        <f>IF(OR(tabDaten[[#This Row],[art]]="00",tabDaten[[#This Row],[art]]="10",tabDaten[[#This Row],[art]]="60",tabDaten[[#This Row],[art]]="70"),tabDaten[[#This Row],[Rechnung]],tabDaten[[#This Row],[Rechnung]]*-1)</f>
        <v>-1229.8499999999999</v>
      </c>
      <c r="N2738" s="44">
        <v>1</v>
      </c>
      <c r="O2738" s="45" t="s">
        <v>1336</v>
      </c>
      <c r="P2738" s="45" t="s">
        <v>1061</v>
      </c>
      <c r="Q2738" s="45" t="s">
        <v>1724</v>
      </c>
      <c r="R2738" s="45" t="s">
        <v>1058</v>
      </c>
      <c r="S2738" s="45" t="s">
        <v>1546</v>
      </c>
      <c r="T2738" s="44" t="s">
        <v>1920</v>
      </c>
      <c r="U2738" s="46">
        <v>0</v>
      </c>
      <c r="V2738" s="46">
        <v>1229.8499999999999</v>
      </c>
    </row>
    <row r="2739" spans="2:22" x14ac:dyDescent="0.2">
      <c r="B2739" s="19" t="str">
        <f>IF(tabDaten[[#This Row],[MandNr]]="","Fehler",IF(tabDaten[[#This Row],[MandNr]]=1,"1 Stadt Bad Rappenau","2 Eigenbetrieb Stadtenwässerung"))</f>
        <v>1 Stadt Bad Rappenau</v>
      </c>
      <c r="C2739" s="19" t="str">
        <f>IF(OR(tabDaten[[#This Row],[art]]="00",tabDaten[[#This Row],[art]]="01",tabDaten[[#This Row],[art]]="60",tabDaten[[#This Row],[art]]="61"),"0 Verwaltungshaushalt","1 Vermögenshaushalt")</f>
        <v>0 Verwaltungshaushalt</v>
      </c>
      <c r="D2739" s="19" t="str">
        <f>VLOOKUP(tabDaten[[#This Row],[art]],tabKontenart[],2,FALSE)</f>
        <v>01 Ausgaben VerwaltungsHH</v>
      </c>
      <c r="E2739" s="19" t="str">
        <f>LEFT(tabDaten[[#This Row],[Gld]],1) &amp; "    " &amp;VLOOKUP((tabDaten[[#This Row],[MandNr]]&amp;"x"&amp;LEFT(tabDaten[[#This Row],[Gld]],1)),tabGliederung[],2,FALSE)</f>
        <v xml:space="preserve">2    Schulen </v>
      </c>
      <c r="F2739" s="19" t="str">
        <f>LEFT(tabDaten[[#This Row],[Gld]],2) &amp; "    " &amp;VLOOKUP((tabDaten[[#This Row],[MandNr]]&amp;"x"&amp;LEFT(tabDaten[[#This Row],[Gld]],2)),tabGliederung[],2,FALSE)</f>
        <v>21    Grund - Hauptschulen,  Grundschulförderklassen</v>
      </c>
      <c r="G273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39" s="19" t="str">
        <f>LEFT(tabDaten[[#This Row],[Gld]],4) &amp; "    " &amp;VLOOKUP((tabDaten[[#This Row],[MandNr]]&amp;"x"&amp;LEFT(tabDaten[[#This Row],[Gld]],4)),tabGliederung[],2,FALSE)</f>
        <v xml:space="preserve">2110    Grundschule Bad Rappenau </v>
      </c>
      <c r="I2739" s="19" t="str">
        <f>IF(OR(LEFT(tabDaten[[#This Row],[Grp]],1)*1=3,LEFT(tabDaten[[#This Row],[Grp]],1)*1=9),LEFT(tabDaten[[#This Row],[Grp]],2),LEFT(tabDaten[[#This Row],[Grp]],1))</f>
        <v>6</v>
      </c>
      <c r="J2739" s="19" t="str">
        <f>VLOOKUP(tabDaten[[#This Row],[GrpKurz]],tabGruppierung[],2,FALSE)</f>
        <v>A   Sächlicher Verwaltungs- und Betriebsaufwand</v>
      </c>
      <c r="K273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2110-650000/40    Dienstreisen   </v>
      </c>
      <c r="L2739" s="20">
        <f>IF(OR(tabDaten[[#This Row],[art]]="00",tabDaten[[#This Row],[art]]="10"),tabDaten[[#This Row],[Plan]],tabDaten[[#This Row],[Plan]]*-1)</f>
        <v>0</v>
      </c>
      <c r="M2739" s="21">
        <f>IF(OR(tabDaten[[#This Row],[art]]="00",tabDaten[[#This Row],[art]]="10",tabDaten[[#This Row],[art]]="60",tabDaten[[#This Row],[art]]="70"),tabDaten[[#This Row],[Rechnung]],tabDaten[[#This Row],[Rechnung]]*-1)</f>
        <v>-24.78</v>
      </c>
      <c r="N2739" s="44">
        <v>1</v>
      </c>
      <c r="O2739" s="45" t="s">
        <v>1336</v>
      </c>
      <c r="P2739" s="45" t="s">
        <v>1061</v>
      </c>
      <c r="Q2739" s="45" t="s">
        <v>1724</v>
      </c>
      <c r="R2739" s="45" t="s">
        <v>1145</v>
      </c>
      <c r="S2739" s="45" t="s">
        <v>1546</v>
      </c>
      <c r="T2739" s="44" t="s">
        <v>1922</v>
      </c>
      <c r="U2739" s="46">
        <v>0</v>
      </c>
      <c r="V2739" s="46">
        <v>24.78</v>
      </c>
    </row>
    <row r="2740" spans="2:22" x14ac:dyDescent="0.2">
      <c r="B2740" s="19" t="str">
        <f>IF(tabDaten[[#This Row],[MandNr]]="","Fehler",IF(tabDaten[[#This Row],[MandNr]]=1,"1 Stadt Bad Rappenau","2 Eigenbetrieb Stadtenwässerung"))</f>
        <v>1 Stadt Bad Rappenau</v>
      </c>
      <c r="C2740" s="19" t="str">
        <f>IF(OR(tabDaten[[#This Row],[art]]="00",tabDaten[[#This Row],[art]]="01",tabDaten[[#This Row],[art]]="60",tabDaten[[#This Row],[art]]="61"),"0 Verwaltungshaushalt","1 Vermögenshaushalt")</f>
        <v>0 Verwaltungshaushalt</v>
      </c>
      <c r="D2740" s="19" t="str">
        <f>VLOOKUP(tabDaten[[#This Row],[art]],tabKontenart[],2,FALSE)</f>
        <v>01 Ausgaben VerwaltungsHH</v>
      </c>
      <c r="E2740" s="19" t="str">
        <f>LEFT(tabDaten[[#This Row],[Gld]],1) &amp; "    " &amp;VLOOKUP((tabDaten[[#This Row],[MandNr]]&amp;"x"&amp;LEFT(tabDaten[[#This Row],[Gld]],1)),tabGliederung[],2,FALSE)</f>
        <v xml:space="preserve">2    Schulen </v>
      </c>
      <c r="F2740" s="19" t="str">
        <f>LEFT(tabDaten[[#This Row],[Gld]],2) &amp; "    " &amp;VLOOKUP((tabDaten[[#This Row],[MandNr]]&amp;"x"&amp;LEFT(tabDaten[[#This Row],[Gld]],2)),tabGliederung[],2,FALSE)</f>
        <v>21    Grund - Hauptschulen,  Grundschulförderklassen</v>
      </c>
      <c r="G274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0" s="19" t="str">
        <f>LEFT(tabDaten[[#This Row],[Gld]],4) &amp; "    " &amp;VLOOKUP((tabDaten[[#This Row],[MandNr]]&amp;"x"&amp;LEFT(tabDaten[[#This Row],[Gld]],4)),tabGliederung[],2,FALSE)</f>
        <v xml:space="preserve">2110    Grundschule Bad Rappenau </v>
      </c>
      <c r="I2740" s="19" t="str">
        <f>IF(OR(LEFT(tabDaten[[#This Row],[Grp]],1)*1=3,LEFT(tabDaten[[#This Row],[Grp]],1)*1=9),LEFT(tabDaten[[#This Row],[Grp]],2),LEFT(tabDaten[[#This Row],[Grp]],1))</f>
        <v>6</v>
      </c>
      <c r="J2740" s="19" t="str">
        <f>VLOOKUP(tabDaten[[#This Row],[GrpKurz]],tabGruppierung[],2,FALSE)</f>
        <v>A   Sächlicher Verwaltungs- und Betriebsaufwand</v>
      </c>
      <c r="K274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2110-650000/80    sonstige Geschäftsausgaben   </v>
      </c>
      <c r="L2740" s="20">
        <f>IF(OR(tabDaten[[#This Row],[art]]="00",tabDaten[[#This Row],[art]]="10"),tabDaten[[#This Row],[Plan]],tabDaten[[#This Row],[Plan]]*-1)</f>
        <v>0</v>
      </c>
      <c r="M2740" s="21">
        <f>IF(OR(tabDaten[[#This Row],[art]]="00",tabDaten[[#This Row],[art]]="10",tabDaten[[#This Row],[art]]="60",tabDaten[[#This Row],[art]]="70"),tabDaten[[#This Row],[Rechnung]],tabDaten[[#This Row],[Rechnung]]*-1)</f>
        <v>-159.9</v>
      </c>
      <c r="N2740" s="44">
        <v>1</v>
      </c>
      <c r="O2740" s="45" t="s">
        <v>1336</v>
      </c>
      <c r="P2740" s="45" t="s">
        <v>1061</v>
      </c>
      <c r="Q2740" s="45" t="s">
        <v>1724</v>
      </c>
      <c r="R2740" s="45" t="s">
        <v>1425</v>
      </c>
      <c r="S2740" s="45" t="s">
        <v>1546</v>
      </c>
      <c r="T2740" s="44" t="s">
        <v>1921</v>
      </c>
      <c r="U2740" s="46">
        <v>0</v>
      </c>
      <c r="V2740" s="46">
        <v>159.9</v>
      </c>
    </row>
    <row r="2741" spans="2:22" x14ac:dyDescent="0.2">
      <c r="B2741" s="19" t="str">
        <f>IF(tabDaten[[#This Row],[MandNr]]="","Fehler",IF(tabDaten[[#This Row],[MandNr]]=1,"1 Stadt Bad Rappenau","2 Eigenbetrieb Stadtenwässerung"))</f>
        <v>1 Stadt Bad Rappenau</v>
      </c>
      <c r="C2741" s="19" t="str">
        <f>IF(OR(tabDaten[[#This Row],[art]]="00",tabDaten[[#This Row],[art]]="01",tabDaten[[#This Row],[art]]="60",tabDaten[[#This Row],[art]]="61"),"0 Verwaltungshaushalt","1 Vermögenshaushalt")</f>
        <v>0 Verwaltungshaushalt</v>
      </c>
      <c r="D2741" s="19" t="str">
        <f>VLOOKUP(tabDaten[[#This Row],[art]],tabKontenart[],2,FALSE)</f>
        <v>01 Ausgaben VerwaltungsHH</v>
      </c>
      <c r="E2741" s="19" t="str">
        <f>LEFT(tabDaten[[#This Row],[Gld]],1) &amp; "    " &amp;VLOOKUP((tabDaten[[#This Row],[MandNr]]&amp;"x"&amp;LEFT(tabDaten[[#This Row],[Gld]],1)),tabGliederung[],2,FALSE)</f>
        <v xml:space="preserve">2    Schulen </v>
      </c>
      <c r="F2741" s="19" t="str">
        <f>LEFT(tabDaten[[#This Row],[Gld]],2) &amp; "    " &amp;VLOOKUP((tabDaten[[#This Row],[MandNr]]&amp;"x"&amp;LEFT(tabDaten[[#This Row],[Gld]],2)),tabGliederung[],2,FALSE)</f>
        <v>21    Grund - Hauptschulen,  Grundschulförderklassen</v>
      </c>
      <c r="G274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1" s="19" t="str">
        <f>LEFT(tabDaten[[#This Row],[Gld]],4) &amp; "    " &amp;VLOOKUP((tabDaten[[#This Row],[MandNr]]&amp;"x"&amp;LEFT(tabDaten[[#This Row],[Gld]],4)),tabGliederung[],2,FALSE)</f>
        <v xml:space="preserve">2110    Grundschule Bad Rappenau </v>
      </c>
      <c r="I2741" s="19" t="str">
        <f>IF(OR(LEFT(tabDaten[[#This Row],[Grp]],1)*1=3,LEFT(tabDaten[[#This Row],[Grp]],1)*1=9),LEFT(tabDaten[[#This Row],[Grp]],2),LEFT(tabDaten[[#This Row],[Grp]],1))</f>
        <v>6</v>
      </c>
      <c r="J2741" s="19" t="str">
        <f>VLOOKUP(tabDaten[[#This Row],[GrpKurz]],tabGruppierung[],2,FALSE)</f>
        <v>A   Sächlicher Verwaltungs- und Betriebsaufwand</v>
      </c>
      <c r="K274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2110-679000/10    Bauhof   </v>
      </c>
      <c r="L2741" s="20">
        <f>IF(OR(tabDaten[[#This Row],[art]]="00",tabDaten[[#This Row],[art]]="10"),tabDaten[[#This Row],[Plan]],tabDaten[[#This Row],[Plan]]*-1)</f>
        <v>0</v>
      </c>
      <c r="M2741" s="21">
        <f>IF(OR(tabDaten[[#This Row],[art]]="00",tabDaten[[#This Row],[art]]="10",tabDaten[[#This Row],[art]]="60",tabDaten[[#This Row],[art]]="70"),tabDaten[[#This Row],[Rechnung]],tabDaten[[#This Row],[Rechnung]]*-1)</f>
        <v>-3974.89</v>
      </c>
      <c r="N2741" s="44">
        <v>1</v>
      </c>
      <c r="O2741" s="45" t="s">
        <v>1336</v>
      </c>
      <c r="P2741" s="45" t="s">
        <v>1061</v>
      </c>
      <c r="Q2741" s="45" t="s">
        <v>1728</v>
      </c>
      <c r="R2741" s="45" t="s">
        <v>1024</v>
      </c>
      <c r="S2741" s="45" t="s">
        <v>1546</v>
      </c>
      <c r="T2741" s="44" t="s">
        <v>1924</v>
      </c>
      <c r="U2741" s="46">
        <v>0</v>
      </c>
      <c r="V2741" s="46">
        <v>3974.89</v>
      </c>
    </row>
    <row r="2742" spans="2:22" x14ac:dyDescent="0.2">
      <c r="B2742" s="19" t="str">
        <f>IF(tabDaten[[#This Row],[MandNr]]="","Fehler",IF(tabDaten[[#This Row],[MandNr]]=1,"1 Stadt Bad Rappenau","2 Eigenbetrieb Stadtenwässerung"))</f>
        <v>1 Stadt Bad Rappenau</v>
      </c>
      <c r="C2742" s="19" t="str">
        <f>IF(OR(tabDaten[[#This Row],[art]]="00",tabDaten[[#This Row],[art]]="01",tabDaten[[#This Row],[art]]="60",tabDaten[[#This Row],[art]]="61"),"0 Verwaltungshaushalt","1 Vermögenshaushalt")</f>
        <v>0 Verwaltungshaushalt</v>
      </c>
      <c r="D2742" s="19" t="str">
        <f>VLOOKUP(tabDaten[[#This Row],[art]],tabKontenart[],2,FALSE)</f>
        <v>01 Ausgaben VerwaltungsHH</v>
      </c>
      <c r="E2742" s="19" t="str">
        <f>LEFT(tabDaten[[#This Row],[Gld]],1) &amp; "    " &amp;VLOOKUP((tabDaten[[#This Row],[MandNr]]&amp;"x"&amp;LEFT(tabDaten[[#This Row],[Gld]],1)),tabGliederung[],2,FALSE)</f>
        <v xml:space="preserve">2    Schulen </v>
      </c>
      <c r="F2742" s="19" t="str">
        <f>LEFT(tabDaten[[#This Row],[Gld]],2) &amp; "    " &amp;VLOOKUP((tabDaten[[#This Row],[MandNr]]&amp;"x"&amp;LEFT(tabDaten[[#This Row],[Gld]],2)),tabGliederung[],2,FALSE)</f>
        <v>21    Grund - Hauptschulen,  Grundschulförderklassen</v>
      </c>
      <c r="G274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2" s="19" t="str">
        <f>LEFT(tabDaten[[#This Row],[Gld]],4) &amp; "    " &amp;VLOOKUP((tabDaten[[#This Row],[MandNr]]&amp;"x"&amp;LEFT(tabDaten[[#This Row],[Gld]],4)),tabGliederung[],2,FALSE)</f>
        <v xml:space="preserve">2110    Grundschule Bad Rappenau </v>
      </c>
      <c r="I2742" s="19" t="str">
        <f>IF(OR(LEFT(tabDaten[[#This Row],[Grp]],1)*1=3,LEFT(tabDaten[[#This Row],[Grp]],1)*1=9),LEFT(tabDaten[[#This Row],[Grp]],2),LEFT(tabDaten[[#This Row],[Grp]],1))</f>
        <v>6</v>
      </c>
      <c r="J2742" s="19" t="str">
        <f>VLOOKUP(tabDaten[[#This Row],[GrpKurz]],tabGruppierung[],2,FALSE)</f>
        <v>A   Sächlicher Verwaltungs- und Betriebsaufwand</v>
      </c>
      <c r="K274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2110-679000/20    Gebäudenutzung (Sporthallen u.ä.)   </v>
      </c>
      <c r="L2742" s="20">
        <f>IF(OR(tabDaten[[#This Row],[art]]="00",tabDaten[[#This Row],[art]]="10"),tabDaten[[#This Row],[Plan]],tabDaten[[#This Row],[Plan]]*-1)</f>
        <v>0</v>
      </c>
      <c r="M2742" s="21">
        <f>IF(OR(tabDaten[[#This Row],[art]]="00",tabDaten[[#This Row],[art]]="10",tabDaten[[#This Row],[art]]="60",tabDaten[[#This Row],[art]]="70"),tabDaten[[#This Row],[Rechnung]],tabDaten[[#This Row],[Rechnung]]*-1)</f>
        <v>-67026.95</v>
      </c>
      <c r="N2742" s="44">
        <v>1</v>
      </c>
      <c r="O2742" s="45" t="s">
        <v>1336</v>
      </c>
      <c r="P2742" s="45" t="s">
        <v>1061</v>
      </c>
      <c r="Q2742" s="45" t="s">
        <v>1728</v>
      </c>
      <c r="R2742" s="45" t="s">
        <v>1058</v>
      </c>
      <c r="S2742" s="45" t="s">
        <v>1546</v>
      </c>
      <c r="T2742" s="44" t="s">
        <v>1925</v>
      </c>
      <c r="U2742" s="46">
        <v>0</v>
      </c>
      <c r="V2742" s="46">
        <v>67026.95</v>
      </c>
    </row>
    <row r="2743" spans="2:22" x14ac:dyDescent="0.2">
      <c r="B2743" s="19" t="str">
        <f>IF(tabDaten[[#This Row],[MandNr]]="","Fehler",IF(tabDaten[[#This Row],[MandNr]]=1,"1 Stadt Bad Rappenau","2 Eigenbetrieb Stadtenwässerung"))</f>
        <v>1 Stadt Bad Rappenau</v>
      </c>
      <c r="C2743" s="19" t="str">
        <f>IF(OR(tabDaten[[#This Row],[art]]="00",tabDaten[[#This Row],[art]]="01",tabDaten[[#This Row],[art]]="60",tabDaten[[#This Row],[art]]="61"),"0 Verwaltungshaushalt","1 Vermögenshaushalt")</f>
        <v>0 Verwaltungshaushalt</v>
      </c>
      <c r="D2743" s="19" t="str">
        <f>VLOOKUP(tabDaten[[#This Row],[art]],tabKontenart[],2,FALSE)</f>
        <v>01 Ausgaben VerwaltungsHH</v>
      </c>
      <c r="E2743" s="19" t="str">
        <f>LEFT(tabDaten[[#This Row],[Gld]],1) &amp; "    " &amp;VLOOKUP((tabDaten[[#This Row],[MandNr]]&amp;"x"&amp;LEFT(tabDaten[[#This Row],[Gld]],1)),tabGliederung[],2,FALSE)</f>
        <v xml:space="preserve">2    Schulen </v>
      </c>
      <c r="F2743" s="19" t="str">
        <f>LEFT(tabDaten[[#This Row],[Gld]],2) &amp; "    " &amp;VLOOKUP((tabDaten[[#This Row],[MandNr]]&amp;"x"&amp;LEFT(tabDaten[[#This Row],[Gld]],2)),tabGliederung[],2,FALSE)</f>
        <v>21    Grund - Hauptschulen,  Grundschulförderklassen</v>
      </c>
      <c r="G274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3" s="19" t="str">
        <f>LEFT(tabDaten[[#This Row],[Gld]],4) &amp; "    " &amp;VLOOKUP((tabDaten[[#This Row],[MandNr]]&amp;"x"&amp;LEFT(tabDaten[[#This Row],[Gld]],4)),tabGliederung[],2,FALSE)</f>
        <v xml:space="preserve">2111    Grundschule Babstadt </v>
      </c>
      <c r="I2743" s="19" t="str">
        <f>IF(OR(LEFT(tabDaten[[#This Row],[Grp]],1)*1=3,LEFT(tabDaten[[#This Row],[Grp]],1)*1=9),LEFT(tabDaten[[#This Row],[Grp]],2),LEFT(tabDaten[[#This Row],[Grp]],1))</f>
        <v>6</v>
      </c>
      <c r="J2743" s="19" t="str">
        <f>VLOOKUP(tabDaten[[#This Row],[GrpKurz]],tabGruppierung[],2,FALSE)</f>
        <v>A   Sächlicher Verwaltungs- und Betriebsaufwand</v>
      </c>
      <c r="K274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2111-650000/10    Bücher und Zeitschriften   </v>
      </c>
      <c r="L2743" s="20">
        <f>IF(OR(tabDaten[[#This Row],[art]]="00",tabDaten[[#This Row],[art]]="10"),tabDaten[[#This Row],[Plan]],tabDaten[[#This Row],[Plan]]*-1)</f>
        <v>0</v>
      </c>
      <c r="M2743" s="21">
        <f>IF(OR(tabDaten[[#This Row],[art]]="00",tabDaten[[#This Row],[art]]="10",tabDaten[[#This Row],[art]]="60",tabDaten[[#This Row],[art]]="70"),tabDaten[[#This Row],[Rechnung]],tabDaten[[#This Row],[Rechnung]]*-1)</f>
        <v>-112.35</v>
      </c>
      <c r="N2743" s="44">
        <v>1</v>
      </c>
      <c r="O2743" s="45" t="s">
        <v>1336</v>
      </c>
      <c r="P2743" s="45" t="s">
        <v>1062</v>
      </c>
      <c r="Q2743" s="45" t="s">
        <v>1724</v>
      </c>
      <c r="R2743" s="45" t="s">
        <v>1024</v>
      </c>
      <c r="S2743" s="45" t="s">
        <v>1546</v>
      </c>
      <c r="T2743" s="44" t="s">
        <v>1919</v>
      </c>
      <c r="U2743" s="46">
        <v>0</v>
      </c>
      <c r="V2743" s="46">
        <v>112.35</v>
      </c>
    </row>
    <row r="2744" spans="2:22" x14ac:dyDescent="0.2">
      <c r="B2744" s="19" t="str">
        <f>IF(tabDaten[[#This Row],[MandNr]]="","Fehler",IF(tabDaten[[#This Row],[MandNr]]=1,"1 Stadt Bad Rappenau","2 Eigenbetrieb Stadtenwässerung"))</f>
        <v>1 Stadt Bad Rappenau</v>
      </c>
      <c r="C2744" s="19" t="str">
        <f>IF(OR(tabDaten[[#This Row],[art]]="00",tabDaten[[#This Row],[art]]="01",tabDaten[[#This Row],[art]]="60",tabDaten[[#This Row],[art]]="61"),"0 Verwaltungshaushalt","1 Vermögenshaushalt")</f>
        <v>0 Verwaltungshaushalt</v>
      </c>
      <c r="D2744" s="19" t="str">
        <f>VLOOKUP(tabDaten[[#This Row],[art]],tabKontenart[],2,FALSE)</f>
        <v>01 Ausgaben VerwaltungsHH</v>
      </c>
      <c r="E2744" s="19" t="str">
        <f>LEFT(tabDaten[[#This Row],[Gld]],1) &amp; "    " &amp;VLOOKUP((tabDaten[[#This Row],[MandNr]]&amp;"x"&amp;LEFT(tabDaten[[#This Row],[Gld]],1)),tabGliederung[],2,FALSE)</f>
        <v xml:space="preserve">2    Schulen </v>
      </c>
      <c r="F2744" s="19" t="str">
        <f>LEFT(tabDaten[[#This Row],[Gld]],2) &amp; "    " &amp;VLOOKUP((tabDaten[[#This Row],[MandNr]]&amp;"x"&amp;LEFT(tabDaten[[#This Row],[Gld]],2)),tabGliederung[],2,FALSE)</f>
        <v>21    Grund - Hauptschulen,  Grundschulförderklassen</v>
      </c>
      <c r="G274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4" s="19" t="str">
        <f>LEFT(tabDaten[[#This Row],[Gld]],4) &amp; "    " &amp;VLOOKUP((tabDaten[[#This Row],[MandNr]]&amp;"x"&amp;LEFT(tabDaten[[#This Row],[Gld]],4)),tabGliederung[],2,FALSE)</f>
        <v xml:space="preserve">2111    Grundschule Babstadt </v>
      </c>
      <c r="I2744" s="19" t="str">
        <f>IF(OR(LEFT(tabDaten[[#This Row],[Grp]],1)*1=3,LEFT(tabDaten[[#This Row],[Grp]],1)*1=9),LEFT(tabDaten[[#This Row],[Grp]],2),LEFT(tabDaten[[#This Row],[Grp]],1))</f>
        <v>6</v>
      </c>
      <c r="J2744" s="19" t="str">
        <f>VLOOKUP(tabDaten[[#This Row],[GrpKurz]],tabGruppierung[],2,FALSE)</f>
        <v>A   Sächlicher Verwaltungs- und Betriebsaufwand</v>
      </c>
      <c r="K274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2111-650000/20    Post- und Fernmeldegebühren   </v>
      </c>
      <c r="L2744" s="20">
        <f>IF(OR(tabDaten[[#This Row],[art]]="00",tabDaten[[#This Row],[art]]="10"),tabDaten[[#This Row],[Plan]],tabDaten[[#This Row],[Plan]]*-1)</f>
        <v>0</v>
      </c>
      <c r="M2744" s="21">
        <f>IF(OR(tabDaten[[#This Row],[art]]="00",tabDaten[[#This Row],[art]]="10",tabDaten[[#This Row],[art]]="60",tabDaten[[#This Row],[art]]="70"),tabDaten[[#This Row],[Rechnung]],tabDaten[[#This Row],[Rechnung]]*-1)</f>
        <v>-971.35</v>
      </c>
      <c r="N2744" s="44">
        <v>1</v>
      </c>
      <c r="O2744" s="45" t="s">
        <v>1336</v>
      </c>
      <c r="P2744" s="45" t="s">
        <v>1062</v>
      </c>
      <c r="Q2744" s="45" t="s">
        <v>1724</v>
      </c>
      <c r="R2744" s="45" t="s">
        <v>1058</v>
      </c>
      <c r="S2744" s="45" t="s">
        <v>1546</v>
      </c>
      <c r="T2744" s="44" t="s">
        <v>1920</v>
      </c>
      <c r="U2744" s="46">
        <v>0</v>
      </c>
      <c r="V2744" s="46">
        <v>971.35</v>
      </c>
    </row>
    <row r="2745" spans="2:22" x14ac:dyDescent="0.2">
      <c r="B2745" s="19" t="str">
        <f>IF(tabDaten[[#This Row],[MandNr]]="","Fehler",IF(tabDaten[[#This Row],[MandNr]]=1,"1 Stadt Bad Rappenau","2 Eigenbetrieb Stadtenwässerung"))</f>
        <v>1 Stadt Bad Rappenau</v>
      </c>
      <c r="C2745" s="19" t="str">
        <f>IF(OR(tabDaten[[#This Row],[art]]="00",tabDaten[[#This Row],[art]]="01",tabDaten[[#This Row],[art]]="60",tabDaten[[#This Row],[art]]="61"),"0 Verwaltungshaushalt","1 Vermögenshaushalt")</f>
        <v>0 Verwaltungshaushalt</v>
      </c>
      <c r="D2745" s="19" t="str">
        <f>VLOOKUP(tabDaten[[#This Row],[art]],tabKontenart[],2,FALSE)</f>
        <v>01 Ausgaben VerwaltungsHH</v>
      </c>
      <c r="E2745" s="19" t="str">
        <f>LEFT(tabDaten[[#This Row],[Gld]],1) &amp; "    " &amp;VLOOKUP((tabDaten[[#This Row],[MandNr]]&amp;"x"&amp;LEFT(tabDaten[[#This Row],[Gld]],1)),tabGliederung[],2,FALSE)</f>
        <v xml:space="preserve">2    Schulen </v>
      </c>
      <c r="F2745" s="19" t="str">
        <f>LEFT(tabDaten[[#This Row],[Gld]],2) &amp; "    " &amp;VLOOKUP((tabDaten[[#This Row],[MandNr]]&amp;"x"&amp;LEFT(tabDaten[[#This Row],[Gld]],2)),tabGliederung[],2,FALSE)</f>
        <v>21    Grund - Hauptschulen,  Grundschulförderklassen</v>
      </c>
      <c r="G274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5" s="19" t="str">
        <f>LEFT(tabDaten[[#This Row],[Gld]],4) &amp; "    " &amp;VLOOKUP((tabDaten[[#This Row],[MandNr]]&amp;"x"&amp;LEFT(tabDaten[[#This Row],[Gld]],4)),tabGliederung[],2,FALSE)</f>
        <v xml:space="preserve">2111    Grundschule Babstadt </v>
      </c>
      <c r="I2745" s="19" t="str">
        <f>IF(OR(LEFT(tabDaten[[#This Row],[Grp]],1)*1=3,LEFT(tabDaten[[#This Row],[Grp]],1)*1=9),LEFT(tabDaten[[#This Row],[Grp]],2),LEFT(tabDaten[[#This Row],[Grp]],1))</f>
        <v>6</v>
      </c>
      <c r="J2745" s="19" t="str">
        <f>VLOOKUP(tabDaten[[#This Row],[GrpKurz]],tabGruppierung[],2,FALSE)</f>
        <v>A   Sächlicher Verwaltungs- und Betriebsaufwand</v>
      </c>
      <c r="K274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2111-650000/40    Dienstreisen   </v>
      </c>
      <c r="L2745" s="20">
        <f>IF(OR(tabDaten[[#This Row],[art]]="00",tabDaten[[#This Row],[art]]="10"),tabDaten[[#This Row],[Plan]],tabDaten[[#This Row],[Plan]]*-1)</f>
        <v>0</v>
      </c>
      <c r="M2745" s="21">
        <f>IF(OR(tabDaten[[#This Row],[art]]="00",tabDaten[[#This Row],[art]]="10",tabDaten[[#This Row],[art]]="60",tabDaten[[#This Row],[art]]="70"),tabDaten[[#This Row],[Rechnung]],tabDaten[[#This Row],[Rechnung]]*-1)</f>
        <v>-247.4</v>
      </c>
      <c r="N2745" s="44">
        <v>1</v>
      </c>
      <c r="O2745" s="45" t="s">
        <v>1336</v>
      </c>
      <c r="P2745" s="45" t="s">
        <v>1062</v>
      </c>
      <c r="Q2745" s="45" t="s">
        <v>1724</v>
      </c>
      <c r="R2745" s="45" t="s">
        <v>1145</v>
      </c>
      <c r="S2745" s="45" t="s">
        <v>1546</v>
      </c>
      <c r="T2745" s="44" t="s">
        <v>1922</v>
      </c>
      <c r="U2745" s="46">
        <v>0</v>
      </c>
      <c r="V2745" s="46">
        <v>247.4</v>
      </c>
    </row>
    <row r="2746" spans="2:22" x14ac:dyDescent="0.2">
      <c r="B2746" s="19" t="str">
        <f>IF(tabDaten[[#This Row],[MandNr]]="","Fehler",IF(tabDaten[[#This Row],[MandNr]]=1,"1 Stadt Bad Rappenau","2 Eigenbetrieb Stadtenwässerung"))</f>
        <v>1 Stadt Bad Rappenau</v>
      </c>
      <c r="C2746" s="19" t="str">
        <f>IF(OR(tabDaten[[#This Row],[art]]="00",tabDaten[[#This Row],[art]]="01",tabDaten[[#This Row],[art]]="60",tabDaten[[#This Row],[art]]="61"),"0 Verwaltungshaushalt","1 Vermögenshaushalt")</f>
        <v>0 Verwaltungshaushalt</v>
      </c>
      <c r="D2746" s="19" t="str">
        <f>VLOOKUP(tabDaten[[#This Row],[art]],tabKontenart[],2,FALSE)</f>
        <v>01 Ausgaben VerwaltungsHH</v>
      </c>
      <c r="E2746" s="19" t="str">
        <f>LEFT(tabDaten[[#This Row],[Gld]],1) &amp; "    " &amp;VLOOKUP((tabDaten[[#This Row],[MandNr]]&amp;"x"&amp;LEFT(tabDaten[[#This Row],[Gld]],1)),tabGliederung[],2,FALSE)</f>
        <v xml:space="preserve">2    Schulen </v>
      </c>
      <c r="F2746" s="19" t="str">
        <f>LEFT(tabDaten[[#This Row],[Gld]],2) &amp; "    " &amp;VLOOKUP((tabDaten[[#This Row],[MandNr]]&amp;"x"&amp;LEFT(tabDaten[[#This Row],[Gld]],2)),tabGliederung[],2,FALSE)</f>
        <v>21    Grund - Hauptschulen,  Grundschulförderklassen</v>
      </c>
      <c r="G274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6" s="19" t="str">
        <f>LEFT(tabDaten[[#This Row],[Gld]],4) &amp; "    " &amp;VLOOKUP((tabDaten[[#This Row],[MandNr]]&amp;"x"&amp;LEFT(tabDaten[[#This Row],[Gld]],4)),tabGliederung[],2,FALSE)</f>
        <v xml:space="preserve">2111    Grundschule Babstadt </v>
      </c>
      <c r="I2746" s="19" t="str">
        <f>IF(OR(LEFT(tabDaten[[#This Row],[Grp]],1)*1=3,LEFT(tabDaten[[#This Row],[Grp]],1)*1=9),LEFT(tabDaten[[#This Row],[Grp]],2),LEFT(tabDaten[[#This Row],[Grp]],1))</f>
        <v>6</v>
      </c>
      <c r="J2746" s="19" t="str">
        <f>VLOOKUP(tabDaten[[#This Row],[GrpKurz]],tabGruppierung[],2,FALSE)</f>
        <v>A   Sächlicher Verwaltungs- und Betriebsaufwand</v>
      </c>
      <c r="K274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2111-650000/80    sonstige Geschäftsausgaben   </v>
      </c>
      <c r="L2746" s="20">
        <f>IF(OR(tabDaten[[#This Row],[art]]="00",tabDaten[[#This Row],[art]]="10"),tabDaten[[#This Row],[Plan]],tabDaten[[#This Row],[Plan]]*-1)</f>
        <v>0</v>
      </c>
      <c r="M2746" s="21">
        <f>IF(OR(tabDaten[[#This Row],[art]]="00",tabDaten[[#This Row],[art]]="10",tabDaten[[#This Row],[art]]="60",tabDaten[[#This Row],[art]]="70"),tabDaten[[#This Row],[Rechnung]],tabDaten[[#This Row],[Rechnung]]*-1)</f>
        <v>-69.959999999999994</v>
      </c>
      <c r="N2746" s="44">
        <v>1</v>
      </c>
      <c r="O2746" s="45" t="s">
        <v>1336</v>
      </c>
      <c r="P2746" s="45" t="s">
        <v>1062</v>
      </c>
      <c r="Q2746" s="45" t="s">
        <v>1724</v>
      </c>
      <c r="R2746" s="45" t="s">
        <v>1425</v>
      </c>
      <c r="S2746" s="45" t="s">
        <v>1546</v>
      </c>
      <c r="T2746" s="44" t="s">
        <v>1921</v>
      </c>
      <c r="U2746" s="46">
        <v>0</v>
      </c>
      <c r="V2746" s="46">
        <v>69.959999999999994</v>
      </c>
    </row>
    <row r="2747" spans="2:22" x14ac:dyDescent="0.2">
      <c r="B2747" s="19" t="str">
        <f>IF(tabDaten[[#This Row],[MandNr]]="","Fehler",IF(tabDaten[[#This Row],[MandNr]]=1,"1 Stadt Bad Rappenau","2 Eigenbetrieb Stadtenwässerung"))</f>
        <v>1 Stadt Bad Rappenau</v>
      </c>
      <c r="C2747" s="19" t="str">
        <f>IF(OR(tabDaten[[#This Row],[art]]="00",tabDaten[[#This Row],[art]]="01",tabDaten[[#This Row],[art]]="60",tabDaten[[#This Row],[art]]="61"),"0 Verwaltungshaushalt","1 Vermögenshaushalt")</f>
        <v>0 Verwaltungshaushalt</v>
      </c>
      <c r="D2747" s="19" t="str">
        <f>VLOOKUP(tabDaten[[#This Row],[art]],tabKontenart[],2,FALSE)</f>
        <v>01 Ausgaben VerwaltungsHH</v>
      </c>
      <c r="E2747" s="19" t="str">
        <f>LEFT(tabDaten[[#This Row],[Gld]],1) &amp; "    " &amp;VLOOKUP((tabDaten[[#This Row],[MandNr]]&amp;"x"&amp;LEFT(tabDaten[[#This Row],[Gld]],1)),tabGliederung[],2,FALSE)</f>
        <v xml:space="preserve">2    Schulen </v>
      </c>
      <c r="F2747" s="19" t="str">
        <f>LEFT(tabDaten[[#This Row],[Gld]],2) &amp; "    " &amp;VLOOKUP((tabDaten[[#This Row],[MandNr]]&amp;"x"&amp;LEFT(tabDaten[[#This Row],[Gld]],2)),tabGliederung[],2,FALSE)</f>
        <v>21    Grund - Hauptschulen,  Grundschulförderklassen</v>
      </c>
      <c r="G274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7" s="19" t="str">
        <f>LEFT(tabDaten[[#This Row],[Gld]],4) &amp; "    " &amp;VLOOKUP((tabDaten[[#This Row],[MandNr]]&amp;"x"&amp;LEFT(tabDaten[[#This Row],[Gld]],4)),tabGliederung[],2,FALSE)</f>
        <v xml:space="preserve">2111    Grundschule Babstadt </v>
      </c>
      <c r="I2747" s="19" t="str">
        <f>IF(OR(LEFT(tabDaten[[#This Row],[Grp]],1)*1=3,LEFT(tabDaten[[#This Row],[Grp]],1)*1=9),LEFT(tabDaten[[#This Row],[Grp]],2),LEFT(tabDaten[[#This Row],[Grp]],1))</f>
        <v>6</v>
      </c>
      <c r="J2747" s="19" t="str">
        <f>VLOOKUP(tabDaten[[#This Row],[GrpKurz]],tabGruppierung[],2,FALSE)</f>
        <v>A   Sächlicher Verwaltungs- und Betriebsaufwand</v>
      </c>
      <c r="K274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2111-679000/10    Bauhof   </v>
      </c>
      <c r="L2747" s="20">
        <f>IF(OR(tabDaten[[#This Row],[art]]="00",tabDaten[[#This Row],[art]]="10"),tabDaten[[#This Row],[Plan]],tabDaten[[#This Row],[Plan]]*-1)</f>
        <v>0</v>
      </c>
      <c r="M2747" s="21">
        <f>IF(OR(tabDaten[[#This Row],[art]]="00",tabDaten[[#This Row],[art]]="10",tabDaten[[#This Row],[art]]="60",tabDaten[[#This Row],[art]]="70"),tabDaten[[#This Row],[Rechnung]],tabDaten[[#This Row],[Rechnung]]*-1)</f>
        <v>-9085.4500000000007</v>
      </c>
      <c r="N2747" s="44">
        <v>1</v>
      </c>
      <c r="O2747" s="45" t="s">
        <v>1336</v>
      </c>
      <c r="P2747" s="45" t="s">
        <v>1062</v>
      </c>
      <c r="Q2747" s="45" t="s">
        <v>1728</v>
      </c>
      <c r="R2747" s="45" t="s">
        <v>1024</v>
      </c>
      <c r="S2747" s="45" t="s">
        <v>1546</v>
      </c>
      <c r="T2747" s="44" t="s">
        <v>1924</v>
      </c>
      <c r="U2747" s="46">
        <v>0</v>
      </c>
      <c r="V2747" s="46">
        <v>9085.4500000000007</v>
      </c>
    </row>
    <row r="2748" spans="2:22" x14ac:dyDescent="0.2">
      <c r="B2748" s="19" t="str">
        <f>IF(tabDaten[[#This Row],[MandNr]]="","Fehler",IF(tabDaten[[#This Row],[MandNr]]=1,"1 Stadt Bad Rappenau","2 Eigenbetrieb Stadtenwässerung"))</f>
        <v>1 Stadt Bad Rappenau</v>
      </c>
      <c r="C2748" s="19" t="str">
        <f>IF(OR(tabDaten[[#This Row],[art]]="00",tabDaten[[#This Row],[art]]="01",tabDaten[[#This Row],[art]]="60",tabDaten[[#This Row],[art]]="61"),"0 Verwaltungshaushalt","1 Vermögenshaushalt")</f>
        <v>0 Verwaltungshaushalt</v>
      </c>
      <c r="D2748" s="19" t="str">
        <f>VLOOKUP(tabDaten[[#This Row],[art]],tabKontenart[],2,FALSE)</f>
        <v>01 Ausgaben VerwaltungsHH</v>
      </c>
      <c r="E2748" s="19" t="str">
        <f>LEFT(tabDaten[[#This Row],[Gld]],1) &amp; "    " &amp;VLOOKUP((tabDaten[[#This Row],[MandNr]]&amp;"x"&amp;LEFT(tabDaten[[#This Row],[Gld]],1)),tabGliederung[],2,FALSE)</f>
        <v xml:space="preserve">2    Schulen </v>
      </c>
      <c r="F2748" s="19" t="str">
        <f>LEFT(tabDaten[[#This Row],[Gld]],2) &amp; "    " &amp;VLOOKUP((tabDaten[[#This Row],[MandNr]]&amp;"x"&amp;LEFT(tabDaten[[#This Row],[Gld]],2)),tabGliederung[],2,FALSE)</f>
        <v>21    Grund - Hauptschulen,  Grundschulförderklassen</v>
      </c>
      <c r="G274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8" s="19" t="str">
        <f>LEFT(tabDaten[[#This Row],[Gld]],4) &amp; "    " &amp;VLOOKUP((tabDaten[[#This Row],[MandNr]]&amp;"x"&amp;LEFT(tabDaten[[#This Row],[Gld]],4)),tabGliederung[],2,FALSE)</f>
        <v xml:space="preserve">2111    Grundschule Babstadt </v>
      </c>
      <c r="I2748" s="19" t="str">
        <f>IF(OR(LEFT(tabDaten[[#This Row],[Grp]],1)*1=3,LEFT(tabDaten[[#This Row],[Grp]],1)*1=9),LEFT(tabDaten[[#This Row],[Grp]],2),LEFT(tabDaten[[#This Row],[Grp]],1))</f>
        <v>6</v>
      </c>
      <c r="J2748" s="19" t="str">
        <f>VLOOKUP(tabDaten[[#This Row],[GrpKurz]],tabGruppierung[],2,FALSE)</f>
        <v>A   Sächlicher Verwaltungs- und Betriebsaufwand</v>
      </c>
      <c r="K274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2111-679000/20    Gebäudenutzung (Sporthallen u.ä.)   </v>
      </c>
      <c r="L2748" s="20">
        <f>IF(OR(tabDaten[[#This Row],[art]]="00",tabDaten[[#This Row],[art]]="10"),tabDaten[[#This Row],[Plan]],tabDaten[[#This Row],[Plan]]*-1)</f>
        <v>0</v>
      </c>
      <c r="M2748" s="21">
        <f>IF(OR(tabDaten[[#This Row],[art]]="00",tabDaten[[#This Row],[art]]="10",tabDaten[[#This Row],[art]]="60",tabDaten[[#This Row],[art]]="70"),tabDaten[[#This Row],[Rechnung]],tabDaten[[#This Row],[Rechnung]]*-1)</f>
        <v>-7449.53</v>
      </c>
      <c r="N2748" s="44">
        <v>1</v>
      </c>
      <c r="O2748" s="45" t="s">
        <v>1336</v>
      </c>
      <c r="P2748" s="45" t="s">
        <v>1062</v>
      </c>
      <c r="Q2748" s="45" t="s">
        <v>1728</v>
      </c>
      <c r="R2748" s="45" t="s">
        <v>1058</v>
      </c>
      <c r="S2748" s="45" t="s">
        <v>1546</v>
      </c>
      <c r="T2748" s="44" t="s">
        <v>1925</v>
      </c>
      <c r="U2748" s="46">
        <v>0</v>
      </c>
      <c r="V2748" s="46">
        <v>7449.53</v>
      </c>
    </row>
    <row r="2749" spans="2:22" x14ac:dyDescent="0.2">
      <c r="B2749" s="19" t="str">
        <f>IF(tabDaten[[#This Row],[MandNr]]="","Fehler",IF(tabDaten[[#This Row],[MandNr]]=1,"1 Stadt Bad Rappenau","2 Eigenbetrieb Stadtenwässerung"))</f>
        <v>1 Stadt Bad Rappenau</v>
      </c>
      <c r="C2749" s="19" t="str">
        <f>IF(OR(tabDaten[[#This Row],[art]]="00",tabDaten[[#This Row],[art]]="01",tabDaten[[#This Row],[art]]="60",tabDaten[[#This Row],[art]]="61"),"0 Verwaltungshaushalt","1 Vermögenshaushalt")</f>
        <v>0 Verwaltungshaushalt</v>
      </c>
      <c r="D2749" s="19" t="str">
        <f>VLOOKUP(tabDaten[[#This Row],[art]],tabKontenart[],2,FALSE)</f>
        <v>01 Ausgaben VerwaltungsHH</v>
      </c>
      <c r="E2749" s="19" t="str">
        <f>LEFT(tabDaten[[#This Row],[Gld]],1) &amp; "    " &amp;VLOOKUP((tabDaten[[#This Row],[MandNr]]&amp;"x"&amp;LEFT(tabDaten[[#This Row],[Gld]],1)),tabGliederung[],2,FALSE)</f>
        <v xml:space="preserve">2    Schulen </v>
      </c>
      <c r="F2749" s="19" t="str">
        <f>LEFT(tabDaten[[#This Row],[Gld]],2) &amp; "    " &amp;VLOOKUP((tabDaten[[#This Row],[MandNr]]&amp;"x"&amp;LEFT(tabDaten[[#This Row],[Gld]],2)),tabGliederung[],2,FALSE)</f>
        <v>21    Grund - Hauptschulen,  Grundschulförderklassen</v>
      </c>
      <c r="G274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49" s="19" t="str">
        <f>LEFT(tabDaten[[#This Row],[Gld]],4) &amp; "    " &amp;VLOOKUP((tabDaten[[#This Row],[MandNr]]&amp;"x"&amp;LEFT(tabDaten[[#This Row],[Gld]],4)),tabGliederung[],2,FALSE)</f>
        <v xml:space="preserve">2112    Grundschule Bonfeld </v>
      </c>
      <c r="I2749" s="19" t="str">
        <f>IF(OR(LEFT(tabDaten[[#This Row],[Grp]],1)*1=3,LEFT(tabDaten[[#This Row],[Grp]],1)*1=9),LEFT(tabDaten[[#This Row],[Grp]],2),LEFT(tabDaten[[#This Row],[Grp]],1))</f>
        <v>6</v>
      </c>
      <c r="J2749" s="19" t="str">
        <f>VLOOKUP(tabDaten[[#This Row],[GrpKurz]],tabGruppierung[],2,FALSE)</f>
        <v>A   Sächlicher Verwaltungs- und Betriebsaufwand</v>
      </c>
      <c r="K274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2112-650000/10    Bücher und Zeitschriften   </v>
      </c>
      <c r="L2749" s="20">
        <f>IF(OR(tabDaten[[#This Row],[art]]="00",tabDaten[[#This Row],[art]]="10"),tabDaten[[#This Row],[Plan]],tabDaten[[#This Row],[Plan]]*-1)</f>
        <v>0</v>
      </c>
      <c r="M2749" s="21">
        <f>IF(OR(tabDaten[[#This Row],[art]]="00",tabDaten[[#This Row],[art]]="10",tabDaten[[#This Row],[art]]="60",tabDaten[[#This Row],[art]]="70"),tabDaten[[#This Row],[Rechnung]],tabDaten[[#This Row],[Rechnung]]*-1)</f>
        <v>-425.52</v>
      </c>
      <c r="N2749" s="44">
        <v>1</v>
      </c>
      <c r="O2749" s="45" t="s">
        <v>1336</v>
      </c>
      <c r="P2749" s="45" t="s">
        <v>1063</v>
      </c>
      <c r="Q2749" s="45" t="s">
        <v>1724</v>
      </c>
      <c r="R2749" s="45" t="s">
        <v>1024</v>
      </c>
      <c r="S2749" s="45" t="s">
        <v>1546</v>
      </c>
      <c r="T2749" s="44" t="s">
        <v>1919</v>
      </c>
      <c r="U2749" s="46">
        <v>0</v>
      </c>
      <c r="V2749" s="46">
        <v>425.52</v>
      </c>
    </row>
    <row r="2750" spans="2:22" x14ac:dyDescent="0.2">
      <c r="B2750" s="19" t="str">
        <f>IF(tabDaten[[#This Row],[MandNr]]="","Fehler",IF(tabDaten[[#This Row],[MandNr]]=1,"1 Stadt Bad Rappenau","2 Eigenbetrieb Stadtenwässerung"))</f>
        <v>1 Stadt Bad Rappenau</v>
      </c>
      <c r="C2750" s="19" t="str">
        <f>IF(OR(tabDaten[[#This Row],[art]]="00",tabDaten[[#This Row],[art]]="01",tabDaten[[#This Row],[art]]="60",tabDaten[[#This Row],[art]]="61"),"0 Verwaltungshaushalt","1 Vermögenshaushalt")</f>
        <v>0 Verwaltungshaushalt</v>
      </c>
      <c r="D2750" s="19" t="str">
        <f>VLOOKUP(tabDaten[[#This Row],[art]],tabKontenart[],2,FALSE)</f>
        <v>01 Ausgaben VerwaltungsHH</v>
      </c>
      <c r="E2750" s="19" t="str">
        <f>LEFT(tabDaten[[#This Row],[Gld]],1) &amp; "    " &amp;VLOOKUP((tabDaten[[#This Row],[MandNr]]&amp;"x"&amp;LEFT(tabDaten[[#This Row],[Gld]],1)),tabGliederung[],2,FALSE)</f>
        <v xml:space="preserve">2    Schulen </v>
      </c>
      <c r="F2750" s="19" t="str">
        <f>LEFT(tabDaten[[#This Row],[Gld]],2) &amp; "    " &amp;VLOOKUP((tabDaten[[#This Row],[MandNr]]&amp;"x"&amp;LEFT(tabDaten[[#This Row],[Gld]],2)),tabGliederung[],2,FALSE)</f>
        <v>21    Grund - Hauptschulen,  Grundschulförderklassen</v>
      </c>
      <c r="G275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0" s="19" t="str">
        <f>LEFT(tabDaten[[#This Row],[Gld]],4) &amp; "    " &amp;VLOOKUP((tabDaten[[#This Row],[MandNr]]&amp;"x"&amp;LEFT(tabDaten[[#This Row],[Gld]],4)),tabGliederung[],2,FALSE)</f>
        <v xml:space="preserve">2112    Grundschule Bonfeld </v>
      </c>
      <c r="I2750" s="19" t="str">
        <f>IF(OR(LEFT(tabDaten[[#This Row],[Grp]],1)*1=3,LEFT(tabDaten[[#This Row],[Grp]],1)*1=9),LEFT(tabDaten[[#This Row],[Grp]],2),LEFT(tabDaten[[#This Row],[Grp]],1))</f>
        <v>6</v>
      </c>
      <c r="J2750" s="19" t="str">
        <f>VLOOKUP(tabDaten[[#This Row],[GrpKurz]],tabGruppierung[],2,FALSE)</f>
        <v>A   Sächlicher Verwaltungs- und Betriebsaufwand</v>
      </c>
      <c r="K275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2112-650000/20    Post- und Fernmeldegebühren   </v>
      </c>
      <c r="L2750" s="20">
        <f>IF(OR(tabDaten[[#This Row],[art]]="00",tabDaten[[#This Row],[art]]="10"),tabDaten[[#This Row],[Plan]],tabDaten[[#This Row],[Plan]]*-1)</f>
        <v>0</v>
      </c>
      <c r="M2750" s="21">
        <f>IF(OR(tabDaten[[#This Row],[art]]="00",tabDaten[[#This Row],[art]]="10",tabDaten[[#This Row],[art]]="60",tabDaten[[#This Row],[art]]="70"),tabDaten[[#This Row],[Rechnung]],tabDaten[[#This Row],[Rechnung]]*-1)</f>
        <v>-882.39</v>
      </c>
      <c r="N2750" s="44">
        <v>1</v>
      </c>
      <c r="O2750" s="45" t="s">
        <v>1336</v>
      </c>
      <c r="P2750" s="45" t="s">
        <v>1063</v>
      </c>
      <c r="Q2750" s="45" t="s">
        <v>1724</v>
      </c>
      <c r="R2750" s="45" t="s">
        <v>1058</v>
      </c>
      <c r="S2750" s="45" t="s">
        <v>1546</v>
      </c>
      <c r="T2750" s="44" t="s">
        <v>1920</v>
      </c>
      <c r="U2750" s="46">
        <v>0</v>
      </c>
      <c r="V2750" s="46">
        <v>882.39</v>
      </c>
    </row>
    <row r="2751" spans="2:22" x14ac:dyDescent="0.2">
      <c r="B2751" s="19" t="str">
        <f>IF(tabDaten[[#This Row],[MandNr]]="","Fehler",IF(tabDaten[[#This Row],[MandNr]]=1,"1 Stadt Bad Rappenau","2 Eigenbetrieb Stadtenwässerung"))</f>
        <v>1 Stadt Bad Rappenau</v>
      </c>
      <c r="C2751" s="19" t="str">
        <f>IF(OR(tabDaten[[#This Row],[art]]="00",tabDaten[[#This Row],[art]]="01",tabDaten[[#This Row],[art]]="60",tabDaten[[#This Row],[art]]="61"),"0 Verwaltungshaushalt","1 Vermögenshaushalt")</f>
        <v>0 Verwaltungshaushalt</v>
      </c>
      <c r="D2751" s="19" t="str">
        <f>VLOOKUP(tabDaten[[#This Row],[art]],tabKontenart[],2,FALSE)</f>
        <v>01 Ausgaben VerwaltungsHH</v>
      </c>
      <c r="E2751" s="19" t="str">
        <f>LEFT(tabDaten[[#This Row],[Gld]],1) &amp; "    " &amp;VLOOKUP((tabDaten[[#This Row],[MandNr]]&amp;"x"&amp;LEFT(tabDaten[[#This Row],[Gld]],1)),tabGliederung[],2,FALSE)</f>
        <v xml:space="preserve">2    Schulen </v>
      </c>
      <c r="F2751" s="19" t="str">
        <f>LEFT(tabDaten[[#This Row],[Gld]],2) &amp; "    " &amp;VLOOKUP((tabDaten[[#This Row],[MandNr]]&amp;"x"&amp;LEFT(tabDaten[[#This Row],[Gld]],2)),tabGliederung[],2,FALSE)</f>
        <v>21    Grund - Hauptschulen,  Grundschulförderklassen</v>
      </c>
      <c r="G275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1" s="19" t="str">
        <f>LEFT(tabDaten[[#This Row],[Gld]],4) &amp; "    " &amp;VLOOKUP((tabDaten[[#This Row],[MandNr]]&amp;"x"&amp;LEFT(tabDaten[[#This Row],[Gld]],4)),tabGliederung[],2,FALSE)</f>
        <v xml:space="preserve">2112    Grundschule Bonfeld </v>
      </c>
      <c r="I2751" s="19" t="str">
        <f>IF(OR(LEFT(tabDaten[[#This Row],[Grp]],1)*1=3,LEFT(tabDaten[[#This Row],[Grp]],1)*1=9),LEFT(tabDaten[[#This Row],[Grp]],2),LEFT(tabDaten[[#This Row],[Grp]],1))</f>
        <v>6</v>
      </c>
      <c r="J2751" s="19" t="str">
        <f>VLOOKUP(tabDaten[[#This Row],[GrpKurz]],tabGruppierung[],2,FALSE)</f>
        <v>A   Sächlicher Verwaltungs- und Betriebsaufwand</v>
      </c>
      <c r="K275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2112-650000/40    Dienstreisen   </v>
      </c>
      <c r="L2751" s="20">
        <f>IF(OR(tabDaten[[#This Row],[art]]="00",tabDaten[[#This Row],[art]]="10"),tabDaten[[#This Row],[Plan]],tabDaten[[#This Row],[Plan]]*-1)</f>
        <v>0</v>
      </c>
      <c r="M2751" s="21">
        <f>IF(OR(tabDaten[[#This Row],[art]]="00",tabDaten[[#This Row],[art]]="10",tabDaten[[#This Row],[art]]="60",tabDaten[[#This Row],[art]]="70"),tabDaten[[#This Row],[Rechnung]],tabDaten[[#This Row],[Rechnung]]*-1)</f>
        <v>-34.18</v>
      </c>
      <c r="N2751" s="44">
        <v>1</v>
      </c>
      <c r="O2751" s="45" t="s">
        <v>1336</v>
      </c>
      <c r="P2751" s="45" t="s">
        <v>1063</v>
      </c>
      <c r="Q2751" s="45" t="s">
        <v>1724</v>
      </c>
      <c r="R2751" s="45" t="s">
        <v>1145</v>
      </c>
      <c r="S2751" s="45" t="s">
        <v>1546</v>
      </c>
      <c r="T2751" s="44" t="s">
        <v>1922</v>
      </c>
      <c r="U2751" s="46">
        <v>0</v>
      </c>
      <c r="V2751" s="46">
        <v>34.18</v>
      </c>
    </row>
    <row r="2752" spans="2:22" x14ac:dyDescent="0.2">
      <c r="B2752" s="19" t="str">
        <f>IF(tabDaten[[#This Row],[MandNr]]="","Fehler",IF(tabDaten[[#This Row],[MandNr]]=1,"1 Stadt Bad Rappenau","2 Eigenbetrieb Stadtenwässerung"))</f>
        <v>1 Stadt Bad Rappenau</v>
      </c>
      <c r="C2752" s="19" t="str">
        <f>IF(OR(tabDaten[[#This Row],[art]]="00",tabDaten[[#This Row],[art]]="01",tabDaten[[#This Row],[art]]="60",tabDaten[[#This Row],[art]]="61"),"0 Verwaltungshaushalt","1 Vermögenshaushalt")</f>
        <v>0 Verwaltungshaushalt</v>
      </c>
      <c r="D2752" s="19" t="str">
        <f>VLOOKUP(tabDaten[[#This Row],[art]],tabKontenart[],2,FALSE)</f>
        <v>01 Ausgaben VerwaltungsHH</v>
      </c>
      <c r="E2752" s="19" t="str">
        <f>LEFT(tabDaten[[#This Row],[Gld]],1) &amp; "    " &amp;VLOOKUP((tabDaten[[#This Row],[MandNr]]&amp;"x"&amp;LEFT(tabDaten[[#This Row],[Gld]],1)),tabGliederung[],2,FALSE)</f>
        <v xml:space="preserve">2    Schulen </v>
      </c>
      <c r="F2752" s="19" t="str">
        <f>LEFT(tabDaten[[#This Row],[Gld]],2) &amp; "    " &amp;VLOOKUP((tabDaten[[#This Row],[MandNr]]&amp;"x"&amp;LEFT(tabDaten[[#This Row],[Gld]],2)),tabGliederung[],2,FALSE)</f>
        <v>21    Grund - Hauptschulen,  Grundschulförderklassen</v>
      </c>
      <c r="G275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2" s="19" t="str">
        <f>LEFT(tabDaten[[#This Row],[Gld]],4) &amp; "    " &amp;VLOOKUP((tabDaten[[#This Row],[MandNr]]&amp;"x"&amp;LEFT(tabDaten[[#This Row],[Gld]],4)),tabGliederung[],2,FALSE)</f>
        <v xml:space="preserve">2112    Grundschule Bonfeld </v>
      </c>
      <c r="I2752" s="19" t="str">
        <f>IF(OR(LEFT(tabDaten[[#This Row],[Grp]],1)*1=3,LEFT(tabDaten[[#This Row],[Grp]],1)*1=9),LEFT(tabDaten[[#This Row],[Grp]],2),LEFT(tabDaten[[#This Row],[Grp]],1))</f>
        <v>6</v>
      </c>
      <c r="J2752" s="19" t="str">
        <f>VLOOKUP(tabDaten[[#This Row],[GrpKurz]],tabGruppierung[],2,FALSE)</f>
        <v>A   Sächlicher Verwaltungs- und Betriebsaufwand</v>
      </c>
      <c r="K275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2112-679000/10    Bauhof   </v>
      </c>
      <c r="L2752" s="20">
        <f>IF(OR(tabDaten[[#This Row],[art]]="00",tabDaten[[#This Row],[art]]="10"),tabDaten[[#This Row],[Plan]],tabDaten[[#This Row],[Plan]]*-1)</f>
        <v>0</v>
      </c>
      <c r="M2752" s="21">
        <f>IF(OR(tabDaten[[#This Row],[art]]="00",tabDaten[[#This Row],[art]]="10",tabDaten[[#This Row],[art]]="60",tabDaten[[#This Row],[art]]="70"),tabDaten[[#This Row],[Rechnung]],tabDaten[[#This Row],[Rechnung]]*-1)</f>
        <v>-15047.78</v>
      </c>
      <c r="N2752" s="44">
        <v>1</v>
      </c>
      <c r="O2752" s="45" t="s">
        <v>1336</v>
      </c>
      <c r="P2752" s="45" t="s">
        <v>1063</v>
      </c>
      <c r="Q2752" s="45" t="s">
        <v>1728</v>
      </c>
      <c r="R2752" s="45" t="s">
        <v>1024</v>
      </c>
      <c r="S2752" s="45" t="s">
        <v>1546</v>
      </c>
      <c r="T2752" s="44" t="s">
        <v>1924</v>
      </c>
      <c r="U2752" s="46">
        <v>0</v>
      </c>
      <c r="V2752" s="46">
        <v>15047.78</v>
      </c>
    </row>
    <row r="2753" spans="2:22" x14ac:dyDescent="0.2">
      <c r="B2753" s="19" t="str">
        <f>IF(tabDaten[[#This Row],[MandNr]]="","Fehler",IF(tabDaten[[#This Row],[MandNr]]=1,"1 Stadt Bad Rappenau","2 Eigenbetrieb Stadtenwässerung"))</f>
        <v>1 Stadt Bad Rappenau</v>
      </c>
      <c r="C2753" s="19" t="str">
        <f>IF(OR(tabDaten[[#This Row],[art]]="00",tabDaten[[#This Row],[art]]="01",tabDaten[[#This Row],[art]]="60",tabDaten[[#This Row],[art]]="61"),"0 Verwaltungshaushalt","1 Vermögenshaushalt")</f>
        <v>0 Verwaltungshaushalt</v>
      </c>
      <c r="D2753" s="19" t="str">
        <f>VLOOKUP(tabDaten[[#This Row],[art]],tabKontenart[],2,FALSE)</f>
        <v>01 Ausgaben VerwaltungsHH</v>
      </c>
      <c r="E2753" s="19" t="str">
        <f>LEFT(tabDaten[[#This Row],[Gld]],1) &amp; "    " &amp;VLOOKUP((tabDaten[[#This Row],[MandNr]]&amp;"x"&amp;LEFT(tabDaten[[#This Row],[Gld]],1)),tabGliederung[],2,FALSE)</f>
        <v xml:space="preserve">2    Schulen </v>
      </c>
      <c r="F2753" s="19" t="str">
        <f>LEFT(tabDaten[[#This Row],[Gld]],2) &amp; "    " &amp;VLOOKUP((tabDaten[[#This Row],[MandNr]]&amp;"x"&amp;LEFT(tabDaten[[#This Row],[Gld]],2)),tabGliederung[],2,FALSE)</f>
        <v>21    Grund - Hauptschulen,  Grundschulförderklassen</v>
      </c>
      <c r="G275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3" s="19" t="str">
        <f>LEFT(tabDaten[[#This Row],[Gld]],4) &amp; "    " &amp;VLOOKUP((tabDaten[[#This Row],[MandNr]]&amp;"x"&amp;LEFT(tabDaten[[#This Row],[Gld]],4)),tabGliederung[],2,FALSE)</f>
        <v xml:space="preserve">2112    Grundschule Bonfeld </v>
      </c>
      <c r="I2753" s="19" t="str">
        <f>IF(OR(LEFT(tabDaten[[#This Row],[Grp]],1)*1=3,LEFT(tabDaten[[#This Row],[Grp]],1)*1=9),LEFT(tabDaten[[#This Row],[Grp]],2),LEFT(tabDaten[[#This Row],[Grp]],1))</f>
        <v>6</v>
      </c>
      <c r="J2753" s="19" t="str">
        <f>VLOOKUP(tabDaten[[#This Row],[GrpKurz]],tabGruppierung[],2,FALSE)</f>
        <v>A   Sächlicher Verwaltungs- und Betriebsaufwand</v>
      </c>
      <c r="K275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2112-679000/20    Gebäudenutzung (Sporthallen u.ä.)   </v>
      </c>
      <c r="L2753" s="20">
        <f>IF(OR(tabDaten[[#This Row],[art]]="00",tabDaten[[#This Row],[art]]="10"),tabDaten[[#This Row],[Plan]],tabDaten[[#This Row],[Plan]]*-1)</f>
        <v>0</v>
      </c>
      <c r="M2753" s="21">
        <f>IF(OR(tabDaten[[#This Row],[art]]="00",tabDaten[[#This Row],[art]]="10",tabDaten[[#This Row],[art]]="60",tabDaten[[#This Row],[art]]="70"),tabDaten[[#This Row],[Rechnung]],tabDaten[[#This Row],[Rechnung]]*-1)</f>
        <v>-14151.53</v>
      </c>
      <c r="N2753" s="44">
        <v>1</v>
      </c>
      <c r="O2753" s="45" t="s">
        <v>1336</v>
      </c>
      <c r="P2753" s="45" t="s">
        <v>1063</v>
      </c>
      <c r="Q2753" s="45" t="s">
        <v>1728</v>
      </c>
      <c r="R2753" s="45" t="s">
        <v>1058</v>
      </c>
      <c r="S2753" s="45" t="s">
        <v>1546</v>
      </c>
      <c r="T2753" s="44" t="s">
        <v>1925</v>
      </c>
      <c r="U2753" s="46">
        <v>0</v>
      </c>
      <c r="V2753" s="46">
        <v>14151.53</v>
      </c>
    </row>
    <row r="2754" spans="2:22" x14ac:dyDescent="0.2">
      <c r="B2754" s="19" t="str">
        <f>IF(tabDaten[[#This Row],[MandNr]]="","Fehler",IF(tabDaten[[#This Row],[MandNr]]=1,"1 Stadt Bad Rappenau","2 Eigenbetrieb Stadtenwässerung"))</f>
        <v>1 Stadt Bad Rappenau</v>
      </c>
      <c r="C2754" s="19" t="str">
        <f>IF(OR(tabDaten[[#This Row],[art]]="00",tabDaten[[#This Row],[art]]="01",tabDaten[[#This Row],[art]]="60",tabDaten[[#This Row],[art]]="61"),"0 Verwaltungshaushalt","1 Vermögenshaushalt")</f>
        <v>0 Verwaltungshaushalt</v>
      </c>
      <c r="D2754" s="19" t="str">
        <f>VLOOKUP(tabDaten[[#This Row],[art]],tabKontenart[],2,FALSE)</f>
        <v>01 Ausgaben VerwaltungsHH</v>
      </c>
      <c r="E2754" s="19" t="str">
        <f>LEFT(tabDaten[[#This Row],[Gld]],1) &amp; "    " &amp;VLOOKUP((tabDaten[[#This Row],[MandNr]]&amp;"x"&amp;LEFT(tabDaten[[#This Row],[Gld]],1)),tabGliederung[],2,FALSE)</f>
        <v xml:space="preserve">2    Schulen </v>
      </c>
      <c r="F2754" s="19" t="str">
        <f>LEFT(tabDaten[[#This Row],[Gld]],2) &amp; "    " &amp;VLOOKUP((tabDaten[[#This Row],[MandNr]]&amp;"x"&amp;LEFT(tabDaten[[#This Row],[Gld]],2)),tabGliederung[],2,FALSE)</f>
        <v>21    Grund - Hauptschulen,  Grundschulförderklassen</v>
      </c>
      <c r="G275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4" s="19" t="str">
        <f>LEFT(tabDaten[[#This Row],[Gld]],4) &amp; "    " &amp;VLOOKUP((tabDaten[[#This Row],[MandNr]]&amp;"x"&amp;LEFT(tabDaten[[#This Row],[Gld]],4)),tabGliederung[],2,FALSE)</f>
        <v xml:space="preserve">2113    Grundschule Fürfeld </v>
      </c>
      <c r="I2754" s="19" t="str">
        <f>IF(OR(LEFT(tabDaten[[#This Row],[Grp]],1)*1=3,LEFT(tabDaten[[#This Row],[Grp]],1)*1=9),LEFT(tabDaten[[#This Row],[Grp]],2),LEFT(tabDaten[[#This Row],[Grp]],1))</f>
        <v>6</v>
      </c>
      <c r="J2754" s="19" t="str">
        <f>VLOOKUP(tabDaten[[#This Row],[GrpKurz]],tabGruppierung[],2,FALSE)</f>
        <v>A   Sächlicher Verwaltungs- und Betriebsaufwand</v>
      </c>
      <c r="K275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2113-650000/10    Bücher und Zeitschriften   </v>
      </c>
      <c r="L2754" s="20">
        <f>IF(OR(tabDaten[[#This Row],[art]]="00",tabDaten[[#This Row],[art]]="10"),tabDaten[[#This Row],[Plan]],tabDaten[[#This Row],[Plan]]*-1)</f>
        <v>0</v>
      </c>
      <c r="M2754" s="21">
        <f>IF(OR(tabDaten[[#This Row],[art]]="00",tabDaten[[#This Row],[art]]="10",tabDaten[[#This Row],[art]]="60",tabDaten[[#This Row],[art]]="70"),tabDaten[[#This Row],[Rechnung]],tabDaten[[#This Row],[Rechnung]]*-1)</f>
        <v>-172</v>
      </c>
      <c r="N2754" s="44">
        <v>1</v>
      </c>
      <c r="O2754" s="45" t="s">
        <v>1336</v>
      </c>
      <c r="P2754" s="45" t="s">
        <v>1064</v>
      </c>
      <c r="Q2754" s="45" t="s">
        <v>1724</v>
      </c>
      <c r="R2754" s="45" t="s">
        <v>1024</v>
      </c>
      <c r="S2754" s="45" t="s">
        <v>1546</v>
      </c>
      <c r="T2754" s="44" t="s">
        <v>1919</v>
      </c>
      <c r="U2754" s="46">
        <v>0</v>
      </c>
      <c r="V2754" s="46">
        <v>172</v>
      </c>
    </row>
    <row r="2755" spans="2:22" x14ac:dyDescent="0.2">
      <c r="B2755" s="19" t="str">
        <f>IF(tabDaten[[#This Row],[MandNr]]="","Fehler",IF(tabDaten[[#This Row],[MandNr]]=1,"1 Stadt Bad Rappenau","2 Eigenbetrieb Stadtenwässerung"))</f>
        <v>1 Stadt Bad Rappenau</v>
      </c>
      <c r="C2755" s="19" t="str">
        <f>IF(OR(tabDaten[[#This Row],[art]]="00",tabDaten[[#This Row],[art]]="01",tabDaten[[#This Row],[art]]="60",tabDaten[[#This Row],[art]]="61"),"0 Verwaltungshaushalt","1 Vermögenshaushalt")</f>
        <v>0 Verwaltungshaushalt</v>
      </c>
      <c r="D2755" s="19" t="str">
        <f>VLOOKUP(tabDaten[[#This Row],[art]],tabKontenart[],2,FALSE)</f>
        <v>01 Ausgaben VerwaltungsHH</v>
      </c>
      <c r="E2755" s="19" t="str">
        <f>LEFT(tabDaten[[#This Row],[Gld]],1) &amp; "    " &amp;VLOOKUP((tabDaten[[#This Row],[MandNr]]&amp;"x"&amp;LEFT(tabDaten[[#This Row],[Gld]],1)),tabGliederung[],2,FALSE)</f>
        <v xml:space="preserve">2    Schulen </v>
      </c>
      <c r="F2755" s="19" t="str">
        <f>LEFT(tabDaten[[#This Row],[Gld]],2) &amp; "    " &amp;VLOOKUP((tabDaten[[#This Row],[MandNr]]&amp;"x"&amp;LEFT(tabDaten[[#This Row],[Gld]],2)),tabGliederung[],2,FALSE)</f>
        <v>21    Grund - Hauptschulen,  Grundschulförderklassen</v>
      </c>
      <c r="G275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5" s="19" t="str">
        <f>LEFT(tabDaten[[#This Row],[Gld]],4) &amp; "    " &amp;VLOOKUP((tabDaten[[#This Row],[MandNr]]&amp;"x"&amp;LEFT(tabDaten[[#This Row],[Gld]],4)),tabGliederung[],2,FALSE)</f>
        <v xml:space="preserve">2113    Grundschule Fürfeld </v>
      </c>
      <c r="I2755" s="19" t="str">
        <f>IF(OR(LEFT(tabDaten[[#This Row],[Grp]],1)*1=3,LEFT(tabDaten[[#This Row],[Grp]],1)*1=9),LEFT(tabDaten[[#This Row],[Grp]],2),LEFT(tabDaten[[#This Row],[Grp]],1))</f>
        <v>6</v>
      </c>
      <c r="J2755" s="19" t="str">
        <f>VLOOKUP(tabDaten[[#This Row],[GrpKurz]],tabGruppierung[],2,FALSE)</f>
        <v>A   Sächlicher Verwaltungs- und Betriebsaufwand</v>
      </c>
      <c r="K275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2113-650000/20    Post- und Fernmeldegebühren   </v>
      </c>
      <c r="L2755" s="20">
        <f>IF(OR(tabDaten[[#This Row],[art]]="00",tabDaten[[#This Row],[art]]="10"),tabDaten[[#This Row],[Plan]],tabDaten[[#This Row],[Plan]]*-1)</f>
        <v>0</v>
      </c>
      <c r="M2755" s="21">
        <f>IF(OR(tabDaten[[#This Row],[art]]="00",tabDaten[[#This Row],[art]]="10",tabDaten[[#This Row],[art]]="60",tabDaten[[#This Row],[art]]="70"),tabDaten[[#This Row],[Rechnung]],tabDaten[[#This Row],[Rechnung]]*-1)</f>
        <v>-712.6</v>
      </c>
      <c r="N2755" s="44">
        <v>1</v>
      </c>
      <c r="O2755" s="45" t="s">
        <v>1336</v>
      </c>
      <c r="P2755" s="45" t="s">
        <v>1064</v>
      </c>
      <c r="Q2755" s="45" t="s">
        <v>1724</v>
      </c>
      <c r="R2755" s="45" t="s">
        <v>1058</v>
      </c>
      <c r="S2755" s="45" t="s">
        <v>1546</v>
      </c>
      <c r="T2755" s="44" t="s">
        <v>1920</v>
      </c>
      <c r="U2755" s="46">
        <v>0</v>
      </c>
      <c r="V2755" s="46">
        <v>712.6</v>
      </c>
    </row>
    <row r="2756" spans="2:22" x14ac:dyDescent="0.2">
      <c r="B2756" s="19" t="str">
        <f>IF(tabDaten[[#This Row],[MandNr]]="","Fehler",IF(tabDaten[[#This Row],[MandNr]]=1,"1 Stadt Bad Rappenau","2 Eigenbetrieb Stadtenwässerung"))</f>
        <v>1 Stadt Bad Rappenau</v>
      </c>
      <c r="C2756" s="19" t="str">
        <f>IF(OR(tabDaten[[#This Row],[art]]="00",tabDaten[[#This Row],[art]]="01",tabDaten[[#This Row],[art]]="60",tabDaten[[#This Row],[art]]="61"),"0 Verwaltungshaushalt","1 Vermögenshaushalt")</f>
        <v>0 Verwaltungshaushalt</v>
      </c>
      <c r="D2756" s="19" t="str">
        <f>VLOOKUP(tabDaten[[#This Row],[art]],tabKontenart[],2,FALSE)</f>
        <v>01 Ausgaben VerwaltungsHH</v>
      </c>
      <c r="E2756" s="19" t="str">
        <f>LEFT(tabDaten[[#This Row],[Gld]],1) &amp; "    " &amp;VLOOKUP((tabDaten[[#This Row],[MandNr]]&amp;"x"&amp;LEFT(tabDaten[[#This Row],[Gld]],1)),tabGliederung[],2,FALSE)</f>
        <v xml:space="preserve">2    Schulen </v>
      </c>
      <c r="F2756" s="19" t="str">
        <f>LEFT(tabDaten[[#This Row],[Gld]],2) &amp; "    " &amp;VLOOKUP((tabDaten[[#This Row],[MandNr]]&amp;"x"&amp;LEFT(tabDaten[[#This Row],[Gld]],2)),tabGliederung[],2,FALSE)</f>
        <v>21    Grund - Hauptschulen,  Grundschulförderklassen</v>
      </c>
      <c r="G275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6" s="19" t="str">
        <f>LEFT(tabDaten[[#This Row],[Gld]],4) &amp; "    " &amp;VLOOKUP((tabDaten[[#This Row],[MandNr]]&amp;"x"&amp;LEFT(tabDaten[[#This Row],[Gld]],4)),tabGliederung[],2,FALSE)</f>
        <v xml:space="preserve">2113    Grundschule Fürfeld </v>
      </c>
      <c r="I2756" s="19" t="str">
        <f>IF(OR(LEFT(tabDaten[[#This Row],[Grp]],1)*1=3,LEFT(tabDaten[[#This Row],[Grp]],1)*1=9),LEFT(tabDaten[[#This Row],[Grp]],2),LEFT(tabDaten[[#This Row],[Grp]],1))</f>
        <v>6</v>
      </c>
      <c r="J2756" s="19" t="str">
        <f>VLOOKUP(tabDaten[[#This Row],[GrpKurz]],tabGruppierung[],2,FALSE)</f>
        <v>A   Sächlicher Verwaltungs- und Betriebsaufwand</v>
      </c>
      <c r="K275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2113-650000/40    Dienstreisen   </v>
      </c>
      <c r="L2756" s="20">
        <f>IF(OR(tabDaten[[#This Row],[art]]="00",tabDaten[[#This Row],[art]]="10"),tabDaten[[#This Row],[Plan]],tabDaten[[#This Row],[Plan]]*-1)</f>
        <v>0</v>
      </c>
      <c r="M2756" s="21">
        <f>IF(OR(tabDaten[[#This Row],[art]]="00",tabDaten[[#This Row],[art]]="10",tabDaten[[#This Row],[art]]="60",tabDaten[[#This Row],[art]]="70"),tabDaten[[#This Row],[Rechnung]],tabDaten[[#This Row],[Rechnung]]*-1)</f>
        <v>-34.19</v>
      </c>
      <c r="N2756" s="44">
        <v>1</v>
      </c>
      <c r="O2756" s="45" t="s">
        <v>1336</v>
      </c>
      <c r="P2756" s="45" t="s">
        <v>1064</v>
      </c>
      <c r="Q2756" s="45" t="s">
        <v>1724</v>
      </c>
      <c r="R2756" s="45" t="s">
        <v>1145</v>
      </c>
      <c r="S2756" s="45" t="s">
        <v>1546</v>
      </c>
      <c r="T2756" s="44" t="s">
        <v>1922</v>
      </c>
      <c r="U2756" s="46">
        <v>0</v>
      </c>
      <c r="V2756" s="46">
        <v>34.19</v>
      </c>
    </row>
    <row r="2757" spans="2:22" x14ac:dyDescent="0.2">
      <c r="B2757" s="19" t="str">
        <f>IF(tabDaten[[#This Row],[MandNr]]="","Fehler",IF(tabDaten[[#This Row],[MandNr]]=1,"1 Stadt Bad Rappenau","2 Eigenbetrieb Stadtenwässerung"))</f>
        <v>1 Stadt Bad Rappenau</v>
      </c>
      <c r="C2757" s="19" t="str">
        <f>IF(OR(tabDaten[[#This Row],[art]]="00",tabDaten[[#This Row],[art]]="01",tabDaten[[#This Row],[art]]="60",tabDaten[[#This Row],[art]]="61"),"0 Verwaltungshaushalt","1 Vermögenshaushalt")</f>
        <v>0 Verwaltungshaushalt</v>
      </c>
      <c r="D2757" s="19" t="str">
        <f>VLOOKUP(tabDaten[[#This Row],[art]],tabKontenart[],2,FALSE)</f>
        <v>01 Ausgaben VerwaltungsHH</v>
      </c>
      <c r="E2757" s="19" t="str">
        <f>LEFT(tabDaten[[#This Row],[Gld]],1) &amp; "    " &amp;VLOOKUP((tabDaten[[#This Row],[MandNr]]&amp;"x"&amp;LEFT(tabDaten[[#This Row],[Gld]],1)),tabGliederung[],2,FALSE)</f>
        <v xml:space="preserve">2    Schulen </v>
      </c>
      <c r="F2757" s="19" t="str">
        <f>LEFT(tabDaten[[#This Row],[Gld]],2) &amp; "    " &amp;VLOOKUP((tabDaten[[#This Row],[MandNr]]&amp;"x"&amp;LEFT(tabDaten[[#This Row],[Gld]],2)),tabGliederung[],2,FALSE)</f>
        <v>21    Grund - Hauptschulen,  Grundschulförderklassen</v>
      </c>
      <c r="G275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7" s="19" t="str">
        <f>LEFT(tabDaten[[#This Row],[Gld]],4) &amp; "    " &amp;VLOOKUP((tabDaten[[#This Row],[MandNr]]&amp;"x"&amp;LEFT(tabDaten[[#This Row],[Gld]],4)),tabGliederung[],2,FALSE)</f>
        <v xml:space="preserve">2113    Grundschule Fürfeld </v>
      </c>
      <c r="I2757" s="19" t="str">
        <f>IF(OR(LEFT(tabDaten[[#This Row],[Grp]],1)*1=3,LEFT(tabDaten[[#This Row],[Grp]],1)*1=9),LEFT(tabDaten[[#This Row],[Grp]],2),LEFT(tabDaten[[#This Row],[Grp]],1))</f>
        <v>6</v>
      </c>
      <c r="J2757" s="19" t="str">
        <f>VLOOKUP(tabDaten[[#This Row],[GrpKurz]],tabGruppierung[],2,FALSE)</f>
        <v>A   Sächlicher Verwaltungs- und Betriebsaufwand</v>
      </c>
      <c r="K275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2113-650000/80    sonstige Geschäftsausgaben   </v>
      </c>
      <c r="L2757" s="20">
        <f>IF(OR(tabDaten[[#This Row],[art]]="00",tabDaten[[#This Row],[art]]="10"),tabDaten[[#This Row],[Plan]],tabDaten[[#This Row],[Plan]]*-1)</f>
        <v>0</v>
      </c>
      <c r="M2757" s="21">
        <f>IF(OR(tabDaten[[#This Row],[art]]="00",tabDaten[[#This Row],[art]]="10",tabDaten[[#This Row],[art]]="60",tabDaten[[#This Row],[art]]="70"),tabDaten[[#This Row],[Rechnung]],tabDaten[[#This Row],[Rechnung]]*-1)</f>
        <v>-69.959999999999994</v>
      </c>
      <c r="N2757" s="44">
        <v>1</v>
      </c>
      <c r="O2757" s="45" t="s">
        <v>1336</v>
      </c>
      <c r="P2757" s="45" t="s">
        <v>1064</v>
      </c>
      <c r="Q2757" s="45" t="s">
        <v>1724</v>
      </c>
      <c r="R2757" s="45" t="s">
        <v>1425</v>
      </c>
      <c r="S2757" s="45" t="s">
        <v>1546</v>
      </c>
      <c r="T2757" s="44" t="s">
        <v>1921</v>
      </c>
      <c r="U2757" s="46">
        <v>0</v>
      </c>
      <c r="V2757" s="46">
        <v>69.959999999999994</v>
      </c>
    </row>
    <row r="2758" spans="2:22" x14ac:dyDescent="0.2">
      <c r="B2758" s="19" t="str">
        <f>IF(tabDaten[[#This Row],[MandNr]]="","Fehler",IF(tabDaten[[#This Row],[MandNr]]=1,"1 Stadt Bad Rappenau","2 Eigenbetrieb Stadtenwässerung"))</f>
        <v>1 Stadt Bad Rappenau</v>
      </c>
      <c r="C2758" s="19" t="str">
        <f>IF(OR(tabDaten[[#This Row],[art]]="00",tabDaten[[#This Row],[art]]="01",tabDaten[[#This Row],[art]]="60",tabDaten[[#This Row],[art]]="61"),"0 Verwaltungshaushalt","1 Vermögenshaushalt")</f>
        <v>0 Verwaltungshaushalt</v>
      </c>
      <c r="D2758" s="19" t="str">
        <f>VLOOKUP(tabDaten[[#This Row],[art]],tabKontenart[],2,FALSE)</f>
        <v>01 Ausgaben VerwaltungsHH</v>
      </c>
      <c r="E2758" s="19" t="str">
        <f>LEFT(tabDaten[[#This Row],[Gld]],1) &amp; "    " &amp;VLOOKUP((tabDaten[[#This Row],[MandNr]]&amp;"x"&amp;LEFT(tabDaten[[#This Row],[Gld]],1)),tabGliederung[],2,FALSE)</f>
        <v xml:space="preserve">2    Schulen </v>
      </c>
      <c r="F2758" s="19" t="str">
        <f>LEFT(tabDaten[[#This Row],[Gld]],2) &amp; "    " &amp;VLOOKUP((tabDaten[[#This Row],[MandNr]]&amp;"x"&amp;LEFT(tabDaten[[#This Row],[Gld]],2)),tabGliederung[],2,FALSE)</f>
        <v>21    Grund - Hauptschulen,  Grundschulförderklassen</v>
      </c>
      <c r="G275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8" s="19" t="str">
        <f>LEFT(tabDaten[[#This Row],[Gld]],4) &amp; "    " &amp;VLOOKUP((tabDaten[[#This Row],[MandNr]]&amp;"x"&amp;LEFT(tabDaten[[#This Row],[Gld]],4)),tabGliederung[],2,FALSE)</f>
        <v xml:space="preserve">2113    Grundschule Fürfeld </v>
      </c>
      <c r="I2758" s="19" t="str">
        <f>IF(OR(LEFT(tabDaten[[#This Row],[Grp]],1)*1=3,LEFT(tabDaten[[#This Row],[Grp]],1)*1=9),LEFT(tabDaten[[#This Row],[Grp]],2),LEFT(tabDaten[[#This Row],[Grp]],1))</f>
        <v>6</v>
      </c>
      <c r="J2758" s="19" t="str">
        <f>VLOOKUP(tabDaten[[#This Row],[GrpKurz]],tabGruppierung[],2,FALSE)</f>
        <v>A   Sächlicher Verwaltungs- und Betriebsaufwand</v>
      </c>
      <c r="K275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2113-679000/10    Bauhof   </v>
      </c>
      <c r="L2758" s="20">
        <f>IF(OR(tabDaten[[#This Row],[art]]="00",tabDaten[[#This Row],[art]]="10"),tabDaten[[#This Row],[Plan]],tabDaten[[#This Row],[Plan]]*-1)</f>
        <v>0</v>
      </c>
      <c r="M2758" s="21">
        <f>IF(OR(tabDaten[[#This Row],[art]]="00",tabDaten[[#This Row],[art]]="10",tabDaten[[#This Row],[art]]="60",tabDaten[[#This Row],[art]]="70"),tabDaten[[#This Row],[Rechnung]],tabDaten[[#This Row],[Rechnung]]*-1)</f>
        <v>-12776.42</v>
      </c>
      <c r="N2758" s="44">
        <v>1</v>
      </c>
      <c r="O2758" s="45" t="s">
        <v>1336</v>
      </c>
      <c r="P2758" s="45" t="s">
        <v>1064</v>
      </c>
      <c r="Q2758" s="45" t="s">
        <v>1728</v>
      </c>
      <c r="R2758" s="45" t="s">
        <v>1024</v>
      </c>
      <c r="S2758" s="45" t="s">
        <v>1546</v>
      </c>
      <c r="T2758" s="44" t="s">
        <v>1924</v>
      </c>
      <c r="U2758" s="46">
        <v>0</v>
      </c>
      <c r="V2758" s="46">
        <v>12776.42</v>
      </c>
    </row>
    <row r="2759" spans="2:22" x14ac:dyDescent="0.2">
      <c r="B2759" s="19" t="str">
        <f>IF(tabDaten[[#This Row],[MandNr]]="","Fehler",IF(tabDaten[[#This Row],[MandNr]]=1,"1 Stadt Bad Rappenau","2 Eigenbetrieb Stadtenwässerung"))</f>
        <v>1 Stadt Bad Rappenau</v>
      </c>
      <c r="C2759" s="19" t="str">
        <f>IF(OR(tabDaten[[#This Row],[art]]="00",tabDaten[[#This Row],[art]]="01",tabDaten[[#This Row],[art]]="60",tabDaten[[#This Row],[art]]="61"),"0 Verwaltungshaushalt","1 Vermögenshaushalt")</f>
        <v>0 Verwaltungshaushalt</v>
      </c>
      <c r="D2759" s="19" t="str">
        <f>VLOOKUP(tabDaten[[#This Row],[art]],tabKontenart[],2,FALSE)</f>
        <v>01 Ausgaben VerwaltungsHH</v>
      </c>
      <c r="E2759" s="19" t="str">
        <f>LEFT(tabDaten[[#This Row],[Gld]],1) &amp; "    " &amp;VLOOKUP((tabDaten[[#This Row],[MandNr]]&amp;"x"&amp;LEFT(tabDaten[[#This Row],[Gld]],1)),tabGliederung[],2,FALSE)</f>
        <v xml:space="preserve">2    Schulen </v>
      </c>
      <c r="F2759" s="19" t="str">
        <f>LEFT(tabDaten[[#This Row],[Gld]],2) &amp; "    " &amp;VLOOKUP((tabDaten[[#This Row],[MandNr]]&amp;"x"&amp;LEFT(tabDaten[[#This Row],[Gld]],2)),tabGliederung[],2,FALSE)</f>
        <v>21    Grund - Hauptschulen,  Grundschulförderklassen</v>
      </c>
      <c r="G275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59" s="19" t="str">
        <f>LEFT(tabDaten[[#This Row],[Gld]],4) &amp; "    " &amp;VLOOKUP((tabDaten[[#This Row],[MandNr]]&amp;"x"&amp;LEFT(tabDaten[[#This Row],[Gld]],4)),tabGliederung[],2,FALSE)</f>
        <v xml:space="preserve">2113    Grundschule Fürfeld </v>
      </c>
      <c r="I2759" s="19" t="str">
        <f>IF(OR(LEFT(tabDaten[[#This Row],[Grp]],1)*1=3,LEFT(tabDaten[[#This Row],[Grp]],1)*1=9),LEFT(tabDaten[[#This Row],[Grp]],2),LEFT(tabDaten[[#This Row],[Grp]],1))</f>
        <v>6</v>
      </c>
      <c r="J2759" s="19" t="str">
        <f>VLOOKUP(tabDaten[[#This Row],[GrpKurz]],tabGruppierung[],2,FALSE)</f>
        <v>A   Sächlicher Verwaltungs- und Betriebsaufwand</v>
      </c>
      <c r="K275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2113-679000/20    Gebäudenutzung (Sporthallen u.ä.)   </v>
      </c>
      <c r="L2759" s="20">
        <f>IF(OR(tabDaten[[#This Row],[art]]="00",tabDaten[[#This Row],[art]]="10"),tabDaten[[#This Row],[Plan]],tabDaten[[#This Row],[Plan]]*-1)</f>
        <v>0</v>
      </c>
      <c r="M2759" s="21">
        <f>IF(OR(tabDaten[[#This Row],[art]]="00",tabDaten[[#This Row],[art]]="10",tabDaten[[#This Row],[art]]="60",tabDaten[[#This Row],[art]]="70"),tabDaten[[#This Row],[Rechnung]],tabDaten[[#This Row],[Rechnung]]*-1)</f>
        <v>-8974.4</v>
      </c>
      <c r="N2759" s="44">
        <v>1</v>
      </c>
      <c r="O2759" s="45" t="s">
        <v>1336</v>
      </c>
      <c r="P2759" s="45" t="s">
        <v>1064</v>
      </c>
      <c r="Q2759" s="45" t="s">
        <v>1728</v>
      </c>
      <c r="R2759" s="45" t="s">
        <v>1058</v>
      </c>
      <c r="S2759" s="45" t="s">
        <v>1546</v>
      </c>
      <c r="T2759" s="44" t="s">
        <v>1925</v>
      </c>
      <c r="U2759" s="46">
        <v>0</v>
      </c>
      <c r="V2759" s="46">
        <v>8974.4</v>
      </c>
    </row>
    <row r="2760" spans="2:22" x14ac:dyDescent="0.2">
      <c r="B2760" s="19" t="str">
        <f>IF(tabDaten[[#This Row],[MandNr]]="","Fehler",IF(tabDaten[[#This Row],[MandNr]]=1,"1 Stadt Bad Rappenau","2 Eigenbetrieb Stadtenwässerung"))</f>
        <v>1 Stadt Bad Rappenau</v>
      </c>
      <c r="C2760" s="19" t="str">
        <f>IF(OR(tabDaten[[#This Row],[art]]="00",tabDaten[[#This Row],[art]]="01",tabDaten[[#This Row],[art]]="60",tabDaten[[#This Row],[art]]="61"),"0 Verwaltungshaushalt","1 Vermögenshaushalt")</f>
        <v>0 Verwaltungshaushalt</v>
      </c>
      <c r="D2760" s="19" t="str">
        <f>VLOOKUP(tabDaten[[#This Row],[art]],tabKontenart[],2,FALSE)</f>
        <v>01 Ausgaben VerwaltungsHH</v>
      </c>
      <c r="E2760" s="19" t="str">
        <f>LEFT(tabDaten[[#This Row],[Gld]],1) &amp; "    " &amp;VLOOKUP((tabDaten[[#This Row],[MandNr]]&amp;"x"&amp;LEFT(tabDaten[[#This Row],[Gld]],1)),tabGliederung[],2,FALSE)</f>
        <v xml:space="preserve">2    Schulen </v>
      </c>
      <c r="F2760" s="19" t="str">
        <f>LEFT(tabDaten[[#This Row],[Gld]],2) &amp; "    " &amp;VLOOKUP((tabDaten[[#This Row],[MandNr]]&amp;"x"&amp;LEFT(tabDaten[[#This Row],[Gld]],2)),tabGliederung[],2,FALSE)</f>
        <v>21    Grund - Hauptschulen,  Grundschulförderklassen</v>
      </c>
      <c r="G276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0" s="19" t="str">
        <f>LEFT(tabDaten[[#This Row],[Gld]],4) &amp; "    " &amp;VLOOKUP((tabDaten[[#This Row],[MandNr]]&amp;"x"&amp;LEFT(tabDaten[[#This Row],[Gld]],4)),tabGliederung[],2,FALSE)</f>
        <v xml:space="preserve">2114    Grundschule Grombach </v>
      </c>
      <c r="I2760" s="19" t="str">
        <f>IF(OR(LEFT(tabDaten[[#This Row],[Grp]],1)*1=3,LEFT(tabDaten[[#This Row],[Grp]],1)*1=9),LEFT(tabDaten[[#This Row],[Grp]],2),LEFT(tabDaten[[#This Row],[Grp]],1))</f>
        <v>6</v>
      </c>
      <c r="J2760" s="19" t="str">
        <f>VLOOKUP(tabDaten[[#This Row],[GrpKurz]],tabGruppierung[],2,FALSE)</f>
        <v>A   Sächlicher Verwaltungs- und Betriebsaufwand</v>
      </c>
      <c r="K276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2114-650000/10    Bücher und Zeitschriften   </v>
      </c>
      <c r="L2760" s="20">
        <f>IF(OR(tabDaten[[#This Row],[art]]="00",tabDaten[[#This Row],[art]]="10"),tabDaten[[#This Row],[Plan]],tabDaten[[#This Row],[Plan]]*-1)</f>
        <v>0</v>
      </c>
      <c r="M2760" s="21">
        <f>IF(OR(tabDaten[[#This Row],[art]]="00",tabDaten[[#This Row],[art]]="10",tabDaten[[#This Row],[art]]="60",tabDaten[[#This Row],[art]]="70"),tabDaten[[#This Row],[Rechnung]],tabDaten[[#This Row],[Rechnung]]*-1)</f>
        <v>-213.43</v>
      </c>
      <c r="N2760" s="44">
        <v>1</v>
      </c>
      <c r="O2760" s="45" t="s">
        <v>1336</v>
      </c>
      <c r="P2760" s="45" t="s">
        <v>1065</v>
      </c>
      <c r="Q2760" s="45" t="s">
        <v>1724</v>
      </c>
      <c r="R2760" s="45" t="s">
        <v>1024</v>
      </c>
      <c r="S2760" s="45" t="s">
        <v>1546</v>
      </c>
      <c r="T2760" s="44" t="s">
        <v>1919</v>
      </c>
      <c r="U2760" s="46">
        <v>0</v>
      </c>
      <c r="V2760" s="46">
        <v>213.43</v>
      </c>
    </row>
    <row r="2761" spans="2:22" x14ac:dyDescent="0.2">
      <c r="B2761" s="19" t="str">
        <f>IF(tabDaten[[#This Row],[MandNr]]="","Fehler",IF(tabDaten[[#This Row],[MandNr]]=1,"1 Stadt Bad Rappenau","2 Eigenbetrieb Stadtenwässerung"))</f>
        <v>1 Stadt Bad Rappenau</v>
      </c>
      <c r="C2761" s="19" t="str">
        <f>IF(OR(tabDaten[[#This Row],[art]]="00",tabDaten[[#This Row],[art]]="01",tabDaten[[#This Row],[art]]="60",tabDaten[[#This Row],[art]]="61"),"0 Verwaltungshaushalt","1 Vermögenshaushalt")</f>
        <v>0 Verwaltungshaushalt</v>
      </c>
      <c r="D2761" s="19" t="str">
        <f>VLOOKUP(tabDaten[[#This Row],[art]],tabKontenart[],2,FALSE)</f>
        <v>01 Ausgaben VerwaltungsHH</v>
      </c>
      <c r="E2761" s="19" t="str">
        <f>LEFT(tabDaten[[#This Row],[Gld]],1) &amp; "    " &amp;VLOOKUP((tabDaten[[#This Row],[MandNr]]&amp;"x"&amp;LEFT(tabDaten[[#This Row],[Gld]],1)),tabGliederung[],2,FALSE)</f>
        <v xml:space="preserve">2    Schulen </v>
      </c>
      <c r="F2761" s="19" t="str">
        <f>LEFT(tabDaten[[#This Row],[Gld]],2) &amp; "    " &amp;VLOOKUP((tabDaten[[#This Row],[MandNr]]&amp;"x"&amp;LEFT(tabDaten[[#This Row],[Gld]],2)),tabGliederung[],2,FALSE)</f>
        <v>21    Grund - Hauptschulen,  Grundschulförderklassen</v>
      </c>
      <c r="G276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1" s="19" t="str">
        <f>LEFT(tabDaten[[#This Row],[Gld]],4) &amp; "    " &amp;VLOOKUP((tabDaten[[#This Row],[MandNr]]&amp;"x"&amp;LEFT(tabDaten[[#This Row],[Gld]],4)),tabGliederung[],2,FALSE)</f>
        <v xml:space="preserve">2114    Grundschule Grombach </v>
      </c>
      <c r="I2761" s="19" t="str">
        <f>IF(OR(LEFT(tabDaten[[#This Row],[Grp]],1)*1=3,LEFT(tabDaten[[#This Row],[Grp]],1)*1=9),LEFT(tabDaten[[#This Row],[Grp]],2),LEFT(tabDaten[[#This Row],[Grp]],1))</f>
        <v>6</v>
      </c>
      <c r="J2761" s="19" t="str">
        <f>VLOOKUP(tabDaten[[#This Row],[GrpKurz]],tabGruppierung[],2,FALSE)</f>
        <v>A   Sächlicher Verwaltungs- und Betriebsaufwand</v>
      </c>
      <c r="K276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2114-650000/20    Post- und Fernmeldegebühren   </v>
      </c>
      <c r="L2761" s="20">
        <f>IF(OR(tabDaten[[#This Row],[art]]="00",tabDaten[[#This Row],[art]]="10"),tabDaten[[#This Row],[Plan]],tabDaten[[#This Row],[Plan]]*-1)</f>
        <v>0</v>
      </c>
      <c r="M2761" s="21">
        <f>IF(OR(tabDaten[[#This Row],[art]]="00",tabDaten[[#This Row],[art]]="10",tabDaten[[#This Row],[art]]="60",tabDaten[[#This Row],[art]]="70"),tabDaten[[#This Row],[Rechnung]],tabDaten[[#This Row],[Rechnung]]*-1)</f>
        <v>-845.37</v>
      </c>
      <c r="N2761" s="44">
        <v>1</v>
      </c>
      <c r="O2761" s="45" t="s">
        <v>1336</v>
      </c>
      <c r="P2761" s="45" t="s">
        <v>1065</v>
      </c>
      <c r="Q2761" s="45" t="s">
        <v>1724</v>
      </c>
      <c r="R2761" s="45" t="s">
        <v>1058</v>
      </c>
      <c r="S2761" s="45" t="s">
        <v>1546</v>
      </c>
      <c r="T2761" s="44" t="s">
        <v>1920</v>
      </c>
      <c r="U2761" s="46">
        <v>0</v>
      </c>
      <c r="V2761" s="46">
        <v>845.37</v>
      </c>
    </row>
    <row r="2762" spans="2:22" x14ac:dyDescent="0.2">
      <c r="B2762" s="19" t="str">
        <f>IF(tabDaten[[#This Row],[MandNr]]="","Fehler",IF(tabDaten[[#This Row],[MandNr]]=1,"1 Stadt Bad Rappenau","2 Eigenbetrieb Stadtenwässerung"))</f>
        <v>1 Stadt Bad Rappenau</v>
      </c>
      <c r="C2762" s="19" t="str">
        <f>IF(OR(tabDaten[[#This Row],[art]]="00",tabDaten[[#This Row],[art]]="01",tabDaten[[#This Row],[art]]="60",tabDaten[[#This Row],[art]]="61"),"0 Verwaltungshaushalt","1 Vermögenshaushalt")</f>
        <v>0 Verwaltungshaushalt</v>
      </c>
      <c r="D2762" s="19" t="str">
        <f>VLOOKUP(tabDaten[[#This Row],[art]],tabKontenart[],2,FALSE)</f>
        <v>01 Ausgaben VerwaltungsHH</v>
      </c>
      <c r="E2762" s="19" t="str">
        <f>LEFT(tabDaten[[#This Row],[Gld]],1) &amp; "    " &amp;VLOOKUP((tabDaten[[#This Row],[MandNr]]&amp;"x"&amp;LEFT(tabDaten[[#This Row],[Gld]],1)),tabGliederung[],2,FALSE)</f>
        <v xml:space="preserve">2    Schulen </v>
      </c>
      <c r="F2762" s="19" t="str">
        <f>LEFT(tabDaten[[#This Row],[Gld]],2) &amp; "    " &amp;VLOOKUP((tabDaten[[#This Row],[MandNr]]&amp;"x"&amp;LEFT(tabDaten[[#This Row],[Gld]],2)),tabGliederung[],2,FALSE)</f>
        <v>21    Grund - Hauptschulen,  Grundschulförderklassen</v>
      </c>
      <c r="G276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2" s="19" t="str">
        <f>LEFT(tabDaten[[#This Row],[Gld]],4) &amp; "    " &amp;VLOOKUP((tabDaten[[#This Row],[MandNr]]&amp;"x"&amp;LEFT(tabDaten[[#This Row],[Gld]],4)),tabGliederung[],2,FALSE)</f>
        <v xml:space="preserve">2114    Grundschule Grombach </v>
      </c>
      <c r="I2762" s="19" t="str">
        <f>IF(OR(LEFT(tabDaten[[#This Row],[Grp]],1)*1=3,LEFT(tabDaten[[#This Row],[Grp]],1)*1=9),LEFT(tabDaten[[#This Row],[Grp]],2),LEFT(tabDaten[[#This Row],[Grp]],1))</f>
        <v>6</v>
      </c>
      <c r="J2762" s="19" t="str">
        <f>VLOOKUP(tabDaten[[#This Row],[GrpKurz]],tabGruppierung[],2,FALSE)</f>
        <v>A   Sächlicher Verwaltungs- und Betriebsaufwand</v>
      </c>
      <c r="K276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2114-650000/40    Dienstreisen   </v>
      </c>
      <c r="L2762" s="20">
        <f>IF(OR(tabDaten[[#This Row],[art]]="00",tabDaten[[#This Row],[art]]="10"),tabDaten[[#This Row],[Plan]],tabDaten[[#This Row],[Plan]]*-1)</f>
        <v>0</v>
      </c>
      <c r="M2762" s="21">
        <f>IF(OR(tabDaten[[#This Row],[art]]="00",tabDaten[[#This Row],[art]]="10",tabDaten[[#This Row],[art]]="60",tabDaten[[#This Row],[art]]="70"),tabDaten[[#This Row],[Rechnung]],tabDaten[[#This Row],[Rechnung]]*-1)</f>
        <v>-142.94999999999999</v>
      </c>
      <c r="N2762" s="44">
        <v>1</v>
      </c>
      <c r="O2762" s="45" t="s">
        <v>1336</v>
      </c>
      <c r="P2762" s="45" t="s">
        <v>1065</v>
      </c>
      <c r="Q2762" s="45" t="s">
        <v>1724</v>
      </c>
      <c r="R2762" s="45" t="s">
        <v>1145</v>
      </c>
      <c r="S2762" s="45" t="s">
        <v>1546</v>
      </c>
      <c r="T2762" s="44" t="s">
        <v>1922</v>
      </c>
      <c r="U2762" s="46">
        <v>0</v>
      </c>
      <c r="V2762" s="46">
        <v>142.94999999999999</v>
      </c>
    </row>
    <row r="2763" spans="2:22" x14ac:dyDescent="0.2">
      <c r="B2763" s="19" t="str">
        <f>IF(tabDaten[[#This Row],[MandNr]]="","Fehler",IF(tabDaten[[#This Row],[MandNr]]=1,"1 Stadt Bad Rappenau","2 Eigenbetrieb Stadtenwässerung"))</f>
        <v>1 Stadt Bad Rappenau</v>
      </c>
      <c r="C2763" s="19" t="str">
        <f>IF(OR(tabDaten[[#This Row],[art]]="00",tabDaten[[#This Row],[art]]="01",tabDaten[[#This Row],[art]]="60",tabDaten[[#This Row],[art]]="61"),"0 Verwaltungshaushalt","1 Vermögenshaushalt")</f>
        <v>0 Verwaltungshaushalt</v>
      </c>
      <c r="D2763" s="19" t="str">
        <f>VLOOKUP(tabDaten[[#This Row],[art]],tabKontenart[],2,FALSE)</f>
        <v>01 Ausgaben VerwaltungsHH</v>
      </c>
      <c r="E2763" s="19" t="str">
        <f>LEFT(tabDaten[[#This Row],[Gld]],1) &amp; "    " &amp;VLOOKUP((tabDaten[[#This Row],[MandNr]]&amp;"x"&amp;LEFT(tabDaten[[#This Row],[Gld]],1)),tabGliederung[],2,FALSE)</f>
        <v xml:space="preserve">2    Schulen </v>
      </c>
      <c r="F2763" s="19" t="str">
        <f>LEFT(tabDaten[[#This Row],[Gld]],2) &amp; "    " &amp;VLOOKUP((tabDaten[[#This Row],[MandNr]]&amp;"x"&amp;LEFT(tabDaten[[#This Row],[Gld]],2)),tabGliederung[],2,FALSE)</f>
        <v>21    Grund - Hauptschulen,  Grundschulförderklassen</v>
      </c>
      <c r="G276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3" s="19" t="str">
        <f>LEFT(tabDaten[[#This Row],[Gld]],4) &amp; "    " &amp;VLOOKUP((tabDaten[[#This Row],[MandNr]]&amp;"x"&amp;LEFT(tabDaten[[#This Row],[Gld]],4)),tabGliederung[],2,FALSE)</f>
        <v xml:space="preserve">2114    Grundschule Grombach </v>
      </c>
      <c r="I2763" s="19" t="str">
        <f>IF(OR(LEFT(tabDaten[[#This Row],[Grp]],1)*1=3,LEFT(tabDaten[[#This Row],[Grp]],1)*1=9),LEFT(tabDaten[[#This Row],[Grp]],2),LEFT(tabDaten[[#This Row],[Grp]],1))</f>
        <v>6</v>
      </c>
      <c r="J2763" s="19" t="str">
        <f>VLOOKUP(tabDaten[[#This Row],[GrpKurz]],tabGruppierung[],2,FALSE)</f>
        <v>A   Sächlicher Verwaltungs- und Betriebsaufwand</v>
      </c>
      <c r="K276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2114-650000/80    sonstige Geschäftsausgaben   </v>
      </c>
      <c r="L2763" s="20">
        <f>IF(OR(tabDaten[[#This Row],[art]]="00",tabDaten[[#This Row],[art]]="10"),tabDaten[[#This Row],[Plan]],tabDaten[[#This Row],[Plan]]*-1)</f>
        <v>0</v>
      </c>
      <c r="M2763" s="21">
        <f>IF(OR(tabDaten[[#This Row],[art]]="00",tabDaten[[#This Row],[art]]="10",tabDaten[[#This Row],[art]]="60",tabDaten[[#This Row],[art]]="70"),tabDaten[[#This Row],[Rechnung]],tabDaten[[#This Row],[Rechnung]]*-1)</f>
        <v>-69.959999999999994</v>
      </c>
      <c r="N2763" s="44">
        <v>1</v>
      </c>
      <c r="O2763" s="45" t="s">
        <v>1336</v>
      </c>
      <c r="P2763" s="45" t="s">
        <v>1065</v>
      </c>
      <c r="Q2763" s="45" t="s">
        <v>1724</v>
      </c>
      <c r="R2763" s="45" t="s">
        <v>1425</v>
      </c>
      <c r="S2763" s="45" t="s">
        <v>1546</v>
      </c>
      <c r="T2763" s="44" t="s">
        <v>1921</v>
      </c>
      <c r="U2763" s="46">
        <v>0</v>
      </c>
      <c r="V2763" s="46">
        <v>69.959999999999994</v>
      </c>
    </row>
    <row r="2764" spans="2:22" x14ac:dyDescent="0.2">
      <c r="B2764" s="19" t="str">
        <f>IF(tabDaten[[#This Row],[MandNr]]="","Fehler",IF(tabDaten[[#This Row],[MandNr]]=1,"1 Stadt Bad Rappenau","2 Eigenbetrieb Stadtenwässerung"))</f>
        <v>1 Stadt Bad Rappenau</v>
      </c>
      <c r="C2764" s="19" t="str">
        <f>IF(OR(tabDaten[[#This Row],[art]]="00",tabDaten[[#This Row],[art]]="01",tabDaten[[#This Row],[art]]="60",tabDaten[[#This Row],[art]]="61"),"0 Verwaltungshaushalt","1 Vermögenshaushalt")</f>
        <v>0 Verwaltungshaushalt</v>
      </c>
      <c r="D2764" s="19" t="str">
        <f>VLOOKUP(tabDaten[[#This Row],[art]],tabKontenart[],2,FALSE)</f>
        <v>01 Ausgaben VerwaltungsHH</v>
      </c>
      <c r="E2764" s="19" t="str">
        <f>LEFT(tabDaten[[#This Row],[Gld]],1) &amp; "    " &amp;VLOOKUP((tabDaten[[#This Row],[MandNr]]&amp;"x"&amp;LEFT(tabDaten[[#This Row],[Gld]],1)),tabGliederung[],2,FALSE)</f>
        <v xml:space="preserve">2    Schulen </v>
      </c>
      <c r="F2764" s="19" t="str">
        <f>LEFT(tabDaten[[#This Row],[Gld]],2) &amp; "    " &amp;VLOOKUP((tabDaten[[#This Row],[MandNr]]&amp;"x"&amp;LEFT(tabDaten[[#This Row],[Gld]],2)),tabGliederung[],2,FALSE)</f>
        <v>21    Grund - Hauptschulen,  Grundschulförderklassen</v>
      </c>
      <c r="G276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4" s="19" t="str">
        <f>LEFT(tabDaten[[#This Row],[Gld]],4) &amp; "    " &amp;VLOOKUP((tabDaten[[#This Row],[MandNr]]&amp;"x"&amp;LEFT(tabDaten[[#This Row],[Gld]],4)),tabGliederung[],2,FALSE)</f>
        <v xml:space="preserve">2114    Grundschule Grombach </v>
      </c>
      <c r="I2764" s="19" t="str">
        <f>IF(OR(LEFT(tabDaten[[#This Row],[Grp]],1)*1=3,LEFT(tabDaten[[#This Row],[Grp]],1)*1=9),LEFT(tabDaten[[#This Row],[Grp]],2),LEFT(tabDaten[[#This Row],[Grp]],1))</f>
        <v>6</v>
      </c>
      <c r="J2764" s="19" t="str">
        <f>VLOOKUP(tabDaten[[#This Row],[GrpKurz]],tabGruppierung[],2,FALSE)</f>
        <v>A   Sächlicher Verwaltungs- und Betriebsaufwand</v>
      </c>
      <c r="K276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2114-679000/10    Bauhof   </v>
      </c>
      <c r="L2764" s="20">
        <f>IF(OR(tabDaten[[#This Row],[art]]="00",tabDaten[[#This Row],[art]]="10"),tabDaten[[#This Row],[Plan]],tabDaten[[#This Row],[Plan]]*-1)</f>
        <v>0</v>
      </c>
      <c r="M2764" s="21">
        <f>IF(OR(tabDaten[[#This Row],[art]]="00",tabDaten[[#This Row],[art]]="10",tabDaten[[#This Row],[art]]="60",tabDaten[[#This Row],[art]]="70"),tabDaten[[#This Row],[Rechnung]],tabDaten[[#This Row],[Rechnung]]*-1)</f>
        <v>-13628.18</v>
      </c>
      <c r="N2764" s="44">
        <v>1</v>
      </c>
      <c r="O2764" s="45" t="s">
        <v>1336</v>
      </c>
      <c r="P2764" s="45" t="s">
        <v>1065</v>
      </c>
      <c r="Q2764" s="45" t="s">
        <v>1728</v>
      </c>
      <c r="R2764" s="45" t="s">
        <v>1024</v>
      </c>
      <c r="S2764" s="45" t="s">
        <v>1546</v>
      </c>
      <c r="T2764" s="44" t="s">
        <v>1924</v>
      </c>
      <c r="U2764" s="46">
        <v>0</v>
      </c>
      <c r="V2764" s="46">
        <v>13628.18</v>
      </c>
    </row>
    <row r="2765" spans="2:22" x14ac:dyDescent="0.2">
      <c r="B2765" s="19" t="str">
        <f>IF(tabDaten[[#This Row],[MandNr]]="","Fehler",IF(tabDaten[[#This Row],[MandNr]]=1,"1 Stadt Bad Rappenau","2 Eigenbetrieb Stadtenwässerung"))</f>
        <v>1 Stadt Bad Rappenau</v>
      </c>
      <c r="C2765" s="19" t="str">
        <f>IF(OR(tabDaten[[#This Row],[art]]="00",tabDaten[[#This Row],[art]]="01",tabDaten[[#This Row],[art]]="60",tabDaten[[#This Row],[art]]="61"),"0 Verwaltungshaushalt","1 Vermögenshaushalt")</f>
        <v>0 Verwaltungshaushalt</v>
      </c>
      <c r="D2765" s="19" t="str">
        <f>VLOOKUP(tabDaten[[#This Row],[art]],tabKontenart[],2,FALSE)</f>
        <v>01 Ausgaben VerwaltungsHH</v>
      </c>
      <c r="E2765" s="19" t="str">
        <f>LEFT(tabDaten[[#This Row],[Gld]],1) &amp; "    " &amp;VLOOKUP((tabDaten[[#This Row],[MandNr]]&amp;"x"&amp;LEFT(tabDaten[[#This Row],[Gld]],1)),tabGliederung[],2,FALSE)</f>
        <v xml:space="preserve">2    Schulen </v>
      </c>
      <c r="F2765" s="19" t="str">
        <f>LEFT(tabDaten[[#This Row],[Gld]],2) &amp; "    " &amp;VLOOKUP((tabDaten[[#This Row],[MandNr]]&amp;"x"&amp;LEFT(tabDaten[[#This Row],[Gld]],2)),tabGliederung[],2,FALSE)</f>
        <v>21    Grund - Hauptschulen,  Grundschulförderklassen</v>
      </c>
      <c r="G276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5" s="19" t="str">
        <f>LEFT(tabDaten[[#This Row],[Gld]],4) &amp; "    " &amp;VLOOKUP((tabDaten[[#This Row],[MandNr]]&amp;"x"&amp;LEFT(tabDaten[[#This Row],[Gld]],4)),tabGliederung[],2,FALSE)</f>
        <v xml:space="preserve">2114    Grundschule Grombach </v>
      </c>
      <c r="I2765" s="19" t="str">
        <f>IF(OR(LEFT(tabDaten[[#This Row],[Grp]],1)*1=3,LEFT(tabDaten[[#This Row],[Grp]],1)*1=9),LEFT(tabDaten[[#This Row],[Grp]],2),LEFT(tabDaten[[#This Row],[Grp]],1))</f>
        <v>6</v>
      </c>
      <c r="J2765" s="19" t="str">
        <f>VLOOKUP(tabDaten[[#This Row],[GrpKurz]],tabGruppierung[],2,FALSE)</f>
        <v>A   Sächlicher Verwaltungs- und Betriebsaufwand</v>
      </c>
      <c r="K276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2114-679000/20    Gebäudenutzung (Sporthallen u.ä.)   </v>
      </c>
      <c r="L2765" s="20">
        <f>IF(OR(tabDaten[[#This Row],[art]]="00",tabDaten[[#This Row],[art]]="10"),tabDaten[[#This Row],[Plan]],tabDaten[[#This Row],[Plan]]*-1)</f>
        <v>0</v>
      </c>
      <c r="M2765" s="21">
        <f>IF(OR(tabDaten[[#This Row],[art]]="00",tabDaten[[#This Row],[art]]="10",tabDaten[[#This Row],[art]]="60",tabDaten[[#This Row],[art]]="70"),tabDaten[[#This Row],[Rechnung]],tabDaten[[#This Row],[Rechnung]]*-1)</f>
        <v>-13702.87</v>
      </c>
      <c r="N2765" s="44">
        <v>1</v>
      </c>
      <c r="O2765" s="45" t="s">
        <v>1336</v>
      </c>
      <c r="P2765" s="45" t="s">
        <v>1065</v>
      </c>
      <c r="Q2765" s="45" t="s">
        <v>1728</v>
      </c>
      <c r="R2765" s="45" t="s">
        <v>1058</v>
      </c>
      <c r="S2765" s="45" t="s">
        <v>1546</v>
      </c>
      <c r="T2765" s="44" t="s">
        <v>1925</v>
      </c>
      <c r="U2765" s="46">
        <v>0</v>
      </c>
      <c r="V2765" s="46">
        <v>13702.87</v>
      </c>
    </row>
    <row r="2766" spans="2:22" x14ac:dyDescent="0.2">
      <c r="B2766" s="19" t="str">
        <f>IF(tabDaten[[#This Row],[MandNr]]="","Fehler",IF(tabDaten[[#This Row],[MandNr]]=1,"1 Stadt Bad Rappenau","2 Eigenbetrieb Stadtenwässerung"))</f>
        <v>1 Stadt Bad Rappenau</v>
      </c>
      <c r="C2766" s="19" t="str">
        <f>IF(OR(tabDaten[[#This Row],[art]]="00",tabDaten[[#This Row],[art]]="01",tabDaten[[#This Row],[art]]="60",tabDaten[[#This Row],[art]]="61"),"0 Verwaltungshaushalt","1 Vermögenshaushalt")</f>
        <v>0 Verwaltungshaushalt</v>
      </c>
      <c r="D2766" s="19" t="str">
        <f>VLOOKUP(tabDaten[[#This Row],[art]],tabKontenart[],2,FALSE)</f>
        <v>01 Ausgaben VerwaltungsHH</v>
      </c>
      <c r="E2766" s="19" t="str">
        <f>LEFT(tabDaten[[#This Row],[Gld]],1) &amp; "    " &amp;VLOOKUP((tabDaten[[#This Row],[MandNr]]&amp;"x"&amp;LEFT(tabDaten[[#This Row],[Gld]],1)),tabGliederung[],2,FALSE)</f>
        <v xml:space="preserve">2    Schulen </v>
      </c>
      <c r="F2766" s="19" t="str">
        <f>LEFT(tabDaten[[#This Row],[Gld]],2) &amp; "    " &amp;VLOOKUP((tabDaten[[#This Row],[MandNr]]&amp;"x"&amp;LEFT(tabDaten[[#This Row],[Gld]],2)),tabGliederung[],2,FALSE)</f>
        <v>21    Grund - Hauptschulen,  Grundschulförderklassen</v>
      </c>
      <c r="G276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6" s="19" t="str">
        <f>LEFT(tabDaten[[#This Row],[Gld]],4) &amp; "    " &amp;VLOOKUP((tabDaten[[#This Row],[MandNr]]&amp;"x"&amp;LEFT(tabDaten[[#This Row],[Gld]],4)),tabGliederung[],2,FALSE)</f>
        <v xml:space="preserve">2115    Grundschule Heinsheim </v>
      </c>
      <c r="I2766" s="19" t="str">
        <f>IF(OR(LEFT(tabDaten[[#This Row],[Grp]],1)*1=3,LEFT(tabDaten[[#This Row],[Grp]],1)*1=9),LEFT(tabDaten[[#This Row],[Grp]],2),LEFT(tabDaten[[#This Row],[Grp]],1))</f>
        <v>6</v>
      </c>
      <c r="J2766" s="19" t="str">
        <f>VLOOKUP(tabDaten[[#This Row],[GrpKurz]],tabGruppierung[],2,FALSE)</f>
        <v>A   Sächlicher Verwaltungs- und Betriebsaufwand</v>
      </c>
      <c r="K276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2115-650000/10    Bücher und Zeitschriften   </v>
      </c>
      <c r="L2766" s="20">
        <f>IF(OR(tabDaten[[#This Row],[art]]="00",tabDaten[[#This Row],[art]]="10"),tabDaten[[#This Row],[Plan]],tabDaten[[#This Row],[Plan]]*-1)</f>
        <v>0</v>
      </c>
      <c r="M2766" s="21">
        <f>IF(OR(tabDaten[[#This Row],[art]]="00",tabDaten[[#This Row],[art]]="10",tabDaten[[#This Row],[art]]="60",tabDaten[[#This Row],[art]]="70"),tabDaten[[#This Row],[Rechnung]],tabDaten[[#This Row],[Rechnung]]*-1)</f>
        <v>-516.20000000000005</v>
      </c>
      <c r="N2766" s="44">
        <v>1</v>
      </c>
      <c r="O2766" s="45" t="s">
        <v>1336</v>
      </c>
      <c r="P2766" s="45" t="s">
        <v>1066</v>
      </c>
      <c r="Q2766" s="45" t="s">
        <v>1724</v>
      </c>
      <c r="R2766" s="45" t="s">
        <v>1024</v>
      </c>
      <c r="S2766" s="45" t="s">
        <v>1546</v>
      </c>
      <c r="T2766" s="44" t="s">
        <v>1919</v>
      </c>
      <c r="U2766" s="46">
        <v>0</v>
      </c>
      <c r="V2766" s="46">
        <v>516.20000000000005</v>
      </c>
    </row>
    <row r="2767" spans="2:22" x14ac:dyDescent="0.2">
      <c r="B2767" s="19" t="str">
        <f>IF(tabDaten[[#This Row],[MandNr]]="","Fehler",IF(tabDaten[[#This Row],[MandNr]]=1,"1 Stadt Bad Rappenau","2 Eigenbetrieb Stadtenwässerung"))</f>
        <v>1 Stadt Bad Rappenau</v>
      </c>
      <c r="C2767" s="19" t="str">
        <f>IF(OR(tabDaten[[#This Row],[art]]="00",tabDaten[[#This Row],[art]]="01",tabDaten[[#This Row],[art]]="60",tabDaten[[#This Row],[art]]="61"),"0 Verwaltungshaushalt","1 Vermögenshaushalt")</f>
        <v>0 Verwaltungshaushalt</v>
      </c>
      <c r="D2767" s="19" t="str">
        <f>VLOOKUP(tabDaten[[#This Row],[art]],tabKontenart[],2,FALSE)</f>
        <v>01 Ausgaben VerwaltungsHH</v>
      </c>
      <c r="E2767" s="19" t="str">
        <f>LEFT(tabDaten[[#This Row],[Gld]],1) &amp; "    " &amp;VLOOKUP((tabDaten[[#This Row],[MandNr]]&amp;"x"&amp;LEFT(tabDaten[[#This Row],[Gld]],1)),tabGliederung[],2,FALSE)</f>
        <v xml:space="preserve">2    Schulen </v>
      </c>
      <c r="F2767" s="19" t="str">
        <f>LEFT(tabDaten[[#This Row],[Gld]],2) &amp; "    " &amp;VLOOKUP((tabDaten[[#This Row],[MandNr]]&amp;"x"&amp;LEFT(tabDaten[[#This Row],[Gld]],2)),tabGliederung[],2,FALSE)</f>
        <v>21    Grund - Hauptschulen,  Grundschulförderklassen</v>
      </c>
      <c r="G276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7" s="19" t="str">
        <f>LEFT(tabDaten[[#This Row],[Gld]],4) &amp; "    " &amp;VLOOKUP((tabDaten[[#This Row],[MandNr]]&amp;"x"&amp;LEFT(tabDaten[[#This Row],[Gld]],4)),tabGliederung[],2,FALSE)</f>
        <v xml:space="preserve">2115    Grundschule Heinsheim </v>
      </c>
      <c r="I2767" s="19" t="str">
        <f>IF(OR(LEFT(tabDaten[[#This Row],[Grp]],1)*1=3,LEFT(tabDaten[[#This Row],[Grp]],1)*1=9),LEFT(tabDaten[[#This Row],[Grp]],2),LEFT(tabDaten[[#This Row],[Grp]],1))</f>
        <v>6</v>
      </c>
      <c r="J2767" s="19" t="str">
        <f>VLOOKUP(tabDaten[[#This Row],[GrpKurz]],tabGruppierung[],2,FALSE)</f>
        <v>A   Sächlicher Verwaltungs- und Betriebsaufwand</v>
      </c>
      <c r="K276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2115-650000/20    Post- und Fernmeldegebühren   </v>
      </c>
      <c r="L2767" s="20">
        <f>IF(OR(tabDaten[[#This Row],[art]]="00",tabDaten[[#This Row],[art]]="10"),tabDaten[[#This Row],[Plan]],tabDaten[[#This Row],[Plan]]*-1)</f>
        <v>0</v>
      </c>
      <c r="M2767" s="21">
        <f>IF(OR(tabDaten[[#This Row],[art]]="00",tabDaten[[#This Row],[art]]="10",tabDaten[[#This Row],[art]]="60",tabDaten[[#This Row],[art]]="70"),tabDaten[[#This Row],[Rechnung]],tabDaten[[#This Row],[Rechnung]]*-1)</f>
        <v>-716.07</v>
      </c>
      <c r="N2767" s="44">
        <v>1</v>
      </c>
      <c r="O2767" s="45" t="s">
        <v>1336</v>
      </c>
      <c r="P2767" s="45" t="s">
        <v>1066</v>
      </c>
      <c r="Q2767" s="45" t="s">
        <v>1724</v>
      </c>
      <c r="R2767" s="45" t="s">
        <v>1058</v>
      </c>
      <c r="S2767" s="45" t="s">
        <v>1546</v>
      </c>
      <c r="T2767" s="44" t="s">
        <v>1920</v>
      </c>
      <c r="U2767" s="46">
        <v>0</v>
      </c>
      <c r="V2767" s="46">
        <v>716.07</v>
      </c>
    </row>
    <row r="2768" spans="2:22" x14ac:dyDescent="0.2">
      <c r="B2768" s="19" t="str">
        <f>IF(tabDaten[[#This Row],[MandNr]]="","Fehler",IF(tabDaten[[#This Row],[MandNr]]=1,"1 Stadt Bad Rappenau","2 Eigenbetrieb Stadtenwässerung"))</f>
        <v>1 Stadt Bad Rappenau</v>
      </c>
      <c r="C2768" s="19" t="str">
        <f>IF(OR(tabDaten[[#This Row],[art]]="00",tabDaten[[#This Row],[art]]="01",tabDaten[[#This Row],[art]]="60",tabDaten[[#This Row],[art]]="61"),"0 Verwaltungshaushalt","1 Vermögenshaushalt")</f>
        <v>0 Verwaltungshaushalt</v>
      </c>
      <c r="D2768" s="19" t="str">
        <f>VLOOKUP(tabDaten[[#This Row],[art]],tabKontenart[],2,FALSE)</f>
        <v>01 Ausgaben VerwaltungsHH</v>
      </c>
      <c r="E2768" s="19" t="str">
        <f>LEFT(tabDaten[[#This Row],[Gld]],1) &amp; "    " &amp;VLOOKUP((tabDaten[[#This Row],[MandNr]]&amp;"x"&amp;LEFT(tabDaten[[#This Row],[Gld]],1)),tabGliederung[],2,FALSE)</f>
        <v xml:space="preserve">2    Schulen </v>
      </c>
      <c r="F2768" s="19" t="str">
        <f>LEFT(tabDaten[[#This Row],[Gld]],2) &amp; "    " &amp;VLOOKUP((tabDaten[[#This Row],[MandNr]]&amp;"x"&amp;LEFT(tabDaten[[#This Row],[Gld]],2)),tabGliederung[],2,FALSE)</f>
        <v>21    Grund - Hauptschulen,  Grundschulförderklassen</v>
      </c>
      <c r="G276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8" s="19" t="str">
        <f>LEFT(tabDaten[[#This Row],[Gld]],4) &amp; "    " &amp;VLOOKUP((tabDaten[[#This Row],[MandNr]]&amp;"x"&amp;LEFT(tabDaten[[#This Row],[Gld]],4)),tabGliederung[],2,FALSE)</f>
        <v xml:space="preserve">2115    Grundschule Heinsheim </v>
      </c>
      <c r="I2768" s="19" t="str">
        <f>IF(OR(LEFT(tabDaten[[#This Row],[Grp]],1)*1=3,LEFT(tabDaten[[#This Row],[Grp]],1)*1=9),LEFT(tabDaten[[#This Row],[Grp]],2),LEFT(tabDaten[[#This Row],[Grp]],1))</f>
        <v>6</v>
      </c>
      <c r="J2768" s="19" t="str">
        <f>VLOOKUP(tabDaten[[#This Row],[GrpKurz]],tabGruppierung[],2,FALSE)</f>
        <v>A   Sächlicher Verwaltungs- und Betriebsaufwand</v>
      </c>
      <c r="K276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2115-650000/40    Dienstreisen   </v>
      </c>
      <c r="L2768" s="20">
        <f>IF(OR(tabDaten[[#This Row],[art]]="00",tabDaten[[#This Row],[art]]="10"),tabDaten[[#This Row],[Plan]],tabDaten[[#This Row],[Plan]]*-1)</f>
        <v>0</v>
      </c>
      <c r="M2768" s="21">
        <f>IF(OR(tabDaten[[#This Row],[art]]="00",tabDaten[[#This Row],[art]]="10",tabDaten[[#This Row],[art]]="60",tabDaten[[#This Row],[art]]="70"),tabDaten[[#This Row],[Rechnung]],tabDaten[[#This Row],[Rechnung]]*-1)</f>
        <v>-187.65</v>
      </c>
      <c r="N2768" s="44">
        <v>1</v>
      </c>
      <c r="O2768" s="45" t="s">
        <v>1336</v>
      </c>
      <c r="P2768" s="45" t="s">
        <v>1066</v>
      </c>
      <c r="Q2768" s="45" t="s">
        <v>1724</v>
      </c>
      <c r="R2768" s="45" t="s">
        <v>1145</v>
      </c>
      <c r="S2768" s="45" t="s">
        <v>1546</v>
      </c>
      <c r="T2768" s="44" t="s">
        <v>1922</v>
      </c>
      <c r="U2768" s="46">
        <v>0</v>
      </c>
      <c r="V2768" s="46">
        <v>187.65</v>
      </c>
    </row>
    <row r="2769" spans="2:22" x14ac:dyDescent="0.2">
      <c r="B2769" s="19" t="str">
        <f>IF(tabDaten[[#This Row],[MandNr]]="","Fehler",IF(tabDaten[[#This Row],[MandNr]]=1,"1 Stadt Bad Rappenau","2 Eigenbetrieb Stadtenwässerung"))</f>
        <v>1 Stadt Bad Rappenau</v>
      </c>
      <c r="C2769" s="19" t="str">
        <f>IF(OR(tabDaten[[#This Row],[art]]="00",tabDaten[[#This Row],[art]]="01",tabDaten[[#This Row],[art]]="60",tabDaten[[#This Row],[art]]="61"),"0 Verwaltungshaushalt","1 Vermögenshaushalt")</f>
        <v>0 Verwaltungshaushalt</v>
      </c>
      <c r="D2769" s="19" t="str">
        <f>VLOOKUP(tabDaten[[#This Row],[art]],tabKontenart[],2,FALSE)</f>
        <v>01 Ausgaben VerwaltungsHH</v>
      </c>
      <c r="E2769" s="19" t="str">
        <f>LEFT(tabDaten[[#This Row],[Gld]],1) &amp; "    " &amp;VLOOKUP((tabDaten[[#This Row],[MandNr]]&amp;"x"&amp;LEFT(tabDaten[[#This Row],[Gld]],1)),tabGliederung[],2,FALSE)</f>
        <v xml:space="preserve">2    Schulen </v>
      </c>
      <c r="F2769" s="19" t="str">
        <f>LEFT(tabDaten[[#This Row],[Gld]],2) &amp; "    " &amp;VLOOKUP((tabDaten[[#This Row],[MandNr]]&amp;"x"&amp;LEFT(tabDaten[[#This Row],[Gld]],2)),tabGliederung[],2,FALSE)</f>
        <v>21    Grund - Hauptschulen,  Grundschulförderklassen</v>
      </c>
      <c r="G276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69" s="19" t="str">
        <f>LEFT(tabDaten[[#This Row],[Gld]],4) &amp; "    " &amp;VLOOKUP((tabDaten[[#This Row],[MandNr]]&amp;"x"&amp;LEFT(tabDaten[[#This Row],[Gld]],4)),tabGliederung[],2,FALSE)</f>
        <v xml:space="preserve">2115    Grundschule Heinsheim </v>
      </c>
      <c r="I2769" s="19" t="str">
        <f>IF(OR(LEFT(tabDaten[[#This Row],[Grp]],1)*1=3,LEFT(tabDaten[[#This Row],[Grp]],1)*1=9),LEFT(tabDaten[[#This Row],[Grp]],2),LEFT(tabDaten[[#This Row],[Grp]],1))</f>
        <v>6</v>
      </c>
      <c r="J2769" s="19" t="str">
        <f>VLOOKUP(tabDaten[[#This Row],[GrpKurz]],tabGruppierung[],2,FALSE)</f>
        <v>A   Sächlicher Verwaltungs- und Betriebsaufwand</v>
      </c>
      <c r="K276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2115-650000/80    sonstige Geschäftsausgaben   </v>
      </c>
      <c r="L2769" s="20">
        <f>IF(OR(tabDaten[[#This Row],[art]]="00",tabDaten[[#This Row],[art]]="10"),tabDaten[[#This Row],[Plan]],tabDaten[[#This Row],[Plan]]*-1)</f>
        <v>0</v>
      </c>
      <c r="M2769" s="21">
        <f>IF(OR(tabDaten[[#This Row],[art]]="00",tabDaten[[#This Row],[art]]="10",tabDaten[[#This Row],[art]]="60",tabDaten[[#This Row],[art]]="70"),tabDaten[[#This Row],[Rechnung]],tabDaten[[#This Row],[Rechnung]]*-1)</f>
        <v>-69.959999999999994</v>
      </c>
      <c r="N2769" s="44">
        <v>1</v>
      </c>
      <c r="O2769" s="45" t="s">
        <v>1336</v>
      </c>
      <c r="P2769" s="45" t="s">
        <v>1066</v>
      </c>
      <c r="Q2769" s="45" t="s">
        <v>1724</v>
      </c>
      <c r="R2769" s="45" t="s">
        <v>1425</v>
      </c>
      <c r="S2769" s="45" t="s">
        <v>1546</v>
      </c>
      <c r="T2769" s="44" t="s">
        <v>1921</v>
      </c>
      <c r="U2769" s="46">
        <v>0</v>
      </c>
      <c r="V2769" s="46">
        <v>69.959999999999994</v>
      </c>
    </row>
    <row r="2770" spans="2:22" x14ac:dyDescent="0.2">
      <c r="B2770" s="19" t="str">
        <f>IF(tabDaten[[#This Row],[MandNr]]="","Fehler",IF(tabDaten[[#This Row],[MandNr]]=1,"1 Stadt Bad Rappenau","2 Eigenbetrieb Stadtenwässerung"))</f>
        <v>1 Stadt Bad Rappenau</v>
      </c>
      <c r="C2770" s="19" t="str">
        <f>IF(OR(tabDaten[[#This Row],[art]]="00",tabDaten[[#This Row],[art]]="01",tabDaten[[#This Row],[art]]="60",tabDaten[[#This Row],[art]]="61"),"0 Verwaltungshaushalt","1 Vermögenshaushalt")</f>
        <v>0 Verwaltungshaushalt</v>
      </c>
      <c r="D2770" s="19" t="str">
        <f>VLOOKUP(tabDaten[[#This Row],[art]],tabKontenart[],2,FALSE)</f>
        <v>01 Ausgaben VerwaltungsHH</v>
      </c>
      <c r="E2770" s="19" t="str">
        <f>LEFT(tabDaten[[#This Row],[Gld]],1) &amp; "    " &amp;VLOOKUP((tabDaten[[#This Row],[MandNr]]&amp;"x"&amp;LEFT(tabDaten[[#This Row],[Gld]],1)),tabGliederung[],2,FALSE)</f>
        <v xml:space="preserve">2    Schulen </v>
      </c>
      <c r="F2770" s="19" t="str">
        <f>LEFT(tabDaten[[#This Row],[Gld]],2) &amp; "    " &amp;VLOOKUP((tabDaten[[#This Row],[MandNr]]&amp;"x"&amp;LEFT(tabDaten[[#This Row],[Gld]],2)),tabGliederung[],2,FALSE)</f>
        <v>21    Grund - Hauptschulen,  Grundschulförderklassen</v>
      </c>
      <c r="G277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0" s="19" t="str">
        <f>LEFT(tabDaten[[#This Row],[Gld]],4) &amp; "    " &amp;VLOOKUP((tabDaten[[#This Row],[MandNr]]&amp;"x"&amp;LEFT(tabDaten[[#This Row],[Gld]],4)),tabGliederung[],2,FALSE)</f>
        <v xml:space="preserve">2115    Grundschule Heinsheim </v>
      </c>
      <c r="I2770" s="19" t="str">
        <f>IF(OR(LEFT(tabDaten[[#This Row],[Grp]],1)*1=3,LEFT(tabDaten[[#This Row],[Grp]],1)*1=9),LEFT(tabDaten[[#This Row],[Grp]],2),LEFT(tabDaten[[#This Row],[Grp]],1))</f>
        <v>6</v>
      </c>
      <c r="J2770" s="19" t="str">
        <f>VLOOKUP(tabDaten[[#This Row],[GrpKurz]],tabGruppierung[],2,FALSE)</f>
        <v>A   Sächlicher Verwaltungs- und Betriebsaufwand</v>
      </c>
      <c r="K277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2115-679000/10    Bauhof   </v>
      </c>
      <c r="L2770" s="20">
        <f>IF(OR(tabDaten[[#This Row],[art]]="00",tabDaten[[#This Row],[art]]="10"),tabDaten[[#This Row],[Plan]],tabDaten[[#This Row],[Plan]]*-1)</f>
        <v>0</v>
      </c>
      <c r="M2770" s="21">
        <f>IF(OR(tabDaten[[#This Row],[art]]="00",tabDaten[[#This Row],[art]]="10",tabDaten[[#This Row],[art]]="60",tabDaten[[#This Row],[art]]="70"),tabDaten[[#This Row],[Rechnung]],tabDaten[[#This Row],[Rechnung]]*-1)</f>
        <v>-11356.82</v>
      </c>
      <c r="N2770" s="44">
        <v>1</v>
      </c>
      <c r="O2770" s="45" t="s">
        <v>1336</v>
      </c>
      <c r="P2770" s="45" t="s">
        <v>1066</v>
      </c>
      <c r="Q2770" s="45" t="s">
        <v>1728</v>
      </c>
      <c r="R2770" s="45" t="s">
        <v>1024</v>
      </c>
      <c r="S2770" s="45" t="s">
        <v>1546</v>
      </c>
      <c r="T2770" s="44" t="s">
        <v>1924</v>
      </c>
      <c r="U2770" s="46">
        <v>0</v>
      </c>
      <c r="V2770" s="46">
        <v>11356.82</v>
      </c>
    </row>
    <row r="2771" spans="2:22" x14ac:dyDescent="0.2">
      <c r="B2771" s="19" t="str">
        <f>IF(tabDaten[[#This Row],[MandNr]]="","Fehler",IF(tabDaten[[#This Row],[MandNr]]=1,"1 Stadt Bad Rappenau","2 Eigenbetrieb Stadtenwässerung"))</f>
        <v>1 Stadt Bad Rappenau</v>
      </c>
      <c r="C2771" s="19" t="str">
        <f>IF(OR(tabDaten[[#This Row],[art]]="00",tabDaten[[#This Row],[art]]="01",tabDaten[[#This Row],[art]]="60",tabDaten[[#This Row],[art]]="61"),"0 Verwaltungshaushalt","1 Vermögenshaushalt")</f>
        <v>0 Verwaltungshaushalt</v>
      </c>
      <c r="D2771" s="19" t="str">
        <f>VLOOKUP(tabDaten[[#This Row],[art]],tabKontenart[],2,FALSE)</f>
        <v>01 Ausgaben VerwaltungsHH</v>
      </c>
      <c r="E2771" s="19" t="str">
        <f>LEFT(tabDaten[[#This Row],[Gld]],1) &amp; "    " &amp;VLOOKUP((tabDaten[[#This Row],[MandNr]]&amp;"x"&amp;LEFT(tabDaten[[#This Row],[Gld]],1)),tabGliederung[],2,FALSE)</f>
        <v xml:space="preserve">2    Schulen </v>
      </c>
      <c r="F2771" s="19" t="str">
        <f>LEFT(tabDaten[[#This Row],[Gld]],2) &amp; "    " &amp;VLOOKUP((tabDaten[[#This Row],[MandNr]]&amp;"x"&amp;LEFT(tabDaten[[#This Row],[Gld]],2)),tabGliederung[],2,FALSE)</f>
        <v>21    Grund - Hauptschulen,  Grundschulförderklassen</v>
      </c>
      <c r="G277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1" s="19" t="str">
        <f>LEFT(tabDaten[[#This Row],[Gld]],4) &amp; "    " &amp;VLOOKUP((tabDaten[[#This Row],[MandNr]]&amp;"x"&amp;LEFT(tabDaten[[#This Row],[Gld]],4)),tabGliederung[],2,FALSE)</f>
        <v xml:space="preserve">2115    Grundschule Heinsheim </v>
      </c>
      <c r="I2771" s="19" t="str">
        <f>IF(OR(LEFT(tabDaten[[#This Row],[Grp]],1)*1=3,LEFT(tabDaten[[#This Row],[Grp]],1)*1=9),LEFT(tabDaten[[#This Row],[Grp]],2),LEFT(tabDaten[[#This Row],[Grp]],1))</f>
        <v>6</v>
      </c>
      <c r="J2771" s="19" t="str">
        <f>VLOOKUP(tabDaten[[#This Row],[GrpKurz]],tabGruppierung[],2,FALSE)</f>
        <v>A   Sächlicher Verwaltungs- und Betriebsaufwand</v>
      </c>
      <c r="K277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2115-679000/20    Gebäudenutzung (Sporthallen u.ä.)   </v>
      </c>
      <c r="L2771" s="20">
        <f>IF(OR(tabDaten[[#This Row],[art]]="00",tabDaten[[#This Row],[art]]="10"),tabDaten[[#This Row],[Plan]],tabDaten[[#This Row],[Plan]]*-1)</f>
        <v>0</v>
      </c>
      <c r="M2771" s="21">
        <f>IF(OR(tabDaten[[#This Row],[art]]="00",tabDaten[[#This Row],[art]]="10",tabDaten[[#This Row],[art]]="60",tabDaten[[#This Row],[art]]="70"),tabDaten[[#This Row],[Rechnung]],tabDaten[[#This Row],[Rechnung]]*-1)</f>
        <v>-41394.879999999997</v>
      </c>
      <c r="N2771" s="44">
        <v>1</v>
      </c>
      <c r="O2771" s="45" t="s">
        <v>1336</v>
      </c>
      <c r="P2771" s="45" t="s">
        <v>1066</v>
      </c>
      <c r="Q2771" s="45" t="s">
        <v>1728</v>
      </c>
      <c r="R2771" s="45" t="s">
        <v>1058</v>
      </c>
      <c r="S2771" s="45" t="s">
        <v>1546</v>
      </c>
      <c r="T2771" s="44" t="s">
        <v>1925</v>
      </c>
      <c r="U2771" s="46">
        <v>0</v>
      </c>
      <c r="V2771" s="46">
        <v>41394.879999999997</v>
      </c>
    </row>
    <row r="2772" spans="2:22" x14ac:dyDescent="0.2">
      <c r="B2772" s="19" t="str">
        <f>IF(tabDaten[[#This Row],[MandNr]]="","Fehler",IF(tabDaten[[#This Row],[MandNr]]=1,"1 Stadt Bad Rappenau","2 Eigenbetrieb Stadtenwässerung"))</f>
        <v>1 Stadt Bad Rappenau</v>
      </c>
      <c r="C2772" s="19" t="str">
        <f>IF(OR(tabDaten[[#This Row],[art]]="00",tabDaten[[#This Row],[art]]="01",tabDaten[[#This Row],[art]]="60",tabDaten[[#This Row],[art]]="61"),"0 Verwaltungshaushalt","1 Vermögenshaushalt")</f>
        <v>0 Verwaltungshaushalt</v>
      </c>
      <c r="D2772" s="19" t="str">
        <f>VLOOKUP(tabDaten[[#This Row],[art]],tabKontenart[],2,FALSE)</f>
        <v>01 Ausgaben VerwaltungsHH</v>
      </c>
      <c r="E2772" s="19" t="str">
        <f>LEFT(tabDaten[[#This Row],[Gld]],1) &amp; "    " &amp;VLOOKUP((tabDaten[[#This Row],[MandNr]]&amp;"x"&amp;LEFT(tabDaten[[#This Row],[Gld]],1)),tabGliederung[],2,FALSE)</f>
        <v xml:space="preserve">2    Schulen </v>
      </c>
      <c r="F2772" s="19" t="str">
        <f>LEFT(tabDaten[[#This Row],[Gld]],2) &amp; "    " &amp;VLOOKUP((tabDaten[[#This Row],[MandNr]]&amp;"x"&amp;LEFT(tabDaten[[#This Row],[Gld]],2)),tabGliederung[],2,FALSE)</f>
        <v>21    Grund - Hauptschulen,  Grundschulförderklassen</v>
      </c>
      <c r="G277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2" s="19" t="str">
        <f>LEFT(tabDaten[[#This Row],[Gld]],4) &amp; "    " &amp;VLOOKUP((tabDaten[[#This Row],[MandNr]]&amp;"x"&amp;LEFT(tabDaten[[#This Row],[Gld]],4)),tabGliederung[],2,FALSE)</f>
        <v xml:space="preserve">2116    Grundschule Obergimpern </v>
      </c>
      <c r="I2772" s="19" t="str">
        <f>IF(OR(LEFT(tabDaten[[#This Row],[Grp]],1)*1=3,LEFT(tabDaten[[#This Row],[Grp]],1)*1=9),LEFT(tabDaten[[#This Row],[Grp]],2),LEFT(tabDaten[[#This Row],[Grp]],1))</f>
        <v>6</v>
      </c>
      <c r="J2772" s="19" t="str">
        <f>VLOOKUP(tabDaten[[#This Row],[GrpKurz]],tabGruppierung[],2,FALSE)</f>
        <v>A   Sächlicher Verwaltungs- und Betriebsaufwand</v>
      </c>
      <c r="K277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2116-650000/10    Bücher und Zeitschriften   </v>
      </c>
      <c r="L2772" s="20">
        <f>IF(OR(tabDaten[[#This Row],[art]]="00",tabDaten[[#This Row],[art]]="10"),tabDaten[[#This Row],[Plan]],tabDaten[[#This Row],[Plan]]*-1)</f>
        <v>0</v>
      </c>
      <c r="M2772" s="21">
        <f>IF(OR(tabDaten[[#This Row],[art]]="00",tabDaten[[#This Row],[art]]="10",tabDaten[[#This Row],[art]]="60",tabDaten[[#This Row],[art]]="70"),tabDaten[[#This Row],[Rechnung]],tabDaten[[#This Row],[Rechnung]]*-1)</f>
        <v>-180</v>
      </c>
      <c r="N2772" s="44">
        <v>1</v>
      </c>
      <c r="O2772" s="45" t="s">
        <v>1336</v>
      </c>
      <c r="P2772" s="45" t="s">
        <v>1067</v>
      </c>
      <c r="Q2772" s="45" t="s">
        <v>1724</v>
      </c>
      <c r="R2772" s="45" t="s">
        <v>1024</v>
      </c>
      <c r="S2772" s="45" t="s">
        <v>1546</v>
      </c>
      <c r="T2772" s="44" t="s">
        <v>1919</v>
      </c>
      <c r="U2772" s="46">
        <v>0</v>
      </c>
      <c r="V2772" s="46">
        <v>180</v>
      </c>
    </row>
    <row r="2773" spans="2:22" x14ac:dyDescent="0.2">
      <c r="B2773" s="19" t="str">
        <f>IF(tabDaten[[#This Row],[MandNr]]="","Fehler",IF(tabDaten[[#This Row],[MandNr]]=1,"1 Stadt Bad Rappenau","2 Eigenbetrieb Stadtenwässerung"))</f>
        <v>1 Stadt Bad Rappenau</v>
      </c>
      <c r="C2773" s="19" t="str">
        <f>IF(OR(tabDaten[[#This Row],[art]]="00",tabDaten[[#This Row],[art]]="01",tabDaten[[#This Row],[art]]="60",tabDaten[[#This Row],[art]]="61"),"0 Verwaltungshaushalt","1 Vermögenshaushalt")</f>
        <v>0 Verwaltungshaushalt</v>
      </c>
      <c r="D2773" s="19" t="str">
        <f>VLOOKUP(tabDaten[[#This Row],[art]],tabKontenart[],2,FALSE)</f>
        <v>01 Ausgaben VerwaltungsHH</v>
      </c>
      <c r="E2773" s="19" t="str">
        <f>LEFT(tabDaten[[#This Row],[Gld]],1) &amp; "    " &amp;VLOOKUP((tabDaten[[#This Row],[MandNr]]&amp;"x"&amp;LEFT(tabDaten[[#This Row],[Gld]],1)),tabGliederung[],2,FALSE)</f>
        <v xml:space="preserve">2    Schulen </v>
      </c>
      <c r="F2773" s="19" t="str">
        <f>LEFT(tabDaten[[#This Row],[Gld]],2) &amp; "    " &amp;VLOOKUP((tabDaten[[#This Row],[MandNr]]&amp;"x"&amp;LEFT(tabDaten[[#This Row],[Gld]],2)),tabGliederung[],2,FALSE)</f>
        <v>21    Grund - Hauptschulen,  Grundschulförderklassen</v>
      </c>
      <c r="G277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3" s="19" t="str">
        <f>LEFT(tabDaten[[#This Row],[Gld]],4) &amp; "    " &amp;VLOOKUP((tabDaten[[#This Row],[MandNr]]&amp;"x"&amp;LEFT(tabDaten[[#This Row],[Gld]],4)),tabGliederung[],2,FALSE)</f>
        <v xml:space="preserve">2116    Grundschule Obergimpern </v>
      </c>
      <c r="I2773" s="19" t="str">
        <f>IF(OR(LEFT(tabDaten[[#This Row],[Grp]],1)*1=3,LEFT(tabDaten[[#This Row],[Grp]],1)*1=9),LEFT(tabDaten[[#This Row],[Grp]],2),LEFT(tabDaten[[#This Row],[Grp]],1))</f>
        <v>6</v>
      </c>
      <c r="J2773" s="19" t="str">
        <f>VLOOKUP(tabDaten[[#This Row],[GrpKurz]],tabGruppierung[],2,FALSE)</f>
        <v>A   Sächlicher Verwaltungs- und Betriebsaufwand</v>
      </c>
      <c r="K277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2116-650000/20    Post- und Fernmeldegebühren   </v>
      </c>
      <c r="L2773" s="20">
        <f>IF(OR(tabDaten[[#This Row],[art]]="00",tabDaten[[#This Row],[art]]="10"),tabDaten[[#This Row],[Plan]],tabDaten[[#This Row],[Plan]]*-1)</f>
        <v>0</v>
      </c>
      <c r="M2773" s="21">
        <f>IF(OR(tabDaten[[#This Row],[art]]="00",tabDaten[[#This Row],[art]]="10",tabDaten[[#This Row],[art]]="60",tabDaten[[#This Row],[art]]="70"),tabDaten[[#This Row],[Rechnung]],tabDaten[[#This Row],[Rechnung]]*-1)</f>
        <v>-851.89</v>
      </c>
      <c r="N2773" s="44">
        <v>1</v>
      </c>
      <c r="O2773" s="45" t="s">
        <v>1336</v>
      </c>
      <c r="P2773" s="45" t="s">
        <v>1067</v>
      </c>
      <c r="Q2773" s="45" t="s">
        <v>1724</v>
      </c>
      <c r="R2773" s="45" t="s">
        <v>1058</v>
      </c>
      <c r="S2773" s="45" t="s">
        <v>1546</v>
      </c>
      <c r="T2773" s="44" t="s">
        <v>1920</v>
      </c>
      <c r="U2773" s="46">
        <v>0</v>
      </c>
      <c r="V2773" s="46">
        <v>851.89</v>
      </c>
    </row>
    <row r="2774" spans="2:22" x14ac:dyDescent="0.2">
      <c r="B2774" s="19" t="str">
        <f>IF(tabDaten[[#This Row],[MandNr]]="","Fehler",IF(tabDaten[[#This Row],[MandNr]]=1,"1 Stadt Bad Rappenau","2 Eigenbetrieb Stadtenwässerung"))</f>
        <v>1 Stadt Bad Rappenau</v>
      </c>
      <c r="C2774" s="19" t="str">
        <f>IF(OR(tabDaten[[#This Row],[art]]="00",tabDaten[[#This Row],[art]]="01",tabDaten[[#This Row],[art]]="60",tabDaten[[#This Row],[art]]="61"),"0 Verwaltungshaushalt","1 Vermögenshaushalt")</f>
        <v>0 Verwaltungshaushalt</v>
      </c>
      <c r="D2774" s="19" t="str">
        <f>VLOOKUP(tabDaten[[#This Row],[art]],tabKontenart[],2,FALSE)</f>
        <v>01 Ausgaben VerwaltungsHH</v>
      </c>
      <c r="E2774" s="19" t="str">
        <f>LEFT(tabDaten[[#This Row],[Gld]],1) &amp; "    " &amp;VLOOKUP((tabDaten[[#This Row],[MandNr]]&amp;"x"&amp;LEFT(tabDaten[[#This Row],[Gld]],1)),tabGliederung[],2,FALSE)</f>
        <v xml:space="preserve">2    Schulen </v>
      </c>
      <c r="F2774" s="19" t="str">
        <f>LEFT(tabDaten[[#This Row],[Gld]],2) &amp; "    " &amp;VLOOKUP((tabDaten[[#This Row],[MandNr]]&amp;"x"&amp;LEFT(tabDaten[[#This Row],[Gld]],2)),tabGliederung[],2,FALSE)</f>
        <v>21    Grund - Hauptschulen,  Grundschulförderklassen</v>
      </c>
      <c r="G277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4" s="19" t="str">
        <f>LEFT(tabDaten[[#This Row],[Gld]],4) &amp; "    " &amp;VLOOKUP((tabDaten[[#This Row],[MandNr]]&amp;"x"&amp;LEFT(tabDaten[[#This Row],[Gld]],4)),tabGliederung[],2,FALSE)</f>
        <v xml:space="preserve">2116    Grundschule Obergimpern </v>
      </c>
      <c r="I2774" s="19" t="str">
        <f>IF(OR(LEFT(tabDaten[[#This Row],[Grp]],1)*1=3,LEFT(tabDaten[[#This Row],[Grp]],1)*1=9),LEFT(tabDaten[[#This Row],[Grp]],2),LEFT(tabDaten[[#This Row],[Grp]],1))</f>
        <v>6</v>
      </c>
      <c r="J2774" s="19" t="str">
        <f>VLOOKUP(tabDaten[[#This Row],[GrpKurz]],tabGruppierung[],2,FALSE)</f>
        <v>A   Sächlicher Verwaltungs- und Betriebsaufwand</v>
      </c>
      <c r="K277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2116-650000/40    Dienstreisen   </v>
      </c>
      <c r="L2774" s="20">
        <f>IF(OR(tabDaten[[#This Row],[art]]="00",tabDaten[[#This Row],[art]]="10"),tabDaten[[#This Row],[Plan]],tabDaten[[#This Row],[Plan]]*-1)</f>
        <v>0</v>
      </c>
      <c r="M2774" s="21">
        <f>IF(OR(tabDaten[[#This Row],[art]]="00",tabDaten[[#This Row],[art]]="10",tabDaten[[#This Row],[art]]="60",tabDaten[[#This Row],[art]]="70"),tabDaten[[#This Row],[Rechnung]],tabDaten[[#This Row],[Rechnung]]*-1)</f>
        <v>-124.16</v>
      </c>
      <c r="N2774" s="44">
        <v>1</v>
      </c>
      <c r="O2774" s="45" t="s">
        <v>1336</v>
      </c>
      <c r="P2774" s="45" t="s">
        <v>1067</v>
      </c>
      <c r="Q2774" s="45" t="s">
        <v>1724</v>
      </c>
      <c r="R2774" s="45" t="s">
        <v>1145</v>
      </c>
      <c r="S2774" s="45" t="s">
        <v>1546</v>
      </c>
      <c r="T2774" s="44" t="s">
        <v>1922</v>
      </c>
      <c r="U2774" s="46">
        <v>0</v>
      </c>
      <c r="V2774" s="46">
        <v>124.16</v>
      </c>
    </row>
    <row r="2775" spans="2:22" x14ac:dyDescent="0.2">
      <c r="B2775" s="19" t="str">
        <f>IF(tabDaten[[#This Row],[MandNr]]="","Fehler",IF(tabDaten[[#This Row],[MandNr]]=1,"1 Stadt Bad Rappenau","2 Eigenbetrieb Stadtenwässerung"))</f>
        <v>1 Stadt Bad Rappenau</v>
      </c>
      <c r="C2775" s="19" t="str">
        <f>IF(OR(tabDaten[[#This Row],[art]]="00",tabDaten[[#This Row],[art]]="01",tabDaten[[#This Row],[art]]="60",tabDaten[[#This Row],[art]]="61"),"0 Verwaltungshaushalt","1 Vermögenshaushalt")</f>
        <v>0 Verwaltungshaushalt</v>
      </c>
      <c r="D2775" s="19" t="str">
        <f>VLOOKUP(tabDaten[[#This Row],[art]],tabKontenart[],2,FALSE)</f>
        <v>01 Ausgaben VerwaltungsHH</v>
      </c>
      <c r="E2775" s="19" t="str">
        <f>LEFT(tabDaten[[#This Row],[Gld]],1) &amp; "    " &amp;VLOOKUP((tabDaten[[#This Row],[MandNr]]&amp;"x"&amp;LEFT(tabDaten[[#This Row],[Gld]],1)),tabGliederung[],2,FALSE)</f>
        <v xml:space="preserve">2    Schulen </v>
      </c>
      <c r="F2775" s="19" t="str">
        <f>LEFT(tabDaten[[#This Row],[Gld]],2) &amp; "    " &amp;VLOOKUP((tabDaten[[#This Row],[MandNr]]&amp;"x"&amp;LEFT(tabDaten[[#This Row],[Gld]],2)),tabGliederung[],2,FALSE)</f>
        <v>21    Grund - Hauptschulen,  Grundschulförderklassen</v>
      </c>
      <c r="G277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5" s="19" t="str">
        <f>LEFT(tabDaten[[#This Row],[Gld]],4) &amp; "    " &amp;VLOOKUP((tabDaten[[#This Row],[MandNr]]&amp;"x"&amp;LEFT(tabDaten[[#This Row],[Gld]],4)),tabGliederung[],2,FALSE)</f>
        <v xml:space="preserve">2116    Grundschule Obergimpern </v>
      </c>
      <c r="I2775" s="19" t="str">
        <f>IF(OR(LEFT(tabDaten[[#This Row],[Grp]],1)*1=3,LEFT(tabDaten[[#This Row],[Grp]],1)*1=9),LEFT(tabDaten[[#This Row],[Grp]],2),LEFT(tabDaten[[#This Row],[Grp]],1))</f>
        <v>6</v>
      </c>
      <c r="J2775" s="19" t="str">
        <f>VLOOKUP(tabDaten[[#This Row],[GrpKurz]],tabGruppierung[],2,FALSE)</f>
        <v>A   Sächlicher Verwaltungs- und Betriebsaufwand</v>
      </c>
      <c r="K277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2116-650000/80    sonstige Geschäftsausgaben   </v>
      </c>
      <c r="L2775" s="20">
        <f>IF(OR(tabDaten[[#This Row],[art]]="00",tabDaten[[#This Row],[art]]="10"),tabDaten[[#This Row],[Plan]],tabDaten[[#This Row],[Plan]]*-1)</f>
        <v>0</v>
      </c>
      <c r="M2775" s="21">
        <f>IF(OR(tabDaten[[#This Row],[art]]="00",tabDaten[[#This Row],[art]]="10",tabDaten[[#This Row],[art]]="60",tabDaten[[#This Row],[art]]="70"),tabDaten[[#This Row],[Rechnung]],tabDaten[[#This Row],[Rechnung]]*-1)</f>
        <v>-69.959999999999994</v>
      </c>
      <c r="N2775" s="44">
        <v>1</v>
      </c>
      <c r="O2775" s="45" t="s">
        <v>1336</v>
      </c>
      <c r="P2775" s="45" t="s">
        <v>1067</v>
      </c>
      <c r="Q2775" s="45" t="s">
        <v>1724</v>
      </c>
      <c r="R2775" s="45" t="s">
        <v>1425</v>
      </c>
      <c r="S2775" s="45" t="s">
        <v>1546</v>
      </c>
      <c r="T2775" s="44" t="s">
        <v>1921</v>
      </c>
      <c r="U2775" s="46">
        <v>0</v>
      </c>
      <c r="V2775" s="46">
        <v>69.959999999999994</v>
      </c>
    </row>
    <row r="2776" spans="2:22" x14ac:dyDescent="0.2">
      <c r="B2776" s="19" t="str">
        <f>IF(tabDaten[[#This Row],[MandNr]]="","Fehler",IF(tabDaten[[#This Row],[MandNr]]=1,"1 Stadt Bad Rappenau","2 Eigenbetrieb Stadtenwässerung"))</f>
        <v>1 Stadt Bad Rappenau</v>
      </c>
      <c r="C2776" s="19" t="str">
        <f>IF(OR(tabDaten[[#This Row],[art]]="00",tabDaten[[#This Row],[art]]="01",tabDaten[[#This Row],[art]]="60",tabDaten[[#This Row],[art]]="61"),"0 Verwaltungshaushalt","1 Vermögenshaushalt")</f>
        <v>0 Verwaltungshaushalt</v>
      </c>
      <c r="D2776" s="19" t="str">
        <f>VLOOKUP(tabDaten[[#This Row],[art]],tabKontenart[],2,FALSE)</f>
        <v>01 Ausgaben VerwaltungsHH</v>
      </c>
      <c r="E2776" s="19" t="str">
        <f>LEFT(tabDaten[[#This Row],[Gld]],1) &amp; "    " &amp;VLOOKUP((tabDaten[[#This Row],[MandNr]]&amp;"x"&amp;LEFT(tabDaten[[#This Row],[Gld]],1)),tabGliederung[],2,FALSE)</f>
        <v xml:space="preserve">2    Schulen </v>
      </c>
      <c r="F2776" s="19" t="str">
        <f>LEFT(tabDaten[[#This Row],[Gld]],2) &amp; "    " &amp;VLOOKUP((tabDaten[[#This Row],[MandNr]]&amp;"x"&amp;LEFT(tabDaten[[#This Row],[Gld]],2)),tabGliederung[],2,FALSE)</f>
        <v>21    Grund - Hauptschulen,  Grundschulförderklassen</v>
      </c>
      <c r="G277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6" s="19" t="str">
        <f>LEFT(tabDaten[[#This Row],[Gld]],4) &amp; "    " &amp;VLOOKUP((tabDaten[[#This Row],[MandNr]]&amp;"x"&amp;LEFT(tabDaten[[#This Row],[Gld]],4)),tabGliederung[],2,FALSE)</f>
        <v xml:space="preserve">2116    Grundschule Obergimpern </v>
      </c>
      <c r="I2776" s="19" t="str">
        <f>IF(OR(LEFT(tabDaten[[#This Row],[Grp]],1)*1=3,LEFT(tabDaten[[#This Row],[Grp]],1)*1=9),LEFT(tabDaten[[#This Row],[Grp]],2),LEFT(tabDaten[[#This Row],[Grp]],1))</f>
        <v>6</v>
      </c>
      <c r="J2776" s="19" t="str">
        <f>VLOOKUP(tabDaten[[#This Row],[GrpKurz]],tabGruppierung[],2,FALSE)</f>
        <v>A   Sächlicher Verwaltungs- und Betriebsaufwand</v>
      </c>
      <c r="K277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2116-679000/10    Bauhof   </v>
      </c>
      <c r="L2776" s="20">
        <f>IF(OR(tabDaten[[#This Row],[art]]="00",tabDaten[[#This Row],[art]]="10"),tabDaten[[#This Row],[Plan]],tabDaten[[#This Row],[Plan]]*-1)</f>
        <v>0</v>
      </c>
      <c r="M2776" s="21">
        <f>IF(OR(tabDaten[[#This Row],[art]]="00",tabDaten[[#This Row],[art]]="10",tabDaten[[#This Row],[art]]="60",tabDaten[[#This Row],[art]]="70"),tabDaten[[#This Row],[Rechnung]],tabDaten[[#This Row],[Rechnung]]*-1)</f>
        <v>-11356.82</v>
      </c>
      <c r="N2776" s="44">
        <v>1</v>
      </c>
      <c r="O2776" s="45" t="s">
        <v>1336</v>
      </c>
      <c r="P2776" s="45" t="s">
        <v>1067</v>
      </c>
      <c r="Q2776" s="45" t="s">
        <v>1728</v>
      </c>
      <c r="R2776" s="45" t="s">
        <v>1024</v>
      </c>
      <c r="S2776" s="45" t="s">
        <v>1546</v>
      </c>
      <c r="T2776" s="44" t="s">
        <v>1924</v>
      </c>
      <c r="U2776" s="46">
        <v>0</v>
      </c>
      <c r="V2776" s="46">
        <v>11356.82</v>
      </c>
    </row>
    <row r="2777" spans="2:22" x14ac:dyDescent="0.2">
      <c r="B2777" s="19" t="str">
        <f>IF(tabDaten[[#This Row],[MandNr]]="","Fehler",IF(tabDaten[[#This Row],[MandNr]]=1,"1 Stadt Bad Rappenau","2 Eigenbetrieb Stadtenwässerung"))</f>
        <v>1 Stadt Bad Rappenau</v>
      </c>
      <c r="C2777" s="19" t="str">
        <f>IF(OR(tabDaten[[#This Row],[art]]="00",tabDaten[[#This Row],[art]]="01",tabDaten[[#This Row],[art]]="60",tabDaten[[#This Row],[art]]="61"),"0 Verwaltungshaushalt","1 Vermögenshaushalt")</f>
        <v>0 Verwaltungshaushalt</v>
      </c>
      <c r="D2777" s="19" t="str">
        <f>VLOOKUP(tabDaten[[#This Row],[art]],tabKontenart[],2,FALSE)</f>
        <v>01 Ausgaben VerwaltungsHH</v>
      </c>
      <c r="E2777" s="19" t="str">
        <f>LEFT(tabDaten[[#This Row],[Gld]],1) &amp; "    " &amp;VLOOKUP((tabDaten[[#This Row],[MandNr]]&amp;"x"&amp;LEFT(tabDaten[[#This Row],[Gld]],1)),tabGliederung[],2,FALSE)</f>
        <v xml:space="preserve">2    Schulen </v>
      </c>
      <c r="F2777" s="19" t="str">
        <f>LEFT(tabDaten[[#This Row],[Gld]],2) &amp; "    " &amp;VLOOKUP((tabDaten[[#This Row],[MandNr]]&amp;"x"&amp;LEFT(tabDaten[[#This Row],[Gld]],2)),tabGliederung[],2,FALSE)</f>
        <v>21    Grund - Hauptschulen,  Grundschulförderklassen</v>
      </c>
      <c r="G277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7" s="19" t="str">
        <f>LEFT(tabDaten[[#This Row],[Gld]],4) &amp; "    " &amp;VLOOKUP((tabDaten[[#This Row],[MandNr]]&amp;"x"&amp;LEFT(tabDaten[[#This Row],[Gld]],4)),tabGliederung[],2,FALSE)</f>
        <v xml:space="preserve">2116    Grundschule Obergimpern </v>
      </c>
      <c r="I2777" s="19" t="str">
        <f>IF(OR(LEFT(tabDaten[[#This Row],[Grp]],1)*1=3,LEFT(tabDaten[[#This Row],[Grp]],1)*1=9),LEFT(tabDaten[[#This Row],[Grp]],2),LEFT(tabDaten[[#This Row],[Grp]],1))</f>
        <v>6</v>
      </c>
      <c r="J2777" s="19" t="str">
        <f>VLOOKUP(tabDaten[[#This Row],[GrpKurz]],tabGruppierung[],2,FALSE)</f>
        <v>A   Sächlicher Verwaltungs- und Betriebsaufwand</v>
      </c>
      <c r="K277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2116-679000/20    Gebäudenutzung (Sporthallen u.ä.)   </v>
      </c>
      <c r="L2777" s="20">
        <f>IF(OR(tabDaten[[#This Row],[art]]="00",tabDaten[[#This Row],[art]]="10"),tabDaten[[#This Row],[Plan]],tabDaten[[#This Row],[Plan]]*-1)</f>
        <v>0</v>
      </c>
      <c r="M2777" s="21">
        <f>IF(OR(tabDaten[[#This Row],[art]]="00",tabDaten[[#This Row],[art]]="10",tabDaten[[#This Row],[art]]="60",tabDaten[[#This Row],[art]]="70"),tabDaten[[#This Row],[Rechnung]],tabDaten[[#This Row],[Rechnung]]*-1)</f>
        <v>-4422.1000000000004</v>
      </c>
      <c r="N2777" s="44">
        <v>1</v>
      </c>
      <c r="O2777" s="45" t="s">
        <v>1336</v>
      </c>
      <c r="P2777" s="45" t="s">
        <v>1067</v>
      </c>
      <c r="Q2777" s="45" t="s">
        <v>1728</v>
      </c>
      <c r="R2777" s="45" t="s">
        <v>1058</v>
      </c>
      <c r="S2777" s="45" t="s">
        <v>1546</v>
      </c>
      <c r="T2777" s="44" t="s">
        <v>1925</v>
      </c>
      <c r="U2777" s="46">
        <v>0</v>
      </c>
      <c r="V2777" s="46">
        <v>4422.1000000000004</v>
      </c>
    </row>
    <row r="2778" spans="2:22" x14ac:dyDescent="0.2">
      <c r="B2778" s="19" t="str">
        <f>IF(tabDaten[[#This Row],[MandNr]]="","Fehler",IF(tabDaten[[#This Row],[MandNr]]=1,"1 Stadt Bad Rappenau","2 Eigenbetrieb Stadtenwässerung"))</f>
        <v>1 Stadt Bad Rappenau</v>
      </c>
      <c r="C2778" s="19" t="str">
        <f>IF(OR(tabDaten[[#This Row],[art]]="00",tabDaten[[#This Row],[art]]="01",tabDaten[[#This Row],[art]]="60",tabDaten[[#This Row],[art]]="61"),"0 Verwaltungshaushalt","1 Vermögenshaushalt")</f>
        <v>0 Verwaltungshaushalt</v>
      </c>
      <c r="D2778" s="19" t="str">
        <f>VLOOKUP(tabDaten[[#This Row],[art]],tabKontenart[],2,FALSE)</f>
        <v>01 Ausgaben VerwaltungsHH</v>
      </c>
      <c r="E2778" s="19" t="str">
        <f>LEFT(tabDaten[[#This Row],[Gld]],1) &amp; "    " &amp;VLOOKUP((tabDaten[[#This Row],[MandNr]]&amp;"x"&amp;LEFT(tabDaten[[#This Row],[Gld]],1)),tabGliederung[],2,FALSE)</f>
        <v xml:space="preserve">2    Schulen </v>
      </c>
      <c r="F2778" s="19" t="str">
        <f>LEFT(tabDaten[[#This Row],[Gld]],2) &amp; "    " &amp;VLOOKUP((tabDaten[[#This Row],[MandNr]]&amp;"x"&amp;LEFT(tabDaten[[#This Row],[Gld]],2)),tabGliederung[],2,FALSE)</f>
        <v>21    Grund - Hauptschulen,  Grundschulförderklassen</v>
      </c>
      <c r="G277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8" s="19" t="str">
        <f>LEFT(tabDaten[[#This Row],[Gld]],4) &amp; "    " &amp;VLOOKUP((tabDaten[[#This Row],[MandNr]]&amp;"x"&amp;LEFT(tabDaten[[#This Row],[Gld]],4)),tabGliederung[],2,FALSE)</f>
        <v xml:space="preserve">2119    Grundschule Zimmerhof </v>
      </c>
      <c r="I2778" s="19" t="str">
        <f>IF(OR(LEFT(tabDaten[[#This Row],[Grp]],1)*1=3,LEFT(tabDaten[[#This Row],[Grp]],1)*1=9),LEFT(tabDaten[[#This Row],[Grp]],2),LEFT(tabDaten[[#This Row],[Grp]],1))</f>
        <v>6</v>
      </c>
      <c r="J2778" s="19" t="str">
        <f>VLOOKUP(tabDaten[[#This Row],[GrpKurz]],tabGruppierung[],2,FALSE)</f>
        <v>A   Sächlicher Verwaltungs- und Betriebsaufwand</v>
      </c>
      <c r="K277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2119-650000/10    Bücher und Zeitschriften   </v>
      </c>
      <c r="L2778" s="20">
        <f>IF(OR(tabDaten[[#This Row],[art]]="00",tabDaten[[#This Row],[art]]="10"),tabDaten[[#This Row],[Plan]],tabDaten[[#This Row],[Plan]]*-1)</f>
        <v>0</v>
      </c>
      <c r="M2778" s="21">
        <f>IF(OR(tabDaten[[#This Row],[art]]="00",tabDaten[[#This Row],[art]]="10",tabDaten[[#This Row],[art]]="60",tabDaten[[#This Row],[art]]="70"),tabDaten[[#This Row],[Rechnung]],tabDaten[[#This Row],[Rechnung]]*-1)</f>
        <v>-312.95999999999998</v>
      </c>
      <c r="N2778" s="44">
        <v>1</v>
      </c>
      <c r="O2778" s="45" t="s">
        <v>1336</v>
      </c>
      <c r="P2778" s="45" t="s">
        <v>1069</v>
      </c>
      <c r="Q2778" s="45" t="s">
        <v>1724</v>
      </c>
      <c r="R2778" s="45" t="s">
        <v>1024</v>
      </c>
      <c r="S2778" s="45" t="s">
        <v>1546</v>
      </c>
      <c r="T2778" s="44" t="s">
        <v>1919</v>
      </c>
      <c r="U2778" s="46">
        <v>0</v>
      </c>
      <c r="V2778" s="46">
        <v>312.95999999999998</v>
      </c>
    </row>
    <row r="2779" spans="2:22" x14ac:dyDescent="0.2">
      <c r="B2779" s="19" t="str">
        <f>IF(tabDaten[[#This Row],[MandNr]]="","Fehler",IF(tabDaten[[#This Row],[MandNr]]=1,"1 Stadt Bad Rappenau","2 Eigenbetrieb Stadtenwässerung"))</f>
        <v>1 Stadt Bad Rappenau</v>
      </c>
      <c r="C2779" s="19" t="str">
        <f>IF(OR(tabDaten[[#This Row],[art]]="00",tabDaten[[#This Row],[art]]="01",tabDaten[[#This Row],[art]]="60",tabDaten[[#This Row],[art]]="61"),"0 Verwaltungshaushalt","1 Vermögenshaushalt")</f>
        <v>0 Verwaltungshaushalt</v>
      </c>
      <c r="D2779" s="19" t="str">
        <f>VLOOKUP(tabDaten[[#This Row],[art]],tabKontenart[],2,FALSE)</f>
        <v>01 Ausgaben VerwaltungsHH</v>
      </c>
      <c r="E2779" s="19" t="str">
        <f>LEFT(tabDaten[[#This Row],[Gld]],1) &amp; "    " &amp;VLOOKUP((tabDaten[[#This Row],[MandNr]]&amp;"x"&amp;LEFT(tabDaten[[#This Row],[Gld]],1)),tabGliederung[],2,FALSE)</f>
        <v xml:space="preserve">2    Schulen </v>
      </c>
      <c r="F2779" s="19" t="str">
        <f>LEFT(tabDaten[[#This Row],[Gld]],2) &amp; "    " &amp;VLOOKUP((tabDaten[[#This Row],[MandNr]]&amp;"x"&amp;LEFT(tabDaten[[#This Row],[Gld]],2)),tabGliederung[],2,FALSE)</f>
        <v>21    Grund - Hauptschulen,  Grundschulförderklassen</v>
      </c>
      <c r="G277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79" s="19" t="str">
        <f>LEFT(tabDaten[[#This Row],[Gld]],4) &amp; "    " &amp;VLOOKUP((tabDaten[[#This Row],[MandNr]]&amp;"x"&amp;LEFT(tabDaten[[#This Row],[Gld]],4)),tabGliederung[],2,FALSE)</f>
        <v xml:space="preserve">2119    Grundschule Zimmerhof </v>
      </c>
      <c r="I2779" s="19" t="str">
        <f>IF(OR(LEFT(tabDaten[[#This Row],[Grp]],1)*1=3,LEFT(tabDaten[[#This Row],[Grp]],1)*1=9),LEFT(tabDaten[[#This Row],[Grp]],2),LEFT(tabDaten[[#This Row],[Grp]],1))</f>
        <v>6</v>
      </c>
      <c r="J2779" s="19" t="str">
        <f>VLOOKUP(tabDaten[[#This Row],[GrpKurz]],tabGruppierung[],2,FALSE)</f>
        <v>A   Sächlicher Verwaltungs- und Betriebsaufwand</v>
      </c>
      <c r="K277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2119-650000/20    Post- und Fernmeldegebühren   </v>
      </c>
      <c r="L2779" s="20">
        <f>IF(OR(tabDaten[[#This Row],[art]]="00",tabDaten[[#This Row],[art]]="10"),tabDaten[[#This Row],[Plan]],tabDaten[[#This Row],[Plan]]*-1)</f>
        <v>0</v>
      </c>
      <c r="M2779" s="21">
        <f>IF(OR(tabDaten[[#This Row],[art]]="00",tabDaten[[#This Row],[art]]="10",tabDaten[[#This Row],[art]]="60",tabDaten[[#This Row],[art]]="70"),tabDaten[[#This Row],[Rechnung]],tabDaten[[#This Row],[Rechnung]]*-1)</f>
        <v>-983.86</v>
      </c>
      <c r="N2779" s="44">
        <v>1</v>
      </c>
      <c r="O2779" s="45" t="s">
        <v>1336</v>
      </c>
      <c r="P2779" s="45" t="s">
        <v>1069</v>
      </c>
      <c r="Q2779" s="45" t="s">
        <v>1724</v>
      </c>
      <c r="R2779" s="45" t="s">
        <v>1058</v>
      </c>
      <c r="S2779" s="45" t="s">
        <v>1546</v>
      </c>
      <c r="T2779" s="44" t="s">
        <v>1920</v>
      </c>
      <c r="U2779" s="46">
        <v>0</v>
      </c>
      <c r="V2779" s="46">
        <v>983.86</v>
      </c>
    </row>
    <row r="2780" spans="2:22" x14ac:dyDescent="0.2">
      <c r="B2780" s="19" t="str">
        <f>IF(tabDaten[[#This Row],[MandNr]]="","Fehler",IF(tabDaten[[#This Row],[MandNr]]=1,"1 Stadt Bad Rappenau","2 Eigenbetrieb Stadtenwässerung"))</f>
        <v>1 Stadt Bad Rappenau</v>
      </c>
      <c r="C2780" s="19" t="str">
        <f>IF(OR(tabDaten[[#This Row],[art]]="00",tabDaten[[#This Row],[art]]="01",tabDaten[[#This Row],[art]]="60",tabDaten[[#This Row],[art]]="61"),"0 Verwaltungshaushalt","1 Vermögenshaushalt")</f>
        <v>0 Verwaltungshaushalt</v>
      </c>
      <c r="D2780" s="19" t="str">
        <f>VLOOKUP(tabDaten[[#This Row],[art]],tabKontenart[],2,FALSE)</f>
        <v>01 Ausgaben VerwaltungsHH</v>
      </c>
      <c r="E2780" s="19" t="str">
        <f>LEFT(tabDaten[[#This Row],[Gld]],1) &amp; "    " &amp;VLOOKUP((tabDaten[[#This Row],[MandNr]]&amp;"x"&amp;LEFT(tabDaten[[#This Row],[Gld]],1)),tabGliederung[],2,FALSE)</f>
        <v xml:space="preserve">2    Schulen </v>
      </c>
      <c r="F2780" s="19" t="str">
        <f>LEFT(tabDaten[[#This Row],[Gld]],2) &amp; "    " &amp;VLOOKUP((tabDaten[[#This Row],[MandNr]]&amp;"x"&amp;LEFT(tabDaten[[#This Row],[Gld]],2)),tabGliederung[],2,FALSE)</f>
        <v>21    Grund - Hauptschulen,  Grundschulförderklassen</v>
      </c>
      <c r="G278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80" s="19" t="str">
        <f>LEFT(tabDaten[[#This Row],[Gld]],4) &amp; "    " &amp;VLOOKUP((tabDaten[[#This Row],[MandNr]]&amp;"x"&amp;LEFT(tabDaten[[#This Row],[Gld]],4)),tabGliederung[],2,FALSE)</f>
        <v xml:space="preserve">2119    Grundschule Zimmerhof </v>
      </c>
      <c r="I2780" s="19" t="str">
        <f>IF(OR(LEFT(tabDaten[[#This Row],[Grp]],1)*1=3,LEFT(tabDaten[[#This Row],[Grp]],1)*1=9),LEFT(tabDaten[[#This Row],[Grp]],2),LEFT(tabDaten[[#This Row],[Grp]],1))</f>
        <v>6</v>
      </c>
      <c r="J2780" s="19" t="str">
        <f>VLOOKUP(tabDaten[[#This Row],[GrpKurz]],tabGruppierung[],2,FALSE)</f>
        <v>A   Sächlicher Verwaltungs- und Betriebsaufwand</v>
      </c>
      <c r="K278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2119-650000/40    Dienstreisen   </v>
      </c>
      <c r="L2780" s="20">
        <f>IF(OR(tabDaten[[#This Row],[art]]="00",tabDaten[[#This Row],[art]]="10"),tabDaten[[#This Row],[Plan]],tabDaten[[#This Row],[Plan]]*-1)</f>
        <v>0</v>
      </c>
      <c r="M2780" s="21">
        <f>IF(OR(tabDaten[[#This Row],[art]]="00",tabDaten[[#This Row],[art]]="10",tabDaten[[#This Row],[art]]="60",tabDaten[[#This Row],[art]]="70"),tabDaten[[#This Row],[Rechnung]],tabDaten[[#This Row],[Rechnung]]*-1)</f>
        <v>-55.21</v>
      </c>
      <c r="N2780" s="44">
        <v>1</v>
      </c>
      <c r="O2780" s="45" t="s">
        <v>1336</v>
      </c>
      <c r="P2780" s="45" t="s">
        <v>1069</v>
      </c>
      <c r="Q2780" s="45" t="s">
        <v>1724</v>
      </c>
      <c r="R2780" s="45" t="s">
        <v>1145</v>
      </c>
      <c r="S2780" s="45" t="s">
        <v>1546</v>
      </c>
      <c r="T2780" s="44" t="s">
        <v>1922</v>
      </c>
      <c r="U2780" s="46">
        <v>0</v>
      </c>
      <c r="V2780" s="46">
        <v>55.21</v>
      </c>
    </row>
    <row r="2781" spans="2:22" x14ac:dyDescent="0.2">
      <c r="B2781" s="19" t="str">
        <f>IF(tabDaten[[#This Row],[MandNr]]="","Fehler",IF(tabDaten[[#This Row],[MandNr]]=1,"1 Stadt Bad Rappenau","2 Eigenbetrieb Stadtenwässerung"))</f>
        <v>1 Stadt Bad Rappenau</v>
      </c>
      <c r="C2781" s="19" t="str">
        <f>IF(OR(tabDaten[[#This Row],[art]]="00",tabDaten[[#This Row],[art]]="01",tabDaten[[#This Row],[art]]="60",tabDaten[[#This Row],[art]]="61"),"0 Verwaltungshaushalt","1 Vermögenshaushalt")</f>
        <v>0 Verwaltungshaushalt</v>
      </c>
      <c r="D2781" s="19" t="str">
        <f>VLOOKUP(tabDaten[[#This Row],[art]],tabKontenart[],2,FALSE)</f>
        <v>01 Ausgaben VerwaltungsHH</v>
      </c>
      <c r="E2781" s="19" t="str">
        <f>LEFT(tabDaten[[#This Row],[Gld]],1) &amp; "    " &amp;VLOOKUP((tabDaten[[#This Row],[MandNr]]&amp;"x"&amp;LEFT(tabDaten[[#This Row],[Gld]],1)),tabGliederung[],2,FALSE)</f>
        <v xml:space="preserve">2    Schulen </v>
      </c>
      <c r="F2781" s="19" t="str">
        <f>LEFT(tabDaten[[#This Row],[Gld]],2) &amp; "    " &amp;VLOOKUP((tabDaten[[#This Row],[MandNr]]&amp;"x"&amp;LEFT(tabDaten[[#This Row],[Gld]],2)),tabGliederung[],2,FALSE)</f>
        <v>21    Grund - Hauptschulen,  Grundschulförderklassen</v>
      </c>
      <c r="G278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81" s="19" t="str">
        <f>LEFT(tabDaten[[#This Row],[Gld]],4) &amp; "    " &amp;VLOOKUP((tabDaten[[#This Row],[MandNr]]&amp;"x"&amp;LEFT(tabDaten[[#This Row],[Gld]],4)),tabGliederung[],2,FALSE)</f>
        <v xml:space="preserve">2119    Grundschule Zimmerhof </v>
      </c>
      <c r="I2781" s="19" t="str">
        <f>IF(OR(LEFT(tabDaten[[#This Row],[Grp]],1)*1=3,LEFT(tabDaten[[#This Row],[Grp]],1)*1=9),LEFT(tabDaten[[#This Row],[Grp]],2),LEFT(tabDaten[[#This Row],[Grp]],1))</f>
        <v>6</v>
      </c>
      <c r="J2781" s="19" t="str">
        <f>VLOOKUP(tabDaten[[#This Row],[GrpKurz]],tabGruppierung[],2,FALSE)</f>
        <v>A   Sächlicher Verwaltungs- und Betriebsaufwand</v>
      </c>
      <c r="K278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2119-650000/80    sonstige Geschäftsausgaben   </v>
      </c>
      <c r="L2781" s="20">
        <f>IF(OR(tabDaten[[#This Row],[art]]="00",tabDaten[[#This Row],[art]]="10"),tabDaten[[#This Row],[Plan]],tabDaten[[#This Row],[Plan]]*-1)</f>
        <v>0</v>
      </c>
      <c r="M2781" s="21">
        <f>IF(OR(tabDaten[[#This Row],[art]]="00",tabDaten[[#This Row],[art]]="10",tabDaten[[#This Row],[art]]="60",tabDaten[[#This Row],[art]]="70"),tabDaten[[#This Row],[Rechnung]],tabDaten[[#This Row],[Rechnung]]*-1)</f>
        <v>-69.959999999999994</v>
      </c>
      <c r="N2781" s="44">
        <v>1</v>
      </c>
      <c r="O2781" s="45" t="s">
        <v>1336</v>
      </c>
      <c r="P2781" s="45" t="s">
        <v>1069</v>
      </c>
      <c r="Q2781" s="45" t="s">
        <v>1724</v>
      </c>
      <c r="R2781" s="45" t="s">
        <v>1425</v>
      </c>
      <c r="S2781" s="45" t="s">
        <v>1546</v>
      </c>
      <c r="T2781" s="44" t="s">
        <v>1921</v>
      </c>
      <c r="U2781" s="46">
        <v>0</v>
      </c>
      <c r="V2781" s="46">
        <v>69.959999999999994</v>
      </c>
    </row>
    <row r="2782" spans="2:22" x14ac:dyDescent="0.2">
      <c r="B2782" s="19" t="str">
        <f>IF(tabDaten[[#This Row],[MandNr]]="","Fehler",IF(tabDaten[[#This Row],[MandNr]]=1,"1 Stadt Bad Rappenau","2 Eigenbetrieb Stadtenwässerung"))</f>
        <v>1 Stadt Bad Rappenau</v>
      </c>
      <c r="C2782" s="19" t="str">
        <f>IF(OR(tabDaten[[#This Row],[art]]="00",tabDaten[[#This Row],[art]]="01",tabDaten[[#This Row],[art]]="60",tabDaten[[#This Row],[art]]="61"),"0 Verwaltungshaushalt","1 Vermögenshaushalt")</f>
        <v>0 Verwaltungshaushalt</v>
      </c>
      <c r="D2782" s="19" t="str">
        <f>VLOOKUP(tabDaten[[#This Row],[art]],tabKontenart[],2,FALSE)</f>
        <v>01 Ausgaben VerwaltungsHH</v>
      </c>
      <c r="E2782" s="19" t="str">
        <f>LEFT(tabDaten[[#This Row],[Gld]],1) &amp; "    " &amp;VLOOKUP((tabDaten[[#This Row],[MandNr]]&amp;"x"&amp;LEFT(tabDaten[[#This Row],[Gld]],1)),tabGliederung[],2,FALSE)</f>
        <v xml:space="preserve">2    Schulen </v>
      </c>
      <c r="F2782" s="19" t="str">
        <f>LEFT(tabDaten[[#This Row],[Gld]],2) &amp; "    " &amp;VLOOKUP((tabDaten[[#This Row],[MandNr]]&amp;"x"&amp;LEFT(tabDaten[[#This Row],[Gld]],2)),tabGliederung[],2,FALSE)</f>
        <v>21    Grund - Hauptschulen,  Grundschulförderklassen</v>
      </c>
      <c r="G278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82" s="19" t="str">
        <f>LEFT(tabDaten[[#This Row],[Gld]],4) &amp; "    " &amp;VLOOKUP((tabDaten[[#This Row],[MandNr]]&amp;"x"&amp;LEFT(tabDaten[[#This Row],[Gld]],4)),tabGliederung[],2,FALSE)</f>
        <v xml:space="preserve">2119    Grundschule Zimmerhof </v>
      </c>
      <c r="I2782" s="19" t="str">
        <f>IF(OR(LEFT(tabDaten[[#This Row],[Grp]],1)*1=3,LEFT(tabDaten[[#This Row],[Grp]],1)*1=9),LEFT(tabDaten[[#This Row],[Grp]],2),LEFT(tabDaten[[#This Row],[Grp]],1))</f>
        <v>6</v>
      </c>
      <c r="J2782" s="19" t="str">
        <f>VLOOKUP(tabDaten[[#This Row],[GrpKurz]],tabGruppierung[],2,FALSE)</f>
        <v>A   Sächlicher Verwaltungs- und Betriebsaufwand</v>
      </c>
      <c r="K278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2119-679000/10    Bauhof   </v>
      </c>
      <c r="L2782" s="20">
        <f>IF(OR(tabDaten[[#This Row],[art]]="00",tabDaten[[#This Row],[art]]="10"),tabDaten[[#This Row],[Plan]],tabDaten[[#This Row],[Plan]]*-1)</f>
        <v>0</v>
      </c>
      <c r="M2782" s="21">
        <f>IF(OR(tabDaten[[#This Row],[art]]="00",tabDaten[[#This Row],[art]]="10",tabDaten[[#This Row],[art]]="60",tabDaten[[#This Row],[art]]="70"),tabDaten[[#This Row],[Rechnung]],tabDaten[[#This Row],[Rechnung]]*-1)</f>
        <v>-19306.59</v>
      </c>
      <c r="N2782" s="44">
        <v>1</v>
      </c>
      <c r="O2782" s="45" t="s">
        <v>1336</v>
      </c>
      <c r="P2782" s="45" t="s">
        <v>1069</v>
      </c>
      <c r="Q2782" s="45" t="s">
        <v>1728</v>
      </c>
      <c r="R2782" s="45" t="s">
        <v>1024</v>
      </c>
      <c r="S2782" s="45" t="s">
        <v>1546</v>
      </c>
      <c r="T2782" s="44" t="s">
        <v>1924</v>
      </c>
      <c r="U2782" s="46">
        <v>0</v>
      </c>
      <c r="V2782" s="46">
        <v>19306.59</v>
      </c>
    </row>
    <row r="2783" spans="2:22" x14ac:dyDescent="0.2">
      <c r="B2783" s="19" t="str">
        <f>IF(tabDaten[[#This Row],[MandNr]]="","Fehler",IF(tabDaten[[#This Row],[MandNr]]=1,"1 Stadt Bad Rappenau","2 Eigenbetrieb Stadtenwässerung"))</f>
        <v>1 Stadt Bad Rappenau</v>
      </c>
      <c r="C2783" s="19" t="str">
        <f>IF(OR(tabDaten[[#This Row],[art]]="00",tabDaten[[#This Row],[art]]="01",tabDaten[[#This Row],[art]]="60",tabDaten[[#This Row],[art]]="61"),"0 Verwaltungshaushalt","1 Vermögenshaushalt")</f>
        <v>0 Verwaltungshaushalt</v>
      </c>
      <c r="D2783" s="19" t="str">
        <f>VLOOKUP(tabDaten[[#This Row],[art]],tabKontenart[],2,FALSE)</f>
        <v>01 Ausgaben VerwaltungsHH</v>
      </c>
      <c r="E2783" s="19" t="str">
        <f>LEFT(tabDaten[[#This Row],[Gld]],1) &amp; "    " &amp;VLOOKUP((tabDaten[[#This Row],[MandNr]]&amp;"x"&amp;LEFT(tabDaten[[#This Row],[Gld]],1)),tabGliederung[],2,FALSE)</f>
        <v xml:space="preserve">2    Schulen </v>
      </c>
      <c r="F2783" s="19" t="str">
        <f>LEFT(tabDaten[[#This Row],[Gld]],2) &amp; "    " &amp;VLOOKUP((tabDaten[[#This Row],[MandNr]]&amp;"x"&amp;LEFT(tabDaten[[#This Row],[Gld]],2)),tabGliederung[],2,FALSE)</f>
        <v>21    Grund - Hauptschulen,  Grundschulförderklassen</v>
      </c>
      <c r="G278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211    Grundschulen </v>
      </c>
      <c r="H2783" s="19" t="str">
        <f>LEFT(tabDaten[[#This Row],[Gld]],4) &amp; "    " &amp;VLOOKUP((tabDaten[[#This Row],[MandNr]]&amp;"x"&amp;LEFT(tabDaten[[#This Row],[Gld]],4)),tabGliederung[],2,FALSE)</f>
        <v xml:space="preserve">2119    Grundschule Zimmerhof </v>
      </c>
      <c r="I2783" s="19" t="str">
        <f>IF(OR(LEFT(tabDaten[[#This Row],[Grp]],1)*1=3,LEFT(tabDaten[[#This Row],[Grp]],1)*1=9),LEFT(tabDaten[[#This Row],[Grp]],2),LEFT(tabDaten[[#This Row],[Grp]],1))</f>
        <v>6</v>
      </c>
      <c r="J2783" s="19" t="str">
        <f>VLOOKUP(tabDaten[[#This Row],[GrpKurz]],tabGruppierung[],2,FALSE)</f>
        <v>A   Sächlicher Verwaltungs- und Betriebsaufwand</v>
      </c>
      <c r="K278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2119-679000/20    Gebäudenutzung (Sporthallen u.ä.)   </v>
      </c>
      <c r="L2783" s="20">
        <f>IF(OR(tabDaten[[#This Row],[art]]="00",tabDaten[[#This Row],[art]]="10"),tabDaten[[#This Row],[Plan]],tabDaten[[#This Row],[Plan]]*-1)</f>
        <v>0</v>
      </c>
      <c r="M2783" s="21">
        <f>IF(OR(tabDaten[[#This Row],[art]]="00",tabDaten[[#This Row],[art]]="10",tabDaten[[#This Row],[art]]="60",tabDaten[[#This Row],[art]]="70"),tabDaten[[#This Row],[Rechnung]],tabDaten[[#This Row],[Rechnung]]*-1)</f>
        <v>-32431.7</v>
      </c>
      <c r="N2783" s="44">
        <v>1</v>
      </c>
      <c r="O2783" s="45" t="s">
        <v>1336</v>
      </c>
      <c r="P2783" s="45" t="s">
        <v>1069</v>
      </c>
      <c r="Q2783" s="45" t="s">
        <v>1728</v>
      </c>
      <c r="R2783" s="45" t="s">
        <v>1058</v>
      </c>
      <c r="S2783" s="45" t="s">
        <v>1546</v>
      </c>
      <c r="T2783" s="44" t="s">
        <v>1925</v>
      </c>
      <c r="U2783" s="46">
        <v>0</v>
      </c>
      <c r="V2783" s="46">
        <v>32431.7</v>
      </c>
    </row>
    <row r="2784" spans="2:22" x14ac:dyDescent="0.2">
      <c r="B2784" s="19" t="str">
        <f>IF(tabDaten[[#This Row],[MandNr]]="","Fehler",IF(tabDaten[[#This Row],[MandNr]]=1,"1 Stadt Bad Rappenau","2 Eigenbetrieb Stadtenwässerung"))</f>
        <v>1 Stadt Bad Rappenau</v>
      </c>
      <c r="C2784" s="19" t="str">
        <f>IF(OR(tabDaten[[#This Row],[art]]="00",tabDaten[[#This Row],[art]]="01",tabDaten[[#This Row],[art]]="60",tabDaten[[#This Row],[art]]="61"),"0 Verwaltungshaushalt","1 Vermögenshaushalt")</f>
        <v>0 Verwaltungshaushalt</v>
      </c>
      <c r="D2784" s="19" t="str">
        <f>VLOOKUP(tabDaten[[#This Row],[art]],tabKontenart[],2,FALSE)</f>
        <v>01 Ausgaben VerwaltungsHH</v>
      </c>
      <c r="E2784" s="19" t="str">
        <f>LEFT(tabDaten[[#This Row],[Gld]],1) &amp; "    " &amp;VLOOKUP((tabDaten[[#This Row],[MandNr]]&amp;"x"&amp;LEFT(tabDaten[[#This Row],[Gld]],1)),tabGliederung[],2,FALSE)</f>
        <v xml:space="preserve">2    Schulen </v>
      </c>
      <c r="F2784" s="19" t="str">
        <f>LEFT(tabDaten[[#This Row],[Gld]],2) &amp; "    " &amp;VLOOKUP((tabDaten[[#This Row],[MandNr]]&amp;"x"&amp;LEFT(tabDaten[[#This Row],[Gld]],2)),tabGliederung[],2,FALSE)</f>
        <v>21    Grund - Hauptschulen,  Grundschulförderklassen</v>
      </c>
      <c r="G278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2784" s="19" t="str">
        <f>LEFT(tabDaten[[#This Row],[Gld]],4) &amp; "    " &amp;VLOOKUP((tabDaten[[#This Row],[MandNr]]&amp;"x"&amp;LEFT(tabDaten[[#This Row],[Gld]],4)),tabGliederung[],2,FALSE)</f>
        <v xml:space="preserve">2130    Werkrealschule </v>
      </c>
      <c r="I2784" s="19" t="str">
        <f>IF(OR(LEFT(tabDaten[[#This Row],[Grp]],1)*1=3,LEFT(tabDaten[[#This Row],[Grp]],1)*1=9),LEFT(tabDaten[[#This Row],[Grp]],2),LEFT(tabDaten[[#This Row],[Grp]],1))</f>
        <v>6</v>
      </c>
      <c r="J2784" s="19" t="str">
        <f>VLOOKUP(tabDaten[[#This Row],[GrpKurz]],tabGruppierung[],2,FALSE)</f>
        <v>A   Sächlicher Verwaltungs- und Betriebsaufwand</v>
      </c>
      <c r="K278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2130-650000/20    Post- und Fernmeldegebühren   </v>
      </c>
      <c r="L2784" s="20">
        <f>IF(OR(tabDaten[[#This Row],[art]]="00",tabDaten[[#This Row],[art]]="10"),tabDaten[[#This Row],[Plan]],tabDaten[[#This Row],[Plan]]*-1)</f>
        <v>0</v>
      </c>
      <c r="M2784" s="21">
        <f>IF(OR(tabDaten[[#This Row],[art]]="00",tabDaten[[#This Row],[art]]="10",tabDaten[[#This Row],[art]]="60",tabDaten[[#This Row],[art]]="70"),tabDaten[[#This Row],[Rechnung]],tabDaten[[#This Row],[Rechnung]]*-1)</f>
        <v>-730.37</v>
      </c>
      <c r="N2784" s="44">
        <v>1</v>
      </c>
      <c r="O2784" s="45" t="s">
        <v>1336</v>
      </c>
      <c r="P2784" s="45" t="s">
        <v>1071</v>
      </c>
      <c r="Q2784" s="45" t="s">
        <v>1724</v>
      </c>
      <c r="R2784" s="45" t="s">
        <v>1058</v>
      </c>
      <c r="S2784" s="45" t="s">
        <v>1546</v>
      </c>
      <c r="T2784" s="44" t="s">
        <v>1920</v>
      </c>
      <c r="U2784" s="46">
        <v>0</v>
      </c>
      <c r="V2784" s="46">
        <v>730.37</v>
      </c>
    </row>
    <row r="2785" spans="2:22" x14ac:dyDescent="0.2">
      <c r="B2785" s="19" t="str">
        <f>IF(tabDaten[[#This Row],[MandNr]]="","Fehler",IF(tabDaten[[#This Row],[MandNr]]=1,"1 Stadt Bad Rappenau","2 Eigenbetrieb Stadtenwässerung"))</f>
        <v>1 Stadt Bad Rappenau</v>
      </c>
      <c r="C2785" s="19" t="str">
        <f>IF(OR(tabDaten[[#This Row],[art]]="00",tabDaten[[#This Row],[art]]="01",tabDaten[[#This Row],[art]]="60",tabDaten[[#This Row],[art]]="61"),"0 Verwaltungshaushalt","1 Vermögenshaushalt")</f>
        <v>0 Verwaltungshaushalt</v>
      </c>
      <c r="D2785" s="19" t="str">
        <f>VLOOKUP(tabDaten[[#This Row],[art]],tabKontenart[],2,FALSE)</f>
        <v>01 Ausgaben VerwaltungsHH</v>
      </c>
      <c r="E2785" s="19" t="str">
        <f>LEFT(tabDaten[[#This Row],[Gld]],1) &amp; "    " &amp;VLOOKUP((tabDaten[[#This Row],[MandNr]]&amp;"x"&amp;LEFT(tabDaten[[#This Row],[Gld]],1)),tabGliederung[],2,FALSE)</f>
        <v xml:space="preserve">2    Schulen </v>
      </c>
      <c r="F2785" s="19" t="str">
        <f>LEFT(tabDaten[[#This Row],[Gld]],2) &amp; "    " &amp;VLOOKUP((tabDaten[[#This Row],[MandNr]]&amp;"x"&amp;LEFT(tabDaten[[#This Row],[Gld]],2)),tabGliederung[],2,FALSE)</f>
        <v>21    Grund - Hauptschulen,  Grundschulförderklassen</v>
      </c>
      <c r="G278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2785" s="19" t="str">
        <f>LEFT(tabDaten[[#This Row],[Gld]],4) &amp; "    " &amp;VLOOKUP((tabDaten[[#This Row],[MandNr]]&amp;"x"&amp;LEFT(tabDaten[[#This Row],[Gld]],4)),tabGliederung[],2,FALSE)</f>
        <v xml:space="preserve">2130    Werkrealschule </v>
      </c>
      <c r="I2785" s="19" t="str">
        <f>IF(OR(LEFT(tabDaten[[#This Row],[Grp]],1)*1=3,LEFT(tabDaten[[#This Row],[Grp]],1)*1=9),LEFT(tabDaten[[#This Row],[Grp]],2),LEFT(tabDaten[[#This Row],[Grp]],1))</f>
        <v>6</v>
      </c>
      <c r="J2785" s="19" t="str">
        <f>VLOOKUP(tabDaten[[#This Row],[GrpKurz]],tabGruppierung[],2,FALSE)</f>
        <v>A   Sächlicher Verwaltungs- und Betriebsaufwand</v>
      </c>
      <c r="K278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2130-679000/10    Bauhof   </v>
      </c>
      <c r="L2785" s="20">
        <f>IF(OR(tabDaten[[#This Row],[art]]="00",tabDaten[[#This Row],[art]]="10"),tabDaten[[#This Row],[Plan]],tabDaten[[#This Row],[Plan]]*-1)</f>
        <v>0</v>
      </c>
      <c r="M2785" s="21">
        <f>IF(OR(tabDaten[[#This Row],[art]]="00",tabDaten[[#This Row],[art]]="10",tabDaten[[#This Row],[art]]="60",tabDaten[[#This Row],[art]]="70"),tabDaten[[#This Row],[Rechnung]],tabDaten[[#This Row],[Rechnung]]*-1)</f>
        <v>-1419.6</v>
      </c>
      <c r="N2785" s="44">
        <v>1</v>
      </c>
      <c r="O2785" s="45" t="s">
        <v>1336</v>
      </c>
      <c r="P2785" s="45" t="s">
        <v>1071</v>
      </c>
      <c r="Q2785" s="45" t="s">
        <v>1728</v>
      </c>
      <c r="R2785" s="45" t="s">
        <v>1024</v>
      </c>
      <c r="S2785" s="45" t="s">
        <v>1546</v>
      </c>
      <c r="T2785" s="44" t="s">
        <v>1924</v>
      </c>
      <c r="U2785" s="46">
        <v>0</v>
      </c>
      <c r="V2785" s="46">
        <v>1419.6</v>
      </c>
    </row>
    <row r="2786" spans="2:22" x14ac:dyDescent="0.2">
      <c r="B2786" s="19" t="str">
        <f>IF(tabDaten[[#This Row],[MandNr]]="","Fehler",IF(tabDaten[[#This Row],[MandNr]]=1,"1 Stadt Bad Rappenau","2 Eigenbetrieb Stadtenwässerung"))</f>
        <v>1 Stadt Bad Rappenau</v>
      </c>
      <c r="C2786" s="19" t="str">
        <f>IF(OR(tabDaten[[#This Row],[art]]="00",tabDaten[[#This Row],[art]]="01",tabDaten[[#This Row],[art]]="60",tabDaten[[#This Row],[art]]="61"),"0 Verwaltungshaushalt","1 Vermögenshaushalt")</f>
        <v>0 Verwaltungshaushalt</v>
      </c>
      <c r="D2786" s="19" t="str">
        <f>VLOOKUP(tabDaten[[#This Row],[art]],tabKontenart[],2,FALSE)</f>
        <v>01 Ausgaben VerwaltungsHH</v>
      </c>
      <c r="E2786" s="19" t="str">
        <f>LEFT(tabDaten[[#This Row],[Gld]],1) &amp; "    " &amp;VLOOKUP((tabDaten[[#This Row],[MandNr]]&amp;"x"&amp;LEFT(tabDaten[[#This Row],[Gld]],1)),tabGliederung[],2,FALSE)</f>
        <v xml:space="preserve">2    Schulen </v>
      </c>
      <c r="F2786" s="19" t="str">
        <f>LEFT(tabDaten[[#This Row],[Gld]],2) &amp; "    " &amp;VLOOKUP((tabDaten[[#This Row],[MandNr]]&amp;"x"&amp;LEFT(tabDaten[[#This Row],[Gld]],2)),tabGliederung[],2,FALSE)</f>
        <v>21    Grund - Hauptschulen,  Grundschulförderklassen</v>
      </c>
      <c r="G278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213    Hauptschulen </v>
      </c>
      <c r="H2786" s="19" t="str">
        <f>LEFT(tabDaten[[#This Row],[Gld]],4) &amp; "    " &amp;VLOOKUP((tabDaten[[#This Row],[MandNr]]&amp;"x"&amp;LEFT(tabDaten[[#This Row],[Gld]],4)),tabGliederung[],2,FALSE)</f>
        <v xml:space="preserve">2130    Werkrealschule </v>
      </c>
      <c r="I2786" s="19" t="str">
        <f>IF(OR(LEFT(tabDaten[[#This Row],[Grp]],1)*1=3,LEFT(tabDaten[[#This Row],[Grp]],1)*1=9),LEFT(tabDaten[[#This Row],[Grp]],2),LEFT(tabDaten[[#This Row],[Grp]],1))</f>
        <v>6</v>
      </c>
      <c r="J2786" s="19" t="str">
        <f>VLOOKUP(tabDaten[[#This Row],[GrpKurz]],tabGruppierung[],2,FALSE)</f>
        <v>A   Sächlicher Verwaltungs- und Betriebsaufwand</v>
      </c>
      <c r="K278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2130-679000/20    Gebäudenutzung (Sporthallen u.ä.)   </v>
      </c>
      <c r="L2786" s="20">
        <f>IF(OR(tabDaten[[#This Row],[art]]="00",tabDaten[[#This Row],[art]]="10"),tabDaten[[#This Row],[Plan]],tabDaten[[#This Row],[Plan]]*-1)</f>
        <v>0</v>
      </c>
      <c r="M2786" s="21">
        <f>IF(OR(tabDaten[[#This Row],[art]]="00",tabDaten[[#This Row],[art]]="10",tabDaten[[#This Row],[art]]="60",tabDaten[[#This Row],[art]]="70"),tabDaten[[#This Row],[Rechnung]],tabDaten[[#This Row],[Rechnung]]*-1)</f>
        <v>-16756.740000000002</v>
      </c>
      <c r="N2786" s="44">
        <v>1</v>
      </c>
      <c r="O2786" s="45" t="s">
        <v>1336</v>
      </c>
      <c r="P2786" s="45" t="s">
        <v>1071</v>
      </c>
      <c r="Q2786" s="45" t="s">
        <v>1728</v>
      </c>
      <c r="R2786" s="45" t="s">
        <v>1058</v>
      </c>
      <c r="S2786" s="45" t="s">
        <v>1546</v>
      </c>
      <c r="T2786" s="44" t="s">
        <v>1925</v>
      </c>
      <c r="U2786" s="46">
        <v>0</v>
      </c>
      <c r="V2786" s="46">
        <v>16756.740000000002</v>
      </c>
    </row>
    <row r="2787" spans="2:22" x14ac:dyDescent="0.2">
      <c r="B2787" s="19" t="str">
        <f>IF(tabDaten[[#This Row],[MandNr]]="","Fehler",IF(tabDaten[[#This Row],[MandNr]]=1,"1 Stadt Bad Rappenau","2 Eigenbetrieb Stadtenwässerung"))</f>
        <v>1 Stadt Bad Rappenau</v>
      </c>
      <c r="C2787" s="19" t="str">
        <f>IF(OR(tabDaten[[#This Row],[art]]="00",tabDaten[[#This Row],[art]]="01",tabDaten[[#This Row],[art]]="60",tabDaten[[#This Row],[art]]="61"),"0 Verwaltungshaushalt","1 Vermögenshaushalt")</f>
        <v>0 Verwaltungshaushalt</v>
      </c>
      <c r="D2787" s="19" t="str">
        <f>VLOOKUP(tabDaten[[#This Row],[art]],tabKontenart[],2,FALSE)</f>
        <v>01 Ausgaben VerwaltungsHH</v>
      </c>
      <c r="E2787" s="19" t="str">
        <f>LEFT(tabDaten[[#This Row],[Gld]],1) &amp; "    " &amp;VLOOKUP((tabDaten[[#This Row],[MandNr]]&amp;"x"&amp;LEFT(tabDaten[[#This Row],[Gld]],1)),tabGliederung[],2,FALSE)</f>
        <v xml:space="preserve">2    Schulen </v>
      </c>
      <c r="F2787" s="19" t="str">
        <f>LEFT(tabDaten[[#This Row],[Gld]],2) &amp; "    " &amp;VLOOKUP((tabDaten[[#This Row],[MandNr]]&amp;"x"&amp;LEFT(tabDaten[[#This Row],[Gld]],2)),tabGliederung[],2,FALSE)</f>
        <v xml:space="preserve">22    Realschulen </v>
      </c>
      <c r="G278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2787" s="19" t="str">
        <f>LEFT(tabDaten[[#This Row],[Gld]],4) &amp; "    " &amp;VLOOKUP((tabDaten[[#This Row],[MandNr]]&amp;"x"&amp;LEFT(tabDaten[[#This Row],[Gld]],4)),tabGliederung[],2,FALSE)</f>
        <v xml:space="preserve">2210    Realschule </v>
      </c>
      <c r="I2787" s="19" t="str">
        <f>IF(OR(LEFT(tabDaten[[#This Row],[Grp]],1)*1=3,LEFT(tabDaten[[#This Row],[Grp]],1)*1=9),LEFT(tabDaten[[#This Row],[Grp]],2),LEFT(tabDaten[[#This Row],[Grp]],1))</f>
        <v>6</v>
      </c>
      <c r="J2787" s="19" t="str">
        <f>VLOOKUP(tabDaten[[#This Row],[GrpKurz]],tabGruppierung[],2,FALSE)</f>
        <v>A   Sächlicher Verwaltungs- und Betriebsaufwand</v>
      </c>
      <c r="K278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2210-650000/10    Bücher und Zeitschriften   </v>
      </c>
      <c r="L2787" s="20">
        <f>IF(OR(tabDaten[[#This Row],[art]]="00",tabDaten[[#This Row],[art]]="10"),tabDaten[[#This Row],[Plan]],tabDaten[[#This Row],[Plan]]*-1)</f>
        <v>0</v>
      </c>
      <c r="M2787" s="21">
        <f>IF(OR(tabDaten[[#This Row],[art]]="00",tabDaten[[#This Row],[art]]="10",tabDaten[[#This Row],[art]]="60",tabDaten[[#This Row],[art]]="70"),tabDaten[[#This Row],[Rechnung]],tabDaten[[#This Row],[Rechnung]]*-1)</f>
        <v>-1173.3</v>
      </c>
      <c r="N2787" s="44">
        <v>1</v>
      </c>
      <c r="O2787" s="45" t="s">
        <v>1336</v>
      </c>
      <c r="P2787" s="45" t="s">
        <v>1076</v>
      </c>
      <c r="Q2787" s="45" t="s">
        <v>1724</v>
      </c>
      <c r="R2787" s="45" t="s">
        <v>1024</v>
      </c>
      <c r="S2787" s="45" t="s">
        <v>1546</v>
      </c>
      <c r="T2787" s="44" t="s">
        <v>1919</v>
      </c>
      <c r="U2787" s="46">
        <v>0</v>
      </c>
      <c r="V2787" s="46">
        <v>1173.3</v>
      </c>
    </row>
    <row r="2788" spans="2:22" x14ac:dyDescent="0.2">
      <c r="B2788" s="19" t="str">
        <f>IF(tabDaten[[#This Row],[MandNr]]="","Fehler",IF(tabDaten[[#This Row],[MandNr]]=1,"1 Stadt Bad Rappenau","2 Eigenbetrieb Stadtenwässerung"))</f>
        <v>1 Stadt Bad Rappenau</v>
      </c>
      <c r="C2788" s="19" t="str">
        <f>IF(OR(tabDaten[[#This Row],[art]]="00",tabDaten[[#This Row],[art]]="01",tabDaten[[#This Row],[art]]="60",tabDaten[[#This Row],[art]]="61"),"0 Verwaltungshaushalt","1 Vermögenshaushalt")</f>
        <v>0 Verwaltungshaushalt</v>
      </c>
      <c r="D2788" s="19" t="str">
        <f>VLOOKUP(tabDaten[[#This Row],[art]],tabKontenart[],2,FALSE)</f>
        <v>01 Ausgaben VerwaltungsHH</v>
      </c>
      <c r="E2788" s="19" t="str">
        <f>LEFT(tabDaten[[#This Row],[Gld]],1) &amp; "    " &amp;VLOOKUP((tabDaten[[#This Row],[MandNr]]&amp;"x"&amp;LEFT(tabDaten[[#This Row],[Gld]],1)),tabGliederung[],2,FALSE)</f>
        <v xml:space="preserve">2    Schulen </v>
      </c>
      <c r="F2788" s="19" t="str">
        <f>LEFT(tabDaten[[#This Row],[Gld]],2) &amp; "    " &amp;VLOOKUP((tabDaten[[#This Row],[MandNr]]&amp;"x"&amp;LEFT(tabDaten[[#This Row],[Gld]],2)),tabGliederung[],2,FALSE)</f>
        <v xml:space="preserve">22    Realschulen </v>
      </c>
      <c r="G278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2788" s="19" t="str">
        <f>LEFT(tabDaten[[#This Row],[Gld]],4) &amp; "    " &amp;VLOOKUP((tabDaten[[#This Row],[MandNr]]&amp;"x"&amp;LEFT(tabDaten[[#This Row],[Gld]],4)),tabGliederung[],2,FALSE)</f>
        <v xml:space="preserve">2210    Realschule </v>
      </c>
      <c r="I2788" s="19" t="str">
        <f>IF(OR(LEFT(tabDaten[[#This Row],[Grp]],1)*1=3,LEFT(tabDaten[[#This Row],[Grp]],1)*1=9),LEFT(tabDaten[[#This Row],[Grp]],2),LEFT(tabDaten[[#This Row],[Grp]],1))</f>
        <v>6</v>
      </c>
      <c r="J2788" s="19" t="str">
        <f>VLOOKUP(tabDaten[[#This Row],[GrpKurz]],tabGruppierung[],2,FALSE)</f>
        <v>A   Sächlicher Verwaltungs- und Betriebsaufwand</v>
      </c>
      <c r="K278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2210-650000/20    Post- und Fernmeldegebühren   </v>
      </c>
      <c r="L2788" s="20">
        <f>IF(OR(tabDaten[[#This Row],[art]]="00",tabDaten[[#This Row],[art]]="10"),tabDaten[[#This Row],[Plan]],tabDaten[[#This Row],[Plan]]*-1)</f>
        <v>0</v>
      </c>
      <c r="M2788" s="21">
        <f>IF(OR(tabDaten[[#This Row],[art]]="00",tabDaten[[#This Row],[art]]="10",tabDaten[[#This Row],[art]]="60",tabDaten[[#This Row],[art]]="70"),tabDaten[[#This Row],[Rechnung]],tabDaten[[#This Row],[Rechnung]]*-1)</f>
        <v>-891.44</v>
      </c>
      <c r="N2788" s="44">
        <v>1</v>
      </c>
      <c r="O2788" s="45" t="s">
        <v>1336</v>
      </c>
      <c r="P2788" s="45" t="s">
        <v>1076</v>
      </c>
      <c r="Q2788" s="45" t="s">
        <v>1724</v>
      </c>
      <c r="R2788" s="45" t="s">
        <v>1058</v>
      </c>
      <c r="S2788" s="45" t="s">
        <v>1546</v>
      </c>
      <c r="T2788" s="44" t="s">
        <v>1920</v>
      </c>
      <c r="U2788" s="46">
        <v>0</v>
      </c>
      <c r="V2788" s="46">
        <v>891.44</v>
      </c>
    </row>
    <row r="2789" spans="2:22" x14ac:dyDescent="0.2">
      <c r="B2789" s="19" t="str">
        <f>IF(tabDaten[[#This Row],[MandNr]]="","Fehler",IF(tabDaten[[#This Row],[MandNr]]=1,"1 Stadt Bad Rappenau","2 Eigenbetrieb Stadtenwässerung"))</f>
        <v>1 Stadt Bad Rappenau</v>
      </c>
      <c r="C2789" s="19" t="str">
        <f>IF(OR(tabDaten[[#This Row],[art]]="00",tabDaten[[#This Row],[art]]="01",tabDaten[[#This Row],[art]]="60",tabDaten[[#This Row],[art]]="61"),"0 Verwaltungshaushalt","1 Vermögenshaushalt")</f>
        <v>0 Verwaltungshaushalt</v>
      </c>
      <c r="D2789" s="19" t="str">
        <f>VLOOKUP(tabDaten[[#This Row],[art]],tabKontenart[],2,FALSE)</f>
        <v>01 Ausgaben VerwaltungsHH</v>
      </c>
      <c r="E2789" s="19" t="str">
        <f>LEFT(tabDaten[[#This Row],[Gld]],1) &amp; "    " &amp;VLOOKUP((tabDaten[[#This Row],[MandNr]]&amp;"x"&amp;LEFT(tabDaten[[#This Row],[Gld]],1)),tabGliederung[],2,FALSE)</f>
        <v xml:space="preserve">2    Schulen </v>
      </c>
      <c r="F2789" s="19" t="str">
        <f>LEFT(tabDaten[[#This Row],[Gld]],2) &amp; "    " &amp;VLOOKUP((tabDaten[[#This Row],[MandNr]]&amp;"x"&amp;LEFT(tabDaten[[#This Row],[Gld]],2)),tabGliederung[],2,FALSE)</f>
        <v xml:space="preserve">22    Realschulen </v>
      </c>
      <c r="G278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2789" s="19" t="str">
        <f>LEFT(tabDaten[[#This Row],[Gld]],4) &amp; "    " &amp;VLOOKUP((tabDaten[[#This Row],[MandNr]]&amp;"x"&amp;LEFT(tabDaten[[#This Row],[Gld]],4)),tabGliederung[],2,FALSE)</f>
        <v xml:space="preserve">2210    Realschule </v>
      </c>
      <c r="I2789" s="19" t="str">
        <f>IF(OR(LEFT(tabDaten[[#This Row],[Grp]],1)*1=3,LEFT(tabDaten[[#This Row],[Grp]],1)*1=9),LEFT(tabDaten[[#This Row],[Grp]],2),LEFT(tabDaten[[#This Row],[Grp]],1))</f>
        <v>6</v>
      </c>
      <c r="J2789" s="19" t="str">
        <f>VLOOKUP(tabDaten[[#This Row],[GrpKurz]],tabGruppierung[],2,FALSE)</f>
        <v>A   Sächlicher Verwaltungs- und Betriebsaufwand</v>
      </c>
      <c r="K278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2210-650000/40    Dienstreisen   </v>
      </c>
      <c r="L2789" s="20">
        <f>IF(OR(tabDaten[[#This Row],[art]]="00",tabDaten[[#This Row],[art]]="10"),tabDaten[[#This Row],[Plan]],tabDaten[[#This Row],[Plan]]*-1)</f>
        <v>0</v>
      </c>
      <c r="M2789" s="21">
        <f>IF(OR(tabDaten[[#This Row],[art]]="00",tabDaten[[#This Row],[art]]="10",tabDaten[[#This Row],[art]]="60",tabDaten[[#This Row],[art]]="70"),tabDaten[[#This Row],[Rechnung]],tabDaten[[#This Row],[Rechnung]]*-1)</f>
        <v>-6.68</v>
      </c>
      <c r="N2789" s="44">
        <v>1</v>
      </c>
      <c r="O2789" s="45" t="s">
        <v>1336</v>
      </c>
      <c r="P2789" s="45" t="s">
        <v>1076</v>
      </c>
      <c r="Q2789" s="45" t="s">
        <v>1724</v>
      </c>
      <c r="R2789" s="45" t="s">
        <v>1145</v>
      </c>
      <c r="S2789" s="45" t="s">
        <v>1546</v>
      </c>
      <c r="T2789" s="44" t="s">
        <v>1922</v>
      </c>
      <c r="U2789" s="46">
        <v>0</v>
      </c>
      <c r="V2789" s="46">
        <v>6.68</v>
      </c>
    </row>
    <row r="2790" spans="2:22" x14ac:dyDescent="0.2">
      <c r="B2790" s="19" t="str">
        <f>IF(tabDaten[[#This Row],[MandNr]]="","Fehler",IF(tabDaten[[#This Row],[MandNr]]=1,"1 Stadt Bad Rappenau","2 Eigenbetrieb Stadtenwässerung"))</f>
        <v>1 Stadt Bad Rappenau</v>
      </c>
      <c r="C2790" s="19" t="str">
        <f>IF(OR(tabDaten[[#This Row],[art]]="00",tabDaten[[#This Row],[art]]="01",tabDaten[[#This Row],[art]]="60",tabDaten[[#This Row],[art]]="61"),"0 Verwaltungshaushalt","1 Vermögenshaushalt")</f>
        <v>0 Verwaltungshaushalt</v>
      </c>
      <c r="D2790" s="19" t="str">
        <f>VLOOKUP(tabDaten[[#This Row],[art]],tabKontenart[],2,FALSE)</f>
        <v>01 Ausgaben VerwaltungsHH</v>
      </c>
      <c r="E2790" s="19" t="str">
        <f>LEFT(tabDaten[[#This Row],[Gld]],1) &amp; "    " &amp;VLOOKUP((tabDaten[[#This Row],[MandNr]]&amp;"x"&amp;LEFT(tabDaten[[#This Row],[Gld]],1)),tabGliederung[],2,FALSE)</f>
        <v xml:space="preserve">2    Schulen </v>
      </c>
      <c r="F2790" s="19" t="str">
        <f>LEFT(tabDaten[[#This Row],[Gld]],2) &amp; "    " &amp;VLOOKUP((tabDaten[[#This Row],[MandNr]]&amp;"x"&amp;LEFT(tabDaten[[#This Row],[Gld]],2)),tabGliederung[],2,FALSE)</f>
        <v xml:space="preserve">22    Realschulen </v>
      </c>
      <c r="G279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2790" s="19" t="str">
        <f>LEFT(tabDaten[[#This Row],[Gld]],4) &amp; "    " &amp;VLOOKUP((tabDaten[[#This Row],[MandNr]]&amp;"x"&amp;LEFT(tabDaten[[#This Row],[Gld]],4)),tabGliederung[],2,FALSE)</f>
        <v xml:space="preserve">2210    Realschule </v>
      </c>
      <c r="I2790" s="19" t="str">
        <f>IF(OR(LEFT(tabDaten[[#This Row],[Grp]],1)*1=3,LEFT(tabDaten[[#This Row],[Grp]],1)*1=9),LEFT(tabDaten[[#This Row],[Grp]],2),LEFT(tabDaten[[#This Row],[Grp]],1))</f>
        <v>6</v>
      </c>
      <c r="J2790" s="19" t="str">
        <f>VLOOKUP(tabDaten[[#This Row],[GrpKurz]],tabGruppierung[],2,FALSE)</f>
        <v>A   Sächlicher Verwaltungs- und Betriebsaufwand</v>
      </c>
      <c r="K279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2210-650000/80    sonstige Geschäftsausgaben   </v>
      </c>
      <c r="L2790" s="20">
        <f>IF(OR(tabDaten[[#This Row],[art]]="00",tabDaten[[#This Row],[art]]="10"),tabDaten[[#This Row],[Plan]],tabDaten[[#This Row],[Plan]]*-1)</f>
        <v>0</v>
      </c>
      <c r="M2790" s="21">
        <f>IF(OR(tabDaten[[#This Row],[art]]="00",tabDaten[[#This Row],[art]]="10",tabDaten[[#This Row],[art]]="60",tabDaten[[#This Row],[art]]="70"),tabDaten[[#This Row],[Rechnung]],tabDaten[[#This Row],[Rechnung]]*-1)</f>
        <v>-19.899999999999999</v>
      </c>
      <c r="N2790" s="44">
        <v>1</v>
      </c>
      <c r="O2790" s="45" t="s">
        <v>1336</v>
      </c>
      <c r="P2790" s="45" t="s">
        <v>1076</v>
      </c>
      <c r="Q2790" s="45" t="s">
        <v>1724</v>
      </c>
      <c r="R2790" s="45" t="s">
        <v>1425</v>
      </c>
      <c r="S2790" s="45" t="s">
        <v>1546</v>
      </c>
      <c r="T2790" s="44" t="s">
        <v>1921</v>
      </c>
      <c r="U2790" s="46">
        <v>0</v>
      </c>
      <c r="V2790" s="46">
        <v>19.899999999999999</v>
      </c>
    </row>
    <row r="2791" spans="2:22" x14ac:dyDescent="0.2">
      <c r="B2791" s="19" t="str">
        <f>IF(tabDaten[[#This Row],[MandNr]]="","Fehler",IF(tabDaten[[#This Row],[MandNr]]=1,"1 Stadt Bad Rappenau","2 Eigenbetrieb Stadtenwässerung"))</f>
        <v>1 Stadt Bad Rappenau</v>
      </c>
      <c r="C2791" s="19" t="str">
        <f>IF(OR(tabDaten[[#This Row],[art]]="00",tabDaten[[#This Row],[art]]="01",tabDaten[[#This Row],[art]]="60",tabDaten[[#This Row],[art]]="61"),"0 Verwaltungshaushalt","1 Vermögenshaushalt")</f>
        <v>0 Verwaltungshaushalt</v>
      </c>
      <c r="D2791" s="19" t="str">
        <f>VLOOKUP(tabDaten[[#This Row],[art]],tabKontenart[],2,FALSE)</f>
        <v>01 Ausgaben VerwaltungsHH</v>
      </c>
      <c r="E2791" s="19" t="str">
        <f>LEFT(tabDaten[[#This Row],[Gld]],1) &amp; "    " &amp;VLOOKUP((tabDaten[[#This Row],[MandNr]]&amp;"x"&amp;LEFT(tabDaten[[#This Row],[Gld]],1)),tabGliederung[],2,FALSE)</f>
        <v xml:space="preserve">2    Schulen </v>
      </c>
      <c r="F2791" s="19" t="str">
        <f>LEFT(tabDaten[[#This Row],[Gld]],2) &amp; "    " &amp;VLOOKUP((tabDaten[[#This Row],[MandNr]]&amp;"x"&amp;LEFT(tabDaten[[#This Row],[Gld]],2)),tabGliederung[],2,FALSE)</f>
        <v xml:space="preserve">22    Realschulen </v>
      </c>
      <c r="G279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2791" s="19" t="str">
        <f>LEFT(tabDaten[[#This Row],[Gld]],4) &amp; "    " &amp;VLOOKUP((tabDaten[[#This Row],[MandNr]]&amp;"x"&amp;LEFT(tabDaten[[#This Row],[Gld]],4)),tabGliederung[],2,FALSE)</f>
        <v xml:space="preserve">2210    Realschule </v>
      </c>
      <c r="I2791" s="19" t="str">
        <f>IF(OR(LEFT(tabDaten[[#This Row],[Grp]],1)*1=3,LEFT(tabDaten[[#This Row],[Grp]],1)*1=9),LEFT(tabDaten[[#This Row],[Grp]],2),LEFT(tabDaten[[#This Row],[Grp]],1))</f>
        <v>6</v>
      </c>
      <c r="J2791" s="19" t="str">
        <f>VLOOKUP(tabDaten[[#This Row],[GrpKurz]],tabGruppierung[],2,FALSE)</f>
        <v>A   Sächlicher Verwaltungs- und Betriebsaufwand</v>
      </c>
      <c r="K279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2210-679000/10    Bauhof   </v>
      </c>
      <c r="L2791" s="20">
        <f>IF(OR(tabDaten[[#This Row],[art]]="00",tabDaten[[#This Row],[art]]="10"),tabDaten[[#This Row],[Plan]],tabDaten[[#This Row],[Plan]]*-1)</f>
        <v>0</v>
      </c>
      <c r="M2791" s="21">
        <f>IF(OR(tabDaten[[#This Row],[art]]="00",tabDaten[[#This Row],[art]]="10",tabDaten[[#This Row],[art]]="60",tabDaten[[#This Row],[art]]="70"),tabDaten[[#This Row],[Rechnung]],tabDaten[[#This Row],[Rechnung]]*-1)</f>
        <v>-4826.6499999999996</v>
      </c>
      <c r="N2791" s="44">
        <v>1</v>
      </c>
      <c r="O2791" s="45" t="s">
        <v>1336</v>
      </c>
      <c r="P2791" s="45" t="s">
        <v>1076</v>
      </c>
      <c r="Q2791" s="45" t="s">
        <v>1728</v>
      </c>
      <c r="R2791" s="45" t="s">
        <v>1024</v>
      </c>
      <c r="S2791" s="45" t="s">
        <v>1546</v>
      </c>
      <c r="T2791" s="44" t="s">
        <v>1924</v>
      </c>
      <c r="U2791" s="46">
        <v>0</v>
      </c>
      <c r="V2791" s="46">
        <v>4826.6499999999996</v>
      </c>
    </row>
    <row r="2792" spans="2:22" x14ac:dyDescent="0.2">
      <c r="B2792" s="19" t="str">
        <f>IF(tabDaten[[#This Row],[MandNr]]="","Fehler",IF(tabDaten[[#This Row],[MandNr]]=1,"1 Stadt Bad Rappenau","2 Eigenbetrieb Stadtenwässerung"))</f>
        <v>1 Stadt Bad Rappenau</v>
      </c>
      <c r="C2792" s="19" t="str">
        <f>IF(OR(tabDaten[[#This Row],[art]]="00",tabDaten[[#This Row],[art]]="01",tabDaten[[#This Row],[art]]="60",tabDaten[[#This Row],[art]]="61"),"0 Verwaltungshaushalt","1 Vermögenshaushalt")</f>
        <v>0 Verwaltungshaushalt</v>
      </c>
      <c r="D2792" s="19" t="str">
        <f>VLOOKUP(tabDaten[[#This Row],[art]],tabKontenart[],2,FALSE)</f>
        <v>01 Ausgaben VerwaltungsHH</v>
      </c>
      <c r="E2792" s="19" t="str">
        <f>LEFT(tabDaten[[#This Row],[Gld]],1) &amp; "    " &amp;VLOOKUP((tabDaten[[#This Row],[MandNr]]&amp;"x"&amp;LEFT(tabDaten[[#This Row],[Gld]],1)),tabGliederung[],2,FALSE)</f>
        <v xml:space="preserve">2    Schulen </v>
      </c>
      <c r="F2792" s="19" t="str">
        <f>LEFT(tabDaten[[#This Row],[Gld]],2) &amp; "    " &amp;VLOOKUP((tabDaten[[#This Row],[MandNr]]&amp;"x"&amp;LEFT(tabDaten[[#This Row],[Gld]],2)),tabGliederung[],2,FALSE)</f>
        <v xml:space="preserve">22    Realschulen </v>
      </c>
      <c r="G279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221    Realschulen </v>
      </c>
      <c r="H2792" s="19" t="str">
        <f>LEFT(tabDaten[[#This Row],[Gld]],4) &amp; "    " &amp;VLOOKUP((tabDaten[[#This Row],[MandNr]]&amp;"x"&amp;LEFT(tabDaten[[#This Row],[Gld]],4)),tabGliederung[],2,FALSE)</f>
        <v xml:space="preserve">2210    Realschule </v>
      </c>
      <c r="I2792" s="19" t="str">
        <f>IF(OR(LEFT(tabDaten[[#This Row],[Grp]],1)*1=3,LEFT(tabDaten[[#This Row],[Grp]],1)*1=9),LEFT(tabDaten[[#This Row],[Grp]],2),LEFT(tabDaten[[#This Row],[Grp]],1))</f>
        <v>6</v>
      </c>
      <c r="J2792" s="19" t="str">
        <f>VLOOKUP(tabDaten[[#This Row],[GrpKurz]],tabGruppierung[],2,FALSE)</f>
        <v>A   Sächlicher Verwaltungs- und Betriebsaufwand</v>
      </c>
      <c r="K279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2210-679000/20    Gebäudenutzung (Sporthallen u.ä.)   </v>
      </c>
      <c r="L2792" s="20">
        <f>IF(OR(tabDaten[[#This Row],[art]]="00",tabDaten[[#This Row],[art]]="10"),tabDaten[[#This Row],[Plan]],tabDaten[[#This Row],[Plan]]*-1)</f>
        <v>0</v>
      </c>
      <c r="M2792" s="21">
        <f>IF(OR(tabDaten[[#This Row],[art]]="00",tabDaten[[#This Row],[art]]="10",tabDaten[[#This Row],[art]]="60",tabDaten[[#This Row],[art]]="70"),tabDaten[[#This Row],[Rechnung]],tabDaten[[#This Row],[Rechnung]]*-1)</f>
        <v>-115202.58</v>
      </c>
      <c r="N2792" s="44">
        <v>1</v>
      </c>
      <c r="O2792" s="45" t="s">
        <v>1336</v>
      </c>
      <c r="P2792" s="45" t="s">
        <v>1076</v>
      </c>
      <c r="Q2792" s="45" t="s">
        <v>1728</v>
      </c>
      <c r="R2792" s="45" t="s">
        <v>1058</v>
      </c>
      <c r="S2792" s="45" t="s">
        <v>1546</v>
      </c>
      <c r="T2792" s="44" t="s">
        <v>1925</v>
      </c>
      <c r="U2792" s="46">
        <v>0</v>
      </c>
      <c r="V2792" s="46">
        <v>115202.58</v>
      </c>
    </row>
    <row r="2793" spans="2:22" x14ac:dyDescent="0.2">
      <c r="B2793" s="19" t="str">
        <f>IF(tabDaten[[#This Row],[MandNr]]="","Fehler",IF(tabDaten[[#This Row],[MandNr]]=1,"1 Stadt Bad Rappenau","2 Eigenbetrieb Stadtenwässerung"))</f>
        <v>1 Stadt Bad Rappenau</v>
      </c>
      <c r="C2793" s="19" t="str">
        <f>IF(OR(tabDaten[[#This Row],[art]]="00",tabDaten[[#This Row],[art]]="01",tabDaten[[#This Row],[art]]="60",tabDaten[[#This Row],[art]]="61"),"0 Verwaltungshaushalt","1 Vermögenshaushalt")</f>
        <v>0 Verwaltungshaushalt</v>
      </c>
      <c r="D2793" s="19" t="str">
        <f>VLOOKUP(tabDaten[[#This Row],[art]],tabKontenart[],2,FALSE)</f>
        <v>01 Ausgaben VerwaltungsHH</v>
      </c>
      <c r="E2793" s="19" t="str">
        <f>LEFT(tabDaten[[#This Row],[Gld]],1) &amp; "    " &amp;VLOOKUP((tabDaten[[#This Row],[MandNr]]&amp;"x"&amp;LEFT(tabDaten[[#This Row],[Gld]],1)),tabGliederung[],2,FALSE)</f>
        <v xml:space="preserve">2    Schulen </v>
      </c>
      <c r="F2793" s="19" t="str">
        <f>LEFT(tabDaten[[#This Row],[Gld]],2) &amp; "    " &amp;VLOOKUP((tabDaten[[#This Row],[MandNr]]&amp;"x"&amp;LEFT(tabDaten[[#This Row],[Gld]],2)),tabGliederung[],2,FALSE)</f>
        <v xml:space="preserve">27    Sonderschulen </v>
      </c>
      <c r="G279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2793" s="19" t="str">
        <f>LEFT(tabDaten[[#This Row],[Gld]],4) &amp; "    " &amp;VLOOKUP((tabDaten[[#This Row],[MandNr]]&amp;"x"&amp;LEFT(tabDaten[[#This Row],[Gld]],4)),tabGliederung[],2,FALSE)</f>
        <v>2700    Albert-Schweitzer-Schule  (Förderschule)</v>
      </c>
      <c r="I2793" s="19" t="str">
        <f>IF(OR(LEFT(tabDaten[[#This Row],[Grp]],1)*1=3,LEFT(tabDaten[[#This Row],[Grp]],1)*1=9),LEFT(tabDaten[[#This Row],[Grp]],2),LEFT(tabDaten[[#This Row],[Grp]],1))</f>
        <v>6</v>
      </c>
      <c r="J2793" s="19" t="str">
        <f>VLOOKUP(tabDaten[[#This Row],[GrpKurz]],tabGruppierung[],2,FALSE)</f>
        <v>A   Sächlicher Verwaltungs- und Betriebsaufwand</v>
      </c>
      <c r="K279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2700-650000/10    Bücher und Zeitschriften   </v>
      </c>
      <c r="L2793" s="20">
        <f>IF(OR(tabDaten[[#This Row],[art]]="00",tabDaten[[#This Row],[art]]="10"),tabDaten[[#This Row],[Plan]],tabDaten[[#This Row],[Plan]]*-1)</f>
        <v>0</v>
      </c>
      <c r="M2793" s="21">
        <f>IF(OR(tabDaten[[#This Row],[art]]="00",tabDaten[[#This Row],[art]]="10",tabDaten[[#This Row],[art]]="60",tabDaten[[#This Row],[art]]="70"),tabDaten[[#This Row],[Rechnung]],tabDaten[[#This Row],[Rechnung]]*-1)</f>
        <v>-26.64</v>
      </c>
      <c r="N2793" s="44">
        <v>1</v>
      </c>
      <c r="O2793" s="45" t="s">
        <v>1336</v>
      </c>
      <c r="P2793" s="45" t="s">
        <v>1086</v>
      </c>
      <c r="Q2793" s="45" t="s">
        <v>1724</v>
      </c>
      <c r="R2793" s="45" t="s">
        <v>1024</v>
      </c>
      <c r="S2793" s="45" t="s">
        <v>1546</v>
      </c>
      <c r="T2793" s="44" t="s">
        <v>1919</v>
      </c>
      <c r="U2793" s="46">
        <v>0</v>
      </c>
      <c r="V2793" s="46">
        <v>26.64</v>
      </c>
    </row>
    <row r="2794" spans="2:22" x14ac:dyDescent="0.2">
      <c r="B2794" s="19" t="str">
        <f>IF(tabDaten[[#This Row],[MandNr]]="","Fehler",IF(tabDaten[[#This Row],[MandNr]]=1,"1 Stadt Bad Rappenau","2 Eigenbetrieb Stadtenwässerung"))</f>
        <v>1 Stadt Bad Rappenau</v>
      </c>
      <c r="C2794" s="19" t="str">
        <f>IF(OR(tabDaten[[#This Row],[art]]="00",tabDaten[[#This Row],[art]]="01",tabDaten[[#This Row],[art]]="60",tabDaten[[#This Row],[art]]="61"),"0 Verwaltungshaushalt","1 Vermögenshaushalt")</f>
        <v>0 Verwaltungshaushalt</v>
      </c>
      <c r="D2794" s="19" t="str">
        <f>VLOOKUP(tabDaten[[#This Row],[art]],tabKontenart[],2,FALSE)</f>
        <v>01 Ausgaben VerwaltungsHH</v>
      </c>
      <c r="E2794" s="19" t="str">
        <f>LEFT(tabDaten[[#This Row],[Gld]],1) &amp; "    " &amp;VLOOKUP((tabDaten[[#This Row],[MandNr]]&amp;"x"&amp;LEFT(tabDaten[[#This Row],[Gld]],1)),tabGliederung[],2,FALSE)</f>
        <v xml:space="preserve">2    Schulen </v>
      </c>
      <c r="F2794" s="19" t="str">
        <f>LEFT(tabDaten[[#This Row],[Gld]],2) &amp; "    " &amp;VLOOKUP((tabDaten[[#This Row],[MandNr]]&amp;"x"&amp;LEFT(tabDaten[[#This Row],[Gld]],2)),tabGliederung[],2,FALSE)</f>
        <v xml:space="preserve">27    Sonderschulen </v>
      </c>
      <c r="G279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2794" s="19" t="str">
        <f>LEFT(tabDaten[[#This Row],[Gld]],4) &amp; "    " &amp;VLOOKUP((tabDaten[[#This Row],[MandNr]]&amp;"x"&amp;LEFT(tabDaten[[#This Row],[Gld]],4)),tabGliederung[],2,FALSE)</f>
        <v>2700    Albert-Schweitzer-Schule  (Förderschule)</v>
      </c>
      <c r="I2794" s="19" t="str">
        <f>IF(OR(LEFT(tabDaten[[#This Row],[Grp]],1)*1=3,LEFT(tabDaten[[#This Row],[Grp]],1)*1=9),LEFT(tabDaten[[#This Row],[Grp]],2),LEFT(tabDaten[[#This Row],[Grp]],1))</f>
        <v>6</v>
      </c>
      <c r="J2794" s="19" t="str">
        <f>VLOOKUP(tabDaten[[#This Row],[GrpKurz]],tabGruppierung[],2,FALSE)</f>
        <v>A   Sächlicher Verwaltungs- und Betriebsaufwand</v>
      </c>
      <c r="K279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2700-650000/20    Post- und Fernmeldegebühren   </v>
      </c>
      <c r="L2794" s="20">
        <f>IF(OR(tabDaten[[#This Row],[art]]="00",tabDaten[[#This Row],[art]]="10"),tabDaten[[#This Row],[Plan]],tabDaten[[#This Row],[Plan]]*-1)</f>
        <v>0</v>
      </c>
      <c r="M2794" s="21">
        <f>IF(OR(tabDaten[[#This Row],[art]]="00",tabDaten[[#This Row],[art]]="10",tabDaten[[#This Row],[art]]="60",tabDaten[[#This Row],[art]]="70"),tabDaten[[#This Row],[Rechnung]],tabDaten[[#This Row],[Rechnung]]*-1)</f>
        <v>-1639.33</v>
      </c>
      <c r="N2794" s="44">
        <v>1</v>
      </c>
      <c r="O2794" s="45" t="s">
        <v>1336</v>
      </c>
      <c r="P2794" s="45" t="s">
        <v>1086</v>
      </c>
      <c r="Q2794" s="45" t="s">
        <v>1724</v>
      </c>
      <c r="R2794" s="45" t="s">
        <v>1058</v>
      </c>
      <c r="S2794" s="45" t="s">
        <v>1546</v>
      </c>
      <c r="T2794" s="44" t="s">
        <v>1920</v>
      </c>
      <c r="U2794" s="46">
        <v>0</v>
      </c>
      <c r="V2794" s="46">
        <v>1639.33</v>
      </c>
    </row>
    <row r="2795" spans="2:22" x14ac:dyDescent="0.2">
      <c r="B2795" s="19" t="str">
        <f>IF(tabDaten[[#This Row],[MandNr]]="","Fehler",IF(tabDaten[[#This Row],[MandNr]]=1,"1 Stadt Bad Rappenau","2 Eigenbetrieb Stadtenwässerung"))</f>
        <v>1 Stadt Bad Rappenau</v>
      </c>
      <c r="C2795" s="19" t="str">
        <f>IF(OR(tabDaten[[#This Row],[art]]="00",tabDaten[[#This Row],[art]]="01",tabDaten[[#This Row],[art]]="60",tabDaten[[#This Row],[art]]="61"),"0 Verwaltungshaushalt","1 Vermögenshaushalt")</f>
        <v>0 Verwaltungshaushalt</v>
      </c>
      <c r="D2795" s="19" t="str">
        <f>VLOOKUP(tabDaten[[#This Row],[art]],tabKontenart[],2,FALSE)</f>
        <v>01 Ausgaben VerwaltungsHH</v>
      </c>
      <c r="E2795" s="19" t="str">
        <f>LEFT(tabDaten[[#This Row],[Gld]],1) &amp; "    " &amp;VLOOKUP((tabDaten[[#This Row],[MandNr]]&amp;"x"&amp;LEFT(tabDaten[[#This Row],[Gld]],1)),tabGliederung[],2,FALSE)</f>
        <v xml:space="preserve">2    Schulen </v>
      </c>
      <c r="F2795" s="19" t="str">
        <f>LEFT(tabDaten[[#This Row],[Gld]],2) &amp; "    " &amp;VLOOKUP((tabDaten[[#This Row],[MandNr]]&amp;"x"&amp;LEFT(tabDaten[[#This Row],[Gld]],2)),tabGliederung[],2,FALSE)</f>
        <v xml:space="preserve">27    Sonderschulen </v>
      </c>
      <c r="G279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2795" s="19" t="str">
        <f>LEFT(tabDaten[[#This Row],[Gld]],4) &amp; "    " &amp;VLOOKUP((tabDaten[[#This Row],[MandNr]]&amp;"x"&amp;LEFT(tabDaten[[#This Row],[Gld]],4)),tabGliederung[],2,FALSE)</f>
        <v>2700    Albert-Schweitzer-Schule  (Förderschule)</v>
      </c>
      <c r="I2795" s="19" t="str">
        <f>IF(OR(LEFT(tabDaten[[#This Row],[Grp]],1)*1=3,LEFT(tabDaten[[#This Row],[Grp]],1)*1=9),LEFT(tabDaten[[#This Row],[Grp]],2),LEFT(tabDaten[[#This Row],[Grp]],1))</f>
        <v>6</v>
      </c>
      <c r="J2795" s="19" t="str">
        <f>VLOOKUP(tabDaten[[#This Row],[GrpKurz]],tabGruppierung[],2,FALSE)</f>
        <v>A   Sächlicher Verwaltungs- und Betriebsaufwand</v>
      </c>
      <c r="K279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2700-650000/40    Dienstreisen   </v>
      </c>
      <c r="L2795" s="20">
        <f>IF(OR(tabDaten[[#This Row],[art]]="00",tabDaten[[#This Row],[art]]="10"),tabDaten[[#This Row],[Plan]],tabDaten[[#This Row],[Plan]]*-1)</f>
        <v>0</v>
      </c>
      <c r="M2795" s="21">
        <f>IF(OR(tabDaten[[#This Row],[art]]="00",tabDaten[[#This Row],[art]]="10",tabDaten[[#This Row],[art]]="60",tabDaten[[#This Row],[art]]="70"),tabDaten[[#This Row],[Rechnung]],tabDaten[[#This Row],[Rechnung]]*-1)</f>
        <v>-115.94</v>
      </c>
      <c r="N2795" s="44">
        <v>1</v>
      </c>
      <c r="O2795" s="45" t="s">
        <v>1336</v>
      </c>
      <c r="P2795" s="45" t="s">
        <v>1086</v>
      </c>
      <c r="Q2795" s="45" t="s">
        <v>1724</v>
      </c>
      <c r="R2795" s="45" t="s">
        <v>1145</v>
      </c>
      <c r="S2795" s="45" t="s">
        <v>1546</v>
      </c>
      <c r="T2795" s="44" t="s">
        <v>1922</v>
      </c>
      <c r="U2795" s="46">
        <v>0</v>
      </c>
      <c r="V2795" s="46">
        <v>115.94</v>
      </c>
    </row>
    <row r="2796" spans="2:22" x14ac:dyDescent="0.2">
      <c r="B2796" s="19" t="str">
        <f>IF(tabDaten[[#This Row],[MandNr]]="","Fehler",IF(tabDaten[[#This Row],[MandNr]]=1,"1 Stadt Bad Rappenau","2 Eigenbetrieb Stadtenwässerung"))</f>
        <v>1 Stadt Bad Rappenau</v>
      </c>
      <c r="C2796" s="19" t="str">
        <f>IF(OR(tabDaten[[#This Row],[art]]="00",tabDaten[[#This Row],[art]]="01",tabDaten[[#This Row],[art]]="60",tabDaten[[#This Row],[art]]="61"),"0 Verwaltungshaushalt","1 Vermögenshaushalt")</f>
        <v>0 Verwaltungshaushalt</v>
      </c>
      <c r="D2796" s="19" t="str">
        <f>VLOOKUP(tabDaten[[#This Row],[art]],tabKontenart[],2,FALSE)</f>
        <v>01 Ausgaben VerwaltungsHH</v>
      </c>
      <c r="E2796" s="19" t="str">
        <f>LEFT(tabDaten[[#This Row],[Gld]],1) &amp; "    " &amp;VLOOKUP((tabDaten[[#This Row],[MandNr]]&amp;"x"&amp;LEFT(tabDaten[[#This Row],[Gld]],1)),tabGliederung[],2,FALSE)</f>
        <v xml:space="preserve">2    Schulen </v>
      </c>
      <c r="F2796" s="19" t="str">
        <f>LEFT(tabDaten[[#This Row],[Gld]],2) &amp; "    " &amp;VLOOKUP((tabDaten[[#This Row],[MandNr]]&amp;"x"&amp;LEFT(tabDaten[[#This Row],[Gld]],2)),tabGliederung[],2,FALSE)</f>
        <v xml:space="preserve">27    Sonderschulen </v>
      </c>
      <c r="G279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2796" s="19" t="str">
        <f>LEFT(tabDaten[[#This Row],[Gld]],4) &amp; "    " &amp;VLOOKUP((tabDaten[[#This Row],[MandNr]]&amp;"x"&amp;LEFT(tabDaten[[#This Row],[Gld]],4)),tabGliederung[],2,FALSE)</f>
        <v>2700    Albert-Schweitzer-Schule  (Förderschule)</v>
      </c>
      <c r="I2796" s="19" t="str">
        <f>IF(OR(LEFT(tabDaten[[#This Row],[Grp]],1)*1=3,LEFT(tabDaten[[#This Row],[Grp]],1)*1=9),LEFT(tabDaten[[#This Row],[Grp]],2),LEFT(tabDaten[[#This Row],[Grp]],1))</f>
        <v>6</v>
      </c>
      <c r="J2796" s="19" t="str">
        <f>VLOOKUP(tabDaten[[#This Row],[GrpKurz]],tabGruppierung[],2,FALSE)</f>
        <v>A   Sächlicher Verwaltungs- und Betriebsaufwand</v>
      </c>
      <c r="K279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2700-650000/80    sonstige Geschäftsausgaben   </v>
      </c>
      <c r="L2796" s="20">
        <f>IF(OR(tabDaten[[#This Row],[art]]="00",tabDaten[[#This Row],[art]]="10"),tabDaten[[#This Row],[Plan]],tabDaten[[#This Row],[Plan]]*-1)</f>
        <v>0</v>
      </c>
      <c r="M2796" s="21">
        <f>IF(OR(tabDaten[[#This Row],[art]]="00",tabDaten[[#This Row],[art]]="10",tabDaten[[#This Row],[art]]="60",tabDaten[[#This Row],[art]]="70"),tabDaten[[#This Row],[Rechnung]],tabDaten[[#This Row],[Rechnung]]*-1)</f>
        <v>-69.959999999999994</v>
      </c>
      <c r="N2796" s="44">
        <v>1</v>
      </c>
      <c r="O2796" s="45" t="s">
        <v>1336</v>
      </c>
      <c r="P2796" s="45" t="s">
        <v>1086</v>
      </c>
      <c r="Q2796" s="45" t="s">
        <v>1724</v>
      </c>
      <c r="R2796" s="45" t="s">
        <v>1425</v>
      </c>
      <c r="S2796" s="45" t="s">
        <v>1546</v>
      </c>
      <c r="T2796" s="44" t="s">
        <v>1921</v>
      </c>
      <c r="U2796" s="46">
        <v>0</v>
      </c>
      <c r="V2796" s="46">
        <v>69.959999999999994</v>
      </c>
    </row>
    <row r="2797" spans="2:22" x14ac:dyDescent="0.2">
      <c r="B2797" s="19" t="str">
        <f>IF(tabDaten[[#This Row],[MandNr]]="","Fehler",IF(tabDaten[[#This Row],[MandNr]]=1,"1 Stadt Bad Rappenau","2 Eigenbetrieb Stadtenwässerung"))</f>
        <v>1 Stadt Bad Rappenau</v>
      </c>
      <c r="C2797" s="19" t="str">
        <f>IF(OR(tabDaten[[#This Row],[art]]="00",tabDaten[[#This Row],[art]]="01",tabDaten[[#This Row],[art]]="60",tabDaten[[#This Row],[art]]="61"),"0 Verwaltungshaushalt","1 Vermögenshaushalt")</f>
        <v>0 Verwaltungshaushalt</v>
      </c>
      <c r="D2797" s="19" t="str">
        <f>VLOOKUP(tabDaten[[#This Row],[art]],tabKontenart[],2,FALSE)</f>
        <v>01 Ausgaben VerwaltungsHH</v>
      </c>
      <c r="E2797" s="19" t="str">
        <f>LEFT(tabDaten[[#This Row],[Gld]],1) &amp; "    " &amp;VLOOKUP((tabDaten[[#This Row],[MandNr]]&amp;"x"&amp;LEFT(tabDaten[[#This Row],[Gld]],1)),tabGliederung[],2,FALSE)</f>
        <v xml:space="preserve">2    Schulen </v>
      </c>
      <c r="F2797" s="19" t="str">
        <f>LEFT(tabDaten[[#This Row],[Gld]],2) &amp; "    " &amp;VLOOKUP((tabDaten[[#This Row],[MandNr]]&amp;"x"&amp;LEFT(tabDaten[[#This Row],[Gld]],2)),tabGliederung[],2,FALSE)</f>
        <v xml:space="preserve">27    Sonderschulen </v>
      </c>
      <c r="G279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2797" s="19" t="str">
        <f>LEFT(tabDaten[[#This Row],[Gld]],4) &amp; "    " &amp;VLOOKUP((tabDaten[[#This Row],[MandNr]]&amp;"x"&amp;LEFT(tabDaten[[#This Row],[Gld]],4)),tabGliederung[],2,FALSE)</f>
        <v>2700    Albert-Schweitzer-Schule  (Förderschule)</v>
      </c>
      <c r="I2797" s="19" t="str">
        <f>IF(OR(LEFT(tabDaten[[#This Row],[Grp]],1)*1=3,LEFT(tabDaten[[#This Row],[Grp]],1)*1=9),LEFT(tabDaten[[#This Row],[Grp]],2),LEFT(tabDaten[[#This Row],[Grp]],1))</f>
        <v>6</v>
      </c>
      <c r="J2797" s="19" t="str">
        <f>VLOOKUP(tabDaten[[#This Row],[GrpKurz]],tabGruppierung[],2,FALSE)</f>
        <v>A   Sächlicher Verwaltungs- und Betriebsaufwand</v>
      </c>
      <c r="K279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2700-679000/10    Bauhof   </v>
      </c>
      <c r="L2797" s="20">
        <f>IF(OR(tabDaten[[#This Row],[art]]="00",tabDaten[[#This Row],[art]]="10"),tabDaten[[#This Row],[Plan]],tabDaten[[#This Row],[Plan]]*-1)</f>
        <v>0</v>
      </c>
      <c r="M2797" s="21">
        <f>IF(OR(tabDaten[[#This Row],[art]]="00",tabDaten[[#This Row],[art]]="10",tabDaten[[#This Row],[art]]="60",tabDaten[[#This Row],[art]]="70"),tabDaten[[#This Row],[Rechnung]],tabDaten[[#This Row],[Rechnung]]*-1)</f>
        <v>-567.84</v>
      </c>
      <c r="N2797" s="44">
        <v>1</v>
      </c>
      <c r="O2797" s="45" t="s">
        <v>1336</v>
      </c>
      <c r="P2797" s="45" t="s">
        <v>1086</v>
      </c>
      <c r="Q2797" s="45" t="s">
        <v>1728</v>
      </c>
      <c r="R2797" s="45" t="s">
        <v>1024</v>
      </c>
      <c r="S2797" s="45" t="s">
        <v>1546</v>
      </c>
      <c r="T2797" s="44" t="s">
        <v>1924</v>
      </c>
      <c r="U2797" s="46">
        <v>0</v>
      </c>
      <c r="V2797" s="46">
        <v>567.84</v>
      </c>
    </row>
    <row r="2798" spans="2:22" x14ac:dyDescent="0.2">
      <c r="B2798" s="19" t="str">
        <f>IF(tabDaten[[#This Row],[MandNr]]="","Fehler",IF(tabDaten[[#This Row],[MandNr]]=1,"1 Stadt Bad Rappenau","2 Eigenbetrieb Stadtenwässerung"))</f>
        <v>1 Stadt Bad Rappenau</v>
      </c>
      <c r="C2798" s="19" t="str">
        <f>IF(OR(tabDaten[[#This Row],[art]]="00",tabDaten[[#This Row],[art]]="01",tabDaten[[#This Row],[art]]="60",tabDaten[[#This Row],[art]]="61"),"0 Verwaltungshaushalt","1 Vermögenshaushalt")</f>
        <v>0 Verwaltungshaushalt</v>
      </c>
      <c r="D2798" s="19" t="str">
        <f>VLOOKUP(tabDaten[[#This Row],[art]],tabKontenart[],2,FALSE)</f>
        <v>01 Ausgaben VerwaltungsHH</v>
      </c>
      <c r="E2798" s="19" t="str">
        <f>LEFT(tabDaten[[#This Row],[Gld]],1) &amp; "    " &amp;VLOOKUP((tabDaten[[#This Row],[MandNr]]&amp;"x"&amp;LEFT(tabDaten[[#This Row],[Gld]],1)),tabGliederung[],2,FALSE)</f>
        <v xml:space="preserve">2    Schulen </v>
      </c>
      <c r="F2798" s="19" t="str">
        <f>LEFT(tabDaten[[#This Row],[Gld]],2) &amp; "    " &amp;VLOOKUP((tabDaten[[#This Row],[MandNr]]&amp;"x"&amp;LEFT(tabDaten[[#This Row],[Gld]],2)),tabGliederung[],2,FALSE)</f>
        <v xml:space="preserve">27    Sonderschulen </v>
      </c>
      <c r="G279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27    Sonderschulen </v>
      </c>
      <c r="H2798" s="19" t="str">
        <f>LEFT(tabDaten[[#This Row],[Gld]],4) &amp; "    " &amp;VLOOKUP((tabDaten[[#This Row],[MandNr]]&amp;"x"&amp;LEFT(tabDaten[[#This Row],[Gld]],4)),tabGliederung[],2,FALSE)</f>
        <v>2700    Albert-Schweitzer-Schule  (Förderschule)</v>
      </c>
      <c r="I2798" s="19" t="str">
        <f>IF(OR(LEFT(tabDaten[[#This Row],[Grp]],1)*1=3,LEFT(tabDaten[[#This Row],[Grp]],1)*1=9),LEFT(tabDaten[[#This Row],[Grp]],2),LEFT(tabDaten[[#This Row],[Grp]],1))</f>
        <v>6</v>
      </c>
      <c r="J2798" s="19" t="str">
        <f>VLOOKUP(tabDaten[[#This Row],[GrpKurz]],tabGruppierung[],2,FALSE)</f>
        <v>A   Sächlicher Verwaltungs- und Betriebsaufwand</v>
      </c>
      <c r="K279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2700-679000/20    Gebäudenutzung (Sporthallen u.ä.)   </v>
      </c>
      <c r="L2798" s="20">
        <f>IF(OR(tabDaten[[#This Row],[art]]="00",tabDaten[[#This Row],[art]]="10"),tabDaten[[#This Row],[Plan]],tabDaten[[#This Row],[Plan]]*-1)</f>
        <v>0</v>
      </c>
      <c r="M2798" s="21">
        <f>IF(OR(tabDaten[[#This Row],[art]]="00",tabDaten[[#This Row],[art]]="10",tabDaten[[#This Row],[art]]="60",tabDaten[[#This Row],[art]]="70"),tabDaten[[#This Row],[Rechnung]],tabDaten[[#This Row],[Rechnung]]*-1)</f>
        <v>-20945.919999999998</v>
      </c>
      <c r="N2798" s="44">
        <v>1</v>
      </c>
      <c r="O2798" s="45" t="s">
        <v>1336</v>
      </c>
      <c r="P2798" s="45" t="s">
        <v>1086</v>
      </c>
      <c r="Q2798" s="45" t="s">
        <v>1728</v>
      </c>
      <c r="R2798" s="45" t="s">
        <v>1058</v>
      </c>
      <c r="S2798" s="45" t="s">
        <v>1546</v>
      </c>
      <c r="T2798" s="44" t="s">
        <v>1925</v>
      </c>
      <c r="U2798" s="46">
        <v>0</v>
      </c>
      <c r="V2798" s="46">
        <v>20945.919999999998</v>
      </c>
    </row>
    <row r="2799" spans="2:22" x14ac:dyDescent="0.2">
      <c r="B2799" s="19" t="str">
        <f>IF(tabDaten[[#This Row],[MandNr]]="","Fehler",IF(tabDaten[[#This Row],[MandNr]]=1,"1 Stadt Bad Rappenau","2 Eigenbetrieb Stadtenwässerung"))</f>
        <v>1 Stadt Bad Rappenau</v>
      </c>
      <c r="C2799" s="19" t="str">
        <f>IF(OR(tabDaten[[#This Row],[art]]="00",tabDaten[[#This Row],[art]]="01",tabDaten[[#This Row],[art]]="60",tabDaten[[#This Row],[art]]="61"),"0 Verwaltungshaushalt","1 Vermögenshaushalt")</f>
        <v>0 Verwaltungshaushalt</v>
      </c>
      <c r="D2799" s="19" t="str">
        <f>VLOOKUP(tabDaten[[#This Row],[art]],tabKontenart[],2,FALSE)</f>
        <v>01 Ausgaben VerwaltungsHH</v>
      </c>
      <c r="E2799" s="19" t="str">
        <f>LEFT(tabDaten[[#This Row],[Gld]],1) &amp; "    " &amp;VLOOKUP((tabDaten[[#This Row],[MandNr]]&amp;"x"&amp;LEFT(tabDaten[[#This Row],[Gld]],1)),tabGliederung[],2,FALSE)</f>
        <v xml:space="preserve">2    Schulen </v>
      </c>
      <c r="F2799" s="19" t="str">
        <f>LEFT(tabDaten[[#This Row],[Gld]],2) &amp; "    " &amp;VLOOKUP((tabDaten[[#This Row],[MandNr]]&amp;"x"&amp;LEFT(tabDaten[[#This Row],[Gld]],2)),tabGliederung[],2,FALSE)</f>
        <v xml:space="preserve">28    Gesamtschulen u. dgl. </v>
      </c>
      <c r="G279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799" s="19" t="str">
        <f>LEFT(tabDaten[[#This Row],[Gld]],4) &amp; "    " &amp;VLOOKUP((tabDaten[[#This Row],[MandNr]]&amp;"x"&amp;LEFT(tabDaten[[#This Row],[Gld]],4)),tabGliederung[],2,FALSE)</f>
        <v xml:space="preserve">2820    Gemeinschaftsschule Bad Rappenau </v>
      </c>
      <c r="I2799" s="19" t="str">
        <f>IF(OR(LEFT(tabDaten[[#This Row],[Grp]],1)*1=3,LEFT(tabDaten[[#This Row],[Grp]],1)*1=9),LEFT(tabDaten[[#This Row],[Grp]],2),LEFT(tabDaten[[#This Row],[Grp]],1))</f>
        <v>6</v>
      </c>
      <c r="J2799" s="19" t="str">
        <f>VLOOKUP(tabDaten[[#This Row],[GrpKurz]],tabGruppierung[],2,FALSE)</f>
        <v>A   Sächlicher Verwaltungs- und Betriebsaufwand</v>
      </c>
      <c r="K279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2820-650000/10    Bücher und Zeitschriften   </v>
      </c>
      <c r="L2799" s="20">
        <f>IF(OR(tabDaten[[#This Row],[art]]="00",tabDaten[[#This Row],[art]]="10"),tabDaten[[#This Row],[Plan]],tabDaten[[#This Row],[Plan]]*-1)</f>
        <v>0</v>
      </c>
      <c r="M2799" s="21">
        <f>IF(OR(tabDaten[[#This Row],[art]]="00",tabDaten[[#This Row],[art]]="10",tabDaten[[#This Row],[art]]="60",tabDaten[[#This Row],[art]]="70"),tabDaten[[#This Row],[Rechnung]],tabDaten[[#This Row],[Rechnung]]*-1)</f>
        <v>-318.05</v>
      </c>
      <c r="N2799" s="44">
        <v>1</v>
      </c>
      <c r="O2799" s="45" t="s">
        <v>1336</v>
      </c>
      <c r="P2799" s="45" t="s">
        <v>1097</v>
      </c>
      <c r="Q2799" s="45" t="s">
        <v>1724</v>
      </c>
      <c r="R2799" s="45" t="s">
        <v>1024</v>
      </c>
      <c r="S2799" s="45" t="s">
        <v>1546</v>
      </c>
      <c r="T2799" s="44" t="s">
        <v>1919</v>
      </c>
      <c r="U2799" s="46">
        <v>0</v>
      </c>
      <c r="V2799" s="46">
        <v>318.05</v>
      </c>
    </row>
    <row r="2800" spans="2:22" x14ac:dyDescent="0.2">
      <c r="B2800" s="19" t="str">
        <f>IF(tabDaten[[#This Row],[MandNr]]="","Fehler",IF(tabDaten[[#This Row],[MandNr]]=1,"1 Stadt Bad Rappenau","2 Eigenbetrieb Stadtenwässerung"))</f>
        <v>1 Stadt Bad Rappenau</v>
      </c>
      <c r="C2800" s="19" t="str">
        <f>IF(OR(tabDaten[[#This Row],[art]]="00",tabDaten[[#This Row],[art]]="01",tabDaten[[#This Row],[art]]="60",tabDaten[[#This Row],[art]]="61"),"0 Verwaltungshaushalt","1 Vermögenshaushalt")</f>
        <v>0 Verwaltungshaushalt</v>
      </c>
      <c r="D2800" s="19" t="str">
        <f>VLOOKUP(tabDaten[[#This Row],[art]],tabKontenart[],2,FALSE)</f>
        <v>01 Ausgaben VerwaltungsHH</v>
      </c>
      <c r="E2800" s="19" t="str">
        <f>LEFT(tabDaten[[#This Row],[Gld]],1) &amp; "    " &amp;VLOOKUP((tabDaten[[#This Row],[MandNr]]&amp;"x"&amp;LEFT(tabDaten[[#This Row],[Gld]],1)),tabGliederung[],2,FALSE)</f>
        <v xml:space="preserve">2    Schulen </v>
      </c>
      <c r="F2800" s="19" t="str">
        <f>LEFT(tabDaten[[#This Row],[Gld]],2) &amp; "    " &amp;VLOOKUP((tabDaten[[#This Row],[MandNr]]&amp;"x"&amp;LEFT(tabDaten[[#This Row],[Gld]],2)),tabGliederung[],2,FALSE)</f>
        <v xml:space="preserve">28    Gesamtschulen u. dgl. </v>
      </c>
      <c r="G280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800" s="19" t="str">
        <f>LEFT(tabDaten[[#This Row],[Gld]],4) &amp; "    " &amp;VLOOKUP((tabDaten[[#This Row],[MandNr]]&amp;"x"&amp;LEFT(tabDaten[[#This Row],[Gld]],4)),tabGliederung[],2,FALSE)</f>
        <v xml:space="preserve">2820    Gemeinschaftsschule Bad Rappenau </v>
      </c>
      <c r="I2800" s="19" t="str">
        <f>IF(OR(LEFT(tabDaten[[#This Row],[Grp]],1)*1=3,LEFT(tabDaten[[#This Row],[Grp]],1)*1=9),LEFT(tabDaten[[#This Row],[Grp]],2),LEFT(tabDaten[[#This Row],[Grp]],1))</f>
        <v>6</v>
      </c>
      <c r="J2800" s="19" t="str">
        <f>VLOOKUP(tabDaten[[#This Row],[GrpKurz]],tabGruppierung[],2,FALSE)</f>
        <v>A   Sächlicher Verwaltungs- und Betriebsaufwand</v>
      </c>
      <c r="K280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2820-650000/20    Post- und Fernmeldegebühren   </v>
      </c>
      <c r="L2800" s="20">
        <f>IF(OR(tabDaten[[#This Row],[art]]="00",tabDaten[[#This Row],[art]]="10"),tabDaten[[#This Row],[Plan]],tabDaten[[#This Row],[Plan]]*-1)</f>
        <v>0</v>
      </c>
      <c r="M2800" s="21">
        <f>IF(OR(tabDaten[[#This Row],[art]]="00",tabDaten[[#This Row],[art]]="10",tabDaten[[#This Row],[art]]="60",tabDaten[[#This Row],[art]]="70"),tabDaten[[#This Row],[Rechnung]],tabDaten[[#This Row],[Rechnung]]*-1)</f>
        <v>-2334.5100000000002</v>
      </c>
      <c r="N2800" s="44">
        <v>1</v>
      </c>
      <c r="O2800" s="45" t="s">
        <v>1336</v>
      </c>
      <c r="P2800" s="45" t="s">
        <v>1097</v>
      </c>
      <c r="Q2800" s="45" t="s">
        <v>1724</v>
      </c>
      <c r="R2800" s="45" t="s">
        <v>1058</v>
      </c>
      <c r="S2800" s="45" t="s">
        <v>1546</v>
      </c>
      <c r="T2800" s="44" t="s">
        <v>1920</v>
      </c>
      <c r="U2800" s="46">
        <v>0</v>
      </c>
      <c r="V2800" s="46">
        <v>2334.5100000000002</v>
      </c>
    </row>
    <row r="2801" spans="2:22" x14ac:dyDescent="0.2">
      <c r="B2801" s="19" t="str">
        <f>IF(tabDaten[[#This Row],[MandNr]]="","Fehler",IF(tabDaten[[#This Row],[MandNr]]=1,"1 Stadt Bad Rappenau","2 Eigenbetrieb Stadtenwässerung"))</f>
        <v>1 Stadt Bad Rappenau</v>
      </c>
      <c r="C2801" s="19" t="str">
        <f>IF(OR(tabDaten[[#This Row],[art]]="00",tabDaten[[#This Row],[art]]="01",tabDaten[[#This Row],[art]]="60",tabDaten[[#This Row],[art]]="61"),"0 Verwaltungshaushalt","1 Vermögenshaushalt")</f>
        <v>0 Verwaltungshaushalt</v>
      </c>
      <c r="D2801" s="19" t="str">
        <f>VLOOKUP(tabDaten[[#This Row],[art]],tabKontenart[],2,FALSE)</f>
        <v>01 Ausgaben VerwaltungsHH</v>
      </c>
      <c r="E2801" s="19" t="str">
        <f>LEFT(tabDaten[[#This Row],[Gld]],1) &amp; "    " &amp;VLOOKUP((tabDaten[[#This Row],[MandNr]]&amp;"x"&amp;LEFT(tabDaten[[#This Row],[Gld]],1)),tabGliederung[],2,FALSE)</f>
        <v xml:space="preserve">2    Schulen </v>
      </c>
      <c r="F2801" s="19" t="str">
        <f>LEFT(tabDaten[[#This Row],[Gld]],2) &amp; "    " &amp;VLOOKUP((tabDaten[[#This Row],[MandNr]]&amp;"x"&amp;LEFT(tabDaten[[#This Row],[Gld]],2)),tabGliederung[],2,FALSE)</f>
        <v xml:space="preserve">28    Gesamtschulen u. dgl. </v>
      </c>
      <c r="G280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801" s="19" t="str">
        <f>LEFT(tabDaten[[#This Row],[Gld]],4) &amp; "    " &amp;VLOOKUP((tabDaten[[#This Row],[MandNr]]&amp;"x"&amp;LEFT(tabDaten[[#This Row],[Gld]],4)),tabGliederung[],2,FALSE)</f>
        <v xml:space="preserve">2820    Gemeinschaftsschule Bad Rappenau </v>
      </c>
      <c r="I2801" s="19" t="str">
        <f>IF(OR(LEFT(tabDaten[[#This Row],[Grp]],1)*1=3,LEFT(tabDaten[[#This Row],[Grp]],1)*1=9),LEFT(tabDaten[[#This Row],[Grp]],2),LEFT(tabDaten[[#This Row],[Grp]],1))</f>
        <v>6</v>
      </c>
      <c r="J2801" s="19" t="str">
        <f>VLOOKUP(tabDaten[[#This Row],[GrpKurz]],tabGruppierung[],2,FALSE)</f>
        <v>A   Sächlicher Verwaltungs- und Betriebsaufwand</v>
      </c>
      <c r="K280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2820-650000/40    Dienstreisen   </v>
      </c>
      <c r="L2801" s="20">
        <f>IF(OR(tabDaten[[#This Row],[art]]="00",tabDaten[[#This Row],[art]]="10"),tabDaten[[#This Row],[Plan]],tabDaten[[#This Row],[Plan]]*-1)</f>
        <v>0</v>
      </c>
      <c r="M2801" s="21">
        <f>IF(OR(tabDaten[[#This Row],[art]]="00",tabDaten[[#This Row],[art]]="10",tabDaten[[#This Row],[art]]="60",tabDaten[[#This Row],[art]]="70"),tabDaten[[#This Row],[Rechnung]],tabDaten[[#This Row],[Rechnung]]*-1)</f>
        <v>-5.92</v>
      </c>
      <c r="N2801" s="44">
        <v>1</v>
      </c>
      <c r="O2801" s="45" t="s">
        <v>1336</v>
      </c>
      <c r="P2801" s="45" t="s">
        <v>1097</v>
      </c>
      <c r="Q2801" s="45" t="s">
        <v>1724</v>
      </c>
      <c r="R2801" s="45" t="s">
        <v>1145</v>
      </c>
      <c r="S2801" s="45" t="s">
        <v>1546</v>
      </c>
      <c r="T2801" s="44" t="s">
        <v>1922</v>
      </c>
      <c r="U2801" s="46">
        <v>0</v>
      </c>
      <c r="V2801" s="46">
        <v>5.92</v>
      </c>
    </row>
    <row r="2802" spans="2:22" x14ac:dyDescent="0.2">
      <c r="B2802" s="19" t="str">
        <f>IF(tabDaten[[#This Row],[MandNr]]="","Fehler",IF(tabDaten[[#This Row],[MandNr]]=1,"1 Stadt Bad Rappenau","2 Eigenbetrieb Stadtenwässerung"))</f>
        <v>1 Stadt Bad Rappenau</v>
      </c>
      <c r="C2802" s="19" t="str">
        <f>IF(OR(tabDaten[[#This Row],[art]]="00",tabDaten[[#This Row],[art]]="01",tabDaten[[#This Row],[art]]="60",tabDaten[[#This Row],[art]]="61"),"0 Verwaltungshaushalt","1 Vermögenshaushalt")</f>
        <v>0 Verwaltungshaushalt</v>
      </c>
      <c r="D2802" s="19" t="str">
        <f>VLOOKUP(tabDaten[[#This Row],[art]],tabKontenart[],2,FALSE)</f>
        <v>01 Ausgaben VerwaltungsHH</v>
      </c>
      <c r="E2802" s="19" t="str">
        <f>LEFT(tabDaten[[#This Row],[Gld]],1) &amp; "    " &amp;VLOOKUP((tabDaten[[#This Row],[MandNr]]&amp;"x"&amp;LEFT(tabDaten[[#This Row],[Gld]],1)),tabGliederung[],2,FALSE)</f>
        <v xml:space="preserve">2    Schulen </v>
      </c>
      <c r="F2802" s="19" t="str">
        <f>LEFT(tabDaten[[#This Row],[Gld]],2) &amp; "    " &amp;VLOOKUP((tabDaten[[#This Row],[MandNr]]&amp;"x"&amp;LEFT(tabDaten[[#This Row],[Gld]],2)),tabGliederung[],2,FALSE)</f>
        <v xml:space="preserve">28    Gesamtschulen u. dgl. </v>
      </c>
      <c r="G280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802" s="19" t="str">
        <f>LEFT(tabDaten[[#This Row],[Gld]],4) &amp; "    " &amp;VLOOKUP((tabDaten[[#This Row],[MandNr]]&amp;"x"&amp;LEFT(tabDaten[[#This Row],[Gld]],4)),tabGliederung[],2,FALSE)</f>
        <v xml:space="preserve">2820    Gemeinschaftsschule Bad Rappenau </v>
      </c>
      <c r="I2802" s="19" t="str">
        <f>IF(OR(LEFT(tabDaten[[#This Row],[Grp]],1)*1=3,LEFT(tabDaten[[#This Row],[Grp]],1)*1=9),LEFT(tabDaten[[#This Row],[Grp]],2),LEFT(tabDaten[[#This Row],[Grp]],1))</f>
        <v>6</v>
      </c>
      <c r="J2802" s="19" t="str">
        <f>VLOOKUP(tabDaten[[#This Row],[GrpKurz]],tabGruppierung[],2,FALSE)</f>
        <v>A   Sächlicher Verwaltungs- und Betriebsaufwand</v>
      </c>
      <c r="K280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2820-650000/80    sonstige Geschäftsausgaben   </v>
      </c>
      <c r="L2802" s="20">
        <f>IF(OR(tabDaten[[#This Row],[art]]="00",tabDaten[[#This Row],[art]]="10"),tabDaten[[#This Row],[Plan]],tabDaten[[#This Row],[Plan]]*-1)</f>
        <v>0</v>
      </c>
      <c r="M2802" s="21">
        <f>IF(OR(tabDaten[[#This Row],[art]]="00",tabDaten[[#This Row],[art]]="10",tabDaten[[#This Row],[art]]="60",tabDaten[[#This Row],[art]]="70"),tabDaten[[#This Row],[Rechnung]],tabDaten[[#This Row],[Rechnung]]*-1)</f>
        <v>-244.56</v>
      </c>
      <c r="N2802" s="44">
        <v>1</v>
      </c>
      <c r="O2802" s="45" t="s">
        <v>1336</v>
      </c>
      <c r="P2802" s="45" t="s">
        <v>1097</v>
      </c>
      <c r="Q2802" s="45" t="s">
        <v>1724</v>
      </c>
      <c r="R2802" s="45" t="s">
        <v>1425</v>
      </c>
      <c r="S2802" s="45" t="s">
        <v>1546</v>
      </c>
      <c r="T2802" s="44" t="s">
        <v>1921</v>
      </c>
      <c r="U2802" s="46">
        <v>0</v>
      </c>
      <c r="V2802" s="46">
        <v>244.56</v>
      </c>
    </row>
    <row r="2803" spans="2:22" x14ac:dyDescent="0.2">
      <c r="B2803" s="19" t="str">
        <f>IF(tabDaten[[#This Row],[MandNr]]="","Fehler",IF(tabDaten[[#This Row],[MandNr]]=1,"1 Stadt Bad Rappenau","2 Eigenbetrieb Stadtenwässerung"))</f>
        <v>1 Stadt Bad Rappenau</v>
      </c>
      <c r="C2803" s="19" t="str">
        <f>IF(OR(tabDaten[[#This Row],[art]]="00",tabDaten[[#This Row],[art]]="01",tabDaten[[#This Row],[art]]="60",tabDaten[[#This Row],[art]]="61"),"0 Verwaltungshaushalt","1 Vermögenshaushalt")</f>
        <v>0 Verwaltungshaushalt</v>
      </c>
      <c r="D2803" s="19" t="str">
        <f>VLOOKUP(tabDaten[[#This Row],[art]],tabKontenart[],2,FALSE)</f>
        <v>01 Ausgaben VerwaltungsHH</v>
      </c>
      <c r="E2803" s="19" t="str">
        <f>LEFT(tabDaten[[#This Row],[Gld]],1) &amp; "    " &amp;VLOOKUP((tabDaten[[#This Row],[MandNr]]&amp;"x"&amp;LEFT(tabDaten[[#This Row],[Gld]],1)),tabGliederung[],2,FALSE)</f>
        <v xml:space="preserve">2    Schulen </v>
      </c>
      <c r="F2803" s="19" t="str">
        <f>LEFT(tabDaten[[#This Row],[Gld]],2) &amp; "    " &amp;VLOOKUP((tabDaten[[#This Row],[MandNr]]&amp;"x"&amp;LEFT(tabDaten[[#This Row],[Gld]],2)),tabGliederung[],2,FALSE)</f>
        <v xml:space="preserve">28    Gesamtschulen u. dgl. </v>
      </c>
      <c r="G280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28    Gesamtschulen u. dgl. </v>
      </c>
      <c r="H2803" s="19" t="str">
        <f>LEFT(tabDaten[[#This Row],[Gld]],4) &amp; "    " &amp;VLOOKUP((tabDaten[[#This Row],[MandNr]]&amp;"x"&amp;LEFT(tabDaten[[#This Row],[Gld]],4)),tabGliederung[],2,FALSE)</f>
        <v xml:space="preserve">2820    Gemeinschaftsschule Bad Rappenau </v>
      </c>
      <c r="I2803" s="19" t="str">
        <f>IF(OR(LEFT(tabDaten[[#This Row],[Grp]],1)*1=3,LEFT(tabDaten[[#This Row],[Grp]],1)*1=9),LEFT(tabDaten[[#This Row],[Grp]],2),LEFT(tabDaten[[#This Row],[Grp]],1))</f>
        <v>6</v>
      </c>
      <c r="J2803" s="19" t="str">
        <f>VLOOKUP(tabDaten[[#This Row],[GrpKurz]],tabGruppierung[],2,FALSE)</f>
        <v>A   Sächlicher Verwaltungs- und Betriebsaufwand</v>
      </c>
      <c r="K280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2820-679000/20    Gebäudenutzung (Sporthallen u.ä.)   </v>
      </c>
      <c r="L2803" s="20">
        <f>IF(OR(tabDaten[[#This Row],[art]]="00",tabDaten[[#This Row],[art]]="10"),tabDaten[[#This Row],[Plan]],tabDaten[[#This Row],[Plan]]*-1)</f>
        <v>0</v>
      </c>
      <c r="M2803" s="21">
        <f>IF(OR(tabDaten[[#This Row],[art]]="00",tabDaten[[#This Row],[art]]="10",tabDaten[[#This Row],[art]]="60",tabDaten[[#This Row],[art]]="70"),tabDaten[[#This Row],[Rechnung]],tabDaten[[#This Row],[Rechnung]]*-1)</f>
        <v>-85878.29</v>
      </c>
      <c r="N2803" s="44">
        <v>1</v>
      </c>
      <c r="O2803" s="45" t="s">
        <v>1336</v>
      </c>
      <c r="P2803" s="45" t="s">
        <v>1097</v>
      </c>
      <c r="Q2803" s="45" t="s">
        <v>1728</v>
      </c>
      <c r="R2803" s="45" t="s">
        <v>1058</v>
      </c>
      <c r="S2803" s="45" t="s">
        <v>1546</v>
      </c>
      <c r="T2803" s="44" t="s">
        <v>1925</v>
      </c>
      <c r="U2803" s="46">
        <v>0</v>
      </c>
      <c r="V2803" s="46">
        <v>85878.29</v>
      </c>
    </row>
    <row r="2804" spans="2:22" x14ac:dyDescent="0.2">
      <c r="B2804" s="19" t="str">
        <f>IF(tabDaten[[#This Row],[MandNr]]="","Fehler",IF(tabDaten[[#This Row],[MandNr]]=1,"1 Stadt Bad Rappenau","2 Eigenbetrieb Stadtenwässerung"))</f>
        <v>1 Stadt Bad Rappenau</v>
      </c>
      <c r="C2804" s="19" t="str">
        <f>IF(OR(tabDaten[[#This Row],[art]]="00",tabDaten[[#This Row],[art]]="01",tabDaten[[#This Row],[art]]="60",tabDaten[[#This Row],[art]]="61"),"0 Verwaltungshaushalt","1 Vermögenshaushalt")</f>
        <v>0 Verwaltungshaushalt</v>
      </c>
      <c r="D2804" s="19" t="str">
        <f>VLOOKUP(tabDaten[[#This Row],[art]],tabKontenart[],2,FALSE)</f>
        <v>01 Ausgaben VerwaltungsHH</v>
      </c>
      <c r="E2804" s="19" t="str">
        <f>LEFT(tabDaten[[#This Row],[Gld]],1) &amp; "    " &amp;VLOOKUP((tabDaten[[#This Row],[MandNr]]&amp;"x"&amp;LEFT(tabDaten[[#This Row],[Gld]],1)),tabGliederung[],2,FALSE)</f>
        <v xml:space="preserve">2    Schulen </v>
      </c>
      <c r="F2804" s="19" t="str">
        <f>LEFT(tabDaten[[#This Row],[Gld]],2) &amp; "    " &amp;VLOOKUP((tabDaten[[#This Row],[MandNr]]&amp;"x"&amp;LEFT(tabDaten[[#This Row],[Gld]],2)),tabGliederung[],2,FALSE)</f>
        <v xml:space="preserve">29    Übrige schulische Aufgaben </v>
      </c>
      <c r="G280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04" s="19" t="str">
        <f>LEFT(tabDaten[[#This Row],[Gld]],4) &amp; "    " &amp;VLOOKUP((tabDaten[[#This Row],[MandNr]]&amp;"x"&amp;LEFT(tabDaten[[#This Row],[Gld]],4)),tabGliederung[],2,FALSE)</f>
        <v xml:space="preserve">2910    Hortbetreuung, Verläßliche Grundschulen </v>
      </c>
      <c r="I2804" s="19" t="str">
        <f>IF(OR(LEFT(tabDaten[[#This Row],[Grp]],1)*1=3,LEFT(tabDaten[[#This Row],[Grp]],1)*1=9),LEFT(tabDaten[[#This Row],[Grp]],2),LEFT(tabDaten[[#This Row],[Grp]],1))</f>
        <v>5</v>
      </c>
      <c r="J2804" s="19" t="str">
        <f>VLOOKUP(tabDaten[[#This Row],[GrpKurz]],tabGruppierung[],2,FALSE)</f>
        <v>A   Sächlicher Verwaltungs- und Betriebsaufwand</v>
      </c>
      <c r="K280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2910-521000/01    Hort Bad Rappenau   </v>
      </c>
      <c r="L2804" s="20">
        <f>IF(OR(tabDaten[[#This Row],[art]]="00",tabDaten[[#This Row],[art]]="10"),tabDaten[[#This Row],[Plan]],tabDaten[[#This Row],[Plan]]*-1)</f>
        <v>0</v>
      </c>
      <c r="M2804" s="21">
        <f>IF(OR(tabDaten[[#This Row],[art]]="00",tabDaten[[#This Row],[art]]="10",tabDaten[[#This Row],[art]]="60",tabDaten[[#This Row],[art]]="70"),tabDaten[[#This Row],[Rechnung]],tabDaten[[#This Row],[Rechnung]]*-1)</f>
        <v>-1827.41</v>
      </c>
      <c r="N2804" s="44">
        <v>1</v>
      </c>
      <c r="O2804" s="45" t="s">
        <v>1336</v>
      </c>
      <c r="P2804" s="45" t="s">
        <v>1102</v>
      </c>
      <c r="Q2804" s="45" t="s">
        <v>1750</v>
      </c>
      <c r="R2804" s="45" t="s">
        <v>997</v>
      </c>
      <c r="S2804" s="45" t="s">
        <v>1546</v>
      </c>
      <c r="T2804" s="44" t="s">
        <v>2082</v>
      </c>
      <c r="U2804" s="46">
        <v>0</v>
      </c>
      <c r="V2804" s="46">
        <v>1827.41</v>
      </c>
    </row>
    <row r="2805" spans="2:22" x14ac:dyDescent="0.2">
      <c r="B2805" s="19" t="str">
        <f>IF(tabDaten[[#This Row],[MandNr]]="","Fehler",IF(tabDaten[[#This Row],[MandNr]]=1,"1 Stadt Bad Rappenau","2 Eigenbetrieb Stadtenwässerung"))</f>
        <v>1 Stadt Bad Rappenau</v>
      </c>
      <c r="C2805" s="19" t="str">
        <f>IF(OR(tabDaten[[#This Row],[art]]="00",tabDaten[[#This Row],[art]]="01",tabDaten[[#This Row],[art]]="60",tabDaten[[#This Row],[art]]="61"),"0 Verwaltungshaushalt","1 Vermögenshaushalt")</f>
        <v>0 Verwaltungshaushalt</v>
      </c>
      <c r="D2805" s="19" t="str">
        <f>VLOOKUP(tabDaten[[#This Row],[art]],tabKontenart[],2,FALSE)</f>
        <v>01 Ausgaben VerwaltungsHH</v>
      </c>
      <c r="E2805" s="19" t="str">
        <f>LEFT(tabDaten[[#This Row],[Gld]],1) &amp; "    " &amp;VLOOKUP((tabDaten[[#This Row],[MandNr]]&amp;"x"&amp;LEFT(tabDaten[[#This Row],[Gld]],1)),tabGliederung[],2,FALSE)</f>
        <v xml:space="preserve">2    Schulen </v>
      </c>
      <c r="F2805" s="19" t="str">
        <f>LEFT(tabDaten[[#This Row],[Gld]],2) &amp; "    " &amp;VLOOKUP((tabDaten[[#This Row],[MandNr]]&amp;"x"&amp;LEFT(tabDaten[[#This Row],[Gld]],2)),tabGliederung[],2,FALSE)</f>
        <v xml:space="preserve">29    Übrige schulische Aufgaben </v>
      </c>
      <c r="G280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05" s="19" t="str">
        <f>LEFT(tabDaten[[#This Row],[Gld]],4) &amp; "    " &amp;VLOOKUP((tabDaten[[#This Row],[MandNr]]&amp;"x"&amp;LEFT(tabDaten[[#This Row],[Gld]],4)),tabGliederung[],2,FALSE)</f>
        <v xml:space="preserve">2910    Hortbetreuung, Verläßliche Grundschulen </v>
      </c>
      <c r="I2805" s="19" t="str">
        <f>IF(OR(LEFT(tabDaten[[#This Row],[Grp]],1)*1=3,LEFT(tabDaten[[#This Row],[Grp]],1)*1=9),LEFT(tabDaten[[#This Row],[Grp]],2),LEFT(tabDaten[[#This Row],[Grp]],1))</f>
        <v>5</v>
      </c>
      <c r="J2805" s="19" t="str">
        <f>VLOOKUP(tabDaten[[#This Row],[GrpKurz]],tabGruppierung[],2,FALSE)</f>
        <v>A   Sächlicher Verwaltungs- und Betriebsaufwand</v>
      </c>
      <c r="K280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2910-521000/02    Kernzeit Bad Rappenau Heinsheimer Str. 20  </v>
      </c>
      <c r="L2805" s="20">
        <f>IF(OR(tabDaten[[#This Row],[art]]="00",tabDaten[[#This Row],[art]]="10"),tabDaten[[#This Row],[Plan]],tabDaten[[#This Row],[Plan]]*-1)</f>
        <v>0</v>
      </c>
      <c r="M2805" s="21">
        <f>IF(OR(tabDaten[[#This Row],[art]]="00",tabDaten[[#This Row],[art]]="10",tabDaten[[#This Row],[art]]="60",tabDaten[[#This Row],[art]]="70"),tabDaten[[#This Row],[Rechnung]],tabDaten[[#This Row],[Rechnung]]*-1)</f>
        <v>-4606.54</v>
      </c>
      <c r="N2805" s="44">
        <v>1</v>
      </c>
      <c r="O2805" s="45" t="s">
        <v>1336</v>
      </c>
      <c r="P2805" s="45" t="s">
        <v>1102</v>
      </c>
      <c r="Q2805" s="45" t="s">
        <v>1750</v>
      </c>
      <c r="R2805" s="45" t="s">
        <v>999</v>
      </c>
      <c r="S2805" s="45" t="s">
        <v>1546</v>
      </c>
      <c r="T2805" s="44" t="s">
        <v>2083</v>
      </c>
      <c r="U2805" s="46">
        <v>0</v>
      </c>
      <c r="V2805" s="46">
        <v>4606.54</v>
      </c>
    </row>
    <row r="2806" spans="2:22" x14ac:dyDescent="0.2">
      <c r="B2806" s="19" t="str">
        <f>IF(tabDaten[[#This Row],[MandNr]]="","Fehler",IF(tabDaten[[#This Row],[MandNr]]=1,"1 Stadt Bad Rappenau","2 Eigenbetrieb Stadtenwässerung"))</f>
        <v>1 Stadt Bad Rappenau</v>
      </c>
      <c r="C2806" s="19" t="str">
        <f>IF(OR(tabDaten[[#This Row],[art]]="00",tabDaten[[#This Row],[art]]="01",tabDaten[[#This Row],[art]]="60",tabDaten[[#This Row],[art]]="61"),"0 Verwaltungshaushalt","1 Vermögenshaushalt")</f>
        <v>0 Verwaltungshaushalt</v>
      </c>
      <c r="D2806" s="19" t="str">
        <f>VLOOKUP(tabDaten[[#This Row],[art]],tabKontenart[],2,FALSE)</f>
        <v>01 Ausgaben VerwaltungsHH</v>
      </c>
      <c r="E2806" s="19" t="str">
        <f>LEFT(tabDaten[[#This Row],[Gld]],1) &amp; "    " &amp;VLOOKUP((tabDaten[[#This Row],[MandNr]]&amp;"x"&amp;LEFT(tabDaten[[#This Row],[Gld]],1)),tabGliederung[],2,FALSE)</f>
        <v xml:space="preserve">2    Schulen </v>
      </c>
      <c r="F2806" s="19" t="str">
        <f>LEFT(tabDaten[[#This Row],[Gld]],2) &amp; "    " &amp;VLOOKUP((tabDaten[[#This Row],[MandNr]]&amp;"x"&amp;LEFT(tabDaten[[#This Row],[Gld]],2)),tabGliederung[],2,FALSE)</f>
        <v xml:space="preserve">29    Übrige schulische Aufgaben </v>
      </c>
      <c r="G280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06" s="19" t="str">
        <f>LEFT(tabDaten[[#This Row],[Gld]],4) &amp; "    " &amp;VLOOKUP((tabDaten[[#This Row],[MandNr]]&amp;"x"&amp;LEFT(tabDaten[[#This Row],[Gld]],4)),tabGliederung[],2,FALSE)</f>
        <v xml:space="preserve">2910    Hortbetreuung, Verläßliche Grundschulen </v>
      </c>
      <c r="I2806" s="19" t="str">
        <f>IF(OR(LEFT(tabDaten[[#This Row],[Grp]],1)*1=3,LEFT(tabDaten[[#This Row],[Grp]],1)*1=9),LEFT(tabDaten[[#This Row],[Grp]],2),LEFT(tabDaten[[#This Row],[Grp]],1))</f>
        <v>5</v>
      </c>
      <c r="J2806" s="19" t="str">
        <f>VLOOKUP(tabDaten[[#This Row],[GrpKurz]],tabGruppierung[],2,FALSE)</f>
        <v>A   Sächlicher Verwaltungs- und Betriebsaufwand</v>
      </c>
      <c r="K280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2910-521000/03    Kernzeit Bad Rappenau Heinsheimer Str. 24  </v>
      </c>
      <c r="L2806" s="20">
        <f>IF(OR(tabDaten[[#This Row],[art]]="00",tabDaten[[#This Row],[art]]="10"),tabDaten[[#This Row],[Plan]],tabDaten[[#This Row],[Plan]]*-1)</f>
        <v>0</v>
      </c>
      <c r="M2806" s="21">
        <f>IF(OR(tabDaten[[#This Row],[art]]="00",tabDaten[[#This Row],[art]]="10",tabDaten[[#This Row],[art]]="60",tabDaten[[#This Row],[art]]="70"),tabDaten[[#This Row],[Rechnung]],tabDaten[[#This Row],[Rechnung]]*-1)</f>
        <v>-1249.7</v>
      </c>
      <c r="N2806" s="44">
        <v>1</v>
      </c>
      <c r="O2806" s="45" t="s">
        <v>1336</v>
      </c>
      <c r="P2806" s="45" t="s">
        <v>1102</v>
      </c>
      <c r="Q2806" s="45" t="s">
        <v>1750</v>
      </c>
      <c r="R2806" s="45" t="s">
        <v>1007</v>
      </c>
      <c r="S2806" s="45" t="s">
        <v>1546</v>
      </c>
      <c r="T2806" s="44" t="s">
        <v>2088</v>
      </c>
      <c r="U2806" s="46">
        <v>0</v>
      </c>
      <c r="V2806" s="46">
        <v>1249.7</v>
      </c>
    </row>
    <row r="2807" spans="2:22" x14ac:dyDescent="0.2">
      <c r="B2807" s="19" t="str">
        <f>IF(tabDaten[[#This Row],[MandNr]]="","Fehler",IF(tabDaten[[#This Row],[MandNr]]=1,"1 Stadt Bad Rappenau","2 Eigenbetrieb Stadtenwässerung"))</f>
        <v>1 Stadt Bad Rappenau</v>
      </c>
      <c r="C2807" s="19" t="str">
        <f>IF(OR(tabDaten[[#This Row],[art]]="00",tabDaten[[#This Row],[art]]="01",tabDaten[[#This Row],[art]]="60",tabDaten[[#This Row],[art]]="61"),"0 Verwaltungshaushalt","1 Vermögenshaushalt")</f>
        <v>0 Verwaltungshaushalt</v>
      </c>
      <c r="D2807" s="19" t="str">
        <f>VLOOKUP(tabDaten[[#This Row],[art]],tabKontenart[],2,FALSE)</f>
        <v>01 Ausgaben VerwaltungsHH</v>
      </c>
      <c r="E2807" s="19" t="str">
        <f>LEFT(tabDaten[[#This Row],[Gld]],1) &amp; "    " &amp;VLOOKUP((tabDaten[[#This Row],[MandNr]]&amp;"x"&amp;LEFT(tabDaten[[#This Row],[Gld]],1)),tabGliederung[],2,FALSE)</f>
        <v xml:space="preserve">2    Schulen </v>
      </c>
      <c r="F2807" s="19" t="str">
        <f>LEFT(tabDaten[[#This Row],[Gld]],2) &amp; "    " &amp;VLOOKUP((tabDaten[[#This Row],[MandNr]]&amp;"x"&amp;LEFT(tabDaten[[#This Row],[Gld]],2)),tabGliederung[],2,FALSE)</f>
        <v xml:space="preserve">29    Übrige schulische Aufgaben </v>
      </c>
      <c r="G280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07" s="19" t="str">
        <f>LEFT(tabDaten[[#This Row],[Gld]],4) &amp; "    " &amp;VLOOKUP((tabDaten[[#This Row],[MandNr]]&amp;"x"&amp;LEFT(tabDaten[[#This Row],[Gld]],4)),tabGliederung[],2,FALSE)</f>
        <v xml:space="preserve">2910    Hortbetreuung, Verläßliche Grundschulen </v>
      </c>
      <c r="I2807" s="19" t="str">
        <f>IF(OR(LEFT(tabDaten[[#This Row],[Grp]],1)*1=3,LEFT(tabDaten[[#This Row],[Grp]],1)*1=9),LEFT(tabDaten[[#This Row],[Grp]],2),LEFT(tabDaten[[#This Row],[Grp]],1))</f>
        <v>5</v>
      </c>
      <c r="J2807" s="19" t="str">
        <f>VLOOKUP(tabDaten[[#This Row],[GrpKurz]],tabGruppierung[],2,FALSE)</f>
        <v>A   Sächlicher Verwaltungs- und Betriebsaufwand</v>
      </c>
      <c r="K280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2910-521000/04    Wagnerstr. 7   </v>
      </c>
      <c r="L2807" s="20">
        <f>IF(OR(tabDaten[[#This Row],[art]]="00",tabDaten[[#This Row],[art]]="10"),tabDaten[[#This Row],[Plan]],tabDaten[[#This Row],[Plan]]*-1)</f>
        <v>0</v>
      </c>
      <c r="M2807" s="21">
        <f>IF(OR(tabDaten[[#This Row],[art]]="00",tabDaten[[#This Row],[art]]="10",tabDaten[[#This Row],[art]]="60",tabDaten[[#This Row],[art]]="70"),tabDaten[[#This Row],[Rechnung]],tabDaten[[#This Row],[Rechnung]]*-1)</f>
        <v>-1322.11</v>
      </c>
      <c r="N2807" s="44">
        <v>1</v>
      </c>
      <c r="O2807" s="45" t="s">
        <v>1336</v>
      </c>
      <c r="P2807" s="45" t="s">
        <v>1102</v>
      </c>
      <c r="Q2807" s="45" t="s">
        <v>1750</v>
      </c>
      <c r="R2807" s="45" t="s">
        <v>1898</v>
      </c>
      <c r="S2807" s="45" t="s">
        <v>1546</v>
      </c>
      <c r="T2807" s="44" t="s">
        <v>2279</v>
      </c>
      <c r="U2807" s="46">
        <v>0</v>
      </c>
      <c r="V2807" s="46">
        <v>1322.11</v>
      </c>
    </row>
    <row r="2808" spans="2:22" x14ac:dyDescent="0.2">
      <c r="B2808" s="19" t="str">
        <f>IF(tabDaten[[#This Row],[MandNr]]="","Fehler",IF(tabDaten[[#This Row],[MandNr]]=1,"1 Stadt Bad Rappenau","2 Eigenbetrieb Stadtenwässerung"))</f>
        <v>1 Stadt Bad Rappenau</v>
      </c>
      <c r="C2808" s="19" t="str">
        <f>IF(OR(tabDaten[[#This Row],[art]]="00",tabDaten[[#This Row],[art]]="01",tabDaten[[#This Row],[art]]="60",tabDaten[[#This Row],[art]]="61"),"0 Verwaltungshaushalt","1 Vermögenshaushalt")</f>
        <v>0 Verwaltungshaushalt</v>
      </c>
      <c r="D2808" s="19" t="str">
        <f>VLOOKUP(tabDaten[[#This Row],[art]],tabKontenart[],2,FALSE)</f>
        <v>01 Ausgaben VerwaltungsHH</v>
      </c>
      <c r="E2808" s="19" t="str">
        <f>LEFT(tabDaten[[#This Row],[Gld]],1) &amp; "    " &amp;VLOOKUP((tabDaten[[#This Row],[MandNr]]&amp;"x"&amp;LEFT(tabDaten[[#This Row],[Gld]],1)),tabGliederung[],2,FALSE)</f>
        <v xml:space="preserve">2    Schulen </v>
      </c>
      <c r="F2808" s="19" t="str">
        <f>LEFT(tabDaten[[#This Row],[Gld]],2) &amp; "    " &amp;VLOOKUP((tabDaten[[#This Row],[MandNr]]&amp;"x"&amp;LEFT(tabDaten[[#This Row],[Gld]],2)),tabGliederung[],2,FALSE)</f>
        <v xml:space="preserve">29    Übrige schulische Aufgaben </v>
      </c>
      <c r="G280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08" s="19" t="str">
        <f>LEFT(tabDaten[[#This Row],[Gld]],4) &amp; "    " &amp;VLOOKUP((tabDaten[[#This Row],[MandNr]]&amp;"x"&amp;LEFT(tabDaten[[#This Row],[Gld]],4)),tabGliederung[],2,FALSE)</f>
        <v xml:space="preserve">2910    Hortbetreuung, Verläßliche Grundschulen </v>
      </c>
      <c r="I2808" s="19" t="str">
        <f>IF(OR(LEFT(tabDaten[[#This Row],[Grp]],1)*1=3,LEFT(tabDaten[[#This Row],[Grp]],1)*1=9),LEFT(tabDaten[[#This Row],[Grp]],2),LEFT(tabDaten[[#This Row],[Grp]],1))</f>
        <v>5</v>
      </c>
      <c r="J2808" s="19" t="str">
        <f>VLOOKUP(tabDaten[[#This Row],[GrpKurz]],tabGruppierung[],2,FALSE)</f>
        <v>A   Sächlicher Verwaltungs- und Betriebsaufwand</v>
      </c>
      <c r="K280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2910-521000/10    Kernzeit Babstadt   </v>
      </c>
      <c r="L2808" s="20">
        <f>IF(OR(tabDaten[[#This Row],[art]]="00",tabDaten[[#This Row],[art]]="10"),tabDaten[[#This Row],[Plan]],tabDaten[[#This Row],[Plan]]*-1)</f>
        <v>0</v>
      </c>
      <c r="M2808" s="21">
        <f>IF(OR(tabDaten[[#This Row],[art]]="00",tabDaten[[#This Row],[art]]="10",tabDaten[[#This Row],[art]]="60",tabDaten[[#This Row],[art]]="70"),tabDaten[[#This Row],[Rechnung]],tabDaten[[#This Row],[Rechnung]]*-1)</f>
        <v>-214.93</v>
      </c>
      <c r="N2808" s="44">
        <v>1</v>
      </c>
      <c r="O2808" s="45" t="s">
        <v>1336</v>
      </c>
      <c r="P2808" s="45" t="s">
        <v>1102</v>
      </c>
      <c r="Q2808" s="45" t="s">
        <v>1750</v>
      </c>
      <c r="R2808" s="45" t="s">
        <v>1024</v>
      </c>
      <c r="S2808" s="45" t="s">
        <v>1546</v>
      </c>
      <c r="T2808" s="44" t="s">
        <v>2188</v>
      </c>
      <c r="U2808" s="46">
        <v>0</v>
      </c>
      <c r="V2808" s="46">
        <v>214.93</v>
      </c>
    </row>
    <row r="2809" spans="2:22" x14ac:dyDescent="0.2">
      <c r="B2809" s="19" t="str">
        <f>IF(tabDaten[[#This Row],[MandNr]]="","Fehler",IF(tabDaten[[#This Row],[MandNr]]=1,"1 Stadt Bad Rappenau","2 Eigenbetrieb Stadtenwässerung"))</f>
        <v>1 Stadt Bad Rappenau</v>
      </c>
      <c r="C2809" s="19" t="str">
        <f>IF(OR(tabDaten[[#This Row],[art]]="00",tabDaten[[#This Row],[art]]="01",tabDaten[[#This Row],[art]]="60",tabDaten[[#This Row],[art]]="61"),"0 Verwaltungshaushalt","1 Vermögenshaushalt")</f>
        <v>0 Verwaltungshaushalt</v>
      </c>
      <c r="D2809" s="19" t="str">
        <f>VLOOKUP(tabDaten[[#This Row],[art]],tabKontenart[],2,FALSE)</f>
        <v>01 Ausgaben VerwaltungsHH</v>
      </c>
      <c r="E2809" s="19" t="str">
        <f>LEFT(tabDaten[[#This Row],[Gld]],1) &amp; "    " &amp;VLOOKUP((tabDaten[[#This Row],[MandNr]]&amp;"x"&amp;LEFT(tabDaten[[#This Row],[Gld]],1)),tabGliederung[],2,FALSE)</f>
        <v xml:space="preserve">2    Schulen </v>
      </c>
      <c r="F2809" s="19" t="str">
        <f>LEFT(tabDaten[[#This Row],[Gld]],2) &amp; "    " &amp;VLOOKUP((tabDaten[[#This Row],[MandNr]]&amp;"x"&amp;LEFT(tabDaten[[#This Row],[Gld]],2)),tabGliederung[],2,FALSE)</f>
        <v xml:space="preserve">29    Übrige schulische Aufgaben </v>
      </c>
      <c r="G280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09" s="19" t="str">
        <f>LEFT(tabDaten[[#This Row],[Gld]],4) &amp; "    " &amp;VLOOKUP((tabDaten[[#This Row],[MandNr]]&amp;"x"&amp;LEFT(tabDaten[[#This Row],[Gld]],4)),tabGliederung[],2,FALSE)</f>
        <v xml:space="preserve">2910    Hortbetreuung, Verläßliche Grundschulen </v>
      </c>
      <c r="I2809" s="19" t="str">
        <f>IF(OR(LEFT(tabDaten[[#This Row],[Grp]],1)*1=3,LEFT(tabDaten[[#This Row],[Grp]],1)*1=9),LEFT(tabDaten[[#This Row],[Grp]],2),LEFT(tabDaten[[#This Row],[Grp]],1))</f>
        <v>5</v>
      </c>
      <c r="J2809" s="19" t="str">
        <f>VLOOKUP(tabDaten[[#This Row],[GrpKurz]],tabGruppierung[],2,FALSE)</f>
        <v>A   Sächlicher Verwaltungs- und Betriebsaufwand</v>
      </c>
      <c r="K280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2910-521000/30    Kernzeit Fürfeld   </v>
      </c>
      <c r="L2809" s="20">
        <f>IF(OR(tabDaten[[#This Row],[art]]="00",tabDaten[[#This Row],[art]]="10"),tabDaten[[#This Row],[Plan]],tabDaten[[#This Row],[Plan]]*-1)</f>
        <v>0</v>
      </c>
      <c r="M2809" s="21">
        <f>IF(OR(tabDaten[[#This Row],[art]]="00",tabDaten[[#This Row],[art]]="10",tabDaten[[#This Row],[art]]="60",tabDaten[[#This Row],[art]]="70"),tabDaten[[#This Row],[Rechnung]],tabDaten[[#This Row],[Rechnung]]*-1)</f>
        <v>-101.38</v>
      </c>
      <c r="N2809" s="44">
        <v>1</v>
      </c>
      <c r="O2809" s="45" t="s">
        <v>1336</v>
      </c>
      <c r="P2809" s="45" t="s">
        <v>1102</v>
      </c>
      <c r="Q2809" s="45" t="s">
        <v>1750</v>
      </c>
      <c r="R2809" s="45" t="s">
        <v>1111</v>
      </c>
      <c r="S2809" s="45" t="s">
        <v>1546</v>
      </c>
      <c r="T2809" s="44" t="s">
        <v>2085</v>
      </c>
      <c r="U2809" s="46">
        <v>0</v>
      </c>
      <c r="V2809" s="46">
        <v>101.38</v>
      </c>
    </row>
    <row r="2810" spans="2:22" x14ac:dyDescent="0.2">
      <c r="B2810" s="19" t="str">
        <f>IF(tabDaten[[#This Row],[MandNr]]="","Fehler",IF(tabDaten[[#This Row],[MandNr]]=1,"1 Stadt Bad Rappenau","2 Eigenbetrieb Stadtenwässerung"))</f>
        <v>1 Stadt Bad Rappenau</v>
      </c>
      <c r="C2810" s="19" t="str">
        <f>IF(OR(tabDaten[[#This Row],[art]]="00",tabDaten[[#This Row],[art]]="01",tabDaten[[#This Row],[art]]="60",tabDaten[[#This Row],[art]]="61"),"0 Verwaltungshaushalt","1 Vermögenshaushalt")</f>
        <v>0 Verwaltungshaushalt</v>
      </c>
      <c r="D2810" s="19" t="str">
        <f>VLOOKUP(tabDaten[[#This Row],[art]],tabKontenart[],2,FALSE)</f>
        <v>01 Ausgaben VerwaltungsHH</v>
      </c>
      <c r="E2810" s="19" t="str">
        <f>LEFT(tabDaten[[#This Row],[Gld]],1) &amp; "    " &amp;VLOOKUP((tabDaten[[#This Row],[MandNr]]&amp;"x"&amp;LEFT(tabDaten[[#This Row],[Gld]],1)),tabGliederung[],2,FALSE)</f>
        <v xml:space="preserve">2    Schulen </v>
      </c>
      <c r="F2810" s="19" t="str">
        <f>LEFT(tabDaten[[#This Row],[Gld]],2) &amp; "    " &amp;VLOOKUP((tabDaten[[#This Row],[MandNr]]&amp;"x"&amp;LEFT(tabDaten[[#This Row],[Gld]],2)),tabGliederung[],2,FALSE)</f>
        <v xml:space="preserve">29    Übrige schulische Aufgaben </v>
      </c>
      <c r="G281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0" s="19" t="str">
        <f>LEFT(tabDaten[[#This Row],[Gld]],4) &amp; "    " &amp;VLOOKUP((tabDaten[[#This Row],[MandNr]]&amp;"x"&amp;LEFT(tabDaten[[#This Row],[Gld]],4)),tabGliederung[],2,FALSE)</f>
        <v xml:space="preserve">2910    Hortbetreuung, Verläßliche Grundschulen </v>
      </c>
      <c r="I2810" s="19" t="str">
        <f>IF(OR(LEFT(tabDaten[[#This Row],[Grp]],1)*1=3,LEFT(tabDaten[[#This Row],[Grp]],1)*1=9),LEFT(tabDaten[[#This Row],[Grp]],2),LEFT(tabDaten[[#This Row],[Grp]],1))</f>
        <v>5</v>
      </c>
      <c r="J2810" s="19" t="str">
        <f>VLOOKUP(tabDaten[[#This Row],[GrpKurz]],tabGruppierung[],2,FALSE)</f>
        <v>A   Sächlicher Verwaltungs- und Betriebsaufwand</v>
      </c>
      <c r="K281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2910-521000/40    Kernzeit Grombach   </v>
      </c>
      <c r="L2810" s="20">
        <f>IF(OR(tabDaten[[#This Row],[art]]="00",tabDaten[[#This Row],[art]]="10"),tabDaten[[#This Row],[Plan]],tabDaten[[#This Row],[Plan]]*-1)</f>
        <v>0</v>
      </c>
      <c r="M2810" s="21">
        <f>IF(OR(tabDaten[[#This Row],[art]]="00",tabDaten[[#This Row],[art]]="10",tabDaten[[#This Row],[art]]="60",tabDaten[[#This Row],[art]]="70"),tabDaten[[#This Row],[Rechnung]],tabDaten[[#This Row],[Rechnung]]*-1)</f>
        <v>-840.49</v>
      </c>
      <c r="N2810" s="44">
        <v>1</v>
      </c>
      <c r="O2810" s="45" t="s">
        <v>1336</v>
      </c>
      <c r="P2810" s="45" t="s">
        <v>1102</v>
      </c>
      <c r="Q2810" s="45" t="s">
        <v>1750</v>
      </c>
      <c r="R2810" s="45" t="s">
        <v>1145</v>
      </c>
      <c r="S2810" s="45" t="s">
        <v>1546</v>
      </c>
      <c r="T2810" s="44" t="s">
        <v>2086</v>
      </c>
      <c r="U2810" s="46">
        <v>0</v>
      </c>
      <c r="V2810" s="46">
        <v>840.49</v>
      </c>
    </row>
    <row r="2811" spans="2:22" x14ac:dyDescent="0.2">
      <c r="B2811" s="19" t="str">
        <f>IF(tabDaten[[#This Row],[MandNr]]="","Fehler",IF(tabDaten[[#This Row],[MandNr]]=1,"1 Stadt Bad Rappenau","2 Eigenbetrieb Stadtenwässerung"))</f>
        <v>1 Stadt Bad Rappenau</v>
      </c>
      <c r="C2811" s="19" t="str">
        <f>IF(OR(tabDaten[[#This Row],[art]]="00",tabDaten[[#This Row],[art]]="01",tabDaten[[#This Row],[art]]="60",tabDaten[[#This Row],[art]]="61"),"0 Verwaltungshaushalt","1 Vermögenshaushalt")</f>
        <v>0 Verwaltungshaushalt</v>
      </c>
      <c r="D2811" s="19" t="str">
        <f>VLOOKUP(tabDaten[[#This Row],[art]],tabKontenart[],2,FALSE)</f>
        <v>01 Ausgaben VerwaltungsHH</v>
      </c>
      <c r="E2811" s="19" t="str">
        <f>LEFT(tabDaten[[#This Row],[Gld]],1) &amp; "    " &amp;VLOOKUP((tabDaten[[#This Row],[MandNr]]&amp;"x"&amp;LEFT(tabDaten[[#This Row],[Gld]],1)),tabGliederung[],2,FALSE)</f>
        <v xml:space="preserve">2    Schulen </v>
      </c>
      <c r="F2811" s="19" t="str">
        <f>LEFT(tabDaten[[#This Row],[Gld]],2) &amp; "    " &amp;VLOOKUP((tabDaten[[#This Row],[MandNr]]&amp;"x"&amp;LEFT(tabDaten[[#This Row],[Gld]],2)),tabGliederung[],2,FALSE)</f>
        <v xml:space="preserve">29    Übrige schulische Aufgaben </v>
      </c>
      <c r="G281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1" s="19" t="str">
        <f>LEFT(tabDaten[[#This Row],[Gld]],4) &amp; "    " &amp;VLOOKUP((tabDaten[[#This Row],[MandNr]]&amp;"x"&amp;LEFT(tabDaten[[#This Row],[Gld]],4)),tabGliederung[],2,FALSE)</f>
        <v xml:space="preserve">2910    Hortbetreuung, Verläßliche Grundschulen </v>
      </c>
      <c r="I2811" s="19" t="str">
        <f>IF(OR(LEFT(tabDaten[[#This Row],[Grp]],1)*1=3,LEFT(tabDaten[[#This Row],[Grp]],1)*1=9),LEFT(tabDaten[[#This Row],[Grp]],2),LEFT(tabDaten[[#This Row],[Grp]],1))</f>
        <v>5</v>
      </c>
      <c r="J2811" s="19" t="str">
        <f>VLOOKUP(tabDaten[[#This Row],[GrpKurz]],tabGruppierung[],2,FALSE)</f>
        <v>A   Sächlicher Verwaltungs- und Betriebsaufwand</v>
      </c>
      <c r="K281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2910-521000/50    Kernzeit Heinsheim   </v>
      </c>
      <c r="L2811" s="20">
        <f>IF(OR(tabDaten[[#This Row],[art]]="00",tabDaten[[#This Row],[art]]="10"),tabDaten[[#This Row],[Plan]],tabDaten[[#This Row],[Plan]]*-1)</f>
        <v>0</v>
      </c>
      <c r="M2811" s="21">
        <f>IF(OR(tabDaten[[#This Row],[art]]="00",tabDaten[[#This Row],[art]]="10",tabDaten[[#This Row],[art]]="60",tabDaten[[#This Row],[art]]="70"),tabDaten[[#This Row],[Rechnung]],tabDaten[[#This Row],[Rechnung]]*-1)</f>
        <v>-1421.39</v>
      </c>
      <c r="N2811" s="44">
        <v>1</v>
      </c>
      <c r="O2811" s="45" t="s">
        <v>1336</v>
      </c>
      <c r="P2811" s="45" t="s">
        <v>1102</v>
      </c>
      <c r="Q2811" s="45" t="s">
        <v>1750</v>
      </c>
      <c r="R2811" s="45" t="s">
        <v>1283</v>
      </c>
      <c r="S2811" s="45" t="s">
        <v>1546</v>
      </c>
      <c r="T2811" s="44" t="s">
        <v>2089</v>
      </c>
      <c r="U2811" s="46">
        <v>0</v>
      </c>
      <c r="V2811" s="46">
        <v>1421.39</v>
      </c>
    </row>
    <row r="2812" spans="2:22" x14ac:dyDescent="0.2">
      <c r="B2812" s="19" t="str">
        <f>IF(tabDaten[[#This Row],[MandNr]]="","Fehler",IF(tabDaten[[#This Row],[MandNr]]=1,"1 Stadt Bad Rappenau","2 Eigenbetrieb Stadtenwässerung"))</f>
        <v>1 Stadt Bad Rappenau</v>
      </c>
      <c r="C2812" s="19" t="str">
        <f>IF(OR(tabDaten[[#This Row],[art]]="00",tabDaten[[#This Row],[art]]="01",tabDaten[[#This Row],[art]]="60",tabDaten[[#This Row],[art]]="61"),"0 Verwaltungshaushalt","1 Vermögenshaushalt")</f>
        <v>0 Verwaltungshaushalt</v>
      </c>
      <c r="D2812" s="19" t="str">
        <f>VLOOKUP(tabDaten[[#This Row],[art]],tabKontenart[],2,FALSE)</f>
        <v>01 Ausgaben VerwaltungsHH</v>
      </c>
      <c r="E2812" s="19" t="str">
        <f>LEFT(tabDaten[[#This Row],[Gld]],1) &amp; "    " &amp;VLOOKUP((tabDaten[[#This Row],[MandNr]]&amp;"x"&amp;LEFT(tabDaten[[#This Row],[Gld]],1)),tabGliederung[],2,FALSE)</f>
        <v xml:space="preserve">2    Schulen </v>
      </c>
      <c r="F2812" s="19" t="str">
        <f>LEFT(tabDaten[[#This Row],[Gld]],2) &amp; "    " &amp;VLOOKUP((tabDaten[[#This Row],[MandNr]]&amp;"x"&amp;LEFT(tabDaten[[#This Row],[Gld]],2)),tabGliederung[],2,FALSE)</f>
        <v xml:space="preserve">29    Übrige schulische Aufgaben </v>
      </c>
      <c r="G281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2" s="19" t="str">
        <f>LEFT(tabDaten[[#This Row],[Gld]],4) &amp; "    " &amp;VLOOKUP((tabDaten[[#This Row],[MandNr]]&amp;"x"&amp;LEFT(tabDaten[[#This Row],[Gld]],4)),tabGliederung[],2,FALSE)</f>
        <v xml:space="preserve">2910    Hortbetreuung, Verläßliche Grundschulen </v>
      </c>
      <c r="I2812" s="19" t="str">
        <f>IF(OR(LEFT(tabDaten[[#This Row],[Grp]],1)*1=3,LEFT(tabDaten[[#This Row],[Grp]],1)*1=9),LEFT(tabDaten[[#This Row],[Grp]],2),LEFT(tabDaten[[#This Row],[Grp]],1))</f>
        <v>5</v>
      </c>
      <c r="J2812" s="19" t="str">
        <f>VLOOKUP(tabDaten[[#This Row],[GrpKurz]],tabGruppierung[],2,FALSE)</f>
        <v>A   Sächlicher Verwaltungs- und Betriebsaufwand</v>
      </c>
      <c r="K281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2910-521000/60    Kernzeit Obergimpern   </v>
      </c>
      <c r="L2812" s="20">
        <f>IF(OR(tabDaten[[#This Row],[art]]="00",tabDaten[[#This Row],[art]]="10"),tabDaten[[#This Row],[Plan]],tabDaten[[#This Row],[Plan]]*-1)</f>
        <v>0</v>
      </c>
      <c r="M2812" s="21">
        <f>IF(OR(tabDaten[[#This Row],[art]]="00",tabDaten[[#This Row],[art]]="10",tabDaten[[#This Row],[art]]="60",tabDaten[[#This Row],[art]]="70"),tabDaten[[#This Row],[Rechnung]],tabDaten[[#This Row],[Rechnung]]*-1)</f>
        <v>-63.98</v>
      </c>
      <c r="N2812" s="44">
        <v>1</v>
      </c>
      <c r="O2812" s="45" t="s">
        <v>1336</v>
      </c>
      <c r="P2812" s="45" t="s">
        <v>1102</v>
      </c>
      <c r="Q2812" s="45" t="s">
        <v>1750</v>
      </c>
      <c r="R2812" s="45" t="s">
        <v>1327</v>
      </c>
      <c r="S2812" s="45" t="s">
        <v>1546</v>
      </c>
      <c r="T2812" s="44" t="s">
        <v>2087</v>
      </c>
      <c r="U2812" s="46">
        <v>0</v>
      </c>
      <c r="V2812" s="46">
        <v>63.98</v>
      </c>
    </row>
    <row r="2813" spans="2:22" x14ac:dyDescent="0.2">
      <c r="B2813" s="19" t="str">
        <f>IF(tabDaten[[#This Row],[MandNr]]="","Fehler",IF(tabDaten[[#This Row],[MandNr]]=1,"1 Stadt Bad Rappenau","2 Eigenbetrieb Stadtenwässerung"))</f>
        <v>1 Stadt Bad Rappenau</v>
      </c>
      <c r="C2813" s="19" t="str">
        <f>IF(OR(tabDaten[[#This Row],[art]]="00",tabDaten[[#This Row],[art]]="01",tabDaten[[#This Row],[art]]="60",tabDaten[[#This Row],[art]]="61"),"0 Verwaltungshaushalt","1 Vermögenshaushalt")</f>
        <v>0 Verwaltungshaushalt</v>
      </c>
      <c r="D2813" s="19" t="str">
        <f>VLOOKUP(tabDaten[[#This Row],[art]],tabKontenart[],2,FALSE)</f>
        <v>01 Ausgaben VerwaltungsHH</v>
      </c>
      <c r="E2813" s="19" t="str">
        <f>LEFT(tabDaten[[#This Row],[Gld]],1) &amp; "    " &amp;VLOOKUP((tabDaten[[#This Row],[MandNr]]&amp;"x"&amp;LEFT(tabDaten[[#This Row],[Gld]],1)),tabGliederung[],2,FALSE)</f>
        <v xml:space="preserve">2    Schulen </v>
      </c>
      <c r="F2813" s="19" t="str">
        <f>LEFT(tabDaten[[#This Row],[Gld]],2) &amp; "    " &amp;VLOOKUP((tabDaten[[#This Row],[MandNr]]&amp;"x"&amp;LEFT(tabDaten[[#This Row],[Gld]],2)),tabGliederung[],2,FALSE)</f>
        <v xml:space="preserve">29    Übrige schulische Aufgaben </v>
      </c>
      <c r="G281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3" s="19" t="str">
        <f>LEFT(tabDaten[[#This Row],[Gld]],4) &amp; "    " &amp;VLOOKUP((tabDaten[[#This Row],[MandNr]]&amp;"x"&amp;LEFT(tabDaten[[#This Row],[Gld]],4)),tabGliederung[],2,FALSE)</f>
        <v xml:space="preserve">2910    Hortbetreuung, Verläßliche Grundschulen </v>
      </c>
      <c r="I2813" s="19" t="str">
        <f>IF(OR(LEFT(tabDaten[[#This Row],[Grp]],1)*1=3,LEFT(tabDaten[[#This Row],[Grp]],1)*1=9),LEFT(tabDaten[[#This Row],[Grp]],2),LEFT(tabDaten[[#This Row],[Grp]],1))</f>
        <v>6</v>
      </c>
      <c r="J2813" s="19" t="str">
        <f>VLOOKUP(tabDaten[[#This Row],[GrpKurz]],tabGruppierung[],2,FALSE)</f>
        <v>A   Sächlicher Verwaltungs- und Betriebsaufwand</v>
      </c>
      <c r="K281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2910-636000/01    Hort Bad Rappenau   </v>
      </c>
      <c r="L2813" s="20">
        <f>IF(OR(tabDaten[[#This Row],[art]]="00",tabDaten[[#This Row],[art]]="10"),tabDaten[[#This Row],[Plan]],tabDaten[[#This Row],[Plan]]*-1)</f>
        <v>0</v>
      </c>
      <c r="M2813" s="21">
        <f>IF(OR(tabDaten[[#This Row],[art]]="00",tabDaten[[#This Row],[art]]="10",tabDaten[[#This Row],[art]]="60",tabDaten[[#This Row],[art]]="70"),tabDaten[[#This Row],[Rechnung]],tabDaten[[#This Row],[Rechnung]]*-1)</f>
        <v>-2251.04</v>
      </c>
      <c r="N2813" s="44">
        <v>1</v>
      </c>
      <c r="O2813" s="45" t="s">
        <v>1336</v>
      </c>
      <c r="P2813" s="45" t="s">
        <v>1102</v>
      </c>
      <c r="Q2813" s="45" t="s">
        <v>1739</v>
      </c>
      <c r="R2813" s="45" t="s">
        <v>997</v>
      </c>
      <c r="S2813" s="45" t="s">
        <v>1546</v>
      </c>
      <c r="T2813" s="44" t="s">
        <v>2082</v>
      </c>
      <c r="U2813" s="46">
        <v>0</v>
      </c>
      <c r="V2813" s="46">
        <v>2251.04</v>
      </c>
    </row>
    <row r="2814" spans="2:22" x14ac:dyDescent="0.2">
      <c r="B2814" s="19" t="str">
        <f>IF(tabDaten[[#This Row],[MandNr]]="","Fehler",IF(tabDaten[[#This Row],[MandNr]]=1,"1 Stadt Bad Rappenau","2 Eigenbetrieb Stadtenwässerung"))</f>
        <v>1 Stadt Bad Rappenau</v>
      </c>
      <c r="C2814" s="19" t="str">
        <f>IF(OR(tabDaten[[#This Row],[art]]="00",tabDaten[[#This Row],[art]]="01",tabDaten[[#This Row],[art]]="60",tabDaten[[#This Row],[art]]="61"),"0 Verwaltungshaushalt","1 Vermögenshaushalt")</f>
        <v>0 Verwaltungshaushalt</v>
      </c>
      <c r="D2814" s="19" t="str">
        <f>VLOOKUP(tabDaten[[#This Row],[art]],tabKontenart[],2,FALSE)</f>
        <v>01 Ausgaben VerwaltungsHH</v>
      </c>
      <c r="E2814" s="19" t="str">
        <f>LEFT(tabDaten[[#This Row],[Gld]],1) &amp; "    " &amp;VLOOKUP((tabDaten[[#This Row],[MandNr]]&amp;"x"&amp;LEFT(tabDaten[[#This Row],[Gld]],1)),tabGliederung[],2,FALSE)</f>
        <v xml:space="preserve">2    Schulen </v>
      </c>
      <c r="F2814" s="19" t="str">
        <f>LEFT(tabDaten[[#This Row],[Gld]],2) &amp; "    " &amp;VLOOKUP((tabDaten[[#This Row],[MandNr]]&amp;"x"&amp;LEFT(tabDaten[[#This Row],[Gld]],2)),tabGliederung[],2,FALSE)</f>
        <v xml:space="preserve">29    Übrige schulische Aufgaben </v>
      </c>
      <c r="G281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4" s="19" t="str">
        <f>LEFT(tabDaten[[#This Row],[Gld]],4) &amp; "    " &amp;VLOOKUP((tabDaten[[#This Row],[MandNr]]&amp;"x"&amp;LEFT(tabDaten[[#This Row],[Gld]],4)),tabGliederung[],2,FALSE)</f>
        <v xml:space="preserve">2910    Hortbetreuung, Verläßliche Grundschulen </v>
      </c>
      <c r="I2814" s="19" t="str">
        <f>IF(OR(LEFT(tabDaten[[#This Row],[Grp]],1)*1=3,LEFT(tabDaten[[#This Row],[Grp]],1)*1=9),LEFT(tabDaten[[#This Row],[Grp]],2),LEFT(tabDaten[[#This Row],[Grp]],1))</f>
        <v>6</v>
      </c>
      <c r="J2814" s="19" t="str">
        <f>VLOOKUP(tabDaten[[#This Row],[GrpKurz]],tabGruppierung[],2,FALSE)</f>
        <v>A   Sächlicher Verwaltungs- und Betriebsaufwand</v>
      </c>
      <c r="K281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2910-636000/02    Kernzeit Bad Rappenau Heinsheimer Str. 20  </v>
      </c>
      <c r="L2814" s="20">
        <f>IF(OR(tabDaten[[#This Row],[art]]="00",tabDaten[[#This Row],[art]]="10"),tabDaten[[#This Row],[Plan]],tabDaten[[#This Row],[Plan]]*-1)</f>
        <v>0</v>
      </c>
      <c r="M2814" s="21">
        <f>IF(OR(tabDaten[[#This Row],[art]]="00",tabDaten[[#This Row],[art]]="10",tabDaten[[#This Row],[art]]="60",tabDaten[[#This Row],[art]]="70"),tabDaten[[#This Row],[Rechnung]],tabDaten[[#This Row],[Rechnung]]*-1)</f>
        <v>-120.29</v>
      </c>
      <c r="N2814" s="44">
        <v>1</v>
      </c>
      <c r="O2814" s="45" t="s">
        <v>1336</v>
      </c>
      <c r="P2814" s="45" t="s">
        <v>1102</v>
      </c>
      <c r="Q2814" s="45" t="s">
        <v>1739</v>
      </c>
      <c r="R2814" s="45" t="s">
        <v>999</v>
      </c>
      <c r="S2814" s="45" t="s">
        <v>1546</v>
      </c>
      <c r="T2814" s="44" t="s">
        <v>2083</v>
      </c>
      <c r="U2814" s="46">
        <v>0</v>
      </c>
      <c r="V2814" s="46">
        <v>120.29</v>
      </c>
    </row>
    <row r="2815" spans="2:22" x14ac:dyDescent="0.2">
      <c r="B2815" s="19" t="str">
        <f>IF(tabDaten[[#This Row],[MandNr]]="","Fehler",IF(tabDaten[[#This Row],[MandNr]]=1,"1 Stadt Bad Rappenau","2 Eigenbetrieb Stadtenwässerung"))</f>
        <v>1 Stadt Bad Rappenau</v>
      </c>
      <c r="C2815" s="19" t="str">
        <f>IF(OR(tabDaten[[#This Row],[art]]="00",tabDaten[[#This Row],[art]]="01",tabDaten[[#This Row],[art]]="60",tabDaten[[#This Row],[art]]="61"),"0 Verwaltungshaushalt","1 Vermögenshaushalt")</f>
        <v>0 Verwaltungshaushalt</v>
      </c>
      <c r="D2815" s="19" t="str">
        <f>VLOOKUP(tabDaten[[#This Row],[art]],tabKontenart[],2,FALSE)</f>
        <v>01 Ausgaben VerwaltungsHH</v>
      </c>
      <c r="E2815" s="19" t="str">
        <f>LEFT(tabDaten[[#This Row],[Gld]],1) &amp; "    " &amp;VLOOKUP((tabDaten[[#This Row],[MandNr]]&amp;"x"&amp;LEFT(tabDaten[[#This Row],[Gld]],1)),tabGliederung[],2,FALSE)</f>
        <v xml:space="preserve">2    Schulen </v>
      </c>
      <c r="F2815" s="19" t="str">
        <f>LEFT(tabDaten[[#This Row],[Gld]],2) &amp; "    " &amp;VLOOKUP((tabDaten[[#This Row],[MandNr]]&amp;"x"&amp;LEFT(tabDaten[[#This Row],[Gld]],2)),tabGliederung[],2,FALSE)</f>
        <v xml:space="preserve">29    Übrige schulische Aufgaben </v>
      </c>
      <c r="G281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5" s="19" t="str">
        <f>LEFT(tabDaten[[#This Row],[Gld]],4) &amp; "    " &amp;VLOOKUP((tabDaten[[#This Row],[MandNr]]&amp;"x"&amp;LEFT(tabDaten[[#This Row],[Gld]],4)),tabGliederung[],2,FALSE)</f>
        <v xml:space="preserve">2910    Hortbetreuung, Verläßliche Grundschulen </v>
      </c>
      <c r="I2815" s="19" t="str">
        <f>IF(OR(LEFT(tabDaten[[#This Row],[Grp]],1)*1=3,LEFT(tabDaten[[#This Row],[Grp]],1)*1=9),LEFT(tabDaten[[#This Row],[Grp]],2),LEFT(tabDaten[[#This Row],[Grp]],1))</f>
        <v>6</v>
      </c>
      <c r="J2815" s="19" t="str">
        <f>VLOOKUP(tabDaten[[#This Row],[GrpKurz]],tabGruppierung[],2,FALSE)</f>
        <v>A   Sächlicher Verwaltungs- und Betriebsaufwand</v>
      </c>
      <c r="K281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2910-636000/03    Kernzeit Bad Rappenau Heinsheimer Str. 24  </v>
      </c>
      <c r="L2815" s="20">
        <f>IF(OR(tabDaten[[#This Row],[art]]="00",tabDaten[[#This Row],[art]]="10"),tabDaten[[#This Row],[Plan]],tabDaten[[#This Row],[Plan]]*-1)</f>
        <v>0</v>
      </c>
      <c r="M2815" s="21">
        <f>IF(OR(tabDaten[[#This Row],[art]]="00",tabDaten[[#This Row],[art]]="10",tabDaten[[#This Row],[art]]="60",tabDaten[[#This Row],[art]]="70"),tabDaten[[#This Row],[Rechnung]],tabDaten[[#This Row],[Rechnung]]*-1)</f>
        <v>-379.18</v>
      </c>
      <c r="N2815" s="44">
        <v>1</v>
      </c>
      <c r="O2815" s="45" t="s">
        <v>1336</v>
      </c>
      <c r="P2815" s="45" t="s">
        <v>1102</v>
      </c>
      <c r="Q2815" s="45" t="s">
        <v>1739</v>
      </c>
      <c r="R2815" s="45" t="s">
        <v>1007</v>
      </c>
      <c r="S2815" s="45" t="s">
        <v>1546</v>
      </c>
      <c r="T2815" s="44" t="s">
        <v>2088</v>
      </c>
      <c r="U2815" s="46">
        <v>0</v>
      </c>
      <c r="V2815" s="46">
        <v>379.18</v>
      </c>
    </row>
    <row r="2816" spans="2:22" x14ac:dyDescent="0.2">
      <c r="B2816" s="19" t="str">
        <f>IF(tabDaten[[#This Row],[MandNr]]="","Fehler",IF(tabDaten[[#This Row],[MandNr]]=1,"1 Stadt Bad Rappenau","2 Eigenbetrieb Stadtenwässerung"))</f>
        <v>1 Stadt Bad Rappenau</v>
      </c>
      <c r="C2816" s="19" t="str">
        <f>IF(OR(tabDaten[[#This Row],[art]]="00",tabDaten[[#This Row],[art]]="01",tabDaten[[#This Row],[art]]="60",tabDaten[[#This Row],[art]]="61"),"0 Verwaltungshaushalt","1 Vermögenshaushalt")</f>
        <v>0 Verwaltungshaushalt</v>
      </c>
      <c r="D2816" s="19" t="str">
        <f>VLOOKUP(tabDaten[[#This Row],[art]],tabKontenart[],2,FALSE)</f>
        <v>01 Ausgaben VerwaltungsHH</v>
      </c>
      <c r="E2816" s="19" t="str">
        <f>LEFT(tabDaten[[#This Row],[Gld]],1) &amp; "    " &amp;VLOOKUP((tabDaten[[#This Row],[MandNr]]&amp;"x"&amp;LEFT(tabDaten[[#This Row],[Gld]],1)),tabGliederung[],2,FALSE)</f>
        <v xml:space="preserve">2    Schulen </v>
      </c>
      <c r="F2816" s="19" t="str">
        <f>LEFT(tabDaten[[#This Row],[Gld]],2) &amp; "    " &amp;VLOOKUP((tabDaten[[#This Row],[MandNr]]&amp;"x"&amp;LEFT(tabDaten[[#This Row],[Gld]],2)),tabGliederung[],2,FALSE)</f>
        <v xml:space="preserve">29    Übrige schulische Aufgaben </v>
      </c>
      <c r="G281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6" s="19" t="str">
        <f>LEFT(tabDaten[[#This Row],[Gld]],4) &amp; "    " &amp;VLOOKUP((tabDaten[[#This Row],[MandNr]]&amp;"x"&amp;LEFT(tabDaten[[#This Row],[Gld]],4)),tabGliederung[],2,FALSE)</f>
        <v xml:space="preserve">2910    Hortbetreuung, Verläßliche Grundschulen </v>
      </c>
      <c r="I2816" s="19" t="str">
        <f>IF(OR(LEFT(tabDaten[[#This Row],[Grp]],1)*1=3,LEFT(tabDaten[[#This Row],[Grp]],1)*1=9),LEFT(tabDaten[[#This Row],[Grp]],2),LEFT(tabDaten[[#This Row],[Grp]],1))</f>
        <v>6</v>
      </c>
      <c r="J2816" s="19" t="str">
        <f>VLOOKUP(tabDaten[[#This Row],[GrpKurz]],tabGruppierung[],2,FALSE)</f>
        <v>A   Sächlicher Verwaltungs- und Betriebsaufwand</v>
      </c>
      <c r="K281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2910-636000/04    Wagnerstr. 7   </v>
      </c>
      <c r="L2816" s="20">
        <f>IF(OR(tabDaten[[#This Row],[art]]="00",tabDaten[[#This Row],[art]]="10"),tabDaten[[#This Row],[Plan]],tabDaten[[#This Row],[Plan]]*-1)</f>
        <v>0</v>
      </c>
      <c r="M2816" s="21">
        <f>IF(OR(tabDaten[[#This Row],[art]]="00",tabDaten[[#This Row],[art]]="10",tabDaten[[#This Row],[art]]="60",tabDaten[[#This Row],[art]]="70"),tabDaten[[#This Row],[Rechnung]],tabDaten[[#This Row],[Rechnung]]*-1)</f>
        <v>-665.81</v>
      </c>
      <c r="N2816" s="44">
        <v>1</v>
      </c>
      <c r="O2816" s="45" t="s">
        <v>1336</v>
      </c>
      <c r="P2816" s="45" t="s">
        <v>1102</v>
      </c>
      <c r="Q2816" s="45" t="s">
        <v>1739</v>
      </c>
      <c r="R2816" s="45" t="s">
        <v>1898</v>
      </c>
      <c r="S2816" s="45" t="s">
        <v>1546</v>
      </c>
      <c r="T2816" s="44" t="s">
        <v>2279</v>
      </c>
      <c r="U2816" s="46">
        <v>0</v>
      </c>
      <c r="V2816" s="46">
        <v>665.81</v>
      </c>
    </row>
    <row r="2817" spans="2:22" x14ac:dyDescent="0.2">
      <c r="B2817" s="19" t="str">
        <f>IF(tabDaten[[#This Row],[MandNr]]="","Fehler",IF(tabDaten[[#This Row],[MandNr]]=1,"1 Stadt Bad Rappenau","2 Eigenbetrieb Stadtenwässerung"))</f>
        <v>1 Stadt Bad Rappenau</v>
      </c>
      <c r="C2817" s="19" t="str">
        <f>IF(OR(tabDaten[[#This Row],[art]]="00",tabDaten[[#This Row],[art]]="01",tabDaten[[#This Row],[art]]="60",tabDaten[[#This Row],[art]]="61"),"0 Verwaltungshaushalt","1 Vermögenshaushalt")</f>
        <v>0 Verwaltungshaushalt</v>
      </c>
      <c r="D2817" s="19" t="str">
        <f>VLOOKUP(tabDaten[[#This Row],[art]],tabKontenart[],2,FALSE)</f>
        <v>01 Ausgaben VerwaltungsHH</v>
      </c>
      <c r="E2817" s="19" t="str">
        <f>LEFT(tabDaten[[#This Row],[Gld]],1) &amp; "    " &amp;VLOOKUP((tabDaten[[#This Row],[MandNr]]&amp;"x"&amp;LEFT(tabDaten[[#This Row],[Gld]],1)),tabGliederung[],2,FALSE)</f>
        <v xml:space="preserve">2    Schulen </v>
      </c>
      <c r="F2817" s="19" t="str">
        <f>LEFT(tabDaten[[#This Row],[Gld]],2) &amp; "    " &amp;VLOOKUP((tabDaten[[#This Row],[MandNr]]&amp;"x"&amp;LEFT(tabDaten[[#This Row],[Gld]],2)),tabGliederung[],2,FALSE)</f>
        <v xml:space="preserve">29    Übrige schulische Aufgaben </v>
      </c>
      <c r="G281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7" s="19" t="str">
        <f>LEFT(tabDaten[[#This Row],[Gld]],4) &amp; "    " &amp;VLOOKUP((tabDaten[[#This Row],[MandNr]]&amp;"x"&amp;LEFT(tabDaten[[#This Row],[Gld]],4)),tabGliederung[],2,FALSE)</f>
        <v xml:space="preserve">2910    Hortbetreuung, Verläßliche Grundschulen </v>
      </c>
      <c r="I2817" s="19" t="str">
        <f>IF(OR(LEFT(tabDaten[[#This Row],[Grp]],1)*1=3,LEFT(tabDaten[[#This Row],[Grp]],1)*1=9),LEFT(tabDaten[[#This Row],[Grp]],2),LEFT(tabDaten[[#This Row],[Grp]],1))</f>
        <v>6</v>
      </c>
      <c r="J2817" s="19" t="str">
        <f>VLOOKUP(tabDaten[[#This Row],[GrpKurz]],tabGruppierung[],2,FALSE)</f>
        <v>A   Sächlicher Verwaltungs- und Betriebsaufwand</v>
      </c>
      <c r="K281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2910-636000/10    Kernzeit Babstadt   </v>
      </c>
      <c r="L2817" s="20">
        <f>IF(OR(tabDaten[[#This Row],[art]]="00",tabDaten[[#This Row],[art]]="10"),tabDaten[[#This Row],[Plan]],tabDaten[[#This Row],[Plan]]*-1)</f>
        <v>0</v>
      </c>
      <c r="M2817" s="21">
        <f>IF(OR(tabDaten[[#This Row],[art]]="00",tabDaten[[#This Row],[art]]="10",tabDaten[[#This Row],[art]]="60",tabDaten[[#This Row],[art]]="70"),tabDaten[[#This Row],[Rechnung]],tabDaten[[#This Row],[Rechnung]]*-1)</f>
        <v>-476.8</v>
      </c>
      <c r="N2817" s="44">
        <v>1</v>
      </c>
      <c r="O2817" s="45" t="s">
        <v>1336</v>
      </c>
      <c r="P2817" s="45" t="s">
        <v>1102</v>
      </c>
      <c r="Q2817" s="45" t="s">
        <v>1739</v>
      </c>
      <c r="R2817" s="45" t="s">
        <v>1024</v>
      </c>
      <c r="S2817" s="45" t="s">
        <v>1546</v>
      </c>
      <c r="T2817" s="44" t="s">
        <v>2188</v>
      </c>
      <c r="U2817" s="46">
        <v>0</v>
      </c>
      <c r="V2817" s="46">
        <v>476.8</v>
      </c>
    </row>
    <row r="2818" spans="2:22" x14ac:dyDescent="0.2">
      <c r="B2818" s="19" t="str">
        <f>IF(tabDaten[[#This Row],[MandNr]]="","Fehler",IF(tabDaten[[#This Row],[MandNr]]=1,"1 Stadt Bad Rappenau","2 Eigenbetrieb Stadtenwässerung"))</f>
        <v>1 Stadt Bad Rappenau</v>
      </c>
      <c r="C2818" s="19" t="str">
        <f>IF(OR(tabDaten[[#This Row],[art]]="00",tabDaten[[#This Row],[art]]="01",tabDaten[[#This Row],[art]]="60",tabDaten[[#This Row],[art]]="61"),"0 Verwaltungshaushalt","1 Vermögenshaushalt")</f>
        <v>0 Verwaltungshaushalt</v>
      </c>
      <c r="D2818" s="19" t="str">
        <f>VLOOKUP(tabDaten[[#This Row],[art]],tabKontenart[],2,FALSE)</f>
        <v>01 Ausgaben VerwaltungsHH</v>
      </c>
      <c r="E2818" s="19" t="str">
        <f>LEFT(tabDaten[[#This Row],[Gld]],1) &amp; "    " &amp;VLOOKUP((tabDaten[[#This Row],[MandNr]]&amp;"x"&amp;LEFT(tabDaten[[#This Row],[Gld]],1)),tabGliederung[],2,FALSE)</f>
        <v xml:space="preserve">2    Schulen </v>
      </c>
      <c r="F2818" s="19" t="str">
        <f>LEFT(tabDaten[[#This Row],[Gld]],2) &amp; "    " &amp;VLOOKUP((tabDaten[[#This Row],[MandNr]]&amp;"x"&amp;LEFT(tabDaten[[#This Row],[Gld]],2)),tabGliederung[],2,FALSE)</f>
        <v xml:space="preserve">29    Übrige schulische Aufgaben </v>
      </c>
      <c r="G281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8" s="19" t="str">
        <f>LEFT(tabDaten[[#This Row],[Gld]],4) &amp; "    " &amp;VLOOKUP((tabDaten[[#This Row],[MandNr]]&amp;"x"&amp;LEFT(tabDaten[[#This Row],[Gld]],4)),tabGliederung[],2,FALSE)</f>
        <v xml:space="preserve">2910    Hortbetreuung, Verläßliche Grundschulen </v>
      </c>
      <c r="I2818" s="19" t="str">
        <f>IF(OR(LEFT(tabDaten[[#This Row],[Grp]],1)*1=3,LEFT(tabDaten[[#This Row],[Grp]],1)*1=9),LEFT(tabDaten[[#This Row],[Grp]],2),LEFT(tabDaten[[#This Row],[Grp]],1))</f>
        <v>6</v>
      </c>
      <c r="J2818" s="19" t="str">
        <f>VLOOKUP(tabDaten[[#This Row],[GrpKurz]],tabGruppierung[],2,FALSE)</f>
        <v>A   Sächlicher Verwaltungs- und Betriebsaufwand</v>
      </c>
      <c r="K281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2910-636000/20    Kernzeit Bonfeld   </v>
      </c>
      <c r="L2818" s="20">
        <f>IF(OR(tabDaten[[#This Row],[art]]="00",tabDaten[[#This Row],[art]]="10"),tabDaten[[#This Row],[Plan]],tabDaten[[#This Row],[Plan]]*-1)</f>
        <v>0</v>
      </c>
      <c r="M2818" s="21">
        <f>IF(OR(tabDaten[[#This Row],[art]]="00",tabDaten[[#This Row],[art]]="10",tabDaten[[#This Row],[art]]="60",tabDaten[[#This Row],[art]]="70"),tabDaten[[#This Row],[Rechnung]],tabDaten[[#This Row],[Rechnung]]*-1)</f>
        <v>-448.73</v>
      </c>
      <c r="N2818" s="44">
        <v>1</v>
      </c>
      <c r="O2818" s="45" t="s">
        <v>1336</v>
      </c>
      <c r="P2818" s="45" t="s">
        <v>1102</v>
      </c>
      <c r="Q2818" s="45" t="s">
        <v>1739</v>
      </c>
      <c r="R2818" s="45" t="s">
        <v>1058</v>
      </c>
      <c r="S2818" s="45" t="s">
        <v>1546</v>
      </c>
      <c r="T2818" s="44" t="s">
        <v>2084</v>
      </c>
      <c r="U2818" s="46">
        <v>0</v>
      </c>
      <c r="V2818" s="46">
        <v>448.73</v>
      </c>
    </row>
    <row r="2819" spans="2:22" x14ac:dyDescent="0.2">
      <c r="B2819" s="19" t="str">
        <f>IF(tabDaten[[#This Row],[MandNr]]="","Fehler",IF(tabDaten[[#This Row],[MandNr]]=1,"1 Stadt Bad Rappenau","2 Eigenbetrieb Stadtenwässerung"))</f>
        <v>1 Stadt Bad Rappenau</v>
      </c>
      <c r="C2819" s="19" t="str">
        <f>IF(OR(tabDaten[[#This Row],[art]]="00",tabDaten[[#This Row],[art]]="01",tabDaten[[#This Row],[art]]="60",tabDaten[[#This Row],[art]]="61"),"0 Verwaltungshaushalt","1 Vermögenshaushalt")</f>
        <v>0 Verwaltungshaushalt</v>
      </c>
      <c r="D2819" s="19" t="str">
        <f>VLOOKUP(tabDaten[[#This Row],[art]],tabKontenart[],2,FALSE)</f>
        <v>01 Ausgaben VerwaltungsHH</v>
      </c>
      <c r="E2819" s="19" t="str">
        <f>LEFT(tabDaten[[#This Row],[Gld]],1) &amp; "    " &amp;VLOOKUP((tabDaten[[#This Row],[MandNr]]&amp;"x"&amp;LEFT(tabDaten[[#This Row],[Gld]],1)),tabGliederung[],2,FALSE)</f>
        <v xml:space="preserve">2    Schulen </v>
      </c>
      <c r="F2819" s="19" t="str">
        <f>LEFT(tabDaten[[#This Row],[Gld]],2) &amp; "    " &amp;VLOOKUP((tabDaten[[#This Row],[MandNr]]&amp;"x"&amp;LEFT(tabDaten[[#This Row],[Gld]],2)),tabGliederung[],2,FALSE)</f>
        <v xml:space="preserve">29    Übrige schulische Aufgaben </v>
      </c>
      <c r="G281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19" s="19" t="str">
        <f>LEFT(tabDaten[[#This Row],[Gld]],4) &amp; "    " &amp;VLOOKUP((tabDaten[[#This Row],[MandNr]]&amp;"x"&amp;LEFT(tabDaten[[#This Row],[Gld]],4)),tabGliederung[],2,FALSE)</f>
        <v xml:space="preserve">2910    Hortbetreuung, Verläßliche Grundschulen </v>
      </c>
      <c r="I2819" s="19" t="str">
        <f>IF(OR(LEFT(tabDaten[[#This Row],[Grp]],1)*1=3,LEFT(tabDaten[[#This Row],[Grp]],1)*1=9),LEFT(tabDaten[[#This Row],[Grp]],2),LEFT(tabDaten[[#This Row],[Grp]],1))</f>
        <v>6</v>
      </c>
      <c r="J2819" s="19" t="str">
        <f>VLOOKUP(tabDaten[[#This Row],[GrpKurz]],tabGruppierung[],2,FALSE)</f>
        <v>A   Sächlicher Verwaltungs- und Betriebsaufwand</v>
      </c>
      <c r="K281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2910-636000/30    Kernzeit Fürfeld   </v>
      </c>
      <c r="L2819" s="20">
        <f>IF(OR(tabDaten[[#This Row],[art]]="00",tabDaten[[#This Row],[art]]="10"),tabDaten[[#This Row],[Plan]],tabDaten[[#This Row],[Plan]]*-1)</f>
        <v>0</v>
      </c>
      <c r="M2819" s="21">
        <f>IF(OR(tabDaten[[#This Row],[art]]="00",tabDaten[[#This Row],[art]]="10",tabDaten[[#This Row],[art]]="60",tabDaten[[#This Row],[art]]="70"),tabDaten[[#This Row],[Rechnung]],tabDaten[[#This Row],[Rechnung]]*-1)</f>
        <v>-469.78</v>
      </c>
      <c r="N2819" s="44">
        <v>1</v>
      </c>
      <c r="O2819" s="45" t="s">
        <v>1336</v>
      </c>
      <c r="P2819" s="45" t="s">
        <v>1102</v>
      </c>
      <c r="Q2819" s="45" t="s">
        <v>1739</v>
      </c>
      <c r="R2819" s="45" t="s">
        <v>1111</v>
      </c>
      <c r="S2819" s="45" t="s">
        <v>1546</v>
      </c>
      <c r="T2819" s="44" t="s">
        <v>2085</v>
      </c>
      <c r="U2819" s="46">
        <v>0</v>
      </c>
      <c r="V2819" s="46">
        <v>469.78</v>
      </c>
    </row>
    <row r="2820" spans="2:22" x14ac:dyDescent="0.2">
      <c r="B2820" s="19" t="str">
        <f>IF(tabDaten[[#This Row],[MandNr]]="","Fehler",IF(tabDaten[[#This Row],[MandNr]]=1,"1 Stadt Bad Rappenau","2 Eigenbetrieb Stadtenwässerung"))</f>
        <v>1 Stadt Bad Rappenau</v>
      </c>
      <c r="C2820" s="19" t="str">
        <f>IF(OR(tabDaten[[#This Row],[art]]="00",tabDaten[[#This Row],[art]]="01",tabDaten[[#This Row],[art]]="60",tabDaten[[#This Row],[art]]="61"),"0 Verwaltungshaushalt","1 Vermögenshaushalt")</f>
        <v>0 Verwaltungshaushalt</v>
      </c>
      <c r="D2820" s="19" t="str">
        <f>VLOOKUP(tabDaten[[#This Row],[art]],tabKontenart[],2,FALSE)</f>
        <v>01 Ausgaben VerwaltungsHH</v>
      </c>
      <c r="E2820" s="19" t="str">
        <f>LEFT(tabDaten[[#This Row],[Gld]],1) &amp; "    " &amp;VLOOKUP((tabDaten[[#This Row],[MandNr]]&amp;"x"&amp;LEFT(tabDaten[[#This Row],[Gld]],1)),tabGliederung[],2,FALSE)</f>
        <v xml:space="preserve">2    Schulen </v>
      </c>
      <c r="F2820" s="19" t="str">
        <f>LEFT(tabDaten[[#This Row],[Gld]],2) &amp; "    " &amp;VLOOKUP((tabDaten[[#This Row],[MandNr]]&amp;"x"&amp;LEFT(tabDaten[[#This Row],[Gld]],2)),tabGliederung[],2,FALSE)</f>
        <v xml:space="preserve">29    Übrige schulische Aufgaben </v>
      </c>
      <c r="G282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0" s="19" t="str">
        <f>LEFT(tabDaten[[#This Row],[Gld]],4) &amp; "    " &amp;VLOOKUP((tabDaten[[#This Row],[MandNr]]&amp;"x"&amp;LEFT(tabDaten[[#This Row],[Gld]],4)),tabGliederung[],2,FALSE)</f>
        <v xml:space="preserve">2910    Hortbetreuung, Verläßliche Grundschulen </v>
      </c>
      <c r="I2820" s="19" t="str">
        <f>IF(OR(LEFT(tabDaten[[#This Row],[Grp]],1)*1=3,LEFT(tabDaten[[#This Row],[Grp]],1)*1=9),LEFT(tabDaten[[#This Row],[Grp]],2),LEFT(tabDaten[[#This Row],[Grp]],1))</f>
        <v>6</v>
      </c>
      <c r="J2820" s="19" t="str">
        <f>VLOOKUP(tabDaten[[#This Row],[GrpKurz]],tabGruppierung[],2,FALSE)</f>
        <v>A   Sächlicher Verwaltungs- und Betriebsaufwand</v>
      </c>
      <c r="K282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2910-636000/40    Kernzeit Grombach   </v>
      </c>
      <c r="L2820" s="20">
        <f>IF(OR(tabDaten[[#This Row],[art]]="00",tabDaten[[#This Row],[art]]="10"),tabDaten[[#This Row],[Plan]],tabDaten[[#This Row],[Plan]]*-1)</f>
        <v>0</v>
      </c>
      <c r="M2820" s="21">
        <f>IF(OR(tabDaten[[#This Row],[art]]="00",tabDaten[[#This Row],[art]]="10",tabDaten[[#This Row],[art]]="60",tabDaten[[#This Row],[art]]="70"),tabDaten[[#This Row],[Rechnung]],tabDaten[[#This Row],[Rechnung]]*-1)</f>
        <v>-406.45</v>
      </c>
      <c r="N2820" s="44">
        <v>1</v>
      </c>
      <c r="O2820" s="45" t="s">
        <v>1336</v>
      </c>
      <c r="P2820" s="45" t="s">
        <v>1102</v>
      </c>
      <c r="Q2820" s="45" t="s">
        <v>1739</v>
      </c>
      <c r="R2820" s="45" t="s">
        <v>1145</v>
      </c>
      <c r="S2820" s="45" t="s">
        <v>1546</v>
      </c>
      <c r="T2820" s="44" t="s">
        <v>2086</v>
      </c>
      <c r="U2820" s="46">
        <v>0</v>
      </c>
      <c r="V2820" s="46">
        <v>406.45</v>
      </c>
    </row>
    <row r="2821" spans="2:22" x14ac:dyDescent="0.2">
      <c r="B2821" s="19" t="str">
        <f>IF(tabDaten[[#This Row],[MandNr]]="","Fehler",IF(tabDaten[[#This Row],[MandNr]]=1,"1 Stadt Bad Rappenau","2 Eigenbetrieb Stadtenwässerung"))</f>
        <v>1 Stadt Bad Rappenau</v>
      </c>
      <c r="C2821" s="19" t="str">
        <f>IF(OR(tabDaten[[#This Row],[art]]="00",tabDaten[[#This Row],[art]]="01",tabDaten[[#This Row],[art]]="60",tabDaten[[#This Row],[art]]="61"),"0 Verwaltungshaushalt","1 Vermögenshaushalt")</f>
        <v>0 Verwaltungshaushalt</v>
      </c>
      <c r="D2821" s="19" t="str">
        <f>VLOOKUP(tabDaten[[#This Row],[art]],tabKontenart[],2,FALSE)</f>
        <v>01 Ausgaben VerwaltungsHH</v>
      </c>
      <c r="E2821" s="19" t="str">
        <f>LEFT(tabDaten[[#This Row],[Gld]],1) &amp; "    " &amp;VLOOKUP((tabDaten[[#This Row],[MandNr]]&amp;"x"&amp;LEFT(tabDaten[[#This Row],[Gld]],1)),tabGliederung[],2,FALSE)</f>
        <v xml:space="preserve">2    Schulen </v>
      </c>
      <c r="F2821" s="19" t="str">
        <f>LEFT(tabDaten[[#This Row],[Gld]],2) &amp; "    " &amp;VLOOKUP((tabDaten[[#This Row],[MandNr]]&amp;"x"&amp;LEFT(tabDaten[[#This Row],[Gld]],2)),tabGliederung[],2,FALSE)</f>
        <v xml:space="preserve">29    Übrige schulische Aufgaben </v>
      </c>
      <c r="G282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1" s="19" t="str">
        <f>LEFT(tabDaten[[#This Row],[Gld]],4) &amp; "    " &amp;VLOOKUP((tabDaten[[#This Row],[MandNr]]&amp;"x"&amp;LEFT(tabDaten[[#This Row],[Gld]],4)),tabGliederung[],2,FALSE)</f>
        <v xml:space="preserve">2910    Hortbetreuung, Verläßliche Grundschulen </v>
      </c>
      <c r="I2821" s="19" t="str">
        <f>IF(OR(LEFT(tabDaten[[#This Row],[Grp]],1)*1=3,LEFT(tabDaten[[#This Row],[Grp]],1)*1=9),LEFT(tabDaten[[#This Row],[Grp]],2),LEFT(tabDaten[[#This Row],[Grp]],1))</f>
        <v>6</v>
      </c>
      <c r="J2821" s="19" t="str">
        <f>VLOOKUP(tabDaten[[#This Row],[GrpKurz]],tabGruppierung[],2,FALSE)</f>
        <v>A   Sächlicher Verwaltungs- und Betriebsaufwand</v>
      </c>
      <c r="K282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2910-636000/50    Kernzeit Heinsheim   </v>
      </c>
      <c r="L2821" s="20">
        <f>IF(OR(tabDaten[[#This Row],[art]]="00",tabDaten[[#This Row],[art]]="10"),tabDaten[[#This Row],[Plan]],tabDaten[[#This Row],[Plan]]*-1)</f>
        <v>0</v>
      </c>
      <c r="M2821" s="21">
        <f>IF(OR(tabDaten[[#This Row],[art]]="00",tabDaten[[#This Row],[art]]="10",tabDaten[[#This Row],[art]]="60",tabDaten[[#This Row],[art]]="70"),tabDaten[[#This Row],[Rechnung]],tabDaten[[#This Row],[Rechnung]]*-1)</f>
        <v>-154.80000000000001</v>
      </c>
      <c r="N2821" s="44">
        <v>1</v>
      </c>
      <c r="O2821" s="45" t="s">
        <v>1336</v>
      </c>
      <c r="P2821" s="45" t="s">
        <v>1102</v>
      </c>
      <c r="Q2821" s="45" t="s">
        <v>1739</v>
      </c>
      <c r="R2821" s="45" t="s">
        <v>1283</v>
      </c>
      <c r="S2821" s="45" t="s">
        <v>1546</v>
      </c>
      <c r="T2821" s="44" t="s">
        <v>2089</v>
      </c>
      <c r="U2821" s="46">
        <v>0</v>
      </c>
      <c r="V2821" s="46">
        <v>154.80000000000001</v>
      </c>
    </row>
    <row r="2822" spans="2:22" x14ac:dyDescent="0.2">
      <c r="B2822" s="19" t="str">
        <f>IF(tabDaten[[#This Row],[MandNr]]="","Fehler",IF(tabDaten[[#This Row],[MandNr]]=1,"1 Stadt Bad Rappenau","2 Eigenbetrieb Stadtenwässerung"))</f>
        <v>1 Stadt Bad Rappenau</v>
      </c>
      <c r="C2822" s="19" t="str">
        <f>IF(OR(tabDaten[[#This Row],[art]]="00",tabDaten[[#This Row],[art]]="01",tabDaten[[#This Row],[art]]="60",tabDaten[[#This Row],[art]]="61"),"0 Verwaltungshaushalt","1 Vermögenshaushalt")</f>
        <v>0 Verwaltungshaushalt</v>
      </c>
      <c r="D2822" s="19" t="str">
        <f>VLOOKUP(tabDaten[[#This Row],[art]],tabKontenart[],2,FALSE)</f>
        <v>01 Ausgaben VerwaltungsHH</v>
      </c>
      <c r="E2822" s="19" t="str">
        <f>LEFT(tabDaten[[#This Row],[Gld]],1) &amp; "    " &amp;VLOOKUP((tabDaten[[#This Row],[MandNr]]&amp;"x"&amp;LEFT(tabDaten[[#This Row],[Gld]],1)),tabGliederung[],2,FALSE)</f>
        <v xml:space="preserve">2    Schulen </v>
      </c>
      <c r="F2822" s="19" t="str">
        <f>LEFT(tabDaten[[#This Row],[Gld]],2) &amp; "    " &amp;VLOOKUP((tabDaten[[#This Row],[MandNr]]&amp;"x"&amp;LEFT(tabDaten[[#This Row],[Gld]],2)),tabGliederung[],2,FALSE)</f>
        <v xml:space="preserve">29    Übrige schulische Aufgaben </v>
      </c>
      <c r="G282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2" s="19" t="str">
        <f>LEFT(tabDaten[[#This Row],[Gld]],4) &amp; "    " &amp;VLOOKUP((tabDaten[[#This Row],[MandNr]]&amp;"x"&amp;LEFT(tabDaten[[#This Row],[Gld]],4)),tabGliederung[],2,FALSE)</f>
        <v xml:space="preserve">2910    Hortbetreuung, Verläßliche Grundschulen </v>
      </c>
      <c r="I2822" s="19" t="str">
        <f>IF(OR(LEFT(tabDaten[[#This Row],[Grp]],1)*1=3,LEFT(tabDaten[[#This Row],[Grp]],1)*1=9),LEFT(tabDaten[[#This Row],[Grp]],2),LEFT(tabDaten[[#This Row],[Grp]],1))</f>
        <v>6</v>
      </c>
      <c r="J2822" s="19" t="str">
        <f>VLOOKUP(tabDaten[[#This Row],[GrpKurz]],tabGruppierung[],2,FALSE)</f>
        <v>A   Sächlicher Verwaltungs- und Betriebsaufwand</v>
      </c>
      <c r="K282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2910-636000/60    Kernzeit Obergimpern   </v>
      </c>
      <c r="L2822" s="20">
        <f>IF(OR(tabDaten[[#This Row],[art]]="00",tabDaten[[#This Row],[art]]="10"),tabDaten[[#This Row],[Plan]],tabDaten[[#This Row],[Plan]]*-1)</f>
        <v>0</v>
      </c>
      <c r="M2822" s="21">
        <f>IF(OR(tabDaten[[#This Row],[art]]="00",tabDaten[[#This Row],[art]]="10",tabDaten[[#This Row],[art]]="60",tabDaten[[#This Row],[art]]="70"),tabDaten[[#This Row],[Rechnung]],tabDaten[[#This Row],[Rechnung]]*-1)</f>
        <v>-343.63</v>
      </c>
      <c r="N2822" s="44">
        <v>1</v>
      </c>
      <c r="O2822" s="45" t="s">
        <v>1336</v>
      </c>
      <c r="P2822" s="45" t="s">
        <v>1102</v>
      </c>
      <c r="Q2822" s="45" t="s">
        <v>1739</v>
      </c>
      <c r="R2822" s="45" t="s">
        <v>1327</v>
      </c>
      <c r="S2822" s="45" t="s">
        <v>1546</v>
      </c>
      <c r="T2822" s="44" t="s">
        <v>2087</v>
      </c>
      <c r="U2822" s="46">
        <v>0</v>
      </c>
      <c r="V2822" s="46">
        <v>343.63</v>
      </c>
    </row>
    <row r="2823" spans="2:22" x14ac:dyDescent="0.2">
      <c r="B2823" s="19" t="str">
        <f>IF(tabDaten[[#This Row],[MandNr]]="","Fehler",IF(tabDaten[[#This Row],[MandNr]]=1,"1 Stadt Bad Rappenau","2 Eigenbetrieb Stadtenwässerung"))</f>
        <v>1 Stadt Bad Rappenau</v>
      </c>
      <c r="C2823" s="19" t="str">
        <f>IF(OR(tabDaten[[#This Row],[art]]="00",tabDaten[[#This Row],[art]]="01",tabDaten[[#This Row],[art]]="60",tabDaten[[#This Row],[art]]="61"),"0 Verwaltungshaushalt","1 Vermögenshaushalt")</f>
        <v>0 Verwaltungshaushalt</v>
      </c>
      <c r="D2823" s="19" t="str">
        <f>VLOOKUP(tabDaten[[#This Row],[art]],tabKontenart[],2,FALSE)</f>
        <v>01 Ausgaben VerwaltungsHH</v>
      </c>
      <c r="E2823" s="19" t="str">
        <f>LEFT(tabDaten[[#This Row],[Gld]],1) &amp; "    " &amp;VLOOKUP((tabDaten[[#This Row],[MandNr]]&amp;"x"&amp;LEFT(tabDaten[[#This Row],[Gld]],1)),tabGliederung[],2,FALSE)</f>
        <v xml:space="preserve">2    Schulen </v>
      </c>
      <c r="F2823" s="19" t="str">
        <f>LEFT(tabDaten[[#This Row],[Gld]],2) &amp; "    " &amp;VLOOKUP((tabDaten[[#This Row],[MandNr]]&amp;"x"&amp;LEFT(tabDaten[[#This Row],[Gld]],2)),tabGliederung[],2,FALSE)</f>
        <v xml:space="preserve">29    Übrige schulische Aufgaben </v>
      </c>
      <c r="G282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3" s="19" t="str">
        <f>LEFT(tabDaten[[#This Row],[Gld]],4) &amp; "    " &amp;VLOOKUP((tabDaten[[#This Row],[MandNr]]&amp;"x"&amp;LEFT(tabDaten[[#This Row],[Gld]],4)),tabGliederung[],2,FALSE)</f>
        <v xml:space="preserve">2910    Hortbetreuung, Verläßliche Grundschulen </v>
      </c>
      <c r="I2823" s="19" t="str">
        <f>IF(OR(LEFT(tabDaten[[#This Row],[Grp]],1)*1=3,LEFT(tabDaten[[#This Row],[Grp]],1)*1=9),LEFT(tabDaten[[#This Row],[Grp]],2),LEFT(tabDaten[[#This Row],[Grp]],1))</f>
        <v>6</v>
      </c>
      <c r="J2823" s="19" t="str">
        <f>VLOOKUP(tabDaten[[#This Row],[GrpKurz]],tabGruppierung[],2,FALSE)</f>
        <v>A   Sächlicher Verwaltungs- und Betriebsaufwand</v>
      </c>
      <c r="K282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2910-636000/90    Kernzeit Zimmerhof   </v>
      </c>
      <c r="L2823" s="20">
        <f>IF(OR(tabDaten[[#This Row],[art]]="00",tabDaten[[#This Row],[art]]="10"),tabDaten[[#This Row],[Plan]],tabDaten[[#This Row],[Plan]]*-1)</f>
        <v>0</v>
      </c>
      <c r="M2823" s="21">
        <f>IF(OR(tabDaten[[#This Row],[art]]="00",tabDaten[[#This Row],[art]]="10",tabDaten[[#This Row],[art]]="60",tabDaten[[#This Row],[art]]="70"),tabDaten[[#This Row],[Rechnung]],tabDaten[[#This Row],[Rechnung]]*-1)</f>
        <v>-513.84</v>
      </c>
      <c r="N2823" s="44">
        <v>1</v>
      </c>
      <c r="O2823" s="45" t="s">
        <v>1336</v>
      </c>
      <c r="P2823" s="45" t="s">
        <v>1102</v>
      </c>
      <c r="Q2823" s="45" t="s">
        <v>1739</v>
      </c>
      <c r="R2823" s="45" t="s">
        <v>1451</v>
      </c>
      <c r="S2823" s="45" t="s">
        <v>1546</v>
      </c>
      <c r="T2823" s="44" t="s">
        <v>2090</v>
      </c>
      <c r="U2823" s="46">
        <v>0</v>
      </c>
      <c r="V2823" s="46">
        <v>513.84</v>
      </c>
    </row>
    <row r="2824" spans="2:22" x14ac:dyDescent="0.2">
      <c r="B2824" s="19" t="str">
        <f>IF(tabDaten[[#This Row],[MandNr]]="","Fehler",IF(tabDaten[[#This Row],[MandNr]]=1,"1 Stadt Bad Rappenau","2 Eigenbetrieb Stadtenwässerung"))</f>
        <v>1 Stadt Bad Rappenau</v>
      </c>
      <c r="C2824" s="19" t="str">
        <f>IF(OR(tabDaten[[#This Row],[art]]="00",tabDaten[[#This Row],[art]]="01",tabDaten[[#This Row],[art]]="60",tabDaten[[#This Row],[art]]="61"),"0 Verwaltungshaushalt","1 Vermögenshaushalt")</f>
        <v>0 Verwaltungshaushalt</v>
      </c>
      <c r="D2824" s="19" t="str">
        <f>VLOOKUP(tabDaten[[#This Row],[art]],tabKontenart[],2,FALSE)</f>
        <v>01 Ausgaben VerwaltungsHH</v>
      </c>
      <c r="E2824" s="19" t="str">
        <f>LEFT(tabDaten[[#This Row],[Gld]],1) &amp; "    " &amp;VLOOKUP((tabDaten[[#This Row],[MandNr]]&amp;"x"&amp;LEFT(tabDaten[[#This Row],[Gld]],1)),tabGliederung[],2,FALSE)</f>
        <v xml:space="preserve">2    Schulen </v>
      </c>
      <c r="F2824" s="19" t="str">
        <f>LEFT(tabDaten[[#This Row],[Gld]],2) &amp; "    " &amp;VLOOKUP((tabDaten[[#This Row],[MandNr]]&amp;"x"&amp;LEFT(tabDaten[[#This Row],[Gld]],2)),tabGliederung[],2,FALSE)</f>
        <v xml:space="preserve">29    Übrige schulische Aufgaben </v>
      </c>
      <c r="G282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4" s="19" t="str">
        <f>LEFT(tabDaten[[#This Row],[Gld]],4) &amp; "    " &amp;VLOOKUP((tabDaten[[#This Row],[MandNr]]&amp;"x"&amp;LEFT(tabDaten[[#This Row],[Gld]],4)),tabGliederung[],2,FALSE)</f>
        <v xml:space="preserve">2910    Hortbetreuung, Verläßliche Grundschulen </v>
      </c>
      <c r="I2824" s="19" t="str">
        <f>IF(OR(LEFT(tabDaten[[#This Row],[Grp]],1)*1=3,LEFT(tabDaten[[#This Row],[Grp]],1)*1=9),LEFT(tabDaten[[#This Row],[Grp]],2),LEFT(tabDaten[[#This Row],[Grp]],1))</f>
        <v>6</v>
      </c>
      <c r="J2824" s="19" t="str">
        <f>VLOOKUP(tabDaten[[#This Row],[GrpKurz]],tabGruppierung[],2,FALSE)</f>
        <v>A   Sächlicher Verwaltungs- und Betriebsaufwand</v>
      </c>
      <c r="K282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2910-650000/10    Bücher und Zeitschriften   </v>
      </c>
      <c r="L2824" s="20">
        <f>IF(OR(tabDaten[[#This Row],[art]]="00",tabDaten[[#This Row],[art]]="10"),tabDaten[[#This Row],[Plan]],tabDaten[[#This Row],[Plan]]*-1)</f>
        <v>0</v>
      </c>
      <c r="M2824" s="21">
        <f>IF(OR(tabDaten[[#This Row],[art]]="00",tabDaten[[#This Row],[art]]="10",tabDaten[[#This Row],[art]]="60",tabDaten[[#This Row],[art]]="70"),tabDaten[[#This Row],[Rechnung]],tabDaten[[#This Row],[Rechnung]]*-1)</f>
        <v>-5.99</v>
      </c>
      <c r="N2824" s="44">
        <v>1</v>
      </c>
      <c r="O2824" s="45" t="s">
        <v>1336</v>
      </c>
      <c r="P2824" s="45" t="s">
        <v>1102</v>
      </c>
      <c r="Q2824" s="45" t="s">
        <v>1724</v>
      </c>
      <c r="R2824" s="45" t="s">
        <v>1024</v>
      </c>
      <c r="S2824" s="45" t="s">
        <v>1546</v>
      </c>
      <c r="T2824" s="44" t="s">
        <v>1919</v>
      </c>
      <c r="U2824" s="46">
        <v>0</v>
      </c>
      <c r="V2824" s="46">
        <v>5.99</v>
      </c>
    </row>
    <row r="2825" spans="2:22" x14ac:dyDescent="0.2">
      <c r="B2825" s="19" t="str">
        <f>IF(tabDaten[[#This Row],[MandNr]]="","Fehler",IF(tabDaten[[#This Row],[MandNr]]=1,"1 Stadt Bad Rappenau","2 Eigenbetrieb Stadtenwässerung"))</f>
        <v>1 Stadt Bad Rappenau</v>
      </c>
      <c r="C2825" s="19" t="str">
        <f>IF(OR(tabDaten[[#This Row],[art]]="00",tabDaten[[#This Row],[art]]="01",tabDaten[[#This Row],[art]]="60",tabDaten[[#This Row],[art]]="61"),"0 Verwaltungshaushalt","1 Vermögenshaushalt")</f>
        <v>0 Verwaltungshaushalt</v>
      </c>
      <c r="D2825" s="19" t="str">
        <f>VLOOKUP(tabDaten[[#This Row],[art]],tabKontenart[],2,FALSE)</f>
        <v>01 Ausgaben VerwaltungsHH</v>
      </c>
      <c r="E2825" s="19" t="str">
        <f>LEFT(tabDaten[[#This Row],[Gld]],1) &amp; "    " &amp;VLOOKUP((tabDaten[[#This Row],[MandNr]]&amp;"x"&amp;LEFT(tabDaten[[#This Row],[Gld]],1)),tabGliederung[],2,FALSE)</f>
        <v xml:space="preserve">2    Schulen </v>
      </c>
      <c r="F2825" s="19" t="str">
        <f>LEFT(tabDaten[[#This Row],[Gld]],2) &amp; "    " &amp;VLOOKUP((tabDaten[[#This Row],[MandNr]]&amp;"x"&amp;LEFT(tabDaten[[#This Row],[Gld]],2)),tabGliederung[],2,FALSE)</f>
        <v xml:space="preserve">29    Übrige schulische Aufgaben </v>
      </c>
      <c r="G282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5" s="19" t="str">
        <f>LEFT(tabDaten[[#This Row],[Gld]],4) &amp; "    " &amp;VLOOKUP((tabDaten[[#This Row],[MandNr]]&amp;"x"&amp;LEFT(tabDaten[[#This Row],[Gld]],4)),tabGliederung[],2,FALSE)</f>
        <v xml:space="preserve">2910    Hortbetreuung, Verläßliche Grundschulen </v>
      </c>
      <c r="I2825" s="19" t="str">
        <f>IF(OR(LEFT(tabDaten[[#This Row],[Grp]],1)*1=3,LEFT(tabDaten[[#This Row],[Grp]],1)*1=9),LEFT(tabDaten[[#This Row],[Grp]],2),LEFT(tabDaten[[#This Row],[Grp]],1))</f>
        <v>6</v>
      </c>
      <c r="J2825" s="19" t="str">
        <f>VLOOKUP(tabDaten[[#This Row],[GrpKurz]],tabGruppierung[],2,FALSE)</f>
        <v>A   Sächlicher Verwaltungs- und Betriebsaufwand</v>
      </c>
      <c r="K282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2910-650000/20    Post- und Fernmeldegebühren   </v>
      </c>
      <c r="L2825" s="20">
        <f>IF(OR(tabDaten[[#This Row],[art]]="00",tabDaten[[#This Row],[art]]="10"),tabDaten[[#This Row],[Plan]],tabDaten[[#This Row],[Plan]]*-1)</f>
        <v>0</v>
      </c>
      <c r="M2825" s="21">
        <f>IF(OR(tabDaten[[#This Row],[art]]="00",tabDaten[[#This Row],[art]]="10",tabDaten[[#This Row],[art]]="60",tabDaten[[#This Row],[art]]="70"),tabDaten[[#This Row],[Rechnung]],tabDaten[[#This Row],[Rechnung]]*-1)</f>
        <v>-966.77</v>
      </c>
      <c r="N2825" s="44">
        <v>1</v>
      </c>
      <c r="O2825" s="45" t="s">
        <v>1336</v>
      </c>
      <c r="P2825" s="45" t="s">
        <v>1102</v>
      </c>
      <c r="Q2825" s="45" t="s">
        <v>1724</v>
      </c>
      <c r="R2825" s="45" t="s">
        <v>1058</v>
      </c>
      <c r="S2825" s="45" t="s">
        <v>1546</v>
      </c>
      <c r="T2825" s="44" t="s">
        <v>1920</v>
      </c>
      <c r="U2825" s="46">
        <v>0</v>
      </c>
      <c r="V2825" s="46">
        <v>966.77</v>
      </c>
    </row>
    <row r="2826" spans="2:22" x14ac:dyDescent="0.2">
      <c r="B2826" s="19" t="str">
        <f>IF(tabDaten[[#This Row],[MandNr]]="","Fehler",IF(tabDaten[[#This Row],[MandNr]]=1,"1 Stadt Bad Rappenau","2 Eigenbetrieb Stadtenwässerung"))</f>
        <v>1 Stadt Bad Rappenau</v>
      </c>
      <c r="C2826" s="19" t="str">
        <f>IF(OR(tabDaten[[#This Row],[art]]="00",tabDaten[[#This Row],[art]]="01",tabDaten[[#This Row],[art]]="60",tabDaten[[#This Row],[art]]="61"),"0 Verwaltungshaushalt","1 Vermögenshaushalt")</f>
        <v>0 Verwaltungshaushalt</v>
      </c>
      <c r="D2826" s="19" t="str">
        <f>VLOOKUP(tabDaten[[#This Row],[art]],tabKontenart[],2,FALSE)</f>
        <v>01 Ausgaben VerwaltungsHH</v>
      </c>
      <c r="E2826" s="19" t="str">
        <f>LEFT(tabDaten[[#This Row],[Gld]],1) &amp; "    " &amp;VLOOKUP((tabDaten[[#This Row],[MandNr]]&amp;"x"&amp;LEFT(tabDaten[[#This Row],[Gld]],1)),tabGliederung[],2,FALSE)</f>
        <v xml:space="preserve">2    Schulen </v>
      </c>
      <c r="F2826" s="19" t="str">
        <f>LEFT(tabDaten[[#This Row],[Gld]],2) &amp; "    " &amp;VLOOKUP((tabDaten[[#This Row],[MandNr]]&amp;"x"&amp;LEFT(tabDaten[[#This Row],[Gld]],2)),tabGliederung[],2,FALSE)</f>
        <v xml:space="preserve">29    Übrige schulische Aufgaben </v>
      </c>
      <c r="G282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6" s="19" t="str">
        <f>LEFT(tabDaten[[#This Row],[Gld]],4) &amp; "    " &amp;VLOOKUP((tabDaten[[#This Row],[MandNr]]&amp;"x"&amp;LEFT(tabDaten[[#This Row],[Gld]],4)),tabGliederung[],2,FALSE)</f>
        <v xml:space="preserve">2910    Hortbetreuung, Verläßliche Grundschulen </v>
      </c>
      <c r="I2826" s="19" t="str">
        <f>IF(OR(LEFT(tabDaten[[#This Row],[Grp]],1)*1=3,LEFT(tabDaten[[#This Row],[Grp]],1)*1=9),LEFT(tabDaten[[#This Row],[Grp]],2),LEFT(tabDaten[[#This Row],[Grp]],1))</f>
        <v>6</v>
      </c>
      <c r="J2826" s="19" t="str">
        <f>VLOOKUP(tabDaten[[#This Row],[GrpKurz]],tabGruppierung[],2,FALSE)</f>
        <v>A   Sächlicher Verwaltungs- und Betriebsaufwand</v>
      </c>
      <c r="K282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2910-650000/40    Fahrtkosten   </v>
      </c>
      <c r="L2826" s="20">
        <f>IF(OR(tabDaten[[#This Row],[art]]="00",tabDaten[[#This Row],[art]]="10"),tabDaten[[#This Row],[Plan]],tabDaten[[#This Row],[Plan]]*-1)</f>
        <v>0</v>
      </c>
      <c r="M2826" s="21">
        <f>IF(OR(tabDaten[[#This Row],[art]]="00",tabDaten[[#This Row],[art]]="10",tabDaten[[#This Row],[art]]="60",tabDaten[[#This Row],[art]]="70"),tabDaten[[#This Row],[Rechnung]],tabDaten[[#This Row],[Rechnung]]*-1)</f>
        <v>-141</v>
      </c>
      <c r="N2826" s="44">
        <v>1</v>
      </c>
      <c r="O2826" s="45" t="s">
        <v>1336</v>
      </c>
      <c r="P2826" s="45" t="s">
        <v>1102</v>
      </c>
      <c r="Q2826" s="45" t="s">
        <v>1724</v>
      </c>
      <c r="R2826" s="45" t="s">
        <v>1145</v>
      </c>
      <c r="S2826" s="45" t="s">
        <v>1546</v>
      </c>
      <c r="T2826" s="44" t="s">
        <v>1928</v>
      </c>
      <c r="U2826" s="46">
        <v>0</v>
      </c>
      <c r="V2826" s="46">
        <v>141</v>
      </c>
    </row>
    <row r="2827" spans="2:22" x14ac:dyDescent="0.2">
      <c r="B2827" s="19" t="str">
        <f>IF(tabDaten[[#This Row],[MandNr]]="","Fehler",IF(tabDaten[[#This Row],[MandNr]]=1,"1 Stadt Bad Rappenau","2 Eigenbetrieb Stadtenwässerung"))</f>
        <v>1 Stadt Bad Rappenau</v>
      </c>
      <c r="C2827" s="19" t="str">
        <f>IF(OR(tabDaten[[#This Row],[art]]="00",tabDaten[[#This Row],[art]]="01",tabDaten[[#This Row],[art]]="60",tabDaten[[#This Row],[art]]="61"),"0 Verwaltungshaushalt","1 Vermögenshaushalt")</f>
        <v>0 Verwaltungshaushalt</v>
      </c>
      <c r="D2827" s="19" t="str">
        <f>VLOOKUP(tabDaten[[#This Row],[art]],tabKontenart[],2,FALSE)</f>
        <v>01 Ausgaben VerwaltungsHH</v>
      </c>
      <c r="E2827" s="19" t="str">
        <f>LEFT(tabDaten[[#This Row],[Gld]],1) &amp; "    " &amp;VLOOKUP((tabDaten[[#This Row],[MandNr]]&amp;"x"&amp;LEFT(tabDaten[[#This Row],[Gld]],1)),tabGliederung[],2,FALSE)</f>
        <v xml:space="preserve">2    Schulen </v>
      </c>
      <c r="F2827" s="19" t="str">
        <f>LEFT(tabDaten[[#This Row],[Gld]],2) &amp; "    " &amp;VLOOKUP((tabDaten[[#This Row],[MandNr]]&amp;"x"&amp;LEFT(tabDaten[[#This Row],[Gld]],2)),tabGliederung[],2,FALSE)</f>
        <v xml:space="preserve">29    Übrige schulische Aufgaben </v>
      </c>
      <c r="G282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7" s="19" t="str">
        <f>LEFT(tabDaten[[#This Row],[Gld]],4) &amp; "    " &amp;VLOOKUP((tabDaten[[#This Row],[MandNr]]&amp;"x"&amp;LEFT(tabDaten[[#This Row],[Gld]],4)),tabGliederung[],2,FALSE)</f>
        <v xml:space="preserve">2910    Hortbetreuung, Verläßliche Grundschulen </v>
      </c>
      <c r="I2827" s="19" t="str">
        <f>IF(OR(LEFT(tabDaten[[#This Row],[Grp]],1)*1=3,LEFT(tabDaten[[#This Row],[Grp]],1)*1=9),LEFT(tabDaten[[#This Row],[Grp]],2),LEFT(tabDaten[[#This Row],[Grp]],1))</f>
        <v>6</v>
      </c>
      <c r="J2827" s="19" t="str">
        <f>VLOOKUP(tabDaten[[#This Row],[GrpKurz]],tabGruppierung[],2,FALSE)</f>
        <v>A   Sächlicher Verwaltungs- und Betriebsaufwand</v>
      </c>
      <c r="K282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2910-650000/80    sonstige Geschäftsausgaben   </v>
      </c>
      <c r="L2827" s="20">
        <f>IF(OR(tabDaten[[#This Row],[art]]="00",tabDaten[[#This Row],[art]]="10"),tabDaten[[#This Row],[Plan]],tabDaten[[#This Row],[Plan]]*-1)</f>
        <v>0</v>
      </c>
      <c r="M2827" s="21">
        <f>IF(OR(tabDaten[[#This Row],[art]]="00",tabDaten[[#This Row],[art]]="10",tabDaten[[#This Row],[art]]="60",tabDaten[[#This Row],[art]]="70"),tabDaten[[#This Row],[Rechnung]],tabDaten[[#This Row],[Rechnung]]*-1)</f>
        <v>-2547.7199999999998</v>
      </c>
      <c r="N2827" s="44">
        <v>1</v>
      </c>
      <c r="O2827" s="45" t="s">
        <v>1336</v>
      </c>
      <c r="P2827" s="45" t="s">
        <v>1102</v>
      </c>
      <c r="Q2827" s="45" t="s">
        <v>1724</v>
      </c>
      <c r="R2827" s="45" t="s">
        <v>1425</v>
      </c>
      <c r="S2827" s="45" t="s">
        <v>1546</v>
      </c>
      <c r="T2827" s="44" t="s">
        <v>1921</v>
      </c>
      <c r="U2827" s="46">
        <v>0</v>
      </c>
      <c r="V2827" s="46">
        <v>2547.7199999999998</v>
      </c>
    </row>
    <row r="2828" spans="2:22" x14ac:dyDescent="0.2">
      <c r="B2828" s="19" t="str">
        <f>IF(tabDaten[[#This Row],[MandNr]]="","Fehler",IF(tabDaten[[#This Row],[MandNr]]=1,"1 Stadt Bad Rappenau","2 Eigenbetrieb Stadtenwässerung"))</f>
        <v>1 Stadt Bad Rappenau</v>
      </c>
      <c r="C2828" s="19" t="str">
        <f>IF(OR(tabDaten[[#This Row],[art]]="00",tabDaten[[#This Row],[art]]="01",tabDaten[[#This Row],[art]]="60",tabDaten[[#This Row],[art]]="61"),"0 Verwaltungshaushalt","1 Vermögenshaushalt")</f>
        <v>0 Verwaltungshaushalt</v>
      </c>
      <c r="D2828" s="19" t="str">
        <f>VLOOKUP(tabDaten[[#This Row],[art]],tabKontenart[],2,FALSE)</f>
        <v>01 Ausgaben VerwaltungsHH</v>
      </c>
      <c r="E2828" s="19" t="str">
        <f>LEFT(tabDaten[[#This Row],[Gld]],1) &amp; "    " &amp;VLOOKUP((tabDaten[[#This Row],[MandNr]]&amp;"x"&amp;LEFT(tabDaten[[#This Row],[Gld]],1)),tabGliederung[],2,FALSE)</f>
        <v xml:space="preserve">2    Schulen </v>
      </c>
      <c r="F2828" s="19" t="str">
        <f>LEFT(tabDaten[[#This Row],[Gld]],2) &amp; "    " &amp;VLOOKUP((tabDaten[[#This Row],[MandNr]]&amp;"x"&amp;LEFT(tabDaten[[#This Row],[Gld]],2)),tabGliederung[],2,FALSE)</f>
        <v xml:space="preserve">29    Übrige schulische Aufgaben </v>
      </c>
      <c r="G282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8" s="19" t="str">
        <f>LEFT(tabDaten[[#This Row],[Gld]],4) &amp; "    " &amp;VLOOKUP((tabDaten[[#This Row],[MandNr]]&amp;"x"&amp;LEFT(tabDaten[[#This Row],[Gld]],4)),tabGliederung[],2,FALSE)</f>
        <v xml:space="preserve">2910    Hortbetreuung, Verläßliche Grundschulen </v>
      </c>
      <c r="I2828" s="19" t="str">
        <f>IF(OR(LEFT(tabDaten[[#This Row],[Grp]],1)*1=3,LEFT(tabDaten[[#This Row],[Grp]],1)*1=9),LEFT(tabDaten[[#This Row],[Grp]],2),LEFT(tabDaten[[#This Row],[Grp]],1))</f>
        <v>6</v>
      </c>
      <c r="J2828" s="19" t="str">
        <f>VLOOKUP(tabDaten[[#This Row],[GrpKurz]],tabGruppierung[],2,FALSE)</f>
        <v>A   Sächlicher Verwaltungs- und Betriebsaufwand</v>
      </c>
      <c r="K282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2910-679000/10    Bauhof   </v>
      </c>
      <c r="L2828" s="20">
        <f>IF(OR(tabDaten[[#This Row],[art]]="00",tabDaten[[#This Row],[art]]="10"),tabDaten[[#This Row],[Plan]],tabDaten[[#This Row],[Plan]]*-1)</f>
        <v>0</v>
      </c>
      <c r="M2828" s="21">
        <f>IF(OR(tabDaten[[#This Row],[art]]="00",tabDaten[[#This Row],[art]]="10",tabDaten[[#This Row],[art]]="60",tabDaten[[#This Row],[art]]="70"),tabDaten[[#This Row],[Rechnung]],tabDaten[[#This Row],[Rechnung]]*-1)</f>
        <v>-30663.4</v>
      </c>
      <c r="N2828" s="44">
        <v>1</v>
      </c>
      <c r="O2828" s="45" t="s">
        <v>1336</v>
      </c>
      <c r="P2828" s="45" t="s">
        <v>1102</v>
      </c>
      <c r="Q2828" s="45" t="s">
        <v>1728</v>
      </c>
      <c r="R2828" s="45" t="s">
        <v>1024</v>
      </c>
      <c r="S2828" s="45" t="s">
        <v>1546</v>
      </c>
      <c r="T2828" s="44" t="s">
        <v>1924</v>
      </c>
      <c r="U2828" s="46">
        <v>0</v>
      </c>
      <c r="V2828" s="46">
        <v>30663.4</v>
      </c>
    </row>
    <row r="2829" spans="2:22" x14ac:dyDescent="0.2">
      <c r="B2829" s="19" t="str">
        <f>IF(tabDaten[[#This Row],[MandNr]]="","Fehler",IF(tabDaten[[#This Row],[MandNr]]=1,"1 Stadt Bad Rappenau","2 Eigenbetrieb Stadtenwässerung"))</f>
        <v>1 Stadt Bad Rappenau</v>
      </c>
      <c r="C2829" s="19" t="str">
        <f>IF(OR(tabDaten[[#This Row],[art]]="00",tabDaten[[#This Row],[art]]="01",tabDaten[[#This Row],[art]]="60",tabDaten[[#This Row],[art]]="61"),"0 Verwaltungshaushalt","1 Vermögenshaushalt")</f>
        <v>0 Verwaltungshaushalt</v>
      </c>
      <c r="D2829" s="19" t="str">
        <f>VLOOKUP(tabDaten[[#This Row],[art]],tabKontenart[],2,FALSE)</f>
        <v>01 Ausgaben VerwaltungsHH</v>
      </c>
      <c r="E2829" s="19" t="str">
        <f>LEFT(tabDaten[[#This Row],[Gld]],1) &amp; "    " &amp;VLOOKUP((tabDaten[[#This Row],[MandNr]]&amp;"x"&amp;LEFT(tabDaten[[#This Row],[Gld]],1)),tabGliederung[],2,FALSE)</f>
        <v xml:space="preserve">2    Schulen </v>
      </c>
      <c r="F2829" s="19" t="str">
        <f>LEFT(tabDaten[[#This Row],[Gld]],2) &amp; "    " &amp;VLOOKUP((tabDaten[[#This Row],[MandNr]]&amp;"x"&amp;LEFT(tabDaten[[#This Row],[Gld]],2)),tabGliederung[],2,FALSE)</f>
        <v xml:space="preserve">29    Übrige schulische Aufgaben </v>
      </c>
      <c r="G282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291    Betreuungsangebote An Schulen </v>
      </c>
      <c r="H2829" s="19" t="str">
        <f>LEFT(tabDaten[[#This Row],[Gld]],4) &amp; "    " &amp;VLOOKUP((tabDaten[[#This Row],[MandNr]]&amp;"x"&amp;LEFT(tabDaten[[#This Row],[Gld]],4)),tabGliederung[],2,FALSE)</f>
        <v xml:space="preserve">2910    Hortbetreuung, Verläßliche Grundschulen </v>
      </c>
      <c r="I2829" s="19" t="str">
        <f>IF(OR(LEFT(tabDaten[[#This Row],[Grp]],1)*1=3,LEFT(tabDaten[[#This Row],[Grp]],1)*1=9),LEFT(tabDaten[[#This Row],[Grp]],2),LEFT(tabDaten[[#This Row],[Grp]],1))</f>
        <v>6</v>
      </c>
      <c r="J2829" s="19" t="str">
        <f>VLOOKUP(tabDaten[[#This Row],[GrpKurz]],tabGruppierung[],2,FALSE)</f>
        <v>A   Sächlicher Verwaltungs- und Betriebsaufwand</v>
      </c>
      <c r="K282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2910-679000/20    Gebäudenutzung (Sporthallen u.ä.)   </v>
      </c>
      <c r="L2829" s="20">
        <f>IF(OR(tabDaten[[#This Row],[art]]="00",tabDaten[[#This Row],[art]]="10"),tabDaten[[#This Row],[Plan]],tabDaten[[#This Row],[Plan]]*-1)</f>
        <v>0</v>
      </c>
      <c r="M2829" s="21">
        <f>IF(OR(tabDaten[[#This Row],[art]]="00",tabDaten[[#This Row],[art]]="10",tabDaten[[#This Row],[art]]="60",tabDaten[[#This Row],[art]]="70"),tabDaten[[#This Row],[Rechnung]],tabDaten[[#This Row],[Rechnung]]*-1)</f>
        <v>-4712.83</v>
      </c>
      <c r="N2829" s="44">
        <v>1</v>
      </c>
      <c r="O2829" s="45" t="s">
        <v>1336</v>
      </c>
      <c r="P2829" s="45" t="s">
        <v>1102</v>
      </c>
      <c r="Q2829" s="45" t="s">
        <v>1728</v>
      </c>
      <c r="R2829" s="45" t="s">
        <v>1058</v>
      </c>
      <c r="S2829" s="45" t="s">
        <v>1546</v>
      </c>
      <c r="T2829" s="44" t="s">
        <v>1925</v>
      </c>
      <c r="U2829" s="46">
        <v>0</v>
      </c>
      <c r="V2829" s="46">
        <v>4712.83</v>
      </c>
    </row>
    <row r="2830" spans="2:22" x14ac:dyDescent="0.2">
      <c r="B2830" s="19" t="str">
        <f>IF(tabDaten[[#This Row],[MandNr]]="","Fehler",IF(tabDaten[[#This Row],[MandNr]]=1,"1 Stadt Bad Rappenau","2 Eigenbetrieb Stadtenwässerung"))</f>
        <v>1 Stadt Bad Rappenau</v>
      </c>
      <c r="C2830" s="19" t="str">
        <f>IF(OR(tabDaten[[#This Row],[art]]="00",tabDaten[[#This Row],[art]]="01",tabDaten[[#This Row],[art]]="60",tabDaten[[#This Row],[art]]="61"),"0 Verwaltungshaushalt","1 Vermögenshaushalt")</f>
        <v>0 Verwaltungshaushalt</v>
      </c>
      <c r="D2830" s="19" t="str">
        <f>VLOOKUP(tabDaten[[#This Row],[art]],tabKontenart[],2,FALSE)</f>
        <v>01 Ausgaben VerwaltungsHH</v>
      </c>
      <c r="E2830" s="19" t="str">
        <f>LEFT(tabDaten[[#This Row],[Gld]],1) &amp; "    " &amp;VLOOKUP((tabDaten[[#This Row],[MandNr]]&amp;"x"&amp;LEFT(tabDaten[[#This Row],[Gld]],1)),tabGliederung[],2,FALSE)</f>
        <v xml:space="preserve">3    Wissenschaft, Forschung, Kulturpflege </v>
      </c>
      <c r="F2830" s="19" t="str">
        <f>LEFT(tabDaten[[#This Row],[Gld]],2) &amp; "    " &amp;VLOOKUP((tabDaten[[#This Row],[MandNr]]&amp;"x"&amp;LEFT(tabDaten[[#This Row],[Gld]],2)),tabGliederung[],2,FALSE)</f>
        <v xml:space="preserve">32    Museen, Sammlungen, Ausstellungen </v>
      </c>
      <c r="G283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830" s="19" t="str">
        <f>LEFT(tabDaten[[#This Row],[Gld]],4) &amp; "    " &amp;VLOOKUP((tabDaten[[#This Row],[MandNr]]&amp;"x"&amp;LEFT(tabDaten[[#This Row],[Gld]],4)),tabGliederung[],2,FALSE)</f>
        <v xml:space="preserve">3210    Zentrales Stadtarchiv </v>
      </c>
      <c r="I2830" s="19" t="str">
        <f>IF(OR(LEFT(tabDaten[[#This Row],[Grp]],1)*1=3,LEFT(tabDaten[[#This Row],[Grp]],1)*1=9),LEFT(tabDaten[[#This Row],[Grp]],2),LEFT(tabDaten[[#This Row],[Grp]],1))</f>
        <v>6</v>
      </c>
      <c r="J2830" s="19" t="str">
        <f>VLOOKUP(tabDaten[[#This Row],[GrpKurz]],tabGruppierung[],2,FALSE)</f>
        <v>A   Sächlicher Verwaltungs- und Betriebsaufwand</v>
      </c>
      <c r="K283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3210-650000/10    Bücher und Zeitschriften   </v>
      </c>
      <c r="L2830" s="20">
        <f>IF(OR(tabDaten[[#This Row],[art]]="00",tabDaten[[#This Row],[art]]="10"),tabDaten[[#This Row],[Plan]],tabDaten[[#This Row],[Plan]]*-1)</f>
        <v>0</v>
      </c>
      <c r="M2830" s="21">
        <f>IF(OR(tabDaten[[#This Row],[art]]="00",tabDaten[[#This Row],[art]]="10",tabDaten[[#This Row],[art]]="60",tabDaten[[#This Row],[art]]="70"),tabDaten[[#This Row],[Rechnung]],tabDaten[[#This Row],[Rechnung]]*-1)</f>
        <v>-105.25</v>
      </c>
      <c r="N2830" s="44">
        <v>1</v>
      </c>
      <c r="O2830" s="45" t="s">
        <v>1336</v>
      </c>
      <c r="P2830" s="45" t="s">
        <v>1118</v>
      </c>
      <c r="Q2830" s="45" t="s">
        <v>1724</v>
      </c>
      <c r="R2830" s="45" t="s">
        <v>1024</v>
      </c>
      <c r="S2830" s="45" t="s">
        <v>1546</v>
      </c>
      <c r="T2830" s="44" t="s">
        <v>1919</v>
      </c>
      <c r="U2830" s="46">
        <v>0</v>
      </c>
      <c r="V2830" s="46">
        <v>105.25</v>
      </c>
    </row>
    <row r="2831" spans="2:22" x14ac:dyDescent="0.2">
      <c r="B2831" s="19" t="str">
        <f>IF(tabDaten[[#This Row],[MandNr]]="","Fehler",IF(tabDaten[[#This Row],[MandNr]]=1,"1 Stadt Bad Rappenau","2 Eigenbetrieb Stadtenwässerung"))</f>
        <v>1 Stadt Bad Rappenau</v>
      </c>
      <c r="C2831" s="19" t="str">
        <f>IF(OR(tabDaten[[#This Row],[art]]="00",tabDaten[[#This Row],[art]]="01",tabDaten[[#This Row],[art]]="60",tabDaten[[#This Row],[art]]="61"),"0 Verwaltungshaushalt","1 Vermögenshaushalt")</f>
        <v>0 Verwaltungshaushalt</v>
      </c>
      <c r="D2831" s="19" t="str">
        <f>VLOOKUP(tabDaten[[#This Row],[art]],tabKontenart[],2,FALSE)</f>
        <v>01 Ausgaben VerwaltungsHH</v>
      </c>
      <c r="E2831" s="19" t="str">
        <f>LEFT(tabDaten[[#This Row],[Gld]],1) &amp; "    " &amp;VLOOKUP((tabDaten[[#This Row],[MandNr]]&amp;"x"&amp;LEFT(tabDaten[[#This Row],[Gld]],1)),tabGliederung[],2,FALSE)</f>
        <v xml:space="preserve">3    Wissenschaft, Forschung, Kulturpflege </v>
      </c>
      <c r="F2831" s="19" t="str">
        <f>LEFT(tabDaten[[#This Row],[Gld]],2) &amp; "    " &amp;VLOOKUP((tabDaten[[#This Row],[MandNr]]&amp;"x"&amp;LEFT(tabDaten[[#This Row],[Gld]],2)),tabGliederung[],2,FALSE)</f>
        <v xml:space="preserve">32    Museen, Sammlungen, Ausstellungen </v>
      </c>
      <c r="G283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831" s="19" t="str">
        <f>LEFT(tabDaten[[#This Row],[Gld]],4) &amp; "    " &amp;VLOOKUP((tabDaten[[#This Row],[MandNr]]&amp;"x"&amp;LEFT(tabDaten[[#This Row],[Gld]],4)),tabGliederung[],2,FALSE)</f>
        <v xml:space="preserve">3210    Zentrales Stadtarchiv </v>
      </c>
      <c r="I2831" s="19" t="str">
        <f>IF(OR(LEFT(tabDaten[[#This Row],[Grp]],1)*1=3,LEFT(tabDaten[[#This Row],[Grp]],1)*1=9),LEFT(tabDaten[[#This Row],[Grp]],2),LEFT(tabDaten[[#This Row],[Grp]],1))</f>
        <v>6</v>
      </c>
      <c r="J2831" s="19" t="str">
        <f>VLOOKUP(tabDaten[[#This Row],[GrpKurz]],tabGruppierung[],2,FALSE)</f>
        <v>A   Sächlicher Verwaltungs- und Betriebsaufwand</v>
      </c>
      <c r="K283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3210-650000/20    Post- und Fernmeldegebühren   </v>
      </c>
      <c r="L2831" s="20">
        <f>IF(OR(tabDaten[[#This Row],[art]]="00",tabDaten[[#This Row],[art]]="10"),tabDaten[[#This Row],[Plan]],tabDaten[[#This Row],[Plan]]*-1)</f>
        <v>0</v>
      </c>
      <c r="M2831" s="21">
        <f>IF(OR(tabDaten[[#This Row],[art]]="00",tabDaten[[#This Row],[art]]="10",tabDaten[[#This Row],[art]]="60",tabDaten[[#This Row],[art]]="70"),tabDaten[[#This Row],[Rechnung]],tabDaten[[#This Row],[Rechnung]]*-1)</f>
        <v>-5.16</v>
      </c>
      <c r="N2831" s="44">
        <v>1</v>
      </c>
      <c r="O2831" s="45" t="s">
        <v>1336</v>
      </c>
      <c r="P2831" s="45" t="s">
        <v>1118</v>
      </c>
      <c r="Q2831" s="45" t="s">
        <v>1724</v>
      </c>
      <c r="R2831" s="45" t="s">
        <v>1058</v>
      </c>
      <c r="S2831" s="45" t="s">
        <v>1546</v>
      </c>
      <c r="T2831" s="44" t="s">
        <v>1920</v>
      </c>
      <c r="U2831" s="46">
        <v>0</v>
      </c>
      <c r="V2831" s="46">
        <v>5.16</v>
      </c>
    </row>
    <row r="2832" spans="2:22" x14ac:dyDescent="0.2">
      <c r="B2832" s="19" t="str">
        <f>IF(tabDaten[[#This Row],[MandNr]]="","Fehler",IF(tabDaten[[#This Row],[MandNr]]=1,"1 Stadt Bad Rappenau","2 Eigenbetrieb Stadtenwässerung"))</f>
        <v>1 Stadt Bad Rappenau</v>
      </c>
      <c r="C2832" s="19" t="str">
        <f>IF(OR(tabDaten[[#This Row],[art]]="00",tabDaten[[#This Row],[art]]="01",tabDaten[[#This Row],[art]]="60",tabDaten[[#This Row],[art]]="61"),"0 Verwaltungshaushalt","1 Vermögenshaushalt")</f>
        <v>0 Verwaltungshaushalt</v>
      </c>
      <c r="D2832" s="19" t="str">
        <f>VLOOKUP(tabDaten[[#This Row],[art]],tabKontenart[],2,FALSE)</f>
        <v>01 Ausgaben VerwaltungsHH</v>
      </c>
      <c r="E2832" s="19" t="str">
        <f>LEFT(tabDaten[[#This Row],[Gld]],1) &amp; "    " &amp;VLOOKUP((tabDaten[[#This Row],[MandNr]]&amp;"x"&amp;LEFT(tabDaten[[#This Row],[Gld]],1)),tabGliederung[],2,FALSE)</f>
        <v xml:space="preserve">3    Wissenschaft, Forschung, Kulturpflege </v>
      </c>
      <c r="F2832" s="19" t="str">
        <f>LEFT(tabDaten[[#This Row],[Gld]],2) &amp; "    " &amp;VLOOKUP((tabDaten[[#This Row],[MandNr]]&amp;"x"&amp;LEFT(tabDaten[[#This Row],[Gld]],2)),tabGliederung[],2,FALSE)</f>
        <v xml:space="preserve">32    Museen, Sammlungen, Ausstellungen </v>
      </c>
      <c r="G283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832" s="19" t="str">
        <f>LEFT(tabDaten[[#This Row],[Gld]],4) &amp; "    " &amp;VLOOKUP((tabDaten[[#This Row],[MandNr]]&amp;"x"&amp;LEFT(tabDaten[[#This Row],[Gld]],4)),tabGliederung[],2,FALSE)</f>
        <v xml:space="preserve">3210    Zentrales Stadtarchiv </v>
      </c>
      <c r="I2832" s="19" t="str">
        <f>IF(OR(LEFT(tabDaten[[#This Row],[Grp]],1)*1=3,LEFT(tabDaten[[#This Row],[Grp]],1)*1=9),LEFT(tabDaten[[#This Row],[Grp]],2),LEFT(tabDaten[[#This Row],[Grp]],1))</f>
        <v>6</v>
      </c>
      <c r="J2832" s="19" t="str">
        <f>VLOOKUP(tabDaten[[#This Row],[GrpKurz]],tabGruppierung[],2,FALSE)</f>
        <v>A   Sächlicher Verwaltungs- und Betriebsaufwand</v>
      </c>
      <c r="K283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3210-650000/40    Fahrtkosten   </v>
      </c>
      <c r="L2832" s="20">
        <f>IF(OR(tabDaten[[#This Row],[art]]="00",tabDaten[[#This Row],[art]]="10"),tabDaten[[#This Row],[Plan]],tabDaten[[#This Row],[Plan]]*-1)</f>
        <v>0</v>
      </c>
      <c r="M2832" s="21">
        <f>IF(OR(tabDaten[[#This Row],[art]]="00",tabDaten[[#This Row],[art]]="10",tabDaten[[#This Row],[art]]="60",tabDaten[[#This Row],[art]]="70"),tabDaten[[#This Row],[Rechnung]],tabDaten[[#This Row],[Rechnung]]*-1)</f>
        <v>-173.02</v>
      </c>
      <c r="N2832" s="44">
        <v>1</v>
      </c>
      <c r="O2832" s="45" t="s">
        <v>1336</v>
      </c>
      <c r="P2832" s="45" t="s">
        <v>1118</v>
      </c>
      <c r="Q2832" s="45" t="s">
        <v>1724</v>
      </c>
      <c r="R2832" s="45" t="s">
        <v>1145</v>
      </c>
      <c r="S2832" s="45" t="s">
        <v>1546</v>
      </c>
      <c r="T2832" s="44" t="s">
        <v>1928</v>
      </c>
      <c r="U2832" s="46">
        <v>0</v>
      </c>
      <c r="V2832" s="46">
        <v>173.02</v>
      </c>
    </row>
    <row r="2833" spans="2:22" x14ac:dyDescent="0.2">
      <c r="B2833" s="19" t="str">
        <f>IF(tabDaten[[#This Row],[MandNr]]="","Fehler",IF(tabDaten[[#This Row],[MandNr]]=1,"1 Stadt Bad Rappenau","2 Eigenbetrieb Stadtenwässerung"))</f>
        <v>1 Stadt Bad Rappenau</v>
      </c>
      <c r="C2833" s="19" t="str">
        <f>IF(OR(tabDaten[[#This Row],[art]]="00",tabDaten[[#This Row],[art]]="01",tabDaten[[#This Row],[art]]="60",tabDaten[[#This Row],[art]]="61"),"0 Verwaltungshaushalt","1 Vermögenshaushalt")</f>
        <v>0 Verwaltungshaushalt</v>
      </c>
      <c r="D2833" s="19" t="str">
        <f>VLOOKUP(tabDaten[[#This Row],[art]],tabKontenart[],2,FALSE)</f>
        <v>01 Ausgaben VerwaltungsHH</v>
      </c>
      <c r="E2833" s="19" t="str">
        <f>LEFT(tabDaten[[#This Row],[Gld]],1) &amp; "    " &amp;VLOOKUP((tabDaten[[#This Row],[MandNr]]&amp;"x"&amp;LEFT(tabDaten[[#This Row],[Gld]],1)),tabGliederung[],2,FALSE)</f>
        <v xml:space="preserve">3    Wissenschaft, Forschung, Kulturpflege </v>
      </c>
      <c r="F2833" s="19" t="str">
        <f>LEFT(tabDaten[[#This Row],[Gld]],2) &amp; "    " &amp;VLOOKUP((tabDaten[[#This Row],[MandNr]]&amp;"x"&amp;LEFT(tabDaten[[#This Row],[Gld]],2)),tabGliederung[],2,FALSE)</f>
        <v xml:space="preserve">32    Museen, Sammlungen, Ausstellungen </v>
      </c>
      <c r="G283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833" s="19" t="str">
        <f>LEFT(tabDaten[[#This Row],[Gld]],4) &amp; "    " &amp;VLOOKUP((tabDaten[[#This Row],[MandNr]]&amp;"x"&amp;LEFT(tabDaten[[#This Row],[Gld]],4)),tabGliederung[],2,FALSE)</f>
        <v xml:space="preserve">3211    Ausstellungen </v>
      </c>
      <c r="I2833" s="19" t="str">
        <f>IF(OR(LEFT(tabDaten[[#This Row],[Grp]],1)*1=3,LEFT(tabDaten[[#This Row],[Grp]],1)*1=9),LEFT(tabDaten[[#This Row],[Grp]],2),LEFT(tabDaten[[#This Row],[Grp]],1))</f>
        <v>6</v>
      </c>
      <c r="J2833" s="19" t="str">
        <f>VLOOKUP(tabDaten[[#This Row],[GrpKurz]],tabGruppierung[],2,FALSE)</f>
        <v>A   Sächlicher Verwaltungs- und Betriebsaufwand</v>
      </c>
      <c r="K283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3211-637000/10    Ausstellungen Schloss   </v>
      </c>
      <c r="L2833" s="20">
        <f>IF(OR(tabDaten[[#This Row],[art]]="00",tabDaten[[#This Row],[art]]="10"),tabDaten[[#This Row],[Plan]],tabDaten[[#This Row],[Plan]]*-1)</f>
        <v>0</v>
      </c>
      <c r="M2833" s="21">
        <f>IF(OR(tabDaten[[#This Row],[art]]="00",tabDaten[[#This Row],[art]]="10",tabDaten[[#This Row],[art]]="60",tabDaten[[#This Row],[art]]="70"),tabDaten[[#This Row],[Rechnung]],tabDaten[[#This Row],[Rechnung]]*-1)</f>
        <v>-1679.5</v>
      </c>
      <c r="N2833" s="44">
        <v>1</v>
      </c>
      <c r="O2833" s="45" t="s">
        <v>1336</v>
      </c>
      <c r="P2833" s="45" t="s">
        <v>1119</v>
      </c>
      <c r="Q2833" s="45" t="s">
        <v>1746</v>
      </c>
      <c r="R2833" s="45" t="s">
        <v>1024</v>
      </c>
      <c r="S2833" s="45" t="s">
        <v>1546</v>
      </c>
      <c r="T2833" s="44" t="s">
        <v>1929</v>
      </c>
      <c r="U2833" s="46">
        <v>0</v>
      </c>
      <c r="V2833" s="46">
        <v>1679.5</v>
      </c>
    </row>
    <row r="2834" spans="2:22" x14ac:dyDescent="0.2">
      <c r="B2834" s="19" t="str">
        <f>IF(tabDaten[[#This Row],[MandNr]]="","Fehler",IF(tabDaten[[#This Row],[MandNr]]=1,"1 Stadt Bad Rappenau","2 Eigenbetrieb Stadtenwässerung"))</f>
        <v>1 Stadt Bad Rappenau</v>
      </c>
      <c r="C2834" s="19" t="str">
        <f>IF(OR(tabDaten[[#This Row],[art]]="00",tabDaten[[#This Row],[art]]="01",tabDaten[[#This Row],[art]]="60",tabDaten[[#This Row],[art]]="61"),"0 Verwaltungshaushalt","1 Vermögenshaushalt")</f>
        <v>0 Verwaltungshaushalt</v>
      </c>
      <c r="D2834" s="19" t="str">
        <f>VLOOKUP(tabDaten[[#This Row],[art]],tabKontenart[],2,FALSE)</f>
        <v>01 Ausgaben VerwaltungsHH</v>
      </c>
      <c r="E2834" s="19" t="str">
        <f>LEFT(tabDaten[[#This Row],[Gld]],1) &amp; "    " &amp;VLOOKUP((tabDaten[[#This Row],[MandNr]]&amp;"x"&amp;LEFT(tabDaten[[#This Row],[Gld]],1)),tabGliederung[],2,FALSE)</f>
        <v xml:space="preserve">3    Wissenschaft, Forschung, Kulturpflege </v>
      </c>
      <c r="F2834" s="19" t="str">
        <f>LEFT(tabDaten[[#This Row],[Gld]],2) &amp; "    " &amp;VLOOKUP((tabDaten[[#This Row],[MandNr]]&amp;"x"&amp;LEFT(tabDaten[[#This Row],[Gld]],2)),tabGliederung[],2,FALSE)</f>
        <v xml:space="preserve">32    Museen, Sammlungen, Ausstellungen </v>
      </c>
      <c r="G283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834" s="19" t="str">
        <f>LEFT(tabDaten[[#This Row],[Gld]],4) &amp; "    " &amp;VLOOKUP((tabDaten[[#This Row],[MandNr]]&amp;"x"&amp;LEFT(tabDaten[[#This Row],[Gld]],4)),tabGliederung[],2,FALSE)</f>
        <v xml:space="preserve">3211    Ausstellungen </v>
      </c>
      <c r="I2834" s="19" t="str">
        <f>IF(OR(LEFT(tabDaten[[#This Row],[Grp]],1)*1=3,LEFT(tabDaten[[#This Row],[Grp]],1)*1=9),LEFT(tabDaten[[#This Row],[Grp]],2),LEFT(tabDaten[[#This Row],[Grp]],1))</f>
        <v>6</v>
      </c>
      <c r="J2834" s="19" t="str">
        <f>VLOOKUP(tabDaten[[#This Row],[GrpKurz]],tabGruppierung[],2,FALSE)</f>
        <v>A   Sächlicher Verwaltungs- und Betriebsaufwand</v>
      </c>
      <c r="K283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3211-637000/20    Ausstellungen Kulturhaus   </v>
      </c>
      <c r="L2834" s="20">
        <f>IF(OR(tabDaten[[#This Row],[art]]="00",tabDaten[[#This Row],[art]]="10"),tabDaten[[#This Row],[Plan]],tabDaten[[#This Row],[Plan]]*-1)</f>
        <v>0</v>
      </c>
      <c r="M2834" s="21">
        <f>IF(OR(tabDaten[[#This Row],[art]]="00",tabDaten[[#This Row],[art]]="10",tabDaten[[#This Row],[art]]="60",tabDaten[[#This Row],[art]]="70"),tabDaten[[#This Row],[Rechnung]],tabDaten[[#This Row],[Rechnung]]*-1)</f>
        <v>-1360.38</v>
      </c>
      <c r="N2834" s="44">
        <v>1</v>
      </c>
      <c r="O2834" s="45" t="s">
        <v>1336</v>
      </c>
      <c r="P2834" s="45" t="s">
        <v>1119</v>
      </c>
      <c r="Q2834" s="45" t="s">
        <v>1746</v>
      </c>
      <c r="R2834" s="45" t="s">
        <v>1058</v>
      </c>
      <c r="S2834" s="45" t="s">
        <v>1546</v>
      </c>
      <c r="T2834" s="44" t="s">
        <v>1930</v>
      </c>
      <c r="U2834" s="46">
        <v>0</v>
      </c>
      <c r="V2834" s="46">
        <v>1360.38</v>
      </c>
    </row>
    <row r="2835" spans="2:22" x14ac:dyDescent="0.2">
      <c r="B2835" s="19" t="str">
        <f>IF(tabDaten[[#This Row],[MandNr]]="","Fehler",IF(tabDaten[[#This Row],[MandNr]]=1,"1 Stadt Bad Rappenau","2 Eigenbetrieb Stadtenwässerung"))</f>
        <v>1 Stadt Bad Rappenau</v>
      </c>
      <c r="C2835" s="19" t="str">
        <f>IF(OR(tabDaten[[#This Row],[art]]="00",tabDaten[[#This Row],[art]]="01",tabDaten[[#This Row],[art]]="60",tabDaten[[#This Row],[art]]="61"),"0 Verwaltungshaushalt","1 Vermögenshaushalt")</f>
        <v>0 Verwaltungshaushalt</v>
      </c>
      <c r="D2835" s="19" t="str">
        <f>VLOOKUP(tabDaten[[#This Row],[art]],tabKontenart[],2,FALSE)</f>
        <v>01 Ausgaben VerwaltungsHH</v>
      </c>
      <c r="E2835" s="19" t="str">
        <f>LEFT(tabDaten[[#This Row],[Gld]],1) &amp; "    " &amp;VLOOKUP((tabDaten[[#This Row],[MandNr]]&amp;"x"&amp;LEFT(tabDaten[[#This Row],[Gld]],1)),tabGliederung[],2,FALSE)</f>
        <v xml:space="preserve">3    Wissenschaft, Forschung, Kulturpflege </v>
      </c>
      <c r="F2835" s="19" t="str">
        <f>LEFT(tabDaten[[#This Row],[Gld]],2) &amp; "    " &amp;VLOOKUP((tabDaten[[#This Row],[MandNr]]&amp;"x"&amp;LEFT(tabDaten[[#This Row],[Gld]],2)),tabGliederung[],2,FALSE)</f>
        <v xml:space="preserve">32    Museen, Sammlungen, Ausstellungen </v>
      </c>
      <c r="G283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835" s="19" t="str">
        <f>LEFT(tabDaten[[#This Row],[Gld]],4) &amp; "    " &amp;VLOOKUP((tabDaten[[#This Row],[MandNr]]&amp;"x"&amp;LEFT(tabDaten[[#This Row],[Gld]],4)),tabGliederung[],2,FALSE)</f>
        <v xml:space="preserve">3211    Ausstellungen </v>
      </c>
      <c r="I2835" s="19" t="str">
        <f>IF(OR(LEFT(tabDaten[[#This Row],[Grp]],1)*1=3,LEFT(tabDaten[[#This Row],[Grp]],1)*1=9),LEFT(tabDaten[[#This Row],[Grp]],2),LEFT(tabDaten[[#This Row],[Grp]],1))</f>
        <v>6</v>
      </c>
      <c r="J2835" s="19" t="str">
        <f>VLOOKUP(tabDaten[[#This Row],[GrpKurz]],tabGruppierung[],2,FALSE)</f>
        <v>A   Sächlicher Verwaltungs- und Betriebsaufwand</v>
      </c>
      <c r="K283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3211-637000/30    Ausstellungen Rathaus   </v>
      </c>
      <c r="L2835" s="20">
        <f>IF(OR(tabDaten[[#This Row],[art]]="00",tabDaten[[#This Row],[art]]="10"),tabDaten[[#This Row],[Plan]],tabDaten[[#This Row],[Plan]]*-1)</f>
        <v>0</v>
      </c>
      <c r="M2835" s="21">
        <f>IF(OR(tabDaten[[#This Row],[art]]="00",tabDaten[[#This Row],[art]]="10",tabDaten[[#This Row],[art]]="60",tabDaten[[#This Row],[art]]="70"),tabDaten[[#This Row],[Rechnung]],tabDaten[[#This Row],[Rechnung]]*-1)</f>
        <v>-701.46</v>
      </c>
      <c r="N2835" s="44">
        <v>1</v>
      </c>
      <c r="O2835" s="45" t="s">
        <v>1336</v>
      </c>
      <c r="P2835" s="45" t="s">
        <v>1119</v>
      </c>
      <c r="Q2835" s="45" t="s">
        <v>1746</v>
      </c>
      <c r="R2835" s="45" t="s">
        <v>1111</v>
      </c>
      <c r="S2835" s="45" t="s">
        <v>1546</v>
      </c>
      <c r="T2835" s="44" t="s">
        <v>1931</v>
      </c>
      <c r="U2835" s="46">
        <v>0</v>
      </c>
      <c r="V2835" s="46">
        <v>701.46</v>
      </c>
    </row>
    <row r="2836" spans="2:22" x14ac:dyDescent="0.2">
      <c r="B2836" s="19" t="str">
        <f>IF(tabDaten[[#This Row],[MandNr]]="","Fehler",IF(tabDaten[[#This Row],[MandNr]]=1,"1 Stadt Bad Rappenau","2 Eigenbetrieb Stadtenwässerung"))</f>
        <v>1 Stadt Bad Rappenau</v>
      </c>
      <c r="C2836" s="19" t="str">
        <f>IF(OR(tabDaten[[#This Row],[art]]="00",tabDaten[[#This Row],[art]]="01",tabDaten[[#This Row],[art]]="60",tabDaten[[#This Row],[art]]="61"),"0 Verwaltungshaushalt","1 Vermögenshaushalt")</f>
        <v>0 Verwaltungshaushalt</v>
      </c>
      <c r="D2836" s="19" t="str">
        <f>VLOOKUP(tabDaten[[#This Row],[art]],tabKontenart[],2,FALSE)</f>
        <v>01 Ausgaben VerwaltungsHH</v>
      </c>
      <c r="E2836" s="19" t="str">
        <f>LEFT(tabDaten[[#This Row],[Gld]],1) &amp; "    " &amp;VLOOKUP((tabDaten[[#This Row],[MandNr]]&amp;"x"&amp;LEFT(tabDaten[[#This Row],[Gld]],1)),tabGliederung[],2,FALSE)</f>
        <v xml:space="preserve">3    Wissenschaft, Forschung, Kulturpflege </v>
      </c>
      <c r="F2836" s="19" t="str">
        <f>LEFT(tabDaten[[#This Row],[Gld]],2) &amp; "    " &amp;VLOOKUP((tabDaten[[#This Row],[MandNr]]&amp;"x"&amp;LEFT(tabDaten[[#This Row],[Gld]],2)),tabGliederung[],2,FALSE)</f>
        <v xml:space="preserve">32    Museen, Sammlungen, Ausstellungen </v>
      </c>
      <c r="G283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836" s="19" t="str">
        <f>LEFT(tabDaten[[#This Row],[Gld]],4) &amp; "    " &amp;VLOOKUP((tabDaten[[#This Row],[MandNr]]&amp;"x"&amp;LEFT(tabDaten[[#This Row],[Gld]],4)),tabGliederung[],2,FALSE)</f>
        <v xml:space="preserve">3211    Ausstellungen </v>
      </c>
      <c r="I2836" s="19" t="str">
        <f>IF(OR(LEFT(tabDaten[[#This Row],[Grp]],1)*1=3,LEFT(tabDaten[[#This Row],[Grp]],1)*1=9),LEFT(tabDaten[[#This Row],[Grp]],2),LEFT(tabDaten[[#This Row],[Grp]],1))</f>
        <v>6</v>
      </c>
      <c r="J2836" s="19" t="str">
        <f>VLOOKUP(tabDaten[[#This Row],[GrpKurz]],tabGruppierung[],2,FALSE)</f>
        <v>A   Sächlicher Verwaltungs- und Betriebsaufwand</v>
      </c>
      <c r="K283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3211-650000/40    Dienstreisen   </v>
      </c>
      <c r="L2836" s="20">
        <f>IF(OR(tabDaten[[#This Row],[art]]="00",tabDaten[[#This Row],[art]]="10"),tabDaten[[#This Row],[Plan]],tabDaten[[#This Row],[Plan]]*-1)</f>
        <v>0</v>
      </c>
      <c r="M2836" s="21">
        <f>IF(OR(tabDaten[[#This Row],[art]]="00",tabDaten[[#This Row],[art]]="10",tabDaten[[#This Row],[art]]="60",tabDaten[[#This Row],[art]]="70"),tabDaten[[#This Row],[Rechnung]],tabDaten[[#This Row],[Rechnung]]*-1)</f>
        <v>-72.099999999999994</v>
      </c>
      <c r="N2836" s="44">
        <v>1</v>
      </c>
      <c r="O2836" s="45" t="s">
        <v>1336</v>
      </c>
      <c r="P2836" s="45" t="s">
        <v>1119</v>
      </c>
      <c r="Q2836" s="45" t="s">
        <v>1724</v>
      </c>
      <c r="R2836" s="45" t="s">
        <v>1145</v>
      </c>
      <c r="S2836" s="45" t="s">
        <v>1546</v>
      </c>
      <c r="T2836" s="44" t="s">
        <v>1922</v>
      </c>
      <c r="U2836" s="46">
        <v>0</v>
      </c>
      <c r="V2836" s="46">
        <v>72.099999999999994</v>
      </c>
    </row>
    <row r="2837" spans="2:22" x14ac:dyDescent="0.2">
      <c r="B2837" s="19" t="str">
        <f>IF(tabDaten[[#This Row],[MandNr]]="","Fehler",IF(tabDaten[[#This Row],[MandNr]]=1,"1 Stadt Bad Rappenau","2 Eigenbetrieb Stadtenwässerung"))</f>
        <v>1 Stadt Bad Rappenau</v>
      </c>
      <c r="C2837" s="19" t="str">
        <f>IF(OR(tabDaten[[#This Row],[art]]="00",tabDaten[[#This Row],[art]]="01",tabDaten[[#This Row],[art]]="60",tabDaten[[#This Row],[art]]="61"),"0 Verwaltungshaushalt","1 Vermögenshaushalt")</f>
        <v>0 Verwaltungshaushalt</v>
      </c>
      <c r="D2837" s="19" t="str">
        <f>VLOOKUP(tabDaten[[#This Row],[art]],tabKontenart[],2,FALSE)</f>
        <v>01 Ausgaben VerwaltungsHH</v>
      </c>
      <c r="E2837" s="19" t="str">
        <f>LEFT(tabDaten[[#This Row],[Gld]],1) &amp; "    " &amp;VLOOKUP((tabDaten[[#This Row],[MandNr]]&amp;"x"&amp;LEFT(tabDaten[[#This Row],[Gld]],1)),tabGliederung[],2,FALSE)</f>
        <v xml:space="preserve">3    Wissenschaft, Forschung, Kulturpflege </v>
      </c>
      <c r="F2837" s="19" t="str">
        <f>LEFT(tabDaten[[#This Row],[Gld]],2) &amp; "    " &amp;VLOOKUP((tabDaten[[#This Row],[MandNr]]&amp;"x"&amp;LEFT(tabDaten[[#This Row],[Gld]],2)),tabGliederung[],2,FALSE)</f>
        <v xml:space="preserve">32    Museen, Sammlungen, Ausstellungen </v>
      </c>
      <c r="G283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321    Nichtwissenschaftliche Museen, Sammlungen</v>
      </c>
      <c r="H2837" s="19" t="str">
        <f>LEFT(tabDaten[[#This Row],[Gld]],4) &amp; "    " &amp;VLOOKUP((tabDaten[[#This Row],[MandNr]]&amp;"x"&amp;LEFT(tabDaten[[#This Row],[Gld]],4)),tabGliederung[],2,FALSE)</f>
        <v xml:space="preserve">3211    Ausstellungen </v>
      </c>
      <c r="I2837" s="19" t="str">
        <f>IF(OR(LEFT(tabDaten[[#This Row],[Grp]],1)*1=3,LEFT(tabDaten[[#This Row],[Grp]],1)*1=9),LEFT(tabDaten[[#This Row],[Grp]],2),LEFT(tabDaten[[#This Row],[Grp]],1))</f>
        <v>6</v>
      </c>
      <c r="J2837" s="19" t="str">
        <f>VLOOKUP(tabDaten[[#This Row],[GrpKurz]],tabGruppierung[],2,FALSE)</f>
        <v>A   Sächlicher Verwaltungs- und Betriebsaufwand</v>
      </c>
      <c r="K283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3211-679000/10    Bauhof   </v>
      </c>
      <c r="L2837" s="20">
        <f>IF(OR(tabDaten[[#This Row],[art]]="00",tabDaten[[#This Row],[art]]="10"),tabDaten[[#This Row],[Plan]],tabDaten[[#This Row],[Plan]]*-1)</f>
        <v>0</v>
      </c>
      <c r="M2837" s="21">
        <f>IF(OR(tabDaten[[#This Row],[art]]="00",tabDaten[[#This Row],[art]]="10",tabDaten[[#This Row],[art]]="60",tabDaten[[#This Row],[art]]="70"),tabDaten[[#This Row],[Rechnung]],tabDaten[[#This Row],[Rechnung]]*-1)</f>
        <v>-3123.12</v>
      </c>
      <c r="N2837" s="44">
        <v>1</v>
      </c>
      <c r="O2837" s="45" t="s">
        <v>1336</v>
      </c>
      <c r="P2837" s="45" t="s">
        <v>1119</v>
      </c>
      <c r="Q2837" s="45" t="s">
        <v>1728</v>
      </c>
      <c r="R2837" s="45" t="s">
        <v>1024</v>
      </c>
      <c r="S2837" s="45" t="s">
        <v>1546</v>
      </c>
      <c r="T2837" s="44" t="s">
        <v>1924</v>
      </c>
      <c r="U2837" s="46">
        <v>0</v>
      </c>
      <c r="V2837" s="46">
        <v>3123.12</v>
      </c>
    </row>
    <row r="2838" spans="2:22" x14ac:dyDescent="0.2">
      <c r="B2838" s="19" t="str">
        <f>IF(tabDaten[[#This Row],[MandNr]]="","Fehler",IF(tabDaten[[#This Row],[MandNr]]=1,"1 Stadt Bad Rappenau","2 Eigenbetrieb Stadtenwässerung"))</f>
        <v>1 Stadt Bad Rappenau</v>
      </c>
      <c r="C2838" s="19" t="str">
        <f>IF(OR(tabDaten[[#This Row],[art]]="00",tabDaten[[#This Row],[art]]="01",tabDaten[[#This Row],[art]]="60",tabDaten[[#This Row],[art]]="61"),"0 Verwaltungshaushalt","1 Vermögenshaushalt")</f>
        <v>0 Verwaltungshaushalt</v>
      </c>
      <c r="D2838" s="19" t="str">
        <f>VLOOKUP(tabDaten[[#This Row],[art]],tabKontenart[],2,FALSE)</f>
        <v>01 Ausgaben VerwaltungsHH</v>
      </c>
      <c r="E2838" s="19" t="str">
        <f>LEFT(tabDaten[[#This Row],[Gld]],1) &amp; "    " &amp;VLOOKUP((tabDaten[[#This Row],[MandNr]]&amp;"x"&amp;LEFT(tabDaten[[#This Row],[Gld]],1)),tabGliederung[],2,FALSE)</f>
        <v xml:space="preserve">3    Wissenschaft, Forschung, Kulturpflege </v>
      </c>
      <c r="F2838" s="19" t="str">
        <f>LEFT(tabDaten[[#This Row],[Gld]],2) &amp; "    " &amp;VLOOKUP((tabDaten[[#This Row],[MandNr]]&amp;"x"&amp;LEFT(tabDaten[[#This Row],[Gld]],2)),tabGliederung[],2,FALSE)</f>
        <v xml:space="preserve">33    Theater, Musikpflege </v>
      </c>
      <c r="G283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332    Musikpflege </v>
      </c>
      <c r="H2838" s="19" t="str">
        <f>LEFT(tabDaten[[#This Row],[Gld]],4) &amp; "    " &amp;VLOOKUP((tabDaten[[#This Row],[MandNr]]&amp;"x"&amp;LEFT(tabDaten[[#This Row],[Gld]],4)),tabGliederung[],2,FALSE)</f>
        <v xml:space="preserve">3320    Musikpflege  (Zuschüsse u.ä.) </v>
      </c>
      <c r="I2838" s="19" t="str">
        <f>IF(OR(LEFT(tabDaten[[#This Row],[Grp]],1)*1=3,LEFT(tabDaten[[#This Row],[Grp]],1)*1=9),LEFT(tabDaten[[#This Row],[Grp]],2),LEFT(tabDaten[[#This Row],[Grp]],1))</f>
        <v>6</v>
      </c>
      <c r="J2838" s="19" t="str">
        <f>VLOOKUP(tabDaten[[#This Row],[GrpKurz]],tabGruppierung[],2,FALSE)</f>
        <v>A   Sächlicher Verwaltungs- und Betriebsaufwand</v>
      </c>
      <c r="K283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3320-679000/20    Gebäudenutzung (Sporthallen u.ä.)   </v>
      </c>
      <c r="L2838" s="20">
        <f>IF(OR(tabDaten[[#This Row],[art]]="00",tabDaten[[#This Row],[art]]="10"),tabDaten[[#This Row],[Plan]],tabDaten[[#This Row],[Plan]]*-1)</f>
        <v>0</v>
      </c>
      <c r="M2838" s="21">
        <f>IF(OR(tabDaten[[#This Row],[art]]="00",tabDaten[[#This Row],[art]]="10",tabDaten[[#This Row],[art]]="60",tabDaten[[#This Row],[art]]="70"),tabDaten[[#This Row],[Rechnung]],tabDaten[[#This Row],[Rechnung]]*-1)</f>
        <v>-15623.29</v>
      </c>
      <c r="N2838" s="44">
        <v>1</v>
      </c>
      <c r="O2838" s="45" t="s">
        <v>1336</v>
      </c>
      <c r="P2838" s="45" t="s">
        <v>1126</v>
      </c>
      <c r="Q2838" s="45" t="s">
        <v>1728</v>
      </c>
      <c r="R2838" s="45" t="s">
        <v>1058</v>
      </c>
      <c r="S2838" s="45" t="s">
        <v>1546</v>
      </c>
      <c r="T2838" s="44" t="s">
        <v>1925</v>
      </c>
      <c r="U2838" s="46">
        <v>0</v>
      </c>
      <c r="V2838" s="46">
        <v>15623.29</v>
      </c>
    </row>
    <row r="2839" spans="2:22" x14ac:dyDescent="0.2">
      <c r="B2839" s="19" t="str">
        <f>IF(tabDaten[[#This Row],[MandNr]]="","Fehler",IF(tabDaten[[#This Row],[MandNr]]=1,"1 Stadt Bad Rappenau","2 Eigenbetrieb Stadtenwässerung"))</f>
        <v>1 Stadt Bad Rappenau</v>
      </c>
      <c r="C2839" s="19" t="str">
        <f>IF(OR(tabDaten[[#This Row],[art]]="00",tabDaten[[#This Row],[art]]="01",tabDaten[[#This Row],[art]]="60",tabDaten[[#This Row],[art]]="61"),"0 Verwaltungshaushalt","1 Vermögenshaushalt")</f>
        <v>0 Verwaltungshaushalt</v>
      </c>
      <c r="D2839" s="19" t="str">
        <f>VLOOKUP(tabDaten[[#This Row],[art]],tabKontenart[],2,FALSE)</f>
        <v>01 Ausgaben VerwaltungsHH</v>
      </c>
      <c r="E2839" s="19" t="str">
        <f>LEFT(tabDaten[[#This Row],[Gld]],1) &amp; "    " &amp;VLOOKUP((tabDaten[[#This Row],[MandNr]]&amp;"x"&amp;LEFT(tabDaten[[#This Row],[Gld]],1)),tabGliederung[],2,FALSE)</f>
        <v xml:space="preserve">3    Wissenschaft, Forschung, Kulturpflege </v>
      </c>
      <c r="F2839" s="19" t="str">
        <f>LEFT(tabDaten[[#This Row],[Gld]],2) &amp; "    " &amp;VLOOKUP((tabDaten[[#This Row],[MandNr]]&amp;"x"&amp;LEFT(tabDaten[[#This Row],[Gld]],2)),tabGliederung[],2,FALSE)</f>
        <v xml:space="preserve">33    Theater, Musikpflege </v>
      </c>
      <c r="G283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333    Musikschulen </v>
      </c>
      <c r="H2839" s="19" t="str">
        <f>LEFT(tabDaten[[#This Row],[Gld]],4) &amp; "    " &amp;VLOOKUP((tabDaten[[#This Row],[MandNr]]&amp;"x"&amp;LEFT(tabDaten[[#This Row],[Gld]],4)),tabGliederung[],2,FALSE)</f>
        <v xml:space="preserve">3330    Musikschule Unterer Neckar </v>
      </c>
      <c r="I2839" s="19" t="str">
        <f>IF(OR(LEFT(tabDaten[[#This Row],[Grp]],1)*1=3,LEFT(tabDaten[[#This Row],[Grp]],1)*1=9),LEFT(tabDaten[[#This Row],[Grp]],2),LEFT(tabDaten[[#This Row],[Grp]],1))</f>
        <v>6</v>
      </c>
      <c r="J2839" s="19" t="str">
        <f>VLOOKUP(tabDaten[[#This Row],[GrpKurz]],tabGruppierung[],2,FALSE)</f>
        <v>A   Sächlicher Verwaltungs- und Betriebsaufwand</v>
      </c>
      <c r="K283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3330-679000/20    Gebäudenutzung (Sporthallen u.ä.)   </v>
      </c>
      <c r="L2839" s="20">
        <f>IF(OR(tabDaten[[#This Row],[art]]="00",tabDaten[[#This Row],[art]]="10"),tabDaten[[#This Row],[Plan]],tabDaten[[#This Row],[Plan]]*-1)</f>
        <v>0</v>
      </c>
      <c r="M2839" s="21">
        <f>IF(OR(tabDaten[[#This Row],[art]]="00",tabDaten[[#This Row],[art]]="10",tabDaten[[#This Row],[art]]="60",tabDaten[[#This Row],[art]]="70"),tabDaten[[#This Row],[Rechnung]],tabDaten[[#This Row],[Rechnung]]*-1)</f>
        <v>-2419.91</v>
      </c>
      <c r="N2839" s="44">
        <v>1</v>
      </c>
      <c r="O2839" s="45" t="s">
        <v>1336</v>
      </c>
      <c r="P2839" s="45" t="s">
        <v>1128</v>
      </c>
      <c r="Q2839" s="45" t="s">
        <v>1728</v>
      </c>
      <c r="R2839" s="45" t="s">
        <v>1058</v>
      </c>
      <c r="S2839" s="45" t="s">
        <v>1546</v>
      </c>
      <c r="T2839" s="44" t="s">
        <v>1925</v>
      </c>
      <c r="U2839" s="46">
        <v>0</v>
      </c>
      <c r="V2839" s="46">
        <v>2419.91</v>
      </c>
    </row>
    <row r="2840" spans="2:22" x14ac:dyDescent="0.2">
      <c r="B2840" s="19" t="str">
        <f>IF(tabDaten[[#This Row],[MandNr]]="","Fehler",IF(tabDaten[[#This Row],[MandNr]]=1,"1 Stadt Bad Rappenau","2 Eigenbetrieb Stadtenwässerung"))</f>
        <v>1 Stadt Bad Rappenau</v>
      </c>
      <c r="C2840" s="19" t="str">
        <f>IF(OR(tabDaten[[#This Row],[art]]="00",tabDaten[[#This Row],[art]]="01",tabDaten[[#This Row],[art]]="60",tabDaten[[#This Row],[art]]="61"),"0 Verwaltungshaushalt","1 Vermögenshaushalt")</f>
        <v>0 Verwaltungshaushalt</v>
      </c>
      <c r="D2840" s="19" t="str">
        <f>VLOOKUP(tabDaten[[#This Row],[art]],tabKontenart[],2,FALSE)</f>
        <v>01 Ausgaben VerwaltungsHH</v>
      </c>
      <c r="E2840" s="19" t="str">
        <f>LEFT(tabDaten[[#This Row],[Gld]],1) &amp; "    " &amp;VLOOKUP((tabDaten[[#This Row],[MandNr]]&amp;"x"&amp;LEFT(tabDaten[[#This Row],[Gld]],1)),tabGliederung[],2,FALSE)</f>
        <v xml:space="preserve">3    Wissenschaft, Forschung, Kulturpflege </v>
      </c>
      <c r="F2840" s="19" t="str">
        <f>LEFT(tabDaten[[#This Row],[Gld]],2) &amp; "    " &amp;VLOOKUP((tabDaten[[#This Row],[MandNr]]&amp;"x"&amp;LEFT(tabDaten[[#This Row],[Gld]],2)),tabGliederung[],2,FALSE)</f>
        <v xml:space="preserve">34    Heimat u. sonstige Kunstpflege </v>
      </c>
      <c r="G284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0" s="19" t="str">
        <f>LEFT(tabDaten[[#This Row],[Gld]],4) &amp; "    " &amp;VLOOKUP((tabDaten[[#This Row],[MandNr]]&amp;"x"&amp;LEFT(tabDaten[[#This Row],[Gld]],4)),tabGliederung[],2,FALSE)</f>
        <v>3400    Heimat- und sonstige Kulturpflege  (Veranstaltungen, Stadtfest u.ä.)</v>
      </c>
      <c r="I2840" s="19" t="str">
        <f>IF(OR(LEFT(tabDaten[[#This Row],[Grp]],1)*1=3,LEFT(tabDaten[[#This Row],[Grp]],1)*1=9),LEFT(tabDaten[[#This Row],[Grp]],2),LEFT(tabDaten[[#This Row],[Grp]],1))</f>
        <v>6</v>
      </c>
      <c r="J2840" s="19" t="str">
        <f>VLOOKUP(tabDaten[[#This Row],[GrpKurz]],tabGruppierung[],2,FALSE)</f>
        <v>A   Sächlicher Verwaltungs- und Betriebsaufwand</v>
      </c>
      <c r="K284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3400-635000/10    Stadtfest   </v>
      </c>
      <c r="L2840" s="20">
        <f>IF(OR(tabDaten[[#This Row],[art]]="00",tabDaten[[#This Row],[art]]="10"),tabDaten[[#This Row],[Plan]],tabDaten[[#This Row],[Plan]]*-1)</f>
        <v>0</v>
      </c>
      <c r="M2840" s="21">
        <f>IF(OR(tabDaten[[#This Row],[art]]="00",tabDaten[[#This Row],[art]]="10",tabDaten[[#This Row],[art]]="60",tabDaten[[#This Row],[art]]="70"),tabDaten[[#This Row],[Rechnung]],tabDaten[[#This Row],[Rechnung]]*-1)</f>
        <v>-53942.79</v>
      </c>
      <c r="N2840" s="44">
        <v>1</v>
      </c>
      <c r="O2840" s="45" t="s">
        <v>1336</v>
      </c>
      <c r="P2840" s="45" t="s">
        <v>1132</v>
      </c>
      <c r="Q2840" s="45" t="s">
        <v>1745</v>
      </c>
      <c r="R2840" s="45" t="s">
        <v>1024</v>
      </c>
      <c r="S2840" s="45" t="s">
        <v>1546</v>
      </c>
      <c r="T2840" s="44" t="s">
        <v>1932</v>
      </c>
      <c r="U2840" s="46">
        <v>0</v>
      </c>
      <c r="V2840" s="46">
        <v>53942.79</v>
      </c>
    </row>
    <row r="2841" spans="2:22" x14ac:dyDescent="0.2">
      <c r="B2841" s="19" t="str">
        <f>IF(tabDaten[[#This Row],[MandNr]]="","Fehler",IF(tabDaten[[#This Row],[MandNr]]=1,"1 Stadt Bad Rappenau","2 Eigenbetrieb Stadtenwässerung"))</f>
        <v>1 Stadt Bad Rappenau</v>
      </c>
      <c r="C2841" s="19" t="str">
        <f>IF(OR(tabDaten[[#This Row],[art]]="00",tabDaten[[#This Row],[art]]="01",tabDaten[[#This Row],[art]]="60",tabDaten[[#This Row],[art]]="61"),"0 Verwaltungshaushalt","1 Vermögenshaushalt")</f>
        <v>0 Verwaltungshaushalt</v>
      </c>
      <c r="D2841" s="19" t="str">
        <f>VLOOKUP(tabDaten[[#This Row],[art]],tabKontenart[],2,FALSE)</f>
        <v>01 Ausgaben VerwaltungsHH</v>
      </c>
      <c r="E2841" s="19" t="str">
        <f>LEFT(tabDaten[[#This Row],[Gld]],1) &amp; "    " &amp;VLOOKUP((tabDaten[[#This Row],[MandNr]]&amp;"x"&amp;LEFT(tabDaten[[#This Row],[Gld]],1)),tabGliederung[],2,FALSE)</f>
        <v xml:space="preserve">3    Wissenschaft, Forschung, Kulturpflege </v>
      </c>
      <c r="F2841" s="19" t="str">
        <f>LEFT(tabDaten[[#This Row],[Gld]],2) &amp; "    " &amp;VLOOKUP((tabDaten[[#This Row],[MandNr]]&amp;"x"&amp;LEFT(tabDaten[[#This Row],[Gld]],2)),tabGliederung[],2,FALSE)</f>
        <v xml:space="preserve">34    Heimat u. sonstige Kunstpflege </v>
      </c>
      <c r="G284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1" s="19" t="str">
        <f>LEFT(tabDaten[[#This Row],[Gld]],4) &amp; "    " &amp;VLOOKUP((tabDaten[[#This Row],[MandNr]]&amp;"x"&amp;LEFT(tabDaten[[#This Row],[Gld]],4)),tabGliederung[],2,FALSE)</f>
        <v>3400    Heimat- und sonstige Kulturpflege  (Veranstaltungen, Stadtfest u.ä.)</v>
      </c>
      <c r="I2841" s="19" t="str">
        <f>IF(OR(LEFT(tabDaten[[#This Row],[Grp]],1)*1=3,LEFT(tabDaten[[#This Row],[Grp]],1)*1=9),LEFT(tabDaten[[#This Row],[Grp]],2),LEFT(tabDaten[[#This Row],[Grp]],1))</f>
        <v>6</v>
      </c>
      <c r="J2841" s="19" t="str">
        <f>VLOOKUP(tabDaten[[#This Row],[GrpKurz]],tabGruppierung[],2,FALSE)</f>
        <v>A   Sächlicher Verwaltungs- und Betriebsaufwand</v>
      </c>
      <c r="K284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3400-635000/20    Kulinarissimo   </v>
      </c>
      <c r="L2841" s="20">
        <f>IF(OR(tabDaten[[#This Row],[art]]="00",tabDaten[[#This Row],[art]]="10"),tabDaten[[#This Row],[Plan]],tabDaten[[#This Row],[Plan]]*-1)</f>
        <v>0</v>
      </c>
      <c r="M2841" s="21">
        <f>IF(OR(tabDaten[[#This Row],[art]]="00",tabDaten[[#This Row],[art]]="10",tabDaten[[#This Row],[art]]="60",tabDaten[[#This Row],[art]]="70"),tabDaten[[#This Row],[Rechnung]],tabDaten[[#This Row],[Rechnung]]*-1)</f>
        <v>-642.72</v>
      </c>
      <c r="N2841" s="44">
        <v>1</v>
      </c>
      <c r="O2841" s="45" t="s">
        <v>1336</v>
      </c>
      <c r="P2841" s="45" t="s">
        <v>1132</v>
      </c>
      <c r="Q2841" s="45" t="s">
        <v>1745</v>
      </c>
      <c r="R2841" s="45" t="s">
        <v>1058</v>
      </c>
      <c r="S2841" s="45" t="s">
        <v>1546</v>
      </c>
      <c r="T2841" s="44" t="s">
        <v>1933</v>
      </c>
      <c r="U2841" s="46">
        <v>0</v>
      </c>
      <c r="V2841" s="46">
        <v>642.72</v>
      </c>
    </row>
    <row r="2842" spans="2:22" x14ac:dyDescent="0.2">
      <c r="B2842" s="19" t="str">
        <f>IF(tabDaten[[#This Row],[MandNr]]="","Fehler",IF(tabDaten[[#This Row],[MandNr]]=1,"1 Stadt Bad Rappenau","2 Eigenbetrieb Stadtenwässerung"))</f>
        <v>1 Stadt Bad Rappenau</v>
      </c>
      <c r="C2842" s="19" t="str">
        <f>IF(OR(tabDaten[[#This Row],[art]]="00",tabDaten[[#This Row],[art]]="01",tabDaten[[#This Row],[art]]="60",tabDaten[[#This Row],[art]]="61"),"0 Verwaltungshaushalt","1 Vermögenshaushalt")</f>
        <v>0 Verwaltungshaushalt</v>
      </c>
      <c r="D2842" s="19" t="str">
        <f>VLOOKUP(tabDaten[[#This Row],[art]],tabKontenart[],2,FALSE)</f>
        <v>01 Ausgaben VerwaltungsHH</v>
      </c>
      <c r="E2842" s="19" t="str">
        <f>LEFT(tabDaten[[#This Row],[Gld]],1) &amp; "    " &amp;VLOOKUP((tabDaten[[#This Row],[MandNr]]&amp;"x"&amp;LEFT(tabDaten[[#This Row],[Gld]],1)),tabGliederung[],2,FALSE)</f>
        <v xml:space="preserve">3    Wissenschaft, Forschung, Kulturpflege </v>
      </c>
      <c r="F2842" s="19" t="str">
        <f>LEFT(tabDaten[[#This Row],[Gld]],2) &amp; "    " &amp;VLOOKUP((tabDaten[[#This Row],[MandNr]]&amp;"x"&amp;LEFT(tabDaten[[#This Row],[Gld]],2)),tabGliederung[],2,FALSE)</f>
        <v xml:space="preserve">34    Heimat u. sonstige Kunstpflege </v>
      </c>
      <c r="G284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2" s="19" t="str">
        <f>LEFT(tabDaten[[#This Row],[Gld]],4) &amp; "    " &amp;VLOOKUP((tabDaten[[#This Row],[MandNr]]&amp;"x"&amp;LEFT(tabDaten[[#This Row],[Gld]],4)),tabGliederung[],2,FALSE)</f>
        <v>3400    Heimat- und sonstige Kulturpflege  (Veranstaltungen, Stadtfest u.ä.)</v>
      </c>
      <c r="I2842" s="19" t="str">
        <f>IF(OR(LEFT(tabDaten[[#This Row],[Grp]],1)*1=3,LEFT(tabDaten[[#This Row],[Grp]],1)*1=9),LEFT(tabDaten[[#This Row],[Grp]],2),LEFT(tabDaten[[#This Row],[Grp]],1))</f>
        <v>6</v>
      </c>
      <c r="J2842" s="19" t="str">
        <f>VLOOKUP(tabDaten[[#This Row],[GrpKurz]],tabGruppierung[],2,FALSE)</f>
        <v>A   Sächlicher Verwaltungs- und Betriebsaufwand</v>
      </c>
      <c r="K284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3400-635000/30    Neckar 2000 / Mittelalter   </v>
      </c>
      <c r="L2842" s="20">
        <f>IF(OR(tabDaten[[#This Row],[art]]="00",tabDaten[[#This Row],[art]]="10"),tabDaten[[#This Row],[Plan]],tabDaten[[#This Row],[Plan]]*-1)</f>
        <v>0</v>
      </c>
      <c r="M2842" s="21">
        <f>IF(OR(tabDaten[[#This Row],[art]]="00",tabDaten[[#This Row],[art]]="10",tabDaten[[#This Row],[art]]="60",tabDaten[[#This Row],[art]]="70"),tabDaten[[#This Row],[Rechnung]],tabDaten[[#This Row],[Rechnung]]*-1)</f>
        <v>-34765.279999999999</v>
      </c>
      <c r="N2842" s="44">
        <v>1</v>
      </c>
      <c r="O2842" s="45" t="s">
        <v>1336</v>
      </c>
      <c r="P2842" s="45" t="s">
        <v>1132</v>
      </c>
      <c r="Q2842" s="45" t="s">
        <v>1745</v>
      </c>
      <c r="R2842" s="45" t="s">
        <v>1111</v>
      </c>
      <c r="S2842" s="45" t="s">
        <v>1546</v>
      </c>
      <c r="T2842" s="44" t="s">
        <v>2280</v>
      </c>
      <c r="U2842" s="46">
        <v>0</v>
      </c>
      <c r="V2842" s="46">
        <v>34765.279999999999</v>
      </c>
    </row>
    <row r="2843" spans="2:22" x14ac:dyDescent="0.2">
      <c r="B2843" s="19" t="str">
        <f>IF(tabDaten[[#This Row],[MandNr]]="","Fehler",IF(tabDaten[[#This Row],[MandNr]]=1,"1 Stadt Bad Rappenau","2 Eigenbetrieb Stadtenwässerung"))</f>
        <v>1 Stadt Bad Rappenau</v>
      </c>
      <c r="C2843" s="19" t="str">
        <f>IF(OR(tabDaten[[#This Row],[art]]="00",tabDaten[[#This Row],[art]]="01",tabDaten[[#This Row],[art]]="60",tabDaten[[#This Row],[art]]="61"),"0 Verwaltungshaushalt","1 Vermögenshaushalt")</f>
        <v>0 Verwaltungshaushalt</v>
      </c>
      <c r="D2843" s="19" t="str">
        <f>VLOOKUP(tabDaten[[#This Row],[art]],tabKontenart[],2,FALSE)</f>
        <v>01 Ausgaben VerwaltungsHH</v>
      </c>
      <c r="E2843" s="19" t="str">
        <f>LEFT(tabDaten[[#This Row],[Gld]],1) &amp; "    " &amp;VLOOKUP((tabDaten[[#This Row],[MandNr]]&amp;"x"&amp;LEFT(tabDaten[[#This Row],[Gld]],1)),tabGliederung[],2,FALSE)</f>
        <v xml:space="preserve">3    Wissenschaft, Forschung, Kulturpflege </v>
      </c>
      <c r="F2843" s="19" t="str">
        <f>LEFT(tabDaten[[#This Row],[Gld]],2) &amp; "    " &amp;VLOOKUP((tabDaten[[#This Row],[MandNr]]&amp;"x"&amp;LEFT(tabDaten[[#This Row],[Gld]],2)),tabGliederung[],2,FALSE)</f>
        <v xml:space="preserve">34    Heimat u. sonstige Kunstpflege </v>
      </c>
      <c r="G284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3" s="19" t="str">
        <f>LEFT(tabDaten[[#This Row],[Gld]],4) &amp; "    " &amp;VLOOKUP((tabDaten[[#This Row],[MandNr]]&amp;"x"&amp;LEFT(tabDaten[[#This Row],[Gld]],4)),tabGliederung[],2,FALSE)</f>
        <v>3400    Heimat- und sonstige Kulturpflege  (Veranstaltungen, Stadtfest u.ä.)</v>
      </c>
      <c r="I2843" s="19" t="str">
        <f>IF(OR(LEFT(tabDaten[[#This Row],[Grp]],1)*1=3,LEFT(tabDaten[[#This Row],[Grp]],1)*1=9),LEFT(tabDaten[[#This Row],[Grp]],2),LEFT(tabDaten[[#This Row],[Grp]],1))</f>
        <v>6</v>
      </c>
      <c r="J2843" s="19" t="str">
        <f>VLOOKUP(tabDaten[[#This Row],[GrpKurz]],tabGruppierung[],2,FALSE)</f>
        <v>A   Sächlicher Verwaltungs- und Betriebsaufwand</v>
      </c>
      <c r="K284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3400-635000/40    Kunst und Kultur im Schloss   </v>
      </c>
      <c r="L2843" s="20">
        <f>IF(OR(tabDaten[[#This Row],[art]]="00",tabDaten[[#This Row],[art]]="10"),tabDaten[[#This Row],[Plan]],tabDaten[[#This Row],[Plan]]*-1)</f>
        <v>0</v>
      </c>
      <c r="M2843" s="21">
        <f>IF(OR(tabDaten[[#This Row],[art]]="00",tabDaten[[#This Row],[art]]="10",tabDaten[[#This Row],[art]]="60",tabDaten[[#This Row],[art]]="70"),tabDaten[[#This Row],[Rechnung]],tabDaten[[#This Row],[Rechnung]]*-1)</f>
        <v>-26160.49</v>
      </c>
      <c r="N2843" s="44">
        <v>1</v>
      </c>
      <c r="O2843" s="45" t="s">
        <v>1336</v>
      </c>
      <c r="P2843" s="45" t="s">
        <v>1132</v>
      </c>
      <c r="Q2843" s="45" t="s">
        <v>1745</v>
      </c>
      <c r="R2843" s="45" t="s">
        <v>1145</v>
      </c>
      <c r="S2843" s="45" t="s">
        <v>1546</v>
      </c>
      <c r="T2843" s="44" t="s">
        <v>1934</v>
      </c>
      <c r="U2843" s="46">
        <v>0</v>
      </c>
      <c r="V2843" s="46">
        <v>26160.49</v>
      </c>
    </row>
    <row r="2844" spans="2:22" x14ac:dyDescent="0.2">
      <c r="B2844" s="19" t="str">
        <f>IF(tabDaten[[#This Row],[MandNr]]="","Fehler",IF(tabDaten[[#This Row],[MandNr]]=1,"1 Stadt Bad Rappenau","2 Eigenbetrieb Stadtenwässerung"))</f>
        <v>1 Stadt Bad Rappenau</v>
      </c>
      <c r="C2844" s="19" t="str">
        <f>IF(OR(tabDaten[[#This Row],[art]]="00",tabDaten[[#This Row],[art]]="01",tabDaten[[#This Row],[art]]="60",tabDaten[[#This Row],[art]]="61"),"0 Verwaltungshaushalt","1 Vermögenshaushalt")</f>
        <v>0 Verwaltungshaushalt</v>
      </c>
      <c r="D2844" s="19" t="str">
        <f>VLOOKUP(tabDaten[[#This Row],[art]],tabKontenart[],2,FALSE)</f>
        <v>01 Ausgaben VerwaltungsHH</v>
      </c>
      <c r="E2844" s="19" t="str">
        <f>LEFT(tabDaten[[#This Row],[Gld]],1) &amp; "    " &amp;VLOOKUP((tabDaten[[#This Row],[MandNr]]&amp;"x"&amp;LEFT(tabDaten[[#This Row],[Gld]],1)),tabGliederung[],2,FALSE)</f>
        <v xml:space="preserve">3    Wissenschaft, Forschung, Kulturpflege </v>
      </c>
      <c r="F2844" s="19" t="str">
        <f>LEFT(tabDaten[[#This Row],[Gld]],2) &amp; "    " &amp;VLOOKUP((tabDaten[[#This Row],[MandNr]]&amp;"x"&amp;LEFT(tabDaten[[#This Row],[Gld]],2)),tabGliederung[],2,FALSE)</f>
        <v xml:space="preserve">34    Heimat u. sonstige Kunstpflege </v>
      </c>
      <c r="G284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4" s="19" t="str">
        <f>LEFT(tabDaten[[#This Row],[Gld]],4) &amp; "    " &amp;VLOOKUP((tabDaten[[#This Row],[MandNr]]&amp;"x"&amp;LEFT(tabDaten[[#This Row],[Gld]],4)),tabGliederung[],2,FALSE)</f>
        <v>3400    Heimat- und sonstige Kulturpflege  (Veranstaltungen, Stadtfest u.ä.)</v>
      </c>
      <c r="I2844" s="19" t="str">
        <f>IF(OR(LEFT(tabDaten[[#This Row],[Grp]],1)*1=3,LEFT(tabDaten[[#This Row],[Grp]],1)*1=9),LEFT(tabDaten[[#This Row],[Grp]],2),LEFT(tabDaten[[#This Row],[Grp]],1))</f>
        <v>6</v>
      </c>
      <c r="J2844" s="19" t="str">
        <f>VLOOKUP(tabDaten[[#This Row],[GrpKurz]],tabGruppierung[],2,FALSE)</f>
        <v>A   Sächlicher Verwaltungs- und Betriebsaufwand</v>
      </c>
      <c r="K284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3400-635000/50    Nikolausmarkt   </v>
      </c>
      <c r="L2844" s="20">
        <f>IF(OR(tabDaten[[#This Row],[art]]="00",tabDaten[[#This Row],[art]]="10"),tabDaten[[#This Row],[Plan]],tabDaten[[#This Row],[Plan]]*-1)</f>
        <v>0</v>
      </c>
      <c r="M2844" s="21">
        <f>IF(OR(tabDaten[[#This Row],[art]]="00",tabDaten[[#This Row],[art]]="10",tabDaten[[#This Row],[art]]="60",tabDaten[[#This Row],[art]]="70"),tabDaten[[#This Row],[Rechnung]],tabDaten[[#This Row],[Rechnung]]*-1)</f>
        <v>-3836.29</v>
      </c>
      <c r="N2844" s="44">
        <v>1</v>
      </c>
      <c r="O2844" s="45" t="s">
        <v>1336</v>
      </c>
      <c r="P2844" s="45" t="s">
        <v>1132</v>
      </c>
      <c r="Q2844" s="45" t="s">
        <v>1745</v>
      </c>
      <c r="R2844" s="45" t="s">
        <v>1283</v>
      </c>
      <c r="S2844" s="45" t="s">
        <v>1546</v>
      </c>
      <c r="T2844" s="44" t="s">
        <v>2189</v>
      </c>
      <c r="U2844" s="46">
        <v>0</v>
      </c>
      <c r="V2844" s="46">
        <v>3836.29</v>
      </c>
    </row>
    <row r="2845" spans="2:22" x14ac:dyDescent="0.2">
      <c r="B2845" s="19" t="str">
        <f>IF(tabDaten[[#This Row],[MandNr]]="","Fehler",IF(tabDaten[[#This Row],[MandNr]]=1,"1 Stadt Bad Rappenau","2 Eigenbetrieb Stadtenwässerung"))</f>
        <v>1 Stadt Bad Rappenau</v>
      </c>
      <c r="C2845" s="19" t="str">
        <f>IF(OR(tabDaten[[#This Row],[art]]="00",tabDaten[[#This Row],[art]]="01",tabDaten[[#This Row],[art]]="60",tabDaten[[#This Row],[art]]="61"),"0 Verwaltungshaushalt","1 Vermögenshaushalt")</f>
        <v>0 Verwaltungshaushalt</v>
      </c>
      <c r="D2845" s="19" t="str">
        <f>VLOOKUP(tabDaten[[#This Row],[art]],tabKontenart[],2,FALSE)</f>
        <v>01 Ausgaben VerwaltungsHH</v>
      </c>
      <c r="E2845" s="19" t="str">
        <f>LEFT(tabDaten[[#This Row],[Gld]],1) &amp; "    " &amp;VLOOKUP((tabDaten[[#This Row],[MandNr]]&amp;"x"&amp;LEFT(tabDaten[[#This Row],[Gld]],1)),tabGliederung[],2,FALSE)</f>
        <v xml:space="preserve">3    Wissenschaft, Forschung, Kulturpflege </v>
      </c>
      <c r="F2845" s="19" t="str">
        <f>LEFT(tabDaten[[#This Row],[Gld]],2) &amp; "    " &amp;VLOOKUP((tabDaten[[#This Row],[MandNr]]&amp;"x"&amp;LEFT(tabDaten[[#This Row],[Gld]],2)),tabGliederung[],2,FALSE)</f>
        <v xml:space="preserve">34    Heimat u. sonstige Kunstpflege </v>
      </c>
      <c r="G284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5" s="19" t="str">
        <f>LEFT(tabDaten[[#This Row],[Gld]],4) &amp; "    " &amp;VLOOKUP((tabDaten[[#This Row],[MandNr]]&amp;"x"&amp;LEFT(tabDaten[[#This Row],[Gld]],4)),tabGliederung[],2,FALSE)</f>
        <v>3400    Heimat- und sonstige Kulturpflege  (Veranstaltungen, Stadtfest u.ä.)</v>
      </c>
      <c r="I2845" s="19" t="str">
        <f>IF(OR(LEFT(tabDaten[[#This Row],[Grp]],1)*1=3,LEFT(tabDaten[[#This Row],[Grp]],1)*1=9),LEFT(tabDaten[[#This Row],[Grp]],2),LEFT(tabDaten[[#This Row],[Grp]],1))</f>
        <v>6</v>
      </c>
      <c r="J2845" s="19" t="str">
        <f>VLOOKUP(tabDaten[[#This Row],[GrpKurz]],tabGruppierung[],2,FALSE)</f>
        <v>A   Sächlicher Verwaltungs- und Betriebsaufwand</v>
      </c>
      <c r="K284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3400-635000/60    Faschingsumzüge   </v>
      </c>
      <c r="L2845" s="20">
        <f>IF(OR(tabDaten[[#This Row],[art]]="00",tabDaten[[#This Row],[art]]="10"),tabDaten[[#This Row],[Plan]],tabDaten[[#This Row],[Plan]]*-1)</f>
        <v>0</v>
      </c>
      <c r="M2845" s="21">
        <f>IF(OR(tabDaten[[#This Row],[art]]="00",tabDaten[[#This Row],[art]]="10",tabDaten[[#This Row],[art]]="60",tabDaten[[#This Row],[art]]="70"),tabDaten[[#This Row],[Rechnung]],tabDaten[[#This Row],[Rechnung]]*-1)</f>
        <v>-840.58</v>
      </c>
      <c r="N2845" s="44">
        <v>1</v>
      </c>
      <c r="O2845" s="45" t="s">
        <v>1336</v>
      </c>
      <c r="P2845" s="45" t="s">
        <v>1132</v>
      </c>
      <c r="Q2845" s="45" t="s">
        <v>1745</v>
      </c>
      <c r="R2845" s="45" t="s">
        <v>1327</v>
      </c>
      <c r="S2845" s="45" t="s">
        <v>1546</v>
      </c>
      <c r="T2845" s="44" t="s">
        <v>2281</v>
      </c>
      <c r="U2845" s="46">
        <v>0</v>
      </c>
      <c r="V2845" s="46">
        <v>840.58</v>
      </c>
    </row>
    <row r="2846" spans="2:22" x14ac:dyDescent="0.2">
      <c r="B2846" s="19" t="str">
        <f>IF(tabDaten[[#This Row],[MandNr]]="","Fehler",IF(tabDaten[[#This Row],[MandNr]]=1,"1 Stadt Bad Rappenau","2 Eigenbetrieb Stadtenwässerung"))</f>
        <v>1 Stadt Bad Rappenau</v>
      </c>
      <c r="C2846" s="19" t="str">
        <f>IF(OR(tabDaten[[#This Row],[art]]="00",tabDaten[[#This Row],[art]]="01",tabDaten[[#This Row],[art]]="60",tabDaten[[#This Row],[art]]="61"),"0 Verwaltungshaushalt","1 Vermögenshaushalt")</f>
        <v>0 Verwaltungshaushalt</v>
      </c>
      <c r="D2846" s="19" t="str">
        <f>VLOOKUP(tabDaten[[#This Row],[art]],tabKontenart[],2,FALSE)</f>
        <v>01 Ausgaben VerwaltungsHH</v>
      </c>
      <c r="E2846" s="19" t="str">
        <f>LEFT(tabDaten[[#This Row],[Gld]],1) &amp; "    " &amp;VLOOKUP((tabDaten[[#This Row],[MandNr]]&amp;"x"&amp;LEFT(tabDaten[[#This Row],[Gld]],1)),tabGliederung[],2,FALSE)</f>
        <v xml:space="preserve">3    Wissenschaft, Forschung, Kulturpflege </v>
      </c>
      <c r="F2846" s="19" t="str">
        <f>LEFT(tabDaten[[#This Row],[Gld]],2) &amp; "    " &amp;VLOOKUP((tabDaten[[#This Row],[MandNr]]&amp;"x"&amp;LEFT(tabDaten[[#This Row],[Gld]],2)),tabGliederung[],2,FALSE)</f>
        <v xml:space="preserve">34    Heimat u. sonstige Kunstpflege </v>
      </c>
      <c r="G284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6" s="19" t="str">
        <f>LEFT(tabDaten[[#This Row],[Gld]],4) &amp; "    " &amp;VLOOKUP((tabDaten[[#This Row],[MandNr]]&amp;"x"&amp;LEFT(tabDaten[[#This Row],[Gld]],4)),tabGliederung[],2,FALSE)</f>
        <v>3400    Heimat- und sonstige Kulturpflege  (Veranstaltungen, Stadtfest u.ä.)</v>
      </c>
      <c r="I2846" s="19" t="str">
        <f>IF(OR(LEFT(tabDaten[[#This Row],[Grp]],1)*1=3,LEFT(tabDaten[[#This Row],[Grp]],1)*1=9),LEFT(tabDaten[[#This Row],[Grp]],2),LEFT(tabDaten[[#This Row],[Grp]],1))</f>
        <v>6</v>
      </c>
      <c r="J2846" s="19" t="str">
        <f>VLOOKUP(tabDaten[[#This Row],[GrpKurz]],tabGruppierung[],2,FALSE)</f>
        <v>A   Sächlicher Verwaltungs- und Betriebsaufwand</v>
      </c>
      <c r="K284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3400-635000/83    Stadtradeln   </v>
      </c>
      <c r="L2846" s="20">
        <f>IF(OR(tabDaten[[#This Row],[art]]="00",tabDaten[[#This Row],[art]]="10"),tabDaten[[#This Row],[Plan]],tabDaten[[#This Row],[Plan]]*-1)</f>
        <v>0</v>
      </c>
      <c r="M2846" s="21">
        <f>IF(OR(tabDaten[[#This Row],[art]]="00",tabDaten[[#This Row],[art]]="10",tabDaten[[#This Row],[art]]="60",tabDaten[[#This Row],[art]]="70"),tabDaten[[#This Row],[Rechnung]],tabDaten[[#This Row],[Rechnung]]*-1)</f>
        <v>-410</v>
      </c>
      <c r="N2846" s="44">
        <v>1</v>
      </c>
      <c r="O2846" s="45" t="s">
        <v>1336</v>
      </c>
      <c r="P2846" s="45" t="s">
        <v>1132</v>
      </c>
      <c r="Q2846" s="45" t="s">
        <v>1745</v>
      </c>
      <c r="R2846" s="45" t="s">
        <v>1433</v>
      </c>
      <c r="S2846" s="45" t="s">
        <v>1546</v>
      </c>
      <c r="T2846" s="44" t="s">
        <v>2282</v>
      </c>
      <c r="U2846" s="46">
        <v>0</v>
      </c>
      <c r="V2846" s="46">
        <v>410</v>
      </c>
    </row>
    <row r="2847" spans="2:22" x14ac:dyDescent="0.2">
      <c r="B2847" s="19" t="str">
        <f>IF(tabDaten[[#This Row],[MandNr]]="","Fehler",IF(tabDaten[[#This Row],[MandNr]]=1,"1 Stadt Bad Rappenau","2 Eigenbetrieb Stadtenwässerung"))</f>
        <v>1 Stadt Bad Rappenau</v>
      </c>
      <c r="C2847" s="19" t="str">
        <f>IF(OR(tabDaten[[#This Row],[art]]="00",tabDaten[[#This Row],[art]]="01",tabDaten[[#This Row],[art]]="60",tabDaten[[#This Row],[art]]="61"),"0 Verwaltungshaushalt","1 Vermögenshaushalt")</f>
        <v>0 Verwaltungshaushalt</v>
      </c>
      <c r="D2847" s="19" t="str">
        <f>VLOOKUP(tabDaten[[#This Row],[art]],tabKontenart[],2,FALSE)</f>
        <v>01 Ausgaben VerwaltungsHH</v>
      </c>
      <c r="E2847" s="19" t="str">
        <f>LEFT(tabDaten[[#This Row],[Gld]],1) &amp; "    " &amp;VLOOKUP((tabDaten[[#This Row],[MandNr]]&amp;"x"&amp;LEFT(tabDaten[[#This Row],[Gld]],1)),tabGliederung[],2,FALSE)</f>
        <v xml:space="preserve">3    Wissenschaft, Forschung, Kulturpflege </v>
      </c>
      <c r="F2847" s="19" t="str">
        <f>LEFT(tabDaten[[#This Row],[Gld]],2) &amp; "    " &amp;VLOOKUP((tabDaten[[#This Row],[MandNr]]&amp;"x"&amp;LEFT(tabDaten[[#This Row],[Gld]],2)),tabGliederung[],2,FALSE)</f>
        <v xml:space="preserve">34    Heimat u. sonstige Kunstpflege </v>
      </c>
      <c r="G284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7" s="19" t="str">
        <f>LEFT(tabDaten[[#This Row],[Gld]],4) &amp; "    " &amp;VLOOKUP((tabDaten[[#This Row],[MandNr]]&amp;"x"&amp;LEFT(tabDaten[[#This Row],[Gld]],4)),tabGliederung[],2,FALSE)</f>
        <v>3400    Heimat- und sonstige Kulturpflege  (Veranstaltungen, Stadtfest u.ä.)</v>
      </c>
      <c r="I2847" s="19" t="str">
        <f>IF(OR(LEFT(tabDaten[[#This Row],[Grp]],1)*1=3,LEFT(tabDaten[[#This Row],[Grp]],1)*1=9),LEFT(tabDaten[[#This Row],[Grp]],2),LEFT(tabDaten[[#This Row],[Grp]],1))</f>
        <v>6</v>
      </c>
      <c r="J2847" s="19" t="str">
        <f>VLOOKUP(tabDaten[[#This Row],[GrpKurz]],tabGruppierung[],2,FALSE)</f>
        <v>A   Sächlicher Verwaltungs- und Betriebsaufwand</v>
      </c>
      <c r="K284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3400-650000/40    Dienstreisen   </v>
      </c>
      <c r="L2847" s="20">
        <f>IF(OR(tabDaten[[#This Row],[art]]="00",tabDaten[[#This Row],[art]]="10"),tabDaten[[#This Row],[Plan]],tabDaten[[#This Row],[Plan]]*-1)</f>
        <v>0</v>
      </c>
      <c r="M2847" s="21">
        <f>IF(OR(tabDaten[[#This Row],[art]]="00",tabDaten[[#This Row],[art]]="10",tabDaten[[#This Row],[art]]="60",tabDaten[[#This Row],[art]]="70"),tabDaten[[#This Row],[Rechnung]],tabDaten[[#This Row],[Rechnung]]*-1)</f>
        <v>-252.7</v>
      </c>
      <c r="N2847" s="44">
        <v>1</v>
      </c>
      <c r="O2847" s="45" t="s">
        <v>1336</v>
      </c>
      <c r="P2847" s="45" t="s">
        <v>1132</v>
      </c>
      <c r="Q2847" s="45" t="s">
        <v>1724</v>
      </c>
      <c r="R2847" s="45" t="s">
        <v>1145</v>
      </c>
      <c r="S2847" s="45" t="s">
        <v>1546</v>
      </c>
      <c r="T2847" s="44" t="s">
        <v>1922</v>
      </c>
      <c r="U2847" s="46">
        <v>0</v>
      </c>
      <c r="V2847" s="46">
        <v>252.7</v>
      </c>
    </row>
    <row r="2848" spans="2:22" x14ac:dyDescent="0.2">
      <c r="B2848" s="19" t="str">
        <f>IF(tabDaten[[#This Row],[MandNr]]="","Fehler",IF(tabDaten[[#This Row],[MandNr]]=1,"1 Stadt Bad Rappenau","2 Eigenbetrieb Stadtenwässerung"))</f>
        <v>1 Stadt Bad Rappenau</v>
      </c>
      <c r="C2848" s="19" t="str">
        <f>IF(OR(tabDaten[[#This Row],[art]]="00",tabDaten[[#This Row],[art]]="01",tabDaten[[#This Row],[art]]="60",tabDaten[[#This Row],[art]]="61"),"0 Verwaltungshaushalt","1 Vermögenshaushalt")</f>
        <v>0 Verwaltungshaushalt</v>
      </c>
      <c r="D2848" s="19" t="str">
        <f>VLOOKUP(tabDaten[[#This Row],[art]],tabKontenart[],2,FALSE)</f>
        <v>01 Ausgaben VerwaltungsHH</v>
      </c>
      <c r="E2848" s="19" t="str">
        <f>LEFT(tabDaten[[#This Row],[Gld]],1) &amp; "    " &amp;VLOOKUP((tabDaten[[#This Row],[MandNr]]&amp;"x"&amp;LEFT(tabDaten[[#This Row],[Gld]],1)),tabGliederung[],2,FALSE)</f>
        <v xml:space="preserve">3    Wissenschaft, Forschung, Kulturpflege </v>
      </c>
      <c r="F2848" s="19" t="str">
        <f>LEFT(tabDaten[[#This Row],[Gld]],2) &amp; "    " &amp;VLOOKUP((tabDaten[[#This Row],[MandNr]]&amp;"x"&amp;LEFT(tabDaten[[#This Row],[Gld]],2)),tabGliederung[],2,FALSE)</f>
        <v xml:space="preserve">34    Heimat u. sonstige Kunstpflege </v>
      </c>
      <c r="G284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8" s="19" t="str">
        <f>LEFT(tabDaten[[#This Row],[Gld]],4) &amp; "    " &amp;VLOOKUP((tabDaten[[#This Row],[MandNr]]&amp;"x"&amp;LEFT(tabDaten[[#This Row],[Gld]],4)),tabGliederung[],2,FALSE)</f>
        <v>3400    Heimat- und sonstige Kulturpflege  (Veranstaltungen, Stadtfest u.ä.)</v>
      </c>
      <c r="I2848" s="19" t="str">
        <f>IF(OR(LEFT(tabDaten[[#This Row],[Grp]],1)*1=3,LEFT(tabDaten[[#This Row],[Grp]],1)*1=9),LEFT(tabDaten[[#This Row],[Grp]],2),LEFT(tabDaten[[#This Row],[Grp]],1))</f>
        <v>6</v>
      </c>
      <c r="J2848" s="19" t="str">
        <f>VLOOKUP(tabDaten[[#This Row],[GrpKurz]],tabGruppierung[],2,FALSE)</f>
        <v>A   Sächlicher Verwaltungs- und Betriebsaufwand</v>
      </c>
      <c r="K284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3400-679000/10    Bauhof   </v>
      </c>
      <c r="L2848" s="20">
        <f>IF(OR(tabDaten[[#This Row],[art]]="00",tabDaten[[#This Row],[art]]="10"),tabDaten[[#This Row],[Plan]],tabDaten[[#This Row],[Plan]]*-1)</f>
        <v>0</v>
      </c>
      <c r="M2848" s="21">
        <f>IF(OR(tabDaten[[#This Row],[art]]="00",tabDaten[[#This Row],[art]]="10",tabDaten[[#This Row],[art]]="60",tabDaten[[#This Row],[art]]="70"),tabDaten[[#This Row],[Rechnung]],tabDaten[[#This Row],[Rechnung]]*-1)</f>
        <v>-38897.1</v>
      </c>
      <c r="N2848" s="44">
        <v>1</v>
      </c>
      <c r="O2848" s="45" t="s">
        <v>1336</v>
      </c>
      <c r="P2848" s="45" t="s">
        <v>1132</v>
      </c>
      <c r="Q2848" s="45" t="s">
        <v>1728</v>
      </c>
      <c r="R2848" s="45" t="s">
        <v>1024</v>
      </c>
      <c r="S2848" s="45" t="s">
        <v>1546</v>
      </c>
      <c r="T2848" s="44" t="s">
        <v>1924</v>
      </c>
      <c r="U2848" s="46">
        <v>0</v>
      </c>
      <c r="V2848" s="46">
        <v>38897.1</v>
      </c>
    </row>
    <row r="2849" spans="2:22" x14ac:dyDescent="0.2">
      <c r="B2849" s="19" t="str">
        <f>IF(tabDaten[[#This Row],[MandNr]]="","Fehler",IF(tabDaten[[#This Row],[MandNr]]=1,"1 Stadt Bad Rappenau","2 Eigenbetrieb Stadtenwässerung"))</f>
        <v>1 Stadt Bad Rappenau</v>
      </c>
      <c r="C2849" s="19" t="str">
        <f>IF(OR(tabDaten[[#This Row],[art]]="00",tabDaten[[#This Row],[art]]="01",tabDaten[[#This Row],[art]]="60",tabDaten[[#This Row],[art]]="61"),"0 Verwaltungshaushalt","1 Vermögenshaushalt")</f>
        <v>0 Verwaltungshaushalt</v>
      </c>
      <c r="D2849" s="19" t="str">
        <f>VLOOKUP(tabDaten[[#This Row],[art]],tabKontenart[],2,FALSE)</f>
        <v>01 Ausgaben VerwaltungsHH</v>
      </c>
      <c r="E2849" s="19" t="str">
        <f>LEFT(tabDaten[[#This Row],[Gld]],1) &amp; "    " &amp;VLOOKUP((tabDaten[[#This Row],[MandNr]]&amp;"x"&amp;LEFT(tabDaten[[#This Row],[Gld]],1)),tabGliederung[],2,FALSE)</f>
        <v xml:space="preserve">3    Wissenschaft, Forschung, Kulturpflege </v>
      </c>
      <c r="F2849" s="19" t="str">
        <f>LEFT(tabDaten[[#This Row],[Gld]],2) &amp; "    " &amp;VLOOKUP((tabDaten[[#This Row],[MandNr]]&amp;"x"&amp;LEFT(tabDaten[[#This Row],[Gld]],2)),tabGliederung[],2,FALSE)</f>
        <v xml:space="preserve">34    Heimat u. sonstige Kunstpflege </v>
      </c>
      <c r="G284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34    Heimat u. sonstige Kunstpflege </v>
      </c>
      <c r="H2849" s="19" t="str">
        <f>LEFT(tabDaten[[#This Row],[Gld]],4) &amp; "    " &amp;VLOOKUP((tabDaten[[#This Row],[MandNr]]&amp;"x"&amp;LEFT(tabDaten[[#This Row],[Gld]],4)),tabGliederung[],2,FALSE)</f>
        <v>3400    Heimat- und sonstige Kulturpflege  (Veranstaltungen, Stadtfest u.ä.)</v>
      </c>
      <c r="I2849" s="19" t="str">
        <f>IF(OR(LEFT(tabDaten[[#This Row],[Grp]],1)*1=3,LEFT(tabDaten[[#This Row],[Grp]],1)*1=9),LEFT(tabDaten[[#This Row],[Grp]],2),LEFT(tabDaten[[#This Row],[Grp]],1))</f>
        <v>6</v>
      </c>
      <c r="J2849" s="19" t="str">
        <f>VLOOKUP(tabDaten[[#This Row],[GrpKurz]],tabGruppierung[],2,FALSE)</f>
        <v>A   Sächlicher Verwaltungs- und Betriebsaufwand</v>
      </c>
      <c r="K284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3400-679000/20    Gebäudenutzung (Sporthallen u.ä.)   </v>
      </c>
      <c r="L2849" s="20">
        <f>IF(OR(tabDaten[[#This Row],[art]]="00",tabDaten[[#This Row],[art]]="10"),tabDaten[[#This Row],[Plan]],tabDaten[[#This Row],[Plan]]*-1)</f>
        <v>0</v>
      </c>
      <c r="M2849" s="21">
        <f>IF(OR(tabDaten[[#This Row],[art]]="00",tabDaten[[#This Row],[art]]="10",tabDaten[[#This Row],[art]]="60",tabDaten[[#This Row],[art]]="70"),tabDaten[[#This Row],[Rechnung]],tabDaten[[#This Row],[Rechnung]]*-1)</f>
        <v>-16988.919999999998</v>
      </c>
      <c r="N2849" s="44">
        <v>1</v>
      </c>
      <c r="O2849" s="45" t="s">
        <v>1336</v>
      </c>
      <c r="P2849" s="45" t="s">
        <v>1132</v>
      </c>
      <c r="Q2849" s="45" t="s">
        <v>1728</v>
      </c>
      <c r="R2849" s="45" t="s">
        <v>1058</v>
      </c>
      <c r="S2849" s="45" t="s">
        <v>1546</v>
      </c>
      <c r="T2849" s="44" t="s">
        <v>1925</v>
      </c>
      <c r="U2849" s="46">
        <v>0</v>
      </c>
      <c r="V2849" s="46">
        <v>16988.919999999998</v>
      </c>
    </row>
    <row r="2850" spans="2:22" x14ac:dyDescent="0.2">
      <c r="B2850" s="19" t="str">
        <f>IF(tabDaten[[#This Row],[MandNr]]="","Fehler",IF(tabDaten[[#This Row],[MandNr]]=1,"1 Stadt Bad Rappenau","2 Eigenbetrieb Stadtenwässerung"))</f>
        <v>1 Stadt Bad Rappenau</v>
      </c>
      <c r="C2850" s="19" t="str">
        <f>IF(OR(tabDaten[[#This Row],[art]]="00",tabDaten[[#This Row],[art]]="01",tabDaten[[#This Row],[art]]="60",tabDaten[[#This Row],[art]]="61"),"0 Verwaltungshaushalt","1 Vermögenshaushalt")</f>
        <v>0 Verwaltungshaushalt</v>
      </c>
      <c r="D2850" s="19" t="str">
        <f>VLOOKUP(tabDaten[[#This Row],[art]],tabKontenart[],2,FALSE)</f>
        <v>01 Ausgaben VerwaltungsHH</v>
      </c>
      <c r="E2850" s="19" t="str">
        <f>LEFT(tabDaten[[#This Row],[Gld]],1) &amp; "    " &amp;VLOOKUP((tabDaten[[#This Row],[MandNr]]&amp;"x"&amp;LEFT(tabDaten[[#This Row],[Gld]],1)),tabGliederung[],2,FALSE)</f>
        <v xml:space="preserve">3    Wissenschaft, Forschung, Kulturpflege </v>
      </c>
      <c r="F2850" s="19" t="str">
        <f>LEFT(tabDaten[[#This Row],[Gld]],2) &amp; "    " &amp;VLOOKUP((tabDaten[[#This Row],[MandNr]]&amp;"x"&amp;LEFT(tabDaten[[#This Row],[Gld]],2)),tabGliederung[],2,FALSE)</f>
        <v xml:space="preserve">35    Volksbildung/Volkshochschulen </v>
      </c>
      <c r="G285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2850" s="19" t="str">
        <f>LEFT(tabDaten[[#This Row],[Gld]],4) &amp; "    " &amp;VLOOKUP((tabDaten[[#This Row],[MandNr]]&amp;"x"&amp;LEFT(tabDaten[[#This Row],[Gld]],4)),tabGliederung[],2,FALSE)</f>
        <v xml:space="preserve">3500    Volkshochschule </v>
      </c>
      <c r="I2850" s="19" t="str">
        <f>IF(OR(LEFT(tabDaten[[#This Row],[Grp]],1)*1=3,LEFT(tabDaten[[#This Row],[Grp]],1)*1=9),LEFT(tabDaten[[#This Row],[Grp]],2),LEFT(tabDaten[[#This Row],[Grp]],1))</f>
        <v>6</v>
      </c>
      <c r="J2850" s="19" t="str">
        <f>VLOOKUP(tabDaten[[#This Row],[GrpKurz]],tabGruppierung[],2,FALSE)</f>
        <v>A   Sächlicher Verwaltungs- und Betriebsaufwand</v>
      </c>
      <c r="K285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3500-650000/20    Post- und Fernmeldegebühren   </v>
      </c>
      <c r="L2850" s="20">
        <f>IF(OR(tabDaten[[#This Row],[art]]="00",tabDaten[[#This Row],[art]]="10"),tabDaten[[#This Row],[Plan]],tabDaten[[#This Row],[Plan]]*-1)</f>
        <v>0</v>
      </c>
      <c r="M2850" s="21">
        <f>IF(OR(tabDaten[[#This Row],[art]]="00",tabDaten[[#This Row],[art]]="10",tabDaten[[#This Row],[art]]="60",tabDaten[[#This Row],[art]]="70"),tabDaten[[#This Row],[Rechnung]],tabDaten[[#This Row],[Rechnung]]*-1)</f>
        <v>-673.2</v>
      </c>
      <c r="N2850" s="44">
        <v>1</v>
      </c>
      <c r="O2850" s="45" t="s">
        <v>1336</v>
      </c>
      <c r="P2850" s="45" t="s">
        <v>1134</v>
      </c>
      <c r="Q2850" s="45" t="s">
        <v>1724</v>
      </c>
      <c r="R2850" s="45" t="s">
        <v>1058</v>
      </c>
      <c r="S2850" s="45" t="s">
        <v>1546</v>
      </c>
      <c r="T2850" s="44" t="s">
        <v>1920</v>
      </c>
      <c r="U2850" s="46">
        <v>0</v>
      </c>
      <c r="V2850" s="46">
        <v>673.2</v>
      </c>
    </row>
    <row r="2851" spans="2:22" x14ac:dyDescent="0.2">
      <c r="B2851" s="19" t="str">
        <f>IF(tabDaten[[#This Row],[MandNr]]="","Fehler",IF(tabDaten[[#This Row],[MandNr]]=1,"1 Stadt Bad Rappenau","2 Eigenbetrieb Stadtenwässerung"))</f>
        <v>1 Stadt Bad Rappenau</v>
      </c>
      <c r="C2851" s="19" t="str">
        <f>IF(OR(tabDaten[[#This Row],[art]]="00",tabDaten[[#This Row],[art]]="01",tabDaten[[#This Row],[art]]="60",tabDaten[[#This Row],[art]]="61"),"0 Verwaltungshaushalt","1 Vermögenshaushalt")</f>
        <v>0 Verwaltungshaushalt</v>
      </c>
      <c r="D2851" s="19" t="str">
        <f>VLOOKUP(tabDaten[[#This Row],[art]],tabKontenart[],2,FALSE)</f>
        <v>01 Ausgaben VerwaltungsHH</v>
      </c>
      <c r="E2851" s="19" t="str">
        <f>LEFT(tabDaten[[#This Row],[Gld]],1) &amp; "    " &amp;VLOOKUP((tabDaten[[#This Row],[MandNr]]&amp;"x"&amp;LEFT(tabDaten[[#This Row],[Gld]],1)),tabGliederung[],2,FALSE)</f>
        <v xml:space="preserve">3    Wissenschaft, Forschung, Kulturpflege </v>
      </c>
      <c r="F2851" s="19" t="str">
        <f>LEFT(tabDaten[[#This Row],[Gld]],2) &amp; "    " &amp;VLOOKUP((tabDaten[[#This Row],[MandNr]]&amp;"x"&amp;LEFT(tabDaten[[#This Row],[Gld]],2)),tabGliederung[],2,FALSE)</f>
        <v xml:space="preserve">35    Volksbildung/Volkshochschulen </v>
      </c>
      <c r="G285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    Volksbildung/Volkshochschulen </v>
      </c>
      <c r="H2851" s="19" t="str">
        <f>LEFT(tabDaten[[#This Row],[Gld]],4) &amp; "    " &amp;VLOOKUP((tabDaten[[#This Row],[MandNr]]&amp;"x"&amp;LEFT(tabDaten[[#This Row],[Gld]],4)),tabGliederung[],2,FALSE)</f>
        <v xml:space="preserve">3500    Volkshochschule </v>
      </c>
      <c r="I2851" s="19" t="str">
        <f>IF(OR(LEFT(tabDaten[[#This Row],[Grp]],1)*1=3,LEFT(tabDaten[[#This Row],[Grp]],1)*1=9),LEFT(tabDaten[[#This Row],[Grp]],2),LEFT(tabDaten[[#This Row],[Grp]],1))</f>
        <v>6</v>
      </c>
      <c r="J2851" s="19" t="str">
        <f>VLOOKUP(tabDaten[[#This Row],[GrpKurz]],tabGruppierung[],2,FALSE)</f>
        <v>A   Sächlicher Verwaltungs- und Betriebsaufwand</v>
      </c>
      <c r="K285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3500-679000/20    Gebäudenutzung (Sporthallen u.ä.)   </v>
      </c>
      <c r="L2851" s="20">
        <f>IF(OR(tabDaten[[#This Row],[art]]="00",tabDaten[[#This Row],[art]]="10"),tabDaten[[#This Row],[Plan]],tabDaten[[#This Row],[Plan]]*-1)</f>
        <v>0</v>
      </c>
      <c r="M2851" s="21">
        <f>IF(OR(tabDaten[[#This Row],[art]]="00",tabDaten[[#This Row],[art]]="10",tabDaten[[#This Row],[art]]="60",tabDaten[[#This Row],[art]]="70"),tabDaten[[#This Row],[Rechnung]],tabDaten[[#This Row],[Rechnung]]*-1)</f>
        <v>-2873.87</v>
      </c>
      <c r="N2851" s="44">
        <v>1</v>
      </c>
      <c r="O2851" s="45" t="s">
        <v>1336</v>
      </c>
      <c r="P2851" s="45" t="s">
        <v>1134</v>
      </c>
      <c r="Q2851" s="45" t="s">
        <v>1728</v>
      </c>
      <c r="R2851" s="45" t="s">
        <v>1058</v>
      </c>
      <c r="S2851" s="45" t="s">
        <v>1546</v>
      </c>
      <c r="T2851" s="44" t="s">
        <v>1925</v>
      </c>
      <c r="U2851" s="46">
        <v>0</v>
      </c>
      <c r="V2851" s="46">
        <v>2873.87</v>
      </c>
    </row>
    <row r="2852" spans="2:22" x14ac:dyDescent="0.2">
      <c r="B2852" s="19" t="str">
        <f>IF(tabDaten[[#This Row],[MandNr]]="","Fehler",IF(tabDaten[[#This Row],[MandNr]]=1,"1 Stadt Bad Rappenau","2 Eigenbetrieb Stadtenwässerung"))</f>
        <v>1 Stadt Bad Rappenau</v>
      </c>
      <c r="C2852" s="19" t="str">
        <f>IF(OR(tabDaten[[#This Row],[art]]="00",tabDaten[[#This Row],[art]]="01",tabDaten[[#This Row],[art]]="60",tabDaten[[#This Row],[art]]="61"),"0 Verwaltungshaushalt","1 Vermögenshaushalt")</f>
        <v>0 Verwaltungshaushalt</v>
      </c>
      <c r="D2852" s="19" t="str">
        <f>VLOOKUP(tabDaten[[#This Row],[art]],tabKontenart[],2,FALSE)</f>
        <v>01 Ausgaben VerwaltungsHH</v>
      </c>
      <c r="E2852" s="19" t="str">
        <f>LEFT(tabDaten[[#This Row],[Gld]],1) &amp; "    " &amp;VLOOKUP((tabDaten[[#This Row],[MandNr]]&amp;"x"&amp;LEFT(tabDaten[[#This Row],[Gld]],1)),tabGliederung[],2,FALSE)</f>
        <v xml:space="preserve">3    Wissenschaft, Forschung, Kulturpflege </v>
      </c>
      <c r="F2852" s="19" t="str">
        <f>LEFT(tabDaten[[#This Row],[Gld]],2) &amp; "    " &amp;VLOOKUP((tabDaten[[#This Row],[MandNr]]&amp;"x"&amp;LEFT(tabDaten[[#This Row],[Gld]],2)),tabGliederung[],2,FALSE)</f>
        <v xml:space="preserve">35    Volksbildung/Volkshochschulen </v>
      </c>
      <c r="G285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852" s="19" t="str">
        <f>LEFT(tabDaten[[#This Row],[Gld]],4) &amp; "    " &amp;VLOOKUP((tabDaten[[#This Row],[MandNr]]&amp;"x"&amp;LEFT(tabDaten[[#This Row],[Gld]],4)),tabGliederung[],2,FALSE)</f>
        <v xml:space="preserve">3520    Stadt- und Kurbücherei </v>
      </c>
      <c r="I2852" s="19" t="str">
        <f>IF(OR(LEFT(tabDaten[[#This Row],[Grp]],1)*1=3,LEFT(tabDaten[[#This Row],[Grp]],1)*1=9),LEFT(tabDaten[[#This Row],[Grp]],2),LEFT(tabDaten[[#This Row],[Grp]],1))</f>
        <v>6</v>
      </c>
      <c r="J2852" s="19" t="str">
        <f>VLOOKUP(tabDaten[[#This Row],[GrpKurz]],tabGruppierung[],2,FALSE)</f>
        <v>A   Sächlicher Verwaltungs- und Betriebsaufwand</v>
      </c>
      <c r="K285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3520-650000/10    Bücher und Zeitschriften   </v>
      </c>
      <c r="L2852" s="20">
        <f>IF(OR(tabDaten[[#This Row],[art]]="00",tabDaten[[#This Row],[art]]="10"),tabDaten[[#This Row],[Plan]],tabDaten[[#This Row],[Plan]]*-1)</f>
        <v>0</v>
      </c>
      <c r="M2852" s="21">
        <f>IF(OR(tabDaten[[#This Row],[art]]="00",tabDaten[[#This Row],[art]]="10",tabDaten[[#This Row],[art]]="60",tabDaten[[#This Row],[art]]="70"),tabDaten[[#This Row],[Rechnung]],tabDaten[[#This Row],[Rechnung]]*-1)</f>
        <v>-802.1</v>
      </c>
      <c r="N2852" s="44">
        <v>1</v>
      </c>
      <c r="O2852" s="45" t="s">
        <v>1336</v>
      </c>
      <c r="P2852" s="45" t="s">
        <v>1136</v>
      </c>
      <c r="Q2852" s="45" t="s">
        <v>1724</v>
      </c>
      <c r="R2852" s="45" t="s">
        <v>1024</v>
      </c>
      <c r="S2852" s="45" t="s">
        <v>1546</v>
      </c>
      <c r="T2852" s="44" t="s">
        <v>1919</v>
      </c>
      <c r="U2852" s="46">
        <v>0</v>
      </c>
      <c r="V2852" s="46">
        <v>802.1</v>
      </c>
    </row>
    <row r="2853" spans="2:22" x14ac:dyDescent="0.2">
      <c r="B2853" s="19" t="str">
        <f>IF(tabDaten[[#This Row],[MandNr]]="","Fehler",IF(tabDaten[[#This Row],[MandNr]]=1,"1 Stadt Bad Rappenau","2 Eigenbetrieb Stadtenwässerung"))</f>
        <v>1 Stadt Bad Rappenau</v>
      </c>
      <c r="C2853" s="19" t="str">
        <f>IF(OR(tabDaten[[#This Row],[art]]="00",tabDaten[[#This Row],[art]]="01",tabDaten[[#This Row],[art]]="60",tabDaten[[#This Row],[art]]="61"),"0 Verwaltungshaushalt","1 Vermögenshaushalt")</f>
        <v>0 Verwaltungshaushalt</v>
      </c>
      <c r="D2853" s="19" t="str">
        <f>VLOOKUP(tabDaten[[#This Row],[art]],tabKontenart[],2,FALSE)</f>
        <v>01 Ausgaben VerwaltungsHH</v>
      </c>
      <c r="E2853" s="19" t="str">
        <f>LEFT(tabDaten[[#This Row],[Gld]],1) &amp; "    " &amp;VLOOKUP((tabDaten[[#This Row],[MandNr]]&amp;"x"&amp;LEFT(tabDaten[[#This Row],[Gld]],1)),tabGliederung[],2,FALSE)</f>
        <v xml:space="preserve">3    Wissenschaft, Forschung, Kulturpflege </v>
      </c>
      <c r="F2853" s="19" t="str">
        <f>LEFT(tabDaten[[#This Row],[Gld]],2) &amp; "    " &amp;VLOOKUP((tabDaten[[#This Row],[MandNr]]&amp;"x"&amp;LEFT(tabDaten[[#This Row],[Gld]],2)),tabGliederung[],2,FALSE)</f>
        <v xml:space="preserve">35    Volksbildung/Volkshochschulen </v>
      </c>
      <c r="G285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853" s="19" t="str">
        <f>LEFT(tabDaten[[#This Row],[Gld]],4) &amp; "    " &amp;VLOOKUP((tabDaten[[#This Row],[MandNr]]&amp;"x"&amp;LEFT(tabDaten[[#This Row],[Gld]],4)),tabGliederung[],2,FALSE)</f>
        <v xml:space="preserve">3520    Stadt- und Kurbücherei </v>
      </c>
      <c r="I2853" s="19" t="str">
        <f>IF(OR(LEFT(tabDaten[[#This Row],[Grp]],1)*1=3,LEFT(tabDaten[[#This Row],[Grp]],1)*1=9),LEFT(tabDaten[[#This Row],[Grp]],2),LEFT(tabDaten[[#This Row],[Grp]],1))</f>
        <v>6</v>
      </c>
      <c r="J2853" s="19" t="str">
        <f>VLOOKUP(tabDaten[[#This Row],[GrpKurz]],tabGruppierung[],2,FALSE)</f>
        <v>A   Sächlicher Verwaltungs- und Betriebsaufwand</v>
      </c>
      <c r="K285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3520-650000/20    Post- und Fernmeldegebühren   </v>
      </c>
      <c r="L2853" s="20">
        <f>IF(OR(tabDaten[[#This Row],[art]]="00",tabDaten[[#This Row],[art]]="10"),tabDaten[[#This Row],[Plan]],tabDaten[[#This Row],[Plan]]*-1)</f>
        <v>0</v>
      </c>
      <c r="M2853" s="21">
        <f>IF(OR(tabDaten[[#This Row],[art]]="00",tabDaten[[#This Row],[art]]="10",tabDaten[[#This Row],[art]]="60",tabDaten[[#This Row],[art]]="70"),tabDaten[[#This Row],[Rechnung]],tabDaten[[#This Row],[Rechnung]]*-1)</f>
        <v>-1143.3399999999999</v>
      </c>
      <c r="N2853" s="44">
        <v>1</v>
      </c>
      <c r="O2853" s="45" t="s">
        <v>1336</v>
      </c>
      <c r="P2853" s="45" t="s">
        <v>1136</v>
      </c>
      <c r="Q2853" s="45" t="s">
        <v>1724</v>
      </c>
      <c r="R2853" s="45" t="s">
        <v>1058</v>
      </c>
      <c r="S2853" s="45" t="s">
        <v>1546</v>
      </c>
      <c r="T2853" s="44" t="s">
        <v>1920</v>
      </c>
      <c r="U2853" s="46">
        <v>0</v>
      </c>
      <c r="V2853" s="46">
        <v>1143.3399999999999</v>
      </c>
    </row>
    <row r="2854" spans="2:22" x14ac:dyDescent="0.2">
      <c r="B2854" s="19" t="str">
        <f>IF(tabDaten[[#This Row],[MandNr]]="","Fehler",IF(tabDaten[[#This Row],[MandNr]]=1,"1 Stadt Bad Rappenau","2 Eigenbetrieb Stadtenwässerung"))</f>
        <v>1 Stadt Bad Rappenau</v>
      </c>
      <c r="C2854" s="19" t="str">
        <f>IF(OR(tabDaten[[#This Row],[art]]="00",tabDaten[[#This Row],[art]]="01",tabDaten[[#This Row],[art]]="60",tabDaten[[#This Row],[art]]="61"),"0 Verwaltungshaushalt","1 Vermögenshaushalt")</f>
        <v>0 Verwaltungshaushalt</v>
      </c>
      <c r="D2854" s="19" t="str">
        <f>VLOOKUP(tabDaten[[#This Row],[art]],tabKontenart[],2,FALSE)</f>
        <v>01 Ausgaben VerwaltungsHH</v>
      </c>
      <c r="E2854" s="19" t="str">
        <f>LEFT(tabDaten[[#This Row],[Gld]],1) &amp; "    " &amp;VLOOKUP((tabDaten[[#This Row],[MandNr]]&amp;"x"&amp;LEFT(tabDaten[[#This Row],[Gld]],1)),tabGliederung[],2,FALSE)</f>
        <v xml:space="preserve">3    Wissenschaft, Forschung, Kulturpflege </v>
      </c>
      <c r="F2854" s="19" t="str">
        <f>LEFT(tabDaten[[#This Row],[Gld]],2) &amp; "    " &amp;VLOOKUP((tabDaten[[#This Row],[MandNr]]&amp;"x"&amp;LEFT(tabDaten[[#This Row],[Gld]],2)),tabGliederung[],2,FALSE)</f>
        <v xml:space="preserve">35    Volksbildung/Volkshochschulen </v>
      </c>
      <c r="G285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854" s="19" t="str">
        <f>LEFT(tabDaten[[#This Row],[Gld]],4) &amp; "    " &amp;VLOOKUP((tabDaten[[#This Row],[MandNr]]&amp;"x"&amp;LEFT(tabDaten[[#This Row],[Gld]],4)),tabGliederung[],2,FALSE)</f>
        <v xml:space="preserve">3520    Stadt- und Kurbücherei </v>
      </c>
      <c r="I2854" s="19" t="str">
        <f>IF(OR(LEFT(tabDaten[[#This Row],[Grp]],1)*1=3,LEFT(tabDaten[[#This Row],[Grp]],1)*1=9),LEFT(tabDaten[[#This Row],[Grp]],2),LEFT(tabDaten[[#This Row],[Grp]],1))</f>
        <v>6</v>
      </c>
      <c r="J2854" s="19" t="str">
        <f>VLOOKUP(tabDaten[[#This Row],[GrpKurz]],tabGruppierung[],2,FALSE)</f>
        <v>A   Sächlicher Verwaltungs- und Betriebsaufwand</v>
      </c>
      <c r="K285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3520-650000/40    Dienstreisen   </v>
      </c>
      <c r="L2854" s="20">
        <f>IF(OR(tabDaten[[#This Row],[art]]="00",tabDaten[[#This Row],[art]]="10"),tabDaten[[#This Row],[Plan]],tabDaten[[#This Row],[Plan]]*-1)</f>
        <v>0</v>
      </c>
      <c r="M2854" s="21">
        <f>IF(OR(tabDaten[[#This Row],[art]]="00",tabDaten[[#This Row],[art]]="10",tabDaten[[#This Row],[art]]="60",tabDaten[[#This Row],[art]]="70"),tabDaten[[#This Row],[Rechnung]],tabDaten[[#This Row],[Rechnung]]*-1)</f>
        <v>-418.7</v>
      </c>
      <c r="N2854" s="44">
        <v>1</v>
      </c>
      <c r="O2854" s="45" t="s">
        <v>1336</v>
      </c>
      <c r="P2854" s="45" t="s">
        <v>1136</v>
      </c>
      <c r="Q2854" s="45" t="s">
        <v>1724</v>
      </c>
      <c r="R2854" s="45" t="s">
        <v>1145</v>
      </c>
      <c r="S2854" s="45" t="s">
        <v>1546</v>
      </c>
      <c r="T2854" s="44" t="s">
        <v>1922</v>
      </c>
      <c r="U2854" s="46">
        <v>0</v>
      </c>
      <c r="V2854" s="46">
        <v>418.7</v>
      </c>
    </row>
    <row r="2855" spans="2:22" x14ac:dyDescent="0.2">
      <c r="B2855" s="19" t="str">
        <f>IF(tabDaten[[#This Row],[MandNr]]="","Fehler",IF(tabDaten[[#This Row],[MandNr]]=1,"1 Stadt Bad Rappenau","2 Eigenbetrieb Stadtenwässerung"))</f>
        <v>1 Stadt Bad Rappenau</v>
      </c>
      <c r="C2855" s="19" t="str">
        <f>IF(OR(tabDaten[[#This Row],[art]]="00",tabDaten[[#This Row],[art]]="01",tabDaten[[#This Row],[art]]="60",tabDaten[[#This Row],[art]]="61"),"0 Verwaltungshaushalt","1 Vermögenshaushalt")</f>
        <v>0 Verwaltungshaushalt</v>
      </c>
      <c r="D2855" s="19" t="str">
        <f>VLOOKUP(tabDaten[[#This Row],[art]],tabKontenart[],2,FALSE)</f>
        <v>01 Ausgaben VerwaltungsHH</v>
      </c>
      <c r="E2855" s="19" t="str">
        <f>LEFT(tabDaten[[#This Row],[Gld]],1) &amp; "    " &amp;VLOOKUP((tabDaten[[#This Row],[MandNr]]&amp;"x"&amp;LEFT(tabDaten[[#This Row],[Gld]],1)),tabGliederung[],2,FALSE)</f>
        <v xml:space="preserve">3    Wissenschaft, Forschung, Kulturpflege </v>
      </c>
      <c r="F2855" s="19" t="str">
        <f>LEFT(tabDaten[[#This Row],[Gld]],2) &amp; "    " &amp;VLOOKUP((tabDaten[[#This Row],[MandNr]]&amp;"x"&amp;LEFT(tabDaten[[#This Row],[Gld]],2)),tabGliederung[],2,FALSE)</f>
        <v xml:space="preserve">35    Volksbildung/Volkshochschulen </v>
      </c>
      <c r="G285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855" s="19" t="str">
        <f>LEFT(tabDaten[[#This Row],[Gld]],4) &amp; "    " &amp;VLOOKUP((tabDaten[[#This Row],[MandNr]]&amp;"x"&amp;LEFT(tabDaten[[#This Row],[Gld]],4)),tabGliederung[],2,FALSE)</f>
        <v xml:space="preserve">3520    Stadt- und Kurbücherei </v>
      </c>
      <c r="I2855" s="19" t="str">
        <f>IF(OR(LEFT(tabDaten[[#This Row],[Grp]],1)*1=3,LEFT(tabDaten[[#This Row],[Grp]],1)*1=9),LEFT(tabDaten[[#This Row],[Grp]],2),LEFT(tabDaten[[#This Row],[Grp]],1))</f>
        <v>6</v>
      </c>
      <c r="J2855" s="19" t="str">
        <f>VLOOKUP(tabDaten[[#This Row],[GrpKurz]],tabGruppierung[],2,FALSE)</f>
        <v>A   Sächlicher Verwaltungs- und Betriebsaufwand</v>
      </c>
      <c r="K285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3520-650000/80    sonstige Geschäftsausgaben   </v>
      </c>
      <c r="L2855" s="20">
        <f>IF(OR(tabDaten[[#This Row],[art]]="00",tabDaten[[#This Row],[art]]="10"),tabDaten[[#This Row],[Plan]],tabDaten[[#This Row],[Plan]]*-1)</f>
        <v>0</v>
      </c>
      <c r="M2855" s="21">
        <f>IF(OR(tabDaten[[#This Row],[art]]="00",tabDaten[[#This Row],[art]]="10",tabDaten[[#This Row],[art]]="60",tabDaten[[#This Row],[art]]="70"),tabDaten[[#This Row],[Rechnung]],tabDaten[[#This Row],[Rechnung]]*-1)</f>
        <v>-224.66</v>
      </c>
      <c r="N2855" s="44">
        <v>1</v>
      </c>
      <c r="O2855" s="45" t="s">
        <v>1336</v>
      </c>
      <c r="P2855" s="45" t="s">
        <v>1136</v>
      </c>
      <c r="Q2855" s="45" t="s">
        <v>1724</v>
      </c>
      <c r="R2855" s="45" t="s">
        <v>1425</v>
      </c>
      <c r="S2855" s="45" t="s">
        <v>1546</v>
      </c>
      <c r="T2855" s="44" t="s">
        <v>1921</v>
      </c>
      <c r="U2855" s="46">
        <v>0</v>
      </c>
      <c r="V2855" s="46">
        <v>224.66</v>
      </c>
    </row>
    <row r="2856" spans="2:22" x14ac:dyDescent="0.2">
      <c r="B2856" s="19" t="str">
        <f>IF(tabDaten[[#This Row],[MandNr]]="","Fehler",IF(tabDaten[[#This Row],[MandNr]]=1,"1 Stadt Bad Rappenau","2 Eigenbetrieb Stadtenwässerung"))</f>
        <v>1 Stadt Bad Rappenau</v>
      </c>
      <c r="C2856" s="19" t="str">
        <f>IF(OR(tabDaten[[#This Row],[art]]="00",tabDaten[[#This Row],[art]]="01",tabDaten[[#This Row],[art]]="60",tabDaten[[#This Row],[art]]="61"),"0 Verwaltungshaushalt","1 Vermögenshaushalt")</f>
        <v>0 Verwaltungshaushalt</v>
      </c>
      <c r="D2856" s="19" t="str">
        <f>VLOOKUP(tabDaten[[#This Row],[art]],tabKontenart[],2,FALSE)</f>
        <v>01 Ausgaben VerwaltungsHH</v>
      </c>
      <c r="E2856" s="19" t="str">
        <f>LEFT(tabDaten[[#This Row],[Gld]],1) &amp; "    " &amp;VLOOKUP((tabDaten[[#This Row],[MandNr]]&amp;"x"&amp;LEFT(tabDaten[[#This Row],[Gld]],1)),tabGliederung[],2,FALSE)</f>
        <v xml:space="preserve">3    Wissenschaft, Forschung, Kulturpflege </v>
      </c>
      <c r="F2856" s="19" t="str">
        <f>LEFT(tabDaten[[#This Row],[Gld]],2) &amp; "    " &amp;VLOOKUP((tabDaten[[#This Row],[MandNr]]&amp;"x"&amp;LEFT(tabDaten[[#This Row],[Gld]],2)),tabGliederung[],2,FALSE)</f>
        <v xml:space="preserve">35    Volksbildung/Volkshochschulen </v>
      </c>
      <c r="G285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352    Büchereien </v>
      </c>
      <c r="H2856" s="19" t="str">
        <f>LEFT(tabDaten[[#This Row],[Gld]],4) &amp; "    " &amp;VLOOKUP((tabDaten[[#This Row],[MandNr]]&amp;"x"&amp;LEFT(tabDaten[[#This Row],[Gld]],4)),tabGliederung[],2,FALSE)</f>
        <v xml:space="preserve">3520    Stadt- und Kurbücherei </v>
      </c>
      <c r="I2856" s="19" t="str">
        <f>IF(OR(LEFT(tabDaten[[#This Row],[Grp]],1)*1=3,LEFT(tabDaten[[#This Row],[Grp]],1)*1=9),LEFT(tabDaten[[#This Row],[Grp]],2),LEFT(tabDaten[[#This Row],[Grp]],1))</f>
        <v>6</v>
      </c>
      <c r="J2856" s="19" t="str">
        <f>VLOOKUP(tabDaten[[#This Row],[GrpKurz]],tabGruppierung[],2,FALSE)</f>
        <v>A   Sächlicher Verwaltungs- und Betriebsaufwand</v>
      </c>
      <c r="K285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3520-679000/10    Bauhof   </v>
      </c>
      <c r="L2856" s="20">
        <f>IF(OR(tabDaten[[#This Row],[art]]="00",tabDaten[[#This Row],[art]]="10"),tabDaten[[#This Row],[Plan]],tabDaten[[#This Row],[Plan]]*-1)</f>
        <v>0</v>
      </c>
      <c r="M2856" s="21">
        <f>IF(OR(tabDaten[[#This Row],[art]]="00",tabDaten[[#This Row],[art]]="10",tabDaten[[#This Row],[art]]="60",tabDaten[[#This Row],[art]]="70"),tabDaten[[#This Row],[Rechnung]],tabDaten[[#This Row],[Rechnung]]*-1)</f>
        <v>-851.76</v>
      </c>
      <c r="N2856" s="44">
        <v>1</v>
      </c>
      <c r="O2856" s="45" t="s">
        <v>1336</v>
      </c>
      <c r="P2856" s="45" t="s">
        <v>1136</v>
      </c>
      <c r="Q2856" s="45" t="s">
        <v>1728</v>
      </c>
      <c r="R2856" s="45" t="s">
        <v>1024</v>
      </c>
      <c r="S2856" s="45" t="s">
        <v>1546</v>
      </c>
      <c r="T2856" s="44" t="s">
        <v>1924</v>
      </c>
      <c r="U2856" s="46">
        <v>0</v>
      </c>
      <c r="V2856" s="46">
        <v>851.76</v>
      </c>
    </row>
    <row r="2857" spans="2:22" x14ac:dyDescent="0.2">
      <c r="B2857" s="19" t="str">
        <f>IF(tabDaten[[#This Row],[MandNr]]="","Fehler",IF(tabDaten[[#This Row],[MandNr]]=1,"1 Stadt Bad Rappenau","2 Eigenbetrieb Stadtenwässerung"))</f>
        <v>1 Stadt Bad Rappenau</v>
      </c>
      <c r="C2857" s="19" t="str">
        <f>IF(OR(tabDaten[[#This Row],[art]]="00",tabDaten[[#This Row],[art]]="01",tabDaten[[#This Row],[art]]="60",tabDaten[[#This Row],[art]]="61"),"0 Verwaltungshaushalt","1 Vermögenshaushalt")</f>
        <v>0 Verwaltungshaushalt</v>
      </c>
      <c r="D2857" s="19" t="str">
        <f>VLOOKUP(tabDaten[[#This Row],[art]],tabKontenart[],2,FALSE)</f>
        <v>01 Ausgaben VerwaltungsHH</v>
      </c>
      <c r="E2857" s="19" t="str">
        <f>LEFT(tabDaten[[#This Row],[Gld]],1) &amp; "    " &amp;VLOOKUP((tabDaten[[#This Row],[MandNr]]&amp;"x"&amp;LEFT(tabDaten[[#This Row],[Gld]],1)),tabGliederung[],2,FALSE)</f>
        <v xml:space="preserve">3    Wissenschaft, Forschung, Kulturpflege </v>
      </c>
      <c r="F2857" s="19" t="str">
        <f>LEFT(tabDaten[[#This Row],[Gld]],2) &amp; "    " &amp;VLOOKUP((tabDaten[[#This Row],[MandNr]]&amp;"x"&amp;LEFT(tabDaten[[#This Row],[Gld]],2)),tabGliederung[],2,FALSE)</f>
        <v xml:space="preserve">36    Denkmalschutz und -pflege </v>
      </c>
      <c r="G285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2857" s="19" t="str">
        <f>LEFT(tabDaten[[#This Row],[Gld]],4) &amp; "    " &amp;VLOOKUP((tabDaten[[#This Row],[MandNr]]&amp;"x"&amp;LEFT(tabDaten[[#This Row],[Gld]],4)),tabGliederung[],2,FALSE)</f>
        <v xml:space="preserve">3650    Wasserschloss </v>
      </c>
      <c r="I2857" s="19" t="str">
        <f>IF(OR(LEFT(tabDaten[[#This Row],[Grp]],1)*1=3,LEFT(tabDaten[[#This Row],[Grp]],1)*1=9),LEFT(tabDaten[[#This Row],[Grp]],2),LEFT(tabDaten[[#This Row],[Grp]],1))</f>
        <v>6</v>
      </c>
      <c r="J2857" s="19" t="str">
        <f>VLOOKUP(tabDaten[[#This Row],[GrpKurz]],tabGruppierung[],2,FALSE)</f>
        <v>A   Sächlicher Verwaltungs- und Betriebsaufwand</v>
      </c>
      <c r="K285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3650-650000/20    Post- und Fernmeldegebühren   </v>
      </c>
      <c r="L2857" s="20">
        <f>IF(OR(tabDaten[[#This Row],[art]]="00",tabDaten[[#This Row],[art]]="10"),tabDaten[[#This Row],[Plan]],tabDaten[[#This Row],[Plan]]*-1)</f>
        <v>0</v>
      </c>
      <c r="M2857" s="21">
        <f>IF(OR(tabDaten[[#This Row],[art]]="00",tabDaten[[#This Row],[art]]="10",tabDaten[[#This Row],[art]]="60",tabDaten[[#This Row],[art]]="70"),tabDaten[[#This Row],[Rechnung]],tabDaten[[#This Row],[Rechnung]]*-1)</f>
        <v>-726.15</v>
      </c>
      <c r="N2857" s="44">
        <v>1</v>
      </c>
      <c r="O2857" s="45" t="s">
        <v>1336</v>
      </c>
      <c r="P2857" s="45" t="s">
        <v>1140</v>
      </c>
      <c r="Q2857" s="45" t="s">
        <v>1724</v>
      </c>
      <c r="R2857" s="45" t="s">
        <v>1058</v>
      </c>
      <c r="S2857" s="45" t="s">
        <v>1546</v>
      </c>
      <c r="T2857" s="44" t="s">
        <v>1920</v>
      </c>
      <c r="U2857" s="46">
        <v>0</v>
      </c>
      <c r="V2857" s="46">
        <v>726.15</v>
      </c>
    </row>
    <row r="2858" spans="2:22" x14ac:dyDescent="0.2">
      <c r="B2858" s="19" t="str">
        <f>IF(tabDaten[[#This Row],[MandNr]]="","Fehler",IF(tabDaten[[#This Row],[MandNr]]=1,"1 Stadt Bad Rappenau","2 Eigenbetrieb Stadtenwässerung"))</f>
        <v>1 Stadt Bad Rappenau</v>
      </c>
      <c r="C2858" s="19" t="str">
        <f>IF(OR(tabDaten[[#This Row],[art]]="00",tabDaten[[#This Row],[art]]="01",tabDaten[[#This Row],[art]]="60",tabDaten[[#This Row],[art]]="61"),"0 Verwaltungshaushalt","1 Vermögenshaushalt")</f>
        <v>0 Verwaltungshaushalt</v>
      </c>
      <c r="D2858" s="19" t="str">
        <f>VLOOKUP(tabDaten[[#This Row],[art]],tabKontenart[],2,FALSE)</f>
        <v>01 Ausgaben VerwaltungsHH</v>
      </c>
      <c r="E2858" s="19" t="str">
        <f>LEFT(tabDaten[[#This Row],[Gld]],1) &amp; "    " &amp;VLOOKUP((tabDaten[[#This Row],[MandNr]]&amp;"x"&amp;LEFT(tabDaten[[#This Row],[Gld]],1)),tabGliederung[],2,FALSE)</f>
        <v xml:space="preserve">3    Wissenschaft, Forschung, Kulturpflege </v>
      </c>
      <c r="F2858" s="19" t="str">
        <f>LEFT(tabDaten[[#This Row],[Gld]],2) &amp; "    " &amp;VLOOKUP((tabDaten[[#This Row],[MandNr]]&amp;"x"&amp;LEFT(tabDaten[[#This Row],[Gld]],2)),tabGliederung[],2,FALSE)</f>
        <v xml:space="preserve">36    Denkmalschutz und -pflege </v>
      </c>
      <c r="G285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365    Denkmalschutz- und Pflege </v>
      </c>
      <c r="H2858" s="19" t="str">
        <f>LEFT(tabDaten[[#This Row],[Gld]],4) &amp; "    " &amp;VLOOKUP((tabDaten[[#This Row],[MandNr]]&amp;"x"&amp;LEFT(tabDaten[[#This Row],[Gld]],4)),tabGliederung[],2,FALSE)</f>
        <v xml:space="preserve">3650    Wasserschloss </v>
      </c>
      <c r="I2858" s="19" t="str">
        <f>IF(OR(LEFT(tabDaten[[#This Row],[Grp]],1)*1=3,LEFT(tabDaten[[#This Row],[Grp]],1)*1=9),LEFT(tabDaten[[#This Row],[Grp]],2),LEFT(tabDaten[[#This Row],[Grp]],1))</f>
        <v>6</v>
      </c>
      <c r="J2858" s="19" t="str">
        <f>VLOOKUP(tabDaten[[#This Row],[GrpKurz]],tabGruppierung[],2,FALSE)</f>
        <v>A   Sächlicher Verwaltungs- und Betriebsaufwand</v>
      </c>
      <c r="K285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3650-679000/10    Bauhof   </v>
      </c>
      <c r="L2858" s="20">
        <f>IF(OR(tabDaten[[#This Row],[art]]="00",tabDaten[[#This Row],[art]]="10"),tabDaten[[#This Row],[Plan]],tabDaten[[#This Row],[Plan]]*-1)</f>
        <v>0</v>
      </c>
      <c r="M2858" s="21">
        <f>IF(OR(tabDaten[[#This Row],[art]]="00",tabDaten[[#This Row],[art]]="10",tabDaten[[#This Row],[art]]="60",tabDaten[[#This Row],[art]]="70"),tabDaten[[#This Row],[Rechnung]],tabDaten[[#This Row],[Rechnung]]*-1)</f>
        <v>-3123.12</v>
      </c>
      <c r="N2858" s="44">
        <v>1</v>
      </c>
      <c r="O2858" s="45" t="s">
        <v>1336</v>
      </c>
      <c r="P2858" s="45" t="s">
        <v>1140</v>
      </c>
      <c r="Q2858" s="45" t="s">
        <v>1728</v>
      </c>
      <c r="R2858" s="45" t="s">
        <v>1024</v>
      </c>
      <c r="S2858" s="45" t="s">
        <v>1546</v>
      </c>
      <c r="T2858" s="44" t="s">
        <v>1924</v>
      </c>
      <c r="U2858" s="46">
        <v>0</v>
      </c>
      <c r="V2858" s="46">
        <v>3123.12</v>
      </c>
    </row>
    <row r="2859" spans="2:22" x14ac:dyDescent="0.2">
      <c r="B2859" s="19" t="str">
        <f>IF(tabDaten[[#This Row],[MandNr]]="","Fehler",IF(tabDaten[[#This Row],[MandNr]]=1,"1 Stadt Bad Rappenau","2 Eigenbetrieb Stadtenwässerung"))</f>
        <v>1 Stadt Bad Rappenau</v>
      </c>
      <c r="C2859" s="19" t="str">
        <f>IF(OR(tabDaten[[#This Row],[art]]="00",tabDaten[[#This Row],[art]]="01",tabDaten[[#This Row],[art]]="60",tabDaten[[#This Row],[art]]="61"),"0 Verwaltungshaushalt","1 Vermögenshaushalt")</f>
        <v>0 Verwaltungshaushalt</v>
      </c>
      <c r="D2859" s="19" t="str">
        <f>VLOOKUP(tabDaten[[#This Row],[art]],tabKontenart[],2,FALSE)</f>
        <v>01 Ausgaben VerwaltungsHH</v>
      </c>
      <c r="E2859" s="19" t="str">
        <f>LEFT(tabDaten[[#This Row],[Gld]],1) &amp; "    " &amp;VLOOKUP((tabDaten[[#This Row],[MandNr]]&amp;"x"&amp;LEFT(tabDaten[[#This Row],[Gld]],1)),tabGliederung[],2,FALSE)</f>
        <v xml:space="preserve">3    Wissenschaft, Forschung, Kulturpflege </v>
      </c>
      <c r="F2859" s="19" t="str">
        <f>LEFT(tabDaten[[#This Row],[Gld]],2) &amp; "    " &amp;VLOOKUP((tabDaten[[#This Row],[MandNr]]&amp;"x"&amp;LEFT(tabDaten[[#This Row],[Gld]],2)),tabGliederung[],2,FALSE)</f>
        <v xml:space="preserve">37    kirchliche Angelegenheiten </v>
      </c>
      <c r="G285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37    kirchliche Angelegenheiten </v>
      </c>
      <c r="H2859" s="19" t="str">
        <f>LEFT(tabDaten[[#This Row],[Gld]],4) &amp; "    " &amp;VLOOKUP((tabDaten[[#This Row],[MandNr]]&amp;"x"&amp;LEFT(tabDaten[[#This Row],[Gld]],4)),tabGliederung[],2,FALSE)</f>
        <v xml:space="preserve">3700    kirchliche Angelegenheiten </v>
      </c>
      <c r="I2859" s="19" t="str">
        <f>IF(OR(LEFT(tabDaten[[#This Row],[Grp]],1)*1=3,LEFT(tabDaten[[#This Row],[Grp]],1)*1=9),LEFT(tabDaten[[#This Row],[Grp]],2),LEFT(tabDaten[[#This Row],[Grp]],1))</f>
        <v>6</v>
      </c>
      <c r="J2859" s="19" t="str">
        <f>VLOOKUP(tabDaten[[#This Row],[GrpKurz]],tabGruppierung[],2,FALSE)</f>
        <v>A   Sächlicher Verwaltungs- und Betriebsaufwand</v>
      </c>
      <c r="K285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3700-679000/20    Gebäudenutzung (Sporthallen u.ä.)   </v>
      </c>
      <c r="L2859" s="20">
        <f>IF(OR(tabDaten[[#This Row],[art]]="00",tabDaten[[#This Row],[art]]="10"),tabDaten[[#This Row],[Plan]],tabDaten[[#This Row],[Plan]]*-1)</f>
        <v>0</v>
      </c>
      <c r="M2859" s="21">
        <f>IF(OR(tabDaten[[#This Row],[art]]="00",tabDaten[[#This Row],[art]]="10",tabDaten[[#This Row],[art]]="60",tabDaten[[#This Row],[art]]="70"),tabDaten[[#This Row],[Rechnung]],tabDaten[[#This Row],[Rechnung]]*-1)</f>
        <v>-5240.72</v>
      </c>
      <c r="N2859" s="44">
        <v>1</v>
      </c>
      <c r="O2859" s="45" t="s">
        <v>1336</v>
      </c>
      <c r="P2859" s="45" t="s">
        <v>1143</v>
      </c>
      <c r="Q2859" s="45" t="s">
        <v>1728</v>
      </c>
      <c r="R2859" s="45" t="s">
        <v>1058</v>
      </c>
      <c r="S2859" s="45" t="s">
        <v>1546</v>
      </c>
      <c r="T2859" s="44" t="s">
        <v>1925</v>
      </c>
      <c r="U2859" s="46">
        <v>0</v>
      </c>
      <c r="V2859" s="46">
        <v>5240.72</v>
      </c>
    </row>
    <row r="2860" spans="2:22" x14ac:dyDescent="0.2">
      <c r="B2860" s="19" t="str">
        <f>IF(tabDaten[[#This Row],[MandNr]]="","Fehler",IF(tabDaten[[#This Row],[MandNr]]=1,"1 Stadt Bad Rappenau","2 Eigenbetrieb Stadtenwässerung"))</f>
        <v>1 Stadt Bad Rappenau</v>
      </c>
      <c r="C2860" s="19" t="str">
        <f>IF(OR(tabDaten[[#This Row],[art]]="00",tabDaten[[#This Row],[art]]="01",tabDaten[[#This Row],[art]]="60",tabDaten[[#This Row],[art]]="61"),"0 Verwaltungshaushalt","1 Vermögenshaushalt")</f>
        <v>0 Verwaltungshaushalt</v>
      </c>
      <c r="D2860" s="19" t="str">
        <f>VLOOKUP(tabDaten[[#This Row],[art]],tabKontenart[],2,FALSE)</f>
        <v>01 Ausgaben VerwaltungsHH</v>
      </c>
      <c r="E2860" s="19" t="str">
        <f>LEFT(tabDaten[[#This Row],[Gld]],1) &amp; "    " &amp;VLOOKUP((tabDaten[[#This Row],[MandNr]]&amp;"x"&amp;LEFT(tabDaten[[#This Row],[Gld]],1)),tabGliederung[],2,FALSE)</f>
        <v xml:space="preserve">4    soziale Sicherung </v>
      </c>
      <c r="F2860" s="19" t="str">
        <f>LEFT(tabDaten[[#This Row],[Gld]],2) &amp; "    " &amp;VLOOKUP((tabDaten[[#This Row],[MandNr]]&amp;"x"&amp;LEFT(tabDaten[[#This Row],[Gld]],2)),tabGliederung[],2,FALSE)</f>
        <v>43    soziale Einrichtungen  (ohne Einrichtungen der Jugendhilfe)</v>
      </c>
      <c r="G286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0" s="19" t="str">
        <f>LEFT(tabDaten[[#This Row],[Gld]],4) &amp; "    " &amp;VLOOKUP((tabDaten[[#This Row],[MandNr]]&amp;"x"&amp;LEFT(tabDaten[[#This Row],[Gld]],4)),tabGliederung[],2,FALSE)</f>
        <v xml:space="preserve">4360    Unterbringung Asylbewerber/Obdachlose </v>
      </c>
      <c r="I2860" s="19" t="str">
        <f>IF(OR(LEFT(tabDaten[[#This Row],[Grp]],1)*1=3,LEFT(tabDaten[[#This Row],[Grp]],1)*1=9),LEFT(tabDaten[[#This Row],[Grp]],2),LEFT(tabDaten[[#This Row],[Grp]],1))</f>
        <v>5</v>
      </c>
      <c r="J2860" s="19" t="str">
        <f>VLOOKUP(tabDaten[[#This Row],[GrpKurz]],tabGruppierung[],2,FALSE)</f>
        <v>A   Sächlicher Verwaltungs- und Betriebsaufwand</v>
      </c>
      <c r="K286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4360-501000/02    Babstadter Str. 29   </v>
      </c>
      <c r="L2860" s="20">
        <f>IF(OR(tabDaten[[#This Row],[art]]="00",tabDaten[[#This Row],[art]]="10"),tabDaten[[#This Row],[Plan]],tabDaten[[#This Row],[Plan]]*-1)</f>
        <v>0</v>
      </c>
      <c r="M2860" s="21">
        <f>IF(OR(tabDaten[[#This Row],[art]]="00",tabDaten[[#This Row],[art]]="10",tabDaten[[#This Row],[art]]="60",tabDaten[[#This Row],[art]]="70"),tabDaten[[#This Row],[Rechnung]],tabDaten[[#This Row],[Rechnung]]*-1)</f>
        <v>-1196.73</v>
      </c>
      <c r="N2860" s="44">
        <v>1</v>
      </c>
      <c r="O2860" s="45" t="s">
        <v>1336</v>
      </c>
      <c r="P2860" s="45" t="s">
        <v>1199</v>
      </c>
      <c r="Q2860" s="45" t="s">
        <v>1730</v>
      </c>
      <c r="R2860" s="45" t="s">
        <v>999</v>
      </c>
      <c r="S2860" s="45" t="s">
        <v>1546</v>
      </c>
      <c r="T2860" s="44" t="s">
        <v>1937</v>
      </c>
      <c r="U2860" s="46">
        <v>0</v>
      </c>
      <c r="V2860" s="46">
        <v>1196.73</v>
      </c>
    </row>
    <row r="2861" spans="2:22" x14ac:dyDescent="0.2">
      <c r="B2861" s="19" t="str">
        <f>IF(tabDaten[[#This Row],[MandNr]]="","Fehler",IF(tabDaten[[#This Row],[MandNr]]=1,"1 Stadt Bad Rappenau","2 Eigenbetrieb Stadtenwässerung"))</f>
        <v>1 Stadt Bad Rappenau</v>
      </c>
      <c r="C2861" s="19" t="str">
        <f>IF(OR(tabDaten[[#This Row],[art]]="00",tabDaten[[#This Row],[art]]="01",tabDaten[[#This Row],[art]]="60",tabDaten[[#This Row],[art]]="61"),"0 Verwaltungshaushalt","1 Vermögenshaushalt")</f>
        <v>0 Verwaltungshaushalt</v>
      </c>
      <c r="D2861" s="19" t="str">
        <f>VLOOKUP(tabDaten[[#This Row],[art]],tabKontenart[],2,FALSE)</f>
        <v>01 Ausgaben VerwaltungsHH</v>
      </c>
      <c r="E2861" s="19" t="str">
        <f>LEFT(tabDaten[[#This Row],[Gld]],1) &amp; "    " &amp;VLOOKUP((tabDaten[[#This Row],[MandNr]]&amp;"x"&amp;LEFT(tabDaten[[#This Row],[Gld]],1)),tabGliederung[],2,FALSE)</f>
        <v xml:space="preserve">4    soziale Sicherung </v>
      </c>
      <c r="F2861" s="19" t="str">
        <f>LEFT(tabDaten[[#This Row],[Gld]],2) &amp; "    " &amp;VLOOKUP((tabDaten[[#This Row],[MandNr]]&amp;"x"&amp;LEFT(tabDaten[[#This Row],[Gld]],2)),tabGliederung[],2,FALSE)</f>
        <v>43    soziale Einrichtungen  (ohne Einrichtungen der Jugendhilfe)</v>
      </c>
      <c r="G286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1" s="19" t="str">
        <f>LEFT(tabDaten[[#This Row],[Gld]],4) &amp; "    " &amp;VLOOKUP((tabDaten[[#This Row],[MandNr]]&amp;"x"&amp;LEFT(tabDaten[[#This Row],[Gld]],4)),tabGliederung[],2,FALSE)</f>
        <v xml:space="preserve">4360    Unterbringung Asylbewerber/Obdachlose </v>
      </c>
      <c r="I2861" s="19" t="str">
        <f>IF(OR(LEFT(tabDaten[[#This Row],[Grp]],1)*1=3,LEFT(tabDaten[[#This Row],[Grp]],1)*1=9),LEFT(tabDaten[[#This Row],[Grp]],2),LEFT(tabDaten[[#This Row],[Grp]],1))</f>
        <v>5</v>
      </c>
      <c r="J2861" s="19" t="str">
        <f>VLOOKUP(tabDaten[[#This Row],[GrpKurz]],tabGruppierung[],2,FALSE)</f>
        <v>A   Sächlicher Verwaltungs- und Betriebsaufwand</v>
      </c>
      <c r="K286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4360-501000/15    Sonnenstraße 2   </v>
      </c>
      <c r="L2861" s="20">
        <f>IF(OR(tabDaten[[#This Row],[art]]="00",tabDaten[[#This Row],[art]]="10"),tabDaten[[#This Row],[Plan]],tabDaten[[#This Row],[Plan]]*-1)</f>
        <v>0</v>
      </c>
      <c r="M2861" s="21">
        <f>IF(OR(tabDaten[[#This Row],[art]]="00",tabDaten[[#This Row],[art]]="10",tabDaten[[#This Row],[art]]="60",tabDaten[[#This Row],[art]]="70"),tabDaten[[#This Row],[Rechnung]],tabDaten[[#This Row],[Rechnung]]*-1)</f>
        <v>-276.08</v>
      </c>
      <c r="N2861" s="44">
        <v>1</v>
      </c>
      <c r="O2861" s="45" t="s">
        <v>1336</v>
      </c>
      <c r="P2861" s="45" t="s">
        <v>1199</v>
      </c>
      <c r="Q2861" s="45" t="s">
        <v>1730</v>
      </c>
      <c r="R2861" s="45" t="s">
        <v>1056</v>
      </c>
      <c r="S2861" s="45" t="s">
        <v>1546</v>
      </c>
      <c r="T2861" s="44" t="s">
        <v>2190</v>
      </c>
      <c r="U2861" s="46">
        <v>0</v>
      </c>
      <c r="V2861" s="46">
        <v>276.08</v>
      </c>
    </row>
    <row r="2862" spans="2:22" x14ac:dyDescent="0.2">
      <c r="B2862" s="19" t="str">
        <f>IF(tabDaten[[#This Row],[MandNr]]="","Fehler",IF(tabDaten[[#This Row],[MandNr]]=1,"1 Stadt Bad Rappenau","2 Eigenbetrieb Stadtenwässerung"))</f>
        <v>1 Stadt Bad Rappenau</v>
      </c>
      <c r="C2862" s="19" t="str">
        <f>IF(OR(tabDaten[[#This Row],[art]]="00",tabDaten[[#This Row],[art]]="01",tabDaten[[#This Row],[art]]="60",tabDaten[[#This Row],[art]]="61"),"0 Verwaltungshaushalt","1 Vermögenshaushalt")</f>
        <v>0 Verwaltungshaushalt</v>
      </c>
      <c r="D2862" s="19" t="str">
        <f>VLOOKUP(tabDaten[[#This Row],[art]],tabKontenart[],2,FALSE)</f>
        <v>01 Ausgaben VerwaltungsHH</v>
      </c>
      <c r="E2862" s="19" t="str">
        <f>LEFT(tabDaten[[#This Row],[Gld]],1) &amp; "    " &amp;VLOOKUP((tabDaten[[#This Row],[MandNr]]&amp;"x"&amp;LEFT(tabDaten[[#This Row],[Gld]],1)),tabGliederung[],2,FALSE)</f>
        <v xml:space="preserve">4    soziale Sicherung </v>
      </c>
      <c r="F2862" s="19" t="str">
        <f>LEFT(tabDaten[[#This Row],[Gld]],2) &amp; "    " &amp;VLOOKUP((tabDaten[[#This Row],[MandNr]]&amp;"x"&amp;LEFT(tabDaten[[#This Row],[Gld]],2)),tabGliederung[],2,FALSE)</f>
        <v>43    soziale Einrichtungen  (ohne Einrichtungen der Jugendhilfe)</v>
      </c>
      <c r="G286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2" s="19" t="str">
        <f>LEFT(tabDaten[[#This Row],[Gld]],4) &amp; "    " &amp;VLOOKUP((tabDaten[[#This Row],[MandNr]]&amp;"x"&amp;LEFT(tabDaten[[#This Row],[Gld]],4)),tabGliederung[],2,FALSE)</f>
        <v xml:space="preserve">4360    Unterbringung Asylbewerber/Obdachlose </v>
      </c>
      <c r="I2862" s="19" t="str">
        <f>IF(OR(LEFT(tabDaten[[#This Row],[Grp]],1)*1=3,LEFT(tabDaten[[#This Row],[Grp]],1)*1=9),LEFT(tabDaten[[#This Row],[Grp]],2),LEFT(tabDaten[[#This Row],[Grp]],1))</f>
        <v>5</v>
      </c>
      <c r="J2862" s="19" t="str">
        <f>VLOOKUP(tabDaten[[#This Row],[GrpKurz]],tabGruppierung[],2,FALSE)</f>
        <v>A   Sächlicher Verwaltungs- und Betriebsaufwand</v>
      </c>
      <c r="K286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4360-501000/20    Wilhelmstr. 12   </v>
      </c>
      <c r="L2862" s="20">
        <f>IF(OR(tabDaten[[#This Row],[art]]="00",tabDaten[[#This Row],[art]]="10"),tabDaten[[#This Row],[Plan]],tabDaten[[#This Row],[Plan]]*-1)</f>
        <v>0</v>
      </c>
      <c r="M2862" s="21">
        <f>IF(OR(tabDaten[[#This Row],[art]]="00",tabDaten[[#This Row],[art]]="10",tabDaten[[#This Row],[art]]="60",tabDaten[[#This Row],[art]]="70"),tabDaten[[#This Row],[Rechnung]],tabDaten[[#This Row],[Rechnung]]*-1)</f>
        <v>-502.85</v>
      </c>
      <c r="N2862" s="44">
        <v>1</v>
      </c>
      <c r="O2862" s="45" t="s">
        <v>1336</v>
      </c>
      <c r="P2862" s="45" t="s">
        <v>1199</v>
      </c>
      <c r="Q2862" s="45" t="s">
        <v>1730</v>
      </c>
      <c r="R2862" s="45" t="s">
        <v>1058</v>
      </c>
      <c r="S2862" s="45" t="s">
        <v>1546</v>
      </c>
      <c r="T2862" s="44" t="s">
        <v>1938</v>
      </c>
      <c r="U2862" s="46">
        <v>0</v>
      </c>
      <c r="V2862" s="46">
        <v>502.85</v>
      </c>
    </row>
    <row r="2863" spans="2:22" x14ac:dyDescent="0.2">
      <c r="B2863" s="19" t="str">
        <f>IF(tabDaten[[#This Row],[MandNr]]="","Fehler",IF(tabDaten[[#This Row],[MandNr]]=1,"1 Stadt Bad Rappenau","2 Eigenbetrieb Stadtenwässerung"))</f>
        <v>1 Stadt Bad Rappenau</v>
      </c>
      <c r="C2863" s="19" t="str">
        <f>IF(OR(tabDaten[[#This Row],[art]]="00",tabDaten[[#This Row],[art]]="01",tabDaten[[#This Row],[art]]="60",tabDaten[[#This Row],[art]]="61"),"0 Verwaltungshaushalt","1 Vermögenshaushalt")</f>
        <v>0 Verwaltungshaushalt</v>
      </c>
      <c r="D2863" s="19" t="str">
        <f>VLOOKUP(tabDaten[[#This Row],[art]],tabKontenart[],2,FALSE)</f>
        <v>01 Ausgaben VerwaltungsHH</v>
      </c>
      <c r="E2863" s="19" t="str">
        <f>LEFT(tabDaten[[#This Row],[Gld]],1) &amp; "    " &amp;VLOOKUP((tabDaten[[#This Row],[MandNr]]&amp;"x"&amp;LEFT(tabDaten[[#This Row],[Gld]],1)),tabGliederung[],2,FALSE)</f>
        <v xml:space="preserve">4    soziale Sicherung </v>
      </c>
      <c r="F2863" s="19" t="str">
        <f>LEFT(tabDaten[[#This Row],[Gld]],2) &amp; "    " &amp;VLOOKUP((tabDaten[[#This Row],[MandNr]]&amp;"x"&amp;LEFT(tabDaten[[#This Row],[Gld]],2)),tabGliederung[],2,FALSE)</f>
        <v>43    soziale Einrichtungen  (ohne Einrichtungen der Jugendhilfe)</v>
      </c>
      <c r="G286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3" s="19" t="str">
        <f>LEFT(tabDaten[[#This Row],[Gld]],4) &amp; "    " &amp;VLOOKUP((tabDaten[[#This Row],[MandNr]]&amp;"x"&amp;LEFT(tabDaten[[#This Row],[Gld]],4)),tabGliederung[],2,FALSE)</f>
        <v xml:space="preserve">4360    Unterbringung Asylbewerber/Obdachlose </v>
      </c>
      <c r="I2863" s="19" t="str">
        <f>IF(OR(LEFT(tabDaten[[#This Row],[Grp]],1)*1=3,LEFT(tabDaten[[#This Row],[Grp]],1)*1=9),LEFT(tabDaten[[#This Row],[Grp]],2),LEFT(tabDaten[[#This Row],[Grp]],1))</f>
        <v>5</v>
      </c>
      <c r="J2863" s="19" t="str">
        <f>VLOOKUP(tabDaten[[#This Row],[GrpKurz]],tabGruppierung[],2,FALSE)</f>
        <v>A   Sächlicher Verwaltungs- und Betriebsaufwand</v>
      </c>
      <c r="K286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4360-501000/40    Eisenbahnstr. 4   </v>
      </c>
      <c r="L2863" s="20">
        <f>IF(OR(tabDaten[[#This Row],[art]]="00",tabDaten[[#This Row],[art]]="10"),tabDaten[[#This Row],[Plan]],tabDaten[[#This Row],[Plan]]*-1)</f>
        <v>0</v>
      </c>
      <c r="M2863" s="21">
        <f>IF(OR(tabDaten[[#This Row],[art]]="00",tabDaten[[#This Row],[art]]="10",tabDaten[[#This Row],[art]]="60",tabDaten[[#This Row],[art]]="70"),tabDaten[[#This Row],[Rechnung]],tabDaten[[#This Row],[Rechnung]]*-1)</f>
        <v>-1237.5899999999999</v>
      </c>
      <c r="N2863" s="44">
        <v>1</v>
      </c>
      <c r="O2863" s="45" t="s">
        <v>1336</v>
      </c>
      <c r="P2863" s="45" t="s">
        <v>1199</v>
      </c>
      <c r="Q2863" s="45" t="s">
        <v>1730</v>
      </c>
      <c r="R2863" s="45" t="s">
        <v>1145</v>
      </c>
      <c r="S2863" s="45" t="s">
        <v>1546</v>
      </c>
      <c r="T2863" s="44" t="s">
        <v>1936</v>
      </c>
      <c r="U2863" s="46">
        <v>0</v>
      </c>
      <c r="V2863" s="46">
        <v>1237.5899999999999</v>
      </c>
    </row>
    <row r="2864" spans="2:22" x14ac:dyDescent="0.2">
      <c r="B2864" s="19" t="str">
        <f>IF(tabDaten[[#This Row],[MandNr]]="","Fehler",IF(tabDaten[[#This Row],[MandNr]]=1,"1 Stadt Bad Rappenau","2 Eigenbetrieb Stadtenwässerung"))</f>
        <v>1 Stadt Bad Rappenau</v>
      </c>
      <c r="C2864" s="19" t="str">
        <f>IF(OR(tabDaten[[#This Row],[art]]="00",tabDaten[[#This Row],[art]]="01",tabDaten[[#This Row],[art]]="60",tabDaten[[#This Row],[art]]="61"),"0 Verwaltungshaushalt","1 Vermögenshaushalt")</f>
        <v>0 Verwaltungshaushalt</v>
      </c>
      <c r="D2864" s="19" t="str">
        <f>VLOOKUP(tabDaten[[#This Row],[art]],tabKontenart[],2,FALSE)</f>
        <v>01 Ausgaben VerwaltungsHH</v>
      </c>
      <c r="E2864" s="19" t="str">
        <f>LEFT(tabDaten[[#This Row],[Gld]],1) &amp; "    " &amp;VLOOKUP((tabDaten[[#This Row],[MandNr]]&amp;"x"&amp;LEFT(tabDaten[[#This Row],[Gld]],1)),tabGliederung[],2,FALSE)</f>
        <v xml:space="preserve">4    soziale Sicherung </v>
      </c>
      <c r="F2864" s="19" t="str">
        <f>LEFT(tabDaten[[#This Row],[Gld]],2) &amp; "    " &amp;VLOOKUP((tabDaten[[#This Row],[MandNr]]&amp;"x"&amp;LEFT(tabDaten[[#This Row],[Gld]],2)),tabGliederung[],2,FALSE)</f>
        <v>43    soziale Einrichtungen  (ohne Einrichtungen der Jugendhilfe)</v>
      </c>
      <c r="G286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4" s="19" t="str">
        <f>LEFT(tabDaten[[#This Row],[Gld]],4) &amp; "    " &amp;VLOOKUP((tabDaten[[#This Row],[MandNr]]&amp;"x"&amp;LEFT(tabDaten[[#This Row],[Gld]],4)),tabGliederung[],2,FALSE)</f>
        <v xml:space="preserve">4360    Unterbringung Asylbewerber/Obdachlose </v>
      </c>
      <c r="I2864" s="19" t="str">
        <f>IF(OR(LEFT(tabDaten[[#This Row],[Grp]],1)*1=3,LEFT(tabDaten[[#This Row],[Grp]],1)*1=9),LEFT(tabDaten[[#This Row],[Grp]],2),LEFT(tabDaten[[#This Row],[Grp]],1))</f>
        <v>5</v>
      </c>
      <c r="J2864" s="19" t="str">
        <f>VLOOKUP(tabDaten[[#This Row],[GrpKurz]],tabGruppierung[],2,FALSE)</f>
        <v>A   Sächlicher Verwaltungs- und Betriebsaufwand</v>
      </c>
      <c r="K286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4360-501000/41    Fürfelder Str. 14   </v>
      </c>
      <c r="L2864" s="20">
        <f>IF(OR(tabDaten[[#This Row],[art]]="00",tabDaten[[#This Row],[art]]="10"),tabDaten[[#This Row],[Plan]],tabDaten[[#This Row],[Plan]]*-1)</f>
        <v>0</v>
      </c>
      <c r="M2864" s="21">
        <f>IF(OR(tabDaten[[#This Row],[art]]="00",tabDaten[[#This Row],[art]]="10",tabDaten[[#This Row],[art]]="60",tabDaten[[#This Row],[art]]="70"),tabDaten[[#This Row],[Rechnung]],tabDaten[[#This Row],[Rechnung]]*-1)</f>
        <v>-1927.68</v>
      </c>
      <c r="N2864" s="44">
        <v>1</v>
      </c>
      <c r="O2864" s="45" t="s">
        <v>1336</v>
      </c>
      <c r="P2864" s="45" t="s">
        <v>1199</v>
      </c>
      <c r="Q2864" s="45" t="s">
        <v>1730</v>
      </c>
      <c r="R2864" s="45" t="s">
        <v>1150</v>
      </c>
      <c r="S2864" s="45" t="s">
        <v>1546</v>
      </c>
      <c r="T2864" s="44" t="s">
        <v>1984</v>
      </c>
      <c r="U2864" s="46">
        <v>0</v>
      </c>
      <c r="V2864" s="46">
        <v>1927.68</v>
      </c>
    </row>
    <row r="2865" spans="2:22" x14ac:dyDescent="0.2">
      <c r="B2865" s="19" t="str">
        <f>IF(tabDaten[[#This Row],[MandNr]]="","Fehler",IF(tabDaten[[#This Row],[MandNr]]=1,"1 Stadt Bad Rappenau","2 Eigenbetrieb Stadtenwässerung"))</f>
        <v>1 Stadt Bad Rappenau</v>
      </c>
      <c r="C2865" s="19" t="str">
        <f>IF(OR(tabDaten[[#This Row],[art]]="00",tabDaten[[#This Row],[art]]="01",tabDaten[[#This Row],[art]]="60",tabDaten[[#This Row],[art]]="61"),"0 Verwaltungshaushalt","1 Vermögenshaushalt")</f>
        <v>0 Verwaltungshaushalt</v>
      </c>
      <c r="D2865" s="19" t="str">
        <f>VLOOKUP(tabDaten[[#This Row],[art]],tabKontenart[],2,FALSE)</f>
        <v>01 Ausgaben VerwaltungsHH</v>
      </c>
      <c r="E2865" s="19" t="str">
        <f>LEFT(tabDaten[[#This Row],[Gld]],1) &amp; "    " &amp;VLOOKUP((tabDaten[[#This Row],[MandNr]]&amp;"x"&amp;LEFT(tabDaten[[#This Row],[Gld]],1)),tabGliederung[],2,FALSE)</f>
        <v xml:space="preserve">4    soziale Sicherung </v>
      </c>
      <c r="F2865" s="19" t="str">
        <f>LEFT(tabDaten[[#This Row],[Gld]],2) &amp; "    " &amp;VLOOKUP((tabDaten[[#This Row],[MandNr]]&amp;"x"&amp;LEFT(tabDaten[[#This Row],[Gld]],2)),tabGliederung[],2,FALSE)</f>
        <v>43    soziale Einrichtungen  (ohne Einrichtungen der Jugendhilfe)</v>
      </c>
      <c r="G286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5" s="19" t="str">
        <f>LEFT(tabDaten[[#This Row],[Gld]],4) &amp; "    " &amp;VLOOKUP((tabDaten[[#This Row],[MandNr]]&amp;"x"&amp;LEFT(tabDaten[[#This Row],[Gld]],4)),tabGliederung[],2,FALSE)</f>
        <v xml:space="preserve">4360    Unterbringung Asylbewerber/Obdachlose </v>
      </c>
      <c r="I2865" s="19" t="str">
        <f>IF(OR(LEFT(tabDaten[[#This Row],[Grp]],1)*1=3,LEFT(tabDaten[[#This Row],[Grp]],1)*1=9),LEFT(tabDaten[[#This Row],[Grp]],2),LEFT(tabDaten[[#This Row],[Grp]],1))</f>
        <v>5</v>
      </c>
      <c r="J2865" s="19" t="str">
        <f>VLOOKUP(tabDaten[[#This Row],[GrpKurz]],tabGruppierung[],2,FALSE)</f>
        <v>A   Sächlicher Verwaltungs- und Betriebsaufwand</v>
      </c>
      <c r="K286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4360-501000/45    Rappenauer Str. 2   </v>
      </c>
      <c r="L2865" s="20">
        <f>IF(OR(tabDaten[[#This Row],[art]]="00",tabDaten[[#This Row],[art]]="10"),tabDaten[[#This Row],[Plan]],tabDaten[[#This Row],[Plan]]*-1)</f>
        <v>0</v>
      </c>
      <c r="M2865" s="21">
        <f>IF(OR(tabDaten[[#This Row],[art]]="00",tabDaten[[#This Row],[art]]="10",tabDaten[[#This Row],[art]]="60",tabDaten[[#This Row],[art]]="70"),tabDaten[[#This Row],[Rechnung]],tabDaten[[#This Row],[Rechnung]]*-1)</f>
        <v>-1305.32</v>
      </c>
      <c r="N2865" s="44">
        <v>1</v>
      </c>
      <c r="O2865" s="45" t="s">
        <v>1336</v>
      </c>
      <c r="P2865" s="45" t="s">
        <v>1199</v>
      </c>
      <c r="Q2865" s="45" t="s">
        <v>1730</v>
      </c>
      <c r="R2865" s="45" t="s">
        <v>1203</v>
      </c>
      <c r="S2865" s="45" t="s">
        <v>1546</v>
      </c>
      <c r="T2865" s="44" t="s">
        <v>1986</v>
      </c>
      <c r="U2865" s="46">
        <v>0</v>
      </c>
      <c r="V2865" s="46">
        <v>1305.32</v>
      </c>
    </row>
    <row r="2866" spans="2:22" x14ac:dyDescent="0.2">
      <c r="B2866" s="19" t="str">
        <f>IF(tabDaten[[#This Row],[MandNr]]="","Fehler",IF(tabDaten[[#This Row],[MandNr]]=1,"1 Stadt Bad Rappenau","2 Eigenbetrieb Stadtenwässerung"))</f>
        <v>1 Stadt Bad Rappenau</v>
      </c>
      <c r="C2866" s="19" t="str">
        <f>IF(OR(tabDaten[[#This Row],[art]]="00",tabDaten[[#This Row],[art]]="01",tabDaten[[#This Row],[art]]="60",tabDaten[[#This Row],[art]]="61"),"0 Verwaltungshaushalt","1 Vermögenshaushalt")</f>
        <v>0 Verwaltungshaushalt</v>
      </c>
      <c r="D2866" s="19" t="str">
        <f>VLOOKUP(tabDaten[[#This Row],[art]],tabKontenart[],2,FALSE)</f>
        <v>01 Ausgaben VerwaltungsHH</v>
      </c>
      <c r="E2866" s="19" t="str">
        <f>LEFT(tabDaten[[#This Row],[Gld]],1) &amp; "    " &amp;VLOOKUP((tabDaten[[#This Row],[MandNr]]&amp;"x"&amp;LEFT(tabDaten[[#This Row],[Gld]],1)),tabGliederung[],2,FALSE)</f>
        <v xml:space="preserve">4    soziale Sicherung </v>
      </c>
      <c r="F2866" s="19" t="str">
        <f>LEFT(tabDaten[[#This Row],[Gld]],2) &amp; "    " &amp;VLOOKUP((tabDaten[[#This Row],[MandNr]]&amp;"x"&amp;LEFT(tabDaten[[#This Row],[Gld]],2)),tabGliederung[],2,FALSE)</f>
        <v>43    soziale Einrichtungen  (ohne Einrichtungen der Jugendhilfe)</v>
      </c>
      <c r="G286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6" s="19" t="str">
        <f>LEFT(tabDaten[[#This Row],[Gld]],4) &amp; "    " &amp;VLOOKUP((tabDaten[[#This Row],[MandNr]]&amp;"x"&amp;LEFT(tabDaten[[#This Row],[Gld]],4)),tabGliederung[],2,FALSE)</f>
        <v xml:space="preserve">4360    Unterbringung Asylbewerber/Obdachlose </v>
      </c>
      <c r="I2866" s="19" t="str">
        <f>IF(OR(LEFT(tabDaten[[#This Row],[Grp]],1)*1=3,LEFT(tabDaten[[#This Row],[Grp]],1)*1=9),LEFT(tabDaten[[#This Row],[Grp]],2),LEFT(tabDaten[[#This Row],[Grp]],1))</f>
        <v>5</v>
      </c>
      <c r="J2866" s="19" t="str">
        <f>VLOOKUP(tabDaten[[#This Row],[GrpKurz]],tabGruppierung[],2,FALSE)</f>
        <v>A   Sächlicher Verwaltungs- und Betriebsaufwand</v>
      </c>
      <c r="K286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4360-501000/46    Treschklinger Str. 1   </v>
      </c>
      <c r="L2866" s="20">
        <f>IF(OR(tabDaten[[#This Row],[art]]="00",tabDaten[[#This Row],[art]]="10"),tabDaten[[#This Row],[Plan]],tabDaten[[#This Row],[Plan]]*-1)</f>
        <v>0</v>
      </c>
      <c r="M2866" s="21">
        <f>IF(OR(tabDaten[[#This Row],[art]]="00",tabDaten[[#This Row],[art]]="10",tabDaten[[#This Row],[art]]="60",tabDaten[[#This Row],[art]]="70"),tabDaten[[#This Row],[Rechnung]],tabDaten[[#This Row],[Rechnung]]*-1)</f>
        <v>-1013.9</v>
      </c>
      <c r="N2866" s="44">
        <v>1</v>
      </c>
      <c r="O2866" s="45" t="s">
        <v>1336</v>
      </c>
      <c r="P2866" s="45" t="s">
        <v>1199</v>
      </c>
      <c r="Q2866" s="45" t="s">
        <v>1730</v>
      </c>
      <c r="R2866" s="45" t="s">
        <v>1233</v>
      </c>
      <c r="S2866" s="45" t="s">
        <v>1546</v>
      </c>
      <c r="T2866" s="44" t="s">
        <v>1987</v>
      </c>
      <c r="U2866" s="46">
        <v>0</v>
      </c>
      <c r="V2866" s="46">
        <v>1013.9</v>
      </c>
    </row>
    <row r="2867" spans="2:22" x14ac:dyDescent="0.2">
      <c r="B2867" s="19" t="str">
        <f>IF(tabDaten[[#This Row],[MandNr]]="","Fehler",IF(tabDaten[[#This Row],[MandNr]]=1,"1 Stadt Bad Rappenau","2 Eigenbetrieb Stadtenwässerung"))</f>
        <v>1 Stadt Bad Rappenau</v>
      </c>
      <c r="C2867" s="19" t="str">
        <f>IF(OR(tabDaten[[#This Row],[art]]="00",tabDaten[[#This Row],[art]]="01",tabDaten[[#This Row],[art]]="60",tabDaten[[#This Row],[art]]="61"),"0 Verwaltungshaushalt","1 Vermögenshaushalt")</f>
        <v>0 Verwaltungshaushalt</v>
      </c>
      <c r="D2867" s="19" t="str">
        <f>VLOOKUP(tabDaten[[#This Row],[art]],tabKontenart[],2,FALSE)</f>
        <v>01 Ausgaben VerwaltungsHH</v>
      </c>
      <c r="E2867" s="19" t="str">
        <f>LEFT(tabDaten[[#This Row],[Gld]],1) &amp; "    " &amp;VLOOKUP((tabDaten[[#This Row],[MandNr]]&amp;"x"&amp;LEFT(tabDaten[[#This Row],[Gld]],1)),tabGliederung[],2,FALSE)</f>
        <v xml:space="preserve">4    soziale Sicherung </v>
      </c>
      <c r="F2867" s="19" t="str">
        <f>LEFT(tabDaten[[#This Row],[Gld]],2) &amp; "    " &amp;VLOOKUP((tabDaten[[#This Row],[MandNr]]&amp;"x"&amp;LEFT(tabDaten[[#This Row],[Gld]],2)),tabGliederung[],2,FALSE)</f>
        <v>43    soziale Einrichtungen  (ohne Einrichtungen der Jugendhilfe)</v>
      </c>
      <c r="G286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7" s="19" t="str">
        <f>LEFT(tabDaten[[#This Row],[Gld]],4) &amp; "    " &amp;VLOOKUP((tabDaten[[#This Row],[MandNr]]&amp;"x"&amp;LEFT(tabDaten[[#This Row],[Gld]],4)),tabGliederung[],2,FALSE)</f>
        <v xml:space="preserve">4360    Unterbringung Asylbewerber/Obdachlose </v>
      </c>
      <c r="I2867" s="19" t="str">
        <f>IF(OR(LEFT(tabDaten[[#This Row],[Grp]],1)*1=3,LEFT(tabDaten[[#This Row],[Grp]],1)*1=9),LEFT(tabDaten[[#This Row],[Grp]],2),LEFT(tabDaten[[#This Row],[Grp]],1))</f>
        <v>5</v>
      </c>
      <c r="J2867" s="19" t="str">
        <f>VLOOKUP(tabDaten[[#This Row],[GrpKurz]],tabGruppierung[],2,FALSE)</f>
        <v>A   Sächlicher Verwaltungs- und Betriebsaufwand</v>
      </c>
      <c r="K286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4360-501000/68    Am Dreschplatz 8 OG   </v>
      </c>
      <c r="L2867" s="20">
        <f>IF(OR(tabDaten[[#This Row],[art]]="00",tabDaten[[#This Row],[art]]="10"),tabDaten[[#This Row],[Plan]],tabDaten[[#This Row],[Plan]]*-1)</f>
        <v>0</v>
      </c>
      <c r="M2867" s="21">
        <f>IF(OR(tabDaten[[#This Row],[art]]="00",tabDaten[[#This Row],[art]]="10",tabDaten[[#This Row],[art]]="60",tabDaten[[#This Row],[art]]="70"),tabDaten[[#This Row],[Rechnung]],tabDaten[[#This Row],[Rechnung]]*-1)</f>
        <v>-1592.71</v>
      </c>
      <c r="N2867" s="44">
        <v>1</v>
      </c>
      <c r="O2867" s="45" t="s">
        <v>1336</v>
      </c>
      <c r="P2867" s="45" t="s">
        <v>1199</v>
      </c>
      <c r="Q2867" s="45" t="s">
        <v>1730</v>
      </c>
      <c r="R2867" s="45" t="s">
        <v>1356</v>
      </c>
      <c r="S2867" s="45" t="s">
        <v>1546</v>
      </c>
      <c r="T2867" s="44" t="s">
        <v>2092</v>
      </c>
      <c r="U2867" s="46">
        <v>0</v>
      </c>
      <c r="V2867" s="46">
        <v>1592.71</v>
      </c>
    </row>
    <row r="2868" spans="2:22" x14ac:dyDescent="0.2">
      <c r="B2868" s="19" t="str">
        <f>IF(tabDaten[[#This Row],[MandNr]]="","Fehler",IF(tabDaten[[#This Row],[MandNr]]=1,"1 Stadt Bad Rappenau","2 Eigenbetrieb Stadtenwässerung"))</f>
        <v>1 Stadt Bad Rappenau</v>
      </c>
      <c r="C2868" s="19" t="str">
        <f>IF(OR(tabDaten[[#This Row],[art]]="00",tabDaten[[#This Row],[art]]="01",tabDaten[[#This Row],[art]]="60",tabDaten[[#This Row],[art]]="61"),"0 Verwaltungshaushalt","1 Vermögenshaushalt")</f>
        <v>0 Verwaltungshaushalt</v>
      </c>
      <c r="D2868" s="19" t="str">
        <f>VLOOKUP(tabDaten[[#This Row],[art]],tabKontenart[],2,FALSE)</f>
        <v>01 Ausgaben VerwaltungsHH</v>
      </c>
      <c r="E2868" s="19" t="str">
        <f>LEFT(tabDaten[[#This Row],[Gld]],1) &amp; "    " &amp;VLOOKUP((tabDaten[[#This Row],[MandNr]]&amp;"x"&amp;LEFT(tabDaten[[#This Row],[Gld]],1)),tabGliederung[],2,FALSE)</f>
        <v xml:space="preserve">4    soziale Sicherung </v>
      </c>
      <c r="F2868" s="19" t="str">
        <f>LEFT(tabDaten[[#This Row],[Gld]],2) &amp; "    " &amp;VLOOKUP((tabDaten[[#This Row],[MandNr]]&amp;"x"&amp;LEFT(tabDaten[[#This Row],[Gld]],2)),tabGliederung[],2,FALSE)</f>
        <v>43    soziale Einrichtungen  (ohne Einrichtungen der Jugendhilfe)</v>
      </c>
      <c r="G286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8" s="19" t="str">
        <f>LEFT(tabDaten[[#This Row],[Gld]],4) &amp; "    " &amp;VLOOKUP((tabDaten[[#This Row],[MandNr]]&amp;"x"&amp;LEFT(tabDaten[[#This Row],[Gld]],4)),tabGliederung[],2,FALSE)</f>
        <v xml:space="preserve">4360    Unterbringung Asylbewerber/Obdachlose </v>
      </c>
      <c r="I2868" s="19" t="str">
        <f>IF(OR(LEFT(tabDaten[[#This Row],[Grp]],1)*1=3,LEFT(tabDaten[[#This Row],[Grp]],1)*1=9),LEFT(tabDaten[[#This Row],[Grp]],2),LEFT(tabDaten[[#This Row],[Grp]],1))</f>
        <v>5</v>
      </c>
      <c r="J2868" s="19" t="str">
        <f>VLOOKUP(tabDaten[[#This Row],[GrpKurz]],tabGruppierung[],2,FALSE)</f>
        <v>A   Sächlicher Verwaltungs- und Betriebsaufwand</v>
      </c>
      <c r="K286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4360-501000/76    Neckarstr. 36 OG/DG   </v>
      </c>
      <c r="L2868" s="20">
        <f>IF(OR(tabDaten[[#This Row],[art]]="00",tabDaten[[#This Row],[art]]="10"),tabDaten[[#This Row],[Plan]],tabDaten[[#This Row],[Plan]]*-1)</f>
        <v>0</v>
      </c>
      <c r="M2868" s="21">
        <f>IF(OR(tabDaten[[#This Row],[art]]="00",tabDaten[[#This Row],[art]]="10",tabDaten[[#This Row],[art]]="60",tabDaten[[#This Row],[art]]="70"),tabDaten[[#This Row],[Rechnung]],tabDaten[[#This Row],[Rechnung]]*-1)</f>
        <v>-333.63</v>
      </c>
      <c r="N2868" s="44">
        <v>1</v>
      </c>
      <c r="O2868" s="45" t="s">
        <v>1336</v>
      </c>
      <c r="P2868" s="45" t="s">
        <v>1199</v>
      </c>
      <c r="Q2868" s="45" t="s">
        <v>1730</v>
      </c>
      <c r="R2868" s="45" t="s">
        <v>1392</v>
      </c>
      <c r="S2868" s="45" t="s">
        <v>1546</v>
      </c>
      <c r="T2868" s="44" t="s">
        <v>2191</v>
      </c>
      <c r="U2868" s="46">
        <v>0</v>
      </c>
      <c r="V2868" s="46">
        <v>333.63</v>
      </c>
    </row>
    <row r="2869" spans="2:22" x14ac:dyDescent="0.2">
      <c r="B2869" s="19" t="str">
        <f>IF(tabDaten[[#This Row],[MandNr]]="","Fehler",IF(tabDaten[[#This Row],[MandNr]]=1,"1 Stadt Bad Rappenau","2 Eigenbetrieb Stadtenwässerung"))</f>
        <v>1 Stadt Bad Rappenau</v>
      </c>
      <c r="C2869" s="19" t="str">
        <f>IF(OR(tabDaten[[#This Row],[art]]="00",tabDaten[[#This Row],[art]]="01",tabDaten[[#This Row],[art]]="60",tabDaten[[#This Row],[art]]="61"),"0 Verwaltungshaushalt","1 Vermögenshaushalt")</f>
        <v>0 Verwaltungshaushalt</v>
      </c>
      <c r="D2869" s="19" t="str">
        <f>VLOOKUP(tabDaten[[#This Row],[art]],tabKontenart[],2,FALSE)</f>
        <v>01 Ausgaben VerwaltungsHH</v>
      </c>
      <c r="E2869" s="19" t="str">
        <f>LEFT(tabDaten[[#This Row],[Gld]],1) &amp; "    " &amp;VLOOKUP((tabDaten[[#This Row],[MandNr]]&amp;"x"&amp;LEFT(tabDaten[[#This Row],[Gld]],1)),tabGliederung[],2,FALSE)</f>
        <v xml:space="preserve">4    soziale Sicherung </v>
      </c>
      <c r="F2869" s="19" t="str">
        <f>LEFT(tabDaten[[#This Row],[Gld]],2) &amp; "    " &amp;VLOOKUP((tabDaten[[#This Row],[MandNr]]&amp;"x"&amp;LEFT(tabDaten[[#This Row],[Gld]],2)),tabGliederung[],2,FALSE)</f>
        <v>43    soziale Einrichtungen  (ohne Einrichtungen der Jugendhilfe)</v>
      </c>
      <c r="G286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69" s="19" t="str">
        <f>LEFT(tabDaten[[#This Row],[Gld]],4) &amp; "    " &amp;VLOOKUP((tabDaten[[#This Row],[MandNr]]&amp;"x"&amp;LEFT(tabDaten[[#This Row],[Gld]],4)),tabGliederung[],2,FALSE)</f>
        <v xml:space="preserve">4360    Unterbringung Asylbewerber/Obdachlose </v>
      </c>
      <c r="I2869" s="19" t="str">
        <f>IF(OR(LEFT(tabDaten[[#This Row],[Grp]],1)*1=3,LEFT(tabDaten[[#This Row],[Grp]],1)*1=9),LEFT(tabDaten[[#This Row],[Grp]],2),LEFT(tabDaten[[#This Row],[Grp]],1))</f>
        <v>5</v>
      </c>
      <c r="J2869" s="19" t="str">
        <f>VLOOKUP(tabDaten[[#This Row],[GrpKurz]],tabGruppierung[],2,FALSE)</f>
        <v>A   Sächlicher Verwaltungs- und Betriebsaufwand</v>
      </c>
      <c r="K286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4360-540000/02    Babstadter Str. 29   </v>
      </c>
      <c r="L2869" s="20">
        <f>IF(OR(tabDaten[[#This Row],[art]]="00",tabDaten[[#This Row],[art]]="10"),tabDaten[[#This Row],[Plan]],tabDaten[[#This Row],[Plan]]*-1)</f>
        <v>0</v>
      </c>
      <c r="M2869" s="21">
        <f>IF(OR(tabDaten[[#This Row],[art]]="00",tabDaten[[#This Row],[art]]="10",tabDaten[[#This Row],[art]]="60",tabDaten[[#This Row],[art]]="70"),tabDaten[[#This Row],[Rechnung]],tabDaten[[#This Row],[Rechnung]]*-1)</f>
        <v>-9398.7000000000007</v>
      </c>
      <c r="N2869" s="44">
        <v>1</v>
      </c>
      <c r="O2869" s="45" t="s">
        <v>1336</v>
      </c>
      <c r="P2869" s="45" t="s">
        <v>1199</v>
      </c>
      <c r="Q2869" s="45" t="s">
        <v>1775</v>
      </c>
      <c r="R2869" s="45" t="s">
        <v>999</v>
      </c>
      <c r="S2869" s="45" t="s">
        <v>1546</v>
      </c>
      <c r="T2869" s="44" t="s">
        <v>1937</v>
      </c>
      <c r="U2869" s="46">
        <v>0</v>
      </c>
      <c r="V2869" s="46">
        <v>9398.7000000000007</v>
      </c>
    </row>
    <row r="2870" spans="2:22" x14ac:dyDescent="0.2">
      <c r="B2870" s="19" t="str">
        <f>IF(tabDaten[[#This Row],[MandNr]]="","Fehler",IF(tabDaten[[#This Row],[MandNr]]=1,"1 Stadt Bad Rappenau","2 Eigenbetrieb Stadtenwässerung"))</f>
        <v>1 Stadt Bad Rappenau</v>
      </c>
      <c r="C2870" s="19" t="str">
        <f>IF(OR(tabDaten[[#This Row],[art]]="00",tabDaten[[#This Row],[art]]="01",tabDaten[[#This Row],[art]]="60",tabDaten[[#This Row],[art]]="61"),"0 Verwaltungshaushalt","1 Vermögenshaushalt")</f>
        <v>0 Verwaltungshaushalt</v>
      </c>
      <c r="D2870" s="19" t="str">
        <f>VLOOKUP(tabDaten[[#This Row],[art]],tabKontenart[],2,FALSE)</f>
        <v>01 Ausgaben VerwaltungsHH</v>
      </c>
      <c r="E2870" s="19" t="str">
        <f>LEFT(tabDaten[[#This Row],[Gld]],1) &amp; "    " &amp;VLOOKUP((tabDaten[[#This Row],[MandNr]]&amp;"x"&amp;LEFT(tabDaten[[#This Row],[Gld]],1)),tabGliederung[],2,FALSE)</f>
        <v xml:space="preserve">4    soziale Sicherung </v>
      </c>
      <c r="F2870" s="19" t="str">
        <f>LEFT(tabDaten[[#This Row],[Gld]],2) &amp; "    " &amp;VLOOKUP((tabDaten[[#This Row],[MandNr]]&amp;"x"&amp;LEFT(tabDaten[[#This Row],[Gld]],2)),tabGliederung[],2,FALSE)</f>
        <v>43    soziale Einrichtungen  (ohne Einrichtungen der Jugendhilfe)</v>
      </c>
      <c r="G287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0" s="19" t="str">
        <f>LEFT(tabDaten[[#This Row],[Gld]],4) &amp; "    " &amp;VLOOKUP((tabDaten[[#This Row],[MandNr]]&amp;"x"&amp;LEFT(tabDaten[[#This Row],[Gld]],4)),tabGliederung[],2,FALSE)</f>
        <v xml:space="preserve">4360    Unterbringung Asylbewerber/Obdachlose </v>
      </c>
      <c r="I2870" s="19" t="str">
        <f>IF(OR(LEFT(tabDaten[[#This Row],[Grp]],1)*1=3,LEFT(tabDaten[[#This Row],[Grp]],1)*1=9),LEFT(tabDaten[[#This Row],[Grp]],2),LEFT(tabDaten[[#This Row],[Grp]],1))</f>
        <v>5</v>
      </c>
      <c r="J2870" s="19" t="str">
        <f>VLOOKUP(tabDaten[[#This Row],[GrpKurz]],tabGruppierung[],2,FALSE)</f>
        <v>A   Sächlicher Verwaltungs- und Betriebsaufwand</v>
      </c>
      <c r="K287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4360-540000/03    Babstadter Str. 52   </v>
      </c>
      <c r="L2870" s="20">
        <f>IF(OR(tabDaten[[#This Row],[art]]="00",tabDaten[[#This Row],[art]]="10"),tabDaten[[#This Row],[Plan]],tabDaten[[#This Row],[Plan]]*-1)</f>
        <v>0</v>
      </c>
      <c r="M2870" s="21">
        <f>IF(OR(tabDaten[[#This Row],[art]]="00",tabDaten[[#This Row],[art]]="10",tabDaten[[#This Row],[art]]="60",tabDaten[[#This Row],[art]]="70"),tabDaten[[#This Row],[Rechnung]],tabDaten[[#This Row],[Rechnung]]*-1)</f>
        <v>-527.91</v>
      </c>
      <c r="N2870" s="44">
        <v>1</v>
      </c>
      <c r="O2870" s="45" t="s">
        <v>1336</v>
      </c>
      <c r="P2870" s="45" t="s">
        <v>1199</v>
      </c>
      <c r="Q2870" s="45" t="s">
        <v>1775</v>
      </c>
      <c r="R2870" s="45" t="s">
        <v>1007</v>
      </c>
      <c r="S2870" s="45" t="s">
        <v>1546</v>
      </c>
      <c r="T2870" s="44" t="s">
        <v>1935</v>
      </c>
      <c r="U2870" s="46">
        <v>0</v>
      </c>
      <c r="V2870" s="46">
        <v>527.91</v>
      </c>
    </row>
    <row r="2871" spans="2:22" x14ac:dyDescent="0.2">
      <c r="B2871" s="19" t="str">
        <f>IF(tabDaten[[#This Row],[MandNr]]="","Fehler",IF(tabDaten[[#This Row],[MandNr]]=1,"1 Stadt Bad Rappenau","2 Eigenbetrieb Stadtenwässerung"))</f>
        <v>1 Stadt Bad Rappenau</v>
      </c>
      <c r="C2871" s="19" t="str">
        <f>IF(OR(tabDaten[[#This Row],[art]]="00",tabDaten[[#This Row],[art]]="01",tabDaten[[#This Row],[art]]="60",tabDaten[[#This Row],[art]]="61"),"0 Verwaltungshaushalt","1 Vermögenshaushalt")</f>
        <v>0 Verwaltungshaushalt</v>
      </c>
      <c r="D2871" s="19" t="str">
        <f>VLOOKUP(tabDaten[[#This Row],[art]],tabKontenart[],2,FALSE)</f>
        <v>01 Ausgaben VerwaltungsHH</v>
      </c>
      <c r="E2871" s="19" t="str">
        <f>LEFT(tabDaten[[#This Row],[Gld]],1) &amp; "    " &amp;VLOOKUP((tabDaten[[#This Row],[MandNr]]&amp;"x"&amp;LEFT(tabDaten[[#This Row],[Gld]],1)),tabGliederung[],2,FALSE)</f>
        <v xml:space="preserve">4    soziale Sicherung </v>
      </c>
      <c r="F2871" s="19" t="str">
        <f>LEFT(tabDaten[[#This Row],[Gld]],2) &amp; "    " &amp;VLOOKUP((tabDaten[[#This Row],[MandNr]]&amp;"x"&amp;LEFT(tabDaten[[#This Row],[Gld]],2)),tabGliederung[],2,FALSE)</f>
        <v>43    soziale Einrichtungen  (ohne Einrichtungen der Jugendhilfe)</v>
      </c>
      <c r="G287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1" s="19" t="str">
        <f>LEFT(tabDaten[[#This Row],[Gld]],4) &amp; "    " &amp;VLOOKUP((tabDaten[[#This Row],[MandNr]]&amp;"x"&amp;LEFT(tabDaten[[#This Row],[Gld]],4)),tabGliederung[],2,FALSE)</f>
        <v xml:space="preserve">4360    Unterbringung Asylbewerber/Obdachlose </v>
      </c>
      <c r="I2871" s="19" t="str">
        <f>IF(OR(LEFT(tabDaten[[#This Row],[Grp]],1)*1=3,LEFT(tabDaten[[#This Row],[Grp]],1)*1=9),LEFT(tabDaten[[#This Row],[Grp]],2),LEFT(tabDaten[[#This Row],[Grp]],1))</f>
        <v>5</v>
      </c>
      <c r="J2871" s="19" t="str">
        <f>VLOOKUP(tabDaten[[#This Row],[GrpKurz]],tabGruppierung[],2,FALSE)</f>
        <v>A   Sächlicher Verwaltungs- und Betriebsaufwand</v>
      </c>
      <c r="K287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4360-540000/06    Heinsheimer Str. 33   </v>
      </c>
      <c r="L2871" s="20">
        <f>IF(OR(tabDaten[[#This Row],[art]]="00",tabDaten[[#This Row],[art]]="10"),tabDaten[[#This Row],[Plan]],tabDaten[[#This Row],[Plan]]*-1)</f>
        <v>0</v>
      </c>
      <c r="M2871" s="21">
        <f>IF(OR(tabDaten[[#This Row],[art]]="00",tabDaten[[#This Row],[art]]="10",tabDaten[[#This Row],[art]]="60",tabDaten[[#This Row],[art]]="70"),tabDaten[[#This Row],[Rechnung]],tabDaten[[#This Row],[Rechnung]]*-1)</f>
        <v>-92.52</v>
      </c>
      <c r="N2871" s="44">
        <v>1</v>
      </c>
      <c r="O2871" s="45" t="s">
        <v>1336</v>
      </c>
      <c r="P2871" s="45" t="s">
        <v>1199</v>
      </c>
      <c r="Q2871" s="45" t="s">
        <v>1775</v>
      </c>
      <c r="R2871" s="45" t="s">
        <v>1021</v>
      </c>
      <c r="S2871" s="45" t="s">
        <v>1546</v>
      </c>
      <c r="T2871" s="44" t="s">
        <v>2001</v>
      </c>
      <c r="U2871" s="46">
        <v>0</v>
      </c>
      <c r="V2871" s="46">
        <v>92.52</v>
      </c>
    </row>
    <row r="2872" spans="2:22" x14ac:dyDescent="0.2">
      <c r="B2872" s="19" t="str">
        <f>IF(tabDaten[[#This Row],[MandNr]]="","Fehler",IF(tabDaten[[#This Row],[MandNr]]=1,"1 Stadt Bad Rappenau","2 Eigenbetrieb Stadtenwässerung"))</f>
        <v>1 Stadt Bad Rappenau</v>
      </c>
      <c r="C2872" s="19" t="str">
        <f>IF(OR(tabDaten[[#This Row],[art]]="00",tabDaten[[#This Row],[art]]="01",tabDaten[[#This Row],[art]]="60",tabDaten[[#This Row],[art]]="61"),"0 Verwaltungshaushalt","1 Vermögenshaushalt")</f>
        <v>0 Verwaltungshaushalt</v>
      </c>
      <c r="D2872" s="19" t="str">
        <f>VLOOKUP(tabDaten[[#This Row],[art]],tabKontenart[],2,FALSE)</f>
        <v>01 Ausgaben VerwaltungsHH</v>
      </c>
      <c r="E2872" s="19" t="str">
        <f>LEFT(tabDaten[[#This Row],[Gld]],1) &amp; "    " &amp;VLOOKUP((tabDaten[[#This Row],[MandNr]]&amp;"x"&amp;LEFT(tabDaten[[#This Row],[Gld]],1)),tabGliederung[],2,FALSE)</f>
        <v xml:space="preserve">4    soziale Sicherung </v>
      </c>
      <c r="F2872" s="19" t="str">
        <f>LEFT(tabDaten[[#This Row],[Gld]],2) &amp; "    " &amp;VLOOKUP((tabDaten[[#This Row],[MandNr]]&amp;"x"&amp;LEFT(tabDaten[[#This Row],[Gld]],2)),tabGliederung[],2,FALSE)</f>
        <v>43    soziale Einrichtungen  (ohne Einrichtungen der Jugendhilfe)</v>
      </c>
      <c r="G287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2" s="19" t="str">
        <f>LEFT(tabDaten[[#This Row],[Gld]],4) &amp; "    " &amp;VLOOKUP((tabDaten[[#This Row],[MandNr]]&amp;"x"&amp;LEFT(tabDaten[[#This Row],[Gld]],4)),tabGliederung[],2,FALSE)</f>
        <v xml:space="preserve">4360    Unterbringung Asylbewerber/Obdachlose </v>
      </c>
      <c r="I2872" s="19" t="str">
        <f>IF(OR(LEFT(tabDaten[[#This Row],[Grp]],1)*1=3,LEFT(tabDaten[[#This Row],[Grp]],1)*1=9),LEFT(tabDaten[[#This Row],[Grp]],2),LEFT(tabDaten[[#This Row],[Grp]],1))</f>
        <v>5</v>
      </c>
      <c r="J2872" s="19" t="str">
        <f>VLOOKUP(tabDaten[[#This Row],[GrpKurz]],tabGruppierung[],2,FALSE)</f>
        <v>A   Sächlicher Verwaltungs- und Betriebsaufwand</v>
      </c>
      <c r="K287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4360-540000/07    Am Schafbaum 3   </v>
      </c>
      <c r="L2872" s="20">
        <f>IF(OR(tabDaten[[#This Row],[art]]="00",tabDaten[[#This Row],[art]]="10"),tabDaten[[#This Row],[Plan]],tabDaten[[#This Row],[Plan]]*-1)</f>
        <v>0</v>
      </c>
      <c r="M2872" s="21">
        <f>IF(OR(tabDaten[[#This Row],[art]]="00",tabDaten[[#This Row],[art]]="10",tabDaten[[#This Row],[art]]="60",tabDaten[[#This Row],[art]]="70"),tabDaten[[#This Row],[Rechnung]],tabDaten[[#This Row],[Rechnung]]*-1)</f>
        <v>-54492.61</v>
      </c>
      <c r="N2872" s="44">
        <v>1</v>
      </c>
      <c r="O2872" s="45" t="s">
        <v>1336</v>
      </c>
      <c r="P2872" s="45" t="s">
        <v>1199</v>
      </c>
      <c r="Q2872" s="45" t="s">
        <v>1775</v>
      </c>
      <c r="R2872" s="45" t="s">
        <v>2192</v>
      </c>
      <c r="S2872" s="45" t="s">
        <v>1546</v>
      </c>
      <c r="T2872" s="44" t="s">
        <v>2193</v>
      </c>
      <c r="U2872" s="46">
        <v>0</v>
      </c>
      <c r="V2872" s="46">
        <v>54492.61</v>
      </c>
    </row>
    <row r="2873" spans="2:22" x14ac:dyDescent="0.2">
      <c r="B2873" s="19" t="str">
        <f>IF(tabDaten[[#This Row],[MandNr]]="","Fehler",IF(tabDaten[[#This Row],[MandNr]]=1,"1 Stadt Bad Rappenau","2 Eigenbetrieb Stadtenwässerung"))</f>
        <v>1 Stadt Bad Rappenau</v>
      </c>
      <c r="C2873" s="19" t="str">
        <f>IF(OR(tabDaten[[#This Row],[art]]="00",tabDaten[[#This Row],[art]]="01",tabDaten[[#This Row],[art]]="60",tabDaten[[#This Row],[art]]="61"),"0 Verwaltungshaushalt","1 Vermögenshaushalt")</f>
        <v>0 Verwaltungshaushalt</v>
      </c>
      <c r="D2873" s="19" t="str">
        <f>VLOOKUP(tabDaten[[#This Row],[art]],tabKontenart[],2,FALSE)</f>
        <v>01 Ausgaben VerwaltungsHH</v>
      </c>
      <c r="E2873" s="19" t="str">
        <f>LEFT(tabDaten[[#This Row],[Gld]],1) &amp; "    " &amp;VLOOKUP((tabDaten[[#This Row],[MandNr]]&amp;"x"&amp;LEFT(tabDaten[[#This Row],[Gld]],1)),tabGliederung[],2,FALSE)</f>
        <v xml:space="preserve">4    soziale Sicherung </v>
      </c>
      <c r="F2873" s="19" t="str">
        <f>LEFT(tabDaten[[#This Row],[Gld]],2) &amp; "    " &amp;VLOOKUP((tabDaten[[#This Row],[MandNr]]&amp;"x"&amp;LEFT(tabDaten[[#This Row],[Gld]],2)),tabGliederung[],2,FALSE)</f>
        <v>43    soziale Einrichtungen  (ohne Einrichtungen der Jugendhilfe)</v>
      </c>
      <c r="G287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3" s="19" t="str">
        <f>LEFT(tabDaten[[#This Row],[Gld]],4) &amp; "    " &amp;VLOOKUP((tabDaten[[#This Row],[MandNr]]&amp;"x"&amp;LEFT(tabDaten[[#This Row],[Gld]],4)),tabGliederung[],2,FALSE)</f>
        <v xml:space="preserve">4360    Unterbringung Asylbewerber/Obdachlose </v>
      </c>
      <c r="I2873" s="19" t="str">
        <f>IF(OR(LEFT(tabDaten[[#This Row],[Grp]],1)*1=3,LEFT(tabDaten[[#This Row],[Grp]],1)*1=9),LEFT(tabDaten[[#This Row],[Grp]],2),LEFT(tabDaten[[#This Row],[Grp]],1))</f>
        <v>5</v>
      </c>
      <c r="J2873" s="19" t="str">
        <f>VLOOKUP(tabDaten[[#This Row],[GrpKurz]],tabGruppierung[],2,FALSE)</f>
        <v>A   Sächlicher Verwaltungs- und Betriebsaufwand</v>
      </c>
      <c r="K287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4360-540000/08    Heinsheimer Str. 35   </v>
      </c>
      <c r="L2873" s="20">
        <f>IF(OR(tabDaten[[#This Row],[art]]="00",tabDaten[[#This Row],[art]]="10"),tabDaten[[#This Row],[Plan]],tabDaten[[#This Row],[Plan]]*-1)</f>
        <v>0</v>
      </c>
      <c r="M2873" s="21">
        <f>IF(OR(tabDaten[[#This Row],[art]]="00",tabDaten[[#This Row],[art]]="10",tabDaten[[#This Row],[art]]="60",tabDaten[[#This Row],[art]]="70"),tabDaten[[#This Row],[Rechnung]],tabDaten[[#This Row],[Rechnung]]*-1)</f>
        <v>-786.06</v>
      </c>
      <c r="N2873" s="44">
        <v>1</v>
      </c>
      <c r="O2873" s="45" t="s">
        <v>1336</v>
      </c>
      <c r="P2873" s="45" t="s">
        <v>1199</v>
      </c>
      <c r="Q2873" s="45" t="s">
        <v>1775</v>
      </c>
      <c r="R2873" s="45" t="s">
        <v>1023</v>
      </c>
      <c r="S2873" s="45" t="s">
        <v>1546</v>
      </c>
      <c r="T2873" s="44" t="s">
        <v>2091</v>
      </c>
      <c r="U2873" s="46">
        <v>0</v>
      </c>
      <c r="V2873" s="46">
        <v>786.06</v>
      </c>
    </row>
    <row r="2874" spans="2:22" x14ac:dyDescent="0.2">
      <c r="B2874" s="19" t="str">
        <f>IF(tabDaten[[#This Row],[MandNr]]="","Fehler",IF(tabDaten[[#This Row],[MandNr]]=1,"1 Stadt Bad Rappenau","2 Eigenbetrieb Stadtenwässerung"))</f>
        <v>1 Stadt Bad Rappenau</v>
      </c>
      <c r="C2874" s="19" t="str">
        <f>IF(OR(tabDaten[[#This Row],[art]]="00",tabDaten[[#This Row],[art]]="01",tabDaten[[#This Row],[art]]="60",tabDaten[[#This Row],[art]]="61"),"0 Verwaltungshaushalt","1 Vermögenshaushalt")</f>
        <v>0 Verwaltungshaushalt</v>
      </c>
      <c r="D2874" s="19" t="str">
        <f>VLOOKUP(tabDaten[[#This Row],[art]],tabKontenart[],2,FALSE)</f>
        <v>01 Ausgaben VerwaltungsHH</v>
      </c>
      <c r="E2874" s="19" t="str">
        <f>LEFT(tabDaten[[#This Row],[Gld]],1) &amp; "    " &amp;VLOOKUP((tabDaten[[#This Row],[MandNr]]&amp;"x"&amp;LEFT(tabDaten[[#This Row],[Gld]],1)),tabGliederung[],2,FALSE)</f>
        <v xml:space="preserve">4    soziale Sicherung </v>
      </c>
      <c r="F2874" s="19" t="str">
        <f>LEFT(tabDaten[[#This Row],[Gld]],2) &amp; "    " &amp;VLOOKUP((tabDaten[[#This Row],[MandNr]]&amp;"x"&amp;LEFT(tabDaten[[#This Row],[Gld]],2)),tabGliederung[],2,FALSE)</f>
        <v>43    soziale Einrichtungen  (ohne Einrichtungen der Jugendhilfe)</v>
      </c>
      <c r="G287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4" s="19" t="str">
        <f>LEFT(tabDaten[[#This Row],[Gld]],4) &amp; "    " &amp;VLOOKUP((tabDaten[[#This Row],[MandNr]]&amp;"x"&amp;LEFT(tabDaten[[#This Row],[Gld]],4)),tabGliederung[],2,FALSE)</f>
        <v xml:space="preserve">4360    Unterbringung Asylbewerber/Obdachlose </v>
      </c>
      <c r="I2874" s="19" t="str">
        <f>IF(OR(LEFT(tabDaten[[#This Row],[Grp]],1)*1=3,LEFT(tabDaten[[#This Row],[Grp]],1)*1=9),LEFT(tabDaten[[#This Row],[Grp]],2),LEFT(tabDaten[[#This Row],[Grp]],1))</f>
        <v>5</v>
      </c>
      <c r="J2874" s="19" t="str">
        <f>VLOOKUP(tabDaten[[#This Row],[GrpKurz]],tabGruppierung[],2,FALSE)</f>
        <v>A   Sächlicher Verwaltungs- und Betriebsaufwand</v>
      </c>
      <c r="K287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4360-540000/15    Sonnenstraße 2   </v>
      </c>
      <c r="L2874" s="20">
        <f>IF(OR(tabDaten[[#This Row],[art]]="00",tabDaten[[#This Row],[art]]="10"),tabDaten[[#This Row],[Plan]],tabDaten[[#This Row],[Plan]]*-1)</f>
        <v>0</v>
      </c>
      <c r="M2874" s="21">
        <f>IF(OR(tabDaten[[#This Row],[art]]="00",tabDaten[[#This Row],[art]]="10",tabDaten[[#This Row],[art]]="60",tabDaten[[#This Row],[art]]="70"),tabDaten[[#This Row],[Rechnung]],tabDaten[[#This Row],[Rechnung]]*-1)</f>
        <v>-14176.17</v>
      </c>
      <c r="N2874" s="44">
        <v>1</v>
      </c>
      <c r="O2874" s="45" t="s">
        <v>1336</v>
      </c>
      <c r="P2874" s="45" t="s">
        <v>1199</v>
      </c>
      <c r="Q2874" s="45" t="s">
        <v>1775</v>
      </c>
      <c r="R2874" s="45" t="s">
        <v>1056</v>
      </c>
      <c r="S2874" s="45" t="s">
        <v>1546</v>
      </c>
      <c r="T2874" s="44" t="s">
        <v>2190</v>
      </c>
      <c r="U2874" s="46">
        <v>0</v>
      </c>
      <c r="V2874" s="46">
        <v>14176.17</v>
      </c>
    </row>
    <row r="2875" spans="2:22" x14ac:dyDescent="0.2">
      <c r="B2875" s="19" t="str">
        <f>IF(tabDaten[[#This Row],[MandNr]]="","Fehler",IF(tabDaten[[#This Row],[MandNr]]=1,"1 Stadt Bad Rappenau","2 Eigenbetrieb Stadtenwässerung"))</f>
        <v>1 Stadt Bad Rappenau</v>
      </c>
      <c r="C2875" s="19" t="str">
        <f>IF(OR(tabDaten[[#This Row],[art]]="00",tabDaten[[#This Row],[art]]="01",tabDaten[[#This Row],[art]]="60",tabDaten[[#This Row],[art]]="61"),"0 Verwaltungshaushalt","1 Vermögenshaushalt")</f>
        <v>0 Verwaltungshaushalt</v>
      </c>
      <c r="D2875" s="19" t="str">
        <f>VLOOKUP(tabDaten[[#This Row],[art]],tabKontenart[],2,FALSE)</f>
        <v>01 Ausgaben VerwaltungsHH</v>
      </c>
      <c r="E2875" s="19" t="str">
        <f>LEFT(tabDaten[[#This Row],[Gld]],1) &amp; "    " &amp;VLOOKUP((tabDaten[[#This Row],[MandNr]]&amp;"x"&amp;LEFT(tabDaten[[#This Row],[Gld]],1)),tabGliederung[],2,FALSE)</f>
        <v xml:space="preserve">4    soziale Sicherung </v>
      </c>
      <c r="F2875" s="19" t="str">
        <f>LEFT(tabDaten[[#This Row],[Gld]],2) &amp; "    " &amp;VLOOKUP((tabDaten[[#This Row],[MandNr]]&amp;"x"&amp;LEFT(tabDaten[[#This Row],[Gld]],2)),tabGliederung[],2,FALSE)</f>
        <v>43    soziale Einrichtungen  (ohne Einrichtungen der Jugendhilfe)</v>
      </c>
      <c r="G287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5" s="19" t="str">
        <f>LEFT(tabDaten[[#This Row],[Gld]],4) &amp; "    " &amp;VLOOKUP((tabDaten[[#This Row],[MandNr]]&amp;"x"&amp;LEFT(tabDaten[[#This Row],[Gld]],4)),tabGliederung[],2,FALSE)</f>
        <v xml:space="preserve">4360    Unterbringung Asylbewerber/Obdachlose </v>
      </c>
      <c r="I2875" s="19" t="str">
        <f>IF(OR(LEFT(tabDaten[[#This Row],[Grp]],1)*1=3,LEFT(tabDaten[[#This Row],[Grp]],1)*1=9),LEFT(tabDaten[[#This Row],[Grp]],2),LEFT(tabDaten[[#This Row],[Grp]],1))</f>
        <v>5</v>
      </c>
      <c r="J2875" s="19" t="str">
        <f>VLOOKUP(tabDaten[[#This Row],[GrpKurz]],tabGruppierung[],2,FALSE)</f>
        <v>A   Sächlicher Verwaltungs- und Betriebsaufwand</v>
      </c>
      <c r="K287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4360-540000/20    Wilhelmstr. 12   </v>
      </c>
      <c r="L2875" s="20">
        <f>IF(OR(tabDaten[[#This Row],[art]]="00",tabDaten[[#This Row],[art]]="10"),tabDaten[[#This Row],[Plan]],tabDaten[[#This Row],[Plan]]*-1)</f>
        <v>0</v>
      </c>
      <c r="M2875" s="21">
        <f>IF(OR(tabDaten[[#This Row],[art]]="00",tabDaten[[#This Row],[art]]="10",tabDaten[[#This Row],[art]]="60",tabDaten[[#This Row],[art]]="70"),tabDaten[[#This Row],[Rechnung]],tabDaten[[#This Row],[Rechnung]]*-1)</f>
        <v>-11328.77</v>
      </c>
      <c r="N2875" s="44">
        <v>1</v>
      </c>
      <c r="O2875" s="45" t="s">
        <v>1336</v>
      </c>
      <c r="P2875" s="45" t="s">
        <v>1199</v>
      </c>
      <c r="Q2875" s="45" t="s">
        <v>1775</v>
      </c>
      <c r="R2875" s="45" t="s">
        <v>1058</v>
      </c>
      <c r="S2875" s="45" t="s">
        <v>1546</v>
      </c>
      <c r="T2875" s="44" t="s">
        <v>1938</v>
      </c>
      <c r="U2875" s="46">
        <v>0</v>
      </c>
      <c r="V2875" s="46">
        <v>11328.77</v>
      </c>
    </row>
    <row r="2876" spans="2:22" x14ac:dyDescent="0.2">
      <c r="B2876" s="19" t="str">
        <f>IF(tabDaten[[#This Row],[MandNr]]="","Fehler",IF(tabDaten[[#This Row],[MandNr]]=1,"1 Stadt Bad Rappenau","2 Eigenbetrieb Stadtenwässerung"))</f>
        <v>1 Stadt Bad Rappenau</v>
      </c>
      <c r="C2876" s="19" t="str">
        <f>IF(OR(tabDaten[[#This Row],[art]]="00",tabDaten[[#This Row],[art]]="01",tabDaten[[#This Row],[art]]="60",tabDaten[[#This Row],[art]]="61"),"0 Verwaltungshaushalt","1 Vermögenshaushalt")</f>
        <v>0 Verwaltungshaushalt</v>
      </c>
      <c r="D2876" s="19" t="str">
        <f>VLOOKUP(tabDaten[[#This Row],[art]],tabKontenart[],2,FALSE)</f>
        <v>01 Ausgaben VerwaltungsHH</v>
      </c>
      <c r="E2876" s="19" t="str">
        <f>LEFT(tabDaten[[#This Row],[Gld]],1) &amp; "    " &amp;VLOOKUP((tabDaten[[#This Row],[MandNr]]&amp;"x"&amp;LEFT(tabDaten[[#This Row],[Gld]],1)),tabGliederung[],2,FALSE)</f>
        <v xml:space="preserve">4    soziale Sicherung </v>
      </c>
      <c r="F2876" s="19" t="str">
        <f>LEFT(tabDaten[[#This Row],[Gld]],2) &amp; "    " &amp;VLOOKUP((tabDaten[[#This Row],[MandNr]]&amp;"x"&amp;LEFT(tabDaten[[#This Row],[Gld]],2)),tabGliederung[],2,FALSE)</f>
        <v>43    soziale Einrichtungen  (ohne Einrichtungen der Jugendhilfe)</v>
      </c>
      <c r="G287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6" s="19" t="str">
        <f>LEFT(tabDaten[[#This Row],[Gld]],4) &amp; "    " &amp;VLOOKUP((tabDaten[[#This Row],[MandNr]]&amp;"x"&amp;LEFT(tabDaten[[#This Row],[Gld]],4)),tabGliederung[],2,FALSE)</f>
        <v xml:space="preserve">4360    Unterbringung Asylbewerber/Obdachlose </v>
      </c>
      <c r="I2876" s="19" t="str">
        <f>IF(OR(LEFT(tabDaten[[#This Row],[Grp]],1)*1=3,LEFT(tabDaten[[#This Row],[Grp]],1)*1=9),LEFT(tabDaten[[#This Row],[Grp]],2),LEFT(tabDaten[[#This Row],[Grp]],1))</f>
        <v>5</v>
      </c>
      <c r="J2876" s="19" t="str">
        <f>VLOOKUP(tabDaten[[#This Row],[GrpKurz]],tabGruppierung[],2,FALSE)</f>
        <v>A   Sächlicher Verwaltungs- und Betriebsaufwand</v>
      </c>
      <c r="K287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4360-540000/40    Eisenbahnstr. 4   </v>
      </c>
      <c r="L2876" s="20">
        <f>IF(OR(tabDaten[[#This Row],[art]]="00",tabDaten[[#This Row],[art]]="10"),tabDaten[[#This Row],[Plan]],tabDaten[[#This Row],[Plan]]*-1)</f>
        <v>0</v>
      </c>
      <c r="M2876" s="21">
        <f>IF(OR(tabDaten[[#This Row],[art]]="00",tabDaten[[#This Row],[art]]="10",tabDaten[[#This Row],[art]]="60",tabDaten[[#This Row],[art]]="70"),tabDaten[[#This Row],[Rechnung]],tabDaten[[#This Row],[Rechnung]]*-1)</f>
        <v>-6836.24</v>
      </c>
      <c r="N2876" s="44">
        <v>1</v>
      </c>
      <c r="O2876" s="45" t="s">
        <v>1336</v>
      </c>
      <c r="P2876" s="45" t="s">
        <v>1199</v>
      </c>
      <c r="Q2876" s="45" t="s">
        <v>1775</v>
      </c>
      <c r="R2876" s="45" t="s">
        <v>1145</v>
      </c>
      <c r="S2876" s="45" t="s">
        <v>1546</v>
      </c>
      <c r="T2876" s="44" t="s">
        <v>1936</v>
      </c>
      <c r="U2876" s="46">
        <v>0</v>
      </c>
      <c r="V2876" s="46">
        <v>6836.24</v>
      </c>
    </row>
    <row r="2877" spans="2:22" x14ac:dyDescent="0.2">
      <c r="B2877" s="19" t="str">
        <f>IF(tabDaten[[#This Row],[MandNr]]="","Fehler",IF(tabDaten[[#This Row],[MandNr]]=1,"1 Stadt Bad Rappenau","2 Eigenbetrieb Stadtenwässerung"))</f>
        <v>1 Stadt Bad Rappenau</v>
      </c>
      <c r="C2877" s="19" t="str">
        <f>IF(OR(tabDaten[[#This Row],[art]]="00",tabDaten[[#This Row],[art]]="01",tabDaten[[#This Row],[art]]="60",tabDaten[[#This Row],[art]]="61"),"0 Verwaltungshaushalt","1 Vermögenshaushalt")</f>
        <v>0 Verwaltungshaushalt</v>
      </c>
      <c r="D2877" s="19" t="str">
        <f>VLOOKUP(tabDaten[[#This Row],[art]],tabKontenart[],2,FALSE)</f>
        <v>01 Ausgaben VerwaltungsHH</v>
      </c>
      <c r="E2877" s="19" t="str">
        <f>LEFT(tabDaten[[#This Row],[Gld]],1) &amp; "    " &amp;VLOOKUP((tabDaten[[#This Row],[MandNr]]&amp;"x"&amp;LEFT(tabDaten[[#This Row],[Gld]],1)),tabGliederung[],2,FALSE)</f>
        <v xml:space="preserve">4    soziale Sicherung </v>
      </c>
      <c r="F2877" s="19" t="str">
        <f>LEFT(tabDaten[[#This Row],[Gld]],2) &amp; "    " &amp;VLOOKUP((tabDaten[[#This Row],[MandNr]]&amp;"x"&amp;LEFT(tabDaten[[#This Row],[Gld]],2)),tabGliederung[],2,FALSE)</f>
        <v>43    soziale Einrichtungen  (ohne Einrichtungen der Jugendhilfe)</v>
      </c>
      <c r="G287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7" s="19" t="str">
        <f>LEFT(tabDaten[[#This Row],[Gld]],4) &amp; "    " &amp;VLOOKUP((tabDaten[[#This Row],[MandNr]]&amp;"x"&amp;LEFT(tabDaten[[#This Row],[Gld]],4)),tabGliederung[],2,FALSE)</f>
        <v xml:space="preserve">4360    Unterbringung Asylbewerber/Obdachlose </v>
      </c>
      <c r="I2877" s="19" t="str">
        <f>IF(OR(LEFT(tabDaten[[#This Row],[Grp]],1)*1=3,LEFT(tabDaten[[#This Row],[Grp]],1)*1=9),LEFT(tabDaten[[#This Row],[Grp]],2),LEFT(tabDaten[[#This Row],[Grp]],1))</f>
        <v>5</v>
      </c>
      <c r="J2877" s="19" t="str">
        <f>VLOOKUP(tabDaten[[#This Row],[GrpKurz]],tabGruppierung[],2,FALSE)</f>
        <v>A   Sächlicher Verwaltungs- und Betriebsaufwand</v>
      </c>
      <c r="K287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4360-540000/41    Fürfelder Str. 14   </v>
      </c>
      <c r="L2877" s="20">
        <f>IF(OR(tabDaten[[#This Row],[art]]="00",tabDaten[[#This Row],[art]]="10"),tabDaten[[#This Row],[Plan]],tabDaten[[#This Row],[Plan]]*-1)</f>
        <v>0</v>
      </c>
      <c r="M2877" s="21">
        <f>IF(OR(tabDaten[[#This Row],[art]]="00",tabDaten[[#This Row],[art]]="10",tabDaten[[#This Row],[art]]="60",tabDaten[[#This Row],[art]]="70"),tabDaten[[#This Row],[Rechnung]],tabDaten[[#This Row],[Rechnung]]*-1)</f>
        <v>-176.88</v>
      </c>
      <c r="N2877" s="44">
        <v>1</v>
      </c>
      <c r="O2877" s="45" t="s">
        <v>1336</v>
      </c>
      <c r="P2877" s="45" t="s">
        <v>1199</v>
      </c>
      <c r="Q2877" s="45" t="s">
        <v>1775</v>
      </c>
      <c r="R2877" s="45" t="s">
        <v>1150</v>
      </c>
      <c r="S2877" s="45" t="s">
        <v>1546</v>
      </c>
      <c r="T2877" s="44" t="s">
        <v>1984</v>
      </c>
      <c r="U2877" s="46">
        <v>0</v>
      </c>
      <c r="V2877" s="46">
        <v>176.88</v>
      </c>
    </row>
    <row r="2878" spans="2:22" x14ac:dyDescent="0.2">
      <c r="B2878" s="19" t="str">
        <f>IF(tabDaten[[#This Row],[MandNr]]="","Fehler",IF(tabDaten[[#This Row],[MandNr]]=1,"1 Stadt Bad Rappenau","2 Eigenbetrieb Stadtenwässerung"))</f>
        <v>1 Stadt Bad Rappenau</v>
      </c>
      <c r="C2878" s="19" t="str">
        <f>IF(OR(tabDaten[[#This Row],[art]]="00",tabDaten[[#This Row],[art]]="01",tabDaten[[#This Row],[art]]="60",tabDaten[[#This Row],[art]]="61"),"0 Verwaltungshaushalt","1 Vermögenshaushalt")</f>
        <v>0 Verwaltungshaushalt</v>
      </c>
      <c r="D2878" s="19" t="str">
        <f>VLOOKUP(tabDaten[[#This Row],[art]],tabKontenart[],2,FALSE)</f>
        <v>01 Ausgaben VerwaltungsHH</v>
      </c>
      <c r="E2878" s="19" t="str">
        <f>LEFT(tabDaten[[#This Row],[Gld]],1) &amp; "    " &amp;VLOOKUP((tabDaten[[#This Row],[MandNr]]&amp;"x"&amp;LEFT(tabDaten[[#This Row],[Gld]],1)),tabGliederung[],2,FALSE)</f>
        <v xml:space="preserve">4    soziale Sicherung </v>
      </c>
      <c r="F2878" s="19" t="str">
        <f>LEFT(tabDaten[[#This Row],[Gld]],2) &amp; "    " &amp;VLOOKUP((tabDaten[[#This Row],[MandNr]]&amp;"x"&amp;LEFT(tabDaten[[#This Row],[Gld]],2)),tabGliederung[],2,FALSE)</f>
        <v>43    soziale Einrichtungen  (ohne Einrichtungen der Jugendhilfe)</v>
      </c>
      <c r="G287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8" s="19" t="str">
        <f>LEFT(tabDaten[[#This Row],[Gld]],4) &amp; "    " &amp;VLOOKUP((tabDaten[[#This Row],[MandNr]]&amp;"x"&amp;LEFT(tabDaten[[#This Row],[Gld]],4)),tabGliederung[],2,FALSE)</f>
        <v xml:space="preserve">4360    Unterbringung Asylbewerber/Obdachlose </v>
      </c>
      <c r="I2878" s="19" t="str">
        <f>IF(OR(LEFT(tabDaten[[#This Row],[Grp]],1)*1=3,LEFT(tabDaten[[#This Row],[Grp]],1)*1=9),LEFT(tabDaten[[#This Row],[Grp]],2),LEFT(tabDaten[[#This Row],[Grp]],1))</f>
        <v>5</v>
      </c>
      <c r="J2878" s="19" t="str">
        <f>VLOOKUP(tabDaten[[#This Row],[GrpKurz]],tabGruppierung[],2,FALSE)</f>
        <v>A   Sächlicher Verwaltungs- und Betriebsaufwand</v>
      </c>
      <c r="K287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4360-540000/45    Rappenauer Str. 2   </v>
      </c>
      <c r="L2878" s="20">
        <f>IF(OR(tabDaten[[#This Row],[art]]="00",tabDaten[[#This Row],[art]]="10"),tabDaten[[#This Row],[Plan]],tabDaten[[#This Row],[Plan]]*-1)</f>
        <v>0</v>
      </c>
      <c r="M2878" s="21">
        <f>IF(OR(tabDaten[[#This Row],[art]]="00",tabDaten[[#This Row],[art]]="10",tabDaten[[#This Row],[art]]="60",tabDaten[[#This Row],[art]]="70"),tabDaten[[#This Row],[Rechnung]],tabDaten[[#This Row],[Rechnung]]*-1)</f>
        <v>-2530.9899999999998</v>
      </c>
      <c r="N2878" s="44">
        <v>1</v>
      </c>
      <c r="O2878" s="45" t="s">
        <v>1336</v>
      </c>
      <c r="P2878" s="45" t="s">
        <v>1199</v>
      </c>
      <c r="Q2878" s="45" t="s">
        <v>1775</v>
      </c>
      <c r="R2878" s="45" t="s">
        <v>1203</v>
      </c>
      <c r="S2878" s="45" t="s">
        <v>1546</v>
      </c>
      <c r="T2878" s="44" t="s">
        <v>1986</v>
      </c>
      <c r="U2878" s="46">
        <v>0</v>
      </c>
      <c r="V2878" s="46">
        <v>2530.9899999999998</v>
      </c>
    </row>
    <row r="2879" spans="2:22" x14ac:dyDescent="0.2">
      <c r="B2879" s="19" t="str">
        <f>IF(tabDaten[[#This Row],[MandNr]]="","Fehler",IF(tabDaten[[#This Row],[MandNr]]=1,"1 Stadt Bad Rappenau","2 Eigenbetrieb Stadtenwässerung"))</f>
        <v>1 Stadt Bad Rappenau</v>
      </c>
      <c r="C2879" s="19" t="str">
        <f>IF(OR(tabDaten[[#This Row],[art]]="00",tabDaten[[#This Row],[art]]="01",tabDaten[[#This Row],[art]]="60",tabDaten[[#This Row],[art]]="61"),"0 Verwaltungshaushalt","1 Vermögenshaushalt")</f>
        <v>0 Verwaltungshaushalt</v>
      </c>
      <c r="D2879" s="19" t="str">
        <f>VLOOKUP(tabDaten[[#This Row],[art]],tabKontenart[],2,FALSE)</f>
        <v>01 Ausgaben VerwaltungsHH</v>
      </c>
      <c r="E2879" s="19" t="str">
        <f>LEFT(tabDaten[[#This Row],[Gld]],1) &amp; "    " &amp;VLOOKUP((tabDaten[[#This Row],[MandNr]]&amp;"x"&amp;LEFT(tabDaten[[#This Row],[Gld]],1)),tabGliederung[],2,FALSE)</f>
        <v xml:space="preserve">4    soziale Sicherung </v>
      </c>
      <c r="F2879" s="19" t="str">
        <f>LEFT(tabDaten[[#This Row],[Gld]],2) &amp; "    " &amp;VLOOKUP((tabDaten[[#This Row],[MandNr]]&amp;"x"&amp;LEFT(tabDaten[[#This Row],[Gld]],2)),tabGliederung[],2,FALSE)</f>
        <v>43    soziale Einrichtungen  (ohne Einrichtungen der Jugendhilfe)</v>
      </c>
      <c r="G287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79" s="19" t="str">
        <f>LEFT(tabDaten[[#This Row],[Gld]],4) &amp; "    " &amp;VLOOKUP((tabDaten[[#This Row],[MandNr]]&amp;"x"&amp;LEFT(tabDaten[[#This Row],[Gld]],4)),tabGliederung[],2,FALSE)</f>
        <v xml:space="preserve">4360    Unterbringung Asylbewerber/Obdachlose </v>
      </c>
      <c r="I2879" s="19" t="str">
        <f>IF(OR(LEFT(tabDaten[[#This Row],[Grp]],1)*1=3,LEFT(tabDaten[[#This Row],[Grp]],1)*1=9),LEFT(tabDaten[[#This Row],[Grp]],2),LEFT(tabDaten[[#This Row],[Grp]],1))</f>
        <v>5</v>
      </c>
      <c r="J2879" s="19" t="str">
        <f>VLOOKUP(tabDaten[[#This Row],[GrpKurz]],tabGruppierung[],2,FALSE)</f>
        <v>A   Sächlicher Verwaltungs- und Betriebsaufwand</v>
      </c>
      <c r="K287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4360-540000/46    Treschklinger Str. 1   </v>
      </c>
      <c r="L2879" s="20">
        <f>IF(OR(tabDaten[[#This Row],[art]]="00",tabDaten[[#This Row],[art]]="10"),tabDaten[[#This Row],[Plan]],tabDaten[[#This Row],[Plan]]*-1)</f>
        <v>0</v>
      </c>
      <c r="M2879" s="21">
        <f>IF(OR(tabDaten[[#This Row],[art]]="00",tabDaten[[#This Row],[art]]="10",tabDaten[[#This Row],[art]]="60",tabDaten[[#This Row],[art]]="70"),tabDaten[[#This Row],[Rechnung]],tabDaten[[#This Row],[Rechnung]]*-1)</f>
        <v>-3878</v>
      </c>
      <c r="N2879" s="44">
        <v>1</v>
      </c>
      <c r="O2879" s="45" t="s">
        <v>1336</v>
      </c>
      <c r="P2879" s="45" t="s">
        <v>1199</v>
      </c>
      <c r="Q2879" s="45" t="s">
        <v>1775</v>
      </c>
      <c r="R2879" s="45" t="s">
        <v>1233</v>
      </c>
      <c r="S2879" s="45" t="s">
        <v>1546</v>
      </c>
      <c r="T2879" s="44" t="s">
        <v>1987</v>
      </c>
      <c r="U2879" s="46">
        <v>0</v>
      </c>
      <c r="V2879" s="46">
        <v>3878</v>
      </c>
    </row>
    <row r="2880" spans="2:22" x14ac:dyDescent="0.2">
      <c r="B2880" s="19" t="str">
        <f>IF(tabDaten[[#This Row],[MandNr]]="","Fehler",IF(tabDaten[[#This Row],[MandNr]]=1,"1 Stadt Bad Rappenau","2 Eigenbetrieb Stadtenwässerung"))</f>
        <v>1 Stadt Bad Rappenau</v>
      </c>
      <c r="C2880" s="19" t="str">
        <f>IF(OR(tabDaten[[#This Row],[art]]="00",tabDaten[[#This Row],[art]]="01",tabDaten[[#This Row],[art]]="60",tabDaten[[#This Row],[art]]="61"),"0 Verwaltungshaushalt","1 Vermögenshaushalt")</f>
        <v>0 Verwaltungshaushalt</v>
      </c>
      <c r="D2880" s="19" t="str">
        <f>VLOOKUP(tabDaten[[#This Row],[art]],tabKontenart[],2,FALSE)</f>
        <v>01 Ausgaben VerwaltungsHH</v>
      </c>
      <c r="E2880" s="19" t="str">
        <f>LEFT(tabDaten[[#This Row],[Gld]],1) &amp; "    " &amp;VLOOKUP((tabDaten[[#This Row],[MandNr]]&amp;"x"&amp;LEFT(tabDaten[[#This Row],[Gld]],1)),tabGliederung[],2,FALSE)</f>
        <v xml:space="preserve">4    soziale Sicherung </v>
      </c>
      <c r="F2880" s="19" t="str">
        <f>LEFT(tabDaten[[#This Row],[Gld]],2) &amp; "    " &amp;VLOOKUP((tabDaten[[#This Row],[MandNr]]&amp;"x"&amp;LEFT(tabDaten[[#This Row],[Gld]],2)),tabGliederung[],2,FALSE)</f>
        <v>43    soziale Einrichtungen  (ohne Einrichtungen der Jugendhilfe)</v>
      </c>
      <c r="G288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80" s="19" t="str">
        <f>LEFT(tabDaten[[#This Row],[Gld]],4) &amp; "    " &amp;VLOOKUP((tabDaten[[#This Row],[MandNr]]&amp;"x"&amp;LEFT(tabDaten[[#This Row],[Gld]],4)),tabGliederung[],2,FALSE)</f>
        <v xml:space="preserve">4360    Unterbringung Asylbewerber/Obdachlose </v>
      </c>
      <c r="I2880" s="19" t="str">
        <f>IF(OR(LEFT(tabDaten[[#This Row],[Grp]],1)*1=3,LEFT(tabDaten[[#This Row],[Grp]],1)*1=9),LEFT(tabDaten[[#This Row],[Grp]],2),LEFT(tabDaten[[#This Row],[Grp]],1))</f>
        <v>5</v>
      </c>
      <c r="J2880" s="19" t="str">
        <f>VLOOKUP(tabDaten[[#This Row],[GrpKurz]],tabGruppierung[],2,FALSE)</f>
        <v>A   Sächlicher Verwaltungs- und Betriebsaufwand</v>
      </c>
      <c r="K288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4360-540000/68    Am Dreschplatz 8 OG   </v>
      </c>
      <c r="L2880" s="20">
        <f>IF(OR(tabDaten[[#This Row],[art]]="00",tabDaten[[#This Row],[art]]="10"),tabDaten[[#This Row],[Plan]],tabDaten[[#This Row],[Plan]]*-1)</f>
        <v>0</v>
      </c>
      <c r="M2880" s="21">
        <f>IF(OR(tabDaten[[#This Row],[art]]="00",tabDaten[[#This Row],[art]]="10",tabDaten[[#This Row],[art]]="60",tabDaten[[#This Row],[art]]="70"),tabDaten[[#This Row],[Rechnung]],tabDaten[[#This Row],[Rechnung]]*-1)</f>
        <v>-8370.92</v>
      </c>
      <c r="N2880" s="44">
        <v>1</v>
      </c>
      <c r="O2880" s="45" t="s">
        <v>1336</v>
      </c>
      <c r="P2880" s="45" t="s">
        <v>1199</v>
      </c>
      <c r="Q2880" s="45" t="s">
        <v>1775</v>
      </c>
      <c r="R2880" s="45" t="s">
        <v>1356</v>
      </c>
      <c r="S2880" s="45" t="s">
        <v>1546</v>
      </c>
      <c r="T2880" s="44" t="s">
        <v>2092</v>
      </c>
      <c r="U2880" s="46">
        <v>0</v>
      </c>
      <c r="V2880" s="46">
        <v>8370.92</v>
      </c>
    </row>
    <row r="2881" spans="2:22" x14ac:dyDescent="0.2">
      <c r="B2881" s="19" t="str">
        <f>IF(tabDaten[[#This Row],[MandNr]]="","Fehler",IF(tabDaten[[#This Row],[MandNr]]=1,"1 Stadt Bad Rappenau","2 Eigenbetrieb Stadtenwässerung"))</f>
        <v>1 Stadt Bad Rappenau</v>
      </c>
      <c r="C2881" s="19" t="str">
        <f>IF(OR(tabDaten[[#This Row],[art]]="00",tabDaten[[#This Row],[art]]="01",tabDaten[[#This Row],[art]]="60",tabDaten[[#This Row],[art]]="61"),"0 Verwaltungshaushalt","1 Vermögenshaushalt")</f>
        <v>0 Verwaltungshaushalt</v>
      </c>
      <c r="D2881" s="19" t="str">
        <f>VLOOKUP(tabDaten[[#This Row],[art]],tabKontenart[],2,FALSE)</f>
        <v>01 Ausgaben VerwaltungsHH</v>
      </c>
      <c r="E2881" s="19" t="str">
        <f>LEFT(tabDaten[[#This Row],[Gld]],1) &amp; "    " &amp;VLOOKUP((tabDaten[[#This Row],[MandNr]]&amp;"x"&amp;LEFT(tabDaten[[#This Row],[Gld]],1)),tabGliederung[],2,FALSE)</f>
        <v xml:space="preserve">4    soziale Sicherung </v>
      </c>
      <c r="F2881" s="19" t="str">
        <f>LEFT(tabDaten[[#This Row],[Gld]],2) &amp; "    " &amp;VLOOKUP((tabDaten[[#This Row],[MandNr]]&amp;"x"&amp;LEFT(tabDaten[[#This Row],[Gld]],2)),tabGliederung[],2,FALSE)</f>
        <v>43    soziale Einrichtungen  (ohne Einrichtungen der Jugendhilfe)</v>
      </c>
      <c r="G288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81" s="19" t="str">
        <f>LEFT(tabDaten[[#This Row],[Gld]],4) &amp; "    " &amp;VLOOKUP((tabDaten[[#This Row],[MandNr]]&amp;"x"&amp;LEFT(tabDaten[[#This Row],[Gld]],4)),tabGliederung[],2,FALSE)</f>
        <v xml:space="preserve">4360    Unterbringung Asylbewerber/Obdachlose </v>
      </c>
      <c r="I2881" s="19" t="str">
        <f>IF(OR(LEFT(tabDaten[[#This Row],[Grp]],1)*1=3,LEFT(tabDaten[[#This Row],[Grp]],1)*1=9),LEFT(tabDaten[[#This Row],[Grp]],2),LEFT(tabDaten[[#This Row],[Grp]],1))</f>
        <v>5</v>
      </c>
      <c r="J2881" s="19" t="str">
        <f>VLOOKUP(tabDaten[[#This Row],[GrpKurz]],tabGruppierung[],2,FALSE)</f>
        <v>A   Sächlicher Verwaltungs- und Betriebsaufwand</v>
      </c>
      <c r="K288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4360-540000/76    Neckarstr. 36 OG/DG   </v>
      </c>
      <c r="L2881" s="20">
        <f>IF(OR(tabDaten[[#This Row],[art]]="00",tabDaten[[#This Row],[art]]="10"),tabDaten[[#This Row],[Plan]],tabDaten[[#This Row],[Plan]]*-1)</f>
        <v>0</v>
      </c>
      <c r="M2881" s="21">
        <f>IF(OR(tabDaten[[#This Row],[art]]="00",tabDaten[[#This Row],[art]]="10",tabDaten[[#This Row],[art]]="60",tabDaten[[#This Row],[art]]="70"),tabDaten[[#This Row],[Rechnung]],tabDaten[[#This Row],[Rechnung]]*-1)</f>
        <v>-10162.469999999999</v>
      </c>
      <c r="N2881" s="44">
        <v>1</v>
      </c>
      <c r="O2881" s="45" t="s">
        <v>1336</v>
      </c>
      <c r="P2881" s="45" t="s">
        <v>1199</v>
      </c>
      <c r="Q2881" s="45" t="s">
        <v>1775</v>
      </c>
      <c r="R2881" s="45" t="s">
        <v>1392</v>
      </c>
      <c r="S2881" s="45" t="s">
        <v>1546</v>
      </c>
      <c r="T2881" s="44" t="s">
        <v>2191</v>
      </c>
      <c r="U2881" s="46">
        <v>0</v>
      </c>
      <c r="V2881" s="46">
        <v>10162.469999999999</v>
      </c>
    </row>
    <row r="2882" spans="2:22" x14ac:dyDescent="0.2">
      <c r="B2882" s="19" t="str">
        <f>IF(tabDaten[[#This Row],[MandNr]]="","Fehler",IF(tabDaten[[#This Row],[MandNr]]=1,"1 Stadt Bad Rappenau","2 Eigenbetrieb Stadtenwässerung"))</f>
        <v>1 Stadt Bad Rappenau</v>
      </c>
      <c r="C2882" s="19" t="str">
        <f>IF(OR(tabDaten[[#This Row],[art]]="00",tabDaten[[#This Row],[art]]="01",tabDaten[[#This Row],[art]]="60",tabDaten[[#This Row],[art]]="61"),"0 Verwaltungshaushalt","1 Vermögenshaushalt")</f>
        <v>0 Verwaltungshaushalt</v>
      </c>
      <c r="D2882" s="19" t="str">
        <f>VLOOKUP(tabDaten[[#This Row],[art]],tabKontenart[],2,FALSE)</f>
        <v>01 Ausgaben VerwaltungsHH</v>
      </c>
      <c r="E2882" s="19" t="str">
        <f>LEFT(tabDaten[[#This Row],[Gld]],1) &amp; "    " &amp;VLOOKUP((tabDaten[[#This Row],[MandNr]]&amp;"x"&amp;LEFT(tabDaten[[#This Row],[Gld]],1)),tabGliederung[],2,FALSE)</f>
        <v xml:space="preserve">4    soziale Sicherung </v>
      </c>
      <c r="F2882" s="19" t="str">
        <f>LEFT(tabDaten[[#This Row],[Gld]],2) &amp; "    " &amp;VLOOKUP((tabDaten[[#This Row],[MandNr]]&amp;"x"&amp;LEFT(tabDaten[[#This Row],[Gld]],2)),tabGliederung[],2,FALSE)</f>
        <v>43    soziale Einrichtungen  (ohne Einrichtungen der Jugendhilfe)</v>
      </c>
      <c r="G288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82" s="19" t="str">
        <f>LEFT(tabDaten[[#This Row],[Gld]],4) &amp; "    " &amp;VLOOKUP((tabDaten[[#This Row],[MandNr]]&amp;"x"&amp;LEFT(tabDaten[[#This Row],[Gld]],4)),tabGliederung[],2,FALSE)</f>
        <v xml:space="preserve">4360    Unterbringung Asylbewerber/Obdachlose </v>
      </c>
      <c r="I2882" s="19" t="str">
        <f>IF(OR(LEFT(tabDaten[[#This Row],[Grp]],1)*1=3,LEFT(tabDaten[[#This Row],[Grp]],1)*1=9),LEFT(tabDaten[[#This Row],[Grp]],2),LEFT(tabDaten[[#This Row],[Grp]],1))</f>
        <v>6</v>
      </c>
      <c r="J2882" s="19" t="str">
        <f>VLOOKUP(tabDaten[[#This Row],[GrpKurz]],tabGruppierung[],2,FALSE)</f>
        <v>A   Sächlicher Verwaltungs- und Betriebsaufwand</v>
      </c>
      <c r="K288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4360-637000/10    Projekt Gemeinsam in Vielfalt   </v>
      </c>
      <c r="L2882" s="20">
        <f>IF(OR(tabDaten[[#This Row],[art]]="00",tabDaten[[#This Row],[art]]="10"),tabDaten[[#This Row],[Plan]],tabDaten[[#This Row],[Plan]]*-1)</f>
        <v>0</v>
      </c>
      <c r="M2882" s="21">
        <f>IF(OR(tabDaten[[#This Row],[art]]="00",tabDaten[[#This Row],[art]]="10",tabDaten[[#This Row],[art]]="60",tabDaten[[#This Row],[art]]="70"),tabDaten[[#This Row],[Rechnung]],tabDaten[[#This Row],[Rechnung]]*-1)</f>
        <v>-399.09</v>
      </c>
      <c r="N2882" s="44">
        <v>1</v>
      </c>
      <c r="O2882" s="45" t="s">
        <v>1336</v>
      </c>
      <c r="P2882" s="45" t="s">
        <v>1199</v>
      </c>
      <c r="Q2882" s="45" t="s">
        <v>1746</v>
      </c>
      <c r="R2882" s="45" t="s">
        <v>1024</v>
      </c>
      <c r="S2882" s="45" t="s">
        <v>1546</v>
      </c>
      <c r="T2882" s="44" t="s">
        <v>2093</v>
      </c>
      <c r="U2882" s="46">
        <v>0</v>
      </c>
      <c r="V2882" s="46">
        <v>399.09</v>
      </c>
    </row>
    <row r="2883" spans="2:22" x14ac:dyDescent="0.2">
      <c r="B2883" s="19" t="str">
        <f>IF(tabDaten[[#This Row],[MandNr]]="","Fehler",IF(tabDaten[[#This Row],[MandNr]]=1,"1 Stadt Bad Rappenau","2 Eigenbetrieb Stadtenwässerung"))</f>
        <v>1 Stadt Bad Rappenau</v>
      </c>
      <c r="C2883" s="19" t="str">
        <f>IF(OR(tabDaten[[#This Row],[art]]="00",tabDaten[[#This Row],[art]]="01",tabDaten[[#This Row],[art]]="60",tabDaten[[#This Row],[art]]="61"),"0 Verwaltungshaushalt","1 Vermögenshaushalt")</f>
        <v>0 Verwaltungshaushalt</v>
      </c>
      <c r="D2883" s="19" t="str">
        <f>VLOOKUP(tabDaten[[#This Row],[art]],tabKontenart[],2,FALSE)</f>
        <v>01 Ausgaben VerwaltungsHH</v>
      </c>
      <c r="E2883" s="19" t="str">
        <f>LEFT(tabDaten[[#This Row],[Gld]],1) &amp; "    " &amp;VLOOKUP((tabDaten[[#This Row],[MandNr]]&amp;"x"&amp;LEFT(tabDaten[[#This Row],[Gld]],1)),tabGliederung[],2,FALSE)</f>
        <v xml:space="preserve">4    soziale Sicherung </v>
      </c>
      <c r="F2883" s="19" t="str">
        <f>LEFT(tabDaten[[#This Row],[Gld]],2) &amp; "    " &amp;VLOOKUP((tabDaten[[#This Row],[MandNr]]&amp;"x"&amp;LEFT(tabDaten[[#This Row],[Gld]],2)),tabGliederung[],2,FALSE)</f>
        <v>43    soziale Einrichtungen  (ohne Einrichtungen der Jugendhilfe)</v>
      </c>
      <c r="G288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83" s="19" t="str">
        <f>LEFT(tabDaten[[#This Row],[Gld]],4) &amp; "    " &amp;VLOOKUP((tabDaten[[#This Row],[MandNr]]&amp;"x"&amp;LEFT(tabDaten[[#This Row],[Gld]],4)),tabGliederung[],2,FALSE)</f>
        <v xml:space="preserve">4360    Unterbringung Asylbewerber/Obdachlose </v>
      </c>
      <c r="I2883" s="19" t="str">
        <f>IF(OR(LEFT(tabDaten[[#This Row],[Grp]],1)*1=3,LEFT(tabDaten[[#This Row],[Grp]],1)*1=9),LEFT(tabDaten[[#This Row],[Grp]],2),LEFT(tabDaten[[#This Row],[Grp]],1))</f>
        <v>6</v>
      </c>
      <c r="J2883" s="19" t="str">
        <f>VLOOKUP(tabDaten[[#This Row],[GrpKurz]],tabGruppierung[],2,FALSE)</f>
        <v>A   Sächlicher Verwaltungs- und Betriebsaufwand</v>
      </c>
      <c r="K288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4360-637000/20    Über Spenden finanziert   </v>
      </c>
      <c r="L2883" s="20">
        <f>IF(OR(tabDaten[[#This Row],[art]]="00",tabDaten[[#This Row],[art]]="10"),tabDaten[[#This Row],[Plan]],tabDaten[[#This Row],[Plan]]*-1)</f>
        <v>0</v>
      </c>
      <c r="M2883" s="21">
        <f>IF(OR(tabDaten[[#This Row],[art]]="00",tabDaten[[#This Row],[art]]="10",tabDaten[[#This Row],[art]]="60",tabDaten[[#This Row],[art]]="70"),tabDaten[[#This Row],[Rechnung]],tabDaten[[#This Row],[Rechnung]]*-1)</f>
        <v>-835.26</v>
      </c>
      <c r="N2883" s="44">
        <v>1</v>
      </c>
      <c r="O2883" s="45" t="s">
        <v>1336</v>
      </c>
      <c r="P2883" s="45" t="s">
        <v>1199</v>
      </c>
      <c r="Q2883" s="45" t="s">
        <v>1746</v>
      </c>
      <c r="R2883" s="45" t="s">
        <v>1058</v>
      </c>
      <c r="S2883" s="45" t="s">
        <v>1546</v>
      </c>
      <c r="T2883" s="44" t="s">
        <v>2094</v>
      </c>
      <c r="U2883" s="46">
        <v>0</v>
      </c>
      <c r="V2883" s="46">
        <v>835.26</v>
      </c>
    </row>
    <row r="2884" spans="2:22" x14ac:dyDescent="0.2">
      <c r="B2884" s="19" t="str">
        <f>IF(tabDaten[[#This Row],[MandNr]]="","Fehler",IF(tabDaten[[#This Row],[MandNr]]=1,"1 Stadt Bad Rappenau","2 Eigenbetrieb Stadtenwässerung"))</f>
        <v>1 Stadt Bad Rappenau</v>
      </c>
      <c r="C2884" s="19" t="str">
        <f>IF(OR(tabDaten[[#This Row],[art]]="00",tabDaten[[#This Row],[art]]="01",tabDaten[[#This Row],[art]]="60",tabDaten[[#This Row],[art]]="61"),"0 Verwaltungshaushalt","1 Vermögenshaushalt")</f>
        <v>0 Verwaltungshaushalt</v>
      </c>
      <c r="D2884" s="19" t="str">
        <f>VLOOKUP(tabDaten[[#This Row],[art]],tabKontenart[],2,FALSE)</f>
        <v>01 Ausgaben VerwaltungsHH</v>
      </c>
      <c r="E2884" s="19" t="str">
        <f>LEFT(tabDaten[[#This Row],[Gld]],1) &amp; "    " &amp;VLOOKUP((tabDaten[[#This Row],[MandNr]]&amp;"x"&amp;LEFT(tabDaten[[#This Row],[Gld]],1)),tabGliederung[],2,FALSE)</f>
        <v xml:space="preserve">4    soziale Sicherung </v>
      </c>
      <c r="F2884" s="19" t="str">
        <f>LEFT(tabDaten[[#This Row],[Gld]],2) &amp; "    " &amp;VLOOKUP((tabDaten[[#This Row],[MandNr]]&amp;"x"&amp;LEFT(tabDaten[[#This Row],[Gld]],2)),tabGliederung[],2,FALSE)</f>
        <v>43    soziale Einrichtungen  (ohne Einrichtungen der Jugendhilfe)</v>
      </c>
      <c r="G288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84" s="19" t="str">
        <f>LEFT(tabDaten[[#This Row],[Gld]],4) &amp; "    " &amp;VLOOKUP((tabDaten[[#This Row],[MandNr]]&amp;"x"&amp;LEFT(tabDaten[[#This Row],[Gld]],4)),tabGliederung[],2,FALSE)</f>
        <v xml:space="preserve">4360    Unterbringung Asylbewerber/Obdachlose </v>
      </c>
      <c r="I2884" s="19" t="str">
        <f>IF(OR(LEFT(tabDaten[[#This Row],[Grp]],1)*1=3,LEFT(tabDaten[[#This Row],[Grp]],1)*1=9),LEFT(tabDaten[[#This Row],[Grp]],2),LEFT(tabDaten[[#This Row],[Grp]],1))</f>
        <v>6</v>
      </c>
      <c r="J2884" s="19" t="str">
        <f>VLOOKUP(tabDaten[[#This Row],[GrpKurz]],tabGruppierung[],2,FALSE)</f>
        <v>A   Sächlicher Verwaltungs- und Betriebsaufwand</v>
      </c>
      <c r="K288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4360-637000/30    Städtische Mittel   </v>
      </c>
      <c r="L2884" s="20">
        <f>IF(OR(tabDaten[[#This Row],[art]]="00",tabDaten[[#This Row],[art]]="10"),tabDaten[[#This Row],[Plan]],tabDaten[[#This Row],[Plan]]*-1)</f>
        <v>0</v>
      </c>
      <c r="M2884" s="21">
        <f>IF(OR(tabDaten[[#This Row],[art]]="00",tabDaten[[#This Row],[art]]="10",tabDaten[[#This Row],[art]]="60",tabDaten[[#This Row],[art]]="70"),tabDaten[[#This Row],[Rechnung]],tabDaten[[#This Row],[Rechnung]]*-1)</f>
        <v>-3816.51</v>
      </c>
      <c r="N2884" s="44">
        <v>1</v>
      </c>
      <c r="O2884" s="45" t="s">
        <v>1336</v>
      </c>
      <c r="P2884" s="45" t="s">
        <v>1199</v>
      </c>
      <c r="Q2884" s="45" t="s">
        <v>1746</v>
      </c>
      <c r="R2884" s="45" t="s">
        <v>1111</v>
      </c>
      <c r="S2884" s="45" t="s">
        <v>1546</v>
      </c>
      <c r="T2884" s="44" t="s">
        <v>2095</v>
      </c>
      <c r="U2884" s="46">
        <v>0</v>
      </c>
      <c r="V2884" s="46">
        <v>3816.51</v>
      </c>
    </row>
    <row r="2885" spans="2:22" x14ac:dyDescent="0.2">
      <c r="B2885" s="19" t="str">
        <f>IF(tabDaten[[#This Row],[MandNr]]="","Fehler",IF(tabDaten[[#This Row],[MandNr]]=1,"1 Stadt Bad Rappenau","2 Eigenbetrieb Stadtenwässerung"))</f>
        <v>1 Stadt Bad Rappenau</v>
      </c>
      <c r="C2885" s="19" t="str">
        <f>IF(OR(tabDaten[[#This Row],[art]]="00",tabDaten[[#This Row],[art]]="01",tabDaten[[#This Row],[art]]="60",tabDaten[[#This Row],[art]]="61"),"0 Verwaltungshaushalt","1 Vermögenshaushalt")</f>
        <v>0 Verwaltungshaushalt</v>
      </c>
      <c r="D2885" s="19" t="str">
        <f>VLOOKUP(tabDaten[[#This Row],[art]],tabKontenart[],2,FALSE)</f>
        <v>01 Ausgaben VerwaltungsHH</v>
      </c>
      <c r="E2885" s="19" t="str">
        <f>LEFT(tabDaten[[#This Row],[Gld]],1) &amp; "    " &amp;VLOOKUP((tabDaten[[#This Row],[MandNr]]&amp;"x"&amp;LEFT(tabDaten[[#This Row],[Gld]],1)),tabGliederung[],2,FALSE)</f>
        <v xml:space="preserve">4    soziale Sicherung </v>
      </c>
      <c r="F2885" s="19" t="str">
        <f>LEFT(tabDaten[[#This Row],[Gld]],2) &amp; "    " &amp;VLOOKUP((tabDaten[[#This Row],[MandNr]]&amp;"x"&amp;LEFT(tabDaten[[#This Row],[Gld]],2)),tabGliederung[],2,FALSE)</f>
        <v>43    soziale Einrichtungen  (ohne Einrichtungen der Jugendhilfe)</v>
      </c>
      <c r="G288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85" s="19" t="str">
        <f>LEFT(tabDaten[[#This Row],[Gld]],4) &amp; "    " &amp;VLOOKUP((tabDaten[[#This Row],[MandNr]]&amp;"x"&amp;LEFT(tabDaten[[#This Row],[Gld]],4)),tabGliederung[],2,FALSE)</f>
        <v xml:space="preserve">4360    Unterbringung Asylbewerber/Obdachlose </v>
      </c>
      <c r="I2885" s="19" t="str">
        <f>IF(OR(LEFT(tabDaten[[#This Row],[Grp]],1)*1=3,LEFT(tabDaten[[#This Row],[Grp]],1)*1=9),LEFT(tabDaten[[#This Row],[Grp]],2),LEFT(tabDaten[[#This Row],[Grp]],1))</f>
        <v>6</v>
      </c>
      <c r="J2885" s="19" t="str">
        <f>VLOOKUP(tabDaten[[#This Row],[GrpKurz]],tabGruppierung[],2,FALSE)</f>
        <v>A   Sächlicher Verwaltungs- und Betriebsaufwand</v>
      </c>
      <c r="K288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4360-679000/10    Bauhof   </v>
      </c>
      <c r="L2885" s="20">
        <f>IF(OR(tabDaten[[#This Row],[art]]="00",tabDaten[[#This Row],[art]]="10"),tabDaten[[#This Row],[Plan]],tabDaten[[#This Row],[Plan]]*-1)</f>
        <v>0</v>
      </c>
      <c r="M2885" s="21">
        <f>IF(OR(tabDaten[[#This Row],[art]]="00",tabDaten[[#This Row],[art]]="10",tabDaten[[#This Row],[art]]="60",tabDaten[[#This Row],[art]]="70"),tabDaten[[#This Row],[Rechnung]],tabDaten[[#This Row],[Rechnung]]*-1)</f>
        <v>-4826.6499999999996</v>
      </c>
      <c r="N2885" s="44">
        <v>1</v>
      </c>
      <c r="O2885" s="45" t="s">
        <v>1336</v>
      </c>
      <c r="P2885" s="45" t="s">
        <v>1199</v>
      </c>
      <c r="Q2885" s="45" t="s">
        <v>1728</v>
      </c>
      <c r="R2885" s="45" t="s">
        <v>1024</v>
      </c>
      <c r="S2885" s="45" t="s">
        <v>1546</v>
      </c>
      <c r="T2885" s="44" t="s">
        <v>1924</v>
      </c>
      <c r="U2885" s="46">
        <v>0</v>
      </c>
      <c r="V2885" s="46">
        <v>4826.6499999999996</v>
      </c>
    </row>
    <row r="2886" spans="2:22" x14ac:dyDescent="0.2">
      <c r="B2886" s="19" t="str">
        <f>IF(tabDaten[[#This Row],[MandNr]]="","Fehler",IF(tabDaten[[#This Row],[MandNr]]=1,"1 Stadt Bad Rappenau","2 Eigenbetrieb Stadtenwässerung"))</f>
        <v>1 Stadt Bad Rappenau</v>
      </c>
      <c r="C2886" s="19" t="str">
        <f>IF(OR(tabDaten[[#This Row],[art]]="00",tabDaten[[#This Row],[art]]="01",tabDaten[[#This Row],[art]]="60",tabDaten[[#This Row],[art]]="61"),"0 Verwaltungshaushalt","1 Vermögenshaushalt")</f>
        <v>0 Verwaltungshaushalt</v>
      </c>
      <c r="D2886" s="19" t="str">
        <f>VLOOKUP(tabDaten[[#This Row],[art]],tabKontenart[],2,FALSE)</f>
        <v>01 Ausgaben VerwaltungsHH</v>
      </c>
      <c r="E2886" s="19" t="str">
        <f>LEFT(tabDaten[[#This Row],[Gld]],1) &amp; "    " &amp;VLOOKUP((tabDaten[[#This Row],[MandNr]]&amp;"x"&amp;LEFT(tabDaten[[#This Row],[Gld]],1)),tabGliederung[],2,FALSE)</f>
        <v xml:space="preserve">4    soziale Sicherung </v>
      </c>
      <c r="F2886" s="19" t="str">
        <f>LEFT(tabDaten[[#This Row],[Gld]],2) &amp; "    " &amp;VLOOKUP((tabDaten[[#This Row],[MandNr]]&amp;"x"&amp;LEFT(tabDaten[[#This Row],[Gld]],2)),tabGliederung[],2,FALSE)</f>
        <v>43    soziale Einrichtungen  (ohne Einrichtungen der Jugendhilfe)</v>
      </c>
      <c r="G288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436    soziale Einrichtungen Aussiedler und Ausländer</v>
      </c>
      <c r="H2886" s="19" t="str">
        <f>LEFT(tabDaten[[#This Row],[Gld]],4) &amp; "    " &amp;VLOOKUP((tabDaten[[#This Row],[MandNr]]&amp;"x"&amp;LEFT(tabDaten[[#This Row],[Gld]],4)),tabGliederung[],2,FALSE)</f>
        <v xml:space="preserve">4360    Unterbringung Asylbewerber/Obdachlose </v>
      </c>
      <c r="I2886" s="19" t="str">
        <f>IF(OR(LEFT(tabDaten[[#This Row],[Grp]],1)*1=3,LEFT(tabDaten[[#This Row],[Grp]],1)*1=9),LEFT(tabDaten[[#This Row],[Grp]],2),LEFT(tabDaten[[#This Row],[Grp]],1))</f>
        <v>6</v>
      </c>
      <c r="J2886" s="19" t="str">
        <f>VLOOKUP(tabDaten[[#This Row],[GrpKurz]],tabGruppierung[],2,FALSE)</f>
        <v>A   Sächlicher Verwaltungs- und Betriebsaufwand</v>
      </c>
      <c r="K288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4360-679000/30    Verwaltungskosten (Personal + Sachkosten)  </v>
      </c>
      <c r="L2886" s="20">
        <f>IF(OR(tabDaten[[#This Row],[art]]="00",tabDaten[[#This Row],[art]]="10"),tabDaten[[#This Row],[Plan]],tabDaten[[#This Row],[Plan]]*-1)</f>
        <v>0</v>
      </c>
      <c r="M2886" s="21">
        <f>IF(OR(tabDaten[[#This Row],[art]]="00",tabDaten[[#This Row],[art]]="10",tabDaten[[#This Row],[art]]="60",tabDaten[[#This Row],[art]]="70"),tabDaten[[#This Row],[Rechnung]],tabDaten[[#This Row],[Rechnung]]*-1)</f>
        <v>-10507.81</v>
      </c>
      <c r="N2886" s="44">
        <v>1</v>
      </c>
      <c r="O2886" s="45" t="s">
        <v>1336</v>
      </c>
      <c r="P2886" s="45" t="s">
        <v>1199</v>
      </c>
      <c r="Q2886" s="45" t="s">
        <v>1728</v>
      </c>
      <c r="R2886" s="45" t="s">
        <v>1111</v>
      </c>
      <c r="S2886" s="45" t="s">
        <v>1546</v>
      </c>
      <c r="T2886" s="44" t="s">
        <v>1939</v>
      </c>
      <c r="U2886" s="46">
        <v>0</v>
      </c>
      <c r="V2886" s="46">
        <v>10507.81</v>
      </c>
    </row>
    <row r="2887" spans="2:22" x14ac:dyDescent="0.2">
      <c r="B2887" s="19" t="str">
        <f>IF(tabDaten[[#This Row],[MandNr]]="","Fehler",IF(tabDaten[[#This Row],[MandNr]]=1,"1 Stadt Bad Rappenau","2 Eigenbetrieb Stadtenwässerung"))</f>
        <v>1 Stadt Bad Rappenau</v>
      </c>
      <c r="C2887" s="19" t="str">
        <f>IF(OR(tabDaten[[#This Row],[art]]="00",tabDaten[[#This Row],[art]]="01",tabDaten[[#This Row],[art]]="60",tabDaten[[#This Row],[art]]="61"),"0 Verwaltungshaushalt","1 Vermögenshaushalt")</f>
        <v>0 Verwaltungshaushalt</v>
      </c>
      <c r="D2887" s="19" t="str">
        <f>VLOOKUP(tabDaten[[#This Row],[art]],tabKontenart[],2,FALSE)</f>
        <v>01 Ausgaben VerwaltungsHH</v>
      </c>
      <c r="E2887" s="19" t="str">
        <f>LEFT(tabDaten[[#This Row],[Gld]],1) &amp; "    " &amp;VLOOKUP((tabDaten[[#This Row],[MandNr]]&amp;"x"&amp;LEFT(tabDaten[[#This Row],[Gld]],1)),tabGliederung[],2,FALSE)</f>
        <v xml:space="preserve">4    soziale Sicherung </v>
      </c>
      <c r="F2887" s="19" t="str">
        <f>LEFT(tabDaten[[#This Row],[Gld]],2) &amp; "    " &amp;VLOOKUP((tabDaten[[#This Row],[MandNr]]&amp;"x"&amp;LEFT(tabDaten[[#This Row],[Gld]],2)),tabGliederung[],2,FALSE)</f>
        <v>46    Einrichtungen der Jugendhilfe,  Jugendarbeit</v>
      </c>
      <c r="G288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887" s="19" t="str">
        <f>LEFT(tabDaten[[#This Row],[Gld]],4) &amp; "    " &amp;VLOOKUP((tabDaten[[#This Row],[MandNr]]&amp;"x"&amp;LEFT(tabDaten[[#This Row],[Gld]],4)),tabGliederung[],2,FALSE)</f>
        <v>4600    Einrichtungen der Jugendarbeit, Jugendhaus</v>
      </c>
      <c r="I2887" s="19" t="str">
        <f>IF(OR(LEFT(tabDaten[[#This Row],[Grp]],1)*1=3,LEFT(tabDaten[[#This Row],[Grp]],1)*1=9),LEFT(tabDaten[[#This Row],[Grp]],2),LEFT(tabDaten[[#This Row],[Grp]],1))</f>
        <v>6</v>
      </c>
      <c r="J2887" s="19" t="str">
        <f>VLOOKUP(tabDaten[[#This Row],[GrpKurz]],tabGruppierung[],2,FALSE)</f>
        <v>A   Sächlicher Verwaltungs- und Betriebsaufwand</v>
      </c>
      <c r="K288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4600-635000/10    Projekt schöne Ferienwochen   </v>
      </c>
      <c r="L2887" s="20">
        <f>IF(OR(tabDaten[[#This Row],[art]]="00",tabDaten[[#This Row],[art]]="10"),tabDaten[[#This Row],[Plan]],tabDaten[[#This Row],[Plan]]*-1)</f>
        <v>0</v>
      </c>
      <c r="M2887" s="21">
        <f>IF(OR(tabDaten[[#This Row],[art]]="00",tabDaten[[#This Row],[art]]="10",tabDaten[[#This Row],[art]]="60",tabDaten[[#This Row],[art]]="70"),tabDaten[[#This Row],[Rechnung]],tabDaten[[#This Row],[Rechnung]]*-1)</f>
        <v>-9536.74</v>
      </c>
      <c r="N2887" s="44">
        <v>1</v>
      </c>
      <c r="O2887" s="45" t="s">
        <v>1336</v>
      </c>
      <c r="P2887" s="45" t="s">
        <v>1234</v>
      </c>
      <c r="Q2887" s="45" t="s">
        <v>1745</v>
      </c>
      <c r="R2887" s="45" t="s">
        <v>1024</v>
      </c>
      <c r="S2887" s="45" t="s">
        <v>1546</v>
      </c>
      <c r="T2887" s="44" t="s">
        <v>2194</v>
      </c>
      <c r="U2887" s="46">
        <v>0</v>
      </c>
      <c r="V2887" s="46">
        <v>9536.74</v>
      </c>
    </row>
    <row r="2888" spans="2:22" x14ac:dyDescent="0.2">
      <c r="B2888" s="19" t="str">
        <f>IF(tabDaten[[#This Row],[MandNr]]="","Fehler",IF(tabDaten[[#This Row],[MandNr]]=1,"1 Stadt Bad Rappenau","2 Eigenbetrieb Stadtenwässerung"))</f>
        <v>1 Stadt Bad Rappenau</v>
      </c>
      <c r="C2888" s="19" t="str">
        <f>IF(OR(tabDaten[[#This Row],[art]]="00",tabDaten[[#This Row],[art]]="01",tabDaten[[#This Row],[art]]="60",tabDaten[[#This Row],[art]]="61"),"0 Verwaltungshaushalt","1 Vermögenshaushalt")</f>
        <v>0 Verwaltungshaushalt</v>
      </c>
      <c r="D2888" s="19" t="str">
        <f>VLOOKUP(tabDaten[[#This Row],[art]],tabKontenart[],2,FALSE)</f>
        <v>01 Ausgaben VerwaltungsHH</v>
      </c>
      <c r="E2888" s="19" t="str">
        <f>LEFT(tabDaten[[#This Row],[Gld]],1) &amp; "    " &amp;VLOOKUP((tabDaten[[#This Row],[MandNr]]&amp;"x"&amp;LEFT(tabDaten[[#This Row],[Gld]],1)),tabGliederung[],2,FALSE)</f>
        <v xml:space="preserve">4    soziale Sicherung </v>
      </c>
      <c r="F2888" s="19" t="str">
        <f>LEFT(tabDaten[[#This Row],[Gld]],2) &amp; "    " &amp;VLOOKUP((tabDaten[[#This Row],[MandNr]]&amp;"x"&amp;LEFT(tabDaten[[#This Row],[Gld]],2)),tabGliederung[],2,FALSE)</f>
        <v>46    Einrichtungen der Jugendhilfe,  Jugendarbeit</v>
      </c>
      <c r="G288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888" s="19" t="str">
        <f>LEFT(tabDaten[[#This Row],[Gld]],4) &amp; "    " &amp;VLOOKUP((tabDaten[[#This Row],[MandNr]]&amp;"x"&amp;LEFT(tabDaten[[#This Row],[Gld]],4)),tabGliederung[],2,FALSE)</f>
        <v>4600    Einrichtungen der Jugendarbeit, Jugendhaus</v>
      </c>
      <c r="I2888" s="19" t="str">
        <f>IF(OR(LEFT(tabDaten[[#This Row],[Grp]],1)*1=3,LEFT(tabDaten[[#This Row],[Grp]],1)*1=9),LEFT(tabDaten[[#This Row],[Grp]],2),LEFT(tabDaten[[#This Row],[Grp]],1))</f>
        <v>6</v>
      </c>
      <c r="J2888" s="19" t="str">
        <f>VLOOKUP(tabDaten[[#This Row],[GrpKurz]],tabGruppierung[],2,FALSE)</f>
        <v>A   Sächlicher Verwaltungs- und Betriebsaufwand</v>
      </c>
      <c r="K288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4600-635000/20    Making Friends   </v>
      </c>
      <c r="L2888" s="20">
        <f>IF(OR(tabDaten[[#This Row],[art]]="00",tabDaten[[#This Row],[art]]="10"),tabDaten[[#This Row],[Plan]],tabDaten[[#This Row],[Plan]]*-1)</f>
        <v>0</v>
      </c>
      <c r="M2888" s="21">
        <f>IF(OR(tabDaten[[#This Row],[art]]="00",tabDaten[[#This Row],[art]]="10",tabDaten[[#This Row],[art]]="60",tabDaten[[#This Row],[art]]="70"),tabDaten[[#This Row],[Rechnung]],tabDaten[[#This Row],[Rechnung]]*-1)</f>
        <v>-4580.46</v>
      </c>
      <c r="N2888" s="44">
        <v>1</v>
      </c>
      <c r="O2888" s="45" t="s">
        <v>1336</v>
      </c>
      <c r="P2888" s="45" t="s">
        <v>1234</v>
      </c>
      <c r="Q2888" s="45" t="s">
        <v>1745</v>
      </c>
      <c r="R2888" s="45" t="s">
        <v>1058</v>
      </c>
      <c r="S2888" s="45" t="s">
        <v>1546</v>
      </c>
      <c r="T2888" s="44" t="s">
        <v>2283</v>
      </c>
      <c r="U2888" s="46">
        <v>0</v>
      </c>
      <c r="V2888" s="46">
        <v>4580.46</v>
      </c>
    </row>
    <row r="2889" spans="2:22" x14ac:dyDescent="0.2">
      <c r="B2889" s="19" t="str">
        <f>IF(tabDaten[[#This Row],[MandNr]]="","Fehler",IF(tabDaten[[#This Row],[MandNr]]=1,"1 Stadt Bad Rappenau","2 Eigenbetrieb Stadtenwässerung"))</f>
        <v>1 Stadt Bad Rappenau</v>
      </c>
      <c r="C2889" s="19" t="str">
        <f>IF(OR(tabDaten[[#This Row],[art]]="00",tabDaten[[#This Row],[art]]="01",tabDaten[[#This Row],[art]]="60",tabDaten[[#This Row],[art]]="61"),"0 Verwaltungshaushalt","1 Vermögenshaushalt")</f>
        <v>0 Verwaltungshaushalt</v>
      </c>
      <c r="D2889" s="19" t="str">
        <f>VLOOKUP(tabDaten[[#This Row],[art]],tabKontenart[],2,FALSE)</f>
        <v>01 Ausgaben VerwaltungsHH</v>
      </c>
      <c r="E2889" s="19" t="str">
        <f>LEFT(tabDaten[[#This Row],[Gld]],1) &amp; "    " &amp;VLOOKUP((tabDaten[[#This Row],[MandNr]]&amp;"x"&amp;LEFT(tabDaten[[#This Row],[Gld]],1)),tabGliederung[],2,FALSE)</f>
        <v xml:space="preserve">4    soziale Sicherung </v>
      </c>
      <c r="F2889" s="19" t="str">
        <f>LEFT(tabDaten[[#This Row],[Gld]],2) &amp; "    " &amp;VLOOKUP((tabDaten[[#This Row],[MandNr]]&amp;"x"&amp;LEFT(tabDaten[[#This Row],[Gld]],2)),tabGliederung[],2,FALSE)</f>
        <v>46    Einrichtungen der Jugendhilfe,  Jugendarbeit</v>
      </c>
      <c r="G288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889" s="19" t="str">
        <f>LEFT(tabDaten[[#This Row],[Gld]],4) &amp; "    " &amp;VLOOKUP((tabDaten[[#This Row],[MandNr]]&amp;"x"&amp;LEFT(tabDaten[[#This Row],[Gld]],4)),tabGliederung[],2,FALSE)</f>
        <v>4600    Einrichtungen der Jugendarbeit, Jugendhaus</v>
      </c>
      <c r="I2889" s="19" t="str">
        <f>IF(OR(LEFT(tabDaten[[#This Row],[Grp]],1)*1=3,LEFT(tabDaten[[#This Row],[Grp]],1)*1=9),LEFT(tabDaten[[#This Row],[Grp]],2),LEFT(tabDaten[[#This Row],[Grp]],1))</f>
        <v>6</v>
      </c>
      <c r="J2889" s="19" t="str">
        <f>VLOOKUP(tabDaten[[#This Row],[GrpKurz]],tabGruppierung[],2,FALSE)</f>
        <v>A   Sächlicher Verwaltungs- und Betriebsaufwand</v>
      </c>
      <c r="K288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4600-635000/30    Wir Demokratisch Projekt   </v>
      </c>
      <c r="L2889" s="20">
        <f>IF(OR(tabDaten[[#This Row],[art]]="00",tabDaten[[#This Row],[art]]="10"),tabDaten[[#This Row],[Plan]],tabDaten[[#This Row],[Plan]]*-1)</f>
        <v>0</v>
      </c>
      <c r="M2889" s="21">
        <f>IF(OR(tabDaten[[#This Row],[art]]="00",tabDaten[[#This Row],[art]]="10",tabDaten[[#This Row],[art]]="60",tabDaten[[#This Row],[art]]="70"),tabDaten[[#This Row],[Rechnung]],tabDaten[[#This Row],[Rechnung]]*-1)</f>
        <v>-264.36</v>
      </c>
      <c r="N2889" s="44">
        <v>1</v>
      </c>
      <c r="O2889" s="45" t="s">
        <v>1336</v>
      </c>
      <c r="P2889" s="45" t="s">
        <v>1234</v>
      </c>
      <c r="Q2889" s="45" t="s">
        <v>1745</v>
      </c>
      <c r="R2889" s="45" t="s">
        <v>1111</v>
      </c>
      <c r="S2889" s="45" t="s">
        <v>1546</v>
      </c>
      <c r="T2889" s="44" t="s">
        <v>2284</v>
      </c>
      <c r="U2889" s="46">
        <v>0</v>
      </c>
      <c r="V2889" s="46">
        <v>264.36</v>
      </c>
    </row>
    <row r="2890" spans="2:22" x14ac:dyDescent="0.2">
      <c r="B2890" s="19" t="str">
        <f>IF(tabDaten[[#This Row],[MandNr]]="","Fehler",IF(tabDaten[[#This Row],[MandNr]]=1,"1 Stadt Bad Rappenau","2 Eigenbetrieb Stadtenwässerung"))</f>
        <v>1 Stadt Bad Rappenau</v>
      </c>
      <c r="C2890" s="19" t="str">
        <f>IF(OR(tabDaten[[#This Row],[art]]="00",tabDaten[[#This Row],[art]]="01",tabDaten[[#This Row],[art]]="60",tabDaten[[#This Row],[art]]="61"),"0 Verwaltungshaushalt","1 Vermögenshaushalt")</f>
        <v>0 Verwaltungshaushalt</v>
      </c>
      <c r="D2890" s="19" t="str">
        <f>VLOOKUP(tabDaten[[#This Row],[art]],tabKontenart[],2,FALSE)</f>
        <v>01 Ausgaben VerwaltungsHH</v>
      </c>
      <c r="E2890" s="19" t="str">
        <f>LEFT(tabDaten[[#This Row],[Gld]],1) &amp; "    " &amp;VLOOKUP((tabDaten[[#This Row],[MandNr]]&amp;"x"&amp;LEFT(tabDaten[[#This Row],[Gld]],1)),tabGliederung[],2,FALSE)</f>
        <v xml:space="preserve">4    soziale Sicherung </v>
      </c>
      <c r="F2890" s="19" t="str">
        <f>LEFT(tabDaten[[#This Row],[Gld]],2) &amp; "    " &amp;VLOOKUP((tabDaten[[#This Row],[MandNr]]&amp;"x"&amp;LEFT(tabDaten[[#This Row],[Gld]],2)),tabGliederung[],2,FALSE)</f>
        <v>46    Einrichtungen der Jugendhilfe,  Jugendarbeit</v>
      </c>
      <c r="G289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890" s="19" t="str">
        <f>LEFT(tabDaten[[#This Row],[Gld]],4) &amp; "    " &amp;VLOOKUP((tabDaten[[#This Row],[MandNr]]&amp;"x"&amp;LEFT(tabDaten[[#This Row],[Gld]],4)),tabGliederung[],2,FALSE)</f>
        <v>4600    Einrichtungen der Jugendarbeit, Jugendhaus</v>
      </c>
      <c r="I2890" s="19" t="str">
        <f>IF(OR(LEFT(tabDaten[[#This Row],[Grp]],1)*1=3,LEFT(tabDaten[[#This Row],[Grp]],1)*1=9),LEFT(tabDaten[[#This Row],[Grp]],2),LEFT(tabDaten[[#This Row],[Grp]],1))</f>
        <v>6</v>
      </c>
      <c r="J2890" s="19" t="str">
        <f>VLOOKUP(tabDaten[[#This Row],[GrpKurz]],tabGruppierung[],2,FALSE)</f>
        <v>A   Sächlicher Verwaltungs- und Betriebsaufwand</v>
      </c>
      <c r="K289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4600-650000/10    Bücher und Zeitschriften   </v>
      </c>
      <c r="L2890" s="20">
        <f>IF(OR(tabDaten[[#This Row],[art]]="00",tabDaten[[#This Row],[art]]="10"),tabDaten[[#This Row],[Plan]],tabDaten[[#This Row],[Plan]]*-1)</f>
        <v>0</v>
      </c>
      <c r="M2890" s="21">
        <f>IF(OR(tabDaten[[#This Row],[art]]="00",tabDaten[[#This Row],[art]]="10",tabDaten[[#This Row],[art]]="60",tabDaten[[#This Row],[art]]="70"),tabDaten[[#This Row],[Rechnung]],tabDaten[[#This Row],[Rechnung]]*-1)</f>
        <v>-59.99</v>
      </c>
      <c r="N2890" s="44">
        <v>1</v>
      </c>
      <c r="O2890" s="45" t="s">
        <v>1336</v>
      </c>
      <c r="P2890" s="45" t="s">
        <v>1234</v>
      </c>
      <c r="Q2890" s="45" t="s">
        <v>1724</v>
      </c>
      <c r="R2890" s="45" t="s">
        <v>1024</v>
      </c>
      <c r="S2890" s="45" t="s">
        <v>1546</v>
      </c>
      <c r="T2890" s="44" t="s">
        <v>1919</v>
      </c>
      <c r="U2890" s="46">
        <v>0</v>
      </c>
      <c r="V2890" s="46">
        <v>59.99</v>
      </c>
    </row>
    <row r="2891" spans="2:22" x14ac:dyDescent="0.2">
      <c r="B2891" s="19" t="str">
        <f>IF(tabDaten[[#This Row],[MandNr]]="","Fehler",IF(tabDaten[[#This Row],[MandNr]]=1,"1 Stadt Bad Rappenau","2 Eigenbetrieb Stadtenwässerung"))</f>
        <v>1 Stadt Bad Rappenau</v>
      </c>
      <c r="C2891" s="19" t="str">
        <f>IF(OR(tabDaten[[#This Row],[art]]="00",tabDaten[[#This Row],[art]]="01",tabDaten[[#This Row],[art]]="60",tabDaten[[#This Row],[art]]="61"),"0 Verwaltungshaushalt","1 Vermögenshaushalt")</f>
        <v>0 Verwaltungshaushalt</v>
      </c>
      <c r="D2891" s="19" t="str">
        <f>VLOOKUP(tabDaten[[#This Row],[art]],tabKontenart[],2,FALSE)</f>
        <v>01 Ausgaben VerwaltungsHH</v>
      </c>
      <c r="E2891" s="19" t="str">
        <f>LEFT(tabDaten[[#This Row],[Gld]],1) &amp; "    " &amp;VLOOKUP((tabDaten[[#This Row],[MandNr]]&amp;"x"&amp;LEFT(tabDaten[[#This Row],[Gld]],1)),tabGliederung[],2,FALSE)</f>
        <v xml:space="preserve">4    soziale Sicherung </v>
      </c>
      <c r="F2891" s="19" t="str">
        <f>LEFT(tabDaten[[#This Row],[Gld]],2) &amp; "    " &amp;VLOOKUP((tabDaten[[#This Row],[MandNr]]&amp;"x"&amp;LEFT(tabDaten[[#This Row],[Gld]],2)),tabGliederung[],2,FALSE)</f>
        <v>46    Einrichtungen der Jugendhilfe,  Jugendarbeit</v>
      </c>
      <c r="G289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891" s="19" t="str">
        <f>LEFT(tabDaten[[#This Row],[Gld]],4) &amp; "    " &amp;VLOOKUP((tabDaten[[#This Row],[MandNr]]&amp;"x"&amp;LEFT(tabDaten[[#This Row],[Gld]],4)),tabGliederung[],2,FALSE)</f>
        <v>4600    Einrichtungen der Jugendarbeit, Jugendhaus</v>
      </c>
      <c r="I2891" s="19" t="str">
        <f>IF(OR(LEFT(tabDaten[[#This Row],[Grp]],1)*1=3,LEFT(tabDaten[[#This Row],[Grp]],1)*1=9),LEFT(tabDaten[[#This Row],[Grp]],2),LEFT(tabDaten[[#This Row],[Grp]],1))</f>
        <v>6</v>
      </c>
      <c r="J2891" s="19" t="str">
        <f>VLOOKUP(tabDaten[[#This Row],[GrpKurz]],tabGruppierung[],2,FALSE)</f>
        <v>A   Sächlicher Verwaltungs- und Betriebsaufwand</v>
      </c>
      <c r="K289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4600-650000/20    Post- und Fernmeldegebühren   </v>
      </c>
      <c r="L2891" s="20">
        <f>IF(OR(tabDaten[[#This Row],[art]]="00",tabDaten[[#This Row],[art]]="10"),tabDaten[[#This Row],[Plan]],tabDaten[[#This Row],[Plan]]*-1)</f>
        <v>0</v>
      </c>
      <c r="M2891" s="21">
        <f>IF(OR(tabDaten[[#This Row],[art]]="00",tabDaten[[#This Row],[art]]="10",tabDaten[[#This Row],[art]]="60",tabDaten[[#This Row],[art]]="70"),tabDaten[[#This Row],[Rechnung]],tabDaten[[#This Row],[Rechnung]]*-1)</f>
        <v>-524.28</v>
      </c>
      <c r="N2891" s="44">
        <v>1</v>
      </c>
      <c r="O2891" s="45" t="s">
        <v>1336</v>
      </c>
      <c r="P2891" s="45" t="s">
        <v>1234</v>
      </c>
      <c r="Q2891" s="45" t="s">
        <v>1724</v>
      </c>
      <c r="R2891" s="45" t="s">
        <v>1058</v>
      </c>
      <c r="S2891" s="45" t="s">
        <v>1546</v>
      </c>
      <c r="T2891" s="44" t="s">
        <v>1920</v>
      </c>
      <c r="U2891" s="46">
        <v>0</v>
      </c>
      <c r="V2891" s="46">
        <v>524.28</v>
      </c>
    </row>
    <row r="2892" spans="2:22" x14ac:dyDescent="0.2">
      <c r="B2892" s="19" t="str">
        <f>IF(tabDaten[[#This Row],[MandNr]]="","Fehler",IF(tabDaten[[#This Row],[MandNr]]=1,"1 Stadt Bad Rappenau","2 Eigenbetrieb Stadtenwässerung"))</f>
        <v>1 Stadt Bad Rappenau</v>
      </c>
      <c r="C2892" s="19" t="str">
        <f>IF(OR(tabDaten[[#This Row],[art]]="00",tabDaten[[#This Row],[art]]="01",tabDaten[[#This Row],[art]]="60",tabDaten[[#This Row],[art]]="61"),"0 Verwaltungshaushalt","1 Vermögenshaushalt")</f>
        <v>0 Verwaltungshaushalt</v>
      </c>
      <c r="D2892" s="19" t="str">
        <f>VLOOKUP(tabDaten[[#This Row],[art]],tabKontenart[],2,FALSE)</f>
        <v>01 Ausgaben VerwaltungsHH</v>
      </c>
      <c r="E2892" s="19" t="str">
        <f>LEFT(tabDaten[[#This Row],[Gld]],1) &amp; "    " &amp;VLOOKUP((tabDaten[[#This Row],[MandNr]]&amp;"x"&amp;LEFT(tabDaten[[#This Row],[Gld]],1)),tabGliederung[],2,FALSE)</f>
        <v xml:space="preserve">4    soziale Sicherung </v>
      </c>
      <c r="F2892" s="19" t="str">
        <f>LEFT(tabDaten[[#This Row],[Gld]],2) &amp; "    " &amp;VLOOKUP((tabDaten[[#This Row],[MandNr]]&amp;"x"&amp;LEFT(tabDaten[[#This Row],[Gld]],2)),tabGliederung[],2,FALSE)</f>
        <v>46    Einrichtungen der Jugendhilfe,  Jugendarbeit</v>
      </c>
      <c r="G289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892" s="19" t="str">
        <f>LEFT(tabDaten[[#This Row],[Gld]],4) &amp; "    " &amp;VLOOKUP((tabDaten[[#This Row],[MandNr]]&amp;"x"&amp;LEFT(tabDaten[[#This Row],[Gld]],4)),tabGliederung[],2,FALSE)</f>
        <v>4600    Einrichtungen der Jugendarbeit, Jugendhaus</v>
      </c>
      <c r="I2892" s="19" t="str">
        <f>IF(OR(LEFT(tabDaten[[#This Row],[Grp]],1)*1=3,LEFT(tabDaten[[#This Row],[Grp]],1)*1=9),LEFT(tabDaten[[#This Row],[Grp]],2),LEFT(tabDaten[[#This Row],[Grp]],1))</f>
        <v>6</v>
      </c>
      <c r="J2892" s="19" t="str">
        <f>VLOOKUP(tabDaten[[#This Row],[GrpKurz]],tabGruppierung[],2,FALSE)</f>
        <v>A   Sächlicher Verwaltungs- und Betriebsaufwand</v>
      </c>
      <c r="K289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4600-650000/40    Dienstreisen   </v>
      </c>
      <c r="L2892" s="20">
        <f>IF(OR(tabDaten[[#This Row],[art]]="00",tabDaten[[#This Row],[art]]="10"),tabDaten[[#This Row],[Plan]],tabDaten[[#This Row],[Plan]]*-1)</f>
        <v>0</v>
      </c>
      <c r="M2892" s="21">
        <f>IF(OR(tabDaten[[#This Row],[art]]="00",tabDaten[[#This Row],[art]]="10",tabDaten[[#This Row],[art]]="60",tabDaten[[#This Row],[art]]="70"),tabDaten[[#This Row],[Rechnung]],tabDaten[[#This Row],[Rechnung]]*-1)</f>
        <v>-94.2</v>
      </c>
      <c r="N2892" s="44">
        <v>1</v>
      </c>
      <c r="O2892" s="45" t="s">
        <v>1336</v>
      </c>
      <c r="P2892" s="45" t="s">
        <v>1234</v>
      </c>
      <c r="Q2892" s="45" t="s">
        <v>1724</v>
      </c>
      <c r="R2892" s="45" t="s">
        <v>1145</v>
      </c>
      <c r="S2892" s="45" t="s">
        <v>1546</v>
      </c>
      <c r="T2892" s="44" t="s">
        <v>1922</v>
      </c>
      <c r="U2892" s="46">
        <v>0</v>
      </c>
      <c r="V2892" s="46">
        <v>94.2</v>
      </c>
    </row>
    <row r="2893" spans="2:22" x14ac:dyDescent="0.2">
      <c r="B2893" s="19" t="str">
        <f>IF(tabDaten[[#This Row],[MandNr]]="","Fehler",IF(tabDaten[[#This Row],[MandNr]]=1,"1 Stadt Bad Rappenau","2 Eigenbetrieb Stadtenwässerung"))</f>
        <v>1 Stadt Bad Rappenau</v>
      </c>
      <c r="C2893" s="19" t="str">
        <f>IF(OR(tabDaten[[#This Row],[art]]="00",tabDaten[[#This Row],[art]]="01",tabDaten[[#This Row],[art]]="60",tabDaten[[#This Row],[art]]="61"),"0 Verwaltungshaushalt","1 Vermögenshaushalt")</f>
        <v>0 Verwaltungshaushalt</v>
      </c>
      <c r="D2893" s="19" t="str">
        <f>VLOOKUP(tabDaten[[#This Row],[art]],tabKontenart[],2,FALSE)</f>
        <v>01 Ausgaben VerwaltungsHH</v>
      </c>
      <c r="E2893" s="19" t="str">
        <f>LEFT(tabDaten[[#This Row],[Gld]],1) &amp; "    " &amp;VLOOKUP((tabDaten[[#This Row],[MandNr]]&amp;"x"&amp;LEFT(tabDaten[[#This Row],[Gld]],1)),tabGliederung[],2,FALSE)</f>
        <v xml:space="preserve">4    soziale Sicherung </v>
      </c>
      <c r="F2893" s="19" t="str">
        <f>LEFT(tabDaten[[#This Row],[Gld]],2) &amp; "    " &amp;VLOOKUP((tabDaten[[#This Row],[MandNr]]&amp;"x"&amp;LEFT(tabDaten[[#This Row],[Gld]],2)),tabGliederung[],2,FALSE)</f>
        <v>46    Einrichtungen der Jugendhilfe,  Jugendarbeit</v>
      </c>
      <c r="G289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893" s="19" t="str">
        <f>LEFT(tabDaten[[#This Row],[Gld]],4) &amp; "    " &amp;VLOOKUP((tabDaten[[#This Row],[MandNr]]&amp;"x"&amp;LEFT(tabDaten[[#This Row],[Gld]],4)),tabGliederung[],2,FALSE)</f>
        <v>4600    Einrichtungen der Jugendarbeit, Jugendhaus</v>
      </c>
      <c r="I2893" s="19" t="str">
        <f>IF(OR(LEFT(tabDaten[[#This Row],[Grp]],1)*1=3,LEFT(tabDaten[[#This Row],[Grp]],1)*1=9),LEFT(tabDaten[[#This Row],[Grp]],2),LEFT(tabDaten[[#This Row],[Grp]],1))</f>
        <v>6</v>
      </c>
      <c r="J2893" s="19" t="str">
        <f>VLOOKUP(tabDaten[[#This Row],[GrpKurz]],tabGruppierung[],2,FALSE)</f>
        <v>A   Sächlicher Verwaltungs- und Betriebsaufwand</v>
      </c>
      <c r="K289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4600-650000/80    sonstige Geschäftsausgaben   </v>
      </c>
      <c r="L2893" s="20">
        <f>IF(OR(tabDaten[[#This Row],[art]]="00",tabDaten[[#This Row],[art]]="10"),tabDaten[[#This Row],[Plan]],tabDaten[[#This Row],[Plan]]*-1)</f>
        <v>0</v>
      </c>
      <c r="M2893" s="21">
        <f>IF(OR(tabDaten[[#This Row],[art]]="00",tabDaten[[#This Row],[art]]="10",tabDaten[[#This Row],[art]]="60",tabDaten[[#This Row],[art]]="70"),tabDaten[[#This Row],[Rechnung]],tabDaten[[#This Row],[Rechnung]]*-1)</f>
        <v>-3155.72</v>
      </c>
      <c r="N2893" s="44">
        <v>1</v>
      </c>
      <c r="O2893" s="45" t="s">
        <v>1336</v>
      </c>
      <c r="P2893" s="45" t="s">
        <v>1234</v>
      </c>
      <c r="Q2893" s="45" t="s">
        <v>1724</v>
      </c>
      <c r="R2893" s="45" t="s">
        <v>1425</v>
      </c>
      <c r="S2893" s="45" t="s">
        <v>1546</v>
      </c>
      <c r="T2893" s="44" t="s">
        <v>1921</v>
      </c>
      <c r="U2893" s="46">
        <v>0</v>
      </c>
      <c r="V2893" s="46">
        <v>3155.72</v>
      </c>
    </row>
    <row r="2894" spans="2:22" x14ac:dyDescent="0.2">
      <c r="B2894" s="19" t="str">
        <f>IF(tabDaten[[#This Row],[MandNr]]="","Fehler",IF(tabDaten[[#This Row],[MandNr]]=1,"1 Stadt Bad Rappenau","2 Eigenbetrieb Stadtenwässerung"))</f>
        <v>1 Stadt Bad Rappenau</v>
      </c>
      <c r="C2894" s="19" t="str">
        <f>IF(OR(tabDaten[[#This Row],[art]]="00",tabDaten[[#This Row],[art]]="01",tabDaten[[#This Row],[art]]="60",tabDaten[[#This Row],[art]]="61"),"0 Verwaltungshaushalt","1 Vermögenshaushalt")</f>
        <v>0 Verwaltungshaushalt</v>
      </c>
      <c r="D2894" s="19" t="str">
        <f>VLOOKUP(tabDaten[[#This Row],[art]],tabKontenart[],2,FALSE)</f>
        <v>01 Ausgaben VerwaltungsHH</v>
      </c>
      <c r="E2894" s="19" t="str">
        <f>LEFT(tabDaten[[#This Row],[Gld]],1) &amp; "    " &amp;VLOOKUP((tabDaten[[#This Row],[MandNr]]&amp;"x"&amp;LEFT(tabDaten[[#This Row],[Gld]],1)),tabGliederung[],2,FALSE)</f>
        <v xml:space="preserve">4    soziale Sicherung </v>
      </c>
      <c r="F2894" s="19" t="str">
        <f>LEFT(tabDaten[[#This Row],[Gld]],2) &amp; "    " &amp;VLOOKUP((tabDaten[[#This Row],[MandNr]]&amp;"x"&amp;LEFT(tabDaten[[#This Row],[Gld]],2)),tabGliederung[],2,FALSE)</f>
        <v>46    Einrichtungen der Jugendhilfe,  Jugendarbeit</v>
      </c>
      <c r="G289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894" s="19" t="str">
        <f>LEFT(tabDaten[[#This Row],[Gld]],4) &amp; "    " &amp;VLOOKUP((tabDaten[[#This Row],[MandNr]]&amp;"x"&amp;LEFT(tabDaten[[#This Row],[Gld]],4)),tabGliederung[],2,FALSE)</f>
        <v>4600    Einrichtungen der Jugendarbeit, Jugendhaus</v>
      </c>
      <c r="I2894" s="19" t="str">
        <f>IF(OR(LEFT(tabDaten[[#This Row],[Grp]],1)*1=3,LEFT(tabDaten[[#This Row],[Grp]],1)*1=9),LEFT(tabDaten[[#This Row],[Grp]],2),LEFT(tabDaten[[#This Row],[Grp]],1))</f>
        <v>6</v>
      </c>
      <c r="J2894" s="19" t="str">
        <f>VLOOKUP(tabDaten[[#This Row],[GrpKurz]],tabGruppierung[],2,FALSE)</f>
        <v>A   Sächlicher Verwaltungs- und Betriebsaufwand</v>
      </c>
      <c r="K289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4600-679000/10    Bauhof   </v>
      </c>
      <c r="L2894" s="20">
        <f>IF(OR(tabDaten[[#This Row],[art]]="00",tabDaten[[#This Row],[art]]="10"),tabDaten[[#This Row],[Plan]],tabDaten[[#This Row],[Plan]]*-1)</f>
        <v>0</v>
      </c>
      <c r="M2894" s="21">
        <f>IF(OR(tabDaten[[#This Row],[art]]="00",tabDaten[[#This Row],[art]]="10",tabDaten[[#This Row],[art]]="60",tabDaten[[#This Row],[art]]="70"),tabDaten[[#This Row],[Rechnung]],tabDaten[[#This Row],[Rechnung]]*-1)</f>
        <v>-851.76</v>
      </c>
      <c r="N2894" s="44">
        <v>1</v>
      </c>
      <c r="O2894" s="45" t="s">
        <v>1336</v>
      </c>
      <c r="P2894" s="45" t="s">
        <v>1234</v>
      </c>
      <c r="Q2894" s="45" t="s">
        <v>1728</v>
      </c>
      <c r="R2894" s="45" t="s">
        <v>1024</v>
      </c>
      <c r="S2894" s="45" t="s">
        <v>1546</v>
      </c>
      <c r="T2894" s="44" t="s">
        <v>1924</v>
      </c>
      <c r="U2894" s="46">
        <v>0</v>
      </c>
      <c r="V2894" s="46">
        <v>851.76</v>
      </c>
    </row>
    <row r="2895" spans="2:22" x14ac:dyDescent="0.2">
      <c r="B2895" s="19" t="str">
        <f>IF(tabDaten[[#This Row],[MandNr]]="","Fehler",IF(tabDaten[[#This Row],[MandNr]]=1,"1 Stadt Bad Rappenau","2 Eigenbetrieb Stadtenwässerung"))</f>
        <v>1 Stadt Bad Rappenau</v>
      </c>
      <c r="C2895" s="19" t="str">
        <f>IF(OR(tabDaten[[#This Row],[art]]="00",tabDaten[[#This Row],[art]]="01",tabDaten[[#This Row],[art]]="60",tabDaten[[#This Row],[art]]="61"),"0 Verwaltungshaushalt","1 Vermögenshaushalt")</f>
        <v>0 Verwaltungshaushalt</v>
      </c>
      <c r="D2895" s="19" t="str">
        <f>VLOOKUP(tabDaten[[#This Row],[art]],tabKontenart[],2,FALSE)</f>
        <v>01 Ausgaben VerwaltungsHH</v>
      </c>
      <c r="E2895" s="19" t="str">
        <f>LEFT(tabDaten[[#This Row],[Gld]],1) &amp; "    " &amp;VLOOKUP((tabDaten[[#This Row],[MandNr]]&amp;"x"&amp;LEFT(tabDaten[[#This Row],[Gld]],1)),tabGliederung[],2,FALSE)</f>
        <v xml:space="preserve">4    soziale Sicherung </v>
      </c>
      <c r="F2895" s="19" t="str">
        <f>LEFT(tabDaten[[#This Row],[Gld]],2) &amp; "    " &amp;VLOOKUP((tabDaten[[#This Row],[MandNr]]&amp;"x"&amp;LEFT(tabDaten[[#This Row],[Gld]],2)),tabGliederung[],2,FALSE)</f>
        <v>46    Einrichtungen der Jugendhilfe,  Jugendarbeit</v>
      </c>
      <c r="G289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46    Einrichtungen der Jugendhilfe,  Jugendarbeit</v>
      </c>
      <c r="H2895" s="19" t="str">
        <f>LEFT(tabDaten[[#This Row],[Gld]],4) &amp; "    " &amp;VLOOKUP((tabDaten[[#This Row],[MandNr]]&amp;"x"&amp;LEFT(tabDaten[[#This Row],[Gld]],4)),tabGliederung[],2,FALSE)</f>
        <v>4600    Einrichtungen der Jugendarbeit, Jugendhaus</v>
      </c>
      <c r="I2895" s="19" t="str">
        <f>IF(OR(LEFT(tabDaten[[#This Row],[Grp]],1)*1=3,LEFT(tabDaten[[#This Row],[Grp]],1)*1=9),LEFT(tabDaten[[#This Row],[Grp]],2),LEFT(tabDaten[[#This Row],[Grp]],1))</f>
        <v>6</v>
      </c>
      <c r="J2895" s="19" t="str">
        <f>VLOOKUP(tabDaten[[#This Row],[GrpKurz]],tabGruppierung[],2,FALSE)</f>
        <v>A   Sächlicher Verwaltungs- und Betriebsaufwand</v>
      </c>
      <c r="K289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4600-679000/20    Gebäudenutzung (Sporthallen u.ä.)   </v>
      </c>
      <c r="L2895" s="20">
        <f>IF(OR(tabDaten[[#This Row],[art]]="00",tabDaten[[#This Row],[art]]="10"),tabDaten[[#This Row],[Plan]],tabDaten[[#This Row],[Plan]]*-1)</f>
        <v>0</v>
      </c>
      <c r="M2895" s="21">
        <f>IF(OR(tabDaten[[#This Row],[art]]="00",tabDaten[[#This Row],[art]]="10",tabDaten[[#This Row],[art]]="60",tabDaten[[#This Row],[art]]="70"),tabDaten[[#This Row],[Rechnung]],tabDaten[[#This Row],[Rechnung]]*-1)</f>
        <v>-7861.08</v>
      </c>
      <c r="N2895" s="44">
        <v>1</v>
      </c>
      <c r="O2895" s="45" t="s">
        <v>1336</v>
      </c>
      <c r="P2895" s="45" t="s">
        <v>1234</v>
      </c>
      <c r="Q2895" s="45" t="s">
        <v>1728</v>
      </c>
      <c r="R2895" s="45" t="s">
        <v>1058</v>
      </c>
      <c r="S2895" s="45" t="s">
        <v>1546</v>
      </c>
      <c r="T2895" s="44" t="s">
        <v>1925</v>
      </c>
      <c r="U2895" s="46">
        <v>0</v>
      </c>
      <c r="V2895" s="46">
        <v>7861.08</v>
      </c>
    </row>
    <row r="2896" spans="2:22" x14ac:dyDescent="0.2">
      <c r="B2896" s="19" t="str">
        <f>IF(tabDaten[[#This Row],[MandNr]]="","Fehler",IF(tabDaten[[#This Row],[MandNr]]=1,"1 Stadt Bad Rappenau","2 Eigenbetrieb Stadtenwässerung"))</f>
        <v>1 Stadt Bad Rappenau</v>
      </c>
      <c r="C2896" s="19" t="str">
        <f>IF(OR(tabDaten[[#This Row],[art]]="00",tabDaten[[#This Row],[art]]="01",tabDaten[[#This Row],[art]]="60",tabDaten[[#This Row],[art]]="61"),"0 Verwaltungshaushalt","1 Vermögenshaushalt")</f>
        <v>0 Verwaltungshaushalt</v>
      </c>
      <c r="D2896" s="19" t="str">
        <f>VLOOKUP(tabDaten[[#This Row],[art]],tabKontenart[],2,FALSE)</f>
        <v>01 Ausgaben VerwaltungsHH</v>
      </c>
      <c r="E2896" s="19" t="str">
        <f>LEFT(tabDaten[[#This Row],[Gld]],1) &amp; "    " &amp;VLOOKUP((tabDaten[[#This Row],[MandNr]]&amp;"x"&amp;LEFT(tabDaten[[#This Row],[Gld]],1)),tabGliederung[],2,FALSE)</f>
        <v xml:space="preserve">4    soziale Sicherung </v>
      </c>
      <c r="F2896" s="19" t="str">
        <f>LEFT(tabDaten[[#This Row],[Gld]],2) &amp; "    " &amp;VLOOKUP((tabDaten[[#This Row],[MandNr]]&amp;"x"&amp;LEFT(tabDaten[[#This Row],[Gld]],2)),tabGliederung[],2,FALSE)</f>
        <v>46    Einrichtungen der Jugendhilfe,  Jugendarbeit</v>
      </c>
      <c r="G289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896" s="19" t="str">
        <f>LEFT(tabDaten[[#This Row],[Gld]],4) &amp; "    " &amp;VLOOKUP((tabDaten[[#This Row],[MandNr]]&amp;"x"&amp;LEFT(tabDaten[[#This Row],[Gld]],4)),tabGliederung[],2,FALSE)</f>
        <v xml:space="preserve">4640    Tageseinrichtungen für Kinder </v>
      </c>
      <c r="I2896" s="19" t="str">
        <f>IF(OR(LEFT(tabDaten[[#This Row],[Grp]],1)*1=3,LEFT(tabDaten[[#This Row],[Grp]],1)*1=9),LEFT(tabDaten[[#This Row],[Grp]],2),LEFT(tabDaten[[#This Row],[Grp]],1))</f>
        <v>6</v>
      </c>
      <c r="J2896" s="19" t="str">
        <f>VLOOKUP(tabDaten[[#This Row],[GrpKurz]],tabGruppierung[],2,FALSE)</f>
        <v>A   Sächlicher Verwaltungs- und Betriebsaufwand</v>
      </c>
      <c r="K289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4640-679000/10    Bauhof   </v>
      </c>
      <c r="L2896" s="20">
        <f>IF(OR(tabDaten[[#This Row],[art]]="00",tabDaten[[#This Row],[art]]="10"),tabDaten[[#This Row],[Plan]],tabDaten[[#This Row],[Plan]]*-1)</f>
        <v>0</v>
      </c>
      <c r="M2896" s="21">
        <f>IF(OR(tabDaten[[#This Row],[art]]="00",tabDaten[[#This Row],[art]]="10",tabDaten[[#This Row],[art]]="60",tabDaten[[#This Row],[art]]="70"),tabDaten[[#This Row],[Rechnung]],tabDaten[[#This Row],[Rechnung]]*-1)</f>
        <v>-1419.6</v>
      </c>
      <c r="N2896" s="44">
        <v>1</v>
      </c>
      <c r="O2896" s="45" t="s">
        <v>1336</v>
      </c>
      <c r="P2896" s="45" t="s">
        <v>1239</v>
      </c>
      <c r="Q2896" s="45" t="s">
        <v>1728</v>
      </c>
      <c r="R2896" s="45" t="s">
        <v>1024</v>
      </c>
      <c r="S2896" s="45" t="s">
        <v>1546</v>
      </c>
      <c r="T2896" s="44" t="s">
        <v>1924</v>
      </c>
      <c r="U2896" s="46">
        <v>0</v>
      </c>
      <c r="V2896" s="46">
        <v>1419.6</v>
      </c>
    </row>
    <row r="2897" spans="2:22" x14ac:dyDescent="0.2">
      <c r="B2897" s="19" t="str">
        <f>IF(tabDaten[[#This Row],[MandNr]]="","Fehler",IF(tabDaten[[#This Row],[MandNr]]=1,"1 Stadt Bad Rappenau","2 Eigenbetrieb Stadtenwässerung"))</f>
        <v>1 Stadt Bad Rappenau</v>
      </c>
      <c r="C2897" s="19" t="str">
        <f>IF(OR(tabDaten[[#This Row],[art]]="00",tabDaten[[#This Row],[art]]="01",tabDaten[[#This Row],[art]]="60",tabDaten[[#This Row],[art]]="61"),"0 Verwaltungshaushalt","1 Vermögenshaushalt")</f>
        <v>0 Verwaltungshaushalt</v>
      </c>
      <c r="D2897" s="19" t="str">
        <f>VLOOKUP(tabDaten[[#This Row],[art]],tabKontenart[],2,FALSE)</f>
        <v>01 Ausgaben VerwaltungsHH</v>
      </c>
      <c r="E2897" s="19" t="str">
        <f>LEFT(tabDaten[[#This Row],[Gld]],1) &amp; "    " &amp;VLOOKUP((tabDaten[[#This Row],[MandNr]]&amp;"x"&amp;LEFT(tabDaten[[#This Row],[Gld]],1)),tabGliederung[],2,FALSE)</f>
        <v xml:space="preserve">4    soziale Sicherung </v>
      </c>
      <c r="F2897" s="19" t="str">
        <f>LEFT(tabDaten[[#This Row],[Gld]],2) &amp; "    " &amp;VLOOKUP((tabDaten[[#This Row],[MandNr]]&amp;"x"&amp;LEFT(tabDaten[[#This Row],[Gld]],2)),tabGliederung[],2,FALSE)</f>
        <v>46    Einrichtungen der Jugendhilfe,  Jugendarbeit</v>
      </c>
      <c r="G289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897" s="19" t="str">
        <f>LEFT(tabDaten[[#This Row],[Gld]],4) &amp; "    " &amp;VLOOKUP((tabDaten[[#This Row],[MandNr]]&amp;"x"&amp;LEFT(tabDaten[[#This Row],[Gld]],4)),tabGliederung[],2,FALSE)</f>
        <v xml:space="preserve">4640    Tageseinrichtungen für Kinder </v>
      </c>
      <c r="I2897" s="19" t="str">
        <f>IF(OR(LEFT(tabDaten[[#This Row],[Grp]],1)*1=3,LEFT(tabDaten[[#This Row],[Grp]],1)*1=9),LEFT(tabDaten[[#This Row],[Grp]],2),LEFT(tabDaten[[#This Row],[Grp]],1))</f>
        <v>6</v>
      </c>
      <c r="J2897" s="19" t="str">
        <f>VLOOKUP(tabDaten[[#This Row],[GrpKurz]],tabGruppierung[],2,FALSE)</f>
        <v>A   Sächlicher Verwaltungs- und Betriebsaufwand</v>
      </c>
      <c r="K289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4640-679000/20    Gebäudenutzung (Sporthallen u.ä.)   </v>
      </c>
      <c r="L2897" s="20">
        <f>IF(OR(tabDaten[[#This Row],[art]]="00",tabDaten[[#This Row],[art]]="10"),tabDaten[[#This Row],[Plan]],tabDaten[[#This Row],[Plan]]*-1)</f>
        <v>0</v>
      </c>
      <c r="M2897" s="21">
        <f>IF(OR(tabDaten[[#This Row],[art]]="00",tabDaten[[#This Row],[art]]="10",tabDaten[[#This Row],[art]]="60",tabDaten[[#This Row],[art]]="70"),tabDaten[[#This Row],[Rechnung]],tabDaten[[#This Row],[Rechnung]]*-1)</f>
        <v>-4189.18</v>
      </c>
      <c r="N2897" s="44">
        <v>1</v>
      </c>
      <c r="O2897" s="45" t="s">
        <v>1336</v>
      </c>
      <c r="P2897" s="45" t="s">
        <v>1239</v>
      </c>
      <c r="Q2897" s="45" t="s">
        <v>1728</v>
      </c>
      <c r="R2897" s="45" t="s">
        <v>1058</v>
      </c>
      <c r="S2897" s="45" t="s">
        <v>1546</v>
      </c>
      <c r="T2897" s="44" t="s">
        <v>1925</v>
      </c>
      <c r="U2897" s="46">
        <v>0</v>
      </c>
      <c r="V2897" s="46">
        <v>4189.18</v>
      </c>
    </row>
    <row r="2898" spans="2:22" x14ac:dyDescent="0.2">
      <c r="B2898" s="19" t="str">
        <f>IF(tabDaten[[#This Row],[MandNr]]="","Fehler",IF(tabDaten[[#This Row],[MandNr]]=1,"1 Stadt Bad Rappenau","2 Eigenbetrieb Stadtenwässerung"))</f>
        <v>1 Stadt Bad Rappenau</v>
      </c>
      <c r="C2898" s="19" t="str">
        <f>IF(OR(tabDaten[[#This Row],[art]]="00",tabDaten[[#This Row],[art]]="01",tabDaten[[#This Row],[art]]="60",tabDaten[[#This Row],[art]]="61"),"0 Verwaltungshaushalt","1 Vermögenshaushalt")</f>
        <v>0 Verwaltungshaushalt</v>
      </c>
      <c r="D2898" s="19" t="str">
        <f>VLOOKUP(tabDaten[[#This Row],[art]],tabKontenart[],2,FALSE)</f>
        <v>01 Ausgaben VerwaltungsHH</v>
      </c>
      <c r="E2898" s="19" t="str">
        <f>LEFT(tabDaten[[#This Row],[Gld]],1) &amp; "    " &amp;VLOOKUP((tabDaten[[#This Row],[MandNr]]&amp;"x"&amp;LEFT(tabDaten[[#This Row],[Gld]],1)),tabGliederung[],2,FALSE)</f>
        <v xml:space="preserve">4    soziale Sicherung </v>
      </c>
      <c r="F2898" s="19" t="str">
        <f>LEFT(tabDaten[[#This Row],[Gld]],2) &amp; "    " &amp;VLOOKUP((tabDaten[[#This Row],[MandNr]]&amp;"x"&amp;LEFT(tabDaten[[#This Row],[Gld]],2)),tabGliederung[],2,FALSE)</f>
        <v>46    Einrichtungen der Jugendhilfe,  Jugendarbeit</v>
      </c>
      <c r="G289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898" s="19" t="str">
        <f>LEFT(tabDaten[[#This Row],[Gld]],4) &amp; "    " &amp;VLOOKUP((tabDaten[[#This Row],[MandNr]]&amp;"x"&amp;LEFT(tabDaten[[#This Row],[Gld]],4)),tabGliederung[],2,FALSE)</f>
        <v xml:space="preserve">4641    Kindergarten Babstadt </v>
      </c>
      <c r="I2898" s="19" t="str">
        <f>IF(OR(LEFT(tabDaten[[#This Row],[Grp]],1)*1=3,LEFT(tabDaten[[#This Row],[Grp]],1)*1=9),LEFT(tabDaten[[#This Row],[Grp]],2),LEFT(tabDaten[[#This Row],[Grp]],1))</f>
        <v>6</v>
      </c>
      <c r="J2898" s="19" t="str">
        <f>VLOOKUP(tabDaten[[#This Row],[GrpKurz]],tabGruppierung[],2,FALSE)</f>
        <v>A   Sächlicher Verwaltungs- und Betriebsaufwand</v>
      </c>
      <c r="K289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4641-650000/10    Bücher und Zeitschriften   </v>
      </c>
      <c r="L2898" s="20">
        <f>IF(OR(tabDaten[[#This Row],[art]]="00",tabDaten[[#This Row],[art]]="10"),tabDaten[[#This Row],[Plan]],tabDaten[[#This Row],[Plan]]*-1)</f>
        <v>0</v>
      </c>
      <c r="M2898" s="21">
        <f>IF(OR(tabDaten[[#This Row],[art]]="00",tabDaten[[#This Row],[art]]="10",tabDaten[[#This Row],[art]]="60",tabDaten[[#This Row],[art]]="70"),tabDaten[[#This Row],[Rechnung]],tabDaten[[#This Row],[Rechnung]]*-1)</f>
        <v>-289.33</v>
      </c>
      <c r="N2898" s="44">
        <v>1</v>
      </c>
      <c r="O2898" s="45" t="s">
        <v>1336</v>
      </c>
      <c r="P2898" s="45" t="s">
        <v>1240</v>
      </c>
      <c r="Q2898" s="45" t="s">
        <v>1724</v>
      </c>
      <c r="R2898" s="45" t="s">
        <v>1024</v>
      </c>
      <c r="S2898" s="45" t="s">
        <v>1546</v>
      </c>
      <c r="T2898" s="44" t="s">
        <v>1919</v>
      </c>
      <c r="U2898" s="46">
        <v>0</v>
      </c>
      <c r="V2898" s="46">
        <v>289.33</v>
      </c>
    </row>
    <row r="2899" spans="2:22" x14ac:dyDescent="0.2">
      <c r="B2899" s="19" t="str">
        <f>IF(tabDaten[[#This Row],[MandNr]]="","Fehler",IF(tabDaten[[#This Row],[MandNr]]=1,"1 Stadt Bad Rappenau","2 Eigenbetrieb Stadtenwässerung"))</f>
        <v>1 Stadt Bad Rappenau</v>
      </c>
      <c r="C2899" s="19" t="str">
        <f>IF(OR(tabDaten[[#This Row],[art]]="00",tabDaten[[#This Row],[art]]="01",tabDaten[[#This Row],[art]]="60",tabDaten[[#This Row],[art]]="61"),"0 Verwaltungshaushalt","1 Vermögenshaushalt")</f>
        <v>0 Verwaltungshaushalt</v>
      </c>
      <c r="D2899" s="19" t="str">
        <f>VLOOKUP(tabDaten[[#This Row],[art]],tabKontenart[],2,FALSE)</f>
        <v>01 Ausgaben VerwaltungsHH</v>
      </c>
      <c r="E2899" s="19" t="str">
        <f>LEFT(tabDaten[[#This Row],[Gld]],1) &amp; "    " &amp;VLOOKUP((tabDaten[[#This Row],[MandNr]]&amp;"x"&amp;LEFT(tabDaten[[#This Row],[Gld]],1)),tabGliederung[],2,FALSE)</f>
        <v xml:space="preserve">4    soziale Sicherung </v>
      </c>
      <c r="F2899" s="19" t="str">
        <f>LEFT(tabDaten[[#This Row],[Gld]],2) &amp; "    " &amp;VLOOKUP((tabDaten[[#This Row],[MandNr]]&amp;"x"&amp;LEFT(tabDaten[[#This Row],[Gld]],2)),tabGliederung[],2,FALSE)</f>
        <v>46    Einrichtungen der Jugendhilfe,  Jugendarbeit</v>
      </c>
      <c r="G289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899" s="19" t="str">
        <f>LEFT(tabDaten[[#This Row],[Gld]],4) &amp; "    " &amp;VLOOKUP((tabDaten[[#This Row],[MandNr]]&amp;"x"&amp;LEFT(tabDaten[[#This Row],[Gld]],4)),tabGliederung[],2,FALSE)</f>
        <v xml:space="preserve">4641    Kindergarten Babstadt </v>
      </c>
      <c r="I2899" s="19" t="str">
        <f>IF(OR(LEFT(tabDaten[[#This Row],[Grp]],1)*1=3,LEFT(tabDaten[[#This Row],[Grp]],1)*1=9),LEFT(tabDaten[[#This Row],[Grp]],2),LEFT(tabDaten[[#This Row],[Grp]],1))</f>
        <v>6</v>
      </c>
      <c r="J2899" s="19" t="str">
        <f>VLOOKUP(tabDaten[[#This Row],[GrpKurz]],tabGruppierung[],2,FALSE)</f>
        <v>A   Sächlicher Verwaltungs- und Betriebsaufwand</v>
      </c>
      <c r="K289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4641-650000/20    Post- und Fernmeldegebühren   </v>
      </c>
      <c r="L2899" s="20">
        <f>IF(OR(tabDaten[[#This Row],[art]]="00",tabDaten[[#This Row],[art]]="10"),tabDaten[[#This Row],[Plan]],tabDaten[[#This Row],[Plan]]*-1)</f>
        <v>0</v>
      </c>
      <c r="M2899" s="21">
        <f>IF(OR(tabDaten[[#This Row],[art]]="00",tabDaten[[#This Row],[art]]="10",tabDaten[[#This Row],[art]]="60",tabDaten[[#This Row],[art]]="70"),tabDaten[[#This Row],[Rechnung]],tabDaten[[#This Row],[Rechnung]]*-1)</f>
        <v>-488.26</v>
      </c>
      <c r="N2899" s="44">
        <v>1</v>
      </c>
      <c r="O2899" s="45" t="s">
        <v>1336</v>
      </c>
      <c r="P2899" s="45" t="s">
        <v>1240</v>
      </c>
      <c r="Q2899" s="45" t="s">
        <v>1724</v>
      </c>
      <c r="R2899" s="45" t="s">
        <v>1058</v>
      </c>
      <c r="S2899" s="45" t="s">
        <v>1546</v>
      </c>
      <c r="T2899" s="44" t="s">
        <v>1920</v>
      </c>
      <c r="U2899" s="46">
        <v>0</v>
      </c>
      <c r="V2899" s="46">
        <v>488.26</v>
      </c>
    </row>
    <row r="2900" spans="2:22" x14ac:dyDescent="0.2">
      <c r="B2900" s="19" t="str">
        <f>IF(tabDaten[[#This Row],[MandNr]]="","Fehler",IF(tabDaten[[#This Row],[MandNr]]=1,"1 Stadt Bad Rappenau","2 Eigenbetrieb Stadtenwässerung"))</f>
        <v>1 Stadt Bad Rappenau</v>
      </c>
      <c r="C2900" s="19" t="str">
        <f>IF(OR(tabDaten[[#This Row],[art]]="00",tabDaten[[#This Row],[art]]="01",tabDaten[[#This Row],[art]]="60",tabDaten[[#This Row],[art]]="61"),"0 Verwaltungshaushalt","1 Vermögenshaushalt")</f>
        <v>0 Verwaltungshaushalt</v>
      </c>
      <c r="D2900" s="19" t="str">
        <f>VLOOKUP(tabDaten[[#This Row],[art]],tabKontenart[],2,FALSE)</f>
        <v>01 Ausgaben VerwaltungsHH</v>
      </c>
      <c r="E2900" s="19" t="str">
        <f>LEFT(tabDaten[[#This Row],[Gld]],1) &amp; "    " &amp;VLOOKUP((tabDaten[[#This Row],[MandNr]]&amp;"x"&amp;LEFT(tabDaten[[#This Row],[Gld]],1)),tabGliederung[],2,FALSE)</f>
        <v xml:space="preserve">4    soziale Sicherung </v>
      </c>
      <c r="F2900" s="19" t="str">
        <f>LEFT(tabDaten[[#This Row],[Gld]],2) &amp; "    " &amp;VLOOKUP((tabDaten[[#This Row],[MandNr]]&amp;"x"&amp;LEFT(tabDaten[[#This Row],[Gld]],2)),tabGliederung[],2,FALSE)</f>
        <v>46    Einrichtungen der Jugendhilfe,  Jugendarbeit</v>
      </c>
      <c r="G290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0" s="19" t="str">
        <f>LEFT(tabDaten[[#This Row],[Gld]],4) &amp; "    " &amp;VLOOKUP((tabDaten[[#This Row],[MandNr]]&amp;"x"&amp;LEFT(tabDaten[[#This Row],[Gld]],4)),tabGliederung[],2,FALSE)</f>
        <v xml:space="preserve">4641    Kindergarten Babstadt </v>
      </c>
      <c r="I2900" s="19" t="str">
        <f>IF(OR(LEFT(tabDaten[[#This Row],[Grp]],1)*1=3,LEFT(tabDaten[[#This Row],[Grp]],1)*1=9),LEFT(tabDaten[[#This Row],[Grp]],2),LEFT(tabDaten[[#This Row],[Grp]],1))</f>
        <v>6</v>
      </c>
      <c r="J2900" s="19" t="str">
        <f>VLOOKUP(tabDaten[[#This Row],[GrpKurz]],tabGruppierung[],2,FALSE)</f>
        <v>A   Sächlicher Verwaltungs- und Betriebsaufwand</v>
      </c>
      <c r="K290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4641-650000/40    Dienstreisen   </v>
      </c>
      <c r="L2900" s="20">
        <f>IF(OR(tabDaten[[#This Row],[art]]="00",tabDaten[[#This Row],[art]]="10"),tabDaten[[#This Row],[Plan]],tabDaten[[#This Row],[Plan]]*-1)</f>
        <v>0</v>
      </c>
      <c r="M2900" s="21">
        <f>IF(OR(tabDaten[[#This Row],[art]]="00",tabDaten[[#This Row],[art]]="10",tabDaten[[#This Row],[art]]="60",tabDaten[[#This Row],[art]]="70"),tabDaten[[#This Row],[Rechnung]],tabDaten[[#This Row],[Rechnung]]*-1)</f>
        <v>-228.14</v>
      </c>
      <c r="N2900" s="44">
        <v>1</v>
      </c>
      <c r="O2900" s="45" t="s">
        <v>1336</v>
      </c>
      <c r="P2900" s="45" t="s">
        <v>1240</v>
      </c>
      <c r="Q2900" s="45" t="s">
        <v>1724</v>
      </c>
      <c r="R2900" s="45" t="s">
        <v>1145</v>
      </c>
      <c r="S2900" s="45" t="s">
        <v>1546</v>
      </c>
      <c r="T2900" s="44" t="s">
        <v>1922</v>
      </c>
      <c r="U2900" s="46">
        <v>0</v>
      </c>
      <c r="V2900" s="46">
        <v>228.14</v>
      </c>
    </row>
    <row r="2901" spans="2:22" x14ac:dyDescent="0.2">
      <c r="B2901" s="19" t="str">
        <f>IF(tabDaten[[#This Row],[MandNr]]="","Fehler",IF(tabDaten[[#This Row],[MandNr]]=1,"1 Stadt Bad Rappenau","2 Eigenbetrieb Stadtenwässerung"))</f>
        <v>1 Stadt Bad Rappenau</v>
      </c>
      <c r="C2901" s="19" t="str">
        <f>IF(OR(tabDaten[[#This Row],[art]]="00",tabDaten[[#This Row],[art]]="01",tabDaten[[#This Row],[art]]="60",tabDaten[[#This Row],[art]]="61"),"0 Verwaltungshaushalt","1 Vermögenshaushalt")</f>
        <v>0 Verwaltungshaushalt</v>
      </c>
      <c r="D2901" s="19" t="str">
        <f>VLOOKUP(tabDaten[[#This Row],[art]],tabKontenart[],2,FALSE)</f>
        <v>01 Ausgaben VerwaltungsHH</v>
      </c>
      <c r="E2901" s="19" t="str">
        <f>LEFT(tabDaten[[#This Row],[Gld]],1) &amp; "    " &amp;VLOOKUP((tabDaten[[#This Row],[MandNr]]&amp;"x"&amp;LEFT(tabDaten[[#This Row],[Gld]],1)),tabGliederung[],2,FALSE)</f>
        <v xml:space="preserve">4    soziale Sicherung </v>
      </c>
      <c r="F2901" s="19" t="str">
        <f>LEFT(tabDaten[[#This Row],[Gld]],2) &amp; "    " &amp;VLOOKUP((tabDaten[[#This Row],[MandNr]]&amp;"x"&amp;LEFT(tabDaten[[#This Row],[Gld]],2)),tabGliederung[],2,FALSE)</f>
        <v>46    Einrichtungen der Jugendhilfe,  Jugendarbeit</v>
      </c>
      <c r="G290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1" s="19" t="str">
        <f>LEFT(tabDaten[[#This Row],[Gld]],4) &amp; "    " &amp;VLOOKUP((tabDaten[[#This Row],[MandNr]]&amp;"x"&amp;LEFT(tabDaten[[#This Row],[Gld]],4)),tabGliederung[],2,FALSE)</f>
        <v xml:space="preserve">4641    Kindergarten Babstadt </v>
      </c>
      <c r="I2901" s="19" t="str">
        <f>IF(OR(LEFT(tabDaten[[#This Row],[Grp]],1)*1=3,LEFT(tabDaten[[#This Row],[Grp]],1)*1=9),LEFT(tabDaten[[#This Row],[Grp]],2),LEFT(tabDaten[[#This Row],[Grp]],1))</f>
        <v>6</v>
      </c>
      <c r="J2901" s="19" t="str">
        <f>VLOOKUP(tabDaten[[#This Row],[GrpKurz]],tabGruppierung[],2,FALSE)</f>
        <v>A   Sächlicher Verwaltungs- und Betriebsaufwand</v>
      </c>
      <c r="K290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4641-650000/80    sonstige Geschäftsausgaben   </v>
      </c>
      <c r="L2901" s="20">
        <f>IF(OR(tabDaten[[#This Row],[art]]="00",tabDaten[[#This Row],[art]]="10"),tabDaten[[#This Row],[Plan]],tabDaten[[#This Row],[Plan]]*-1)</f>
        <v>0</v>
      </c>
      <c r="M2901" s="21">
        <f>IF(OR(tabDaten[[#This Row],[art]]="00",tabDaten[[#This Row],[art]]="10",tabDaten[[#This Row],[art]]="60",tabDaten[[#This Row],[art]]="70"),tabDaten[[#This Row],[Rechnung]],tabDaten[[#This Row],[Rechnung]]*-1)</f>
        <v>-3420.1</v>
      </c>
      <c r="N2901" s="44">
        <v>1</v>
      </c>
      <c r="O2901" s="45" t="s">
        <v>1336</v>
      </c>
      <c r="P2901" s="45" t="s">
        <v>1240</v>
      </c>
      <c r="Q2901" s="45" t="s">
        <v>1724</v>
      </c>
      <c r="R2901" s="45" t="s">
        <v>1425</v>
      </c>
      <c r="S2901" s="45" t="s">
        <v>1546</v>
      </c>
      <c r="T2901" s="44" t="s">
        <v>1921</v>
      </c>
      <c r="U2901" s="46">
        <v>0</v>
      </c>
      <c r="V2901" s="46">
        <v>3420.1</v>
      </c>
    </row>
    <row r="2902" spans="2:22" x14ac:dyDescent="0.2">
      <c r="B2902" s="19" t="str">
        <f>IF(tabDaten[[#This Row],[MandNr]]="","Fehler",IF(tabDaten[[#This Row],[MandNr]]=1,"1 Stadt Bad Rappenau","2 Eigenbetrieb Stadtenwässerung"))</f>
        <v>1 Stadt Bad Rappenau</v>
      </c>
      <c r="C2902" s="19" t="str">
        <f>IF(OR(tabDaten[[#This Row],[art]]="00",tabDaten[[#This Row],[art]]="01",tabDaten[[#This Row],[art]]="60",tabDaten[[#This Row],[art]]="61"),"0 Verwaltungshaushalt","1 Vermögenshaushalt")</f>
        <v>0 Verwaltungshaushalt</v>
      </c>
      <c r="D2902" s="19" t="str">
        <f>VLOOKUP(tabDaten[[#This Row],[art]],tabKontenart[],2,FALSE)</f>
        <v>01 Ausgaben VerwaltungsHH</v>
      </c>
      <c r="E2902" s="19" t="str">
        <f>LEFT(tabDaten[[#This Row],[Gld]],1) &amp; "    " &amp;VLOOKUP((tabDaten[[#This Row],[MandNr]]&amp;"x"&amp;LEFT(tabDaten[[#This Row],[Gld]],1)),tabGliederung[],2,FALSE)</f>
        <v xml:space="preserve">4    soziale Sicherung </v>
      </c>
      <c r="F2902" s="19" t="str">
        <f>LEFT(tabDaten[[#This Row],[Gld]],2) &amp; "    " &amp;VLOOKUP((tabDaten[[#This Row],[MandNr]]&amp;"x"&amp;LEFT(tabDaten[[#This Row],[Gld]],2)),tabGliederung[],2,FALSE)</f>
        <v>46    Einrichtungen der Jugendhilfe,  Jugendarbeit</v>
      </c>
      <c r="G290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2" s="19" t="str">
        <f>LEFT(tabDaten[[#This Row],[Gld]],4) &amp; "    " &amp;VLOOKUP((tabDaten[[#This Row],[MandNr]]&amp;"x"&amp;LEFT(tabDaten[[#This Row],[Gld]],4)),tabGliederung[],2,FALSE)</f>
        <v xml:space="preserve">4641    Kindergarten Babstadt </v>
      </c>
      <c r="I2902" s="19" t="str">
        <f>IF(OR(LEFT(tabDaten[[#This Row],[Grp]],1)*1=3,LEFT(tabDaten[[#This Row],[Grp]],1)*1=9),LEFT(tabDaten[[#This Row],[Grp]],2),LEFT(tabDaten[[#This Row],[Grp]],1))</f>
        <v>6</v>
      </c>
      <c r="J2902" s="19" t="str">
        <f>VLOOKUP(tabDaten[[#This Row],[GrpKurz]],tabGruppierung[],2,FALSE)</f>
        <v>A   Sächlicher Verwaltungs- und Betriebsaufwand</v>
      </c>
      <c r="K290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4641-679000/10    Bauhof   </v>
      </c>
      <c r="L2902" s="20">
        <f>IF(OR(tabDaten[[#This Row],[art]]="00",tabDaten[[#This Row],[art]]="10"),tabDaten[[#This Row],[Plan]],tabDaten[[#This Row],[Plan]]*-1)</f>
        <v>0</v>
      </c>
      <c r="M2902" s="21">
        <f>IF(OR(tabDaten[[#This Row],[art]]="00",tabDaten[[#This Row],[art]]="10",tabDaten[[#This Row],[art]]="60",tabDaten[[#This Row],[art]]="70"),tabDaten[[#This Row],[Rechnung]],tabDaten[[#This Row],[Rechnung]]*-1)</f>
        <v>-7098.01</v>
      </c>
      <c r="N2902" s="44">
        <v>1</v>
      </c>
      <c r="O2902" s="45" t="s">
        <v>1336</v>
      </c>
      <c r="P2902" s="45" t="s">
        <v>1240</v>
      </c>
      <c r="Q2902" s="45" t="s">
        <v>1728</v>
      </c>
      <c r="R2902" s="45" t="s">
        <v>1024</v>
      </c>
      <c r="S2902" s="45" t="s">
        <v>1546</v>
      </c>
      <c r="T2902" s="44" t="s">
        <v>1924</v>
      </c>
      <c r="U2902" s="46">
        <v>0</v>
      </c>
      <c r="V2902" s="46">
        <v>7098.01</v>
      </c>
    </row>
    <row r="2903" spans="2:22" x14ac:dyDescent="0.2">
      <c r="B2903" s="19" t="str">
        <f>IF(tabDaten[[#This Row],[MandNr]]="","Fehler",IF(tabDaten[[#This Row],[MandNr]]=1,"1 Stadt Bad Rappenau","2 Eigenbetrieb Stadtenwässerung"))</f>
        <v>1 Stadt Bad Rappenau</v>
      </c>
      <c r="C2903" s="19" t="str">
        <f>IF(OR(tabDaten[[#This Row],[art]]="00",tabDaten[[#This Row],[art]]="01",tabDaten[[#This Row],[art]]="60",tabDaten[[#This Row],[art]]="61"),"0 Verwaltungshaushalt","1 Vermögenshaushalt")</f>
        <v>0 Verwaltungshaushalt</v>
      </c>
      <c r="D2903" s="19" t="str">
        <f>VLOOKUP(tabDaten[[#This Row],[art]],tabKontenart[],2,FALSE)</f>
        <v>01 Ausgaben VerwaltungsHH</v>
      </c>
      <c r="E2903" s="19" t="str">
        <f>LEFT(tabDaten[[#This Row],[Gld]],1) &amp; "    " &amp;VLOOKUP((tabDaten[[#This Row],[MandNr]]&amp;"x"&amp;LEFT(tabDaten[[#This Row],[Gld]],1)),tabGliederung[],2,FALSE)</f>
        <v xml:space="preserve">4    soziale Sicherung </v>
      </c>
      <c r="F2903" s="19" t="str">
        <f>LEFT(tabDaten[[#This Row],[Gld]],2) &amp; "    " &amp;VLOOKUP((tabDaten[[#This Row],[MandNr]]&amp;"x"&amp;LEFT(tabDaten[[#This Row],[Gld]],2)),tabGliederung[],2,FALSE)</f>
        <v>46    Einrichtungen der Jugendhilfe,  Jugendarbeit</v>
      </c>
      <c r="G290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3" s="19" t="str">
        <f>LEFT(tabDaten[[#This Row],[Gld]],4) &amp; "    " &amp;VLOOKUP((tabDaten[[#This Row],[MandNr]]&amp;"x"&amp;LEFT(tabDaten[[#This Row],[Gld]],4)),tabGliederung[],2,FALSE)</f>
        <v xml:space="preserve">4641    Kindergarten Babstadt </v>
      </c>
      <c r="I2903" s="19" t="str">
        <f>IF(OR(LEFT(tabDaten[[#This Row],[Grp]],1)*1=3,LEFT(tabDaten[[#This Row],[Grp]],1)*1=9),LEFT(tabDaten[[#This Row],[Grp]],2),LEFT(tabDaten[[#This Row],[Grp]],1))</f>
        <v>6</v>
      </c>
      <c r="J2903" s="19" t="str">
        <f>VLOOKUP(tabDaten[[#This Row],[GrpKurz]],tabGruppierung[],2,FALSE)</f>
        <v>A   Sächlicher Verwaltungs- und Betriebsaufwand</v>
      </c>
      <c r="K290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4641-679000/20    Gebäudenutzung (Sporthallen u.ä.)   </v>
      </c>
      <c r="L2903" s="20">
        <f>IF(OR(tabDaten[[#This Row],[art]]="00",tabDaten[[#This Row],[art]]="10"),tabDaten[[#This Row],[Plan]],tabDaten[[#This Row],[Plan]]*-1)</f>
        <v>0</v>
      </c>
      <c r="M2903" s="21">
        <f>IF(OR(tabDaten[[#This Row],[art]]="00",tabDaten[[#This Row],[art]]="10",tabDaten[[#This Row],[art]]="60",tabDaten[[#This Row],[art]]="70"),tabDaten[[#This Row],[Rechnung]],tabDaten[[#This Row],[Rechnung]]*-1)</f>
        <v>-2979.81</v>
      </c>
      <c r="N2903" s="44">
        <v>1</v>
      </c>
      <c r="O2903" s="45" t="s">
        <v>1336</v>
      </c>
      <c r="P2903" s="45" t="s">
        <v>1240</v>
      </c>
      <c r="Q2903" s="45" t="s">
        <v>1728</v>
      </c>
      <c r="R2903" s="45" t="s">
        <v>1058</v>
      </c>
      <c r="S2903" s="45" t="s">
        <v>1546</v>
      </c>
      <c r="T2903" s="44" t="s">
        <v>1925</v>
      </c>
      <c r="U2903" s="46">
        <v>0</v>
      </c>
      <c r="V2903" s="46">
        <v>2979.81</v>
      </c>
    </row>
    <row r="2904" spans="2:22" x14ac:dyDescent="0.2">
      <c r="B2904" s="19" t="str">
        <f>IF(tabDaten[[#This Row],[MandNr]]="","Fehler",IF(tabDaten[[#This Row],[MandNr]]=1,"1 Stadt Bad Rappenau","2 Eigenbetrieb Stadtenwässerung"))</f>
        <v>1 Stadt Bad Rappenau</v>
      </c>
      <c r="C2904" s="19" t="str">
        <f>IF(OR(tabDaten[[#This Row],[art]]="00",tabDaten[[#This Row],[art]]="01",tabDaten[[#This Row],[art]]="60",tabDaten[[#This Row],[art]]="61"),"0 Verwaltungshaushalt","1 Vermögenshaushalt")</f>
        <v>0 Verwaltungshaushalt</v>
      </c>
      <c r="D2904" s="19" t="str">
        <f>VLOOKUP(tabDaten[[#This Row],[art]],tabKontenart[],2,FALSE)</f>
        <v>01 Ausgaben VerwaltungsHH</v>
      </c>
      <c r="E2904" s="19" t="str">
        <f>LEFT(tabDaten[[#This Row],[Gld]],1) &amp; "    " &amp;VLOOKUP((tabDaten[[#This Row],[MandNr]]&amp;"x"&amp;LEFT(tabDaten[[#This Row],[Gld]],1)),tabGliederung[],2,FALSE)</f>
        <v xml:space="preserve">4    soziale Sicherung </v>
      </c>
      <c r="F2904" s="19" t="str">
        <f>LEFT(tabDaten[[#This Row],[Gld]],2) &amp; "    " &amp;VLOOKUP((tabDaten[[#This Row],[MandNr]]&amp;"x"&amp;LEFT(tabDaten[[#This Row],[Gld]],2)),tabGliederung[],2,FALSE)</f>
        <v>46    Einrichtungen der Jugendhilfe,  Jugendarbeit</v>
      </c>
      <c r="G290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4" s="19" t="str">
        <f>LEFT(tabDaten[[#This Row],[Gld]],4) &amp; "    " &amp;VLOOKUP((tabDaten[[#This Row],[MandNr]]&amp;"x"&amp;LEFT(tabDaten[[#This Row],[Gld]],4)),tabGliederung[],2,FALSE)</f>
        <v xml:space="preserve">4642    Kindergarten Bonfeld </v>
      </c>
      <c r="I2904" s="19" t="str">
        <f>IF(OR(LEFT(tabDaten[[#This Row],[Grp]],1)*1=3,LEFT(tabDaten[[#This Row],[Grp]],1)*1=9),LEFT(tabDaten[[#This Row],[Grp]],2),LEFT(tabDaten[[#This Row],[Grp]],1))</f>
        <v>6</v>
      </c>
      <c r="J2904" s="19" t="str">
        <f>VLOOKUP(tabDaten[[#This Row],[GrpKurz]],tabGruppierung[],2,FALSE)</f>
        <v>A   Sächlicher Verwaltungs- und Betriebsaufwand</v>
      </c>
      <c r="K290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4642-679000/10    Bauhof   </v>
      </c>
      <c r="L2904" s="20">
        <f>IF(OR(tabDaten[[#This Row],[art]]="00",tabDaten[[#This Row],[art]]="10"),tabDaten[[#This Row],[Plan]],tabDaten[[#This Row],[Plan]]*-1)</f>
        <v>0</v>
      </c>
      <c r="M2904" s="21">
        <f>IF(OR(tabDaten[[#This Row],[art]]="00",tabDaten[[#This Row],[art]]="10",tabDaten[[#This Row],[art]]="60",tabDaten[[#This Row],[art]]="70"),tabDaten[[#This Row],[Rechnung]],tabDaten[[#This Row],[Rechnung]]*-1)</f>
        <v>-2555.2800000000002</v>
      </c>
      <c r="N2904" s="44">
        <v>1</v>
      </c>
      <c r="O2904" s="45" t="s">
        <v>1336</v>
      </c>
      <c r="P2904" s="45" t="s">
        <v>1241</v>
      </c>
      <c r="Q2904" s="45" t="s">
        <v>1728</v>
      </c>
      <c r="R2904" s="45" t="s">
        <v>1024</v>
      </c>
      <c r="S2904" s="45" t="s">
        <v>1546</v>
      </c>
      <c r="T2904" s="44" t="s">
        <v>1924</v>
      </c>
      <c r="U2904" s="46">
        <v>0</v>
      </c>
      <c r="V2904" s="46">
        <v>2555.2800000000002</v>
      </c>
    </row>
    <row r="2905" spans="2:22" x14ac:dyDescent="0.2">
      <c r="B2905" s="19" t="str">
        <f>IF(tabDaten[[#This Row],[MandNr]]="","Fehler",IF(tabDaten[[#This Row],[MandNr]]=1,"1 Stadt Bad Rappenau","2 Eigenbetrieb Stadtenwässerung"))</f>
        <v>1 Stadt Bad Rappenau</v>
      </c>
      <c r="C2905" s="19" t="str">
        <f>IF(OR(tabDaten[[#This Row],[art]]="00",tabDaten[[#This Row],[art]]="01",tabDaten[[#This Row],[art]]="60",tabDaten[[#This Row],[art]]="61"),"0 Verwaltungshaushalt","1 Vermögenshaushalt")</f>
        <v>0 Verwaltungshaushalt</v>
      </c>
      <c r="D2905" s="19" t="str">
        <f>VLOOKUP(tabDaten[[#This Row],[art]],tabKontenart[],2,FALSE)</f>
        <v>01 Ausgaben VerwaltungsHH</v>
      </c>
      <c r="E2905" s="19" t="str">
        <f>LEFT(tabDaten[[#This Row],[Gld]],1) &amp; "    " &amp;VLOOKUP((tabDaten[[#This Row],[MandNr]]&amp;"x"&amp;LEFT(tabDaten[[#This Row],[Gld]],1)),tabGliederung[],2,FALSE)</f>
        <v xml:space="preserve">4    soziale Sicherung </v>
      </c>
      <c r="F2905" s="19" t="str">
        <f>LEFT(tabDaten[[#This Row],[Gld]],2) &amp; "    " &amp;VLOOKUP((tabDaten[[#This Row],[MandNr]]&amp;"x"&amp;LEFT(tabDaten[[#This Row],[Gld]],2)),tabGliederung[],2,FALSE)</f>
        <v>46    Einrichtungen der Jugendhilfe,  Jugendarbeit</v>
      </c>
      <c r="G290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5" s="19" t="str">
        <f>LEFT(tabDaten[[#This Row],[Gld]],4) &amp; "    " &amp;VLOOKUP((tabDaten[[#This Row],[MandNr]]&amp;"x"&amp;LEFT(tabDaten[[#This Row],[Gld]],4)),tabGliederung[],2,FALSE)</f>
        <v xml:space="preserve">4642    Kindergarten Bonfeld </v>
      </c>
      <c r="I2905" s="19" t="str">
        <f>IF(OR(LEFT(tabDaten[[#This Row],[Grp]],1)*1=3,LEFT(tabDaten[[#This Row],[Grp]],1)*1=9),LEFT(tabDaten[[#This Row],[Grp]],2),LEFT(tabDaten[[#This Row],[Grp]],1))</f>
        <v>6</v>
      </c>
      <c r="J2905" s="19" t="str">
        <f>VLOOKUP(tabDaten[[#This Row],[GrpKurz]],tabGruppierung[],2,FALSE)</f>
        <v>A   Sächlicher Verwaltungs- und Betriebsaufwand</v>
      </c>
      <c r="K290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4642-679000/20    Bauhof   </v>
      </c>
      <c r="L2905" s="20">
        <f>IF(OR(tabDaten[[#This Row],[art]]="00",tabDaten[[#This Row],[art]]="10"),tabDaten[[#This Row],[Plan]],tabDaten[[#This Row],[Plan]]*-1)</f>
        <v>0</v>
      </c>
      <c r="M2905" s="21">
        <f>IF(OR(tabDaten[[#This Row],[art]]="00",tabDaten[[#This Row],[art]]="10",tabDaten[[#This Row],[art]]="60",tabDaten[[#This Row],[art]]="70"),tabDaten[[#This Row],[Rechnung]],tabDaten[[#This Row],[Rechnung]]*-1)</f>
        <v>-2264.2399999999998</v>
      </c>
      <c r="N2905" s="44">
        <v>1</v>
      </c>
      <c r="O2905" s="45" t="s">
        <v>1336</v>
      </c>
      <c r="P2905" s="45" t="s">
        <v>1241</v>
      </c>
      <c r="Q2905" s="45" t="s">
        <v>1728</v>
      </c>
      <c r="R2905" s="45" t="s">
        <v>1058</v>
      </c>
      <c r="S2905" s="45" t="s">
        <v>1546</v>
      </c>
      <c r="T2905" s="44" t="s">
        <v>1924</v>
      </c>
      <c r="U2905" s="46">
        <v>0</v>
      </c>
      <c r="V2905" s="46">
        <v>2264.2399999999998</v>
      </c>
    </row>
    <row r="2906" spans="2:22" x14ac:dyDescent="0.2">
      <c r="B2906" s="19" t="str">
        <f>IF(tabDaten[[#This Row],[MandNr]]="","Fehler",IF(tabDaten[[#This Row],[MandNr]]=1,"1 Stadt Bad Rappenau","2 Eigenbetrieb Stadtenwässerung"))</f>
        <v>1 Stadt Bad Rappenau</v>
      </c>
      <c r="C2906" s="19" t="str">
        <f>IF(OR(tabDaten[[#This Row],[art]]="00",tabDaten[[#This Row],[art]]="01",tabDaten[[#This Row],[art]]="60",tabDaten[[#This Row],[art]]="61"),"0 Verwaltungshaushalt","1 Vermögenshaushalt")</f>
        <v>0 Verwaltungshaushalt</v>
      </c>
      <c r="D2906" s="19" t="str">
        <f>VLOOKUP(tabDaten[[#This Row],[art]],tabKontenart[],2,FALSE)</f>
        <v>01 Ausgaben VerwaltungsHH</v>
      </c>
      <c r="E2906" s="19" t="str">
        <f>LEFT(tabDaten[[#This Row],[Gld]],1) &amp; "    " &amp;VLOOKUP((tabDaten[[#This Row],[MandNr]]&amp;"x"&amp;LEFT(tabDaten[[#This Row],[Gld]],1)),tabGliederung[],2,FALSE)</f>
        <v xml:space="preserve">4    soziale Sicherung </v>
      </c>
      <c r="F2906" s="19" t="str">
        <f>LEFT(tabDaten[[#This Row],[Gld]],2) &amp; "    " &amp;VLOOKUP((tabDaten[[#This Row],[MandNr]]&amp;"x"&amp;LEFT(tabDaten[[#This Row],[Gld]],2)),tabGliederung[],2,FALSE)</f>
        <v>46    Einrichtungen der Jugendhilfe,  Jugendarbeit</v>
      </c>
      <c r="G290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6" s="19" t="str">
        <f>LEFT(tabDaten[[#This Row],[Gld]],4) &amp; "    " &amp;VLOOKUP((tabDaten[[#This Row],[MandNr]]&amp;"x"&amp;LEFT(tabDaten[[#This Row],[Gld]],4)),tabGliederung[],2,FALSE)</f>
        <v xml:space="preserve">4643    Kindergarten Fürfeld </v>
      </c>
      <c r="I2906" s="19" t="str">
        <f>IF(OR(LEFT(tabDaten[[#This Row],[Grp]],1)*1=3,LEFT(tabDaten[[#This Row],[Grp]],1)*1=9),LEFT(tabDaten[[#This Row],[Grp]],2),LEFT(tabDaten[[#This Row],[Grp]],1))</f>
        <v>6</v>
      </c>
      <c r="J2906" s="19" t="str">
        <f>VLOOKUP(tabDaten[[#This Row],[GrpKurz]],tabGruppierung[],2,FALSE)</f>
        <v>A   Sächlicher Verwaltungs- und Betriebsaufwand</v>
      </c>
      <c r="K290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4643-650000/10    Bücher und Zeitschriften   </v>
      </c>
      <c r="L2906" s="20">
        <f>IF(OR(tabDaten[[#This Row],[art]]="00",tabDaten[[#This Row],[art]]="10"),tabDaten[[#This Row],[Plan]],tabDaten[[#This Row],[Plan]]*-1)</f>
        <v>0</v>
      </c>
      <c r="M2906" s="21">
        <f>IF(OR(tabDaten[[#This Row],[art]]="00",tabDaten[[#This Row],[art]]="10",tabDaten[[#This Row],[art]]="60",tabDaten[[#This Row],[art]]="70"),tabDaten[[#This Row],[Rechnung]],tabDaten[[#This Row],[Rechnung]]*-1)</f>
        <v>-403.04</v>
      </c>
      <c r="N2906" s="44">
        <v>1</v>
      </c>
      <c r="O2906" s="45" t="s">
        <v>1336</v>
      </c>
      <c r="P2906" s="45" t="s">
        <v>1242</v>
      </c>
      <c r="Q2906" s="45" t="s">
        <v>1724</v>
      </c>
      <c r="R2906" s="45" t="s">
        <v>1024</v>
      </c>
      <c r="S2906" s="45" t="s">
        <v>1546</v>
      </c>
      <c r="T2906" s="44" t="s">
        <v>1919</v>
      </c>
      <c r="U2906" s="46">
        <v>0</v>
      </c>
      <c r="V2906" s="46">
        <v>403.04</v>
      </c>
    </row>
    <row r="2907" spans="2:22" x14ac:dyDescent="0.2">
      <c r="B2907" s="19" t="str">
        <f>IF(tabDaten[[#This Row],[MandNr]]="","Fehler",IF(tabDaten[[#This Row],[MandNr]]=1,"1 Stadt Bad Rappenau","2 Eigenbetrieb Stadtenwässerung"))</f>
        <v>1 Stadt Bad Rappenau</v>
      </c>
      <c r="C2907" s="19" t="str">
        <f>IF(OR(tabDaten[[#This Row],[art]]="00",tabDaten[[#This Row],[art]]="01",tabDaten[[#This Row],[art]]="60",tabDaten[[#This Row],[art]]="61"),"0 Verwaltungshaushalt","1 Vermögenshaushalt")</f>
        <v>0 Verwaltungshaushalt</v>
      </c>
      <c r="D2907" s="19" t="str">
        <f>VLOOKUP(tabDaten[[#This Row],[art]],tabKontenart[],2,FALSE)</f>
        <v>01 Ausgaben VerwaltungsHH</v>
      </c>
      <c r="E2907" s="19" t="str">
        <f>LEFT(tabDaten[[#This Row],[Gld]],1) &amp; "    " &amp;VLOOKUP((tabDaten[[#This Row],[MandNr]]&amp;"x"&amp;LEFT(tabDaten[[#This Row],[Gld]],1)),tabGliederung[],2,FALSE)</f>
        <v xml:space="preserve">4    soziale Sicherung </v>
      </c>
      <c r="F2907" s="19" t="str">
        <f>LEFT(tabDaten[[#This Row],[Gld]],2) &amp; "    " &amp;VLOOKUP((tabDaten[[#This Row],[MandNr]]&amp;"x"&amp;LEFT(tabDaten[[#This Row],[Gld]],2)),tabGliederung[],2,FALSE)</f>
        <v>46    Einrichtungen der Jugendhilfe,  Jugendarbeit</v>
      </c>
      <c r="G290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7" s="19" t="str">
        <f>LEFT(tabDaten[[#This Row],[Gld]],4) &amp; "    " &amp;VLOOKUP((tabDaten[[#This Row],[MandNr]]&amp;"x"&amp;LEFT(tabDaten[[#This Row],[Gld]],4)),tabGliederung[],2,FALSE)</f>
        <v xml:space="preserve">4643    Kindergarten Fürfeld </v>
      </c>
      <c r="I2907" s="19" t="str">
        <f>IF(OR(LEFT(tabDaten[[#This Row],[Grp]],1)*1=3,LEFT(tabDaten[[#This Row],[Grp]],1)*1=9),LEFT(tabDaten[[#This Row],[Grp]],2),LEFT(tabDaten[[#This Row],[Grp]],1))</f>
        <v>6</v>
      </c>
      <c r="J2907" s="19" t="str">
        <f>VLOOKUP(tabDaten[[#This Row],[GrpKurz]],tabGruppierung[],2,FALSE)</f>
        <v>A   Sächlicher Verwaltungs- und Betriebsaufwand</v>
      </c>
      <c r="K290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4643-650000/20    Post- und Fernmeldegebühren   </v>
      </c>
      <c r="L2907" s="20">
        <f>IF(OR(tabDaten[[#This Row],[art]]="00",tabDaten[[#This Row],[art]]="10"),tabDaten[[#This Row],[Plan]],tabDaten[[#This Row],[Plan]]*-1)</f>
        <v>0</v>
      </c>
      <c r="M2907" s="21">
        <f>IF(OR(tabDaten[[#This Row],[art]]="00",tabDaten[[#This Row],[art]]="10",tabDaten[[#This Row],[art]]="60",tabDaten[[#This Row],[art]]="70"),tabDaten[[#This Row],[Rechnung]],tabDaten[[#This Row],[Rechnung]]*-1)</f>
        <v>-506.87</v>
      </c>
      <c r="N2907" s="44">
        <v>1</v>
      </c>
      <c r="O2907" s="45" t="s">
        <v>1336</v>
      </c>
      <c r="P2907" s="45" t="s">
        <v>1242</v>
      </c>
      <c r="Q2907" s="45" t="s">
        <v>1724</v>
      </c>
      <c r="R2907" s="45" t="s">
        <v>1058</v>
      </c>
      <c r="S2907" s="45" t="s">
        <v>1546</v>
      </c>
      <c r="T2907" s="44" t="s">
        <v>1920</v>
      </c>
      <c r="U2907" s="46">
        <v>0</v>
      </c>
      <c r="V2907" s="46">
        <v>506.87</v>
      </c>
    </row>
    <row r="2908" spans="2:22" x14ac:dyDescent="0.2">
      <c r="B2908" s="19" t="str">
        <f>IF(tabDaten[[#This Row],[MandNr]]="","Fehler",IF(tabDaten[[#This Row],[MandNr]]=1,"1 Stadt Bad Rappenau","2 Eigenbetrieb Stadtenwässerung"))</f>
        <v>1 Stadt Bad Rappenau</v>
      </c>
      <c r="C2908" s="19" t="str">
        <f>IF(OR(tabDaten[[#This Row],[art]]="00",tabDaten[[#This Row],[art]]="01",tabDaten[[#This Row],[art]]="60",tabDaten[[#This Row],[art]]="61"),"0 Verwaltungshaushalt","1 Vermögenshaushalt")</f>
        <v>0 Verwaltungshaushalt</v>
      </c>
      <c r="D2908" s="19" t="str">
        <f>VLOOKUP(tabDaten[[#This Row],[art]],tabKontenart[],2,FALSE)</f>
        <v>01 Ausgaben VerwaltungsHH</v>
      </c>
      <c r="E2908" s="19" t="str">
        <f>LEFT(tabDaten[[#This Row],[Gld]],1) &amp; "    " &amp;VLOOKUP((tabDaten[[#This Row],[MandNr]]&amp;"x"&amp;LEFT(tabDaten[[#This Row],[Gld]],1)),tabGliederung[],2,FALSE)</f>
        <v xml:space="preserve">4    soziale Sicherung </v>
      </c>
      <c r="F2908" s="19" t="str">
        <f>LEFT(tabDaten[[#This Row],[Gld]],2) &amp; "    " &amp;VLOOKUP((tabDaten[[#This Row],[MandNr]]&amp;"x"&amp;LEFT(tabDaten[[#This Row],[Gld]],2)),tabGliederung[],2,FALSE)</f>
        <v>46    Einrichtungen der Jugendhilfe,  Jugendarbeit</v>
      </c>
      <c r="G290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8" s="19" t="str">
        <f>LEFT(tabDaten[[#This Row],[Gld]],4) &amp; "    " &amp;VLOOKUP((tabDaten[[#This Row],[MandNr]]&amp;"x"&amp;LEFT(tabDaten[[#This Row],[Gld]],4)),tabGliederung[],2,FALSE)</f>
        <v xml:space="preserve">4643    Kindergarten Fürfeld </v>
      </c>
      <c r="I2908" s="19" t="str">
        <f>IF(OR(LEFT(tabDaten[[#This Row],[Grp]],1)*1=3,LEFT(tabDaten[[#This Row],[Grp]],1)*1=9),LEFT(tabDaten[[#This Row],[Grp]],2),LEFT(tabDaten[[#This Row],[Grp]],1))</f>
        <v>6</v>
      </c>
      <c r="J2908" s="19" t="str">
        <f>VLOOKUP(tabDaten[[#This Row],[GrpKurz]],tabGruppierung[],2,FALSE)</f>
        <v>A   Sächlicher Verwaltungs- und Betriebsaufwand</v>
      </c>
      <c r="K290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4643-650000/40    Dienstreisen   </v>
      </c>
      <c r="L2908" s="20">
        <f>IF(OR(tabDaten[[#This Row],[art]]="00",tabDaten[[#This Row],[art]]="10"),tabDaten[[#This Row],[Plan]],tabDaten[[#This Row],[Plan]]*-1)</f>
        <v>0</v>
      </c>
      <c r="M2908" s="21">
        <f>IF(OR(tabDaten[[#This Row],[art]]="00",tabDaten[[#This Row],[art]]="10",tabDaten[[#This Row],[art]]="60",tabDaten[[#This Row],[art]]="70"),tabDaten[[#This Row],[Rechnung]],tabDaten[[#This Row],[Rechnung]]*-1)</f>
        <v>-829.82</v>
      </c>
      <c r="N2908" s="44">
        <v>1</v>
      </c>
      <c r="O2908" s="45" t="s">
        <v>1336</v>
      </c>
      <c r="P2908" s="45" t="s">
        <v>1242</v>
      </c>
      <c r="Q2908" s="45" t="s">
        <v>1724</v>
      </c>
      <c r="R2908" s="45" t="s">
        <v>1145</v>
      </c>
      <c r="S2908" s="45" t="s">
        <v>1546</v>
      </c>
      <c r="T2908" s="44" t="s">
        <v>1922</v>
      </c>
      <c r="U2908" s="46">
        <v>0</v>
      </c>
      <c r="V2908" s="46">
        <v>829.82</v>
      </c>
    </row>
    <row r="2909" spans="2:22" x14ac:dyDescent="0.2">
      <c r="B2909" s="19" t="str">
        <f>IF(tabDaten[[#This Row],[MandNr]]="","Fehler",IF(tabDaten[[#This Row],[MandNr]]=1,"1 Stadt Bad Rappenau","2 Eigenbetrieb Stadtenwässerung"))</f>
        <v>1 Stadt Bad Rappenau</v>
      </c>
      <c r="C2909" s="19" t="str">
        <f>IF(OR(tabDaten[[#This Row],[art]]="00",tabDaten[[#This Row],[art]]="01",tabDaten[[#This Row],[art]]="60",tabDaten[[#This Row],[art]]="61"),"0 Verwaltungshaushalt","1 Vermögenshaushalt")</f>
        <v>0 Verwaltungshaushalt</v>
      </c>
      <c r="D2909" s="19" t="str">
        <f>VLOOKUP(tabDaten[[#This Row],[art]],tabKontenart[],2,FALSE)</f>
        <v>01 Ausgaben VerwaltungsHH</v>
      </c>
      <c r="E2909" s="19" t="str">
        <f>LEFT(tabDaten[[#This Row],[Gld]],1) &amp; "    " &amp;VLOOKUP((tabDaten[[#This Row],[MandNr]]&amp;"x"&amp;LEFT(tabDaten[[#This Row],[Gld]],1)),tabGliederung[],2,FALSE)</f>
        <v xml:space="preserve">4    soziale Sicherung </v>
      </c>
      <c r="F2909" s="19" t="str">
        <f>LEFT(tabDaten[[#This Row],[Gld]],2) &amp; "    " &amp;VLOOKUP((tabDaten[[#This Row],[MandNr]]&amp;"x"&amp;LEFT(tabDaten[[#This Row],[Gld]],2)),tabGliederung[],2,FALSE)</f>
        <v>46    Einrichtungen der Jugendhilfe,  Jugendarbeit</v>
      </c>
      <c r="G290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09" s="19" t="str">
        <f>LEFT(tabDaten[[#This Row],[Gld]],4) &amp; "    " &amp;VLOOKUP((tabDaten[[#This Row],[MandNr]]&amp;"x"&amp;LEFT(tabDaten[[#This Row],[Gld]],4)),tabGliederung[],2,FALSE)</f>
        <v xml:space="preserve">4643    Kindergarten Fürfeld </v>
      </c>
      <c r="I2909" s="19" t="str">
        <f>IF(OR(LEFT(tabDaten[[#This Row],[Grp]],1)*1=3,LEFT(tabDaten[[#This Row],[Grp]],1)*1=9),LEFT(tabDaten[[#This Row],[Grp]],2),LEFT(tabDaten[[#This Row],[Grp]],1))</f>
        <v>6</v>
      </c>
      <c r="J2909" s="19" t="str">
        <f>VLOOKUP(tabDaten[[#This Row],[GrpKurz]],tabGruppierung[],2,FALSE)</f>
        <v>A   Sächlicher Verwaltungs- und Betriebsaufwand</v>
      </c>
      <c r="K290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4643-650000/80    sonstige Geschäftsausgaben   </v>
      </c>
      <c r="L2909" s="20">
        <f>IF(OR(tabDaten[[#This Row],[art]]="00",tabDaten[[#This Row],[art]]="10"),tabDaten[[#This Row],[Plan]],tabDaten[[#This Row],[Plan]]*-1)</f>
        <v>0</v>
      </c>
      <c r="M2909" s="21">
        <f>IF(OR(tabDaten[[#This Row],[art]]="00",tabDaten[[#This Row],[art]]="10",tabDaten[[#This Row],[art]]="60",tabDaten[[#This Row],[art]]="70"),tabDaten[[#This Row],[Rechnung]],tabDaten[[#This Row],[Rechnung]]*-1)</f>
        <v>-5939.81</v>
      </c>
      <c r="N2909" s="44">
        <v>1</v>
      </c>
      <c r="O2909" s="45" t="s">
        <v>1336</v>
      </c>
      <c r="P2909" s="45" t="s">
        <v>1242</v>
      </c>
      <c r="Q2909" s="45" t="s">
        <v>1724</v>
      </c>
      <c r="R2909" s="45" t="s">
        <v>1425</v>
      </c>
      <c r="S2909" s="45" t="s">
        <v>1546</v>
      </c>
      <c r="T2909" s="44" t="s">
        <v>1921</v>
      </c>
      <c r="U2909" s="46">
        <v>0</v>
      </c>
      <c r="V2909" s="46">
        <v>5939.81</v>
      </c>
    </row>
    <row r="2910" spans="2:22" x14ac:dyDescent="0.2">
      <c r="B2910" s="19" t="str">
        <f>IF(tabDaten[[#This Row],[MandNr]]="","Fehler",IF(tabDaten[[#This Row],[MandNr]]=1,"1 Stadt Bad Rappenau","2 Eigenbetrieb Stadtenwässerung"))</f>
        <v>1 Stadt Bad Rappenau</v>
      </c>
      <c r="C2910" s="19" t="str">
        <f>IF(OR(tabDaten[[#This Row],[art]]="00",tabDaten[[#This Row],[art]]="01",tabDaten[[#This Row],[art]]="60",tabDaten[[#This Row],[art]]="61"),"0 Verwaltungshaushalt","1 Vermögenshaushalt")</f>
        <v>0 Verwaltungshaushalt</v>
      </c>
      <c r="D2910" s="19" t="str">
        <f>VLOOKUP(tabDaten[[#This Row],[art]],tabKontenart[],2,FALSE)</f>
        <v>01 Ausgaben VerwaltungsHH</v>
      </c>
      <c r="E2910" s="19" t="str">
        <f>LEFT(tabDaten[[#This Row],[Gld]],1) &amp; "    " &amp;VLOOKUP((tabDaten[[#This Row],[MandNr]]&amp;"x"&amp;LEFT(tabDaten[[#This Row],[Gld]],1)),tabGliederung[],2,FALSE)</f>
        <v xml:space="preserve">4    soziale Sicherung </v>
      </c>
      <c r="F2910" s="19" t="str">
        <f>LEFT(tabDaten[[#This Row],[Gld]],2) &amp; "    " &amp;VLOOKUP((tabDaten[[#This Row],[MandNr]]&amp;"x"&amp;LEFT(tabDaten[[#This Row],[Gld]],2)),tabGliederung[],2,FALSE)</f>
        <v>46    Einrichtungen der Jugendhilfe,  Jugendarbeit</v>
      </c>
      <c r="G291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10" s="19" t="str">
        <f>LEFT(tabDaten[[#This Row],[Gld]],4) &amp; "    " &amp;VLOOKUP((tabDaten[[#This Row],[MandNr]]&amp;"x"&amp;LEFT(tabDaten[[#This Row],[Gld]],4)),tabGliederung[],2,FALSE)</f>
        <v xml:space="preserve">4643    Kindergarten Fürfeld </v>
      </c>
      <c r="I2910" s="19" t="str">
        <f>IF(OR(LEFT(tabDaten[[#This Row],[Grp]],1)*1=3,LEFT(tabDaten[[#This Row],[Grp]],1)*1=9),LEFT(tabDaten[[#This Row],[Grp]],2),LEFT(tabDaten[[#This Row],[Grp]],1))</f>
        <v>6</v>
      </c>
      <c r="J2910" s="19" t="str">
        <f>VLOOKUP(tabDaten[[#This Row],[GrpKurz]],tabGruppierung[],2,FALSE)</f>
        <v>A   Sächlicher Verwaltungs- und Betriebsaufwand</v>
      </c>
      <c r="K291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4643-679000/10    Bauhof   </v>
      </c>
      <c r="L2910" s="20">
        <f>IF(OR(tabDaten[[#This Row],[art]]="00",tabDaten[[#This Row],[art]]="10"),tabDaten[[#This Row],[Plan]],tabDaten[[#This Row],[Plan]]*-1)</f>
        <v>0</v>
      </c>
      <c r="M2910" s="21">
        <f>IF(OR(tabDaten[[#This Row],[art]]="00",tabDaten[[#This Row],[art]]="10",tabDaten[[#This Row],[art]]="60",tabDaten[[#This Row],[art]]="70"),tabDaten[[#This Row],[Rechnung]],tabDaten[[#This Row],[Rechnung]]*-1)</f>
        <v>-23565.39</v>
      </c>
      <c r="N2910" s="44">
        <v>1</v>
      </c>
      <c r="O2910" s="45" t="s">
        <v>1336</v>
      </c>
      <c r="P2910" s="45" t="s">
        <v>1242</v>
      </c>
      <c r="Q2910" s="45" t="s">
        <v>1728</v>
      </c>
      <c r="R2910" s="45" t="s">
        <v>1024</v>
      </c>
      <c r="S2910" s="45" t="s">
        <v>1546</v>
      </c>
      <c r="T2910" s="44" t="s">
        <v>1924</v>
      </c>
      <c r="U2910" s="46">
        <v>0</v>
      </c>
      <c r="V2910" s="46">
        <v>23565.39</v>
      </c>
    </row>
    <row r="2911" spans="2:22" x14ac:dyDescent="0.2">
      <c r="B2911" s="19" t="str">
        <f>IF(tabDaten[[#This Row],[MandNr]]="","Fehler",IF(tabDaten[[#This Row],[MandNr]]=1,"1 Stadt Bad Rappenau","2 Eigenbetrieb Stadtenwässerung"))</f>
        <v>1 Stadt Bad Rappenau</v>
      </c>
      <c r="C2911" s="19" t="str">
        <f>IF(OR(tabDaten[[#This Row],[art]]="00",tabDaten[[#This Row],[art]]="01",tabDaten[[#This Row],[art]]="60",tabDaten[[#This Row],[art]]="61"),"0 Verwaltungshaushalt","1 Vermögenshaushalt")</f>
        <v>0 Verwaltungshaushalt</v>
      </c>
      <c r="D2911" s="19" t="str">
        <f>VLOOKUP(tabDaten[[#This Row],[art]],tabKontenart[],2,FALSE)</f>
        <v>01 Ausgaben VerwaltungsHH</v>
      </c>
      <c r="E2911" s="19" t="str">
        <f>LEFT(tabDaten[[#This Row],[Gld]],1) &amp; "    " &amp;VLOOKUP((tabDaten[[#This Row],[MandNr]]&amp;"x"&amp;LEFT(tabDaten[[#This Row],[Gld]],1)),tabGliederung[],2,FALSE)</f>
        <v xml:space="preserve">4    soziale Sicherung </v>
      </c>
      <c r="F2911" s="19" t="str">
        <f>LEFT(tabDaten[[#This Row],[Gld]],2) &amp; "    " &amp;VLOOKUP((tabDaten[[#This Row],[MandNr]]&amp;"x"&amp;LEFT(tabDaten[[#This Row],[Gld]],2)),tabGliederung[],2,FALSE)</f>
        <v>46    Einrichtungen der Jugendhilfe,  Jugendarbeit</v>
      </c>
      <c r="G291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11" s="19" t="str">
        <f>LEFT(tabDaten[[#This Row],[Gld]],4) &amp; "    " &amp;VLOOKUP((tabDaten[[#This Row],[MandNr]]&amp;"x"&amp;LEFT(tabDaten[[#This Row],[Gld]],4)),tabGliederung[],2,FALSE)</f>
        <v xml:space="preserve">4649    Kindergarten Zimmerhof </v>
      </c>
      <c r="I2911" s="19" t="str">
        <f>IF(OR(LEFT(tabDaten[[#This Row],[Grp]],1)*1=3,LEFT(tabDaten[[#This Row],[Grp]],1)*1=9),LEFT(tabDaten[[#This Row],[Grp]],2),LEFT(tabDaten[[#This Row],[Grp]],1))</f>
        <v>6</v>
      </c>
      <c r="J2911" s="19" t="str">
        <f>VLOOKUP(tabDaten[[#This Row],[GrpKurz]],tabGruppierung[],2,FALSE)</f>
        <v>A   Sächlicher Verwaltungs- und Betriebsaufwand</v>
      </c>
      <c r="K291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4649-650000/10    Bücher und Zeitschriften   </v>
      </c>
      <c r="L2911" s="20">
        <f>IF(OR(tabDaten[[#This Row],[art]]="00",tabDaten[[#This Row],[art]]="10"),tabDaten[[#This Row],[Plan]],tabDaten[[#This Row],[Plan]]*-1)</f>
        <v>0</v>
      </c>
      <c r="M2911" s="21">
        <f>IF(OR(tabDaten[[#This Row],[art]]="00",tabDaten[[#This Row],[art]]="10",tabDaten[[#This Row],[art]]="60",tabDaten[[#This Row],[art]]="70"),tabDaten[[#This Row],[Rechnung]],tabDaten[[#This Row],[Rechnung]]*-1)</f>
        <v>-875.01</v>
      </c>
      <c r="N2911" s="44">
        <v>1</v>
      </c>
      <c r="O2911" s="45" t="s">
        <v>1336</v>
      </c>
      <c r="P2911" s="45" t="s">
        <v>1245</v>
      </c>
      <c r="Q2911" s="45" t="s">
        <v>1724</v>
      </c>
      <c r="R2911" s="45" t="s">
        <v>1024</v>
      </c>
      <c r="S2911" s="45" t="s">
        <v>1546</v>
      </c>
      <c r="T2911" s="44" t="s">
        <v>1919</v>
      </c>
      <c r="U2911" s="46">
        <v>0</v>
      </c>
      <c r="V2911" s="46">
        <v>875.01</v>
      </c>
    </row>
    <row r="2912" spans="2:22" x14ac:dyDescent="0.2">
      <c r="B2912" s="19" t="str">
        <f>IF(tabDaten[[#This Row],[MandNr]]="","Fehler",IF(tabDaten[[#This Row],[MandNr]]=1,"1 Stadt Bad Rappenau","2 Eigenbetrieb Stadtenwässerung"))</f>
        <v>1 Stadt Bad Rappenau</v>
      </c>
      <c r="C2912" s="19" t="str">
        <f>IF(OR(tabDaten[[#This Row],[art]]="00",tabDaten[[#This Row],[art]]="01",tabDaten[[#This Row],[art]]="60",tabDaten[[#This Row],[art]]="61"),"0 Verwaltungshaushalt","1 Vermögenshaushalt")</f>
        <v>0 Verwaltungshaushalt</v>
      </c>
      <c r="D2912" s="19" t="str">
        <f>VLOOKUP(tabDaten[[#This Row],[art]],tabKontenart[],2,FALSE)</f>
        <v>01 Ausgaben VerwaltungsHH</v>
      </c>
      <c r="E2912" s="19" t="str">
        <f>LEFT(tabDaten[[#This Row],[Gld]],1) &amp; "    " &amp;VLOOKUP((tabDaten[[#This Row],[MandNr]]&amp;"x"&amp;LEFT(tabDaten[[#This Row],[Gld]],1)),tabGliederung[],2,FALSE)</f>
        <v xml:space="preserve">4    soziale Sicherung </v>
      </c>
      <c r="F2912" s="19" t="str">
        <f>LEFT(tabDaten[[#This Row],[Gld]],2) &amp; "    " &amp;VLOOKUP((tabDaten[[#This Row],[MandNr]]&amp;"x"&amp;LEFT(tabDaten[[#This Row],[Gld]],2)),tabGliederung[],2,FALSE)</f>
        <v>46    Einrichtungen der Jugendhilfe,  Jugendarbeit</v>
      </c>
      <c r="G291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12" s="19" t="str">
        <f>LEFT(tabDaten[[#This Row],[Gld]],4) &amp; "    " &amp;VLOOKUP((tabDaten[[#This Row],[MandNr]]&amp;"x"&amp;LEFT(tabDaten[[#This Row],[Gld]],4)),tabGliederung[],2,FALSE)</f>
        <v xml:space="preserve">4649    Kindergarten Zimmerhof </v>
      </c>
      <c r="I2912" s="19" t="str">
        <f>IF(OR(LEFT(tabDaten[[#This Row],[Grp]],1)*1=3,LEFT(tabDaten[[#This Row],[Grp]],1)*1=9),LEFT(tabDaten[[#This Row],[Grp]],2),LEFT(tabDaten[[#This Row],[Grp]],1))</f>
        <v>6</v>
      </c>
      <c r="J2912" s="19" t="str">
        <f>VLOOKUP(tabDaten[[#This Row],[GrpKurz]],tabGruppierung[],2,FALSE)</f>
        <v>A   Sächlicher Verwaltungs- und Betriebsaufwand</v>
      </c>
      <c r="K291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4649-650000/20    Post- und Fernmeldegebühren   </v>
      </c>
      <c r="L2912" s="20">
        <f>IF(OR(tabDaten[[#This Row],[art]]="00",tabDaten[[#This Row],[art]]="10"),tabDaten[[#This Row],[Plan]],tabDaten[[#This Row],[Plan]]*-1)</f>
        <v>0</v>
      </c>
      <c r="M2912" s="21">
        <f>IF(OR(tabDaten[[#This Row],[art]]="00",tabDaten[[#This Row],[art]]="10",tabDaten[[#This Row],[art]]="60",tabDaten[[#This Row],[art]]="70"),tabDaten[[#This Row],[Rechnung]],tabDaten[[#This Row],[Rechnung]]*-1)</f>
        <v>-975.52</v>
      </c>
      <c r="N2912" s="44">
        <v>1</v>
      </c>
      <c r="O2912" s="45" t="s">
        <v>1336</v>
      </c>
      <c r="P2912" s="45" t="s">
        <v>1245</v>
      </c>
      <c r="Q2912" s="45" t="s">
        <v>1724</v>
      </c>
      <c r="R2912" s="45" t="s">
        <v>1058</v>
      </c>
      <c r="S2912" s="45" t="s">
        <v>1546</v>
      </c>
      <c r="T2912" s="44" t="s">
        <v>1920</v>
      </c>
      <c r="U2912" s="46">
        <v>0</v>
      </c>
      <c r="V2912" s="46">
        <v>975.52</v>
      </c>
    </row>
    <row r="2913" spans="2:22" x14ac:dyDescent="0.2">
      <c r="B2913" s="19" t="str">
        <f>IF(tabDaten[[#This Row],[MandNr]]="","Fehler",IF(tabDaten[[#This Row],[MandNr]]=1,"1 Stadt Bad Rappenau","2 Eigenbetrieb Stadtenwässerung"))</f>
        <v>1 Stadt Bad Rappenau</v>
      </c>
      <c r="C2913" s="19" t="str">
        <f>IF(OR(tabDaten[[#This Row],[art]]="00",tabDaten[[#This Row],[art]]="01",tabDaten[[#This Row],[art]]="60",tabDaten[[#This Row],[art]]="61"),"0 Verwaltungshaushalt","1 Vermögenshaushalt")</f>
        <v>0 Verwaltungshaushalt</v>
      </c>
      <c r="D2913" s="19" t="str">
        <f>VLOOKUP(tabDaten[[#This Row],[art]],tabKontenart[],2,FALSE)</f>
        <v>01 Ausgaben VerwaltungsHH</v>
      </c>
      <c r="E2913" s="19" t="str">
        <f>LEFT(tabDaten[[#This Row],[Gld]],1) &amp; "    " &amp;VLOOKUP((tabDaten[[#This Row],[MandNr]]&amp;"x"&amp;LEFT(tabDaten[[#This Row],[Gld]],1)),tabGliederung[],2,FALSE)</f>
        <v xml:space="preserve">4    soziale Sicherung </v>
      </c>
      <c r="F2913" s="19" t="str">
        <f>LEFT(tabDaten[[#This Row],[Gld]],2) &amp; "    " &amp;VLOOKUP((tabDaten[[#This Row],[MandNr]]&amp;"x"&amp;LEFT(tabDaten[[#This Row],[Gld]],2)),tabGliederung[],2,FALSE)</f>
        <v>46    Einrichtungen der Jugendhilfe,  Jugendarbeit</v>
      </c>
      <c r="G291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13" s="19" t="str">
        <f>LEFT(tabDaten[[#This Row],[Gld]],4) &amp; "    " &amp;VLOOKUP((tabDaten[[#This Row],[MandNr]]&amp;"x"&amp;LEFT(tabDaten[[#This Row],[Gld]],4)),tabGliederung[],2,FALSE)</f>
        <v xml:space="preserve">4649    Kindergarten Zimmerhof </v>
      </c>
      <c r="I2913" s="19" t="str">
        <f>IF(OR(LEFT(tabDaten[[#This Row],[Grp]],1)*1=3,LEFT(tabDaten[[#This Row],[Grp]],1)*1=9),LEFT(tabDaten[[#This Row],[Grp]],2),LEFT(tabDaten[[#This Row],[Grp]],1))</f>
        <v>6</v>
      </c>
      <c r="J2913" s="19" t="str">
        <f>VLOOKUP(tabDaten[[#This Row],[GrpKurz]],tabGruppierung[],2,FALSE)</f>
        <v>A   Sächlicher Verwaltungs- und Betriebsaufwand</v>
      </c>
      <c r="K291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4649-650000/40    Dienstreisen   </v>
      </c>
      <c r="L2913" s="20">
        <f>IF(OR(tabDaten[[#This Row],[art]]="00",tabDaten[[#This Row],[art]]="10"),tabDaten[[#This Row],[Plan]],tabDaten[[#This Row],[Plan]]*-1)</f>
        <v>0</v>
      </c>
      <c r="M2913" s="21">
        <f>IF(OR(tabDaten[[#This Row],[art]]="00",tabDaten[[#This Row],[art]]="10",tabDaten[[#This Row],[art]]="60",tabDaten[[#This Row],[art]]="70"),tabDaten[[#This Row],[Rechnung]],tabDaten[[#This Row],[Rechnung]]*-1)</f>
        <v>-35.200000000000003</v>
      </c>
      <c r="N2913" s="44">
        <v>1</v>
      </c>
      <c r="O2913" s="45" t="s">
        <v>1336</v>
      </c>
      <c r="P2913" s="45" t="s">
        <v>1245</v>
      </c>
      <c r="Q2913" s="45" t="s">
        <v>1724</v>
      </c>
      <c r="R2913" s="45" t="s">
        <v>1145</v>
      </c>
      <c r="S2913" s="45" t="s">
        <v>1546</v>
      </c>
      <c r="T2913" s="44" t="s">
        <v>1922</v>
      </c>
      <c r="U2913" s="46">
        <v>0</v>
      </c>
      <c r="V2913" s="46">
        <v>35.200000000000003</v>
      </c>
    </row>
    <row r="2914" spans="2:22" x14ac:dyDescent="0.2">
      <c r="B2914" s="19" t="str">
        <f>IF(tabDaten[[#This Row],[MandNr]]="","Fehler",IF(tabDaten[[#This Row],[MandNr]]=1,"1 Stadt Bad Rappenau","2 Eigenbetrieb Stadtenwässerung"))</f>
        <v>1 Stadt Bad Rappenau</v>
      </c>
      <c r="C2914" s="19" t="str">
        <f>IF(OR(tabDaten[[#This Row],[art]]="00",tabDaten[[#This Row],[art]]="01",tabDaten[[#This Row],[art]]="60",tabDaten[[#This Row],[art]]="61"),"0 Verwaltungshaushalt","1 Vermögenshaushalt")</f>
        <v>0 Verwaltungshaushalt</v>
      </c>
      <c r="D2914" s="19" t="str">
        <f>VLOOKUP(tabDaten[[#This Row],[art]],tabKontenart[],2,FALSE)</f>
        <v>01 Ausgaben VerwaltungsHH</v>
      </c>
      <c r="E2914" s="19" t="str">
        <f>LEFT(tabDaten[[#This Row],[Gld]],1) &amp; "    " &amp;VLOOKUP((tabDaten[[#This Row],[MandNr]]&amp;"x"&amp;LEFT(tabDaten[[#This Row],[Gld]],1)),tabGliederung[],2,FALSE)</f>
        <v xml:space="preserve">4    soziale Sicherung </v>
      </c>
      <c r="F2914" s="19" t="str">
        <f>LEFT(tabDaten[[#This Row],[Gld]],2) &amp; "    " &amp;VLOOKUP((tabDaten[[#This Row],[MandNr]]&amp;"x"&amp;LEFT(tabDaten[[#This Row],[Gld]],2)),tabGliederung[],2,FALSE)</f>
        <v>46    Einrichtungen der Jugendhilfe,  Jugendarbeit</v>
      </c>
      <c r="G291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14" s="19" t="str">
        <f>LEFT(tabDaten[[#This Row],[Gld]],4) &amp; "    " &amp;VLOOKUP((tabDaten[[#This Row],[MandNr]]&amp;"x"&amp;LEFT(tabDaten[[#This Row],[Gld]],4)),tabGliederung[],2,FALSE)</f>
        <v xml:space="preserve">4649    Kindergarten Zimmerhof </v>
      </c>
      <c r="I2914" s="19" t="str">
        <f>IF(OR(LEFT(tabDaten[[#This Row],[Grp]],1)*1=3,LEFT(tabDaten[[#This Row],[Grp]],1)*1=9),LEFT(tabDaten[[#This Row],[Grp]],2),LEFT(tabDaten[[#This Row],[Grp]],1))</f>
        <v>6</v>
      </c>
      <c r="J2914" s="19" t="str">
        <f>VLOOKUP(tabDaten[[#This Row],[GrpKurz]],tabGruppierung[],2,FALSE)</f>
        <v>A   Sächlicher Verwaltungs- und Betriebsaufwand</v>
      </c>
      <c r="K291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4649-650000/80    sonstige Geschäftsausgaben   </v>
      </c>
      <c r="L2914" s="20">
        <f>IF(OR(tabDaten[[#This Row],[art]]="00",tabDaten[[#This Row],[art]]="10"),tabDaten[[#This Row],[Plan]],tabDaten[[#This Row],[Plan]]*-1)</f>
        <v>0</v>
      </c>
      <c r="M2914" s="21">
        <f>IF(OR(tabDaten[[#This Row],[art]]="00",tabDaten[[#This Row],[art]]="10",tabDaten[[#This Row],[art]]="60",tabDaten[[#This Row],[art]]="70"),tabDaten[[#This Row],[Rechnung]],tabDaten[[#This Row],[Rechnung]]*-1)</f>
        <v>-6414.03</v>
      </c>
      <c r="N2914" s="44">
        <v>1</v>
      </c>
      <c r="O2914" s="45" t="s">
        <v>1336</v>
      </c>
      <c r="P2914" s="45" t="s">
        <v>1245</v>
      </c>
      <c r="Q2914" s="45" t="s">
        <v>1724</v>
      </c>
      <c r="R2914" s="45" t="s">
        <v>1425</v>
      </c>
      <c r="S2914" s="45" t="s">
        <v>1546</v>
      </c>
      <c r="T2914" s="44" t="s">
        <v>1921</v>
      </c>
      <c r="U2914" s="46">
        <v>0</v>
      </c>
      <c r="V2914" s="46">
        <v>6414.03</v>
      </c>
    </row>
    <row r="2915" spans="2:22" x14ac:dyDescent="0.2">
      <c r="B2915" s="19" t="str">
        <f>IF(tabDaten[[#This Row],[MandNr]]="","Fehler",IF(tabDaten[[#This Row],[MandNr]]=1,"1 Stadt Bad Rappenau","2 Eigenbetrieb Stadtenwässerung"))</f>
        <v>1 Stadt Bad Rappenau</v>
      </c>
      <c r="C2915" s="19" t="str">
        <f>IF(OR(tabDaten[[#This Row],[art]]="00",tabDaten[[#This Row],[art]]="01",tabDaten[[#This Row],[art]]="60",tabDaten[[#This Row],[art]]="61"),"0 Verwaltungshaushalt","1 Vermögenshaushalt")</f>
        <v>0 Verwaltungshaushalt</v>
      </c>
      <c r="D2915" s="19" t="str">
        <f>VLOOKUP(tabDaten[[#This Row],[art]],tabKontenart[],2,FALSE)</f>
        <v>01 Ausgaben VerwaltungsHH</v>
      </c>
      <c r="E2915" s="19" t="str">
        <f>LEFT(tabDaten[[#This Row],[Gld]],1) &amp; "    " &amp;VLOOKUP((tabDaten[[#This Row],[MandNr]]&amp;"x"&amp;LEFT(tabDaten[[#This Row],[Gld]],1)),tabGliederung[],2,FALSE)</f>
        <v xml:space="preserve">4    soziale Sicherung </v>
      </c>
      <c r="F2915" s="19" t="str">
        <f>LEFT(tabDaten[[#This Row],[Gld]],2) &amp; "    " &amp;VLOOKUP((tabDaten[[#This Row],[MandNr]]&amp;"x"&amp;LEFT(tabDaten[[#This Row],[Gld]],2)),tabGliederung[],2,FALSE)</f>
        <v>46    Einrichtungen der Jugendhilfe,  Jugendarbeit</v>
      </c>
      <c r="G291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15" s="19" t="str">
        <f>LEFT(tabDaten[[#This Row],[Gld]],4) &amp; "    " &amp;VLOOKUP((tabDaten[[#This Row],[MandNr]]&amp;"x"&amp;LEFT(tabDaten[[#This Row],[Gld]],4)),tabGliederung[],2,FALSE)</f>
        <v xml:space="preserve">4649    Kindergarten Zimmerhof </v>
      </c>
      <c r="I2915" s="19" t="str">
        <f>IF(OR(LEFT(tabDaten[[#This Row],[Grp]],1)*1=3,LEFT(tabDaten[[#This Row],[Grp]],1)*1=9),LEFT(tabDaten[[#This Row],[Grp]],2),LEFT(tabDaten[[#This Row],[Grp]],1))</f>
        <v>6</v>
      </c>
      <c r="J2915" s="19" t="str">
        <f>VLOOKUP(tabDaten[[#This Row],[GrpKurz]],tabGruppierung[],2,FALSE)</f>
        <v>A   Sächlicher Verwaltungs- und Betriebsaufwand</v>
      </c>
      <c r="K291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4649-679000/10    Bauhof   </v>
      </c>
      <c r="L2915" s="20">
        <f>IF(OR(tabDaten[[#This Row],[art]]="00",tabDaten[[#This Row],[art]]="10"),tabDaten[[#This Row],[Plan]],tabDaten[[#This Row],[Plan]]*-1)</f>
        <v>0</v>
      </c>
      <c r="M2915" s="21">
        <f>IF(OR(tabDaten[[#This Row],[art]]="00",tabDaten[[#This Row],[art]]="10",tabDaten[[#This Row],[art]]="60",tabDaten[[#This Row],[art]]="70"),tabDaten[[#This Row],[Rechnung]],tabDaten[[#This Row],[Rechnung]]*-1)</f>
        <v>-8801.5300000000007</v>
      </c>
      <c r="N2915" s="44">
        <v>1</v>
      </c>
      <c r="O2915" s="45" t="s">
        <v>1336</v>
      </c>
      <c r="P2915" s="45" t="s">
        <v>1245</v>
      </c>
      <c r="Q2915" s="45" t="s">
        <v>1728</v>
      </c>
      <c r="R2915" s="45" t="s">
        <v>1024</v>
      </c>
      <c r="S2915" s="45" t="s">
        <v>1546</v>
      </c>
      <c r="T2915" s="44" t="s">
        <v>1924</v>
      </c>
      <c r="U2915" s="46">
        <v>0</v>
      </c>
      <c r="V2915" s="46">
        <v>8801.5300000000007</v>
      </c>
    </row>
    <row r="2916" spans="2:22" x14ac:dyDescent="0.2">
      <c r="B2916" s="19" t="str">
        <f>IF(tabDaten[[#This Row],[MandNr]]="","Fehler",IF(tabDaten[[#This Row],[MandNr]]=1,"1 Stadt Bad Rappenau","2 Eigenbetrieb Stadtenwässerung"))</f>
        <v>1 Stadt Bad Rappenau</v>
      </c>
      <c r="C2916" s="19" t="str">
        <f>IF(OR(tabDaten[[#This Row],[art]]="00",tabDaten[[#This Row],[art]]="01",tabDaten[[#This Row],[art]]="60",tabDaten[[#This Row],[art]]="61"),"0 Verwaltungshaushalt","1 Vermögenshaushalt")</f>
        <v>0 Verwaltungshaushalt</v>
      </c>
      <c r="D2916" s="19" t="str">
        <f>VLOOKUP(tabDaten[[#This Row],[art]],tabKontenart[],2,FALSE)</f>
        <v>01 Ausgaben VerwaltungsHH</v>
      </c>
      <c r="E2916" s="19" t="str">
        <f>LEFT(tabDaten[[#This Row],[Gld]],1) &amp; "    " &amp;VLOOKUP((tabDaten[[#This Row],[MandNr]]&amp;"x"&amp;LEFT(tabDaten[[#This Row],[Gld]],1)),tabGliederung[],2,FALSE)</f>
        <v xml:space="preserve">4    soziale Sicherung </v>
      </c>
      <c r="F2916" s="19" t="str">
        <f>LEFT(tabDaten[[#This Row],[Gld]],2) &amp; "    " &amp;VLOOKUP((tabDaten[[#This Row],[MandNr]]&amp;"x"&amp;LEFT(tabDaten[[#This Row],[Gld]],2)),tabGliederung[],2,FALSE)</f>
        <v>46    Einrichtungen der Jugendhilfe,  Jugendarbeit</v>
      </c>
      <c r="G291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464    Tageseinrichtungen für Kinder </v>
      </c>
      <c r="H2916" s="19" t="str">
        <f>LEFT(tabDaten[[#This Row],[Gld]],4) &amp; "    " &amp;VLOOKUP((tabDaten[[#This Row],[MandNr]]&amp;"x"&amp;LEFT(tabDaten[[#This Row],[Gld]],4)),tabGliederung[],2,FALSE)</f>
        <v xml:space="preserve">4649    Kindergarten Zimmerhof </v>
      </c>
      <c r="I2916" s="19" t="str">
        <f>IF(OR(LEFT(tabDaten[[#This Row],[Grp]],1)*1=3,LEFT(tabDaten[[#This Row],[Grp]],1)*1=9),LEFT(tabDaten[[#This Row],[Grp]],2),LEFT(tabDaten[[#This Row],[Grp]],1))</f>
        <v>6</v>
      </c>
      <c r="J2916" s="19" t="str">
        <f>VLOOKUP(tabDaten[[#This Row],[GrpKurz]],tabGruppierung[],2,FALSE)</f>
        <v>A   Sächlicher Verwaltungs- und Betriebsaufwand</v>
      </c>
      <c r="K291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4649-679000/20    Gebäudenutzung (Sporthallen u.ä.)   </v>
      </c>
      <c r="L2916" s="20">
        <f>IF(OR(tabDaten[[#This Row],[art]]="00",tabDaten[[#This Row],[art]]="10"),tabDaten[[#This Row],[Plan]],tabDaten[[#This Row],[Plan]]*-1)</f>
        <v>0</v>
      </c>
      <c r="M2916" s="21">
        <f>IF(OR(tabDaten[[#This Row],[art]]="00",tabDaten[[#This Row],[art]]="10",tabDaten[[#This Row],[art]]="60",tabDaten[[#This Row],[art]]="70"),tabDaten[[#This Row],[Rechnung]],tabDaten[[#This Row],[Rechnung]]*-1)</f>
        <v>-10633.34</v>
      </c>
      <c r="N2916" s="44">
        <v>1</v>
      </c>
      <c r="O2916" s="45" t="s">
        <v>1336</v>
      </c>
      <c r="P2916" s="45" t="s">
        <v>1245</v>
      </c>
      <c r="Q2916" s="45" t="s">
        <v>1728</v>
      </c>
      <c r="R2916" s="45" t="s">
        <v>1058</v>
      </c>
      <c r="S2916" s="45" t="s">
        <v>1546</v>
      </c>
      <c r="T2916" s="44" t="s">
        <v>1925</v>
      </c>
      <c r="U2916" s="46">
        <v>0</v>
      </c>
      <c r="V2916" s="46">
        <v>10633.34</v>
      </c>
    </row>
    <row r="2917" spans="2:22" x14ac:dyDescent="0.2">
      <c r="B2917" s="19" t="str">
        <f>IF(tabDaten[[#This Row],[MandNr]]="","Fehler",IF(tabDaten[[#This Row],[MandNr]]=1,"1 Stadt Bad Rappenau","2 Eigenbetrieb Stadtenwässerung"))</f>
        <v>1 Stadt Bad Rappenau</v>
      </c>
      <c r="C2917" s="19" t="str">
        <f>IF(OR(tabDaten[[#This Row],[art]]="00",tabDaten[[#This Row],[art]]="01",tabDaten[[#This Row],[art]]="60",tabDaten[[#This Row],[art]]="61"),"0 Verwaltungshaushalt","1 Vermögenshaushalt")</f>
        <v>0 Verwaltungshaushalt</v>
      </c>
      <c r="D2917" s="19" t="str">
        <f>VLOOKUP(tabDaten[[#This Row],[art]],tabKontenart[],2,FALSE)</f>
        <v>01 Ausgaben VerwaltungsHH</v>
      </c>
      <c r="E2917" s="19" t="str">
        <f>LEFT(tabDaten[[#This Row],[Gld]],1) &amp; "    " &amp;VLOOKUP((tabDaten[[#This Row],[MandNr]]&amp;"x"&amp;LEFT(tabDaten[[#This Row],[Gld]],1)),tabGliederung[],2,FALSE)</f>
        <v xml:space="preserve">5    Gesundheit, Sport, Erholung </v>
      </c>
      <c r="F2917" s="19" t="str">
        <f>LEFT(tabDaten[[#This Row],[Gld]],2) &amp; "    " &amp;VLOOKUP((tabDaten[[#This Row],[MandNr]]&amp;"x"&amp;LEFT(tabDaten[[#This Row],[Gld]],2)),tabGliederung[],2,FALSE)</f>
        <v xml:space="preserve">55    Förderung des Sports </v>
      </c>
      <c r="G291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55    Förderung des Sports </v>
      </c>
      <c r="H2917" s="19" t="str">
        <f>LEFT(tabDaten[[#This Row],[Gld]],4) &amp; "    " &amp;VLOOKUP((tabDaten[[#This Row],[MandNr]]&amp;"x"&amp;LEFT(tabDaten[[#This Row],[Gld]],4)),tabGliederung[],2,FALSE)</f>
        <v xml:space="preserve">5500    Förderung des Sports </v>
      </c>
      <c r="I2917" s="19" t="str">
        <f>IF(OR(LEFT(tabDaten[[#This Row],[Grp]],1)*1=3,LEFT(tabDaten[[#This Row],[Grp]],1)*1=9),LEFT(tabDaten[[#This Row],[Grp]],2),LEFT(tabDaten[[#This Row],[Grp]],1))</f>
        <v>6</v>
      </c>
      <c r="J2917" s="19" t="str">
        <f>VLOOKUP(tabDaten[[#This Row],[GrpKurz]],tabGruppierung[],2,FALSE)</f>
        <v>A   Sächlicher Verwaltungs- und Betriebsaufwand</v>
      </c>
      <c r="K291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5500-679000/10    Bauhof   </v>
      </c>
      <c r="L2917" s="20">
        <f>IF(OR(tabDaten[[#This Row],[art]]="00",tabDaten[[#This Row],[art]]="10"),tabDaten[[#This Row],[Plan]],tabDaten[[#This Row],[Plan]]*-1)</f>
        <v>0</v>
      </c>
      <c r="M2917" s="21">
        <f>IF(OR(tabDaten[[#This Row],[art]]="00",tabDaten[[#This Row],[art]]="10",tabDaten[[#This Row],[art]]="60",tabDaten[[#This Row],[art]]="70"),tabDaten[[#This Row],[Rechnung]],tabDaten[[#This Row],[Rechnung]]*-1)</f>
        <v>-851.76</v>
      </c>
      <c r="N2917" s="44">
        <v>1</v>
      </c>
      <c r="O2917" s="45" t="s">
        <v>1336</v>
      </c>
      <c r="P2917" s="45" t="s">
        <v>1296</v>
      </c>
      <c r="Q2917" s="45" t="s">
        <v>1728</v>
      </c>
      <c r="R2917" s="45" t="s">
        <v>1024</v>
      </c>
      <c r="S2917" s="45" t="s">
        <v>1546</v>
      </c>
      <c r="T2917" s="44" t="s">
        <v>1924</v>
      </c>
      <c r="U2917" s="46">
        <v>0</v>
      </c>
      <c r="V2917" s="46">
        <v>851.76</v>
      </c>
    </row>
    <row r="2918" spans="2:22" x14ac:dyDescent="0.2">
      <c r="B2918" s="19" t="str">
        <f>IF(tabDaten[[#This Row],[MandNr]]="","Fehler",IF(tabDaten[[#This Row],[MandNr]]=1,"1 Stadt Bad Rappenau","2 Eigenbetrieb Stadtenwässerung"))</f>
        <v>1 Stadt Bad Rappenau</v>
      </c>
      <c r="C2918" s="19" t="str">
        <f>IF(OR(tabDaten[[#This Row],[art]]="00",tabDaten[[#This Row],[art]]="01",tabDaten[[#This Row],[art]]="60",tabDaten[[#This Row],[art]]="61"),"0 Verwaltungshaushalt","1 Vermögenshaushalt")</f>
        <v>0 Verwaltungshaushalt</v>
      </c>
      <c r="D2918" s="19" t="str">
        <f>VLOOKUP(tabDaten[[#This Row],[art]],tabKontenart[],2,FALSE)</f>
        <v>01 Ausgaben VerwaltungsHH</v>
      </c>
      <c r="E2918" s="19" t="str">
        <f>LEFT(tabDaten[[#This Row],[Gld]],1) &amp; "    " &amp;VLOOKUP((tabDaten[[#This Row],[MandNr]]&amp;"x"&amp;LEFT(tabDaten[[#This Row],[Gld]],1)),tabGliederung[],2,FALSE)</f>
        <v xml:space="preserve">5    Gesundheit, Sport, Erholung </v>
      </c>
      <c r="F2918" s="19" t="str">
        <f>LEFT(tabDaten[[#This Row],[Gld]],2) &amp; "    " &amp;VLOOKUP((tabDaten[[#This Row],[MandNr]]&amp;"x"&amp;LEFT(tabDaten[[#This Row],[Gld]],2)),tabGliederung[],2,FALSE)</f>
        <v xml:space="preserve">55    Förderung des Sports </v>
      </c>
      <c r="G291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55    Förderung des Sports </v>
      </c>
      <c r="H2918" s="19" t="str">
        <f>LEFT(tabDaten[[#This Row],[Gld]],4) &amp; "    " &amp;VLOOKUP((tabDaten[[#This Row],[MandNr]]&amp;"x"&amp;LEFT(tabDaten[[#This Row],[Gld]],4)),tabGliederung[],2,FALSE)</f>
        <v xml:space="preserve">5500    Förderung des Sports </v>
      </c>
      <c r="I2918" s="19" t="str">
        <f>IF(OR(LEFT(tabDaten[[#This Row],[Grp]],1)*1=3,LEFT(tabDaten[[#This Row],[Grp]],1)*1=9),LEFT(tabDaten[[#This Row],[Grp]],2),LEFT(tabDaten[[#This Row],[Grp]],1))</f>
        <v>6</v>
      </c>
      <c r="J2918" s="19" t="str">
        <f>VLOOKUP(tabDaten[[#This Row],[GrpKurz]],tabGruppierung[],2,FALSE)</f>
        <v>A   Sächlicher Verwaltungs- und Betriebsaufwand</v>
      </c>
      <c r="K291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5500-679000/20    Gebäudenutzung (Sporthallen u.ä.)   </v>
      </c>
      <c r="L2918" s="20">
        <f>IF(OR(tabDaten[[#This Row],[art]]="00",tabDaten[[#This Row],[art]]="10"),tabDaten[[#This Row],[Plan]],tabDaten[[#This Row],[Plan]]*-1)</f>
        <v>0</v>
      </c>
      <c r="M2918" s="21">
        <f>IF(OR(tabDaten[[#This Row],[art]]="00",tabDaten[[#This Row],[art]]="10",tabDaten[[#This Row],[art]]="60",tabDaten[[#This Row],[art]]="70"),tabDaten[[#This Row],[Rechnung]],tabDaten[[#This Row],[Rechnung]]*-1)</f>
        <v>-642915.19999999995</v>
      </c>
      <c r="N2918" s="44">
        <v>1</v>
      </c>
      <c r="O2918" s="45" t="s">
        <v>1336</v>
      </c>
      <c r="P2918" s="45" t="s">
        <v>1296</v>
      </c>
      <c r="Q2918" s="45" t="s">
        <v>1728</v>
      </c>
      <c r="R2918" s="45" t="s">
        <v>1058</v>
      </c>
      <c r="S2918" s="45" t="s">
        <v>1546</v>
      </c>
      <c r="T2918" s="44" t="s">
        <v>1925</v>
      </c>
      <c r="U2918" s="46">
        <v>0</v>
      </c>
      <c r="V2918" s="46">
        <v>642915.19999999995</v>
      </c>
    </row>
    <row r="2919" spans="2:22" x14ac:dyDescent="0.2">
      <c r="B2919" s="19" t="str">
        <f>IF(tabDaten[[#This Row],[MandNr]]="","Fehler",IF(tabDaten[[#This Row],[MandNr]]=1,"1 Stadt Bad Rappenau","2 Eigenbetrieb Stadtenwässerung"))</f>
        <v>1 Stadt Bad Rappenau</v>
      </c>
      <c r="C2919" s="19" t="str">
        <f>IF(OR(tabDaten[[#This Row],[art]]="00",tabDaten[[#This Row],[art]]="01",tabDaten[[#This Row],[art]]="60",tabDaten[[#This Row],[art]]="61"),"0 Verwaltungshaushalt","1 Vermögenshaushalt")</f>
        <v>0 Verwaltungshaushalt</v>
      </c>
      <c r="D2919" s="19" t="str">
        <f>VLOOKUP(tabDaten[[#This Row],[art]],tabKontenart[],2,FALSE)</f>
        <v>01 Ausgaben VerwaltungsHH</v>
      </c>
      <c r="E2919" s="19" t="str">
        <f>LEFT(tabDaten[[#This Row],[Gld]],1) &amp; "    " &amp;VLOOKUP((tabDaten[[#This Row],[MandNr]]&amp;"x"&amp;LEFT(tabDaten[[#This Row],[Gld]],1)),tabGliederung[],2,FALSE)</f>
        <v xml:space="preserve">5    Gesundheit, Sport, Erholung </v>
      </c>
      <c r="F2919" s="19" t="str">
        <f>LEFT(tabDaten[[#This Row],[Gld]],2) &amp; "    " &amp;VLOOKUP((tabDaten[[#This Row],[MandNr]]&amp;"x"&amp;LEFT(tabDaten[[#This Row],[Gld]],2)),tabGliederung[],2,FALSE)</f>
        <v xml:space="preserve">56    Eigene Sportstätten </v>
      </c>
      <c r="G291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19" s="19" t="str">
        <f>LEFT(tabDaten[[#This Row],[Gld]],4) &amp; "    " &amp;VLOOKUP((tabDaten[[#This Row],[MandNr]]&amp;"x"&amp;LEFT(tabDaten[[#This Row],[Gld]],4)),tabGliederung[],2,FALSE)</f>
        <v xml:space="preserve">5610    Sporthallen Bad Rappenau </v>
      </c>
      <c r="I2919" s="19" t="str">
        <f>IF(OR(LEFT(tabDaten[[#This Row],[Grp]],1)*1=3,LEFT(tabDaten[[#This Row],[Grp]],1)*1=9),LEFT(tabDaten[[#This Row],[Grp]],2),LEFT(tabDaten[[#This Row],[Grp]],1))</f>
        <v>5</v>
      </c>
      <c r="J2919" s="19" t="str">
        <f>VLOOKUP(tabDaten[[#This Row],[GrpKurz]],tabGruppierung[],2,FALSE)</f>
        <v>A   Sächlicher Verwaltungs- und Betriebsaufwand</v>
      </c>
      <c r="K291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5610-541000/10    Strom Mühltalhalle   </v>
      </c>
      <c r="L2919" s="20">
        <f>IF(OR(tabDaten[[#This Row],[art]]="00",tabDaten[[#This Row],[art]]="10"),tabDaten[[#This Row],[Plan]],tabDaten[[#This Row],[Plan]]*-1)</f>
        <v>0</v>
      </c>
      <c r="M2919" s="21">
        <f>IF(OR(tabDaten[[#This Row],[art]]="00",tabDaten[[#This Row],[art]]="10",tabDaten[[#This Row],[art]]="60",tabDaten[[#This Row],[art]]="70"),tabDaten[[#This Row],[Rechnung]],tabDaten[[#This Row],[Rechnung]]*-1)</f>
        <v>-11290.95</v>
      </c>
      <c r="N2919" s="44">
        <v>1</v>
      </c>
      <c r="O2919" s="45" t="s">
        <v>1336</v>
      </c>
      <c r="P2919" s="45" t="s">
        <v>1299</v>
      </c>
      <c r="Q2919" s="45" t="s">
        <v>1732</v>
      </c>
      <c r="R2919" s="45" t="s">
        <v>1024</v>
      </c>
      <c r="S2919" s="45" t="s">
        <v>1546</v>
      </c>
      <c r="T2919" s="44" t="s">
        <v>1940</v>
      </c>
      <c r="U2919" s="46">
        <v>0</v>
      </c>
      <c r="V2919" s="46">
        <v>11290.95</v>
      </c>
    </row>
    <row r="2920" spans="2:22" x14ac:dyDescent="0.2">
      <c r="B2920" s="19" t="str">
        <f>IF(tabDaten[[#This Row],[MandNr]]="","Fehler",IF(tabDaten[[#This Row],[MandNr]]=1,"1 Stadt Bad Rappenau","2 Eigenbetrieb Stadtenwässerung"))</f>
        <v>1 Stadt Bad Rappenau</v>
      </c>
      <c r="C2920" s="19" t="str">
        <f>IF(OR(tabDaten[[#This Row],[art]]="00",tabDaten[[#This Row],[art]]="01",tabDaten[[#This Row],[art]]="60",tabDaten[[#This Row],[art]]="61"),"0 Verwaltungshaushalt","1 Vermögenshaushalt")</f>
        <v>0 Verwaltungshaushalt</v>
      </c>
      <c r="D2920" s="19" t="str">
        <f>VLOOKUP(tabDaten[[#This Row],[art]],tabKontenart[],2,FALSE)</f>
        <v>01 Ausgaben VerwaltungsHH</v>
      </c>
      <c r="E2920" s="19" t="str">
        <f>LEFT(tabDaten[[#This Row],[Gld]],1) &amp; "    " &amp;VLOOKUP((tabDaten[[#This Row],[MandNr]]&amp;"x"&amp;LEFT(tabDaten[[#This Row],[Gld]],1)),tabGliederung[],2,FALSE)</f>
        <v xml:space="preserve">5    Gesundheit, Sport, Erholung </v>
      </c>
      <c r="F2920" s="19" t="str">
        <f>LEFT(tabDaten[[#This Row],[Gld]],2) &amp; "    " &amp;VLOOKUP((tabDaten[[#This Row],[MandNr]]&amp;"x"&amp;LEFT(tabDaten[[#This Row],[Gld]],2)),tabGliederung[],2,FALSE)</f>
        <v xml:space="preserve">56    Eigene Sportstätten </v>
      </c>
      <c r="G292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0" s="19" t="str">
        <f>LEFT(tabDaten[[#This Row],[Gld]],4) &amp; "    " &amp;VLOOKUP((tabDaten[[#This Row],[MandNr]]&amp;"x"&amp;LEFT(tabDaten[[#This Row],[Gld]],4)),tabGliederung[],2,FALSE)</f>
        <v xml:space="preserve">5610    Sporthallen Bad Rappenau </v>
      </c>
      <c r="I2920" s="19" t="str">
        <f>IF(OR(LEFT(tabDaten[[#This Row],[Grp]],1)*1=3,LEFT(tabDaten[[#This Row],[Grp]],1)*1=9),LEFT(tabDaten[[#This Row],[Grp]],2),LEFT(tabDaten[[#This Row],[Grp]],1))</f>
        <v>5</v>
      </c>
      <c r="J2920" s="19" t="str">
        <f>VLOOKUP(tabDaten[[#This Row],[GrpKurz]],tabGruppierung[],2,FALSE)</f>
        <v>A   Sächlicher Verwaltungs- und Betriebsaufwand</v>
      </c>
      <c r="K292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5610-541000/20    Strom Kraichgauhalle   </v>
      </c>
      <c r="L2920" s="20">
        <f>IF(OR(tabDaten[[#This Row],[art]]="00",tabDaten[[#This Row],[art]]="10"),tabDaten[[#This Row],[Plan]],tabDaten[[#This Row],[Plan]]*-1)</f>
        <v>0</v>
      </c>
      <c r="M2920" s="21">
        <f>IF(OR(tabDaten[[#This Row],[art]]="00",tabDaten[[#This Row],[art]]="10",tabDaten[[#This Row],[art]]="60",tabDaten[[#This Row],[art]]="70"),tabDaten[[#This Row],[Rechnung]],tabDaten[[#This Row],[Rechnung]]*-1)</f>
        <v>-9685.6200000000008</v>
      </c>
      <c r="N2920" s="44">
        <v>1</v>
      </c>
      <c r="O2920" s="45" t="s">
        <v>1336</v>
      </c>
      <c r="P2920" s="45" t="s">
        <v>1299</v>
      </c>
      <c r="Q2920" s="45" t="s">
        <v>1732</v>
      </c>
      <c r="R2920" s="45" t="s">
        <v>1058</v>
      </c>
      <c r="S2920" s="45" t="s">
        <v>1546</v>
      </c>
      <c r="T2920" s="44" t="s">
        <v>1941</v>
      </c>
      <c r="U2920" s="46">
        <v>0</v>
      </c>
      <c r="V2920" s="46">
        <v>9685.6200000000008</v>
      </c>
    </row>
    <row r="2921" spans="2:22" x14ac:dyDescent="0.2">
      <c r="B2921" s="19" t="str">
        <f>IF(tabDaten[[#This Row],[MandNr]]="","Fehler",IF(tabDaten[[#This Row],[MandNr]]=1,"1 Stadt Bad Rappenau","2 Eigenbetrieb Stadtenwässerung"))</f>
        <v>1 Stadt Bad Rappenau</v>
      </c>
      <c r="C2921" s="19" t="str">
        <f>IF(OR(tabDaten[[#This Row],[art]]="00",tabDaten[[#This Row],[art]]="01",tabDaten[[#This Row],[art]]="60",tabDaten[[#This Row],[art]]="61"),"0 Verwaltungshaushalt","1 Vermögenshaushalt")</f>
        <v>0 Verwaltungshaushalt</v>
      </c>
      <c r="D2921" s="19" t="str">
        <f>VLOOKUP(tabDaten[[#This Row],[art]],tabKontenart[],2,FALSE)</f>
        <v>01 Ausgaben VerwaltungsHH</v>
      </c>
      <c r="E2921" s="19" t="str">
        <f>LEFT(tabDaten[[#This Row],[Gld]],1) &amp; "    " &amp;VLOOKUP((tabDaten[[#This Row],[MandNr]]&amp;"x"&amp;LEFT(tabDaten[[#This Row],[Gld]],1)),tabGliederung[],2,FALSE)</f>
        <v xml:space="preserve">5    Gesundheit, Sport, Erholung </v>
      </c>
      <c r="F2921" s="19" t="str">
        <f>LEFT(tabDaten[[#This Row],[Gld]],2) &amp; "    " &amp;VLOOKUP((tabDaten[[#This Row],[MandNr]]&amp;"x"&amp;LEFT(tabDaten[[#This Row],[Gld]],2)),tabGliederung[],2,FALSE)</f>
        <v xml:space="preserve">56    Eigene Sportstätten </v>
      </c>
      <c r="G292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1" s="19" t="str">
        <f>LEFT(tabDaten[[#This Row],[Gld]],4) &amp; "    " &amp;VLOOKUP((tabDaten[[#This Row],[MandNr]]&amp;"x"&amp;LEFT(tabDaten[[#This Row],[Gld]],4)),tabGliederung[],2,FALSE)</f>
        <v xml:space="preserve">5610    Sporthallen Bad Rappenau </v>
      </c>
      <c r="I2921" s="19" t="str">
        <f>IF(OR(LEFT(tabDaten[[#This Row],[Grp]],1)*1=3,LEFT(tabDaten[[#This Row],[Grp]],1)*1=9),LEFT(tabDaten[[#This Row],[Grp]],2),LEFT(tabDaten[[#This Row],[Grp]],1))</f>
        <v>5</v>
      </c>
      <c r="J2921" s="19" t="str">
        <f>VLOOKUP(tabDaten[[#This Row],[GrpKurz]],tabGruppierung[],2,FALSE)</f>
        <v>A   Sächlicher Verwaltungs- und Betriebsaufwand</v>
      </c>
      <c r="K292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5610-542000/10    Wasser / Abwasser Mühltalhalle  </v>
      </c>
      <c r="L2921" s="20">
        <f>IF(OR(tabDaten[[#This Row],[art]]="00",tabDaten[[#This Row],[art]]="10"),tabDaten[[#This Row],[Plan]],tabDaten[[#This Row],[Plan]]*-1)</f>
        <v>0</v>
      </c>
      <c r="M2921" s="21">
        <f>IF(OR(tabDaten[[#This Row],[art]]="00",tabDaten[[#This Row],[art]]="10",tabDaten[[#This Row],[art]]="60",tabDaten[[#This Row],[art]]="70"),tabDaten[[#This Row],[Rechnung]],tabDaten[[#This Row],[Rechnung]]*-1)</f>
        <v>-2457.63</v>
      </c>
      <c r="N2921" s="44">
        <v>1</v>
      </c>
      <c r="O2921" s="45" t="s">
        <v>1336</v>
      </c>
      <c r="P2921" s="45" t="s">
        <v>1299</v>
      </c>
      <c r="Q2921" s="45" t="s">
        <v>1733</v>
      </c>
      <c r="R2921" s="45" t="s">
        <v>1024</v>
      </c>
      <c r="S2921" s="45" t="s">
        <v>1546</v>
      </c>
      <c r="T2921" s="44" t="s">
        <v>1942</v>
      </c>
      <c r="U2921" s="46">
        <v>0</v>
      </c>
      <c r="V2921" s="46">
        <v>2457.63</v>
      </c>
    </row>
    <row r="2922" spans="2:22" x14ac:dyDescent="0.2">
      <c r="B2922" s="19" t="str">
        <f>IF(tabDaten[[#This Row],[MandNr]]="","Fehler",IF(tabDaten[[#This Row],[MandNr]]=1,"1 Stadt Bad Rappenau","2 Eigenbetrieb Stadtenwässerung"))</f>
        <v>1 Stadt Bad Rappenau</v>
      </c>
      <c r="C2922" s="19" t="str">
        <f>IF(OR(tabDaten[[#This Row],[art]]="00",tabDaten[[#This Row],[art]]="01",tabDaten[[#This Row],[art]]="60",tabDaten[[#This Row],[art]]="61"),"0 Verwaltungshaushalt","1 Vermögenshaushalt")</f>
        <v>0 Verwaltungshaushalt</v>
      </c>
      <c r="D2922" s="19" t="str">
        <f>VLOOKUP(tabDaten[[#This Row],[art]],tabKontenart[],2,FALSE)</f>
        <v>01 Ausgaben VerwaltungsHH</v>
      </c>
      <c r="E2922" s="19" t="str">
        <f>LEFT(tabDaten[[#This Row],[Gld]],1) &amp; "    " &amp;VLOOKUP((tabDaten[[#This Row],[MandNr]]&amp;"x"&amp;LEFT(tabDaten[[#This Row],[Gld]],1)),tabGliederung[],2,FALSE)</f>
        <v xml:space="preserve">5    Gesundheit, Sport, Erholung </v>
      </c>
      <c r="F2922" s="19" t="str">
        <f>LEFT(tabDaten[[#This Row],[Gld]],2) &amp; "    " &amp;VLOOKUP((tabDaten[[#This Row],[MandNr]]&amp;"x"&amp;LEFT(tabDaten[[#This Row],[Gld]],2)),tabGliederung[],2,FALSE)</f>
        <v xml:space="preserve">56    Eigene Sportstätten </v>
      </c>
      <c r="G292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2" s="19" t="str">
        <f>LEFT(tabDaten[[#This Row],[Gld]],4) &amp; "    " &amp;VLOOKUP((tabDaten[[#This Row],[MandNr]]&amp;"x"&amp;LEFT(tabDaten[[#This Row],[Gld]],4)),tabGliederung[],2,FALSE)</f>
        <v xml:space="preserve">5610    Sporthallen Bad Rappenau </v>
      </c>
      <c r="I2922" s="19" t="str">
        <f>IF(OR(LEFT(tabDaten[[#This Row],[Grp]],1)*1=3,LEFT(tabDaten[[#This Row],[Grp]],1)*1=9),LEFT(tabDaten[[#This Row],[Grp]],2),LEFT(tabDaten[[#This Row],[Grp]],1))</f>
        <v>5</v>
      </c>
      <c r="J2922" s="19" t="str">
        <f>VLOOKUP(tabDaten[[#This Row],[GrpKurz]],tabGruppierung[],2,FALSE)</f>
        <v>A   Sächlicher Verwaltungs- und Betriebsaufwand</v>
      </c>
      <c r="K292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5610-542000/20    Wasser / Abwasser Kraichgauhalle  </v>
      </c>
      <c r="L2922" s="20">
        <f>IF(OR(tabDaten[[#This Row],[art]]="00",tabDaten[[#This Row],[art]]="10"),tabDaten[[#This Row],[Plan]],tabDaten[[#This Row],[Plan]]*-1)</f>
        <v>0</v>
      </c>
      <c r="M2922" s="21">
        <f>IF(OR(tabDaten[[#This Row],[art]]="00",tabDaten[[#This Row],[art]]="10",tabDaten[[#This Row],[art]]="60",tabDaten[[#This Row],[art]]="70"),tabDaten[[#This Row],[Rechnung]],tabDaten[[#This Row],[Rechnung]]*-1)</f>
        <v>-2964.62</v>
      </c>
      <c r="N2922" s="44">
        <v>1</v>
      </c>
      <c r="O2922" s="45" t="s">
        <v>1336</v>
      </c>
      <c r="P2922" s="45" t="s">
        <v>1299</v>
      </c>
      <c r="Q2922" s="45" t="s">
        <v>1733</v>
      </c>
      <c r="R2922" s="45" t="s">
        <v>1058</v>
      </c>
      <c r="S2922" s="45" t="s">
        <v>1546</v>
      </c>
      <c r="T2922" s="44" t="s">
        <v>1943</v>
      </c>
      <c r="U2922" s="46">
        <v>0</v>
      </c>
      <c r="V2922" s="46">
        <v>2964.62</v>
      </c>
    </row>
    <row r="2923" spans="2:22" x14ac:dyDescent="0.2">
      <c r="B2923" s="19" t="str">
        <f>IF(tabDaten[[#This Row],[MandNr]]="","Fehler",IF(tabDaten[[#This Row],[MandNr]]=1,"1 Stadt Bad Rappenau","2 Eigenbetrieb Stadtenwässerung"))</f>
        <v>1 Stadt Bad Rappenau</v>
      </c>
      <c r="C2923" s="19" t="str">
        <f>IF(OR(tabDaten[[#This Row],[art]]="00",tabDaten[[#This Row],[art]]="01",tabDaten[[#This Row],[art]]="60",tabDaten[[#This Row],[art]]="61"),"0 Verwaltungshaushalt","1 Vermögenshaushalt")</f>
        <v>0 Verwaltungshaushalt</v>
      </c>
      <c r="D2923" s="19" t="str">
        <f>VLOOKUP(tabDaten[[#This Row],[art]],tabKontenart[],2,FALSE)</f>
        <v>01 Ausgaben VerwaltungsHH</v>
      </c>
      <c r="E2923" s="19" t="str">
        <f>LEFT(tabDaten[[#This Row],[Gld]],1) &amp; "    " &amp;VLOOKUP((tabDaten[[#This Row],[MandNr]]&amp;"x"&amp;LEFT(tabDaten[[#This Row],[Gld]],1)),tabGliederung[],2,FALSE)</f>
        <v xml:space="preserve">5    Gesundheit, Sport, Erholung </v>
      </c>
      <c r="F2923" s="19" t="str">
        <f>LEFT(tabDaten[[#This Row],[Gld]],2) &amp; "    " &amp;VLOOKUP((tabDaten[[#This Row],[MandNr]]&amp;"x"&amp;LEFT(tabDaten[[#This Row],[Gld]],2)),tabGliederung[],2,FALSE)</f>
        <v xml:space="preserve">56    Eigene Sportstätten </v>
      </c>
      <c r="G292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3" s="19" t="str">
        <f>LEFT(tabDaten[[#This Row],[Gld]],4) &amp; "    " &amp;VLOOKUP((tabDaten[[#This Row],[MandNr]]&amp;"x"&amp;LEFT(tabDaten[[#This Row],[Gld]],4)),tabGliederung[],2,FALSE)</f>
        <v xml:space="preserve">5610    Sporthallen Bad Rappenau </v>
      </c>
      <c r="I2923" s="19" t="str">
        <f>IF(OR(LEFT(tabDaten[[#This Row],[Grp]],1)*1=3,LEFT(tabDaten[[#This Row],[Grp]],1)*1=9),LEFT(tabDaten[[#This Row],[Grp]],2),LEFT(tabDaten[[#This Row],[Grp]],1))</f>
        <v>5</v>
      </c>
      <c r="J2923" s="19" t="str">
        <f>VLOOKUP(tabDaten[[#This Row],[GrpKurz]],tabGruppierung[],2,FALSE)</f>
        <v>A   Sächlicher Verwaltungs- und Betriebsaufwand</v>
      </c>
      <c r="K292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5610-542000/30    Wasser / Abwasser Schulsporthalle  </v>
      </c>
      <c r="L2923" s="20">
        <f>IF(OR(tabDaten[[#This Row],[art]]="00",tabDaten[[#This Row],[art]]="10"),tabDaten[[#This Row],[Plan]],tabDaten[[#This Row],[Plan]]*-1)</f>
        <v>0</v>
      </c>
      <c r="M2923" s="21">
        <f>IF(OR(tabDaten[[#This Row],[art]]="00",tabDaten[[#This Row],[art]]="10",tabDaten[[#This Row],[art]]="60",tabDaten[[#This Row],[art]]="70"),tabDaten[[#This Row],[Rechnung]],tabDaten[[#This Row],[Rechnung]]*-1)</f>
        <v>-3810.42</v>
      </c>
      <c r="N2923" s="44">
        <v>1</v>
      </c>
      <c r="O2923" s="45" t="s">
        <v>1336</v>
      </c>
      <c r="P2923" s="45" t="s">
        <v>1299</v>
      </c>
      <c r="Q2923" s="45" t="s">
        <v>1733</v>
      </c>
      <c r="R2923" s="45" t="s">
        <v>1111</v>
      </c>
      <c r="S2923" s="45" t="s">
        <v>1546</v>
      </c>
      <c r="T2923" s="44" t="s">
        <v>1944</v>
      </c>
      <c r="U2923" s="46">
        <v>0</v>
      </c>
      <c r="V2923" s="46">
        <v>3810.42</v>
      </c>
    </row>
    <row r="2924" spans="2:22" x14ac:dyDescent="0.2">
      <c r="B2924" s="19" t="str">
        <f>IF(tabDaten[[#This Row],[MandNr]]="","Fehler",IF(tabDaten[[#This Row],[MandNr]]=1,"1 Stadt Bad Rappenau","2 Eigenbetrieb Stadtenwässerung"))</f>
        <v>1 Stadt Bad Rappenau</v>
      </c>
      <c r="C2924" s="19" t="str">
        <f>IF(OR(tabDaten[[#This Row],[art]]="00",tabDaten[[#This Row],[art]]="01",tabDaten[[#This Row],[art]]="60",tabDaten[[#This Row],[art]]="61"),"0 Verwaltungshaushalt","1 Vermögenshaushalt")</f>
        <v>0 Verwaltungshaushalt</v>
      </c>
      <c r="D2924" s="19" t="str">
        <f>VLOOKUP(tabDaten[[#This Row],[art]],tabKontenart[],2,FALSE)</f>
        <v>01 Ausgaben VerwaltungsHH</v>
      </c>
      <c r="E2924" s="19" t="str">
        <f>LEFT(tabDaten[[#This Row],[Gld]],1) &amp; "    " &amp;VLOOKUP((tabDaten[[#This Row],[MandNr]]&amp;"x"&amp;LEFT(tabDaten[[#This Row],[Gld]],1)),tabGliederung[],2,FALSE)</f>
        <v xml:space="preserve">5    Gesundheit, Sport, Erholung </v>
      </c>
      <c r="F2924" s="19" t="str">
        <f>LEFT(tabDaten[[#This Row],[Gld]],2) &amp; "    " &amp;VLOOKUP((tabDaten[[#This Row],[MandNr]]&amp;"x"&amp;LEFT(tabDaten[[#This Row],[Gld]],2)),tabGliederung[],2,FALSE)</f>
        <v xml:space="preserve">56    Eigene Sportstätten </v>
      </c>
      <c r="G292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4" s="19" t="str">
        <f>LEFT(tabDaten[[#This Row],[Gld]],4) &amp; "    " &amp;VLOOKUP((tabDaten[[#This Row],[MandNr]]&amp;"x"&amp;LEFT(tabDaten[[#This Row],[Gld]],4)),tabGliederung[],2,FALSE)</f>
        <v xml:space="preserve">5610    Sporthallen Bad Rappenau </v>
      </c>
      <c r="I2924" s="19" t="str">
        <f>IF(OR(LEFT(tabDaten[[#This Row],[Grp]],1)*1=3,LEFT(tabDaten[[#This Row],[Grp]],1)*1=9),LEFT(tabDaten[[#This Row],[Grp]],2),LEFT(tabDaten[[#This Row],[Grp]],1))</f>
        <v>5</v>
      </c>
      <c r="J2924" s="19" t="str">
        <f>VLOOKUP(tabDaten[[#This Row],[GrpKurz]],tabGruppierung[],2,FALSE)</f>
        <v>A   Sächlicher Verwaltungs- und Betriebsaufwand</v>
      </c>
      <c r="K292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5610-543000/10    Heizungskosten Mühltalhalle  </v>
      </c>
      <c r="L2924" s="20">
        <f>IF(OR(tabDaten[[#This Row],[art]]="00",tabDaten[[#This Row],[art]]="10"),tabDaten[[#This Row],[Plan]],tabDaten[[#This Row],[Plan]]*-1)</f>
        <v>0</v>
      </c>
      <c r="M2924" s="21">
        <f>IF(OR(tabDaten[[#This Row],[art]]="00",tabDaten[[#This Row],[art]]="10",tabDaten[[#This Row],[art]]="60",tabDaten[[#This Row],[art]]="70"),tabDaten[[#This Row],[Rechnung]],tabDaten[[#This Row],[Rechnung]]*-1)</f>
        <v>-21799.93</v>
      </c>
      <c r="N2924" s="44">
        <v>1</v>
      </c>
      <c r="O2924" s="45" t="s">
        <v>1336</v>
      </c>
      <c r="P2924" s="45" t="s">
        <v>1299</v>
      </c>
      <c r="Q2924" s="45" t="s">
        <v>1734</v>
      </c>
      <c r="R2924" s="45" t="s">
        <v>1024</v>
      </c>
      <c r="S2924" s="45" t="s">
        <v>1546</v>
      </c>
      <c r="T2924" s="44" t="s">
        <v>1945</v>
      </c>
      <c r="U2924" s="46">
        <v>0</v>
      </c>
      <c r="V2924" s="46">
        <v>21799.93</v>
      </c>
    </row>
    <row r="2925" spans="2:22" x14ac:dyDescent="0.2">
      <c r="B2925" s="19" t="str">
        <f>IF(tabDaten[[#This Row],[MandNr]]="","Fehler",IF(tabDaten[[#This Row],[MandNr]]=1,"1 Stadt Bad Rappenau","2 Eigenbetrieb Stadtenwässerung"))</f>
        <v>1 Stadt Bad Rappenau</v>
      </c>
      <c r="C2925" s="19" t="str">
        <f>IF(OR(tabDaten[[#This Row],[art]]="00",tabDaten[[#This Row],[art]]="01",tabDaten[[#This Row],[art]]="60",tabDaten[[#This Row],[art]]="61"),"0 Verwaltungshaushalt","1 Vermögenshaushalt")</f>
        <v>0 Verwaltungshaushalt</v>
      </c>
      <c r="D2925" s="19" t="str">
        <f>VLOOKUP(tabDaten[[#This Row],[art]],tabKontenart[],2,FALSE)</f>
        <v>01 Ausgaben VerwaltungsHH</v>
      </c>
      <c r="E2925" s="19" t="str">
        <f>LEFT(tabDaten[[#This Row],[Gld]],1) &amp; "    " &amp;VLOOKUP((tabDaten[[#This Row],[MandNr]]&amp;"x"&amp;LEFT(tabDaten[[#This Row],[Gld]],1)),tabGliederung[],2,FALSE)</f>
        <v xml:space="preserve">5    Gesundheit, Sport, Erholung </v>
      </c>
      <c r="F2925" s="19" t="str">
        <f>LEFT(tabDaten[[#This Row],[Gld]],2) &amp; "    " &amp;VLOOKUP((tabDaten[[#This Row],[MandNr]]&amp;"x"&amp;LEFT(tabDaten[[#This Row],[Gld]],2)),tabGliederung[],2,FALSE)</f>
        <v xml:space="preserve">56    Eigene Sportstätten </v>
      </c>
      <c r="G292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5" s="19" t="str">
        <f>LEFT(tabDaten[[#This Row],[Gld]],4) &amp; "    " &amp;VLOOKUP((tabDaten[[#This Row],[MandNr]]&amp;"x"&amp;LEFT(tabDaten[[#This Row],[Gld]],4)),tabGliederung[],2,FALSE)</f>
        <v xml:space="preserve">5610    Sporthallen Bad Rappenau </v>
      </c>
      <c r="I2925" s="19" t="str">
        <f>IF(OR(LEFT(tabDaten[[#This Row],[Grp]],1)*1=3,LEFT(tabDaten[[#This Row],[Grp]],1)*1=9),LEFT(tabDaten[[#This Row],[Grp]],2),LEFT(tabDaten[[#This Row],[Grp]],1))</f>
        <v>5</v>
      </c>
      <c r="J2925" s="19" t="str">
        <f>VLOOKUP(tabDaten[[#This Row],[GrpKurz]],tabGruppierung[],2,FALSE)</f>
        <v>A   Sächlicher Verwaltungs- und Betriebsaufwand</v>
      </c>
      <c r="K292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5610-543000/20    Heizungskosten Kraichgauhalle  </v>
      </c>
      <c r="L2925" s="20">
        <f>IF(OR(tabDaten[[#This Row],[art]]="00",tabDaten[[#This Row],[art]]="10"),tabDaten[[#This Row],[Plan]],tabDaten[[#This Row],[Plan]]*-1)</f>
        <v>0</v>
      </c>
      <c r="M2925" s="21">
        <f>IF(OR(tabDaten[[#This Row],[art]]="00",tabDaten[[#This Row],[art]]="10",tabDaten[[#This Row],[art]]="60",tabDaten[[#This Row],[art]]="70"),tabDaten[[#This Row],[Rechnung]],tabDaten[[#This Row],[Rechnung]]*-1)</f>
        <v>-19579.93</v>
      </c>
      <c r="N2925" s="44">
        <v>1</v>
      </c>
      <c r="O2925" s="45" t="s">
        <v>1336</v>
      </c>
      <c r="P2925" s="45" t="s">
        <v>1299</v>
      </c>
      <c r="Q2925" s="45" t="s">
        <v>1734</v>
      </c>
      <c r="R2925" s="45" t="s">
        <v>1058</v>
      </c>
      <c r="S2925" s="45" t="s">
        <v>1546</v>
      </c>
      <c r="T2925" s="44" t="s">
        <v>1946</v>
      </c>
      <c r="U2925" s="46">
        <v>0</v>
      </c>
      <c r="V2925" s="46">
        <v>19579.93</v>
      </c>
    </row>
    <row r="2926" spans="2:22" x14ac:dyDescent="0.2">
      <c r="B2926" s="19" t="str">
        <f>IF(tabDaten[[#This Row],[MandNr]]="","Fehler",IF(tabDaten[[#This Row],[MandNr]]=1,"1 Stadt Bad Rappenau","2 Eigenbetrieb Stadtenwässerung"))</f>
        <v>1 Stadt Bad Rappenau</v>
      </c>
      <c r="C2926" s="19" t="str">
        <f>IF(OR(tabDaten[[#This Row],[art]]="00",tabDaten[[#This Row],[art]]="01",tabDaten[[#This Row],[art]]="60",tabDaten[[#This Row],[art]]="61"),"0 Verwaltungshaushalt","1 Vermögenshaushalt")</f>
        <v>0 Verwaltungshaushalt</v>
      </c>
      <c r="D2926" s="19" t="str">
        <f>VLOOKUP(tabDaten[[#This Row],[art]],tabKontenart[],2,FALSE)</f>
        <v>01 Ausgaben VerwaltungsHH</v>
      </c>
      <c r="E2926" s="19" t="str">
        <f>LEFT(tabDaten[[#This Row],[Gld]],1) &amp; "    " &amp;VLOOKUP((tabDaten[[#This Row],[MandNr]]&amp;"x"&amp;LEFT(tabDaten[[#This Row],[Gld]],1)),tabGliederung[],2,FALSE)</f>
        <v xml:space="preserve">5    Gesundheit, Sport, Erholung </v>
      </c>
      <c r="F2926" s="19" t="str">
        <f>LEFT(tabDaten[[#This Row],[Gld]],2) &amp; "    " &amp;VLOOKUP((tabDaten[[#This Row],[MandNr]]&amp;"x"&amp;LEFT(tabDaten[[#This Row],[Gld]],2)),tabGliederung[],2,FALSE)</f>
        <v xml:space="preserve">56    Eigene Sportstätten </v>
      </c>
      <c r="G292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6" s="19" t="str">
        <f>LEFT(tabDaten[[#This Row],[Gld]],4) &amp; "    " &amp;VLOOKUP((tabDaten[[#This Row],[MandNr]]&amp;"x"&amp;LEFT(tabDaten[[#This Row],[Gld]],4)),tabGliederung[],2,FALSE)</f>
        <v xml:space="preserve">5610    Sporthallen Bad Rappenau </v>
      </c>
      <c r="I2926" s="19" t="str">
        <f>IF(OR(LEFT(tabDaten[[#This Row],[Grp]],1)*1=3,LEFT(tabDaten[[#This Row],[Grp]],1)*1=9),LEFT(tabDaten[[#This Row],[Grp]],2),LEFT(tabDaten[[#This Row],[Grp]],1))</f>
        <v>5</v>
      </c>
      <c r="J2926" s="19" t="str">
        <f>VLOOKUP(tabDaten[[#This Row],[GrpKurz]],tabGruppierung[],2,FALSE)</f>
        <v>A   Sächlicher Verwaltungs- und Betriebsaufwand</v>
      </c>
      <c r="K292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5610-543000/30    Heizungskosten Schulsporthalle  </v>
      </c>
      <c r="L2926" s="20">
        <f>IF(OR(tabDaten[[#This Row],[art]]="00",tabDaten[[#This Row],[art]]="10"),tabDaten[[#This Row],[Plan]],tabDaten[[#This Row],[Plan]]*-1)</f>
        <v>0</v>
      </c>
      <c r="M2926" s="21">
        <f>IF(OR(tabDaten[[#This Row],[art]]="00",tabDaten[[#This Row],[art]]="10",tabDaten[[#This Row],[art]]="60",tabDaten[[#This Row],[art]]="70"),tabDaten[[#This Row],[Rechnung]],tabDaten[[#This Row],[Rechnung]]*-1)</f>
        <v>-2901.59</v>
      </c>
      <c r="N2926" s="44">
        <v>1</v>
      </c>
      <c r="O2926" s="45" t="s">
        <v>1336</v>
      </c>
      <c r="P2926" s="45" t="s">
        <v>1299</v>
      </c>
      <c r="Q2926" s="45" t="s">
        <v>1734</v>
      </c>
      <c r="R2926" s="45" t="s">
        <v>1111</v>
      </c>
      <c r="S2926" s="45" t="s">
        <v>1546</v>
      </c>
      <c r="T2926" s="44" t="s">
        <v>1947</v>
      </c>
      <c r="U2926" s="46">
        <v>0</v>
      </c>
      <c r="V2926" s="46">
        <v>2901.59</v>
      </c>
    </row>
    <row r="2927" spans="2:22" x14ac:dyDescent="0.2">
      <c r="B2927" s="19" t="str">
        <f>IF(tabDaten[[#This Row],[MandNr]]="","Fehler",IF(tabDaten[[#This Row],[MandNr]]=1,"1 Stadt Bad Rappenau","2 Eigenbetrieb Stadtenwässerung"))</f>
        <v>1 Stadt Bad Rappenau</v>
      </c>
      <c r="C2927" s="19" t="str">
        <f>IF(OR(tabDaten[[#This Row],[art]]="00",tabDaten[[#This Row],[art]]="01",tabDaten[[#This Row],[art]]="60",tabDaten[[#This Row],[art]]="61"),"0 Verwaltungshaushalt","1 Vermögenshaushalt")</f>
        <v>0 Verwaltungshaushalt</v>
      </c>
      <c r="D2927" s="19" t="str">
        <f>VLOOKUP(tabDaten[[#This Row],[art]],tabKontenart[],2,FALSE)</f>
        <v>01 Ausgaben VerwaltungsHH</v>
      </c>
      <c r="E2927" s="19" t="str">
        <f>LEFT(tabDaten[[#This Row],[Gld]],1) &amp; "    " &amp;VLOOKUP((tabDaten[[#This Row],[MandNr]]&amp;"x"&amp;LEFT(tabDaten[[#This Row],[Gld]],1)),tabGliederung[],2,FALSE)</f>
        <v xml:space="preserve">5    Gesundheit, Sport, Erholung </v>
      </c>
      <c r="F2927" s="19" t="str">
        <f>LEFT(tabDaten[[#This Row],[Gld]],2) &amp; "    " &amp;VLOOKUP((tabDaten[[#This Row],[MandNr]]&amp;"x"&amp;LEFT(tabDaten[[#This Row],[Gld]],2)),tabGliederung[],2,FALSE)</f>
        <v xml:space="preserve">56    Eigene Sportstätten </v>
      </c>
      <c r="G292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7" s="19" t="str">
        <f>LEFT(tabDaten[[#This Row],[Gld]],4) &amp; "    " &amp;VLOOKUP((tabDaten[[#This Row],[MandNr]]&amp;"x"&amp;LEFT(tabDaten[[#This Row],[Gld]],4)),tabGliederung[],2,FALSE)</f>
        <v xml:space="preserve">5610    Sporthallen Bad Rappenau </v>
      </c>
      <c r="I2927" s="19" t="str">
        <f>IF(OR(LEFT(tabDaten[[#This Row],[Grp]],1)*1=3,LEFT(tabDaten[[#This Row],[Grp]],1)*1=9),LEFT(tabDaten[[#This Row],[Grp]],2),LEFT(tabDaten[[#This Row],[Grp]],1))</f>
        <v>5</v>
      </c>
      <c r="J2927" s="19" t="str">
        <f>VLOOKUP(tabDaten[[#This Row],[GrpKurz]],tabGruppierung[],2,FALSE)</f>
        <v>A   Sächlicher Verwaltungs- und Betriebsaufwand</v>
      </c>
      <c r="K292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5610-544000/10    Abfallgebühren Mühltalhalle  </v>
      </c>
      <c r="L2927" s="20">
        <f>IF(OR(tabDaten[[#This Row],[art]]="00",tabDaten[[#This Row],[art]]="10"),tabDaten[[#This Row],[Plan]],tabDaten[[#This Row],[Plan]]*-1)</f>
        <v>0</v>
      </c>
      <c r="M2927" s="21">
        <f>IF(OR(tabDaten[[#This Row],[art]]="00",tabDaten[[#This Row],[art]]="10",tabDaten[[#This Row],[art]]="60",tabDaten[[#This Row],[art]]="70"),tabDaten[[#This Row],[Rechnung]],tabDaten[[#This Row],[Rechnung]]*-1)</f>
        <v>-1800</v>
      </c>
      <c r="N2927" s="44">
        <v>1</v>
      </c>
      <c r="O2927" s="45" t="s">
        <v>1336</v>
      </c>
      <c r="P2927" s="45" t="s">
        <v>1299</v>
      </c>
      <c r="Q2927" s="45" t="s">
        <v>1735</v>
      </c>
      <c r="R2927" s="45" t="s">
        <v>1024</v>
      </c>
      <c r="S2927" s="45" t="s">
        <v>1546</v>
      </c>
      <c r="T2927" s="44" t="s">
        <v>1948</v>
      </c>
      <c r="U2927" s="46">
        <v>0</v>
      </c>
      <c r="V2927" s="46">
        <v>1800</v>
      </c>
    </row>
    <row r="2928" spans="2:22" x14ac:dyDescent="0.2">
      <c r="B2928" s="19" t="str">
        <f>IF(tabDaten[[#This Row],[MandNr]]="","Fehler",IF(tabDaten[[#This Row],[MandNr]]=1,"1 Stadt Bad Rappenau","2 Eigenbetrieb Stadtenwässerung"))</f>
        <v>1 Stadt Bad Rappenau</v>
      </c>
      <c r="C2928" s="19" t="str">
        <f>IF(OR(tabDaten[[#This Row],[art]]="00",tabDaten[[#This Row],[art]]="01",tabDaten[[#This Row],[art]]="60",tabDaten[[#This Row],[art]]="61"),"0 Verwaltungshaushalt","1 Vermögenshaushalt")</f>
        <v>0 Verwaltungshaushalt</v>
      </c>
      <c r="D2928" s="19" t="str">
        <f>VLOOKUP(tabDaten[[#This Row],[art]],tabKontenart[],2,FALSE)</f>
        <v>01 Ausgaben VerwaltungsHH</v>
      </c>
      <c r="E2928" s="19" t="str">
        <f>LEFT(tabDaten[[#This Row],[Gld]],1) &amp; "    " &amp;VLOOKUP((tabDaten[[#This Row],[MandNr]]&amp;"x"&amp;LEFT(tabDaten[[#This Row],[Gld]],1)),tabGliederung[],2,FALSE)</f>
        <v xml:space="preserve">5    Gesundheit, Sport, Erholung </v>
      </c>
      <c r="F2928" s="19" t="str">
        <f>LEFT(tabDaten[[#This Row],[Gld]],2) &amp; "    " &amp;VLOOKUP((tabDaten[[#This Row],[MandNr]]&amp;"x"&amp;LEFT(tabDaten[[#This Row],[Gld]],2)),tabGliederung[],2,FALSE)</f>
        <v xml:space="preserve">56    Eigene Sportstätten </v>
      </c>
      <c r="G292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8" s="19" t="str">
        <f>LEFT(tabDaten[[#This Row],[Gld]],4) &amp; "    " &amp;VLOOKUP((tabDaten[[#This Row],[MandNr]]&amp;"x"&amp;LEFT(tabDaten[[#This Row],[Gld]],4)),tabGliederung[],2,FALSE)</f>
        <v xml:space="preserve">5610    Sporthallen Bad Rappenau </v>
      </c>
      <c r="I2928" s="19" t="str">
        <f>IF(OR(LEFT(tabDaten[[#This Row],[Grp]],1)*1=3,LEFT(tabDaten[[#This Row],[Grp]],1)*1=9),LEFT(tabDaten[[#This Row],[Grp]],2),LEFT(tabDaten[[#This Row],[Grp]],1))</f>
        <v>5</v>
      </c>
      <c r="J2928" s="19" t="str">
        <f>VLOOKUP(tabDaten[[#This Row],[GrpKurz]],tabGruppierung[],2,FALSE)</f>
        <v>A   Sächlicher Verwaltungs- und Betriebsaufwand</v>
      </c>
      <c r="K292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5610-544000/20    Abfallgebühren Kraichgauhalle  </v>
      </c>
      <c r="L2928" s="20">
        <f>IF(OR(tabDaten[[#This Row],[art]]="00",tabDaten[[#This Row],[art]]="10"),tabDaten[[#This Row],[Plan]],tabDaten[[#This Row],[Plan]]*-1)</f>
        <v>0</v>
      </c>
      <c r="M2928" s="21">
        <f>IF(OR(tabDaten[[#This Row],[art]]="00",tabDaten[[#This Row],[art]]="10",tabDaten[[#This Row],[art]]="60",tabDaten[[#This Row],[art]]="70"),tabDaten[[#This Row],[Rechnung]],tabDaten[[#This Row],[Rechnung]]*-1)</f>
        <v>-1800</v>
      </c>
      <c r="N2928" s="44">
        <v>1</v>
      </c>
      <c r="O2928" s="45" t="s">
        <v>1336</v>
      </c>
      <c r="P2928" s="45" t="s">
        <v>1299</v>
      </c>
      <c r="Q2928" s="45" t="s">
        <v>1735</v>
      </c>
      <c r="R2928" s="45" t="s">
        <v>1058</v>
      </c>
      <c r="S2928" s="45" t="s">
        <v>1546</v>
      </c>
      <c r="T2928" s="44" t="s">
        <v>1949</v>
      </c>
      <c r="U2928" s="46">
        <v>0</v>
      </c>
      <c r="V2928" s="46">
        <v>1800</v>
      </c>
    </row>
    <row r="2929" spans="2:22" x14ac:dyDescent="0.2">
      <c r="B2929" s="19" t="str">
        <f>IF(tabDaten[[#This Row],[MandNr]]="","Fehler",IF(tabDaten[[#This Row],[MandNr]]=1,"1 Stadt Bad Rappenau","2 Eigenbetrieb Stadtenwässerung"))</f>
        <v>1 Stadt Bad Rappenau</v>
      </c>
      <c r="C2929" s="19" t="str">
        <f>IF(OR(tabDaten[[#This Row],[art]]="00",tabDaten[[#This Row],[art]]="01",tabDaten[[#This Row],[art]]="60",tabDaten[[#This Row],[art]]="61"),"0 Verwaltungshaushalt","1 Vermögenshaushalt")</f>
        <v>0 Verwaltungshaushalt</v>
      </c>
      <c r="D2929" s="19" t="str">
        <f>VLOOKUP(tabDaten[[#This Row],[art]],tabKontenart[],2,FALSE)</f>
        <v>01 Ausgaben VerwaltungsHH</v>
      </c>
      <c r="E2929" s="19" t="str">
        <f>LEFT(tabDaten[[#This Row],[Gld]],1) &amp; "    " &amp;VLOOKUP((tabDaten[[#This Row],[MandNr]]&amp;"x"&amp;LEFT(tabDaten[[#This Row],[Gld]],1)),tabGliederung[],2,FALSE)</f>
        <v xml:space="preserve">5    Gesundheit, Sport, Erholung </v>
      </c>
      <c r="F2929" s="19" t="str">
        <f>LEFT(tabDaten[[#This Row],[Gld]],2) &amp; "    " &amp;VLOOKUP((tabDaten[[#This Row],[MandNr]]&amp;"x"&amp;LEFT(tabDaten[[#This Row],[Gld]],2)),tabGliederung[],2,FALSE)</f>
        <v xml:space="preserve">56    Eigene Sportstätten </v>
      </c>
      <c r="G292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29" s="19" t="str">
        <f>LEFT(tabDaten[[#This Row],[Gld]],4) &amp; "    " &amp;VLOOKUP((tabDaten[[#This Row],[MandNr]]&amp;"x"&amp;LEFT(tabDaten[[#This Row],[Gld]],4)),tabGliederung[],2,FALSE)</f>
        <v xml:space="preserve">5610    Sporthallen Bad Rappenau </v>
      </c>
      <c r="I2929" s="19" t="str">
        <f>IF(OR(LEFT(tabDaten[[#This Row],[Grp]],1)*1=3,LEFT(tabDaten[[#This Row],[Grp]],1)*1=9),LEFT(tabDaten[[#This Row],[Grp]],2),LEFT(tabDaten[[#This Row],[Grp]],1))</f>
        <v>5</v>
      </c>
      <c r="J2929" s="19" t="str">
        <f>VLOOKUP(tabDaten[[#This Row],[GrpKurz]],tabGruppierung[],2,FALSE)</f>
        <v>A   Sächlicher Verwaltungs- und Betriebsaufwand</v>
      </c>
      <c r="K292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5610-545000/10    Reinigungskosten Mühltalhalle  </v>
      </c>
      <c r="L2929" s="20">
        <f>IF(OR(tabDaten[[#This Row],[art]]="00",tabDaten[[#This Row],[art]]="10"),tabDaten[[#This Row],[Plan]],tabDaten[[#This Row],[Plan]]*-1)</f>
        <v>0</v>
      </c>
      <c r="M2929" s="21">
        <f>IF(OR(tabDaten[[#This Row],[art]]="00",tabDaten[[#This Row],[art]]="10",tabDaten[[#This Row],[art]]="60",tabDaten[[#This Row],[art]]="70"),tabDaten[[#This Row],[Rechnung]],tabDaten[[#This Row],[Rechnung]]*-1)</f>
        <v>-26020.12</v>
      </c>
      <c r="N2929" s="44">
        <v>1</v>
      </c>
      <c r="O2929" s="45" t="s">
        <v>1336</v>
      </c>
      <c r="P2929" s="45" t="s">
        <v>1299</v>
      </c>
      <c r="Q2929" s="45" t="s">
        <v>1736</v>
      </c>
      <c r="R2929" s="45" t="s">
        <v>1024</v>
      </c>
      <c r="S2929" s="45" t="s">
        <v>1546</v>
      </c>
      <c r="T2929" s="44" t="s">
        <v>1950</v>
      </c>
      <c r="U2929" s="46">
        <v>0</v>
      </c>
      <c r="V2929" s="46">
        <v>26020.12</v>
      </c>
    </row>
    <row r="2930" spans="2:22" x14ac:dyDescent="0.2">
      <c r="B2930" s="19" t="str">
        <f>IF(tabDaten[[#This Row],[MandNr]]="","Fehler",IF(tabDaten[[#This Row],[MandNr]]=1,"1 Stadt Bad Rappenau","2 Eigenbetrieb Stadtenwässerung"))</f>
        <v>1 Stadt Bad Rappenau</v>
      </c>
      <c r="C2930" s="19" t="str">
        <f>IF(OR(tabDaten[[#This Row],[art]]="00",tabDaten[[#This Row],[art]]="01",tabDaten[[#This Row],[art]]="60",tabDaten[[#This Row],[art]]="61"),"0 Verwaltungshaushalt","1 Vermögenshaushalt")</f>
        <v>0 Verwaltungshaushalt</v>
      </c>
      <c r="D2930" s="19" t="str">
        <f>VLOOKUP(tabDaten[[#This Row],[art]],tabKontenart[],2,FALSE)</f>
        <v>01 Ausgaben VerwaltungsHH</v>
      </c>
      <c r="E2930" s="19" t="str">
        <f>LEFT(tabDaten[[#This Row],[Gld]],1) &amp; "    " &amp;VLOOKUP((tabDaten[[#This Row],[MandNr]]&amp;"x"&amp;LEFT(tabDaten[[#This Row],[Gld]],1)),tabGliederung[],2,FALSE)</f>
        <v xml:space="preserve">5    Gesundheit, Sport, Erholung </v>
      </c>
      <c r="F2930" s="19" t="str">
        <f>LEFT(tabDaten[[#This Row],[Gld]],2) &amp; "    " &amp;VLOOKUP((tabDaten[[#This Row],[MandNr]]&amp;"x"&amp;LEFT(tabDaten[[#This Row],[Gld]],2)),tabGliederung[],2,FALSE)</f>
        <v xml:space="preserve">56    Eigene Sportstätten </v>
      </c>
      <c r="G293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0" s="19" t="str">
        <f>LEFT(tabDaten[[#This Row],[Gld]],4) &amp; "    " &amp;VLOOKUP((tabDaten[[#This Row],[MandNr]]&amp;"x"&amp;LEFT(tabDaten[[#This Row],[Gld]],4)),tabGliederung[],2,FALSE)</f>
        <v xml:space="preserve">5610    Sporthallen Bad Rappenau </v>
      </c>
      <c r="I2930" s="19" t="str">
        <f>IF(OR(LEFT(tabDaten[[#This Row],[Grp]],1)*1=3,LEFT(tabDaten[[#This Row],[Grp]],1)*1=9),LEFT(tabDaten[[#This Row],[Grp]],2),LEFT(tabDaten[[#This Row],[Grp]],1))</f>
        <v>5</v>
      </c>
      <c r="J2930" s="19" t="str">
        <f>VLOOKUP(tabDaten[[#This Row],[GrpKurz]],tabGruppierung[],2,FALSE)</f>
        <v>A   Sächlicher Verwaltungs- und Betriebsaufwand</v>
      </c>
      <c r="K293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5610-545000/20    Reinigungskosten Kraichgauhalle  </v>
      </c>
      <c r="L2930" s="20">
        <f>IF(OR(tabDaten[[#This Row],[art]]="00",tabDaten[[#This Row],[art]]="10"),tabDaten[[#This Row],[Plan]],tabDaten[[#This Row],[Plan]]*-1)</f>
        <v>0</v>
      </c>
      <c r="M2930" s="21">
        <f>IF(OR(tabDaten[[#This Row],[art]]="00",tabDaten[[#This Row],[art]]="10",tabDaten[[#This Row],[art]]="60",tabDaten[[#This Row],[art]]="70"),tabDaten[[#This Row],[Rechnung]],tabDaten[[#This Row],[Rechnung]]*-1)</f>
        <v>-17057.43</v>
      </c>
      <c r="N2930" s="44">
        <v>1</v>
      </c>
      <c r="O2930" s="45" t="s">
        <v>1336</v>
      </c>
      <c r="P2930" s="45" t="s">
        <v>1299</v>
      </c>
      <c r="Q2930" s="45" t="s">
        <v>1736</v>
      </c>
      <c r="R2930" s="45" t="s">
        <v>1058</v>
      </c>
      <c r="S2930" s="45" t="s">
        <v>1546</v>
      </c>
      <c r="T2930" s="44" t="s">
        <v>1951</v>
      </c>
      <c r="U2930" s="46">
        <v>0</v>
      </c>
      <c r="V2930" s="46">
        <v>17057.43</v>
      </c>
    </row>
    <row r="2931" spans="2:22" x14ac:dyDescent="0.2">
      <c r="B2931" s="19" t="str">
        <f>IF(tabDaten[[#This Row],[MandNr]]="","Fehler",IF(tabDaten[[#This Row],[MandNr]]=1,"1 Stadt Bad Rappenau","2 Eigenbetrieb Stadtenwässerung"))</f>
        <v>1 Stadt Bad Rappenau</v>
      </c>
      <c r="C2931" s="19" t="str">
        <f>IF(OR(tabDaten[[#This Row],[art]]="00",tabDaten[[#This Row],[art]]="01",tabDaten[[#This Row],[art]]="60",tabDaten[[#This Row],[art]]="61"),"0 Verwaltungshaushalt","1 Vermögenshaushalt")</f>
        <v>0 Verwaltungshaushalt</v>
      </c>
      <c r="D2931" s="19" t="str">
        <f>VLOOKUP(tabDaten[[#This Row],[art]],tabKontenart[],2,FALSE)</f>
        <v>01 Ausgaben VerwaltungsHH</v>
      </c>
      <c r="E2931" s="19" t="str">
        <f>LEFT(tabDaten[[#This Row],[Gld]],1) &amp; "    " &amp;VLOOKUP((tabDaten[[#This Row],[MandNr]]&amp;"x"&amp;LEFT(tabDaten[[#This Row],[Gld]],1)),tabGliederung[],2,FALSE)</f>
        <v xml:space="preserve">5    Gesundheit, Sport, Erholung </v>
      </c>
      <c r="F2931" s="19" t="str">
        <f>LEFT(tabDaten[[#This Row],[Gld]],2) &amp; "    " &amp;VLOOKUP((tabDaten[[#This Row],[MandNr]]&amp;"x"&amp;LEFT(tabDaten[[#This Row],[Gld]],2)),tabGliederung[],2,FALSE)</f>
        <v xml:space="preserve">56    Eigene Sportstätten </v>
      </c>
      <c r="G293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1" s="19" t="str">
        <f>LEFT(tabDaten[[#This Row],[Gld]],4) &amp; "    " &amp;VLOOKUP((tabDaten[[#This Row],[MandNr]]&amp;"x"&amp;LEFT(tabDaten[[#This Row],[Gld]],4)),tabGliederung[],2,FALSE)</f>
        <v xml:space="preserve">5610    Sporthallen Bad Rappenau </v>
      </c>
      <c r="I2931" s="19" t="str">
        <f>IF(OR(LEFT(tabDaten[[#This Row],[Grp]],1)*1=3,LEFT(tabDaten[[#This Row],[Grp]],1)*1=9),LEFT(tabDaten[[#This Row],[Grp]],2),LEFT(tabDaten[[#This Row],[Grp]],1))</f>
        <v>5</v>
      </c>
      <c r="J2931" s="19" t="str">
        <f>VLOOKUP(tabDaten[[#This Row],[GrpKurz]],tabGruppierung[],2,FALSE)</f>
        <v>A   Sächlicher Verwaltungs- und Betriebsaufwand</v>
      </c>
      <c r="K293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5610-545000/30    Reinigungskosten Schulsporthalle  </v>
      </c>
      <c r="L2931" s="20">
        <f>IF(OR(tabDaten[[#This Row],[art]]="00",tabDaten[[#This Row],[art]]="10"),tabDaten[[#This Row],[Plan]],tabDaten[[#This Row],[Plan]]*-1)</f>
        <v>0</v>
      </c>
      <c r="M2931" s="21">
        <f>IF(OR(tabDaten[[#This Row],[art]]="00",tabDaten[[#This Row],[art]]="10",tabDaten[[#This Row],[art]]="60",tabDaten[[#This Row],[art]]="70"),tabDaten[[#This Row],[Rechnung]],tabDaten[[#This Row],[Rechnung]]*-1)</f>
        <v>-9498.0300000000007</v>
      </c>
      <c r="N2931" s="44">
        <v>1</v>
      </c>
      <c r="O2931" s="45" t="s">
        <v>1336</v>
      </c>
      <c r="P2931" s="45" t="s">
        <v>1299</v>
      </c>
      <c r="Q2931" s="45" t="s">
        <v>1736</v>
      </c>
      <c r="R2931" s="45" t="s">
        <v>1111</v>
      </c>
      <c r="S2931" s="45" t="s">
        <v>1546</v>
      </c>
      <c r="T2931" s="44" t="s">
        <v>1952</v>
      </c>
      <c r="U2931" s="46">
        <v>0</v>
      </c>
      <c r="V2931" s="46">
        <v>9498.0300000000007</v>
      </c>
    </row>
    <row r="2932" spans="2:22" x14ac:dyDescent="0.2">
      <c r="B2932" s="19" t="str">
        <f>IF(tabDaten[[#This Row],[MandNr]]="","Fehler",IF(tabDaten[[#This Row],[MandNr]]=1,"1 Stadt Bad Rappenau","2 Eigenbetrieb Stadtenwässerung"))</f>
        <v>1 Stadt Bad Rappenau</v>
      </c>
      <c r="C2932" s="19" t="str">
        <f>IF(OR(tabDaten[[#This Row],[art]]="00",tabDaten[[#This Row],[art]]="01",tabDaten[[#This Row],[art]]="60",tabDaten[[#This Row],[art]]="61"),"0 Verwaltungshaushalt","1 Vermögenshaushalt")</f>
        <v>0 Verwaltungshaushalt</v>
      </c>
      <c r="D2932" s="19" t="str">
        <f>VLOOKUP(tabDaten[[#This Row],[art]],tabKontenart[],2,FALSE)</f>
        <v>01 Ausgaben VerwaltungsHH</v>
      </c>
      <c r="E2932" s="19" t="str">
        <f>LEFT(tabDaten[[#This Row],[Gld]],1) &amp; "    " &amp;VLOOKUP((tabDaten[[#This Row],[MandNr]]&amp;"x"&amp;LEFT(tabDaten[[#This Row],[Gld]],1)),tabGliederung[],2,FALSE)</f>
        <v xml:space="preserve">5    Gesundheit, Sport, Erholung </v>
      </c>
      <c r="F2932" s="19" t="str">
        <f>LEFT(tabDaten[[#This Row],[Gld]],2) &amp; "    " &amp;VLOOKUP((tabDaten[[#This Row],[MandNr]]&amp;"x"&amp;LEFT(tabDaten[[#This Row],[Gld]],2)),tabGliederung[],2,FALSE)</f>
        <v xml:space="preserve">56    Eigene Sportstätten </v>
      </c>
      <c r="G293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2" s="19" t="str">
        <f>LEFT(tabDaten[[#This Row],[Gld]],4) &amp; "    " &amp;VLOOKUP((tabDaten[[#This Row],[MandNr]]&amp;"x"&amp;LEFT(tabDaten[[#This Row],[Gld]],4)),tabGliederung[],2,FALSE)</f>
        <v xml:space="preserve">5610    Sporthallen Bad Rappenau </v>
      </c>
      <c r="I2932" s="19" t="str">
        <f>IF(OR(LEFT(tabDaten[[#This Row],[Grp]],1)*1=3,LEFT(tabDaten[[#This Row],[Grp]],1)*1=9),LEFT(tabDaten[[#This Row],[Grp]],2),LEFT(tabDaten[[#This Row],[Grp]],1))</f>
        <v>5</v>
      </c>
      <c r="J2932" s="19" t="str">
        <f>VLOOKUP(tabDaten[[#This Row],[GrpKurz]],tabGruppierung[],2,FALSE)</f>
        <v>A   Sächlicher Verwaltungs- und Betriebsaufwand</v>
      </c>
      <c r="K293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5610-546000/10    Steuern und Gebäudeversicherungen Mühltalhalle  </v>
      </c>
      <c r="L2932" s="20">
        <f>IF(OR(tabDaten[[#This Row],[art]]="00",tabDaten[[#This Row],[art]]="10"),tabDaten[[#This Row],[Plan]],tabDaten[[#This Row],[Plan]]*-1)</f>
        <v>0</v>
      </c>
      <c r="M2932" s="21">
        <f>IF(OR(tabDaten[[#This Row],[art]]="00",tabDaten[[#This Row],[art]]="10",tabDaten[[#This Row],[art]]="60",tabDaten[[#This Row],[art]]="70"),tabDaten[[#This Row],[Rechnung]],tabDaten[[#This Row],[Rechnung]]*-1)</f>
        <v>-4726.3500000000004</v>
      </c>
      <c r="N2932" s="44">
        <v>1</v>
      </c>
      <c r="O2932" s="45" t="s">
        <v>1336</v>
      </c>
      <c r="P2932" s="45" t="s">
        <v>1299</v>
      </c>
      <c r="Q2932" s="45" t="s">
        <v>1737</v>
      </c>
      <c r="R2932" s="45" t="s">
        <v>1024</v>
      </c>
      <c r="S2932" s="45" t="s">
        <v>1546</v>
      </c>
      <c r="T2932" s="44" t="s">
        <v>1953</v>
      </c>
      <c r="U2932" s="46">
        <v>0</v>
      </c>
      <c r="V2932" s="46">
        <v>4726.3500000000004</v>
      </c>
    </row>
    <row r="2933" spans="2:22" x14ac:dyDescent="0.2">
      <c r="B2933" s="19" t="str">
        <f>IF(tabDaten[[#This Row],[MandNr]]="","Fehler",IF(tabDaten[[#This Row],[MandNr]]=1,"1 Stadt Bad Rappenau","2 Eigenbetrieb Stadtenwässerung"))</f>
        <v>1 Stadt Bad Rappenau</v>
      </c>
      <c r="C2933" s="19" t="str">
        <f>IF(OR(tabDaten[[#This Row],[art]]="00",tabDaten[[#This Row],[art]]="01",tabDaten[[#This Row],[art]]="60",tabDaten[[#This Row],[art]]="61"),"0 Verwaltungshaushalt","1 Vermögenshaushalt")</f>
        <v>0 Verwaltungshaushalt</v>
      </c>
      <c r="D2933" s="19" t="str">
        <f>VLOOKUP(tabDaten[[#This Row],[art]],tabKontenart[],2,FALSE)</f>
        <v>01 Ausgaben VerwaltungsHH</v>
      </c>
      <c r="E2933" s="19" t="str">
        <f>LEFT(tabDaten[[#This Row],[Gld]],1) &amp; "    " &amp;VLOOKUP((tabDaten[[#This Row],[MandNr]]&amp;"x"&amp;LEFT(tabDaten[[#This Row],[Gld]],1)),tabGliederung[],2,FALSE)</f>
        <v xml:space="preserve">5    Gesundheit, Sport, Erholung </v>
      </c>
      <c r="F2933" s="19" t="str">
        <f>LEFT(tabDaten[[#This Row],[Gld]],2) &amp; "    " &amp;VLOOKUP((tabDaten[[#This Row],[MandNr]]&amp;"x"&amp;LEFT(tabDaten[[#This Row],[Gld]],2)),tabGliederung[],2,FALSE)</f>
        <v xml:space="preserve">56    Eigene Sportstätten </v>
      </c>
      <c r="G293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3" s="19" t="str">
        <f>LEFT(tabDaten[[#This Row],[Gld]],4) &amp; "    " &amp;VLOOKUP((tabDaten[[#This Row],[MandNr]]&amp;"x"&amp;LEFT(tabDaten[[#This Row],[Gld]],4)),tabGliederung[],2,FALSE)</f>
        <v xml:space="preserve">5610    Sporthallen Bad Rappenau </v>
      </c>
      <c r="I2933" s="19" t="str">
        <f>IF(OR(LEFT(tabDaten[[#This Row],[Grp]],1)*1=3,LEFT(tabDaten[[#This Row],[Grp]],1)*1=9),LEFT(tabDaten[[#This Row],[Grp]],2),LEFT(tabDaten[[#This Row],[Grp]],1))</f>
        <v>5</v>
      </c>
      <c r="J2933" s="19" t="str">
        <f>VLOOKUP(tabDaten[[#This Row],[GrpKurz]],tabGruppierung[],2,FALSE)</f>
        <v>A   Sächlicher Verwaltungs- und Betriebsaufwand</v>
      </c>
      <c r="K293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5610-546000/20    Steuern und Gebäudeversicherungen Kraichgauhalle  </v>
      </c>
      <c r="L2933" s="20">
        <f>IF(OR(tabDaten[[#This Row],[art]]="00",tabDaten[[#This Row],[art]]="10"),tabDaten[[#This Row],[Plan]],tabDaten[[#This Row],[Plan]]*-1)</f>
        <v>0</v>
      </c>
      <c r="M2933" s="21">
        <f>IF(OR(tabDaten[[#This Row],[art]]="00",tabDaten[[#This Row],[art]]="10",tabDaten[[#This Row],[art]]="60",tabDaten[[#This Row],[art]]="70"),tabDaten[[#This Row],[Rechnung]],tabDaten[[#This Row],[Rechnung]]*-1)</f>
        <v>-4887.6400000000003</v>
      </c>
      <c r="N2933" s="44">
        <v>1</v>
      </c>
      <c r="O2933" s="45" t="s">
        <v>1336</v>
      </c>
      <c r="P2933" s="45" t="s">
        <v>1299</v>
      </c>
      <c r="Q2933" s="45" t="s">
        <v>1737</v>
      </c>
      <c r="R2933" s="45" t="s">
        <v>1058</v>
      </c>
      <c r="S2933" s="45" t="s">
        <v>1546</v>
      </c>
      <c r="T2933" s="44" t="s">
        <v>1954</v>
      </c>
      <c r="U2933" s="46">
        <v>0</v>
      </c>
      <c r="V2933" s="46">
        <v>4887.6400000000003</v>
      </c>
    </row>
    <row r="2934" spans="2:22" x14ac:dyDescent="0.2">
      <c r="B2934" s="19" t="str">
        <f>IF(tabDaten[[#This Row],[MandNr]]="","Fehler",IF(tabDaten[[#This Row],[MandNr]]=1,"1 Stadt Bad Rappenau","2 Eigenbetrieb Stadtenwässerung"))</f>
        <v>1 Stadt Bad Rappenau</v>
      </c>
      <c r="C2934" s="19" t="str">
        <f>IF(OR(tabDaten[[#This Row],[art]]="00",tabDaten[[#This Row],[art]]="01",tabDaten[[#This Row],[art]]="60",tabDaten[[#This Row],[art]]="61"),"0 Verwaltungshaushalt","1 Vermögenshaushalt")</f>
        <v>0 Verwaltungshaushalt</v>
      </c>
      <c r="D2934" s="19" t="str">
        <f>VLOOKUP(tabDaten[[#This Row],[art]],tabKontenart[],2,FALSE)</f>
        <v>01 Ausgaben VerwaltungsHH</v>
      </c>
      <c r="E2934" s="19" t="str">
        <f>LEFT(tabDaten[[#This Row],[Gld]],1) &amp; "    " &amp;VLOOKUP((tabDaten[[#This Row],[MandNr]]&amp;"x"&amp;LEFT(tabDaten[[#This Row],[Gld]],1)),tabGliederung[],2,FALSE)</f>
        <v xml:space="preserve">5    Gesundheit, Sport, Erholung </v>
      </c>
      <c r="F2934" s="19" t="str">
        <f>LEFT(tabDaten[[#This Row],[Gld]],2) &amp; "    " &amp;VLOOKUP((tabDaten[[#This Row],[MandNr]]&amp;"x"&amp;LEFT(tabDaten[[#This Row],[Gld]],2)),tabGliederung[],2,FALSE)</f>
        <v xml:space="preserve">56    Eigene Sportstätten </v>
      </c>
      <c r="G293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4" s="19" t="str">
        <f>LEFT(tabDaten[[#This Row],[Gld]],4) &amp; "    " &amp;VLOOKUP((tabDaten[[#This Row],[MandNr]]&amp;"x"&amp;LEFT(tabDaten[[#This Row],[Gld]],4)),tabGliederung[],2,FALSE)</f>
        <v xml:space="preserve">5610    Sporthallen Bad Rappenau </v>
      </c>
      <c r="I2934" s="19" t="str">
        <f>IF(OR(LEFT(tabDaten[[#This Row],[Grp]],1)*1=3,LEFT(tabDaten[[#This Row],[Grp]],1)*1=9),LEFT(tabDaten[[#This Row],[Grp]],2),LEFT(tabDaten[[#This Row],[Grp]],1))</f>
        <v>5</v>
      </c>
      <c r="J2934" s="19" t="str">
        <f>VLOOKUP(tabDaten[[#This Row],[GrpKurz]],tabGruppierung[],2,FALSE)</f>
        <v>A   Sächlicher Verwaltungs- und Betriebsaufwand</v>
      </c>
      <c r="K293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5610-549000/10    sonstige Bewirtschaftungskosten Mühltalhalle  </v>
      </c>
      <c r="L2934" s="20">
        <f>IF(OR(tabDaten[[#This Row],[art]]="00",tabDaten[[#This Row],[art]]="10"),tabDaten[[#This Row],[Plan]],tabDaten[[#This Row],[Plan]]*-1)</f>
        <v>0</v>
      </c>
      <c r="M2934" s="21">
        <f>IF(OR(tabDaten[[#This Row],[art]]="00",tabDaten[[#This Row],[art]]="10",tabDaten[[#This Row],[art]]="60",tabDaten[[#This Row],[art]]="70"),tabDaten[[#This Row],[Rechnung]],tabDaten[[#This Row],[Rechnung]]*-1)</f>
        <v>-11614.84</v>
      </c>
      <c r="N2934" s="44">
        <v>1</v>
      </c>
      <c r="O2934" s="45" t="s">
        <v>1336</v>
      </c>
      <c r="P2934" s="45" t="s">
        <v>1299</v>
      </c>
      <c r="Q2934" s="45" t="s">
        <v>1738</v>
      </c>
      <c r="R2934" s="45" t="s">
        <v>1024</v>
      </c>
      <c r="S2934" s="45" t="s">
        <v>1546</v>
      </c>
      <c r="T2934" s="44" t="s">
        <v>1955</v>
      </c>
      <c r="U2934" s="46">
        <v>0</v>
      </c>
      <c r="V2934" s="46">
        <v>11614.84</v>
      </c>
    </row>
    <row r="2935" spans="2:22" x14ac:dyDescent="0.2">
      <c r="B2935" s="19" t="str">
        <f>IF(tabDaten[[#This Row],[MandNr]]="","Fehler",IF(tabDaten[[#This Row],[MandNr]]=1,"1 Stadt Bad Rappenau","2 Eigenbetrieb Stadtenwässerung"))</f>
        <v>1 Stadt Bad Rappenau</v>
      </c>
      <c r="C2935" s="19" t="str">
        <f>IF(OR(tabDaten[[#This Row],[art]]="00",tabDaten[[#This Row],[art]]="01",tabDaten[[#This Row],[art]]="60",tabDaten[[#This Row],[art]]="61"),"0 Verwaltungshaushalt","1 Vermögenshaushalt")</f>
        <v>0 Verwaltungshaushalt</v>
      </c>
      <c r="D2935" s="19" t="str">
        <f>VLOOKUP(tabDaten[[#This Row],[art]],tabKontenart[],2,FALSE)</f>
        <v>01 Ausgaben VerwaltungsHH</v>
      </c>
      <c r="E2935" s="19" t="str">
        <f>LEFT(tabDaten[[#This Row],[Gld]],1) &amp; "    " &amp;VLOOKUP((tabDaten[[#This Row],[MandNr]]&amp;"x"&amp;LEFT(tabDaten[[#This Row],[Gld]],1)),tabGliederung[],2,FALSE)</f>
        <v xml:space="preserve">5    Gesundheit, Sport, Erholung </v>
      </c>
      <c r="F2935" s="19" t="str">
        <f>LEFT(tabDaten[[#This Row],[Gld]],2) &amp; "    " &amp;VLOOKUP((tabDaten[[#This Row],[MandNr]]&amp;"x"&amp;LEFT(tabDaten[[#This Row],[Gld]],2)),tabGliederung[],2,FALSE)</f>
        <v xml:space="preserve">56    Eigene Sportstätten </v>
      </c>
      <c r="G293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5" s="19" t="str">
        <f>LEFT(tabDaten[[#This Row],[Gld]],4) &amp; "    " &amp;VLOOKUP((tabDaten[[#This Row],[MandNr]]&amp;"x"&amp;LEFT(tabDaten[[#This Row],[Gld]],4)),tabGliederung[],2,FALSE)</f>
        <v xml:space="preserve">5610    Sporthallen Bad Rappenau </v>
      </c>
      <c r="I2935" s="19" t="str">
        <f>IF(OR(LEFT(tabDaten[[#This Row],[Grp]],1)*1=3,LEFT(tabDaten[[#This Row],[Grp]],1)*1=9),LEFT(tabDaten[[#This Row],[Grp]],2),LEFT(tabDaten[[#This Row],[Grp]],1))</f>
        <v>5</v>
      </c>
      <c r="J2935" s="19" t="str">
        <f>VLOOKUP(tabDaten[[#This Row],[GrpKurz]],tabGruppierung[],2,FALSE)</f>
        <v>A   Sächlicher Verwaltungs- und Betriebsaufwand</v>
      </c>
      <c r="K293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5610-549000/20    sonstige Bewirtschaftungskosten Kraichgauhalle  </v>
      </c>
      <c r="L2935" s="20">
        <f>IF(OR(tabDaten[[#This Row],[art]]="00",tabDaten[[#This Row],[art]]="10"),tabDaten[[#This Row],[Plan]],tabDaten[[#This Row],[Plan]]*-1)</f>
        <v>0</v>
      </c>
      <c r="M2935" s="21">
        <f>IF(OR(tabDaten[[#This Row],[art]]="00",tabDaten[[#This Row],[art]]="10",tabDaten[[#This Row],[art]]="60",tabDaten[[#This Row],[art]]="70"),tabDaten[[#This Row],[Rechnung]],tabDaten[[#This Row],[Rechnung]]*-1)</f>
        <v>-3426.17</v>
      </c>
      <c r="N2935" s="44">
        <v>1</v>
      </c>
      <c r="O2935" s="45" t="s">
        <v>1336</v>
      </c>
      <c r="P2935" s="45" t="s">
        <v>1299</v>
      </c>
      <c r="Q2935" s="45" t="s">
        <v>1738</v>
      </c>
      <c r="R2935" s="45" t="s">
        <v>1058</v>
      </c>
      <c r="S2935" s="45" t="s">
        <v>1546</v>
      </c>
      <c r="T2935" s="44" t="s">
        <v>1956</v>
      </c>
      <c r="U2935" s="46">
        <v>0</v>
      </c>
      <c r="V2935" s="46">
        <v>3426.17</v>
      </c>
    </row>
    <row r="2936" spans="2:22" x14ac:dyDescent="0.2">
      <c r="B2936" s="19" t="str">
        <f>IF(tabDaten[[#This Row],[MandNr]]="","Fehler",IF(tabDaten[[#This Row],[MandNr]]=1,"1 Stadt Bad Rappenau","2 Eigenbetrieb Stadtenwässerung"))</f>
        <v>1 Stadt Bad Rappenau</v>
      </c>
      <c r="C2936" s="19" t="str">
        <f>IF(OR(tabDaten[[#This Row],[art]]="00",tabDaten[[#This Row],[art]]="01",tabDaten[[#This Row],[art]]="60",tabDaten[[#This Row],[art]]="61"),"0 Verwaltungshaushalt","1 Vermögenshaushalt")</f>
        <v>0 Verwaltungshaushalt</v>
      </c>
      <c r="D2936" s="19" t="str">
        <f>VLOOKUP(tabDaten[[#This Row],[art]],tabKontenart[],2,FALSE)</f>
        <v>01 Ausgaben VerwaltungsHH</v>
      </c>
      <c r="E2936" s="19" t="str">
        <f>LEFT(tabDaten[[#This Row],[Gld]],1) &amp; "    " &amp;VLOOKUP((tabDaten[[#This Row],[MandNr]]&amp;"x"&amp;LEFT(tabDaten[[#This Row],[Gld]],1)),tabGliederung[],2,FALSE)</f>
        <v xml:space="preserve">5    Gesundheit, Sport, Erholung </v>
      </c>
      <c r="F2936" s="19" t="str">
        <f>LEFT(tabDaten[[#This Row],[Gld]],2) &amp; "    " &amp;VLOOKUP((tabDaten[[#This Row],[MandNr]]&amp;"x"&amp;LEFT(tabDaten[[#This Row],[Gld]],2)),tabGliederung[],2,FALSE)</f>
        <v xml:space="preserve">56    Eigene Sportstätten </v>
      </c>
      <c r="G293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6" s="19" t="str">
        <f>LEFT(tabDaten[[#This Row],[Gld]],4) &amp; "    " &amp;VLOOKUP((tabDaten[[#This Row],[MandNr]]&amp;"x"&amp;LEFT(tabDaten[[#This Row],[Gld]],4)),tabGliederung[],2,FALSE)</f>
        <v xml:space="preserve">5610    Sporthallen Bad Rappenau </v>
      </c>
      <c r="I2936" s="19" t="str">
        <f>IF(OR(LEFT(tabDaten[[#This Row],[Grp]],1)*1=3,LEFT(tabDaten[[#This Row],[Grp]],1)*1=9),LEFT(tabDaten[[#This Row],[Grp]],2),LEFT(tabDaten[[#This Row],[Grp]],1))</f>
        <v>6</v>
      </c>
      <c r="J2936" s="19" t="str">
        <f>VLOOKUP(tabDaten[[#This Row],[GrpKurz]],tabGruppierung[],2,FALSE)</f>
        <v>A   Sächlicher Verwaltungs- und Betriebsaufwand</v>
      </c>
      <c r="K293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5610-650000/20    Post- und Fernmeldegebühren   </v>
      </c>
      <c r="L2936" s="20">
        <f>IF(OR(tabDaten[[#This Row],[art]]="00",tabDaten[[#This Row],[art]]="10"),tabDaten[[#This Row],[Plan]],tabDaten[[#This Row],[Plan]]*-1)</f>
        <v>0</v>
      </c>
      <c r="M2936" s="21">
        <f>IF(OR(tabDaten[[#This Row],[art]]="00",tabDaten[[#This Row],[art]]="10",tabDaten[[#This Row],[art]]="60",tabDaten[[#This Row],[art]]="70"),tabDaten[[#This Row],[Rechnung]],tabDaten[[#This Row],[Rechnung]]*-1)</f>
        <v>-736.56</v>
      </c>
      <c r="N2936" s="44">
        <v>1</v>
      </c>
      <c r="O2936" s="45" t="s">
        <v>1336</v>
      </c>
      <c r="P2936" s="45" t="s">
        <v>1299</v>
      </c>
      <c r="Q2936" s="45" t="s">
        <v>1724</v>
      </c>
      <c r="R2936" s="45" t="s">
        <v>1058</v>
      </c>
      <c r="S2936" s="45" t="s">
        <v>1546</v>
      </c>
      <c r="T2936" s="44" t="s">
        <v>1920</v>
      </c>
      <c r="U2936" s="46">
        <v>0</v>
      </c>
      <c r="V2936" s="46">
        <v>736.56</v>
      </c>
    </row>
    <row r="2937" spans="2:22" x14ac:dyDescent="0.2">
      <c r="B2937" s="19" t="str">
        <f>IF(tabDaten[[#This Row],[MandNr]]="","Fehler",IF(tabDaten[[#This Row],[MandNr]]=1,"1 Stadt Bad Rappenau","2 Eigenbetrieb Stadtenwässerung"))</f>
        <v>1 Stadt Bad Rappenau</v>
      </c>
      <c r="C2937" s="19" t="str">
        <f>IF(OR(tabDaten[[#This Row],[art]]="00",tabDaten[[#This Row],[art]]="01",tabDaten[[#This Row],[art]]="60",tabDaten[[#This Row],[art]]="61"),"0 Verwaltungshaushalt","1 Vermögenshaushalt")</f>
        <v>0 Verwaltungshaushalt</v>
      </c>
      <c r="D2937" s="19" t="str">
        <f>VLOOKUP(tabDaten[[#This Row],[art]],tabKontenart[],2,FALSE)</f>
        <v>01 Ausgaben VerwaltungsHH</v>
      </c>
      <c r="E2937" s="19" t="str">
        <f>LEFT(tabDaten[[#This Row],[Gld]],1) &amp; "    " &amp;VLOOKUP((tabDaten[[#This Row],[MandNr]]&amp;"x"&amp;LEFT(tabDaten[[#This Row],[Gld]],1)),tabGliederung[],2,FALSE)</f>
        <v xml:space="preserve">5    Gesundheit, Sport, Erholung </v>
      </c>
      <c r="F2937" s="19" t="str">
        <f>LEFT(tabDaten[[#This Row],[Gld]],2) &amp; "    " &amp;VLOOKUP((tabDaten[[#This Row],[MandNr]]&amp;"x"&amp;LEFT(tabDaten[[#This Row],[Gld]],2)),tabGliederung[],2,FALSE)</f>
        <v xml:space="preserve">56    Eigene Sportstätten </v>
      </c>
      <c r="G293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7" s="19" t="str">
        <f>LEFT(tabDaten[[#This Row],[Gld]],4) &amp; "    " &amp;VLOOKUP((tabDaten[[#This Row],[MandNr]]&amp;"x"&amp;LEFT(tabDaten[[#This Row],[Gld]],4)),tabGliederung[],2,FALSE)</f>
        <v xml:space="preserve">5610    Sporthallen Bad Rappenau </v>
      </c>
      <c r="I2937" s="19" t="str">
        <f>IF(OR(LEFT(tabDaten[[#This Row],[Grp]],1)*1=3,LEFT(tabDaten[[#This Row],[Grp]],1)*1=9),LEFT(tabDaten[[#This Row],[Grp]],2),LEFT(tabDaten[[#This Row],[Grp]],1))</f>
        <v>6</v>
      </c>
      <c r="J2937" s="19" t="str">
        <f>VLOOKUP(tabDaten[[#This Row],[GrpKurz]],tabGruppierung[],2,FALSE)</f>
        <v>A   Sächlicher Verwaltungs- und Betriebsaufwand</v>
      </c>
      <c r="K293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5610-679000/10    Bauhof   </v>
      </c>
      <c r="L2937" s="20">
        <f>IF(OR(tabDaten[[#This Row],[art]]="00",tabDaten[[#This Row],[art]]="10"),tabDaten[[#This Row],[Plan]],tabDaten[[#This Row],[Plan]]*-1)</f>
        <v>0</v>
      </c>
      <c r="M2937" s="21">
        <f>IF(OR(tabDaten[[#This Row],[art]]="00",tabDaten[[#This Row],[art]]="10",tabDaten[[#This Row],[art]]="60",tabDaten[[#This Row],[art]]="70"),tabDaten[[#This Row],[Rechnung]],tabDaten[[#This Row],[Rechnung]]*-1)</f>
        <v>-6246.25</v>
      </c>
      <c r="N2937" s="44">
        <v>1</v>
      </c>
      <c r="O2937" s="45" t="s">
        <v>1336</v>
      </c>
      <c r="P2937" s="45" t="s">
        <v>1299</v>
      </c>
      <c r="Q2937" s="45" t="s">
        <v>1728</v>
      </c>
      <c r="R2937" s="45" t="s">
        <v>1024</v>
      </c>
      <c r="S2937" s="45" t="s">
        <v>1546</v>
      </c>
      <c r="T2937" s="44" t="s">
        <v>1924</v>
      </c>
      <c r="U2937" s="46">
        <v>0</v>
      </c>
      <c r="V2937" s="46">
        <v>6246.25</v>
      </c>
    </row>
    <row r="2938" spans="2:22" x14ac:dyDescent="0.2">
      <c r="B2938" s="19" t="str">
        <f>IF(tabDaten[[#This Row],[MandNr]]="","Fehler",IF(tabDaten[[#This Row],[MandNr]]=1,"1 Stadt Bad Rappenau","2 Eigenbetrieb Stadtenwässerung"))</f>
        <v>1 Stadt Bad Rappenau</v>
      </c>
      <c r="C2938" s="19" t="str">
        <f>IF(OR(tabDaten[[#This Row],[art]]="00",tabDaten[[#This Row],[art]]="01",tabDaten[[#This Row],[art]]="60",tabDaten[[#This Row],[art]]="61"),"0 Verwaltungshaushalt","1 Vermögenshaushalt")</f>
        <v>0 Verwaltungshaushalt</v>
      </c>
      <c r="D2938" s="19" t="str">
        <f>VLOOKUP(tabDaten[[#This Row],[art]],tabKontenart[],2,FALSE)</f>
        <v>01 Ausgaben VerwaltungsHH</v>
      </c>
      <c r="E2938" s="19" t="str">
        <f>LEFT(tabDaten[[#This Row],[Gld]],1) &amp; "    " &amp;VLOOKUP((tabDaten[[#This Row],[MandNr]]&amp;"x"&amp;LEFT(tabDaten[[#This Row],[Gld]],1)),tabGliederung[],2,FALSE)</f>
        <v xml:space="preserve">5    Gesundheit, Sport, Erholung </v>
      </c>
      <c r="F2938" s="19" t="str">
        <f>LEFT(tabDaten[[#This Row],[Gld]],2) &amp; "    " &amp;VLOOKUP((tabDaten[[#This Row],[MandNr]]&amp;"x"&amp;LEFT(tabDaten[[#This Row],[Gld]],2)),tabGliederung[],2,FALSE)</f>
        <v xml:space="preserve">56    Eigene Sportstätten </v>
      </c>
      <c r="G293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8" s="19" t="str">
        <f>LEFT(tabDaten[[#This Row],[Gld]],4) &amp; "    " &amp;VLOOKUP((tabDaten[[#This Row],[MandNr]]&amp;"x"&amp;LEFT(tabDaten[[#This Row],[Gld]],4)),tabGliederung[],2,FALSE)</f>
        <v xml:space="preserve">5611    Sporthalle Babstadt </v>
      </c>
      <c r="I2938" s="19" t="str">
        <f>IF(OR(LEFT(tabDaten[[#This Row],[Grp]],1)*1=3,LEFT(tabDaten[[#This Row],[Grp]],1)*1=9),LEFT(tabDaten[[#This Row],[Grp]],2),LEFT(tabDaten[[#This Row],[Grp]],1))</f>
        <v>6</v>
      </c>
      <c r="J2938" s="19" t="str">
        <f>VLOOKUP(tabDaten[[#This Row],[GrpKurz]],tabGruppierung[],2,FALSE)</f>
        <v>A   Sächlicher Verwaltungs- und Betriebsaufwand</v>
      </c>
      <c r="K293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5611-650000/20    Post- und Fernmeldegebühren   </v>
      </c>
      <c r="L2938" s="20">
        <f>IF(OR(tabDaten[[#This Row],[art]]="00",tabDaten[[#This Row],[art]]="10"),tabDaten[[#This Row],[Plan]],tabDaten[[#This Row],[Plan]]*-1)</f>
        <v>0</v>
      </c>
      <c r="M2938" s="21">
        <f>IF(OR(tabDaten[[#This Row],[art]]="00",tabDaten[[#This Row],[art]]="10",tabDaten[[#This Row],[art]]="60",tabDaten[[#This Row],[art]]="70"),tabDaten[[#This Row],[Rechnung]],tabDaten[[#This Row],[Rechnung]]*-1)</f>
        <v>-248.79</v>
      </c>
      <c r="N2938" s="44">
        <v>1</v>
      </c>
      <c r="O2938" s="45" t="s">
        <v>1336</v>
      </c>
      <c r="P2938" s="45" t="s">
        <v>1300</v>
      </c>
      <c r="Q2938" s="45" t="s">
        <v>1724</v>
      </c>
      <c r="R2938" s="45" t="s">
        <v>1058</v>
      </c>
      <c r="S2938" s="45" t="s">
        <v>1546</v>
      </c>
      <c r="T2938" s="44" t="s">
        <v>1920</v>
      </c>
      <c r="U2938" s="46">
        <v>0</v>
      </c>
      <c r="V2938" s="46">
        <v>248.79</v>
      </c>
    </row>
    <row r="2939" spans="2:22" x14ac:dyDescent="0.2">
      <c r="B2939" s="19" t="str">
        <f>IF(tabDaten[[#This Row],[MandNr]]="","Fehler",IF(tabDaten[[#This Row],[MandNr]]=1,"1 Stadt Bad Rappenau","2 Eigenbetrieb Stadtenwässerung"))</f>
        <v>1 Stadt Bad Rappenau</v>
      </c>
      <c r="C2939" s="19" t="str">
        <f>IF(OR(tabDaten[[#This Row],[art]]="00",tabDaten[[#This Row],[art]]="01",tabDaten[[#This Row],[art]]="60",tabDaten[[#This Row],[art]]="61"),"0 Verwaltungshaushalt","1 Vermögenshaushalt")</f>
        <v>0 Verwaltungshaushalt</v>
      </c>
      <c r="D2939" s="19" t="str">
        <f>VLOOKUP(tabDaten[[#This Row],[art]],tabKontenart[],2,FALSE)</f>
        <v>01 Ausgaben VerwaltungsHH</v>
      </c>
      <c r="E2939" s="19" t="str">
        <f>LEFT(tabDaten[[#This Row],[Gld]],1) &amp; "    " &amp;VLOOKUP((tabDaten[[#This Row],[MandNr]]&amp;"x"&amp;LEFT(tabDaten[[#This Row],[Gld]],1)),tabGliederung[],2,FALSE)</f>
        <v xml:space="preserve">5    Gesundheit, Sport, Erholung </v>
      </c>
      <c r="F2939" s="19" t="str">
        <f>LEFT(tabDaten[[#This Row],[Gld]],2) &amp; "    " &amp;VLOOKUP((tabDaten[[#This Row],[MandNr]]&amp;"x"&amp;LEFT(tabDaten[[#This Row],[Gld]],2)),tabGliederung[],2,FALSE)</f>
        <v xml:space="preserve">56    Eigene Sportstätten </v>
      </c>
      <c r="G293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39" s="19" t="str">
        <f>LEFT(tabDaten[[#This Row],[Gld]],4) &amp; "    " &amp;VLOOKUP((tabDaten[[#This Row],[MandNr]]&amp;"x"&amp;LEFT(tabDaten[[#This Row],[Gld]],4)),tabGliederung[],2,FALSE)</f>
        <v xml:space="preserve">5611    Sporthalle Babstadt </v>
      </c>
      <c r="I2939" s="19" t="str">
        <f>IF(OR(LEFT(tabDaten[[#This Row],[Grp]],1)*1=3,LEFT(tabDaten[[#This Row],[Grp]],1)*1=9),LEFT(tabDaten[[#This Row],[Grp]],2),LEFT(tabDaten[[#This Row],[Grp]],1))</f>
        <v>6</v>
      </c>
      <c r="J2939" s="19" t="str">
        <f>VLOOKUP(tabDaten[[#This Row],[GrpKurz]],tabGruppierung[],2,FALSE)</f>
        <v>A   Sächlicher Verwaltungs- und Betriebsaufwand</v>
      </c>
      <c r="K293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5611-679000/10    Bauhof   </v>
      </c>
      <c r="L2939" s="20">
        <f>IF(OR(tabDaten[[#This Row],[art]]="00",tabDaten[[#This Row],[art]]="10"),tabDaten[[#This Row],[Plan]],tabDaten[[#This Row],[Plan]]*-1)</f>
        <v>0</v>
      </c>
      <c r="M2939" s="21">
        <f>IF(OR(tabDaten[[#This Row],[art]]="00",tabDaten[[#This Row],[art]]="10",tabDaten[[#This Row],[art]]="60",tabDaten[[#This Row],[art]]="70"),tabDaten[[#This Row],[Rechnung]],tabDaten[[#This Row],[Rechnung]]*-1)</f>
        <v>-4258.8100000000004</v>
      </c>
      <c r="N2939" s="44">
        <v>1</v>
      </c>
      <c r="O2939" s="45" t="s">
        <v>1336</v>
      </c>
      <c r="P2939" s="45" t="s">
        <v>1300</v>
      </c>
      <c r="Q2939" s="45" t="s">
        <v>1728</v>
      </c>
      <c r="R2939" s="45" t="s">
        <v>1024</v>
      </c>
      <c r="S2939" s="45" t="s">
        <v>1546</v>
      </c>
      <c r="T2939" s="44" t="s">
        <v>1924</v>
      </c>
      <c r="U2939" s="46">
        <v>0</v>
      </c>
      <c r="V2939" s="46">
        <v>4258.8100000000004</v>
      </c>
    </row>
    <row r="2940" spans="2:22" x14ac:dyDescent="0.2">
      <c r="B2940" s="19" t="str">
        <f>IF(tabDaten[[#This Row],[MandNr]]="","Fehler",IF(tabDaten[[#This Row],[MandNr]]=1,"1 Stadt Bad Rappenau","2 Eigenbetrieb Stadtenwässerung"))</f>
        <v>1 Stadt Bad Rappenau</v>
      </c>
      <c r="C2940" s="19" t="str">
        <f>IF(OR(tabDaten[[#This Row],[art]]="00",tabDaten[[#This Row],[art]]="01",tabDaten[[#This Row],[art]]="60",tabDaten[[#This Row],[art]]="61"),"0 Verwaltungshaushalt","1 Vermögenshaushalt")</f>
        <v>0 Verwaltungshaushalt</v>
      </c>
      <c r="D2940" s="19" t="str">
        <f>VLOOKUP(tabDaten[[#This Row],[art]],tabKontenart[],2,FALSE)</f>
        <v>01 Ausgaben VerwaltungsHH</v>
      </c>
      <c r="E2940" s="19" t="str">
        <f>LEFT(tabDaten[[#This Row],[Gld]],1) &amp; "    " &amp;VLOOKUP((tabDaten[[#This Row],[MandNr]]&amp;"x"&amp;LEFT(tabDaten[[#This Row],[Gld]],1)),tabGliederung[],2,FALSE)</f>
        <v xml:space="preserve">5    Gesundheit, Sport, Erholung </v>
      </c>
      <c r="F2940" s="19" t="str">
        <f>LEFT(tabDaten[[#This Row],[Gld]],2) &amp; "    " &amp;VLOOKUP((tabDaten[[#This Row],[MandNr]]&amp;"x"&amp;LEFT(tabDaten[[#This Row],[Gld]],2)),tabGliederung[],2,FALSE)</f>
        <v xml:space="preserve">56    Eigene Sportstätten </v>
      </c>
      <c r="G294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0" s="19" t="str">
        <f>LEFT(tabDaten[[#This Row],[Gld]],4) &amp; "    " &amp;VLOOKUP((tabDaten[[#This Row],[MandNr]]&amp;"x"&amp;LEFT(tabDaten[[#This Row],[Gld]],4)),tabGliederung[],2,FALSE)</f>
        <v xml:space="preserve">5612    Sporthalle Bonfeld </v>
      </c>
      <c r="I2940" s="19" t="str">
        <f>IF(OR(LEFT(tabDaten[[#This Row],[Grp]],1)*1=3,LEFT(tabDaten[[#This Row],[Grp]],1)*1=9),LEFT(tabDaten[[#This Row],[Grp]],2),LEFT(tabDaten[[#This Row],[Grp]],1))</f>
        <v>6</v>
      </c>
      <c r="J2940" s="19" t="str">
        <f>VLOOKUP(tabDaten[[#This Row],[GrpKurz]],tabGruppierung[],2,FALSE)</f>
        <v>A   Sächlicher Verwaltungs- und Betriebsaufwand</v>
      </c>
      <c r="K294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5612-650000/20    Post- und Fernmeldegebühren   </v>
      </c>
      <c r="L2940" s="20">
        <f>IF(OR(tabDaten[[#This Row],[art]]="00",tabDaten[[#This Row],[art]]="10"),tabDaten[[#This Row],[Plan]],tabDaten[[#This Row],[Plan]]*-1)</f>
        <v>0</v>
      </c>
      <c r="M2940" s="21">
        <f>IF(OR(tabDaten[[#This Row],[art]]="00",tabDaten[[#This Row],[art]]="10",tabDaten[[#This Row],[art]]="60",tabDaten[[#This Row],[art]]="70"),tabDaten[[#This Row],[Rechnung]],tabDaten[[#This Row],[Rechnung]]*-1)</f>
        <v>-318.74</v>
      </c>
      <c r="N2940" s="44">
        <v>1</v>
      </c>
      <c r="O2940" s="45" t="s">
        <v>1336</v>
      </c>
      <c r="P2940" s="45" t="s">
        <v>1301</v>
      </c>
      <c r="Q2940" s="45" t="s">
        <v>1724</v>
      </c>
      <c r="R2940" s="45" t="s">
        <v>1058</v>
      </c>
      <c r="S2940" s="45" t="s">
        <v>1546</v>
      </c>
      <c r="T2940" s="44" t="s">
        <v>1920</v>
      </c>
      <c r="U2940" s="46">
        <v>0</v>
      </c>
      <c r="V2940" s="46">
        <v>318.74</v>
      </c>
    </row>
    <row r="2941" spans="2:22" x14ac:dyDescent="0.2">
      <c r="B2941" s="19" t="str">
        <f>IF(tabDaten[[#This Row],[MandNr]]="","Fehler",IF(tabDaten[[#This Row],[MandNr]]=1,"1 Stadt Bad Rappenau","2 Eigenbetrieb Stadtenwässerung"))</f>
        <v>1 Stadt Bad Rappenau</v>
      </c>
      <c r="C2941" s="19" t="str">
        <f>IF(OR(tabDaten[[#This Row],[art]]="00",tabDaten[[#This Row],[art]]="01",tabDaten[[#This Row],[art]]="60",tabDaten[[#This Row],[art]]="61"),"0 Verwaltungshaushalt","1 Vermögenshaushalt")</f>
        <v>0 Verwaltungshaushalt</v>
      </c>
      <c r="D2941" s="19" t="str">
        <f>VLOOKUP(tabDaten[[#This Row],[art]],tabKontenart[],2,FALSE)</f>
        <v>01 Ausgaben VerwaltungsHH</v>
      </c>
      <c r="E2941" s="19" t="str">
        <f>LEFT(tabDaten[[#This Row],[Gld]],1) &amp; "    " &amp;VLOOKUP((tabDaten[[#This Row],[MandNr]]&amp;"x"&amp;LEFT(tabDaten[[#This Row],[Gld]],1)),tabGliederung[],2,FALSE)</f>
        <v xml:space="preserve">5    Gesundheit, Sport, Erholung </v>
      </c>
      <c r="F2941" s="19" t="str">
        <f>LEFT(tabDaten[[#This Row],[Gld]],2) &amp; "    " &amp;VLOOKUP((tabDaten[[#This Row],[MandNr]]&amp;"x"&amp;LEFT(tabDaten[[#This Row],[Gld]],2)),tabGliederung[],2,FALSE)</f>
        <v xml:space="preserve">56    Eigene Sportstätten </v>
      </c>
      <c r="G294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1" s="19" t="str">
        <f>LEFT(tabDaten[[#This Row],[Gld]],4) &amp; "    " &amp;VLOOKUP((tabDaten[[#This Row],[MandNr]]&amp;"x"&amp;LEFT(tabDaten[[#This Row],[Gld]],4)),tabGliederung[],2,FALSE)</f>
        <v xml:space="preserve">5612    Sporthalle Bonfeld </v>
      </c>
      <c r="I2941" s="19" t="str">
        <f>IF(OR(LEFT(tabDaten[[#This Row],[Grp]],1)*1=3,LEFT(tabDaten[[#This Row],[Grp]],1)*1=9),LEFT(tabDaten[[#This Row],[Grp]],2),LEFT(tabDaten[[#This Row],[Grp]],1))</f>
        <v>6</v>
      </c>
      <c r="J2941" s="19" t="str">
        <f>VLOOKUP(tabDaten[[#This Row],[GrpKurz]],tabGruppierung[],2,FALSE)</f>
        <v>A   Sächlicher Verwaltungs- und Betriebsaufwand</v>
      </c>
      <c r="K294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5612-679000/10    Bauhof   </v>
      </c>
      <c r="L2941" s="20">
        <f>IF(OR(tabDaten[[#This Row],[art]]="00",tabDaten[[#This Row],[art]]="10"),tabDaten[[#This Row],[Plan]],tabDaten[[#This Row],[Plan]]*-1)</f>
        <v>0</v>
      </c>
      <c r="M2941" s="21">
        <f>IF(OR(tabDaten[[#This Row],[art]]="00",tabDaten[[#This Row],[art]]="10",tabDaten[[#This Row],[art]]="60",tabDaten[[#This Row],[art]]="70"),tabDaten[[#This Row],[Rechnung]],tabDaten[[#This Row],[Rechnung]]*-1)</f>
        <v>-7949.77</v>
      </c>
      <c r="N2941" s="44">
        <v>1</v>
      </c>
      <c r="O2941" s="45" t="s">
        <v>1336</v>
      </c>
      <c r="P2941" s="45" t="s">
        <v>1301</v>
      </c>
      <c r="Q2941" s="45" t="s">
        <v>1728</v>
      </c>
      <c r="R2941" s="45" t="s">
        <v>1024</v>
      </c>
      <c r="S2941" s="45" t="s">
        <v>1546</v>
      </c>
      <c r="T2941" s="44" t="s">
        <v>1924</v>
      </c>
      <c r="U2941" s="46">
        <v>0</v>
      </c>
      <c r="V2941" s="46">
        <v>7949.77</v>
      </c>
    </row>
    <row r="2942" spans="2:22" x14ac:dyDescent="0.2">
      <c r="B2942" s="19" t="str">
        <f>IF(tabDaten[[#This Row],[MandNr]]="","Fehler",IF(tabDaten[[#This Row],[MandNr]]=1,"1 Stadt Bad Rappenau","2 Eigenbetrieb Stadtenwässerung"))</f>
        <v>1 Stadt Bad Rappenau</v>
      </c>
      <c r="C2942" s="19" t="str">
        <f>IF(OR(tabDaten[[#This Row],[art]]="00",tabDaten[[#This Row],[art]]="01",tabDaten[[#This Row],[art]]="60",tabDaten[[#This Row],[art]]="61"),"0 Verwaltungshaushalt","1 Vermögenshaushalt")</f>
        <v>0 Verwaltungshaushalt</v>
      </c>
      <c r="D2942" s="19" t="str">
        <f>VLOOKUP(tabDaten[[#This Row],[art]],tabKontenart[],2,FALSE)</f>
        <v>01 Ausgaben VerwaltungsHH</v>
      </c>
      <c r="E2942" s="19" t="str">
        <f>LEFT(tabDaten[[#This Row],[Gld]],1) &amp; "    " &amp;VLOOKUP((tabDaten[[#This Row],[MandNr]]&amp;"x"&amp;LEFT(tabDaten[[#This Row],[Gld]],1)),tabGliederung[],2,FALSE)</f>
        <v xml:space="preserve">5    Gesundheit, Sport, Erholung </v>
      </c>
      <c r="F2942" s="19" t="str">
        <f>LEFT(tabDaten[[#This Row],[Gld]],2) &amp; "    " &amp;VLOOKUP((tabDaten[[#This Row],[MandNr]]&amp;"x"&amp;LEFT(tabDaten[[#This Row],[Gld]],2)),tabGliederung[],2,FALSE)</f>
        <v xml:space="preserve">56    Eigene Sportstätten </v>
      </c>
      <c r="G294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2" s="19" t="str">
        <f>LEFT(tabDaten[[#This Row],[Gld]],4) &amp; "    " &amp;VLOOKUP((tabDaten[[#This Row],[MandNr]]&amp;"x"&amp;LEFT(tabDaten[[#This Row],[Gld]],4)),tabGliederung[],2,FALSE)</f>
        <v xml:space="preserve">5613    Sporthalle Fürfeld </v>
      </c>
      <c r="I2942" s="19" t="str">
        <f>IF(OR(LEFT(tabDaten[[#This Row],[Grp]],1)*1=3,LEFT(tabDaten[[#This Row],[Grp]],1)*1=9),LEFT(tabDaten[[#This Row],[Grp]],2),LEFT(tabDaten[[#This Row],[Grp]],1))</f>
        <v>6</v>
      </c>
      <c r="J2942" s="19" t="str">
        <f>VLOOKUP(tabDaten[[#This Row],[GrpKurz]],tabGruppierung[],2,FALSE)</f>
        <v>A   Sächlicher Verwaltungs- und Betriebsaufwand</v>
      </c>
      <c r="K294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5613-650000/20    Post- und Fernmeldegebühren   </v>
      </c>
      <c r="L2942" s="20">
        <f>IF(OR(tabDaten[[#This Row],[art]]="00",tabDaten[[#This Row],[art]]="10"),tabDaten[[#This Row],[Plan]],tabDaten[[#This Row],[Plan]]*-1)</f>
        <v>0</v>
      </c>
      <c r="M2942" s="21">
        <f>IF(OR(tabDaten[[#This Row],[art]]="00",tabDaten[[#This Row],[art]]="10",tabDaten[[#This Row],[art]]="60",tabDaten[[#This Row],[art]]="70"),tabDaten[[#This Row],[Rechnung]],tabDaten[[#This Row],[Rechnung]]*-1)</f>
        <v>-242.05</v>
      </c>
      <c r="N2942" s="44">
        <v>1</v>
      </c>
      <c r="O2942" s="45" t="s">
        <v>1336</v>
      </c>
      <c r="P2942" s="45" t="s">
        <v>1302</v>
      </c>
      <c r="Q2942" s="45" t="s">
        <v>1724</v>
      </c>
      <c r="R2942" s="45" t="s">
        <v>1058</v>
      </c>
      <c r="S2942" s="45" t="s">
        <v>1546</v>
      </c>
      <c r="T2942" s="44" t="s">
        <v>1920</v>
      </c>
      <c r="U2942" s="46">
        <v>0</v>
      </c>
      <c r="V2942" s="46">
        <v>242.05</v>
      </c>
    </row>
    <row r="2943" spans="2:22" x14ac:dyDescent="0.2">
      <c r="B2943" s="19" t="str">
        <f>IF(tabDaten[[#This Row],[MandNr]]="","Fehler",IF(tabDaten[[#This Row],[MandNr]]=1,"1 Stadt Bad Rappenau","2 Eigenbetrieb Stadtenwässerung"))</f>
        <v>1 Stadt Bad Rappenau</v>
      </c>
      <c r="C2943" s="19" t="str">
        <f>IF(OR(tabDaten[[#This Row],[art]]="00",tabDaten[[#This Row],[art]]="01",tabDaten[[#This Row],[art]]="60",tabDaten[[#This Row],[art]]="61"),"0 Verwaltungshaushalt","1 Vermögenshaushalt")</f>
        <v>0 Verwaltungshaushalt</v>
      </c>
      <c r="D2943" s="19" t="str">
        <f>VLOOKUP(tabDaten[[#This Row],[art]],tabKontenart[],2,FALSE)</f>
        <v>01 Ausgaben VerwaltungsHH</v>
      </c>
      <c r="E2943" s="19" t="str">
        <f>LEFT(tabDaten[[#This Row],[Gld]],1) &amp; "    " &amp;VLOOKUP((tabDaten[[#This Row],[MandNr]]&amp;"x"&amp;LEFT(tabDaten[[#This Row],[Gld]],1)),tabGliederung[],2,FALSE)</f>
        <v xml:space="preserve">5    Gesundheit, Sport, Erholung </v>
      </c>
      <c r="F2943" s="19" t="str">
        <f>LEFT(tabDaten[[#This Row],[Gld]],2) &amp; "    " &amp;VLOOKUP((tabDaten[[#This Row],[MandNr]]&amp;"x"&amp;LEFT(tabDaten[[#This Row],[Gld]],2)),tabGliederung[],2,FALSE)</f>
        <v xml:space="preserve">56    Eigene Sportstätten </v>
      </c>
      <c r="G294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3" s="19" t="str">
        <f>LEFT(tabDaten[[#This Row],[Gld]],4) &amp; "    " &amp;VLOOKUP((tabDaten[[#This Row],[MandNr]]&amp;"x"&amp;LEFT(tabDaten[[#This Row],[Gld]],4)),tabGliederung[],2,FALSE)</f>
        <v xml:space="preserve">5613    Sporthalle Fürfeld </v>
      </c>
      <c r="I2943" s="19" t="str">
        <f>IF(OR(LEFT(tabDaten[[#This Row],[Grp]],1)*1=3,LEFT(tabDaten[[#This Row],[Grp]],1)*1=9),LEFT(tabDaten[[#This Row],[Grp]],2),LEFT(tabDaten[[#This Row],[Grp]],1))</f>
        <v>6</v>
      </c>
      <c r="J2943" s="19" t="str">
        <f>VLOOKUP(tabDaten[[#This Row],[GrpKurz]],tabGruppierung[],2,FALSE)</f>
        <v>A   Sächlicher Verwaltungs- und Betriebsaufwand</v>
      </c>
      <c r="K294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5613-679000/10    Bauhof   </v>
      </c>
      <c r="L2943" s="20">
        <f>IF(OR(tabDaten[[#This Row],[art]]="00",tabDaten[[#This Row],[art]]="10"),tabDaten[[#This Row],[Plan]],tabDaten[[#This Row],[Plan]]*-1)</f>
        <v>0</v>
      </c>
      <c r="M2943" s="21">
        <f>IF(OR(tabDaten[[#This Row],[art]]="00",tabDaten[[#This Row],[art]]="10",tabDaten[[#This Row],[art]]="60",tabDaten[[#This Row],[art]]="70"),tabDaten[[#This Row],[Rechnung]],tabDaten[[#This Row],[Rechnung]]*-1)</f>
        <v>-6814.09</v>
      </c>
      <c r="N2943" s="44">
        <v>1</v>
      </c>
      <c r="O2943" s="45" t="s">
        <v>1336</v>
      </c>
      <c r="P2943" s="45" t="s">
        <v>1302</v>
      </c>
      <c r="Q2943" s="45" t="s">
        <v>1728</v>
      </c>
      <c r="R2943" s="45" t="s">
        <v>1024</v>
      </c>
      <c r="S2943" s="45" t="s">
        <v>1546</v>
      </c>
      <c r="T2943" s="44" t="s">
        <v>1924</v>
      </c>
      <c r="U2943" s="46">
        <v>0</v>
      </c>
      <c r="V2943" s="46">
        <v>6814.09</v>
      </c>
    </row>
    <row r="2944" spans="2:22" x14ac:dyDescent="0.2">
      <c r="B2944" s="19" t="str">
        <f>IF(tabDaten[[#This Row],[MandNr]]="","Fehler",IF(tabDaten[[#This Row],[MandNr]]=1,"1 Stadt Bad Rappenau","2 Eigenbetrieb Stadtenwässerung"))</f>
        <v>1 Stadt Bad Rappenau</v>
      </c>
      <c r="C2944" s="19" t="str">
        <f>IF(OR(tabDaten[[#This Row],[art]]="00",tabDaten[[#This Row],[art]]="01",tabDaten[[#This Row],[art]]="60",tabDaten[[#This Row],[art]]="61"),"0 Verwaltungshaushalt","1 Vermögenshaushalt")</f>
        <v>0 Verwaltungshaushalt</v>
      </c>
      <c r="D2944" s="19" t="str">
        <f>VLOOKUP(tabDaten[[#This Row],[art]],tabKontenart[],2,FALSE)</f>
        <v>01 Ausgaben VerwaltungsHH</v>
      </c>
      <c r="E2944" s="19" t="str">
        <f>LEFT(tabDaten[[#This Row],[Gld]],1) &amp; "    " &amp;VLOOKUP((tabDaten[[#This Row],[MandNr]]&amp;"x"&amp;LEFT(tabDaten[[#This Row],[Gld]],1)),tabGliederung[],2,FALSE)</f>
        <v xml:space="preserve">5    Gesundheit, Sport, Erholung </v>
      </c>
      <c r="F2944" s="19" t="str">
        <f>LEFT(tabDaten[[#This Row],[Gld]],2) &amp; "    " &amp;VLOOKUP((tabDaten[[#This Row],[MandNr]]&amp;"x"&amp;LEFT(tabDaten[[#This Row],[Gld]],2)),tabGliederung[],2,FALSE)</f>
        <v xml:space="preserve">56    Eigene Sportstätten </v>
      </c>
      <c r="G294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4" s="19" t="str">
        <f>LEFT(tabDaten[[#This Row],[Gld]],4) &amp; "    " &amp;VLOOKUP((tabDaten[[#This Row],[MandNr]]&amp;"x"&amp;LEFT(tabDaten[[#This Row],[Gld]],4)),tabGliederung[],2,FALSE)</f>
        <v xml:space="preserve">5614    Sporthalle Grombach </v>
      </c>
      <c r="I2944" s="19" t="str">
        <f>IF(OR(LEFT(tabDaten[[#This Row],[Grp]],1)*1=3,LEFT(tabDaten[[#This Row],[Grp]],1)*1=9),LEFT(tabDaten[[#This Row],[Grp]],2),LEFT(tabDaten[[#This Row],[Grp]],1))</f>
        <v>6</v>
      </c>
      <c r="J2944" s="19" t="str">
        <f>VLOOKUP(tabDaten[[#This Row],[GrpKurz]],tabGruppierung[],2,FALSE)</f>
        <v>A   Sächlicher Verwaltungs- und Betriebsaufwand</v>
      </c>
      <c r="K294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5614-650000/20    Post- und Fernmeldegebühren   </v>
      </c>
      <c r="L2944" s="20">
        <f>IF(OR(tabDaten[[#This Row],[art]]="00",tabDaten[[#This Row],[art]]="10"),tabDaten[[#This Row],[Plan]],tabDaten[[#This Row],[Plan]]*-1)</f>
        <v>0</v>
      </c>
      <c r="M2944" s="21">
        <f>IF(OR(tabDaten[[#This Row],[art]]="00",tabDaten[[#This Row],[art]]="10",tabDaten[[#This Row],[art]]="60",tabDaten[[#This Row],[art]]="70"),tabDaten[[#This Row],[Rechnung]],tabDaten[[#This Row],[Rechnung]]*-1)</f>
        <v>-252.14</v>
      </c>
      <c r="N2944" s="44">
        <v>1</v>
      </c>
      <c r="O2944" s="45" t="s">
        <v>1336</v>
      </c>
      <c r="P2944" s="45" t="s">
        <v>1303</v>
      </c>
      <c r="Q2944" s="45" t="s">
        <v>1724</v>
      </c>
      <c r="R2944" s="45" t="s">
        <v>1058</v>
      </c>
      <c r="S2944" s="45" t="s">
        <v>1546</v>
      </c>
      <c r="T2944" s="44" t="s">
        <v>1920</v>
      </c>
      <c r="U2944" s="46">
        <v>0</v>
      </c>
      <c r="V2944" s="46">
        <v>252.14</v>
      </c>
    </row>
    <row r="2945" spans="2:22" x14ac:dyDescent="0.2">
      <c r="B2945" s="19" t="str">
        <f>IF(tabDaten[[#This Row],[MandNr]]="","Fehler",IF(tabDaten[[#This Row],[MandNr]]=1,"1 Stadt Bad Rappenau","2 Eigenbetrieb Stadtenwässerung"))</f>
        <v>1 Stadt Bad Rappenau</v>
      </c>
      <c r="C2945" s="19" t="str">
        <f>IF(OR(tabDaten[[#This Row],[art]]="00",tabDaten[[#This Row],[art]]="01",tabDaten[[#This Row],[art]]="60",tabDaten[[#This Row],[art]]="61"),"0 Verwaltungshaushalt","1 Vermögenshaushalt")</f>
        <v>0 Verwaltungshaushalt</v>
      </c>
      <c r="D2945" s="19" t="str">
        <f>VLOOKUP(tabDaten[[#This Row],[art]],tabKontenart[],2,FALSE)</f>
        <v>01 Ausgaben VerwaltungsHH</v>
      </c>
      <c r="E2945" s="19" t="str">
        <f>LEFT(tabDaten[[#This Row],[Gld]],1) &amp; "    " &amp;VLOOKUP((tabDaten[[#This Row],[MandNr]]&amp;"x"&amp;LEFT(tabDaten[[#This Row],[Gld]],1)),tabGliederung[],2,FALSE)</f>
        <v xml:space="preserve">5    Gesundheit, Sport, Erholung </v>
      </c>
      <c r="F2945" s="19" t="str">
        <f>LEFT(tabDaten[[#This Row],[Gld]],2) &amp; "    " &amp;VLOOKUP((tabDaten[[#This Row],[MandNr]]&amp;"x"&amp;LEFT(tabDaten[[#This Row],[Gld]],2)),tabGliederung[],2,FALSE)</f>
        <v xml:space="preserve">56    Eigene Sportstätten </v>
      </c>
      <c r="G294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5" s="19" t="str">
        <f>LEFT(tabDaten[[#This Row],[Gld]],4) &amp; "    " &amp;VLOOKUP((tabDaten[[#This Row],[MandNr]]&amp;"x"&amp;LEFT(tabDaten[[#This Row],[Gld]],4)),tabGliederung[],2,FALSE)</f>
        <v xml:space="preserve">5614    Sporthalle Grombach </v>
      </c>
      <c r="I2945" s="19" t="str">
        <f>IF(OR(LEFT(tabDaten[[#This Row],[Grp]],1)*1=3,LEFT(tabDaten[[#This Row],[Grp]],1)*1=9),LEFT(tabDaten[[#This Row],[Grp]],2),LEFT(tabDaten[[#This Row],[Grp]],1))</f>
        <v>6</v>
      </c>
      <c r="J2945" s="19" t="str">
        <f>VLOOKUP(tabDaten[[#This Row],[GrpKurz]],tabGruppierung[],2,FALSE)</f>
        <v>A   Sächlicher Verwaltungs- und Betriebsaufwand</v>
      </c>
      <c r="K294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5614-679000/10    Bauhof   </v>
      </c>
      <c r="L2945" s="20">
        <f>IF(OR(tabDaten[[#This Row],[art]]="00",tabDaten[[#This Row],[art]]="10"),tabDaten[[#This Row],[Plan]],tabDaten[[#This Row],[Plan]]*-1)</f>
        <v>0</v>
      </c>
      <c r="M2945" s="21">
        <f>IF(OR(tabDaten[[#This Row],[art]]="00",tabDaten[[#This Row],[art]]="10",tabDaten[[#This Row],[art]]="60",tabDaten[[#This Row],[art]]="70"),tabDaten[[#This Row],[Rechnung]],tabDaten[[#This Row],[Rechnung]]*-1)</f>
        <v>-10505.06</v>
      </c>
      <c r="N2945" s="44">
        <v>1</v>
      </c>
      <c r="O2945" s="45" t="s">
        <v>1336</v>
      </c>
      <c r="P2945" s="45" t="s">
        <v>1303</v>
      </c>
      <c r="Q2945" s="45" t="s">
        <v>1728</v>
      </c>
      <c r="R2945" s="45" t="s">
        <v>1024</v>
      </c>
      <c r="S2945" s="45" t="s">
        <v>1546</v>
      </c>
      <c r="T2945" s="44" t="s">
        <v>1924</v>
      </c>
      <c r="U2945" s="46">
        <v>0</v>
      </c>
      <c r="V2945" s="46">
        <v>10505.06</v>
      </c>
    </row>
    <row r="2946" spans="2:22" x14ac:dyDescent="0.2">
      <c r="B2946" s="19" t="str">
        <f>IF(tabDaten[[#This Row],[MandNr]]="","Fehler",IF(tabDaten[[#This Row],[MandNr]]=1,"1 Stadt Bad Rappenau","2 Eigenbetrieb Stadtenwässerung"))</f>
        <v>1 Stadt Bad Rappenau</v>
      </c>
      <c r="C2946" s="19" t="str">
        <f>IF(OR(tabDaten[[#This Row],[art]]="00",tabDaten[[#This Row],[art]]="01",tabDaten[[#This Row],[art]]="60",tabDaten[[#This Row],[art]]="61"),"0 Verwaltungshaushalt","1 Vermögenshaushalt")</f>
        <v>0 Verwaltungshaushalt</v>
      </c>
      <c r="D2946" s="19" t="str">
        <f>VLOOKUP(tabDaten[[#This Row],[art]],tabKontenart[],2,FALSE)</f>
        <v>01 Ausgaben VerwaltungsHH</v>
      </c>
      <c r="E2946" s="19" t="str">
        <f>LEFT(tabDaten[[#This Row],[Gld]],1) &amp; "    " &amp;VLOOKUP((tabDaten[[#This Row],[MandNr]]&amp;"x"&amp;LEFT(tabDaten[[#This Row],[Gld]],1)),tabGliederung[],2,FALSE)</f>
        <v xml:space="preserve">5    Gesundheit, Sport, Erholung </v>
      </c>
      <c r="F2946" s="19" t="str">
        <f>LEFT(tabDaten[[#This Row],[Gld]],2) &amp; "    " &amp;VLOOKUP((tabDaten[[#This Row],[MandNr]]&amp;"x"&amp;LEFT(tabDaten[[#This Row],[Gld]],2)),tabGliederung[],2,FALSE)</f>
        <v xml:space="preserve">56    Eigene Sportstätten </v>
      </c>
      <c r="G294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6" s="19" t="str">
        <f>LEFT(tabDaten[[#This Row],[Gld]],4) &amp; "    " &amp;VLOOKUP((tabDaten[[#This Row],[MandNr]]&amp;"x"&amp;LEFT(tabDaten[[#This Row],[Gld]],4)),tabGliederung[],2,FALSE)</f>
        <v xml:space="preserve">5615    Sporthalle  Heinsheim </v>
      </c>
      <c r="I2946" s="19" t="str">
        <f>IF(OR(LEFT(tabDaten[[#This Row],[Grp]],1)*1=3,LEFT(tabDaten[[#This Row],[Grp]],1)*1=9),LEFT(tabDaten[[#This Row],[Grp]],2),LEFT(tabDaten[[#This Row],[Grp]],1))</f>
        <v>6</v>
      </c>
      <c r="J2946" s="19" t="str">
        <f>VLOOKUP(tabDaten[[#This Row],[GrpKurz]],tabGruppierung[],2,FALSE)</f>
        <v>A   Sächlicher Verwaltungs- und Betriebsaufwand</v>
      </c>
      <c r="K294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5615-650000/20    Post- und Fernmeldegebühren   </v>
      </c>
      <c r="L2946" s="20">
        <f>IF(OR(tabDaten[[#This Row],[art]]="00",tabDaten[[#This Row],[art]]="10"),tabDaten[[#This Row],[Plan]],tabDaten[[#This Row],[Plan]]*-1)</f>
        <v>0</v>
      </c>
      <c r="M2946" s="21">
        <f>IF(OR(tabDaten[[#This Row],[art]]="00",tabDaten[[#This Row],[art]]="10",tabDaten[[#This Row],[art]]="60",tabDaten[[#This Row],[art]]="70"),tabDaten[[#This Row],[Rechnung]],tabDaten[[#This Row],[Rechnung]]*-1)</f>
        <v>-244.97</v>
      </c>
      <c r="N2946" s="44">
        <v>1</v>
      </c>
      <c r="O2946" s="45" t="s">
        <v>1336</v>
      </c>
      <c r="P2946" s="45" t="s">
        <v>1304</v>
      </c>
      <c r="Q2946" s="45" t="s">
        <v>1724</v>
      </c>
      <c r="R2946" s="45" t="s">
        <v>1058</v>
      </c>
      <c r="S2946" s="45" t="s">
        <v>1546</v>
      </c>
      <c r="T2946" s="44" t="s">
        <v>1920</v>
      </c>
      <c r="U2946" s="46">
        <v>0</v>
      </c>
      <c r="V2946" s="46">
        <v>244.97</v>
      </c>
    </row>
    <row r="2947" spans="2:22" x14ac:dyDescent="0.2">
      <c r="B2947" s="19" t="str">
        <f>IF(tabDaten[[#This Row],[MandNr]]="","Fehler",IF(tabDaten[[#This Row],[MandNr]]=1,"1 Stadt Bad Rappenau","2 Eigenbetrieb Stadtenwässerung"))</f>
        <v>1 Stadt Bad Rappenau</v>
      </c>
      <c r="C2947" s="19" t="str">
        <f>IF(OR(tabDaten[[#This Row],[art]]="00",tabDaten[[#This Row],[art]]="01",tabDaten[[#This Row],[art]]="60",tabDaten[[#This Row],[art]]="61"),"0 Verwaltungshaushalt","1 Vermögenshaushalt")</f>
        <v>0 Verwaltungshaushalt</v>
      </c>
      <c r="D2947" s="19" t="str">
        <f>VLOOKUP(tabDaten[[#This Row],[art]],tabKontenart[],2,FALSE)</f>
        <v>01 Ausgaben VerwaltungsHH</v>
      </c>
      <c r="E2947" s="19" t="str">
        <f>LEFT(tabDaten[[#This Row],[Gld]],1) &amp; "    " &amp;VLOOKUP((tabDaten[[#This Row],[MandNr]]&amp;"x"&amp;LEFT(tabDaten[[#This Row],[Gld]],1)),tabGliederung[],2,FALSE)</f>
        <v xml:space="preserve">5    Gesundheit, Sport, Erholung </v>
      </c>
      <c r="F2947" s="19" t="str">
        <f>LEFT(tabDaten[[#This Row],[Gld]],2) &amp; "    " &amp;VLOOKUP((tabDaten[[#This Row],[MandNr]]&amp;"x"&amp;LEFT(tabDaten[[#This Row],[Gld]],2)),tabGliederung[],2,FALSE)</f>
        <v xml:space="preserve">56    Eigene Sportstätten </v>
      </c>
      <c r="G294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7" s="19" t="str">
        <f>LEFT(tabDaten[[#This Row],[Gld]],4) &amp; "    " &amp;VLOOKUP((tabDaten[[#This Row],[MandNr]]&amp;"x"&amp;LEFT(tabDaten[[#This Row],[Gld]],4)),tabGliederung[],2,FALSE)</f>
        <v xml:space="preserve">5615    Sporthalle  Heinsheim </v>
      </c>
      <c r="I2947" s="19" t="str">
        <f>IF(OR(LEFT(tabDaten[[#This Row],[Grp]],1)*1=3,LEFT(tabDaten[[#This Row],[Grp]],1)*1=9),LEFT(tabDaten[[#This Row],[Grp]],2),LEFT(tabDaten[[#This Row],[Grp]],1))</f>
        <v>6</v>
      </c>
      <c r="J2947" s="19" t="str">
        <f>VLOOKUP(tabDaten[[#This Row],[GrpKurz]],tabGruppierung[],2,FALSE)</f>
        <v>A   Sächlicher Verwaltungs- und Betriebsaufwand</v>
      </c>
      <c r="K294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5615-679000/10    Bauhof   </v>
      </c>
      <c r="L2947" s="20">
        <f>IF(OR(tabDaten[[#This Row],[art]]="00",tabDaten[[#This Row],[art]]="10"),tabDaten[[#This Row],[Plan]],tabDaten[[#This Row],[Plan]]*-1)</f>
        <v>0</v>
      </c>
      <c r="M2947" s="21">
        <f>IF(OR(tabDaten[[#This Row],[art]]="00",tabDaten[[#This Row],[art]]="10",tabDaten[[#This Row],[art]]="60",tabDaten[[#This Row],[art]]="70"),tabDaten[[#This Row],[Rechnung]],tabDaten[[#This Row],[Rechnung]]*-1)</f>
        <v>-11072.9</v>
      </c>
      <c r="N2947" s="44">
        <v>1</v>
      </c>
      <c r="O2947" s="45" t="s">
        <v>1336</v>
      </c>
      <c r="P2947" s="45" t="s">
        <v>1304</v>
      </c>
      <c r="Q2947" s="45" t="s">
        <v>1728</v>
      </c>
      <c r="R2947" s="45" t="s">
        <v>1024</v>
      </c>
      <c r="S2947" s="45" t="s">
        <v>1546</v>
      </c>
      <c r="T2947" s="44" t="s">
        <v>1924</v>
      </c>
      <c r="U2947" s="46">
        <v>0</v>
      </c>
      <c r="V2947" s="46">
        <v>11072.9</v>
      </c>
    </row>
    <row r="2948" spans="2:22" x14ac:dyDescent="0.2">
      <c r="B2948" s="19" t="str">
        <f>IF(tabDaten[[#This Row],[MandNr]]="","Fehler",IF(tabDaten[[#This Row],[MandNr]]=1,"1 Stadt Bad Rappenau","2 Eigenbetrieb Stadtenwässerung"))</f>
        <v>1 Stadt Bad Rappenau</v>
      </c>
      <c r="C2948" s="19" t="str">
        <f>IF(OR(tabDaten[[#This Row],[art]]="00",tabDaten[[#This Row],[art]]="01",tabDaten[[#This Row],[art]]="60",tabDaten[[#This Row],[art]]="61"),"0 Verwaltungshaushalt","1 Vermögenshaushalt")</f>
        <v>0 Verwaltungshaushalt</v>
      </c>
      <c r="D2948" s="19" t="str">
        <f>VLOOKUP(tabDaten[[#This Row],[art]],tabKontenart[],2,FALSE)</f>
        <v>01 Ausgaben VerwaltungsHH</v>
      </c>
      <c r="E2948" s="19" t="str">
        <f>LEFT(tabDaten[[#This Row],[Gld]],1) &amp; "    " &amp;VLOOKUP((tabDaten[[#This Row],[MandNr]]&amp;"x"&amp;LEFT(tabDaten[[#This Row],[Gld]],1)),tabGliederung[],2,FALSE)</f>
        <v xml:space="preserve">5    Gesundheit, Sport, Erholung </v>
      </c>
      <c r="F2948" s="19" t="str">
        <f>LEFT(tabDaten[[#This Row],[Gld]],2) &amp; "    " &amp;VLOOKUP((tabDaten[[#This Row],[MandNr]]&amp;"x"&amp;LEFT(tabDaten[[#This Row],[Gld]],2)),tabGliederung[],2,FALSE)</f>
        <v xml:space="preserve">56    Eigene Sportstätten </v>
      </c>
      <c r="G294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8" s="19" t="str">
        <f>LEFT(tabDaten[[#This Row],[Gld]],4) &amp; "    " &amp;VLOOKUP((tabDaten[[#This Row],[MandNr]]&amp;"x"&amp;LEFT(tabDaten[[#This Row],[Gld]],4)),tabGliederung[],2,FALSE)</f>
        <v xml:space="preserve">5616    Sporthalle Obergimpern </v>
      </c>
      <c r="I2948" s="19" t="str">
        <f>IF(OR(LEFT(tabDaten[[#This Row],[Grp]],1)*1=3,LEFT(tabDaten[[#This Row],[Grp]],1)*1=9),LEFT(tabDaten[[#This Row],[Grp]],2),LEFT(tabDaten[[#This Row],[Grp]],1))</f>
        <v>6</v>
      </c>
      <c r="J2948" s="19" t="str">
        <f>VLOOKUP(tabDaten[[#This Row],[GrpKurz]],tabGruppierung[],2,FALSE)</f>
        <v>A   Sächlicher Verwaltungs- und Betriebsaufwand</v>
      </c>
      <c r="K294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5616-650000/20    Post- und Fernmeldegebühren   </v>
      </c>
      <c r="L2948" s="20">
        <f>IF(OR(tabDaten[[#This Row],[art]]="00",tabDaten[[#This Row],[art]]="10"),tabDaten[[#This Row],[Plan]],tabDaten[[#This Row],[Plan]]*-1)</f>
        <v>0</v>
      </c>
      <c r="M2948" s="21">
        <f>IF(OR(tabDaten[[#This Row],[art]]="00",tabDaten[[#This Row],[art]]="10",tabDaten[[#This Row],[art]]="60",tabDaten[[#This Row],[art]]="70"),tabDaten[[#This Row],[Rechnung]],tabDaten[[#This Row],[Rechnung]]*-1)</f>
        <v>-248.98</v>
      </c>
      <c r="N2948" s="44">
        <v>1</v>
      </c>
      <c r="O2948" s="45" t="s">
        <v>1336</v>
      </c>
      <c r="P2948" s="45" t="s">
        <v>1305</v>
      </c>
      <c r="Q2948" s="45" t="s">
        <v>1724</v>
      </c>
      <c r="R2948" s="45" t="s">
        <v>1058</v>
      </c>
      <c r="S2948" s="45" t="s">
        <v>1546</v>
      </c>
      <c r="T2948" s="44" t="s">
        <v>1920</v>
      </c>
      <c r="U2948" s="46">
        <v>0</v>
      </c>
      <c r="V2948" s="46">
        <v>248.98</v>
      </c>
    </row>
    <row r="2949" spans="2:22" x14ac:dyDescent="0.2">
      <c r="B2949" s="19" t="str">
        <f>IF(tabDaten[[#This Row],[MandNr]]="","Fehler",IF(tabDaten[[#This Row],[MandNr]]=1,"1 Stadt Bad Rappenau","2 Eigenbetrieb Stadtenwässerung"))</f>
        <v>1 Stadt Bad Rappenau</v>
      </c>
      <c r="C2949" s="19" t="str">
        <f>IF(OR(tabDaten[[#This Row],[art]]="00",tabDaten[[#This Row],[art]]="01",tabDaten[[#This Row],[art]]="60",tabDaten[[#This Row],[art]]="61"),"0 Verwaltungshaushalt","1 Vermögenshaushalt")</f>
        <v>0 Verwaltungshaushalt</v>
      </c>
      <c r="D2949" s="19" t="str">
        <f>VLOOKUP(tabDaten[[#This Row],[art]],tabKontenart[],2,FALSE)</f>
        <v>01 Ausgaben VerwaltungsHH</v>
      </c>
      <c r="E2949" s="19" t="str">
        <f>LEFT(tabDaten[[#This Row],[Gld]],1) &amp; "    " &amp;VLOOKUP((tabDaten[[#This Row],[MandNr]]&amp;"x"&amp;LEFT(tabDaten[[#This Row],[Gld]],1)),tabGliederung[],2,FALSE)</f>
        <v xml:space="preserve">5    Gesundheit, Sport, Erholung </v>
      </c>
      <c r="F2949" s="19" t="str">
        <f>LEFT(tabDaten[[#This Row],[Gld]],2) &amp; "    " &amp;VLOOKUP((tabDaten[[#This Row],[MandNr]]&amp;"x"&amp;LEFT(tabDaten[[#This Row],[Gld]],2)),tabGliederung[],2,FALSE)</f>
        <v xml:space="preserve">56    Eigene Sportstätten </v>
      </c>
      <c r="G294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49" s="19" t="str">
        <f>LEFT(tabDaten[[#This Row],[Gld]],4) &amp; "    " &amp;VLOOKUP((tabDaten[[#This Row],[MandNr]]&amp;"x"&amp;LEFT(tabDaten[[#This Row],[Gld]],4)),tabGliederung[],2,FALSE)</f>
        <v xml:space="preserve">5616    Sporthalle Obergimpern </v>
      </c>
      <c r="I2949" s="19" t="str">
        <f>IF(OR(LEFT(tabDaten[[#This Row],[Grp]],1)*1=3,LEFT(tabDaten[[#This Row],[Grp]],1)*1=9),LEFT(tabDaten[[#This Row],[Grp]],2),LEFT(tabDaten[[#This Row],[Grp]],1))</f>
        <v>6</v>
      </c>
      <c r="J2949" s="19" t="str">
        <f>VLOOKUP(tabDaten[[#This Row],[GrpKurz]],tabGruppierung[],2,FALSE)</f>
        <v>A   Sächlicher Verwaltungs- und Betriebsaufwand</v>
      </c>
      <c r="K294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5616-679000/10    Bauhof   </v>
      </c>
      <c r="L2949" s="20">
        <f>IF(OR(tabDaten[[#This Row],[art]]="00",tabDaten[[#This Row],[art]]="10"),tabDaten[[#This Row],[Plan]],tabDaten[[#This Row],[Plan]]*-1)</f>
        <v>0</v>
      </c>
      <c r="M2949" s="21">
        <f>IF(OR(tabDaten[[#This Row],[art]]="00",tabDaten[[#This Row],[art]]="10",tabDaten[[#This Row],[art]]="60",tabDaten[[#This Row],[art]]="70"),tabDaten[[#This Row],[Rechnung]],tabDaten[[#This Row],[Rechnung]]*-1)</f>
        <v>-6246.25</v>
      </c>
      <c r="N2949" s="44">
        <v>1</v>
      </c>
      <c r="O2949" s="45" t="s">
        <v>1336</v>
      </c>
      <c r="P2949" s="45" t="s">
        <v>1305</v>
      </c>
      <c r="Q2949" s="45" t="s">
        <v>1728</v>
      </c>
      <c r="R2949" s="45" t="s">
        <v>1024</v>
      </c>
      <c r="S2949" s="45" t="s">
        <v>1546</v>
      </c>
      <c r="T2949" s="44" t="s">
        <v>1924</v>
      </c>
      <c r="U2949" s="46">
        <v>0</v>
      </c>
      <c r="V2949" s="46">
        <v>6246.25</v>
      </c>
    </row>
    <row r="2950" spans="2:22" x14ac:dyDescent="0.2">
      <c r="B2950" s="19" t="str">
        <f>IF(tabDaten[[#This Row],[MandNr]]="","Fehler",IF(tabDaten[[#This Row],[MandNr]]=1,"1 Stadt Bad Rappenau","2 Eigenbetrieb Stadtenwässerung"))</f>
        <v>1 Stadt Bad Rappenau</v>
      </c>
      <c r="C2950" s="19" t="str">
        <f>IF(OR(tabDaten[[#This Row],[art]]="00",tabDaten[[#This Row],[art]]="01",tabDaten[[#This Row],[art]]="60",tabDaten[[#This Row],[art]]="61"),"0 Verwaltungshaushalt","1 Vermögenshaushalt")</f>
        <v>0 Verwaltungshaushalt</v>
      </c>
      <c r="D2950" s="19" t="str">
        <f>VLOOKUP(tabDaten[[#This Row],[art]],tabKontenart[],2,FALSE)</f>
        <v>01 Ausgaben VerwaltungsHH</v>
      </c>
      <c r="E2950" s="19" t="str">
        <f>LEFT(tabDaten[[#This Row],[Gld]],1) &amp; "    " &amp;VLOOKUP((tabDaten[[#This Row],[MandNr]]&amp;"x"&amp;LEFT(tabDaten[[#This Row],[Gld]],1)),tabGliederung[],2,FALSE)</f>
        <v xml:space="preserve">5    Gesundheit, Sport, Erholung </v>
      </c>
      <c r="F2950" s="19" t="str">
        <f>LEFT(tabDaten[[#This Row],[Gld]],2) &amp; "    " &amp;VLOOKUP((tabDaten[[#This Row],[MandNr]]&amp;"x"&amp;LEFT(tabDaten[[#This Row],[Gld]],2)),tabGliederung[],2,FALSE)</f>
        <v xml:space="preserve">56    Eigene Sportstätten </v>
      </c>
      <c r="G295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50" s="19" t="str">
        <f>LEFT(tabDaten[[#This Row],[Gld]],4) &amp; "    " &amp;VLOOKUP((tabDaten[[#This Row],[MandNr]]&amp;"x"&amp;LEFT(tabDaten[[#This Row],[Gld]],4)),tabGliederung[],2,FALSE)</f>
        <v xml:space="preserve">5617    Sporthalle Treschklingen </v>
      </c>
      <c r="I2950" s="19" t="str">
        <f>IF(OR(LEFT(tabDaten[[#This Row],[Grp]],1)*1=3,LEFT(tabDaten[[#This Row],[Grp]],1)*1=9),LEFT(tabDaten[[#This Row],[Grp]],2),LEFT(tabDaten[[#This Row],[Grp]],1))</f>
        <v>6</v>
      </c>
      <c r="J2950" s="19" t="str">
        <f>VLOOKUP(tabDaten[[#This Row],[GrpKurz]],tabGruppierung[],2,FALSE)</f>
        <v>A   Sächlicher Verwaltungs- und Betriebsaufwand</v>
      </c>
      <c r="K295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5617-650000/20    Post- und Fernmeldegebühren   </v>
      </c>
      <c r="L2950" s="20">
        <f>IF(OR(tabDaten[[#This Row],[art]]="00",tabDaten[[#This Row],[art]]="10"),tabDaten[[#This Row],[Plan]],tabDaten[[#This Row],[Plan]]*-1)</f>
        <v>0</v>
      </c>
      <c r="M2950" s="21">
        <f>IF(OR(tabDaten[[#This Row],[art]]="00",tabDaten[[#This Row],[art]]="10",tabDaten[[#This Row],[art]]="60",tabDaten[[#This Row],[art]]="70"),tabDaten[[#This Row],[Rechnung]],tabDaten[[#This Row],[Rechnung]]*-1)</f>
        <v>-221.88</v>
      </c>
      <c r="N2950" s="44">
        <v>1</v>
      </c>
      <c r="O2950" s="45" t="s">
        <v>1336</v>
      </c>
      <c r="P2950" s="45" t="s">
        <v>1306</v>
      </c>
      <c r="Q2950" s="45" t="s">
        <v>1724</v>
      </c>
      <c r="R2950" s="45" t="s">
        <v>1058</v>
      </c>
      <c r="S2950" s="45" t="s">
        <v>1546</v>
      </c>
      <c r="T2950" s="44" t="s">
        <v>1920</v>
      </c>
      <c r="U2950" s="46">
        <v>0</v>
      </c>
      <c r="V2950" s="46">
        <v>221.88</v>
      </c>
    </row>
    <row r="2951" spans="2:22" x14ac:dyDescent="0.2">
      <c r="B2951" s="19" t="str">
        <f>IF(tabDaten[[#This Row],[MandNr]]="","Fehler",IF(tabDaten[[#This Row],[MandNr]]=1,"1 Stadt Bad Rappenau","2 Eigenbetrieb Stadtenwässerung"))</f>
        <v>1 Stadt Bad Rappenau</v>
      </c>
      <c r="C2951" s="19" t="str">
        <f>IF(OR(tabDaten[[#This Row],[art]]="00",tabDaten[[#This Row],[art]]="01",tabDaten[[#This Row],[art]]="60",tabDaten[[#This Row],[art]]="61"),"0 Verwaltungshaushalt","1 Vermögenshaushalt")</f>
        <v>0 Verwaltungshaushalt</v>
      </c>
      <c r="D2951" s="19" t="str">
        <f>VLOOKUP(tabDaten[[#This Row],[art]],tabKontenart[],2,FALSE)</f>
        <v>01 Ausgaben VerwaltungsHH</v>
      </c>
      <c r="E2951" s="19" t="str">
        <f>LEFT(tabDaten[[#This Row],[Gld]],1) &amp; "    " &amp;VLOOKUP((tabDaten[[#This Row],[MandNr]]&amp;"x"&amp;LEFT(tabDaten[[#This Row],[Gld]],1)),tabGliederung[],2,FALSE)</f>
        <v xml:space="preserve">5    Gesundheit, Sport, Erholung </v>
      </c>
      <c r="F2951" s="19" t="str">
        <f>LEFT(tabDaten[[#This Row],[Gld]],2) &amp; "    " &amp;VLOOKUP((tabDaten[[#This Row],[MandNr]]&amp;"x"&amp;LEFT(tabDaten[[#This Row],[Gld]],2)),tabGliederung[],2,FALSE)</f>
        <v xml:space="preserve">56    Eigene Sportstätten </v>
      </c>
      <c r="G295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51" s="19" t="str">
        <f>LEFT(tabDaten[[#This Row],[Gld]],4) &amp; "    " &amp;VLOOKUP((tabDaten[[#This Row],[MandNr]]&amp;"x"&amp;LEFT(tabDaten[[#This Row],[Gld]],4)),tabGliederung[],2,FALSE)</f>
        <v xml:space="preserve">5617    Sporthalle Treschklingen </v>
      </c>
      <c r="I2951" s="19" t="str">
        <f>IF(OR(LEFT(tabDaten[[#This Row],[Grp]],1)*1=3,LEFT(tabDaten[[#This Row],[Grp]],1)*1=9),LEFT(tabDaten[[#This Row],[Grp]],2),LEFT(tabDaten[[#This Row],[Grp]],1))</f>
        <v>6</v>
      </c>
      <c r="J2951" s="19" t="str">
        <f>VLOOKUP(tabDaten[[#This Row],[GrpKurz]],tabGruppierung[],2,FALSE)</f>
        <v>A   Sächlicher Verwaltungs- und Betriebsaufwand</v>
      </c>
      <c r="K295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5617-679000/10    Bauhof   </v>
      </c>
      <c r="L2951" s="20">
        <f>IF(OR(tabDaten[[#This Row],[art]]="00",tabDaten[[#This Row],[art]]="10"),tabDaten[[#This Row],[Plan]],tabDaten[[#This Row],[Plan]]*-1)</f>
        <v>0</v>
      </c>
      <c r="M2951" s="21">
        <f>IF(OR(tabDaten[[#This Row],[art]]="00",tabDaten[[#This Row],[art]]="10",tabDaten[[#This Row],[art]]="60",tabDaten[[#This Row],[art]]="70"),tabDaten[[#This Row],[Rechnung]],tabDaten[[#This Row],[Rechnung]]*-1)</f>
        <v>-8233.69</v>
      </c>
      <c r="N2951" s="44">
        <v>1</v>
      </c>
      <c r="O2951" s="45" t="s">
        <v>1336</v>
      </c>
      <c r="P2951" s="45" t="s">
        <v>1306</v>
      </c>
      <c r="Q2951" s="45" t="s">
        <v>1728</v>
      </c>
      <c r="R2951" s="45" t="s">
        <v>1024</v>
      </c>
      <c r="S2951" s="45" t="s">
        <v>1546</v>
      </c>
      <c r="T2951" s="44" t="s">
        <v>1924</v>
      </c>
      <c r="U2951" s="46">
        <v>0</v>
      </c>
      <c r="V2951" s="46">
        <v>8233.69</v>
      </c>
    </row>
    <row r="2952" spans="2:22" x14ac:dyDescent="0.2">
      <c r="B2952" s="19" t="str">
        <f>IF(tabDaten[[#This Row],[MandNr]]="","Fehler",IF(tabDaten[[#This Row],[MandNr]]=1,"1 Stadt Bad Rappenau","2 Eigenbetrieb Stadtenwässerung"))</f>
        <v>1 Stadt Bad Rappenau</v>
      </c>
      <c r="C2952" s="19" t="str">
        <f>IF(OR(tabDaten[[#This Row],[art]]="00",tabDaten[[#This Row],[art]]="01",tabDaten[[#This Row],[art]]="60",tabDaten[[#This Row],[art]]="61"),"0 Verwaltungshaushalt","1 Vermögenshaushalt")</f>
        <v>0 Verwaltungshaushalt</v>
      </c>
      <c r="D2952" s="19" t="str">
        <f>VLOOKUP(tabDaten[[#This Row],[art]],tabKontenart[],2,FALSE)</f>
        <v>01 Ausgaben VerwaltungsHH</v>
      </c>
      <c r="E2952" s="19" t="str">
        <f>LEFT(tabDaten[[#This Row],[Gld]],1) &amp; "    " &amp;VLOOKUP((tabDaten[[#This Row],[MandNr]]&amp;"x"&amp;LEFT(tabDaten[[#This Row],[Gld]],1)),tabGliederung[],2,FALSE)</f>
        <v xml:space="preserve">5    Gesundheit, Sport, Erholung </v>
      </c>
      <c r="F2952" s="19" t="str">
        <f>LEFT(tabDaten[[#This Row],[Gld]],2) &amp; "    " &amp;VLOOKUP((tabDaten[[#This Row],[MandNr]]&amp;"x"&amp;LEFT(tabDaten[[#This Row],[Gld]],2)),tabGliederung[],2,FALSE)</f>
        <v xml:space="preserve">56    Eigene Sportstätten </v>
      </c>
      <c r="G295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561    Sporthallen </v>
      </c>
      <c r="H2952" s="19" t="str">
        <f>LEFT(tabDaten[[#This Row],[Gld]],4) &amp; "    " &amp;VLOOKUP((tabDaten[[#This Row],[MandNr]]&amp;"x"&amp;LEFT(tabDaten[[#This Row],[Gld]],4)),tabGliederung[],2,FALSE)</f>
        <v xml:space="preserve">5619    Sporthalle Zimmerhof </v>
      </c>
      <c r="I2952" s="19" t="str">
        <f>IF(OR(LEFT(tabDaten[[#This Row],[Grp]],1)*1=3,LEFT(tabDaten[[#This Row],[Grp]],1)*1=9),LEFT(tabDaten[[#This Row],[Grp]],2),LEFT(tabDaten[[#This Row],[Grp]],1))</f>
        <v>6</v>
      </c>
      <c r="J2952" s="19" t="str">
        <f>VLOOKUP(tabDaten[[#This Row],[GrpKurz]],tabGruppierung[],2,FALSE)</f>
        <v>A   Sächlicher Verwaltungs- und Betriebsaufwand</v>
      </c>
      <c r="K295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5619-679000/10    Bauhof   </v>
      </c>
      <c r="L2952" s="20">
        <f>IF(OR(tabDaten[[#This Row],[art]]="00",tabDaten[[#This Row],[art]]="10"),tabDaten[[#This Row],[Plan]],tabDaten[[#This Row],[Plan]]*-1)</f>
        <v>0</v>
      </c>
      <c r="M2952" s="21">
        <f>IF(OR(tabDaten[[#This Row],[art]]="00",tabDaten[[#This Row],[art]]="10",tabDaten[[#This Row],[art]]="60",tabDaten[[#This Row],[art]]="70"),tabDaten[[#This Row],[Rechnung]],tabDaten[[#This Row],[Rechnung]]*-1)</f>
        <v>-7949.77</v>
      </c>
      <c r="N2952" s="44">
        <v>1</v>
      </c>
      <c r="O2952" s="45" t="s">
        <v>1336</v>
      </c>
      <c r="P2952" s="45" t="s">
        <v>1307</v>
      </c>
      <c r="Q2952" s="45" t="s">
        <v>1728</v>
      </c>
      <c r="R2952" s="45" t="s">
        <v>1024</v>
      </c>
      <c r="S2952" s="45" t="s">
        <v>1546</v>
      </c>
      <c r="T2952" s="44" t="s">
        <v>1924</v>
      </c>
      <c r="U2952" s="46">
        <v>0</v>
      </c>
      <c r="V2952" s="46">
        <v>7949.77</v>
      </c>
    </row>
    <row r="2953" spans="2:22" x14ac:dyDescent="0.2">
      <c r="B2953" s="19" t="str">
        <f>IF(tabDaten[[#This Row],[MandNr]]="","Fehler",IF(tabDaten[[#This Row],[MandNr]]=1,"1 Stadt Bad Rappenau","2 Eigenbetrieb Stadtenwässerung"))</f>
        <v>1 Stadt Bad Rappenau</v>
      </c>
      <c r="C2953" s="19" t="str">
        <f>IF(OR(tabDaten[[#This Row],[art]]="00",tabDaten[[#This Row],[art]]="01",tabDaten[[#This Row],[art]]="60",tabDaten[[#This Row],[art]]="61"),"0 Verwaltungshaushalt","1 Vermögenshaushalt")</f>
        <v>0 Verwaltungshaushalt</v>
      </c>
      <c r="D2953" s="19" t="str">
        <f>VLOOKUP(tabDaten[[#This Row],[art]],tabKontenart[],2,FALSE)</f>
        <v>01 Ausgaben VerwaltungsHH</v>
      </c>
      <c r="E2953" s="19" t="str">
        <f>LEFT(tabDaten[[#This Row],[Gld]],1) &amp; "    " &amp;VLOOKUP((tabDaten[[#This Row],[MandNr]]&amp;"x"&amp;LEFT(tabDaten[[#This Row],[Gld]],1)),tabGliederung[],2,FALSE)</f>
        <v xml:space="preserve">5    Gesundheit, Sport, Erholung </v>
      </c>
      <c r="F2953" s="19" t="str">
        <f>LEFT(tabDaten[[#This Row],[Gld]],2) &amp; "    " &amp;VLOOKUP((tabDaten[[#This Row],[MandNr]]&amp;"x"&amp;LEFT(tabDaten[[#This Row],[Gld]],2)),tabGliederung[],2,FALSE)</f>
        <v xml:space="preserve">56    Eigene Sportstätten </v>
      </c>
      <c r="G295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953" s="19" t="str">
        <f>LEFT(tabDaten[[#This Row],[Gld]],4) &amp; "    " &amp;VLOOKUP((tabDaten[[#This Row],[MandNr]]&amp;"x"&amp;LEFT(tabDaten[[#This Row],[Gld]],4)),tabGliederung[],2,FALSE)</f>
        <v xml:space="preserve">5620    Waldstadion Bad Rappenau </v>
      </c>
      <c r="I2953" s="19" t="str">
        <f>IF(OR(LEFT(tabDaten[[#This Row],[Grp]],1)*1=3,LEFT(tabDaten[[#This Row],[Grp]],1)*1=9),LEFT(tabDaten[[#This Row],[Grp]],2),LEFT(tabDaten[[#This Row],[Grp]],1))</f>
        <v>6</v>
      </c>
      <c r="J2953" s="19" t="str">
        <f>VLOOKUP(tabDaten[[#This Row],[GrpKurz]],tabGruppierung[],2,FALSE)</f>
        <v>A   Sächlicher Verwaltungs- und Betriebsaufwand</v>
      </c>
      <c r="K295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5620-679000/10    Bauhof   </v>
      </c>
      <c r="L2953" s="20">
        <f>IF(OR(tabDaten[[#This Row],[art]]="00",tabDaten[[#This Row],[art]]="10"),tabDaten[[#This Row],[Plan]],tabDaten[[#This Row],[Plan]]*-1)</f>
        <v>0</v>
      </c>
      <c r="M2953" s="21">
        <f>IF(OR(tabDaten[[#This Row],[art]]="00",tabDaten[[#This Row],[art]]="10",tabDaten[[#This Row],[art]]="60",tabDaten[[#This Row],[art]]="70"),tabDaten[[#This Row],[Rechnung]],tabDaten[[#This Row],[Rechnung]]*-1)</f>
        <v>-31515.17</v>
      </c>
      <c r="N2953" s="44">
        <v>1</v>
      </c>
      <c r="O2953" s="45" t="s">
        <v>1336</v>
      </c>
      <c r="P2953" s="45" t="s">
        <v>1309</v>
      </c>
      <c r="Q2953" s="45" t="s">
        <v>1728</v>
      </c>
      <c r="R2953" s="45" t="s">
        <v>1024</v>
      </c>
      <c r="S2953" s="45" t="s">
        <v>1546</v>
      </c>
      <c r="T2953" s="44" t="s">
        <v>1924</v>
      </c>
      <c r="U2953" s="46">
        <v>0</v>
      </c>
      <c r="V2953" s="46">
        <v>31515.17</v>
      </c>
    </row>
    <row r="2954" spans="2:22" x14ac:dyDescent="0.2">
      <c r="B2954" s="19" t="str">
        <f>IF(tabDaten[[#This Row],[MandNr]]="","Fehler",IF(tabDaten[[#This Row],[MandNr]]=1,"1 Stadt Bad Rappenau","2 Eigenbetrieb Stadtenwässerung"))</f>
        <v>1 Stadt Bad Rappenau</v>
      </c>
      <c r="C2954" s="19" t="str">
        <f>IF(OR(tabDaten[[#This Row],[art]]="00",tabDaten[[#This Row],[art]]="01",tabDaten[[#This Row],[art]]="60",tabDaten[[#This Row],[art]]="61"),"0 Verwaltungshaushalt","1 Vermögenshaushalt")</f>
        <v>0 Verwaltungshaushalt</v>
      </c>
      <c r="D2954" s="19" t="str">
        <f>VLOOKUP(tabDaten[[#This Row],[art]],tabKontenart[],2,FALSE)</f>
        <v>01 Ausgaben VerwaltungsHH</v>
      </c>
      <c r="E2954" s="19" t="str">
        <f>LEFT(tabDaten[[#This Row],[Gld]],1) &amp; "    " &amp;VLOOKUP((tabDaten[[#This Row],[MandNr]]&amp;"x"&amp;LEFT(tabDaten[[#This Row],[Gld]],1)),tabGliederung[],2,FALSE)</f>
        <v xml:space="preserve">5    Gesundheit, Sport, Erholung </v>
      </c>
      <c r="F2954" s="19" t="str">
        <f>LEFT(tabDaten[[#This Row],[Gld]],2) &amp; "    " &amp;VLOOKUP((tabDaten[[#This Row],[MandNr]]&amp;"x"&amp;LEFT(tabDaten[[#This Row],[Gld]],2)),tabGliederung[],2,FALSE)</f>
        <v xml:space="preserve">56    Eigene Sportstätten </v>
      </c>
      <c r="G295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954" s="19" t="str">
        <f>LEFT(tabDaten[[#This Row],[Gld]],4) &amp; "    " &amp;VLOOKUP((tabDaten[[#This Row],[MandNr]]&amp;"x"&amp;LEFT(tabDaten[[#This Row],[Gld]],4)),tabGliederung[],2,FALSE)</f>
        <v xml:space="preserve">5621    Sportplatz Babstadt </v>
      </c>
      <c r="I2954" s="19" t="str">
        <f>IF(OR(LEFT(tabDaten[[#This Row],[Grp]],1)*1=3,LEFT(tabDaten[[#This Row],[Grp]],1)*1=9),LEFT(tabDaten[[#This Row],[Grp]],2),LEFT(tabDaten[[#This Row],[Grp]],1))</f>
        <v>6</v>
      </c>
      <c r="J2954" s="19" t="str">
        <f>VLOOKUP(tabDaten[[#This Row],[GrpKurz]],tabGruppierung[],2,FALSE)</f>
        <v>A   Sächlicher Verwaltungs- und Betriebsaufwand</v>
      </c>
      <c r="K295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5621-679000/10    Bauhof   </v>
      </c>
      <c r="L2954" s="20">
        <f>IF(OR(tabDaten[[#This Row],[art]]="00",tabDaten[[#This Row],[art]]="10"),tabDaten[[#This Row],[Plan]],tabDaten[[#This Row],[Plan]]*-1)</f>
        <v>0</v>
      </c>
      <c r="M2954" s="21">
        <f>IF(OR(tabDaten[[#This Row],[art]]="00",tabDaten[[#This Row],[art]]="10",tabDaten[[#This Row],[art]]="60",tabDaten[[#This Row],[art]]="70"),tabDaten[[#This Row],[Rechnung]],tabDaten[[#This Row],[Rechnung]]*-1)</f>
        <v>-4542.7299999999996</v>
      </c>
      <c r="N2954" s="44">
        <v>1</v>
      </c>
      <c r="O2954" s="45" t="s">
        <v>1336</v>
      </c>
      <c r="P2954" s="45" t="s">
        <v>1310</v>
      </c>
      <c r="Q2954" s="45" t="s">
        <v>1728</v>
      </c>
      <c r="R2954" s="45" t="s">
        <v>1024</v>
      </c>
      <c r="S2954" s="45" t="s">
        <v>1546</v>
      </c>
      <c r="T2954" s="44" t="s">
        <v>1924</v>
      </c>
      <c r="U2954" s="46">
        <v>0</v>
      </c>
      <c r="V2954" s="46">
        <v>4542.7299999999996</v>
      </c>
    </row>
    <row r="2955" spans="2:22" x14ac:dyDescent="0.2">
      <c r="B2955" s="19" t="str">
        <f>IF(tabDaten[[#This Row],[MandNr]]="","Fehler",IF(tabDaten[[#This Row],[MandNr]]=1,"1 Stadt Bad Rappenau","2 Eigenbetrieb Stadtenwässerung"))</f>
        <v>1 Stadt Bad Rappenau</v>
      </c>
      <c r="C2955" s="19" t="str">
        <f>IF(OR(tabDaten[[#This Row],[art]]="00",tabDaten[[#This Row],[art]]="01",tabDaten[[#This Row],[art]]="60",tabDaten[[#This Row],[art]]="61"),"0 Verwaltungshaushalt","1 Vermögenshaushalt")</f>
        <v>0 Verwaltungshaushalt</v>
      </c>
      <c r="D2955" s="19" t="str">
        <f>VLOOKUP(tabDaten[[#This Row],[art]],tabKontenart[],2,FALSE)</f>
        <v>01 Ausgaben VerwaltungsHH</v>
      </c>
      <c r="E2955" s="19" t="str">
        <f>LEFT(tabDaten[[#This Row],[Gld]],1) &amp; "    " &amp;VLOOKUP((tabDaten[[#This Row],[MandNr]]&amp;"x"&amp;LEFT(tabDaten[[#This Row],[Gld]],1)),tabGliederung[],2,FALSE)</f>
        <v xml:space="preserve">5    Gesundheit, Sport, Erholung </v>
      </c>
      <c r="F2955" s="19" t="str">
        <f>LEFT(tabDaten[[#This Row],[Gld]],2) &amp; "    " &amp;VLOOKUP((tabDaten[[#This Row],[MandNr]]&amp;"x"&amp;LEFT(tabDaten[[#This Row],[Gld]],2)),tabGliederung[],2,FALSE)</f>
        <v xml:space="preserve">56    Eigene Sportstätten </v>
      </c>
      <c r="G295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955" s="19" t="str">
        <f>LEFT(tabDaten[[#This Row],[Gld]],4) &amp; "    " &amp;VLOOKUP((tabDaten[[#This Row],[MandNr]]&amp;"x"&amp;LEFT(tabDaten[[#This Row],[Gld]],4)),tabGliederung[],2,FALSE)</f>
        <v xml:space="preserve">5622    Sportplatz Bonfeld </v>
      </c>
      <c r="I2955" s="19" t="str">
        <f>IF(OR(LEFT(tabDaten[[#This Row],[Grp]],1)*1=3,LEFT(tabDaten[[#This Row],[Grp]],1)*1=9),LEFT(tabDaten[[#This Row],[Grp]],2),LEFT(tabDaten[[#This Row],[Grp]],1))</f>
        <v>6</v>
      </c>
      <c r="J2955" s="19" t="str">
        <f>VLOOKUP(tabDaten[[#This Row],[GrpKurz]],tabGruppierung[],2,FALSE)</f>
        <v>A   Sächlicher Verwaltungs- und Betriebsaufwand</v>
      </c>
      <c r="K295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5622-679000/10    Bauhof   </v>
      </c>
      <c r="L2955" s="20">
        <f>IF(OR(tabDaten[[#This Row],[art]]="00",tabDaten[[#This Row],[art]]="10"),tabDaten[[#This Row],[Plan]],tabDaten[[#This Row],[Plan]]*-1)</f>
        <v>0</v>
      </c>
      <c r="M2955" s="21">
        <f>IF(OR(tabDaten[[#This Row],[art]]="00",tabDaten[[#This Row],[art]]="10",tabDaten[[#This Row],[art]]="60",tabDaten[[#This Row],[art]]="70"),tabDaten[[#This Row],[Rechnung]],tabDaten[[#This Row],[Rechnung]]*-1)</f>
        <v>-7665.85</v>
      </c>
      <c r="N2955" s="44">
        <v>1</v>
      </c>
      <c r="O2955" s="45" t="s">
        <v>1336</v>
      </c>
      <c r="P2955" s="45" t="s">
        <v>1311</v>
      </c>
      <c r="Q2955" s="45" t="s">
        <v>1728</v>
      </c>
      <c r="R2955" s="45" t="s">
        <v>1024</v>
      </c>
      <c r="S2955" s="45" t="s">
        <v>1546</v>
      </c>
      <c r="T2955" s="44" t="s">
        <v>1924</v>
      </c>
      <c r="U2955" s="46">
        <v>0</v>
      </c>
      <c r="V2955" s="46">
        <v>7665.85</v>
      </c>
    </row>
    <row r="2956" spans="2:22" x14ac:dyDescent="0.2">
      <c r="B2956" s="19" t="str">
        <f>IF(tabDaten[[#This Row],[MandNr]]="","Fehler",IF(tabDaten[[#This Row],[MandNr]]=1,"1 Stadt Bad Rappenau","2 Eigenbetrieb Stadtenwässerung"))</f>
        <v>1 Stadt Bad Rappenau</v>
      </c>
      <c r="C2956" s="19" t="str">
        <f>IF(OR(tabDaten[[#This Row],[art]]="00",tabDaten[[#This Row],[art]]="01",tabDaten[[#This Row],[art]]="60",tabDaten[[#This Row],[art]]="61"),"0 Verwaltungshaushalt","1 Vermögenshaushalt")</f>
        <v>0 Verwaltungshaushalt</v>
      </c>
      <c r="D2956" s="19" t="str">
        <f>VLOOKUP(tabDaten[[#This Row],[art]],tabKontenart[],2,FALSE)</f>
        <v>01 Ausgaben VerwaltungsHH</v>
      </c>
      <c r="E2956" s="19" t="str">
        <f>LEFT(tabDaten[[#This Row],[Gld]],1) &amp; "    " &amp;VLOOKUP((tabDaten[[#This Row],[MandNr]]&amp;"x"&amp;LEFT(tabDaten[[#This Row],[Gld]],1)),tabGliederung[],2,FALSE)</f>
        <v xml:space="preserve">5    Gesundheit, Sport, Erholung </v>
      </c>
      <c r="F2956" s="19" t="str">
        <f>LEFT(tabDaten[[#This Row],[Gld]],2) &amp; "    " &amp;VLOOKUP((tabDaten[[#This Row],[MandNr]]&amp;"x"&amp;LEFT(tabDaten[[#This Row],[Gld]],2)),tabGliederung[],2,FALSE)</f>
        <v xml:space="preserve">56    Eigene Sportstätten </v>
      </c>
      <c r="G295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956" s="19" t="str">
        <f>LEFT(tabDaten[[#This Row],[Gld]],4) &amp; "    " &amp;VLOOKUP((tabDaten[[#This Row],[MandNr]]&amp;"x"&amp;LEFT(tabDaten[[#This Row],[Gld]],4)),tabGliederung[],2,FALSE)</f>
        <v xml:space="preserve">5623    Sportplatz Fürfeld </v>
      </c>
      <c r="I2956" s="19" t="str">
        <f>IF(OR(LEFT(tabDaten[[#This Row],[Grp]],1)*1=3,LEFT(tabDaten[[#This Row],[Grp]],1)*1=9),LEFT(tabDaten[[#This Row],[Grp]],2),LEFT(tabDaten[[#This Row],[Grp]],1))</f>
        <v>6</v>
      </c>
      <c r="J2956" s="19" t="str">
        <f>VLOOKUP(tabDaten[[#This Row],[GrpKurz]],tabGruppierung[],2,FALSE)</f>
        <v>A   Sächlicher Verwaltungs- und Betriebsaufwand</v>
      </c>
      <c r="K295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5623-679000/10    Bauhof   </v>
      </c>
      <c r="L2956" s="20">
        <f>IF(OR(tabDaten[[#This Row],[art]]="00",tabDaten[[#This Row],[art]]="10"),tabDaten[[#This Row],[Plan]],tabDaten[[#This Row],[Plan]]*-1)</f>
        <v>0</v>
      </c>
      <c r="M2956" s="21">
        <f>IF(OR(tabDaten[[#This Row],[art]]="00",tabDaten[[#This Row],[art]]="10",tabDaten[[#This Row],[art]]="60",tabDaten[[#This Row],[art]]="70"),tabDaten[[#This Row],[Rechnung]],tabDaten[[#This Row],[Rechnung]]*-1)</f>
        <v>-8517.61</v>
      </c>
      <c r="N2956" s="44">
        <v>1</v>
      </c>
      <c r="O2956" s="45" t="s">
        <v>1336</v>
      </c>
      <c r="P2956" s="45" t="s">
        <v>1312</v>
      </c>
      <c r="Q2956" s="45" t="s">
        <v>1728</v>
      </c>
      <c r="R2956" s="45" t="s">
        <v>1024</v>
      </c>
      <c r="S2956" s="45" t="s">
        <v>1546</v>
      </c>
      <c r="T2956" s="44" t="s">
        <v>1924</v>
      </c>
      <c r="U2956" s="46">
        <v>0</v>
      </c>
      <c r="V2956" s="46">
        <v>8517.61</v>
      </c>
    </row>
    <row r="2957" spans="2:22" x14ac:dyDescent="0.2">
      <c r="B2957" s="19" t="str">
        <f>IF(tabDaten[[#This Row],[MandNr]]="","Fehler",IF(tabDaten[[#This Row],[MandNr]]=1,"1 Stadt Bad Rappenau","2 Eigenbetrieb Stadtenwässerung"))</f>
        <v>1 Stadt Bad Rappenau</v>
      </c>
      <c r="C2957" s="19" t="str">
        <f>IF(OR(tabDaten[[#This Row],[art]]="00",tabDaten[[#This Row],[art]]="01",tabDaten[[#This Row],[art]]="60",tabDaten[[#This Row],[art]]="61"),"0 Verwaltungshaushalt","1 Vermögenshaushalt")</f>
        <v>0 Verwaltungshaushalt</v>
      </c>
      <c r="D2957" s="19" t="str">
        <f>VLOOKUP(tabDaten[[#This Row],[art]],tabKontenart[],2,FALSE)</f>
        <v>01 Ausgaben VerwaltungsHH</v>
      </c>
      <c r="E2957" s="19" t="str">
        <f>LEFT(tabDaten[[#This Row],[Gld]],1) &amp; "    " &amp;VLOOKUP((tabDaten[[#This Row],[MandNr]]&amp;"x"&amp;LEFT(tabDaten[[#This Row],[Gld]],1)),tabGliederung[],2,FALSE)</f>
        <v xml:space="preserve">5    Gesundheit, Sport, Erholung </v>
      </c>
      <c r="F2957" s="19" t="str">
        <f>LEFT(tabDaten[[#This Row],[Gld]],2) &amp; "    " &amp;VLOOKUP((tabDaten[[#This Row],[MandNr]]&amp;"x"&amp;LEFT(tabDaten[[#This Row],[Gld]],2)),tabGliederung[],2,FALSE)</f>
        <v xml:space="preserve">56    Eigene Sportstätten </v>
      </c>
      <c r="G295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957" s="19" t="str">
        <f>LEFT(tabDaten[[#This Row],[Gld]],4) &amp; "    " &amp;VLOOKUP((tabDaten[[#This Row],[MandNr]]&amp;"x"&amp;LEFT(tabDaten[[#This Row],[Gld]],4)),tabGliederung[],2,FALSE)</f>
        <v xml:space="preserve">5624    Sportplatz Grombach </v>
      </c>
      <c r="I2957" s="19" t="str">
        <f>IF(OR(LEFT(tabDaten[[#This Row],[Grp]],1)*1=3,LEFT(tabDaten[[#This Row],[Grp]],1)*1=9),LEFT(tabDaten[[#This Row],[Grp]],2),LEFT(tabDaten[[#This Row],[Grp]],1))</f>
        <v>6</v>
      </c>
      <c r="J2957" s="19" t="str">
        <f>VLOOKUP(tabDaten[[#This Row],[GrpKurz]],tabGruppierung[],2,FALSE)</f>
        <v>A   Sächlicher Verwaltungs- und Betriebsaufwand</v>
      </c>
      <c r="K295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5624-679000/10    Bauhof   </v>
      </c>
      <c r="L2957" s="20">
        <f>IF(OR(tabDaten[[#This Row],[art]]="00",tabDaten[[#This Row],[art]]="10"),tabDaten[[#This Row],[Plan]],tabDaten[[#This Row],[Plan]]*-1)</f>
        <v>0</v>
      </c>
      <c r="M2957" s="21">
        <f>IF(OR(tabDaten[[#This Row],[art]]="00",tabDaten[[#This Row],[art]]="10",tabDaten[[#This Row],[art]]="60",tabDaten[[#This Row],[art]]="70"),tabDaten[[#This Row],[Rechnung]],tabDaten[[#This Row],[Rechnung]]*-1)</f>
        <v>-14196.02</v>
      </c>
      <c r="N2957" s="44">
        <v>1</v>
      </c>
      <c r="O2957" s="45" t="s">
        <v>1336</v>
      </c>
      <c r="P2957" s="45" t="s">
        <v>1313</v>
      </c>
      <c r="Q2957" s="45" t="s">
        <v>1728</v>
      </c>
      <c r="R2957" s="45" t="s">
        <v>1024</v>
      </c>
      <c r="S2957" s="45" t="s">
        <v>1546</v>
      </c>
      <c r="T2957" s="44" t="s">
        <v>1924</v>
      </c>
      <c r="U2957" s="46">
        <v>0</v>
      </c>
      <c r="V2957" s="46">
        <v>14196.02</v>
      </c>
    </row>
    <row r="2958" spans="2:22" x14ac:dyDescent="0.2">
      <c r="B2958" s="19" t="str">
        <f>IF(tabDaten[[#This Row],[MandNr]]="","Fehler",IF(tabDaten[[#This Row],[MandNr]]=1,"1 Stadt Bad Rappenau","2 Eigenbetrieb Stadtenwässerung"))</f>
        <v>1 Stadt Bad Rappenau</v>
      </c>
      <c r="C2958" s="19" t="str">
        <f>IF(OR(tabDaten[[#This Row],[art]]="00",tabDaten[[#This Row],[art]]="01",tabDaten[[#This Row],[art]]="60",tabDaten[[#This Row],[art]]="61"),"0 Verwaltungshaushalt","1 Vermögenshaushalt")</f>
        <v>0 Verwaltungshaushalt</v>
      </c>
      <c r="D2958" s="19" t="str">
        <f>VLOOKUP(tabDaten[[#This Row],[art]],tabKontenart[],2,FALSE)</f>
        <v>01 Ausgaben VerwaltungsHH</v>
      </c>
      <c r="E2958" s="19" t="str">
        <f>LEFT(tabDaten[[#This Row],[Gld]],1) &amp; "    " &amp;VLOOKUP((tabDaten[[#This Row],[MandNr]]&amp;"x"&amp;LEFT(tabDaten[[#This Row],[Gld]],1)),tabGliederung[],2,FALSE)</f>
        <v xml:space="preserve">5    Gesundheit, Sport, Erholung </v>
      </c>
      <c r="F2958" s="19" t="str">
        <f>LEFT(tabDaten[[#This Row],[Gld]],2) &amp; "    " &amp;VLOOKUP((tabDaten[[#This Row],[MandNr]]&amp;"x"&amp;LEFT(tabDaten[[#This Row],[Gld]],2)),tabGliederung[],2,FALSE)</f>
        <v xml:space="preserve">56    Eigene Sportstätten </v>
      </c>
      <c r="G295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958" s="19" t="str">
        <f>LEFT(tabDaten[[#This Row],[Gld]],4) &amp; "    " &amp;VLOOKUP((tabDaten[[#This Row],[MandNr]]&amp;"x"&amp;LEFT(tabDaten[[#This Row],[Gld]],4)),tabGliederung[],2,FALSE)</f>
        <v xml:space="preserve">5625    Sportplatz Heinsheim </v>
      </c>
      <c r="I2958" s="19" t="str">
        <f>IF(OR(LEFT(tabDaten[[#This Row],[Grp]],1)*1=3,LEFT(tabDaten[[#This Row],[Grp]],1)*1=9),LEFT(tabDaten[[#This Row],[Grp]],2),LEFT(tabDaten[[#This Row],[Grp]],1))</f>
        <v>6</v>
      </c>
      <c r="J2958" s="19" t="str">
        <f>VLOOKUP(tabDaten[[#This Row],[GrpKurz]],tabGruppierung[],2,FALSE)</f>
        <v>A   Sächlicher Verwaltungs- und Betriebsaufwand</v>
      </c>
      <c r="K295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5625-679000/10    Bauhof   </v>
      </c>
      <c r="L2958" s="20">
        <f>IF(OR(tabDaten[[#This Row],[art]]="00",tabDaten[[#This Row],[art]]="10"),tabDaten[[#This Row],[Plan]],tabDaten[[#This Row],[Plan]]*-1)</f>
        <v>0</v>
      </c>
      <c r="M2958" s="21">
        <f>IF(OR(tabDaten[[#This Row],[art]]="00",tabDaten[[#This Row],[art]]="10",tabDaten[[#This Row],[art]]="60",tabDaten[[#This Row],[art]]="70"),tabDaten[[#This Row],[Rechnung]],tabDaten[[#This Row],[Rechnung]]*-1)</f>
        <v>-8517.61</v>
      </c>
      <c r="N2958" s="44">
        <v>1</v>
      </c>
      <c r="O2958" s="45" t="s">
        <v>1336</v>
      </c>
      <c r="P2958" s="45" t="s">
        <v>1314</v>
      </c>
      <c r="Q2958" s="45" t="s">
        <v>1728</v>
      </c>
      <c r="R2958" s="45" t="s">
        <v>1024</v>
      </c>
      <c r="S2958" s="45" t="s">
        <v>1546</v>
      </c>
      <c r="T2958" s="44" t="s">
        <v>1924</v>
      </c>
      <c r="U2958" s="46">
        <v>0</v>
      </c>
      <c r="V2958" s="46">
        <v>8517.61</v>
      </c>
    </row>
    <row r="2959" spans="2:22" x14ac:dyDescent="0.2">
      <c r="B2959" s="19" t="str">
        <f>IF(tabDaten[[#This Row],[MandNr]]="","Fehler",IF(tabDaten[[#This Row],[MandNr]]=1,"1 Stadt Bad Rappenau","2 Eigenbetrieb Stadtenwässerung"))</f>
        <v>1 Stadt Bad Rappenau</v>
      </c>
      <c r="C2959" s="19" t="str">
        <f>IF(OR(tabDaten[[#This Row],[art]]="00",tabDaten[[#This Row],[art]]="01",tabDaten[[#This Row],[art]]="60",tabDaten[[#This Row],[art]]="61"),"0 Verwaltungshaushalt","1 Vermögenshaushalt")</f>
        <v>0 Verwaltungshaushalt</v>
      </c>
      <c r="D2959" s="19" t="str">
        <f>VLOOKUP(tabDaten[[#This Row],[art]],tabKontenart[],2,FALSE)</f>
        <v>01 Ausgaben VerwaltungsHH</v>
      </c>
      <c r="E2959" s="19" t="str">
        <f>LEFT(tabDaten[[#This Row],[Gld]],1) &amp; "    " &amp;VLOOKUP((tabDaten[[#This Row],[MandNr]]&amp;"x"&amp;LEFT(tabDaten[[#This Row],[Gld]],1)),tabGliederung[],2,FALSE)</f>
        <v xml:space="preserve">5    Gesundheit, Sport, Erholung </v>
      </c>
      <c r="F2959" s="19" t="str">
        <f>LEFT(tabDaten[[#This Row],[Gld]],2) &amp; "    " &amp;VLOOKUP((tabDaten[[#This Row],[MandNr]]&amp;"x"&amp;LEFT(tabDaten[[#This Row],[Gld]],2)),tabGliederung[],2,FALSE)</f>
        <v xml:space="preserve">56    Eigene Sportstätten </v>
      </c>
      <c r="G295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959" s="19" t="str">
        <f>LEFT(tabDaten[[#This Row],[Gld]],4) &amp; "    " &amp;VLOOKUP((tabDaten[[#This Row],[MandNr]]&amp;"x"&amp;LEFT(tabDaten[[#This Row],[Gld]],4)),tabGliederung[],2,FALSE)</f>
        <v xml:space="preserve">5626    Sportplatz Obergimpern </v>
      </c>
      <c r="I2959" s="19" t="str">
        <f>IF(OR(LEFT(tabDaten[[#This Row],[Grp]],1)*1=3,LEFT(tabDaten[[#This Row],[Grp]],1)*1=9),LEFT(tabDaten[[#This Row],[Grp]],2),LEFT(tabDaten[[#This Row],[Grp]],1))</f>
        <v>6</v>
      </c>
      <c r="J2959" s="19" t="str">
        <f>VLOOKUP(tabDaten[[#This Row],[GrpKurz]],tabGruppierung[],2,FALSE)</f>
        <v>A   Sächlicher Verwaltungs- und Betriebsaufwand</v>
      </c>
      <c r="K295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5626-679000/10    Bauhof   </v>
      </c>
      <c r="L2959" s="20">
        <f>IF(OR(tabDaten[[#This Row],[art]]="00",tabDaten[[#This Row],[art]]="10"),tabDaten[[#This Row],[Plan]],tabDaten[[#This Row],[Plan]]*-1)</f>
        <v>0</v>
      </c>
      <c r="M2959" s="21">
        <f>IF(OR(tabDaten[[#This Row],[art]]="00",tabDaten[[#This Row],[art]]="10",tabDaten[[#This Row],[art]]="60",tabDaten[[#This Row],[art]]="70"),tabDaten[[#This Row],[Rechnung]],tabDaten[[#This Row],[Rechnung]]*-1)</f>
        <v>-4826.6499999999996</v>
      </c>
      <c r="N2959" s="44">
        <v>1</v>
      </c>
      <c r="O2959" s="45" t="s">
        <v>1336</v>
      </c>
      <c r="P2959" s="45" t="s">
        <v>1315</v>
      </c>
      <c r="Q2959" s="45" t="s">
        <v>1728</v>
      </c>
      <c r="R2959" s="45" t="s">
        <v>1024</v>
      </c>
      <c r="S2959" s="45" t="s">
        <v>1546</v>
      </c>
      <c r="T2959" s="44" t="s">
        <v>1924</v>
      </c>
      <c r="U2959" s="46">
        <v>0</v>
      </c>
      <c r="V2959" s="46">
        <v>4826.6499999999996</v>
      </c>
    </row>
    <row r="2960" spans="2:22" x14ac:dyDescent="0.2">
      <c r="B2960" s="19" t="str">
        <f>IF(tabDaten[[#This Row],[MandNr]]="","Fehler",IF(tabDaten[[#This Row],[MandNr]]=1,"1 Stadt Bad Rappenau","2 Eigenbetrieb Stadtenwässerung"))</f>
        <v>1 Stadt Bad Rappenau</v>
      </c>
      <c r="C2960" s="19" t="str">
        <f>IF(OR(tabDaten[[#This Row],[art]]="00",tabDaten[[#This Row],[art]]="01",tabDaten[[#This Row],[art]]="60",tabDaten[[#This Row],[art]]="61"),"0 Verwaltungshaushalt","1 Vermögenshaushalt")</f>
        <v>0 Verwaltungshaushalt</v>
      </c>
      <c r="D2960" s="19" t="str">
        <f>VLOOKUP(tabDaten[[#This Row],[art]],tabKontenart[],2,FALSE)</f>
        <v>01 Ausgaben VerwaltungsHH</v>
      </c>
      <c r="E2960" s="19" t="str">
        <f>LEFT(tabDaten[[#This Row],[Gld]],1) &amp; "    " &amp;VLOOKUP((tabDaten[[#This Row],[MandNr]]&amp;"x"&amp;LEFT(tabDaten[[#This Row],[Gld]],1)),tabGliederung[],2,FALSE)</f>
        <v xml:space="preserve">5    Gesundheit, Sport, Erholung </v>
      </c>
      <c r="F2960" s="19" t="str">
        <f>LEFT(tabDaten[[#This Row],[Gld]],2) &amp; "    " &amp;VLOOKUP((tabDaten[[#This Row],[MandNr]]&amp;"x"&amp;LEFT(tabDaten[[#This Row],[Gld]],2)),tabGliederung[],2,FALSE)</f>
        <v xml:space="preserve">56    Eigene Sportstätten </v>
      </c>
      <c r="G296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562    Stadien und Sportplätze </v>
      </c>
      <c r="H2960" s="19" t="str">
        <f>LEFT(tabDaten[[#This Row],[Gld]],4) &amp; "    " &amp;VLOOKUP((tabDaten[[#This Row],[MandNr]]&amp;"x"&amp;LEFT(tabDaten[[#This Row],[Gld]],4)),tabGliederung[],2,FALSE)</f>
        <v xml:space="preserve">5627    Sportplatz Treschklingen </v>
      </c>
      <c r="I2960" s="19" t="str">
        <f>IF(OR(LEFT(tabDaten[[#This Row],[Grp]],1)*1=3,LEFT(tabDaten[[#This Row],[Grp]],1)*1=9),LEFT(tabDaten[[#This Row],[Grp]],2),LEFT(tabDaten[[#This Row],[Grp]],1))</f>
        <v>6</v>
      </c>
      <c r="J2960" s="19" t="str">
        <f>VLOOKUP(tabDaten[[#This Row],[GrpKurz]],tabGruppierung[],2,FALSE)</f>
        <v>A   Sächlicher Verwaltungs- und Betriebsaufwand</v>
      </c>
      <c r="K296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5627-679000/10    Bauhof   </v>
      </c>
      <c r="L2960" s="20">
        <f>IF(OR(tabDaten[[#This Row],[art]]="00",tabDaten[[#This Row],[art]]="10"),tabDaten[[#This Row],[Plan]],tabDaten[[#This Row],[Plan]]*-1)</f>
        <v>0</v>
      </c>
      <c r="M2960" s="21">
        <f>IF(OR(tabDaten[[#This Row],[art]]="00",tabDaten[[#This Row],[art]]="10",tabDaten[[#This Row],[art]]="60",tabDaten[[#This Row],[art]]="70"),tabDaten[[#This Row],[Rechnung]],tabDaten[[#This Row],[Rechnung]]*-1)</f>
        <v>-3123.12</v>
      </c>
      <c r="N2960" s="44">
        <v>1</v>
      </c>
      <c r="O2960" s="45" t="s">
        <v>1336</v>
      </c>
      <c r="P2960" s="45" t="s">
        <v>1316</v>
      </c>
      <c r="Q2960" s="45" t="s">
        <v>1728</v>
      </c>
      <c r="R2960" s="45" t="s">
        <v>1024</v>
      </c>
      <c r="S2960" s="45" t="s">
        <v>1546</v>
      </c>
      <c r="T2960" s="44" t="s">
        <v>1924</v>
      </c>
      <c r="U2960" s="46">
        <v>0</v>
      </c>
      <c r="V2960" s="46">
        <v>3123.12</v>
      </c>
    </row>
    <row r="2961" spans="2:22" x14ac:dyDescent="0.2">
      <c r="B2961" s="19" t="str">
        <f>IF(tabDaten[[#This Row],[MandNr]]="","Fehler",IF(tabDaten[[#This Row],[MandNr]]=1,"1 Stadt Bad Rappenau","2 Eigenbetrieb Stadtenwässerung"))</f>
        <v>1 Stadt Bad Rappenau</v>
      </c>
      <c r="C2961" s="19" t="str">
        <f>IF(OR(tabDaten[[#This Row],[art]]="00",tabDaten[[#This Row],[art]]="01",tabDaten[[#This Row],[art]]="60",tabDaten[[#This Row],[art]]="61"),"0 Verwaltungshaushalt","1 Vermögenshaushalt")</f>
        <v>0 Verwaltungshaushalt</v>
      </c>
      <c r="D2961" s="19" t="str">
        <f>VLOOKUP(tabDaten[[#This Row],[art]],tabKontenart[],2,FALSE)</f>
        <v>01 Ausgaben VerwaltungsHH</v>
      </c>
      <c r="E2961" s="19" t="str">
        <f>LEFT(tabDaten[[#This Row],[Gld]],1) &amp; "    " &amp;VLOOKUP((tabDaten[[#This Row],[MandNr]]&amp;"x"&amp;LEFT(tabDaten[[#This Row],[Gld]],1)),tabGliederung[],2,FALSE)</f>
        <v xml:space="preserve">5    Gesundheit, Sport, Erholung </v>
      </c>
      <c r="F2961" s="19" t="str">
        <f>LEFT(tabDaten[[#This Row],[Gld]],2) &amp; "    " &amp;VLOOKUP((tabDaten[[#This Row],[MandNr]]&amp;"x"&amp;LEFT(tabDaten[[#This Row],[Gld]],2)),tabGliederung[],2,FALSE)</f>
        <v xml:space="preserve">57    Badeanstalten </v>
      </c>
      <c r="G296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572    Hallenbäder </v>
      </c>
      <c r="H2961" s="19" t="str">
        <f>LEFT(tabDaten[[#This Row],[Gld]],4) &amp; "    " &amp;VLOOKUP((tabDaten[[#This Row],[MandNr]]&amp;"x"&amp;LEFT(tabDaten[[#This Row],[Gld]],4)),tabGliederung[],2,FALSE)</f>
        <v xml:space="preserve">5720    Bewegungsbad Obergimpern </v>
      </c>
      <c r="I2961" s="19" t="str">
        <f>IF(OR(LEFT(tabDaten[[#This Row],[Grp]],1)*1=3,LEFT(tabDaten[[#This Row],[Grp]],1)*1=9),LEFT(tabDaten[[#This Row],[Grp]],2),LEFT(tabDaten[[#This Row],[Grp]],1))</f>
        <v>6</v>
      </c>
      <c r="J2961" s="19" t="str">
        <f>VLOOKUP(tabDaten[[#This Row],[GrpKurz]],tabGruppierung[],2,FALSE)</f>
        <v>A   Sächlicher Verwaltungs- und Betriebsaufwand</v>
      </c>
      <c r="K296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5720-679000/10    Bauhof   </v>
      </c>
      <c r="L2961" s="20">
        <f>IF(OR(tabDaten[[#This Row],[art]]="00",tabDaten[[#This Row],[art]]="10"),tabDaten[[#This Row],[Plan]],tabDaten[[#This Row],[Plan]]*-1)</f>
        <v>0</v>
      </c>
      <c r="M2961" s="21">
        <f>IF(OR(tabDaten[[#This Row],[art]]="00",tabDaten[[#This Row],[art]]="10",tabDaten[[#This Row],[art]]="60",tabDaten[[#This Row],[art]]="70"),tabDaten[[#This Row],[Rechnung]],tabDaten[[#This Row],[Rechnung]]*-1)</f>
        <v>-11072.9</v>
      </c>
      <c r="N2961" s="44">
        <v>1</v>
      </c>
      <c r="O2961" s="45" t="s">
        <v>1336</v>
      </c>
      <c r="P2961" s="45" t="s">
        <v>1321</v>
      </c>
      <c r="Q2961" s="45" t="s">
        <v>1728</v>
      </c>
      <c r="R2961" s="45" t="s">
        <v>1024</v>
      </c>
      <c r="S2961" s="45" t="s">
        <v>1546</v>
      </c>
      <c r="T2961" s="44" t="s">
        <v>1924</v>
      </c>
      <c r="U2961" s="46">
        <v>0</v>
      </c>
      <c r="V2961" s="46">
        <v>11072.9</v>
      </c>
    </row>
    <row r="2962" spans="2:22" x14ac:dyDescent="0.2">
      <c r="B2962" s="19" t="str">
        <f>IF(tabDaten[[#This Row],[MandNr]]="","Fehler",IF(tabDaten[[#This Row],[MandNr]]=1,"1 Stadt Bad Rappenau","2 Eigenbetrieb Stadtenwässerung"))</f>
        <v>1 Stadt Bad Rappenau</v>
      </c>
      <c r="C2962" s="19" t="str">
        <f>IF(OR(tabDaten[[#This Row],[art]]="00",tabDaten[[#This Row],[art]]="01",tabDaten[[#This Row],[art]]="60",tabDaten[[#This Row],[art]]="61"),"0 Verwaltungshaushalt","1 Vermögenshaushalt")</f>
        <v>0 Verwaltungshaushalt</v>
      </c>
      <c r="D2962" s="19" t="str">
        <f>VLOOKUP(tabDaten[[#This Row],[art]],tabKontenart[],2,FALSE)</f>
        <v>01 Ausgaben VerwaltungsHH</v>
      </c>
      <c r="E2962" s="19" t="str">
        <f>LEFT(tabDaten[[#This Row],[Gld]],1) &amp; "    " &amp;VLOOKUP((tabDaten[[#This Row],[MandNr]]&amp;"x"&amp;LEFT(tabDaten[[#This Row],[Gld]],1)),tabGliederung[],2,FALSE)</f>
        <v xml:space="preserve">5    Gesundheit, Sport, Erholung </v>
      </c>
      <c r="F2962" s="19" t="str">
        <f>LEFT(tabDaten[[#This Row],[Gld]],2) &amp; "    " &amp;VLOOKUP((tabDaten[[#This Row],[MandNr]]&amp;"x"&amp;LEFT(tabDaten[[#This Row],[Gld]],2)),tabGliederung[],2,FALSE)</f>
        <v xml:space="preserve">58    Park- und Gartenanlagen </v>
      </c>
      <c r="G296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58    Park- und Gartenanlagen </v>
      </c>
      <c r="H2962" s="19" t="str">
        <f>LEFT(tabDaten[[#This Row],[Gld]],4) &amp; "    " &amp;VLOOKUP((tabDaten[[#This Row],[MandNr]]&amp;"x"&amp;LEFT(tabDaten[[#This Row],[Gld]],4)),tabGliederung[],2,FALSE)</f>
        <v xml:space="preserve">5800    Park- und Gartenanlagen </v>
      </c>
      <c r="I2962" s="19" t="str">
        <f>IF(OR(LEFT(tabDaten[[#This Row],[Grp]],1)*1=3,LEFT(tabDaten[[#This Row],[Grp]],1)*1=9),LEFT(tabDaten[[#This Row],[Grp]],2),LEFT(tabDaten[[#This Row],[Grp]],1))</f>
        <v>6</v>
      </c>
      <c r="J2962" s="19" t="str">
        <f>VLOOKUP(tabDaten[[#This Row],[GrpKurz]],tabGruppierung[],2,FALSE)</f>
        <v>A   Sächlicher Verwaltungs- und Betriebsaufwand</v>
      </c>
      <c r="K296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5800-679000/10    Bauhof   </v>
      </c>
      <c r="L2962" s="20">
        <f>IF(OR(tabDaten[[#This Row],[art]]="00",tabDaten[[#This Row],[art]]="10"),tabDaten[[#This Row],[Plan]],tabDaten[[#This Row],[Plan]]*-1)</f>
        <v>0</v>
      </c>
      <c r="M2962" s="21">
        <f>IF(OR(tabDaten[[#This Row],[art]]="00",tabDaten[[#This Row],[art]]="10",tabDaten[[#This Row],[art]]="60",tabDaten[[#This Row],[art]]="70"),tabDaten[[#This Row],[Rechnung]],tabDaten[[#This Row],[Rechnung]]*-1)</f>
        <v>-783904.3</v>
      </c>
      <c r="N2962" s="44">
        <v>1</v>
      </c>
      <c r="O2962" s="45" t="s">
        <v>1336</v>
      </c>
      <c r="P2962" s="45" t="s">
        <v>1323</v>
      </c>
      <c r="Q2962" s="45" t="s">
        <v>1728</v>
      </c>
      <c r="R2962" s="45" t="s">
        <v>1024</v>
      </c>
      <c r="S2962" s="45" t="s">
        <v>1546</v>
      </c>
      <c r="T2962" s="44" t="s">
        <v>1924</v>
      </c>
      <c r="U2962" s="46">
        <v>0</v>
      </c>
      <c r="V2962" s="46">
        <v>783904.3</v>
      </c>
    </row>
    <row r="2963" spans="2:22" x14ac:dyDescent="0.2">
      <c r="B2963" s="19" t="str">
        <f>IF(tabDaten[[#This Row],[MandNr]]="","Fehler",IF(tabDaten[[#This Row],[MandNr]]=1,"1 Stadt Bad Rappenau","2 Eigenbetrieb Stadtenwässerung"))</f>
        <v>1 Stadt Bad Rappenau</v>
      </c>
      <c r="C2963" s="19" t="str">
        <f>IF(OR(tabDaten[[#This Row],[art]]="00",tabDaten[[#This Row],[art]]="01",tabDaten[[#This Row],[art]]="60",tabDaten[[#This Row],[art]]="61"),"0 Verwaltungshaushalt","1 Vermögenshaushalt")</f>
        <v>0 Verwaltungshaushalt</v>
      </c>
      <c r="D2963" s="19" t="str">
        <f>VLOOKUP(tabDaten[[#This Row],[art]],tabKontenart[],2,FALSE)</f>
        <v>01 Ausgaben VerwaltungsHH</v>
      </c>
      <c r="E2963" s="19" t="str">
        <f>LEFT(tabDaten[[#This Row],[Gld]],1) &amp; "    " &amp;VLOOKUP((tabDaten[[#This Row],[MandNr]]&amp;"x"&amp;LEFT(tabDaten[[#This Row],[Gld]],1)),tabGliederung[],2,FALSE)</f>
        <v xml:space="preserve">6    Bau- und Wohnungswesen, Verkehr </v>
      </c>
      <c r="F2963" s="19" t="str">
        <f>LEFT(tabDaten[[#This Row],[Gld]],2) &amp; "    " &amp;VLOOKUP((tabDaten[[#This Row],[MandNr]]&amp;"x"&amp;LEFT(tabDaten[[#This Row],[Gld]],2)),tabGliederung[],2,FALSE)</f>
        <v xml:space="preserve">60    Bauverwaltung </v>
      </c>
      <c r="G296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2963" s="19" t="str">
        <f>LEFT(tabDaten[[#This Row],[Gld]],4) &amp; "    " &amp;VLOOKUP((tabDaten[[#This Row],[MandNr]]&amp;"x"&amp;LEFT(tabDaten[[#This Row],[Gld]],4)),tabGliederung[],2,FALSE)</f>
        <v xml:space="preserve">6000    Bauverwaltung </v>
      </c>
      <c r="I2963" s="19" t="str">
        <f>IF(OR(LEFT(tabDaten[[#This Row],[Grp]],1)*1=3,LEFT(tabDaten[[#This Row],[Grp]],1)*1=9),LEFT(tabDaten[[#This Row],[Grp]],2),LEFT(tabDaten[[#This Row],[Grp]],1))</f>
        <v>6</v>
      </c>
      <c r="J2963" s="19" t="str">
        <f>VLOOKUP(tabDaten[[#This Row],[GrpKurz]],tabGruppierung[],2,FALSE)</f>
        <v>A   Sächlicher Verwaltungs- und Betriebsaufwand</v>
      </c>
      <c r="K296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6000-650000/10    Bücher und Zeitschriften   </v>
      </c>
      <c r="L2963" s="20">
        <f>IF(OR(tabDaten[[#This Row],[art]]="00",tabDaten[[#This Row],[art]]="10"),tabDaten[[#This Row],[Plan]],tabDaten[[#This Row],[Plan]]*-1)</f>
        <v>0</v>
      </c>
      <c r="M2963" s="21">
        <f>IF(OR(tabDaten[[#This Row],[art]]="00",tabDaten[[#This Row],[art]]="10",tabDaten[[#This Row],[art]]="60",tabDaten[[#This Row],[art]]="70"),tabDaten[[#This Row],[Rechnung]],tabDaten[[#This Row],[Rechnung]]*-1)</f>
        <v>-806.36</v>
      </c>
      <c r="N2963" s="44">
        <v>1</v>
      </c>
      <c r="O2963" s="45" t="s">
        <v>1336</v>
      </c>
      <c r="P2963" s="45" t="s">
        <v>1328</v>
      </c>
      <c r="Q2963" s="45" t="s">
        <v>1724</v>
      </c>
      <c r="R2963" s="45" t="s">
        <v>1024</v>
      </c>
      <c r="S2963" s="45" t="s">
        <v>1546</v>
      </c>
      <c r="T2963" s="44" t="s">
        <v>1919</v>
      </c>
      <c r="U2963" s="46">
        <v>0</v>
      </c>
      <c r="V2963" s="46">
        <v>806.36</v>
      </c>
    </row>
    <row r="2964" spans="2:22" x14ac:dyDescent="0.2">
      <c r="B2964" s="19" t="str">
        <f>IF(tabDaten[[#This Row],[MandNr]]="","Fehler",IF(tabDaten[[#This Row],[MandNr]]=1,"1 Stadt Bad Rappenau","2 Eigenbetrieb Stadtenwässerung"))</f>
        <v>1 Stadt Bad Rappenau</v>
      </c>
      <c r="C2964" s="19" t="str">
        <f>IF(OR(tabDaten[[#This Row],[art]]="00",tabDaten[[#This Row],[art]]="01",tabDaten[[#This Row],[art]]="60",tabDaten[[#This Row],[art]]="61"),"0 Verwaltungshaushalt","1 Vermögenshaushalt")</f>
        <v>0 Verwaltungshaushalt</v>
      </c>
      <c r="D2964" s="19" t="str">
        <f>VLOOKUP(tabDaten[[#This Row],[art]],tabKontenart[],2,FALSE)</f>
        <v>01 Ausgaben VerwaltungsHH</v>
      </c>
      <c r="E2964" s="19" t="str">
        <f>LEFT(tabDaten[[#This Row],[Gld]],1) &amp; "    " &amp;VLOOKUP((tabDaten[[#This Row],[MandNr]]&amp;"x"&amp;LEFT(tabDaten[[#This Row],[Gld]],1)),tabGliederung[],2,FALSE)</f>
        <v xml:space="preserve">6    Bau- und Wohnungswesen, Verkehr </v>
      </c>
      <c r="F2964" s="19" t="str">
        <f>LEFT(tabDaten[[#This Row],[Gld]],2) &amp; "    " &amp;VLOOKUP((tabDaten[[#This Row],[MandNr]]&amp;"x"&amp;LEFT(tabDaten[[#This Row],[Gld]],2)),tabGliederung[],2,FALSE)</f>
        <v xml:space="preserve">60    Bauverwaltung </v>
      </c>
      <c r="G296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    Bauverwaltung </v>
      </c>
      <c r="H2964" s="19" t="str">
        <f>LEFT(tabDaten[[#This Row],[Gld]],4) &amp; "    " &amp;VLOOKUP((tabDaten[[#This Row],[MandNr]]&amp;"x"&amp;LEFT(tabDaten[[#This Row],[Gld]],4)),tabGliederung[],2,FALSE)</f>
        <v xml:space="preserve">6000    Bauverwaltung </v>
      </c>
      <c r="I2964" s="19" t="str">
        <f>IF(OR(LEFT(tabDaten[[#This Row],[Grp]],1)*1=3,LEFT(tabDaten[[#This Row],[Grp]],1)*1=9),LEFT(tabDaten[[#This Row],[Grp]],2),LEFT(tabDaten[[#This Row],[Grp]],1))</f>
        <v>6</v>
      </c>
      <c r="J2964" s="19" t="str">
        <f>VLOOKUP(tabDaten[[#This Row],[GrpKurz]],tabGruppierung[],2,FALSE)</f>
        <v>A   Sächlicher Verwaltungs- und Betriebsaufwand</v>
      </c>
      <c r="K296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6000-650000/40    Dienstreisen   </v>
      </c>
      <c r="L2964" s="20">
        <f>IF(OR(tabDaten[[#This Row],[art]]="00",tabDaten[[#This Row],[art]]="10"),tabDaten[[#This Row],[Plan]],tabDaten[[#This Row],[Plan]]*-1)</f>
        <v>0</v>
      </c>
      <c r="M2964" s="21">
        <f>IF(OR(tabDaten[[#This Row],[art]]="00",tabDaten[[#This Row],[art]]="10",tabDaten[[#This Row],[art]]="60",tabDaten[[#This Row],[art]]="70"),tabDaten[[#This Row],[Rechnung]],tabDaten[[#This Row],[Rechnung]]*-1)</f>
        <v>-100.7</v>
      </c>
      <c r="N2964" s="44">
        <v>1</v>
      </c>
      <c r="O2964" s="45" t="s">
        <v>1336</v>
      </c>
      <c r="P2964" s="45" t="s">
        <v>1328</v>
      </c>
      <c r="Q2964" s="45" t="s">
        <v>1724</v>
      </c>
      <c r="R2964" s="45" t="s">
        <v>1145</v>
      </c>
      <c r="S2964" s="45" t="s">
        <v>1546</v>
      </c>
      <c r="T2964" s="44" t="s">
        <v>1922</v>
      </c>
      <c r="U2964" s="46">
        <v>0</v>
      </c>
      <c r="V2964" s="46">
        <v>100.7</v>
      </c>
    </row>
    <row r="2965" spans="2:22" x14ac:dyDescent="0.2">
      <c r="B2965" s="19" t="str">
        <f>IF(tabDaten[[#This Row],[MandNr]]="","Fehler",IF(tabDaten[[#This Row],[MandNr]]=1,"1 Stadt Bad Rappenau","2 Eigenbetrieb Stadtenwässerung"))</f>
        <v>1 Stadt Bad Rappenau</v>
      </c>
      <c r="C2965" s="19" t="str">
        <f>IF(OR(tabDaten[[#This Row],[art]]="00",tabDaten[[#This Row],[art]]="01",tabDaten[[#This Row],[art]]="60",tabDaten[[#This Row],[art]]="61"),"0 Verwaltungshaushalt","1 Vermögenshaushalt")</f>
        <v>0 Verwaltungshaushalt</v>
      </c>
      <c r="D2965" s="19" t="str">
        <f>VLOOKUP(tabDaten[[#This Row],[art]],tabKontenart[],2,FALSE)</f>
        <v>01 Ausgaben VerwaltungsHH</v>
      </c>
      <c r="E2965" s="19" t="str">
        <f>LEFT(tabDaten[[#This Row],[Gld]],1) &amp; "    " &amp;VLOOKUP((tabDaten[[#This Row],[MandNr]]&amp;"x"&amp;LEFT(tabDaten[[#This Row],[Gld]],1)),tabGliederung[],2,FALSE)</f>
        <v xml:space="preserve">6    Bau- und Wohnungswesen, Verkehr </v>
      </c>
      <c r="F2965" s="19" t="str">
        <f>LEFT(tabDaten[[#This Row],[Gld]],2) &amp; "    " &amp;VLOOKUP((tabDaten[[#This Row],[MandNr]]&amp;"x"&amp;LEFT(tabDaten[[#This Row],[Gld]],2)),tabGliederung[],2,FALSE)</f>
        <v xml:space="preserve">60    Bauverwaltung </v>
      </c>
      <c r="G296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65" s="19" t="str">
        <f>LEFT(tabDaten[[#This Row],[Gld]],4) &amp; "    " &amp;VLOOKUP((tabDaten[[#This Row],[MandNr]]&amp;"x"&amp;LEFT(tabDaten[[#This Row],[Gld]],4)),tabGliederung[],2,FALSE)</f>
        <v xml:space="preserve">6010    Hochbauverwaltung </v>
      </c>
      <c r="I2965" s="19" t="str">
        <f>IF(OR(LEFT(tabDaten[[#This Row],[Grp]],1)*1=3,LEFT(tabDaten[[#This Row],[Grp]],1)*1=9),LEFT(tabDaten[[#This Row],[Grp]],2),LEFT(tabDaten[[#This Row],[Grp]],1))</f>
        <v>5</v>
      </c>
      <c r="J2965" s="19" t="str">
        <f>VLOOKUP(tabDaten[[#This Row],[GrpKurz]],tabGruppierung[],2,FALSE)</f>
        <v>A   Sächlicher Verwaltungs- und Betriebsaufwand</v>
      </c>
      <c r="K296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6010-550000/10    Treibstoffe   </v>
      </c>
      <c r="L2965" s="20">
        <f>IF(OR(tabDaten[[#This Row],[art]]="00",tabDaten[[#This Row],[art]]="10"),tabDaten[[#This Row],[Plan]],tabDaten[[#This Row],[Plan]]*-1)</f>
        <v>0</v>
      </c>
      <c r="M2965" s="21">
        <f>IF(OR(tabDaten[[#This Row],[art]]="00",tabDaten[[#This Row],[art]]="10",tabDaten[[#This Row],[art]]="60",tabDaten[[#This Row],[art]]="70"),tabDaten[[#This Row],[Rechnung]],tabDaten[[#This Row],[Rechnung]]*-1)</f>
        <v>-360.65</v>
      </c>
      <c r="N2965" s="44">
        <v>1</v>
      </c>
      <c r="O2965" s="45" t="s">
        <v>1336</v>
      </c>
      <c r="P2965" s="45" t="s">
        <v>1330</v>
      </c>
      <c r="Q2965" s="45" t="s">
        <v>1716</v>
      </c>
      <c r="R2965" s="45" t="s">
        <v>1024</v>
      </c>
      <c r="S2965" s="45" t="s">
        <v>1546</v>
      </c>
      <c r="T2965" s="44" t="s">
        <v>1918</v>
      </c>
      <c r="U2965" s="46">
        <v>0</v>
      </c>
      <c r="V2965" s="46">
        <v>360.65</v>
      </c>
    </row>
    <row r="2966" spans="2:22" x14ac:dyDescent="0.2">
      <c r="B2966" s="19" t="str">
        <f>IF(tabDaten[[#This Row],[MandNr]]="","Fehler",IF(tabDaten[[#This Row],[MandNr]]=1,"1 Stadt Bad Rappenau","2 Eigenbetrieb Stadtenwässerung"))</f>
        <v>1 Stadt Bad Rappenau</v>
      </c>
      <c r="C2966" s="19" t="str">
        <f>IF(OR(tabDaten[[#This Row],[art]]="00",tabDaten[[#This Row],[art]]="01",tabDaten[[#This Row],[art]]="60",tabDaten[[#This Row],[art]]="61"),"0 Verwaltungshaushalt","1 Vermögenshaushalt")</f>
        <v>0 Verwaltungshaushalt</v>
      </c>
      <c r="D2966" s="19" t="str">
        <f>VLOOKUP(tabDaten[[#This Row],[art]],tabKontenart[],2,FALSE)</f>
        <v>01 Ausgaben VerwaltungsHH</v>
      </c>
      <c r="E2966" s="19" t="str">
        <f>LEFT(tabDaten[[#This Row],[Gld]],1) &amp; "    " &amp;VLOOKUP((tabDaten[[#This Row],[MandNr]]&amp;"x"&amp;LEFT(tabDaten[[#This Row],[Gld]],1)),tabGliederung[],2,FALSE)</f>
        <v xml:space="preserve">6    Bau- und Wohnungswesen, Verkehr </v>
      </c>
      <c r="F2966" s="19" t="str">
        <f>LEFT(tabDaten[[#This Row],[Gld]],2) &amp; "    " &amp;VLOOKUP((tabDaten[[#This Row],[MandNr]]&amp;"x"&amp;LEFT(tabDaten[[#This Row],[Gld]],2)),tabGliederung[],2,FALSE)</f>
        <v xml:space="preserve">60    Bauverwaltung </v>
      </c>
      <c r="G296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66" s="19" t="str">
        <f>LEFT(tabDaten[[#This Row],[Gld]],4) &amp; "    " &amp;VLOOKUP((tabDaten[[#This Row],[MandNr]]&amp;"x"&amp;LEFT(tabDaten[[#This Row],[Gld]],4)),tabGliederung[],2,FALSE)</f>
        <v xml:space="preserve">6010    Hochbauverwaltung </v>
      </c>
      <c r="I2966" s="19" t="str">
        <f>IF(OR(LEFT(tabDaten[[#This Row],[Grp]],1)*1=3,LEFT(tabDaten[[#This Row],[Grp]],1)*1=9),LEFT(tabDaten[[#This Row],[Grp]],2),LEFT(tabDaten[[#This Row],[Grp]],1))</f>
        <v>5</v>
      </c>
      <c r="J2966" s="19" t="str">
        <f>VLOOKUP(tabDaten[[#This Row],[GrpKurz]],tabGruppierung[],2,FALSE)</f>
        <v>A   Sächlicher Verwaltungs- und Betriebsaufwand</v>
      </c>
      <c r="K296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6010-550000/20    Instandhaltung/Reparaturen   </v>
      </c>
      <c r="L2966" s="20">
        <f>IF(OR(tabDaten[[#This Row],[art]]="00",tabDaten[[#This Row],[art]]="10"),tabDaten[[#This Row],[Plan]],tabDaten[[#This Row],[Plan]]*-1)</f>
        <v>0</v>
      </c>
      <c r="M2966" s="21">
        <f>IF(OR(tabDaten[[#This Row],[art]]="00",tabDaten[[#This Row],[art]]="10",tabDaten[[#This Row],[art]]="60",tabDaten[[#This Row],[art]]="70"),tabDaten[[#This Row],[Rechnung]],tabDaten[[#This Row],[Rechnung]]*-1)</f>
        <v>-165.67</v>
      </c>
      <c r="N2966" s="44">
        <v>1</v>
      </c>
      <c r="O2966" s="45" t="s">
        <v>1336</v>
      </c>
      <c r="P2966" s="45" t="s">
        <v>1330</v>
      </c>
      <c r="Q2966" s="45" t="s">
        <v>1716</v>
      </c>
      <c r="R2966" s="45" t="s">
        <v>1058</v>
      </c>
      <c r="S2966" s="45" t="s">
        <v>1546</v>
      </c>
      <c r="T2966" s="44" t="s">
        <v>1926</v>
      </c>
      <c r="U2966" s="46">
        <v>0</v>
      </c>
      <c r="V2966" s="46">
        <v>165.67</v>
      </c>
    </row>
    <row r="2967" spans="2:22" x14ac:dyDescent="0.2">
      <c r="B2967" s="19" t="str">
        <f>IF(tabDaten[[#This Row],[MandNr]]="","Fehler",IF(tabDaten[[#This Row],[MandNr]]=1,"1 Stadt Bad Rappenau","2 Eigenbetrieb Stadtenwässerung"))</f>
        <v>1 Stadt Bad Rappenau</v>
      </c>
      <c r="C2967" s="19" t="str">
        <f>IF(OR(tabDaten[[#This Row],[art]]="00",tabDaten[[#This Row],[art]]="01",tabDaten[[#This Row],[art]]="60",tabDaten[[#This Row],[art]]="61"),"0 Verwaltungshaushalt","1 Vermögenshaushalt")</f>
        <v>0 Verwaltungshaushalt</v>
      </c>
      <c r="D2967" s="19" t="str">
        <f>VLOOKUP(tabDaten[[#This Row],[art]],tabKontenart[],2,FALSE)</f>
        <v>01 Ausgaben VerwaltungsHH</v>
      </c>
      <c r="E2967" s="19" t="str">
        <f>LEFT(tabDaten[[#This Row],[Gld]],1) &amp; "    " &amp;VLOOKUP((tabDaten[[#This Row],[MandNr]]&amp;"x"&amp;LEFT(tabDaten[[#This Row],[Gld]],1)),tabGliederung[],2,FALSE)</f>
        <v xml:space="preserve">6    Bau- und Wohnungswesen, Verkehr </v>
      </c>
      <c r="F2967" s="19" t="str">
        <f>LEFT(tabDaten[[#This Row],[Gld]],2) &amp; "    " &amp;VLOOKUP((tabDaten[[#This Row],[MandNr]]&amp;"x"&amp;LEFT(tabDaten[[#This Row],[Gld]],2)),tabGliederung[],2,FALSE)</f>
        <v xml:space="preserve">60    Bauverwaltung </v>
      </c>
      <c r="G296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67" s="19" t="str">
        <f>LEFT(tabDaten[[#This Row],[Gld]],4) &amp; "    " &amp;VLOOKUP((tabDaten[[#This Row],[MandNr]]&amp;"x"&amp;LEFT(tabDaten[[#This Row],[Gld]],4)),tabGliederung[],2,FALSE)</f>
        <v xml:space="preserve">6010    Hochbauverwaltung </v>
      </c>
      <c r="I2967" s="19" t="str">
        <f>IF(OR(LEFT(tabDaten[[#This Row],[Grp]],1)*1=3,LEFT(tabDaten[[#This Row],[Grp]],1)*1=9),LEFT(tabDaten[[#This Row],[Grp]],2),LEFT(tabDaten[[#This Row],[Grp]],1))</f>
        <v>5</v>
      </c>
      <c r="J2967" s="19" t="str">
        <f>VLOOKUP(tabDaten[[#This Row],[GrpKurz]],tabGruppierung[],2,FALSE)</f>
        <v>A   Sächlicher Verwaltungs- und Betriebsaufwand</v>
      </c>
      <c r="K296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6010-550000/30    Steuern und Versicherungen   </v>
      </c>
      <c r="L2967" s="20">
        <f>IF(OR(tabDaten[[#This Row],[art]]="00",tabDaten[[#This Row],[art]]="10"),tabDaten[[#This Row],[Plan]],tabDaten[[#This Row],[Plan]]*-1)</f>
        <v>0</v>
      </c>
      <c r="M2967" s="21">
        <f>IF(OR(tabDaten[[#This Row],[art]]="00",tabDaten[[#This Row],[art]]="10",tabDaten[[#This Row],[art]]="60",tabDaten[[#This Row],[art]]="70"),tabDaten[[#This Row],[Rechnung]],tabDaten[[#This Row],[Rechnung]]*-1)</f>
        <v>-405.93</v>
      </c>
      <c r="N2967" s="44">
        <v>1</v>
      </c>
      <c r="O2967" s="45" t="s">
        <v>1336</v>
      </c>
      <c r="P2967" s="45" t="s">
        <v>1330</v>
      </c>
      <c r="Q2967" s="45" t="s">
        <v>1716</v>
      </c>
      <c r="R2967" s="45" t="s">
        <v>1111</v>
      </c>
      <c r="S2967" s="45" t="s">
        <v>1546</v>
      </c>
      <c r="T2967" s="44" t="s">
        <v>260</v>
      </c>
      <c r="U2967" s="46">
        <v>0</v>
      </c>
      <c r="V2967" s="46">
        <v>405.93</v>
      </c>
    </row>
    <row r="2968" spans="2:22" x14ac:dyDescent="0.2">
      <c r="B2968" s="19" t="str">
        <f>IF(tabDaten[[#This Row],[MandNr]]="","Fehler",IF(tabDaten[[#This Row],[MandNr]]=1,"1 Stadt Bad Rappenau","2 Eigenbetrieb Stadtenwässerung"))</f>
        <v>1 Stadt Bad Rappenau</v>
      </c>
      <c r="C2968" s="19" t="str">
        <f>IF(OR(tabDaten[[#This Row],[art]]="00",tabDaten[[#This Row],[art]]="01",tabDaten[[#This Row],[art]]="60",tabDaten[[#This Row],[art]]="61"),"0 Verwaltungshaushalt","1 Vermögenshaushalt")</f>
        <v>0 Verwaltungshaushalt</v>
      </c>
      <c r="D2968" s="19" t="str">
        <f>VLOOKUP(tabDaten[[#This Row],[art]],tabKontenart[],2,FALSE)</f>
        <v>01 Ausgaben VerwaltungsHH</v>
      </c>
      <c r="E2968" s="19" t="str">
        <f>LEFT(tabDaten[[#This Row],[Gld]],1) &amp; "    " &amp;VLOOKUP((tabDaten[[#This Row],[MandNr]]&amp;"x"&amp;LEFT(tabDaten[[#This Row],[Gld]],1)),tabGliederung[],2,FALSE)</f>
        <v xml:space="preserve">6    Bau- und Wohnungswesen, Verkehr </v>
      </c>
      <c r="F2968" s="19" t="str">
        <f>LEFT(tabDaten[[#This Row],[Gld]],2) &amp; "    " &amp;VLOOKUP((tabDaten[[#This Row],[MandNr]]&amp;"x"&amp;LEFT(tabDaten[[#This Row],[Gld]],2)),tabGliederung[],2,FALSE)</f>
        <v xml:space="preserve">60    Bauverwaltung </v>
      </c>
      <c r="G296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68" s="19" t="str">
        <f>LEFT(tabDaten[[#This Row],[Gld]],4) &amp; "    " &amp;VLOOKUP((tabDaten[[#This Row],[MandNr]]&amp;"x"&amp;LEFT(tabDaten[[#This Row],[Gld]],4)),tabGliederung[],2,FALSE)</f>
        <v xml:space="preserve">6010    Hochbauverwaltung </v>
      </c>
      <c r="I2968" s="19" t="str">
        <f>IF(OR(LEFT(tabDaten[[#This Row],[Grp]],1)*1=3,LEFT(tabDaten[[#This Row],[Grp]],1)*1=9),LEFT(tabDaten[[#This Row],[Grp]],2),LEFT(tabDaten[[#This Row],[Grp]],1))</f>
        <v>6</v>
      </c>
      <c r="J2968" s="19" t="str">
        <f>VLOOKUP(tabDaten[[#This Row],[GrpKurz]],tabGruppierung[],2,FALSE)</f>
        <v>A   Sächlicher Verwaltungs- und Betriebsaufwand</v>
      </c>
      <c r="K296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6010-650000/10    Bücher und Zeitschriften   </v>
      </c>
      <c r="L2968" s="20">
        <f>IF(OR(tabDaten[[#This Row],[art]]="00",tabDaten[[#This Row],[art]]="10"),tabDaten[[#This Row],[Plan]],tabDaten[[#This Row],[Plan]]*-1)</f>
        <v>0</v>
      </c>
      <c r="M2968" s="21">
        <f>IF(OR(tabDaten[[#This Row],[art]]="00",tabDaten[[#This Row],[art]]="10",tabDaten[[#This Row],[art]]="60",tabDaten[[#This Row],[art]]="70"),tabDaten[[#This Row],[Rechnung]],tabDaten[[#This Row],[Rechnung]]*-1)</f>
        <v>-301.83</v>
      </c>
      <c r="N2968" s="44">
        <v>1</v>
      </c>
      <c r="O2968" s="45" t="s">
        <v>1336</v>
      </c>
      <c r="P2968" s="45" t="s">
        <v>1330</v>
      </c>
      <c r="Q2968" s="45" t="s">
        <v>1724</v>
      </c>
      <c r="R2968" s="45" t="s">
        <v>1024</v>
      </c>
      <c r="S2968" s="45" t="s">
        <v>1546</v>
      </c>
      <c r="T2968" s="44" t="s">
        <v>1919</v>
      </c>
      <c r="U2968" s="46">
        <v>0</v>
      </c>
      <c r="V2968" s="46">
        <v>301.83</v>
      </c>
    </row>
    <row r="2969" spans="2:22" x14ac:dyDescent="0.2">
      <c r="B2969" s="19" t="str">
        <f>IF(tabDaten[[#This Row],[MandNr]]="","Fehler",IF(tabDaten[[#This Row],[MandNr]]=1,"1 Stadt Bad Rappenau","2 Eigenbetrieb Stadtenwässerung"))</f>
        <v>1 Stadt Bad Rappenau</v>
      </c>
      <c r="C2969" s="19" t="str">
        <f>IF(OR(tabDaten[[#This Row],[art]]="00",tabDaten[[#This Row],[art]]="01",tabDaten[[#This Row],[art]]="60",tabDaten[[#This Row],[art]]="61"),"0 Verwaltungshaushalt","1 Vermögenshaushalt")</f>
        <v>0 Verwaltungshaushalt</v>
      </c>
      <c r="D2969" s="19" t="str">
        <f>VLOOKUP(tabDaten[[#This Row],[art]],tabKontenart[],2,FALSE)</f>
        <v>01 Ausgaben VerwaltungsHH</v>
      </c>
      <c r="E2969" s="19" t="str">
        <f>LEFT(tabDaten[[#This Row],[Gld]],1) &amp; "    " &amp;VLOOKUP((tabDaten[[#This Row],[MandNr]]&amp;"x"&amp;LEFT(tabDaten[[#This Row],[Gld]],1)),tabGliederung[],2,FALSE)</f>
        <v xml:space="preserve">6    Bau- und Wohnungswesen, Verkehr </v>
      </c>
      <c r="F2969" s="19" t="str">
        <f>LEFT(tabDaten[[#This Row],[Gld]],2) &amp; "    " &amp;VLOOKUP((tabDaten[[#This Row],[MandNr]]&amp;"x"&amp;LEFT(tabDaten[[#This Row],[Gld]],2)),tabGliederung[],2,FALSE)</f>
        <v xml:space="preserve">60    Bauverwaltung </v>
      </c>
      <c r="G296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69" s="19" t="str">
        <f>LEFT(tabDaten[[#This Row],[Gld]],4) &amp; "    " &amp;VLOOKUP((tabDaten[[#This Row],[MandNr]]&amp;"x"&amp;LEFT(tabDaten[[#This Row],[Gld]],4)),tabGliederung[],2,FALSE)</f>
        <v xml:space="preserve">6010    Hochbauverwaltung </v>
      </c>
      <c r="I2969" s="19" t="str">
        <f>IF(OR(LEFT(tabDaten[[#This Row],[Grp]],1)*1=3,LEFT(tabDaten[[#This Row],[Grp]],1)*1=9),LEFT(tabDaten[[#This Row],[Grp]],2),LEFT(tabDaten[[#This Row],[Grp]],1))</f>
        <v>6</v>
      </c>
      <c r="J2969" s="19" t="str">
        <f>VLOOKUP(tabDaten[[#This Row],[GrpKurz]],tabGruppierung[],2,FALSE)</f>
        <v>A   Sächlicher Verwaltungs- und Betriebsaufwand</v>
      </c>
      <c r="K296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6010-650000/20    Proto und Telefongebühren   </v>
      </c>
      <c r="L2969" s="20">
        <f>IF(OR(tabDaten[[#This Row],[art]]="00",tabDaten[[#This Row],[art]]="10"),tabDaten[[#This Row],[Plan]],tabDaten[[#This Row],[Plan]]*-1)</f>
        <v>0</v>
      </c>
      <c r="M2969" s="21">
        <f>IF(OR(tabDaten[[#This Row],[art]]="00",tabDaten[[#This Row],[art]]="10",tabDaten[[#This Row],[art]]="60",tabDaten[[#This Row],[art]]="70"),tabDaten[[#This Row],[Rechnung]],tabDaten[[#This Row],[Rechnung]]*-1)</f>
        <v>-169.1</v>
      </c>
      <c r="N2969" s="44">
        <v>1</v>
      </c>
      <c r="O2969" s="45" t="s">
        <v>1336</v>
      </c>
      <c r="P2969" s="45" t="s">
        <v>1330</v>
      </c>
      <c r="Q2969" s="45" t="s">
        <v>1724</v>
      </c>
      <c r="R2969" s="45" t="s">
        <v>1058</v>
      </c>
      <c r="S2969" s="45" t="s">
        <v>1546</v>
      </c>
      <c r="T2969" s="44" t="s">
        <v>1957</v>
      </c>
      <c r="U2969" s="46">
        <v>0</v>
      </c>
      <c r="V2969" s="46">
        <v>169.1</v>
      </c>
    </row>
    <row r="2970" spans="2:22" x14ac:dyDescent="0.2">
      <c r="B2970" s="19" t="str">
        <f>IF(tabDaten[[#This Row],[MandNr]]="","Fehler",IF(tabDaten[[#This Row],[MandNr]]=1,"1 Stadt Bad Rappenau","2 Eigenbetrieb Stadtenwässerung"))</f>
        <v>1 Stadt Bad Rappenau</v>
      </c>
      <c r="C2970" s="19" t="str">
        <f>IF(OR(tabDaten[[#This Row],[art]]="00",tabDaten[[#This Row],[art]]="01",tabDaten[[#This Row],[art]]="60",tabDaten[[#This Row],[art]]="61"),"0 Verwaltungshaushalt","1 Vermögenshaushalt")</f>
        <v>0 Verwaltungshaushalt</v>
      </c>
      <c r="D2970" s="19" t="str">
        <f>VLOOKUP(tabDaten[[#This Row],[art]],tabKontenart[],2,FALSE)</f>
        <v>01 Ausgaben VerwaltungsHH</v>
      </c>
      <c r="E2970" s="19" t="str">
        <f>LEFT(tabDaten[[#This Row],[Gld]],1) &amp; "    " &amp;VLOOKUP((tabDaten[[#This Row],[MandNr]]&amp;"x"&amp;LEFT(tabDaten[[#This Row],[Gld]],1)),tabGliederung[],2,FALSE)</f>
        <v xml:space="preserve">6    Bau- und Wohnungswesen, Verkehr </v>
      </c>
      <c r="F2970" s="19" t="str">
        <f>LEFT(tabDaten[[#This Row],[Gld]],2) &amp; "    " &amp;VLOOKUP((tabDaten[[#This Row],[MandNr]]&amp;"x"&amp;LEFT(tabDaten[[#This Row],[Gld]],2)),tabGliederung[],2,FALSE)</f>
        <v xml:space="preserve">60    Bauverwaltung </v>
      </c>
      <c r="G297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70" s="19" t="str">
        <f>LEFT(tabDaten[[#This Row],[Gld]],4) &amp; "    " &amp;VLOOKUP((tabDaten[[#This Row],[MandNr]]&amp;"x"&amp;LEFT(tabDaten[[#This Row],[Gld]],4)),tabGliederung[],2,FALSE)</f>
        <v xml:space="preserve">6010    Hochbauverwaltung </v>
      </c>
      <c r="I2970" s="19" t="str">
        <f>IF(OR(LEFT(tabDaten[[#This Row],[Grp]],1)*1=3,LEFT(tabDaten[[#This Row],[Grp]],1)*1=9),LEFT(tabDaten[[#This Row],[Grp]],2),LEFT(tabDaten[[#This Row],[Grp]],1))</f>
        <v>6</v>
      </c>
      <c r="J2970" s="19" t="str">
        <f>VLOOKUP(tabDaten[[#This Row],[GrpKurz]],tabGruppierung[],2,FALSE)</f>
        <v>A   Sächlicher Verwaltungs- und Betriebsaufwand</v>
      </c>
      <c r="K297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6010-650000/40    Dienstreisen   </v>
      </c>
      <c r="L2970" s="20">
        <f>IF(OR(tabDaten[[#This Row],[art]]="00",tabDaten[[#This Row],[art]]="10"),tabDaten[[#This Row],[Plan]],tabDaten[[#This Row],[Plan]]*-1)</f>
        <v>0</v>
      </c>
      <c r="M2970" s="21">
        <f>IF(OR(tabDaten[[#This Row],[art]]="00",tabDaten[[#This Row],[art]]="10",tabDaten[[#This Row],[art]]="60",tabDaten[[#This Row],[art]]="70"),tabDaten[[#This Row],[Rechnung]],tabDaten[[#This Row],[Rechnung]]*-1)</f>
        <v>-314.23</v>
      </c>
      <c r="N2970" s="44">
        <v>1</v>
      </c>
      <c r="O2970" s="45" t="s">
        <v>1336</v>
      </c>
      <c r="P2970" s="45" t="s">
        <v>1330</v>
      </c>
      <c r="Q2970" s="45" t="s">
        <v>1724</v>
      </c>
      <c r="R2970" s="45" t="s">
        <v>1145</v>
      </c>
      <c r="S2970" s="45" t="s">
        <v>1546</v>
      </c>
      <c r="T2970" s="44" t="s">
        <v>1922</v>
      </c>
      <c r="U2970" s="46">
        <v>0</v>
      </c>
      <c r="V2970" s="46">
        <v>314.23</v>
      </c>
    </row>
    <row r="2971" spans="2:22" x14ac:dyDescent="0.2">
      <c r="B2971" s="19" t="str">
        <f>IF(tabDaten[[#This Row],[MandNr]]="","Fehler",IF(tabDaten[[#This Row],[MandNr]]=1,"1 Stadt Bad Rappenau","2 Eigenbetrieb Stadtenwässerung"))</f>
        <v>1 Stadt Bad Rappenau</v>
      </c>
      <c r="C2971" s="19" t="str">
        <f>IF(OR(tabDaten[[#This Row],[art]]="00",tabDaten[[#This Row],[art]]="01",tabDaten[[#This Row],[art]]="60",tabDaten[[#This Row],[art]]="61"),"0 Verwaltungshaushalt","1 Vermögenshaushalt")</f>
        <v>0 Verwaltungshaushalt</v>
      </c>
      <c r="D2971" s="19" t="str">
        <f>VLOOKUP(tabDaten[[#This Row],[art]],tabKontenart[],2,FALSE)</f>
        <v>01 Ausgaben VerwaltungsHH</v>
      </c>
      <c r="E2971" s="19" t="str">
        <f>LEFT(tabDaten[[#This Row],[Gld]],1) &amp; "    " &amp;VLOOKUP((tabDaten[[#This Row],[MandNr]]&amp;"x"&amp;LEFT(tabDaten[[#This Row],[Gld]],1)),tabGliederung[],2,FALSE)</f>
        <v xml:space="preserve">6    Bau- und Wohnungswesen, Verkehr </v>
      </c>
      <c r="F2971" s="19" t="str">
        <f>LEFT(tabDaten[[#This Row],[Gld]],2) &amp; "    " &amp;VLOOKUP((tabDaten[[#This Row],[MandNr]]&amp;"x"&amp;LEFT(tabDaten[[#This Row],[Gld]],2)),tabGliederung[],2,FALSE)</f>
        <v xml:space="preserve">60    Bauverwaltung </v>
      </c>
      <c r="G297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71" s="19" t="str">
        <f>LEFT(tabDaten[[#This Row],[Gld]],4) &amp; "    " &amp;VLOOKUP((tabDaten[[#This Row],[MandNr]]&amp;"x"&amp;LEFT(tabDaten[[#This Row],[Gld]],4)),tabGliederung[],2,FALSE)</f>
        <v xml:space="preserve">6010    Hochbauverwaltung </v>
      </c>
      <c r="I2971" s="19" t="str">
        <f>IF(OR(LEFT(tabDaten[[#This Row],[Grp]],1)*1=3,LEFT(tabDaten[[#This Row],[Grp]],1)*1=9),LEFT(tabDaten[[#This Row],[Grp]],2),LEFT(tabDaten[[#This Row],[Grp]],1))</f>
        <v>6</v>
      </c>
      <c r="J2971" s="19" t="str">
        <f>VLOOKUP(tabDaten[[#This Row],[GrpKurz]],tabGruppierung[],2,FALSE)</f>
        <v>A   Sächlicher Verwaltungs- und Betriebsaufwand</v>
      </c>
      <c r="K297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6010-650000/80    sonstige Geschäftsausgaben   </v>
      </c>
      <c r="L2971" s="20">
        <f>IF(OR(tabDaten[[#This Row],[art]]="00",tabDaten[[#This Row],[art]]="10"),tabDaten[[#This Row],[Plan]],tabDaten[[#This Row],[Plan]]*-1)</f>
        <v>0</v>
      </c>
      <c r="M2971" s="21">
        <f>IF(OR(tabDaten[[#This Row],[art]]="00",tabDaten[[#This Row],[art]]="10",tabDaten[[#This Row],[art]]="60",tabDaten[[#This Row],[art]]="70"),tabDaten[[#This Row],[Rechnung]],tabDaten[[#This Row],[Rechnung]]*-1)</f>
        <v>-1249.28</v>
      </c>
      <c r="N2971" s="44">
        <v>1</v>
      </c>
      <c r="O2971" s="45" t="s">
        <v>1336</v>
      </c>
      <c r="P2971" s="45" t="s">
        <v>1330</v>
      </c>
      <c r="Q2971" s="45" t="s">
        <v>1724</v>
      </c>
      <c r="R2971" s="45" t="s">
        <v>1425</v>
      </c>
      <c r="S2971" s="45" t="s">
        <v>1546</v>
      </c>
      <c r="T2971" s="44" t="s">
        <v>1921</v>
      </c>
      <c r="U2971" s="46">
        <v>0</v>
      </c>
      <c r="V2971" s="46">
        <v>1249.28</v>
      </c>
    </row>
    <row r="2972" spans="2:22" x14ac:dyDescent="0.2">
      <c r="B2972" s="19" t="str">
        <f>IF(tabDaten[[#This Row],[MandNr]]="","Fehler",IF(tabDaten[[#This Row],[MandNr]]=1,"1 Stadt Bad Rappenau","2 Eigenbetrieb Stadtenwässerung"))</f>
        <v>1 Stadt Bad Rappenau</v>
      </c>
      <c r="C2972" s="19" t="str">
        <f>IF(OR(tabDaten[[#This Row],[art]]="00",tabDaten[[#This Row],[art]]="01",tabDaten[[#This Row],[art]]="60",tabDaten[[#This Row],[art]]="61"),"0 Verwaltungshaushalt","1 Vermögenshaushalt")</f>
        <v>0 Verwaltungshaushalt</v>
      </c>
      <c r="D2972" s="19" t="str">
        <f>VLOOKUP(tabDaten[[#This Row],[art]],tabKontenart[],2,FALSE)</f>
        <v>01 Ausgaben VerwaltungsHH</v>
      </c>
      <c r="E2972" s="19" t="str">
        <f>LEFT(tabDaten[[#This Row],[Gld]],1) &amp; "    " &amp;VLOOKUP((tabDaten[[#This Row],[MandNr]]&amp;"x"&amp;LEFT(tabDaten[[#This Row],[Gld]],1)),tabGliederung[],2,FALSE)</f>
        <v xml:space="preserve">6    Bau- und Wohnungswesen, Verkehr </v>
      </c>
      <c r="F2972" s="19" t="str">
        <f>LEFT(tabDaten[[#This Row],[Gld]],2) &amp; "    " &amp;VLOOKUP((tabDaten[[#This Row],[MandNr]]&amp;"x"&amp;LEFT(tabDaten[[#This Row],[Gld]],2)),tabGliederung[],2,FALSE)</f>
        <v xml:space="preserve">60    Bauverwaltung </v>
      </c>
      <c r="G297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72" s="19" t="str">
        <f>LEFT(tabDaten[[#This Row],[Gld]],4) &amp; "    " &amp;VLOOKUP((tabDaten[[#This Row],[MandNr]]&amp;"x"&amp;LEFT(tabDaten[[#This Row],[Gld]],4)),tabGliederung[],2,FALSE)</f>
        <v xml:space="preserve">6010    Hochbauverwaltung </v>
      </c>
      <c r="I2972" s="19" t="str">
        <f>IF(OR(LEFT(tabDaten[[#This Row],[Grp]],1)*1=3,LEFT(tabDaten[[#This Row],[Grp]],1)*1=9),LEFT(tabDaten[[#This Row],[Grp]],2),LEFT(tabDaten[[#This Row],[Grp]],1))</f>
        <v>6</v>
      </c>
      <c r="J2972" s="19" t="str">
        <f>VLOOKUP(tabDaten[[#This Row],[GrpKurz]],tabGruppierung[],2,FALSE)</f>
        <v>A   Sächlicher Verwaltungs- und Betriebsaufwand</v>
      </c>
      <c r="K297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6010-679000/10    Bauhof   </v>
      </c>
      <c r="L2972" s="20">
        <f>IF(OR(tabDaten[[#This Row],[art]]="00",tabDaten[[#This Row],[art]]="10"),tabDaten[[#This Row],[Plan]],tabDaten[[#This Row],[Plan]]*-1)</f>
        <v>0</v>
      </c>
      <c r="M2972" s="21">
        <f>IF(OR(tabDaten[[#This Row],[art]]="00",tabDaten[[#This Row],[art]]="10",tabDaten[[#This Row],[art]]="60",tabDaten[[#This Row],[art]]="70"),tabDaten[[#This Row],[Rechnung]],tabDaten[[#This Row],[Rechnung]]*-1)</f>
        <v>-283.92</v>
      </c>
      <c r="N2972" s="44">
        <v>1</v>
      </c>
      <c r="O2972" s="45" t="s">
        <v>1336</v>
      </c>
      <c r="P2972" s="45" t="s">
        <v>1330</v>
      </c>
      <c r="Q2972" s="45" t="s">
        <v>1728</v>
      </c>
      <c r="R2972" s="45" t="s">
        <v>1024</v>
      </c>
      <c r="S2972" s="45" t="s">
        <v>1546</v>
      </c>
      <c r="T2972" s="44" t="s">
        <v>1924</v>
      </c>
      <c r="U2972" s="46">
        <v>0</v>
      </c>
      <c r="V2972" s="46">
        <v>283.92</v>
      </c>
    </row>
    <row r="2973" spans="2:22" x14ac:dyDescent="0.2">
      <c r="B2973" s="19" t="str">
        <f>IF(tabDaten[[#This Row],[MandNr]]="","Fehler",IF(tabDaten[[#This Row],[MandNr]]=1,"1 Stadt Bad Rappenau","2 Eigenbetrieb Stadtenwässerung"))</f>
        <v>1 Stadt Bad Rappenau</v>
      </c>
      <c r="C2973" s="19" t="str">
        <f>IF(OR(tabDaten[[#This Row],[art]]="00",tabDaten[[#This Row],[art]]="01",tabDaten[[#This Row],[art]]="60",tabDaten[[#This Row],[art]]="61"),"0 Verwaltungshaushalt","1 Vermögenshaushalt")</f>
        <v>0 Verwaltungshaushalt</v>
      </c>
      <c r="D2973" s="19" t="str">
        <f>VLOOKUP(tabDaten[[#This Row],[art]],tabKontenart[],2,FALSE)</f>
        <v>01 Ausgaben VerwaltungsHH</v>
      </c>
      <c r="E2973" s="19" t="str">
        <f>LEFT(tabDaten[[#This Row],[Gld]],1) &amp; "    " &amp;VLOOKUP((tabDaten[[#This Row],[MandNr]]&amp;"x"&amp;LEFT(tabDaten[[#This Row],[Gld]],1)),tabGliederung[],2,FALSE)</f>
        <v xml:space="preserve">6    Bau- und Wohnungswesen, Verkehr </v>
      </c>
      <c r="F2973" s="19" t="str">
        <f>LEFT(tabDaten[[#This Row],[Gld]],2) &amp; "    " &amp;VLOOKUP((tabDaten[[#This Row],[MandNr]]&amp;"x"&amp;LEFT(tabDaten[[#This Row],[Gld]],2)),tabGliederung[],2,FALSE)</f>
        <v xml:space="preserve">60    Bauverwaltung </v>
      </c>
      <c r="G297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73" s="19" t="str">
        <f>LEFT(tabDaten[[#This Row],[Gld]],4) &amp; "    " &amp;VLOOKUP((tabDaten[[#This Row],[MandNr]]&amp;"x"&amp;LEFT(tabDaten[[#This Row],[Gld]],4)),tabGliederung[],2,FALSE)</f>
        <v xml:space="preserve">6011    Gebäudeverwaltung </v>
      </c>
      <c r="I2973" s="19" t="str">
        <f>IF(OR(LEFT(tabDaten[[#This Row],[Grp]],1)*1=3,LEFT(tabDaten[[#This Row],[Grp]],1)*1=9),LEFT(tabDaten[[#This Row],[Grp]],2),LEFT(tabDaten[[#This Row],[Grp]],1))</f>
        <v>6</v>
      </c>
      <c r="J2973" s="19" t="str">
        <f>VLOOKUP(tabDaten[[#This Row],[GrpKurz]],tabGruppierung[],2,FALSE)</f>
        <v>A   Sächlicher Verwaltungs- und Betriebsaufwand</v>
      </c>
      <c r="K297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6011-650000/10    Bücher und Zeitschriften   </v>
      </c>
      <c r="L2973" s="20">
        <f>IF(OR(tabDaten[[#This Row],[art]]="00",tabDaten[[#This Row],[art]]="10"),tabDaten[[#This Row],[Plan]],tabDaten[[#This Row],[Plan]]*-1)</f>
        <v>0</v>
      </c>
      <c r="M2973" s="21">
        <f>IF(OR(tabDaten[[#This Row],[art]]="00",tabDaten[[#This Row],[art]]="10",tabDaten[[#This Row],[art]]="60",tabDaten[[#This Row],[art]]="70"),tabDaten[[#This Row],[Rechnung]],tabDaten[[#This Row],[Rechnung]]*-1)</f>
        <v>-427.97</v>
      </c>
      <c r="N2973" s="44">
        <v>1</v>
      </c>
      <c r="O2973" s="45" t="s">
        <v>1336</v>
      </c>
      <c r="P2973" s="45" t="s">
        <v>1331</v>
      </c>
      <c r="Q2973" s="45" t="s">
        <v>1724</v>
      </c>
      <c r="R2973" s="45" t="s">
        <v>1024</v>
      </c>
      <c r="S2973" s="45" t="s">
        <v>1546</v>
      </c>
      <c r="T2973" s="44" t="s">
        <v>1919</v>
      </c>
      <c r="U2973" s="46">
        <v>0</v>
      </c>
      <c r="V2973" s="46">
        <v>427.97</v>
      </c>
    </row>
    <row r="2974" spans="2:22" x14ac:dyDescent="0.2">
      <c r="B2974" s="19" t="str">
        <f>IF(tabDaten[[#This Row],[MandNr]]="","Fehler",IF(tabDaten[[#This Row],[MandNr]]=1,"1 Stadt Bad Rappenau","2 Eigenbetrieb Stadtenwässerung"))</f>
        <v>1 Stadt Bad Rappenau</v>
      </c>
      <c r="C2974" s="19" t="str">
        <f>IF(OR(tabDaten[[#This Row],[art]]="00",tabDaten[[#This Row],[art]]="01",tabDaten[[#This Row],[art]]="60",tabDaten[[#This Row],[art]]="61"),"0 Verwaltungshaushalt","1 Vermögenshaushalt")</f>
        <v>0 Verwaltungshaushalt</v>
      </c>
      <c r="D2974" s="19" t="str">
        <f>VLOOKUP(tabDaten[[#This Row],[art]],tabKontenart[],2,FALSE)</f>
        <v>01 Ausgaben VerwaltungsHH</v>
      </c>
      <c r="E2974" s="19" t="str">
        <f>LEFT(tabDaten[[#This Row],[Gld]],1) &amp; "    " &amp;VLOOKUP((tabDaten[[#This Row],[MandNr]]&amp;"x"&amp;LEFT(tabDaten[[#This Row],[Gld]],1)),tabGliederung[],2,FALSE)</f>
        <v xml:space="preserve">6    Bau- und Wohnungswesen, Verkehr </v>
      </c>
      <c r="F2974" s="19" t="str">
        <f>LEFT(tabDaten[[#This Row],[Gld]],2) &amp; "    " &amp;VLOOKUP((tabDaten[[#This Row],[MandNr]]&amp;"x"&amp;LEFT(tabDaten[[#This Row],[Gld]],2)),tabGliederung[],2,FALSE)</f>
        <v xml:space="preserve">60    Bauverwaltung </v>
      </c>
      <c r="G297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74" s="19" t="str">
        <f>LEFT(tabDaten[[#This Row],[Gld]],4) &amp; "    " &amp;VLOOKUP((tabDaten[[#This Row],[MandNr]]&amp;"x"&amp;LEFT(tabDaten[[#This Row],[Gld]],4)),tabGliederung[],2,FALSE)</f>
        <v xml:space="preserve">6011    Gebäudeverwaltung </v>
      </c>
      <c r="I2974" s="19" t="str">
        <f>IF(OR(LEFT(tabDaten[[#This Row],[Grp]],1)*1=3,LEFT(tabDaten[[#This Row],[Grp]],1)*1=9),LEFT(tabDaten[[#This Row],[Grp]],2),LEFT(tabDaten[[#This Row],[Grp]],1))</f>
        <v>6</v>
      </c>
      <c r="J2974" s="19" t="str">
        <f>VLOOKUP(tabDaten[[#This Row],[GrpKurz]],tabGruppierung[],2,FALSE)</f>
        <v>A   Sächlicher Verwaltungs- und Betriebsaufwand</v>
      </c>
      <c r="K297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6011-650000/40    Dienstreisen   </v>
      </c>
      <c r="L2974" s="20">
        <f>IF(OR(tabDaten[[#This Row],[art]]="00",tabDaten[[#This Row],[art]]="10"),tabDaten[[#This Row],[Plan]],tabDaten[[#This Row],[Plan]]*-1)</f>
        <v>0</v>
      </c>
      <c r="M2974" s="21">
        <f>IF(OR(tabDaten[[#This Row],[art]]="00",tabDaten[[#This Row],[art]]="10",tabDaten[[#This Row],[art]]="60",tabDaten[[#This Row],[art]]="70"),tabDaten[[#This Row],[Rechnung]],tabDaten[[#This Row],[Rechnung]]*-1)</f>
        <v>-107.61</v>
      </c>
      <c r="N2974" s="44">
        <v>1</v>
      </c>
      <c r="O2974" s="45" t="s">
        <v>1336</v>
      </c>
      <c r="P2974" s="45" t="s">
        <v>1331</v>
      </c>
      <c r="Q2974" s="45" t="s">
        <v>1724</v>
      </c>
      <c r="R2974" s="45" t="s">
        <v>1145</v>
      </c>
      <c r="S2974" s="45" t="s">
        <v>1546</v>
      </c>
      <c r="T2974" s="44" t="s">
        <v>1922</v>
      </c>
      <c r="U2974" s="46">
        <v>0</v>
      </c>
      <c r="V2974" s="46">
        <v>107.61</v>
      </c>
    </row>
    <row r="2975" spans="2:22" x14ac:dyDescent="0.2">
      <c r="B2975" s="19" t="str">
        <f>IF(tabDaten[[#This Row],[MandNr]]="","Fehler",IF(tabDaten[[#This Row],[MandNr]]=1,"1 Stadt Bad Rappenau","2 Eigenbetrieb Stadtenwässerung"))</f>
        <v>1 Stadt Bad Rappenau</v>
      </c>
      <c r="C2975" s="19" t="str">
        <f>IF(OR(tabDaten[[#This Row],[art]]="00",tabDaten[[#This Row],[art]]="01",tabDaten[[#This Row],[art]]="60",tabDaten[[#This Row],[art]]="61"),"0 Verwaltungshaushalt","1 Vermögenshaushalt")</f>
        <v>0 Verwaltungshaushalt</v>
      </c>
      <c r="D2975" s="19" t="str">
        <f>VLOOKUP(tabDaten[[#This Row],[art]],tabKontenart[],2,FALSE)</f>
        <v>01 Ausgaben VerwaltungsHH</v>
      </c>
      <c r="E2975" s="19" t="str">
        <f>LEFT(tabDaten[[#This Row],[Gld]],1) &amp; "    " &amp;VLOOKUP((tabDaten[[#This Row],[MandNr]]&amp;"x"&amp;LEFT(tabDaten[[#This Row],[Gld]],1)),tabGliederung[],2,FALSE)</f>
        <v xml:space="preserve">6    Bau- und Wohnungswesen, Verkehr </v>
      </c>
      <c r="F2975" s="19" t="str">
        <f>LEFT(tabDaten[[#This Row],[Gld]],2) &amp; "    " &amp;VLOOKUP((tabDaten[[#This Row],[MandNr]]&amp;"x"&amp;LEFT(tabDaten[[#This Row],[Gld]],2)),tabGliederung[],2,FALSE)</f>
        <v xml:space="preserve">60    Bauverwaltung </v>
      </c>
      <c r="G297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75" s="19" t="str">
        <f>LEFT(tabDaten[[#This Row],[Gld]],4) &amp; "    " &amp;VLOOKUP((tabDaten[[#This Row],[MandNr]]&amp;"x"&amp;LEFT(tabDaten[[#This Row],[Gld]],4)),tabGliederung[],2,FALSE)</f>
        <v xml:space="preserve">6011    Gebäudeverwaltung </v>
      </c>
      <c r="I2975" s="19" t="str">
        <f>IF(OR(LEFT(tabDaten[[#This Row],[Grp]],1)*1=3,LEFT(tabDaten[[#This Row],[Grp]],1)*1=9),LEFT(tabDaten[[#This Row],[Grp]],2),LEFT(tabDaten[[#This Row],[Grp]],1))</f>
        <v>6</v>
      </c>
      <c r="J2975" s="19" t="str">
        <f>VLOOKUP(tabDaten[[#This Row],[GrpKurz]],tabGruppierung[],2,FALSE)</f>
        <v>A   Sächlicher Verwaltungs- und Betriebsaufwand</v>
      </c>
      <c r="K297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6011-650000/50    Sachverständigen-, Gerichts- und ähnliche Kosten  </v>
      </c>
      <c r="L2975" s="20">
        <f>IF(OR(tabDaten[[#This Row],[art]]="00",tabDaten[[#This Row],[art]]="10"),tabDaten[[#This Row],[Plan]],tabDaten[[#This Row],[Plan]]*-1)</f>
        <v>0</v>
      </c>
      <c r="M2975" s="21">
        <f>IF(OR(tabDaten[[#This Row],[art]]="00",tabDaten[[#This Row],[art]]="10",tabDaten[[#This Row],[art]]="60",tabDaten[[#This Row],[art]]="70"),tabDaten[[#This Row],[Rechnung]],tabDaten[[#This Row],[Rechnung]]*-1)</f>
        <v>-1286.68</v>
      </c>
      <c r="N2975" s="44">
        <v>1</v>
      </c>
      <c r="O2975" s="45" t="s">
        <v>1336</v>
      </c>
      <c r="P2975" s="45" t="s">
        <v>1331</v>
      </c>
      <c r="Q2975" s="45" t="s">
        <v>1724</v>
      </c>
      <c r="R2975" s="45" t="s">
        <v>1283</v>
      </c>
      <c r="S2975" s="45" t="s">
        <v>1546</v>
      </c>
      <c r="T2975" s="44" t="s">
        <v>1923</v>
      </c>
      <c r="U2975" s="46">
        <v>0</v>
      </c>
      <c r="V2975" s="46">
        <v>1286.68</v>
      </c>
    </row>
    <row r="2976" spans="2:22" x14ac:dyDescent="0.2">
      <c r="B2976" s="19" t="str">
        <f>IF(tabDaten[[#This Row],[MandNr]]="","Fehler",IF(tabDaten[[#This Row],[MandNr]]=1,"1 Stadt Bad Rappenau","2 Eigenbetrieb Stadtenwässerung"))</f>
        <v>1 Stadt Bad Rappenau</v>
      </c>
      <c r="C2976" s="19" t="str">
        <f>IF(OR(tabDaten[[#This Row],[art]]="00",tabDaten[[#This Row],[art]]="01",tabDaten[[#This Row],[art]]="60",tabDaten[[#This Row],[art]]="61"),"0 Verwaltungshaushalt","1 Vermögenshaushalt")</f>
        <v>0 Verwaltungshaushalt</v>
      </c>
      <c r="D2976" s="19" t="str">
        <f>VLOOKUP(tabDaten[[#This Row],[art]],tabKontenart[],2,FALSE)</f>
        <v>01 Ausgaben VerwaltungsHH</v>
      </c>
      <c r="E2976" s="19" t="str">
        <f>LEFT(tabDaten[[#This Row],[Gld]],1) &amp; "    " &amp;VLOOKUP((tabDaten[[#This Row],[MandNr]]&amp;"x"&amp;LEFT(tabDaten[[#This Row],[Gld]],1)),tabGliederung[],2,FALSE)</f>
        <v xml:space="preserve">6    Bau- und Wohnungswesen, Verkehr </v>
      </c>
      <c r="F2976" s="19" t="str">
        <f>LEFT(tabDaten[[#This Row],[Gld]],2) &amp; "    " &amp;VLOOKUP((tabDaten[[#This Row],[MandNr]]&amp;"x"&amp;LEFT(tabDaten[[#This Row],[Gld]],2)),tabGliederung[],2,FALSE)</f>
        <v xml:space="preserve">60    Bauverwaltung </v>
      </c>
      <c r="G297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76" s="19" t="str">
        <f>LEFT(tabDaten[[#This Row],[Gld]],4) &amp; "    " &amp;VLOOKUP((tabDaten[[#This Row],[MandNr]]&amp;"x"&amp;LEFT(tabDaten[[#This Row],[Gld]],4)),tabGliederung[],2,FALSE)</f>
        <v xml:space="preserve">6011    Gebäudeverwaltung </v>
      </c>
      <c r="I2976" s="19" t="str">
        <f>IF(OR(LEFT(tabDaten[[#This Row],[Grp]],1)*1=3,LEFT(tabDaten[[#This Row],[Grp]],1)*1=9),LEFT(tabDaten[[#This Row],[Grp]],2),LEFT(tabDaten[[#This Row],[Grp]],1))</f>
        <v>6</v>
      </c>
      <c r="J2976" s="19" t="str">
        <f>VLOOKUP(tabDaten[[#This Row],[GrpKurz]],tabGruppierung[],2,FALSE)</f>
        <v>A   Sächlicher Verwaltungs- und Betriebsaufwand</v>
      </c>
      <c r="K297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6011-650000/80    sonstige Geschäftsausgaben   </v>
      </c>
      <c r="L2976" s="20">
        <f>IF(OR(tabDaten[[#This Row],[art]]="00",tabDaten[[#This Row],[art]]="10"),tabDaten[[#This Row],[Plan]],tabDaten[[#This Row],[Plan]]*-1)</f>
        <v>0</v>
      </c>
      <c r="M2976" s="21">
        <f>IF(OR(tabDaten[[#This Row],[art]]="00",tabDaten[[#This Row],[art]]="10",tabDaten[[#This Row],[art]]="60",tabDaten[[#This Row],[art]]="70"),tabDaten[[#This Row],[Rechnung]],tabDaten[[#This Row],[Rechnung]]*-1)</f>
        <v>-78.400000000000006</v>
      </c>
      <c r="N2976" s="44">
        <v>1</v>
      </c>
      <c r="O2976" s="45" t="s">
        <v>1336</v>
      </c>
      <c r="P2976" s="45" t="s">
        <v>1331</v>
      </c>
      <c r="Q2976" s="45" t="s">
        <v>1724</v>
      </c>
      <c r="R2976" s="45" t="s">
        <v>1425</v>
      </c>
      <c r="S2976" s="45" t="s">
        <v>1546</v>
      </c>
      <c r="T2976" s="44" t="s">
        <v>1921</v>
      </c>
      <c r="U2976" s="46">
        <v>0</v>
      </c>
      <c r="V2976" s="46">
        <v>78.400000000000006</v>
      </c>
    </row>
    <row r="2977" spans="2:22" x14ac:dyDescent="0.2">
      <c r="B2977" s="19" t="str">
        <f>IF(tabDaten[[#This Row],[MandNr]]="","Fehler",IF(tabDaten[[#This Row],[MandNr]]=1,"1 Stadt Bad Rappenau","2 Eigenbetrieb Stadtenwässerung"))</f>
        <v>1 Stadt Bad Rappenau</v>
      </c>
      <c r="C2977" s="19" t="str">
        <f>IF(OR(tabDaten[[#This Row],[art]]="00",tabDaten[[#This Row],[art]]="01",tabDaten[[#This Row],[art]]="60",tabDaten[[#This Row],[art]]="61"),"0 Verwaltungshaushalt","1 Vermögenshaushalt")</f>
        <v>0 Verwaltungshaushalt</v>
      </c>
      <c r="D2977" s="19" t="str">
        <f>VLOOKUP(tabDaten[[#This Row],[art]],tabKontenart[],2,FALSE)</f>
        <v>01 Ausgaben VerwaltungsHH</v>
      </c>
      <c r="E2977" s="19" t="str">
        <f>LEFT(tabDaten[[#This Row],[Gld]],1) &amp; "    " &amp;VLOOKUP((tabDaten[[#This Row],[MandNr]]&amp;"x"&amp;LEFT(tabDaten[[#This Row],[Gld]],1)),tabGliederung[],2,FALSE)</f>
        <v xml:space="preserve">6    Bau- und Wohnungswesen, Verkehr </v>
      </c>
      <c r="F2977" s="19" t="str">
        <f>LEFT(tabDaten[[#This Row],[Gld]],2) &amp; "    " &amp;VLOOKUP((tabDaten[[#This Row],[MandNr]]&amp;"x"&amp;LEFT(tabDaten[[#This Row],[Gld]],2)),tabGliederung[],2,FALSE)</f>
        <v xml:space="preserve">60    Bauverwaltung </v>
      </c>
      <c r="G297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601    Hochbauverwaltung </v>
      </c>
      <c r="H2977" s="19" t="str">
        <f>LEFT(tabDaten[[#This Row],[Gld]],4) &amp; "    " &amp;VLOOKUP((tabDaten[[#This Row],[MandNr]]&amp;"x"&amp;LEFT(tabDaten[[#This Row],[Gld]],4)),tabGliederung[],2,FALSE)</f>
        <v xml:space="preserve">6011    Gebäudeverwaltung </v>
      </c>
      <c r="I2977" s="19" t="str">
        <f>IF(OR(LEFT(tabDaten[[#This Row],[Grp]],1)*1=3,LEFT(tabDaten[[#This Row],[Grp]],1)*1=9),LEFT(tabDaten[[#This Row],[Grp]],2),LEFT(tabDaten[[#This Row],[Grp]],1))</f>
        <v>6</v>
      </c>
      <c r="J2977" s="19" t="str">
        <f>VLOOKUP(tabDaten[[#This Row],[GrpKurz]],tabGruppierung[],2,FALSE)</f>
        <v>A   Sächlicher Verwaltungs- und Betriebsaufwand</v>
      </c>
      <c r="K297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6011-679000/10    Bauhof   </v>
      </c>
      <c r="L2977" s="20">
        <f>IF(OR(tabDaten[[#This Row],[art]]="00",tabDaten[[#This Row],[art]]="10"),tabDaten[[#This Row],[Plan]],tabDaten[[#This Row],[Plan]]*-1)</f>
        <v>0</v>
      </c>
      <c r="M2977" s="21">
        <f>IF(OR(tabDaten[[#This Row],[art]]="00",tabDaten[[#This Row],[art]]="10",tabDaten[[#This Row],[art]]="60",tabDaten[[#This Row],[art]]="70"),tabDaten[[#This Row],[Rechnung]],tabDaten[[#This Row],[Rechnung]]*-1)</f>
        <v>-3407.04</v>
      </c>
      <c r="N2977" s="44">
        <v>1</v>
      </c>
      <c r="O2977" s="45" t="s">
        <v>1336</v>
      </c>
      <c r="P2977" s="45" t="s">
        <v>1331</v>
      </c>
      <c r="Q2977" s="45" t="s">
        <v>1728</v>
      </c>
      <c r="R2977" s="45" t="s">
        <v>1024</v>
      </c>
      <c r="S2977" s="45" t="s">
        <v>1546</v>
      </c>
      <c r="T2977" s="44" t="s">
        <v>1924</v>
      </c>
      <c r="U2977" s="46">
        <v>0</v>
      </c>
      <c r="V2977" s="46">
        <v>3407.04</v>
      </c>
    </row>
    <row r="2978" spans="2:22" x14ac:dyDescent="0.2">
      <c r="B2978" s="19" t="str">
        <f>IF(tabDaten[[#This Row],[MandNr]]="","Fehler",IF(tabDaten[[#This Row],[MandNr]]=1,"1 Stadt Bad Rappenau","2 Eigenbetrieb Stadtenwässerung"))</f>
        <v>1 Stadt Bad Rappenau</v>
      </c>
      <c r="C2978" s="19" t="str">
        <f>IF(OR(tabDaten[[#This Row],[art]]="00",tabDaten[[#This Row],[art]]="01",tabDaten[[#This Row],[art]]="60",tabDaten[[#This Row],[art]]="61"),"0 Verwaltungshaushalt","1 Vermögenshaushalt")</f>
        <v>0 Verwaltungshaushalt</v>
      </c>
      <c r="D2978" s="19" t="str">
        <f>VLOOKUP(tabDaten[[#This Row],[art]],tabKontenart[],2,FALSE)</f>
        <v>01 Ausgaben VerwaltungsHH</v>
      </c>
      <c r="E2978" s="19" t="str">
        <f>LEFT(tabDaten[[#This Row],[Gld]],1) &amp; "    " &amp;VLOOKUP((tabDaten[[#This Row],[MandNr]]&amp;"x"&amp;LEFT(tabDaten[[#This Row],[Gld]],1)),tabGliederung[],2,FALSE)</f>
        <v xml:space="preserve">6    Bau- und Wohnungswesen, Verkehr </v>
      </c>
      <c r="F2978" s="19" t="str">
        <f>LEFT(tabDaten[[#This Row],[Gld]],2) &amp; "    " &amp;VLOOKUP((tabDaten[[#This Row],[MandNr]]&amp;"x"&amp;LEFT(tabDaten[[#This Row],[Gld]],2)),tabGliederung[],2,FALSE)</f>
        <v xml:space="preserve">60    Bauverwaltung </v>
      </c>
      <c r="G297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978" s="19" t="str">
        <f>LEFT(tabDaten[[#This Row],[Gld]],4) &amp; "    " &amp;VLOOKUP((tabDaten[[#This Row],[MandNr]]&amp;"x"&amp;LEFT(tabDaten[[#This Row],[Gld]],4)),tabGliederung[],2,FALSE)</f>
        <v xml:space="preserve">6020    Tiefbauverwaltung </v>
      </c>
      <c r="I2978" s="19" t="str">
        <f>IF(OR(LEFT(tabDaten[[#This Row],[Grp]],1)*1=3,LEFT(tabDaten[[#This Row],[Grp]],1)*1=9),LEFT(tabDaten[[#This Row],[Grp]],2),LEFT(tabDaten[[#This Row],[Grp]],1))</f>
        <v>5</v>
      </c>
      <c r="J2978" s="19" t="str">
        <f>VLOOKUP(tabDaten[[#This Row],[GrpKurz]],tabGruppierung[],2,FALSE)</f>
        <v>A   Sächlicher Verwaltungs- und Betriebsaufwand</v>
      </c>
      <c r="K297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6020-550000/10    Treibstoffe   </v>
      </c>
      <c r="L2978" s="20">
        <f>IF(OR(tabDaten[[#This Row],[art]]="00",tabDaten[[#This Row],[art]]="10"),tabDaten[[#This Row],[Plan]],tabDaten[[#This Row],[Plan]]*-1)</f>
        <v>0</v>
      </c>
      <c r="M2978" s="21">
        <f>IF(OR(tabDaten[[#This Row],[art]]="00",tabDaten[[#This Row],[art]]="10",tabDaten[[#This Row],[art]]="60",tabDaten[[#This Row],[art]]="70"),tabDaten[[#This Row],[Rechnung]],tabDaten[[#This Row],[Rechnung]]*-1)</f>
        <v>-1491.68</v>
      </c>
      <c r="N2978" s="44">
        <v>1</v>
      </c>
      <c r="O2978" s="45" t="s">
        <v>1336</v>
      </c>
      <c r="P2978" s="45" t="s">
        <v>1333</v>
      </c>
      <c r="Q2978" s="45" t="s">
        <v>1716</v>
      </c>
      <c r="R2978" s="45" t="s">
        <v>1024</v>
      </c>
      <c r="S2978" s="45" t="s">
        <v>1546</v>
      </c>
      <c r="T2978" s="44" t="s">
        <v>1918</v>
      </c>
      <c r="U2978" s="46">
        <v>0</v>
      </c>
      <c r="V2978" s="46">
        <v>1491.68</v>
      </c>
    </row>
    <row r="2979" spans="2:22" x14ac:dyDescent="0.2">
      <c r="B2979" s="19" t="str">
        <f>IF(tabDaten[[#This Row],[MandNr]]="","Fehler",IF(tabDaten[[#This Row],[MandNr]]=1,"1 Stadt Bad Rappenau","2 Eigenbetrieb Stadtenwässerung"))</f>
        <v>1 Stadt Bad Rappenau</v>
      </c>
      <c r="C2979" s="19" t="str">
        <f>IF(OR(tabDaten[[#This Row],[art]]="00",tabDaten[[#This Row],[art]]="01",tabDaten[[#This Row],[art]]="60",tabDaten[[#This Row],[art]]="61"),"0 Verwaltungshaushalt","1 Vermögenshaushalt")</f>
        <v>0 Verwaltungshaushalt</v>
      </c>
      <c r="D2979" s="19" t="str">
        <f>VLOOKUP(tabDaten[[#This Row],[art]],tabKontenart[],2,FALSE)</f>
        <v>01 Ausgaben VerwaltungsHH</v>
      </c>
      <c r="E2979" s="19" t="str">
        <f>LEFT(tabDaten[[#This Row],[Gld]],1) &amp; "    " &amp;VLOOKUP((tabDaten[[#This Row],[MandNr]]&amp;"x"&amp;LEFT(tabDaten[[#This Row],[Gld]],1)),tabGliederung[],2,FALSE)</f>
        <v xml:space="preserve">6    Bau- und Wohnungswesen, Verkehr </v>
      </c>
      <c r="F2979" s="19" t="str">
        <f>LEFT(tabDaten[[#This Row],[Gld]],2) &amp; "    " &amp;VLOOKUP((tabDaten[[#This Row],[MandNr]]&amp;"x"&amp;LEFT(tabDaten[[#This Row],[Gld]],2)),tabGliederung[],2,FALSE)</f>
        <v xml:space="preserve">60    Bauverwaltung </v>
      </c>
      <c r="G297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979" s="19" t="str">
        <f>LEFT(tabDaten[[#This Row],[Gld]],4) &amp; "    " &amp;VLOOKUP((tabDaten[[#This Row],[MandNr]]&amp;"x"&amp;LEFT(tabDaten[[#This Row],[Gld]],4)),tabGliederung[],2,FALSE)</f>
        <v xml:space="preserve">6020    Tiefbauverwaltung </v>
      </c>
      <c r="I2979" s="19" t="str">
        <f>IF(OR(LEFT(tabDaten[[#This Row],[Grp]],1)*1=3,LEFT(tabDaten[[#This Row],[Grp]],1)*1=9),LEFT(tabDaten[[#This Row],[Grp]],2),LEFT(tabDaten[[#This Row],[Grp]],1))</f>
        <v>5</v>
      </c>
      <c r="J2979" s="19" t="str">
        <f>VLOOKUP(tabDaten[[#This Row],[GrpKurz]],tabGruppierung[],2,FALSE)</f>
        <v>A   Sächlicher Verwaltungs- und Betriebsaufwand</v>
      </c>
      <c r="K297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6020-550000/20    Instandhaltung/Reparaturen   </v>
      </c>
      <c r="L2979" s="20">
        <f>IF(OR(tabDaten[[#This Row],[art]]="00",tabDaten[[#This Row],[art]]="10"),tabDaten[[#This Row],[Plan]],tabDaten[[#This Row],[Plan]]*-1)</f>
        <v>0</v>
      </c>
      <c r="M2979" s="21">
        <f>IF(OR(tabDaten[[#This Row],[art]]="00",tabDaten[[#This Row],[art]]="10",tabDaten[[#This Row],[art]]="60",tabDaten[[#This Row],[art]]="70"),tabDaten[[#This Row],[Rechnung]],tabDaten[[#This Row],[Rechnung]]*-1)</f>
        <v>-940.76</v>
      </c>
      <c r="N2979" s="44">
        <v>1</v>
      </c>
      <c r="O2979" s="45" t="s">
        <v>1336</v>
      </c>
      <c r="P2979" s="45" t="s">
        <v>1333</v>
      </c>
      <c r="Q2979" s="45" t="s">
        <v>1716</v>
      </c>
      <c r="R2979" s="45" t="s">
        <v>1058</v>
      </c>
      <c r="S2979" s="45" t="s">
        <v>1546</v>
      </c>
      <c r="T2979" s="44" t="s">
        <v>1926</v>
      </c>
      <c r="U2979" s="46">
        <v>0</v>
      </c>
      <c r="V2979" s="46">
        <v>940.76</v>
      </c>
    </row>
    <row r="2980" spans="2:22" x14ac:dyDescent="0.2">
      <c r="B2980" s="19" t="str">
        <f>IF(tabDaten[[#This Row],[MandNr]]="","Fehler",IF(tabDaten[[#This Row],[MandNr]]=1,"1 Stadt Bad Rappenau","2 Eigenbetrieb Stadtenwässerung"))</f>
        <v>1 Stadt Bad Rappenau</v>
      </c>
      <c r="C2980" s="19" t="str">
        <f>IF(OR(tabDaten[[#This Row],[art]]="00",tabDaten[[#This Row],[art]]="01",tabDaten[[#This Row],[art]]="60",tabDaten[[#This Row],[art]]="61"),"0 Verwaltungshaushalt","1 Vermögenshaushalt")</f>
        <v>0 Verwaltungshaushalt</v>
      </c>
      <c r="D2980" s="19" t="str">
        <f>VLOOKUP(tabDaten[[#This Row],[art]],tabKontenart[],2,FALSE)</f>
        <v>01 Ausgaben VerwaltungsHH</v>
      </c>
      <c r="E2980" s="19" t="str">
        <f>LEFT(tabDaten[[#This Row],[Gld]],1) &amp; "    " &amp;VLOOKUP((tabDaten[[#This Row],[MandNr]]&amp;"x"&amp;LEFT(tabDaten[[#This Row],[Gld]],1)),tabGliederung[],2,FALSE)</f>
        <v xml:space="preserve">6    Bau- und Wohnungswesen, Verkehr </v>
      </c>
      <c r="F2980" s="19" t="str">
        <f>LEFT(tabDaten[[#This Row],[Gld]],2) &amp; "    " &amp;VLOOKUP((tabDaten[[#This Row],[MandNr]]&amp;"x"&amp;LEFT(tabDaten[[#This Row],[Gld]],2)),tabGliederung[],2,FALSE)</f>
        <v xml:space="preserve">60    Bauverwaltung </v>
      </c>
      <c r="G298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980" s="19" t="str">
        <f>LEFT(tabDaten[[#This Row],[Gld]],4) &amp; "    " &amp;VLOOKUP((tabDaten[[#This Row],[MandNr]]&amp;"x"&amp;LEFT(tabDaten[[#This Row],[Gld]],4)),tabGliederung[],2,FALSE)</f>
        <v xml:space="preserve">6020    Tiefbauverwaltung </v>
      </c>
      <c r="I2980" s="19" t="str">
        <f>IF(OR(LEFT(tabDaten[[#This Row],[Grp]],1)*1=3,LEFT(tabDaten[[#This Row],[Grp]],1)*1=9),LEFT(tabDaten[[#This Row],[Grp]],2),LEFT(tabDaten[[#This Row],[Grp]],1))</f>
        <v>5</v>
      </c>
      <c r="J2980" s="19" t="str">
        <f>VLOOKUP(tabDaten[[#This Row],[GrpKurz]],tabGruppierung[],2,FALSE)</f>
        <v>A   Sächlicher Verwaltungs- und Betriebsaufwand</v>
      </c>
      <c r="K298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6020-550000/30    Steuern und Versicherungen   </v>
      </c>
      <c r="L2980" s="20">
        <f>IF(OR(tabDaten[[#This Row],[art]]="00",tabDaten[[#This Row],[art]]="10"),tabDaten[[#This Row],[Plan]],tabDaten[[#This Row],[Plan]]*-1)</f>
        <v>0</v>
      </c>
      <c r="M2980" s="21">
        <f>IF(OR(tabDaten[[#This Row],[art]]="00",tabDaten[[#This Row],[art]]="10",tabDaten[[#This Row],[art]]="60",tabDaten[[#This Row],[art]]="70"),tabDaten[[#This Row],[Rechnung]],tabDaten[[#This Row],[Rechnung]]*-1)</f>
        <v>-1206.0899999999999</v>
      </c>
      <c r="N2980" s="44">
        <v>1</v>
      </c>
      <c r="O2980" s="45" t="s">
        <v>1336</v>
      </c>
      <c r="P2980" s="45" t="s">
        <v>1333</v>
      </c>
      <c r="Q2980" s="45" t="s">
        <v>1716</v>
      </c>
      <c r="R2980" s="45" t="s">
        <v>1111</v>
      </c>
      <c r="S2980" s="45" t="s">
        <v>1546</v>
      </c>
      <c r="T2980" s="44" t="s">
        <v>260</v>
      </c>
      <c r="U2980" s="46">
        <v>0</v>
      </c>
      <c r="V2980" s="46">
        <v>1206.0899999999999</v>
      </c>
    </row>
    <row r="2981" spans="2:22" x14ac:dyDescent="0.2">
      <c r="B2981" s="19" t="str">
        <f>IF(tabDaten[[#This Row],[MandNr]]="","Fehler",IF(tabDaten[[#This Row],[MandNr]]=1,"1 Stadt Bad Rappenau","2 Eigenbetrieb Stadtenwässerung"))</f>
        <v>1 Stadt Bad Rappenau</v>
      </c>
      <c r="C2981" s="19" t="str">
        <f>IF(OR(tabDaten[[#This Row],[art]]="00",tabDaten[[#This Row],[art]]="01",tabDaten[[#This Row],[art]]="60",tabDaten[[#This Row],[art]]="61"),"0 Verwaltungshaushalt","1 Vermögenshaushalt")</f>
        <v>0 Verwaltungshaushalt</v>
      </c>
      <c r="D2981" s="19" t="str">
        <f>VLOOKUP(tabDaten[[#This Row],[art]],tabKontenart[],2,FALSE)</f>
        <v>01 Ausgaben VerwaltungsHH</v>
      </c>
      <c r="E2981" s="19" t="str">
        <f>LEFT(tabDaten[[#This Row],[Gld]],1) &amp; "    " &amp;VLOOKUP((tabDaten[[#This Row],[MandNr]]&amp;"x"&amp;LEFT(tabDaten[[#This Row],[Gld]],1)),tabGliederung[],2,FALSE)</f>
        <v xml:space="preserve">6    Bau- und Wohnungswesen, Verkehr </v>
      </c>
      <c r="F2981" s="19" t="str">
        <f>LEFT(tabDaten[[#This Row],[Gld]],2) &amp; "    " &amp;VLOOKUP((tabDaten[[#This Row],[MandNr]]&amp;"x"&amp;LEFT(tabDaten[[#This Row],[Gld]],2)),tabGliederung[],2,FALSE)</f>
        <v xml:space="preserve">60    Bauverwaltung </v>
      </c>
      <c r="G298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981" s="19" t="str">
        <f>LEFT(tabDaten[[#This Row],[Gld]],4) &amp; "    " &amp;VLOOKUP((tabDaten[[#This Row],[MandNr]]&amp;"x"&amp;LEFT(tabDaten[[#This Row],[Gld]],4)),tabGliederung[],2,FALSE)</f>
        <v xml:space="preserve">6020    Tiefbauverwaltung </v>
      </c>
      <c r="I2981" s="19" t="str">
        <f>IF(OR(LEFT(tabDaten[[#This Row],[Grp]],1)*1=3,LEFT(tabDaten[[#This Row],[Grp]],1)*1=9),LEFT(tabDaten[[#This Row],[Grp]],2),LEFT(tabDaten[[#This Row],[Grp]],1))</f>
        <v>6</v>
      </c>
      <c r="J2981" s="19" t="str">
        <f>VLOOKUP(tabDaten[[#This Row],[GrpKurz]],tabGruppierung[],2,FALSE)</f>
        <v>A   Sächlicher Verwaltungs- und Betriebsaufwand</v>
      </c>
      <c r="K298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6020-650000/10    Bücher und Zeitschriften   </v>
      </c>
      <c r="L2981" s="20">
        <f>IF(OR(tabDaten[[#This Row],[art]]="00",tabDaten[[#This Row],[art]]="10"),tabDaten[[#This Row],[Plan]],tabDaten[[#This Row],[Plan]]*-1)</f>
        <v>0</v>
      </c>
      <c r="M2981" s="21">
        <f>IF(OR(tabDaten[[#This Row],[art]]="00",tabDaten[[#This Row],[art]]="10",tabDaten[[#This Row],[art]]="60",tabDaten[[#This Row],[art]]="70"),tabDaten[[#This Row],[Rechnung]],tabDaten[[#This Row],[Rechnung]]*-1)</f>
        <v>-822.04</v>
      </c>
      <c r="N2981" s="44">
        <v>1</v>
      </c>
      <c r="O2981" s="45" t="s">
        <v>1336</v>
      </c>
      <c r="P2981" s="45" t="s">
        <v>1333</v>
      </c>
      <c r="Q2981" s="45" t="s">
        <v>1724</v>
      </c>
      <c r="R2981" s="45" t="s">
        <v>1024</v>
      </c>
      <c r="S2981" s="45" t="s">
        <v>1546</v>
      </c>
      <c r="T2981" s="44" t="s">
        <v>1919</v>
      </c>
      <c r="U2981" s="46">
        <v>0</v>
      </c>
      <c r="V2981" s="46">
        <v>822.04</v>
      </c>
    </row>
    <row r="2982" spans="2:22" x14ac:dyDescent="0.2">
      <c r="B2982" s="19" t="str">
        <f>IF(tabDaten[[#This Row],[MandNr]]="","Fehler",IF(tabDaten[[#This Row],[MandNr]]=1,"1 Stadt Bad Rappenau","2 Eigenbetrieb Stadtenwässerung"))</f>
        <v>1 Stadt Bad Rappenau</v>
      </c>
      <c r="C2982" s="19" t="str">
        <f>IF(OR(tabDaten[[#This Row],[art]]="00",tabDaten[[#This Row],[art]]="01",tabDaten[[#This Row],[art]]="60",tabDaten[[#This Row],[art]]="61"),"0 Verwaltungshaushalt","1 Vermögenshaushalt")</f>
        <v>0 Verwaltungshaushalt</v>
      </c>
      <c r="D2982" s="19" t="str">
        <f>VLOOKUP(tabDaten[[#This Row],[art]],tabKontenart[],2,FALSE)</f>
        <v>01 Ausgaben VerwaltungsHH</v>
      </c>
      <c r="E2982" s="19" t="str">
        <f>LEFT(tabDaten[[#This Row],[Gld]],1) &amp; "    " &amp;VLOOKUP((tabDaten[[#This Row],[MandNr]]&amp;"x"&amp;LEFT(tabDaten[[#This Row],[Gld]],1)),tabGliederung[],2,FALSE)</f>
        <v xml:space="preserve">6    Bau- und Wohnungswesen, Verkehr </v>
      </c>
      <c r="F2982" s="19" t="str">
        <f>LEFT(tabDaten[[#This Row],[Gld]],2) &amp; "    " &amp;VLOOKUP((tabDaten[[#This Row],[MandNr]]&amp;"x"&amp;LEFT(tabDaten[[#This Row],[Gld]],2)),tabGliederung[],2,FALSE)</f>
        <v xml:space="preserve">60    Bauverwaltung </v>
      </c>
      <c r="G298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982" s="19" t="str">
        <f>LEFT(tabDaten[[#This Row],[Gld]],4) &amp; "    " &amp;VLOOKUP((tabDaten[[#This Row],[MandNr]]&amp;"x"&amp;LEFT(tabDaten[[#This Row],[Gld]],4)),tabGliederung[],2,FALSE)</f>
        <v xml:space="preserve">6020    Tiefbauverwaltung </v>
      </c>
      <c r="I2982" s="19" t="str">
        <f>IF(OR(LEFT(tabDaten[[#This Row],[Grp]],1)*1=3,LEFT(tabDaten[[#This Row],[Grp]],1)*1=9),LEFT(tabDaten[[#This Row],[Grp]],2),LEFT(tabDaten[[#This Row],[Grp]],1))</f>
        <v>6</v>
      </c>
      <c r="J2982" s="19" t="str">
        <f>VLOOKUP(tabDaten[[#This Row],[GrpKurz]],tabGruppierung[],2,FALSE)</f>
        <v>A   Sächlicher Verwaltungs- und Betriebsaufwand</v>
      </c>
      <c r="K298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6020-650000/20    Post- und Fernmeldegebühren   </v>
      </c>
      <c r="L2982" s="20">
        <f>IF(OR(tabDaten[[#This Row],[art]]="00",tabDaten[[#This Row],[art]]="10"),tabDaten[[#This Row],[Plan]],tabDaten[[#This Row],[Plan]]*-1)</f>
        <v>0</v>
      </c>
      <c r="M2982" s="21">
        <f>IF(OR(tabDaten[[#This Row],[art]]="00",tabDaten[[#This Row],[art]]="10",tabDaten[[#This Row],[art]]="60",tabDaten[[#This Row],[art]]="70"),tabDaten[[#This Row],[Rechnung]],tabDaten[[#This Row],[Rechnung]]*-1)</f>
        <v>-524.16</v>
      </c>
      <c r="N2982" s="44">
        <v>1</v>
      </c>
      <c r="O2982" s="45" t="s">
        <v>1336</v>
      </c>
      <c r="P2982" s="45" t="s">
        <v>1333</v>
      </c>
      <c r="Q2982" s="45" t="s">
        <v>1724</v>
      </c>
      <c r="R2982" s="45" t="s">
        <v>1058</v>
      </c>
      <c r="S2982" s="45" t="s">
        <v>1546</v>
      </c>
      <c r="T2982" s="44" t="s">
        <v>1920</v>
      </c>
      <c r="U2982" s="46">
        <v>0</v>
      </c>
      <c r="V2982" s="46">
        <v>524.16</v>
      </c>
    </row>
    <row r="2983" spans="2:22" x14ac:dyDescent="0.2">
      <c r="B2983" s="19" t="str">
        <f>IF(tabDaten[[#This Row],[MandNr]]="","Fehler",IF(tabDaten[[#This Row],[MandNr]]=1,"1 Stadt Bad Rappenau","2 Eigenbetrieb Stadtenwässerung"))</f>
        <v>1 Stadt Bad Rappenau</v>
      </c>
      <c r="C2983" s="19" t="str">
        <f>IF(OR(tabDaten[[#This Row],[art]]="00",tabDaten[[#This Row],[art]]="01",tabDaten[[#This Row],[art]]="60",tabDaten[[#This Row],[art]]="61"),"0 Verwaltungshaushalt","1 Vermögenshaushalt")</f>
        <v>0 Verwaltungshaushalt</v>
      </c>
      <c r="D2983" s="19" t="str">
        <f>VLOOKUP(tabDaten[[#This Row],[art]],tabKontenart[],2,FALSE)</f>
        <v>01 Ausgaben VerwaltungsHH</v>
      </c>
      <c r="E2983" s="19" t="str">
        <f>LEFT(tabDaten[[#This Row],[Gld]],1) &amp; "    " &amp;VLOOKUP((tabDaten[[#This Row],[MandNr]]&amp;"x"&amp;LEFT(tabDaten[[#This Row],[Gld]],1)),tabGliederung[],2,FALSE)</f>
        <v xml:space="preserve">6    Bau- und Wohnungswesen, Verkehr </v>
      </c>
      <c r="F2983" s="19" t="str">
        <f>LEFT(tabDaten[[#This Row],[Gld]],2) &amp; "    " &amp;VLOOKUP((tabDaten[[#This Row],[MandNr]]&amp;"x"&amp;LEFT(tabDaten[[#This Row],[Gld]],2)),tabGliederung[],2,FALSE)</f>
        <v xml:space="preserve">60    Bauverwaltung </v>
      </c>
      <c r="G298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983" s="19" t="str">
        <f>LEFT(tabDaten[[#This Row],[Gld]],4) &amp; "    " &amp;VLOOKUP((tabDaten[[#This Row],[MandNr]]&amp;"x"&amp;LEFT(tabDaten[[#This Row],[Gld]],4)),tabGliederung[],2,FALSE)</f>
        <v xml:space="preserve">6020    Tiefbauverwaltung </v>
      </c>
      <c r="I2983" s="19" t="str">
        <f>IF(OR(LEFT(tabDaten[[#This Row],[Grp]],1)*1=3,LEFT(tabDaten[[#This Row],[Grp]],1)*1=9),LEFT(tabDaten[[#This Row],[Grp]],2),LEFT(tabDaten[[#This Row],[Grp]],1))</f>
        <v>6</v>
      </c>
      <c r="J2983" s="19" t="str">
        <f>VLOOKUP(tabDaten[[#This Row],[GrpKurz]],tabGruppierung[],2,FALSE)</f>
        <v>A   Sächlicher Verwaltungs- und Betriebsaufwand</v>
      </c>
      <c r="K298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6020-650000/40    Dienstreisen   </v>
      </c>
      <c r="L2983" s="20">
        <f>IF(OR(tabDaten[[#This Row],[art]]="00",tabDaten[[#This Row],[art]]="10"),tabDaten[[#This Row],[Plan]],tabDaten[[#This Row],[Plan]]*-1)</f>
        <v>0</v>
      </c>
      <c r="M2983" s="21">
        <f>IF(OR(tabDaten[[#This Row],[art]]="00",tabDaten[[#This Row],[art]]="10",tabDaten[[#This Row],[art]]="60",tabDaten[[#This Row],[art]]="70"),tabDaten[[#This Row],[Rechnung]],tabDaten[[#This Row],[Rechnung]]*-1)</f>
        <v>-552.78</v>
      </c>
      <c r="N2983" s="44">
        <v>1</v>
      </c>
      <c r="O2983" s="45" t="s">
        <v>1336</v>
      </c>
      <c r="P2983" s="45" t="s">
        <v>1333</v>
      </c>
      <c r="Q2983" s="45" t="s">
        <v>1724</v>
      </c>
      <c r="R2983" s="45" t="s">
        <v>1145</v>
      </c>
      <c r="S2983" s="45" t="s">
        <v>1546</v>
      </c>
      <c r="T2983" s="44" t="s">
        <v>1922</v>
      </c>
      <c r="U2983" s="46">
        <v>0</v>
      </c>
      <c r="V2983" s="46">
        <v>552.78</v>
      </c>
    </row>
    <row r="2984" spans="2:22" x14ac:dyDescent="0.2">
      <c r="B2984" s="19" t="str">
        <f>IF(tabDaten[[#This Row],[MandNr]]="","Fehler",IF(tabDaten[[#This Row],[MandNr]]=1,"1 Stadt Bad Rappenau","2 Eigenbetrieb Stadtenwässerung"))</f>
        <v>1 Stadt Bad Rappenau</v>
      </c>
      <c r="C2984" s="19" t="str">
        <f>IF(OR(tabDaten[[#This Row],[art]]="00",tabDaten[[#This Row],[art]]="01",tabDaten[[#This Row],[art]]="60",tabDaten[[#This Row],[art]]="61"),"0 Verwaltungshaushalt","1 Vermögenshaushalt")</f>
        <v>0 Verwaltungshaushalt</v>
      </c>
      <c r="D2984" s="19" t="str">
        <f>VLOOKUP(tabDaten[[#This Row],[art]],tabKontenart[],2,FALSE)</f>
        <v>01 Ausgaben VerwaltungsHH</v>
      </c>
      <c r="E2984" s="19" t="str">
        <f>LEFT(tabDaten[[#This Row],[Gld]],1) &amp; "    " &amp;VLOOKUP((tabDaten[[#This Row],[MandNr]]&amp;"x"&amp;LEFT(tabDaten[[#This Row],[Gld]],1)),tabGliederung[],2,FALSE)</f>
        <v xml:space="preserve">6    Bau- und Wohnungswesen, Verkehr </v>
      </c>
      <c r="F2984" s="19" t="str">
        <f>LEFT(tabDaten[[#This Row],[Gld]],2) &amp; "    " &amp;VLOOKUP((tabDaten[[#This Row],[MandNr]]&amp;"x"&amp;LEFT(tabDaten[[#This Row],[Gld]],2)),tabGliederung[],2,FALSE)</f>
        <v xml:space="preserve">60    Bauverwaltung </v>
      </c>
      <c r="G298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984" s="19" t="str">
        <f>LEFT(tabDaten[[#This Row],[Gld]],4) &amp; "    " &amp;VLOOKUP((tabDaten[[#This Row],[MandNr]]&amp;"x"&amp;LEFT(tabDaten[[#This Row],[Gld]],4)),tabGliederung[],2,FALSE)</f>
        <v xml:space="preserve">6020    Tiefbauverwaltung </v>
      </c>
      <c r="I2984" s="19" t="str">
        <f>IF(OR(LEFT(tabDaten[[#This Row],[Grp]],1)*1=3,LEFT(tabDaten[[#This Row],[Grp]],1)*1=9),LEFT(tabDaten[[#This Row],[Grp]],2),LEFT(tabDaten[[#This Row],[Grp]],1))</f>
        <v>6</v>
      </c>
      <c r="J2984" s="19" t="str">
        <f>VLOOKUP(tabDaten[[#This Row],[GrpKurz]],tabGruppierung[],2,FALSE)</f>
        <v>A   Sächlicher Verwaltungs- und Betriebsaufwand</v>
      </c>
      <c r="K298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6020-650000/80    sonstige Geschäftsausgaben   </v>
      </c>
      <c r="L2984" s="20">
        <f>IF(OR(tabDaten[[#This Row],[art]]="00",tabDaten[[#This Row],[art]]="10"),tabDaten[[#This Row],[Plan]],tabDaten[[#This Row],[Plan]]*-1)</f>
        <v>0</v>
      </c>
      <c r="M2984" s="21">
        <f>IF(OR(tabDaten[[#This Row],[art]]="00",tabDaten[[#This Row],[art]]="10",tabDaten[[#This Row],[art]]="60",tabDaten[[#This Row],[art]]="70"),tabDaten[[#This Row],[Rechnung]],tabDaten[[#This Row],[Rechnung]]*-1)</f>
        <v>-82.59</v>
      </c>
      <c r="N2984" s="44">
        <v>1</v>
      </c>
      <c r="O2984" s="45" t="s">
        <v>1336</v>
      </c>
      <c r="P2984" s="45" t="s">
        <v>1333</v>
      </c>
      <c r="Q2984" s="45" t="s">
        <v>1724</v>
      </c>
      <c r="R2984" s="45" t="s">
        <v>1425</v>
      </c>
      <c r="S2984" s="45" t="s">
        <v>1546</v>
      </c>
      <c r="T2984" s="44" t="s">
        <v>1921</v>
      </c>
      <c r="U2984" s="46">
        <v>0</v>
      </c>
      <c r="V2984" s="46">
        <v>82.59</v>
      </c>
    </row>
    <row r="2985" spans="2:22" x14ac:dyDescent="0.2">
      <c r="B2985" s="19" t="str">
        <f>IF(tabDaten[[#This Row],[MandNr]]="","Fehler",IF(tabDaten[[#This Row],[MandNr]]=1,"1 Stadt Bad Rappenau","2 Eigenbetrieb Stadtenwässerung"))</f>
        <v>1 Stadt Bad Rappenau</v>
      </c>
      <c r="C2985" s="19" t="str">
        <f>IF(OR(tabDaten[[#This Row],[art]]="00",tabDaten[[#This Row],[art]]="01",tabDaten[[#This Row],[art]]="60",tabDaten[[#This Row],[art]]="61"),"0 Verwaltungshaushalt","1 Vermögenshaushalt")</f>
        <v>0 Verwaltungshaushalt</v>
      </c>
      <c r="D2985" s="19" t="str">
        <f>VLOOKUP(tabDaten[[#This Row],[art]],tabKontenart[],2,FALSE)</f>
        <v>01 Ausgaben VerwaltungsHH</v>
      </c>
      <c r="E2985" s="19" t="str">
        <f>LEFT(tabDaten[[#This Row],[Gld]],1) &amp; "    " &amp;VLOOKUP((tabDaten[[#This Row],[MandNr]]&amp;"x"&amp;LEFT(tabDaten[[#This Row],[Gld]],1)),tabGliederung[],2,FALSE)</f>
        <v xml:space="preserve">6    Bau- und Wohnungswesen, Verkehr </v>
      </c>
      <c r="F2985" s="19" t="str">
        <f>LEFT(tabDaten[[#This Row],[Gld]],2) &amp; "    " &amp;VLOOKUP((tabDaten[[#This Row],[MandNr]]&amp;"x"&amp;LEFT(tabDaten[[#This Row],[Gld]],2)),tabGliederung[],2,FALSE)</f>
        <v xml:space="preserve">60    Bauverwaltung </v>
      </c>
      <c r="G298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602    Tiefbauverwaltung </v>
      </c>
      <c r="H2985" s="19" t="str">
        <f>LEFT(tabDaten[[#This Row],[Gld]],4) &amp; "    " &amp;VLOOKUP((tabDaten[[#This Row],[MandNr]]&amp;"x"&amp;LEFT(tabDaten[[#This Row],[Gld]],4)),tabGliederung[],2,FALSE)</f>
        <v xml:space="preserve">6020    Tiefbauverwaltung </v>
      </c>
      <c r="I2985" s="19" t="str">
        <f>IF(OR(LEFT(tabDaten[[#This Row],[Grp]],1)*1=3,LEFT(tabDaten[[#This Row],[Grp]],1)*1=9),LEFT(tabDaten[[#This Row],[Grp]],2),LEFT(tabDaten[[#This Row],[Grp]],1))</f>
        <v>6</v>
      </c>
      <c r="J2985" s="19" t="str">
        <f>VLOOKUP(tabDaten[[#This Row],[GrpKurz]],tabGruppierung[],2,FALSE)</f>
        <v>A   Sächlicher Verwaltungs- und Betriebsaufwand</v>
      </c>
      <c r="K298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6020-679000/10    Bauhof   </v>
      </c>
      <c r="L2985" s="20">
        <f>IF(OR(tabDaten[[#This Row],[art]]="00",tabDaten[[#This Row],[art]]="10"),tabDaten[[#This Row],[Plan]],tabDaten[[#This Row],[Plan]]*-1)</f>
        <v>0</v>
      </c>
      <c r="M2985" s="21">
        <f>IF(OR(tabDaten[[#This Row],[art]]="00",tabDaten[[#This Row],[art]]="10",tabDaten[[#This Row],[art]]="60",tabDaten[[#This Row],[art]]="70"),tabDaten[[#This Row],[Rechnung]],tabDaten[[#This Row],[Rechnung]]*-1)</f>
        <v>-283.92</v>
      </c>
      <c r="N2985" s="44">
        <v>1</v>
      </c>
      <c r="O2985" s="45" t="s">
        <v>1336</v>
      </c>
      <c r="P2985" s="45" t="s">
        <v>1333</v>
      </c>
      <c r="Q2985" s="45" t="s">
        <v>1728</v>
      </c>
      <c r="R2985" s="45" t="s">
        <v>1024</v>
      </c>
      <c r="S2985" s="45" t="s">
        <v>1546</v>
      </c>
      <c r="T2985" s="44" t="s">
        <v>1924</v>
      </c>
      <c r="U2985" s="46">
        <v>0</v>
      </c>
      <c r="V2985" s="46">
        <v>283.92</v>
      </c>
    </row>
    <row r="2986" spans="2:22" x14ac:dyDescent="0.2">
      <c r="B2986" s="19" t="str">
        <f>IF(tabDaten[[#This Row],[MandNr]]="","Fehler",IF(tabDaten[[#This Row],[MandNr]]=1,"1 Stadt Bad Rappenau","2 Eigenbetrieb Stadtenwässerung"))</f>
        <v>1 Stadt Bad Rappenau</v>
      </c>
      <c r="C2986" s="19" t="str">
        <f>IF(OR(tabDaten[[#This Row],[art]]="00",tabDaten[[#This Row],[art]]="01",tabDaten[[#This Row],[art]]="60",tabDaten[[#This Row],[art]]="61"),"0 Verwaltungshaushalt","1 Vermögenshaushalt")</f>
        <v>0 Verwaltungshaushalt</v>
      </c>
      <c r="D2986" s="19" t="str">
        <f>VLOOKUP(tabDaten[[#This Row],[art]],tabKontenart[],2,FALSE)</f>
        <v>01 Ausgaben VerwaltungsHH</v>
      </c>
      <c r="E2986" s="19" t="str">
        <f>LEFT(tabDaten[[#This Row],[Gld]],1) &amp; "    " &amp;VLOOKUP((tabDaten[[#This Row],[MandNr]]&amp;"x"&amp;LEFT(tabDaten[[#This Row],[Gld]],1)),tabGliederung[],2,FALSE)</f>
        <v xml:space="preserve">6    Bau- und Wohnungswesen, Verkehr </v>
      </c>
      <c r="F2986" s="19" t="str">
        <f>LEFT(tabDaten[[#This Row],[Gld]],2) &amp; "    " &amp;VLOOKUP((tabDaten[[#This Row],[MandNr]]&amp;"x"&amp;LEFT(tabDaten[[#This Row],[Gld]],2)),tabGliederung[],2,FALSE)</f>
        <v xml:space="preserve">61    Städteplanung, Vermessung, Bauordnung </v>
      </c>
      <c r="G298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986" s="19" t="str">
        <f>LEFT(tabDaten[[#This Row],[Gld]],4) &amp; "    " &amp;VLOOKUP((tabDaten[[#This Row],[MandNr]]&amp;"x"&amp;LEFT(tabDaten[[#This Row],[Gld]],4)),tabGliederung[],2,FALSE)</f>
        <v xml:space="preserve">6100    Städteplanung, Vermessung, Bauordnung </v>
      </c>
      <c r="I2986" s="19" t="str">
        <f>IF(OR(LEFT(tabDaten[[#This Row],[Grp]],1)*1=3,LEFT(tabDaten[[#This Row],[Grp]],1)*1=9),LEFT(tabDaten[[#This Row],[Grp]],2),LEFT(tabDaten[[#This Row],[Grp]],1))</f>
        <v>5</v>
      </c>
      <c r="J2986" s="19" t="str">
        <f>VLOOKUP(tabDaten[[#This Row],[GrpKurz]],tabGruppierung[],2,FALSE)</f>
        <v>A   Sächlicher Verwaltungs- und Betriebsaufwand</v>
      </c>
      <c r="K298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6100-550000/10    Treibstoffe   </v>
      </c>
      <c r="L2986" s="20">
        <f>IF(OR(tabDaten[[#This Row],[art]]="00",tabDaten[[#This Row],[art]]="10"),tabDaten[[#This Row],[Plan]],tabDaten[[#This Row],[Plan]]*-1)</f>
        <v>0</v>
      </c>
      <c r="M2986" s="21">
        <f>IF(OR(tabDaten[[#This Row],[art]]="00",tabDaten[[#This Row],[art]]="10",tabDaten[[#This Row],[art]]="60",tabDaten[[#This Row],[art]]="70"),tabDaten[[#This Row],[Rechnung]],tabDaten[[#This Row],[Rechnung]]*-1)</f>
        <v>-988.84</v>
      </c>
      <c r="N2986" s="44">
        <v>1</v>
      </c>
      <c r="O2986" s="45" t="s">
        <v>1336</v>
      </c>
      <c r="P2986" s="45" t="s">
        <v>1337</v>
      </c>
      <c r="Q2986" s="45" t="s">
        <v>1716</v>
      </c>
      <c r="R2986" s="45" t="s">
        <v>1024</v>
      </c>
      <c r="S2986" s="45" t="s">
        <v>1546</v>
      </c>
      <c r="T2986" s="44" t="s">
        <v>1918</v>
      </c>
      <c r="U2986" s="46">
        <v>0</v>
      </c>
      <c r="V2986" s="46">
        <v>988.84</v>
      </c>
    </row>
    <row r="2987" spans="2:22" x14ac:dyDescent="0.2">
      <c r="B2987" s="19" t="str">
        <f>IF(tabDaten[[#This Row],[MandNr]]="","Fehler",IF(tabDaten[[#This Row],[MandNr]]=1,"1 Stadt Bad Rappenau","2 Eigenbetrieb Stadtenwässerung"))</f>
        <v>1 Stadt Bad Rappenau</v>
      </c>
      <c r="C2987" s="19" t="str">
        <f>IF(OR(tabDaten[[#This Row],[art]]="00",tabDaten[[#This Row],[art]]="01",tabDaten[[#This Row],[art]]="60",tabDaten[[#This Row],[art]]="61"),"0 Verwaltungshaushalt","1 Vermögenshaushalt")</f>
        <v>0 Verwaltungshaushalt</v>
      </c>
      <c r="D2987" s="19" t="str">
        <f>VLOOKUP(tabDaten[[#This Row],[art]],tabKontenart[],2,FALSE)</f>
        <v>01 Ausgaben VerwaltungsHH</v>
      </c>
      <c r="E2987" s="19" t="str">
        <f>LEFT(tabDaten[[#This Row],[Gld]],1) &amp; "    " &amp;VLOOKUP((tabDaten[[#This Row],[MandNr]]&amp;"x"&amp;LEFT(tabDaten[[#This Row],[Gld]],1)),tabGliederung[],2,FALSE)</f>
        <v xml:space="preserve">6    Bau- und Wohnungswesen, Verkehr </v>
      </c>
      <c r="F2987" s="19" t="str">
        <f>LEFT(tabDaten[[#This Row],[Gld]],2) &amp; "    " &amp;VLOOKUP((tabDaten[[#This Row],[MandNr]]&amp;"x"&amp;LEFT(tabDaten[[#This Row],[Gld]],2)),tabGliederung[],2,FALSE)</f>
        <v xml:space="preserve">61    Städteplanung, Vermessung, Bauordnung </v>
      </c>
      <c r="G298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987" s="19" t="str">
        <f>LEFT(tabDaten[[#This Row],[Gld]],4) &amp; "    " &amp;VLOOKUP((tabDaten[[#This Row],[MandNr]]&amp;"x"&amp;LEFT(tabDaten[[#This Row],[Gld]],4)),tabGliederung[],2,FALSE)</f>
        <v xml:space="preserve">6100    Städteplanung, Vermessung, Bauordnung </v>
      </c>
      <c r="I2987" s="19" t="str">
        <f>IF(OR(LEFT(tabDaten[[#This Row],[Grp]],1)*1=3,LEFT(tabDaten[[#This Row],[Grp]],1)*1=9),LEFT(tabDaten[[#This Row],[Grp]],2),LEFT(tabDaten[[#This Row],[Grp]],1))</f>
        <v>5</v>
      </c>
      <c r="J2987" s="19" t="str">
        <f>VLOOKUP(tabDaten[[#This Row],[GrpKurz]],tabGruppierung[],2,FALSE)</f>
        <v>A   Sächlicher Verwaltungs- und Betriebsaufwand</v>
      </c>
      <c r="K298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6100-550000/20    Instandhaltung/Reparaturen   </v>
      </c>
      <c r="L2987" s="20">
        <f>IF(OR(tabDaten[[#This Row],[art]]="00",tabDaten[[#This Row],[art]]="10"),tabDaten[[#This Row],[Plan]],tabDaten[[#This Row],[Plan]]*-1)</f>
        <v>0</v>
      </c>
      <c r="M2987" s="21">
        <f>IF(OR(tabDaten[[#This Row],[art]]="00",tabDaten[[#This Row],[art]]="10",tabDaten[[#This Row],[art]]="60",tabDaten[[#This Row],[art]]="70"),tabDaten[[#This Row],[Rechnung]],tabDaten[[#This Row],[Rechnung]]*-1)</f>
        <v>-624.14</v>
      </c>
      <c r="N2987" s="44">
        <v>1</v>
      </c>
      <c r="O2987" s="45" t="s">
        <v>1336</v>
      </c>
      <c r="P2987" s="45" t="s">
        <v>1337</v>
      </c>
      <c r="Q2987" s="45" t="s">
        <v>1716</v>
      </c>
      <c r="R2987" s="45" t="s">
        <v>1058</v>
      </c>
      <c r="S2987" s="45" t="s">
        <v>1546</v>
      </c>
      <c r="T2987" s="44" t="s">
        <v>1926</v>
      </c>
      <c r="U2987" s="46">
        <v>0</v>
      </c>
      <c r="V2987" s="46">
        <v>624.14</v>
      </c>
    </row>
    <row r="2988" spans="2:22" x14ac:dyDescent="0.2">
      <c r="B2988" s="19" t="str">
        <f>IF(tabDaten[[#This Row],[MandNr]]="","Fehler",IF(tabDaten[[#This Row],[MandNr]]=1,"1 Stadt Bad Rappenau","2 Eigenbetrieb Stadtenwässerung"))</f>
        <v>1 Stadt Bad Rappenau</v>
      </c>
      <c r="C2988" s="19" t="str">
        <f>IF(OR(tabDaten[[#This Row],[art]]="00",tabDaten[[#This Row],[art]]="01",tabDaten[[#This Row],[art]]="60",tabDaten[[#This Row],[art]]="61"),"0 Verwaltungshaushalt","1 Vermögenshaushalt")</f>
        <v>0 Verwaltungshaushalt</v>
      </c>
      <c r="D2988" s="19" t="str">
        <f>VLOOKUP(tabDaten[[#This Row],[art]],tabKontenart[],2,FALSE)</f>
        <v>01 Ausgaben VerwaltungsHH</v>
      </c>
      <c r="E2988" s="19" t="str">
        <f>LEFT(tabDaten[[#This Row],[Gld]],1) &amp; "    " &amp;VLOOKUP((tabDaten[[#This Row],[MandNr]]&amp;"x"&amp;LEFT(tabDaten[[#This Row],[Gld]],1)),tabGliederung[],2,FALSE)</f>
        <v xml:space="preserve">6    Bau- und Wohnungswesen, Verkehr </v>
      </c>
      <c r="F2988" s="19" t="str">
        <f>LEFT(tabDaten[[#This Row],[Gld]],2) &amp; "    " &amp;VLOOKUP((tabDaten[[#This Row],[MandNr]]&amp;"x"&amp;LEFT(tabDaten[[#This Row],[Gld]],2)),tabGliederung[],2,FALSE)</f>
        <v xml:space="preserve">61    Städteplanung, Vermessung, Bauordnung </v>
      </c>
      <c r="G298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988" s="19" t="str">
        <f>LEFT(tabDaten[[#This Row],[Gld]],4) &amp; "    " &amp;VLOOKUP((tabDaten[[#This Row],[MandNr]]&amp;"x"&amp;LEFT(tabDaten[[#This Row],[Gld]],4)),tabGliederung[],2,FALSE)</f>
        <v xml:space="preserve">6100    Städteplanung, Vermessung, Bauordnung </v>
      </c>
      <c r="I2988" s="19" t="str">
        <f>IF(OR(LEFT(tabDaten[[#This Row],[Grp]],1)*1=3,LEFT(tabDaten[[#This Row],[Grp]],1)*1=9),LEFT(tabDaten[[#This Row],[Grp]],2),LEFT(tabDaten[[#This Row],[Grp]],1))</f>
        <v>5</v>
      </c>
      <c r="J2988" s="19" t="str">
        <f>VLOOKUP(tabDaten[[#This Row],[GrpKurz]],tabGruppierung[],2,FALSE)</f>
        <v>A   Sächlicher Verwaltungs- und Betriebsaufwand</v>
      </c>
      <c r="K298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6100-550000/30    Steuern und Versicherungen   </v>
      </c>
      <c r="L2988" s="20">
        <f>IF(OR(tabDaten[[#This Row],[art]]="00",tabDaten[[#This Row],[art]]="10"),tabDaten[[#This Row],[Plan]],tabDaten[[#This Row],[Plan]]*-1)</f>
        <v>0</v>
      </c>
      <c r="M2988" s="21">
        <f>IF(OR(tabDaten[[#This Row],[art]]="00",tabDaten[[#This Row],[art]]="10",tabDaten[[#This Row],[art]]="60",tabDaten[[#This Row],[art]]="70"),tabDaten[[#This Row],[Rechnung]],tabDaten[[#This Row],[Rechnung]]*-1)</f>
        <v>-416.52</v>
      </c>
      <c r="N2988" s="44">
        <v>1</v>
      </c>
      <c r="O2988" s="45" t="s">
        <v>1336</v>
      </c>
      <c r="P2988" s="45" t="s">
        <v>1337</v>
      </c>
      <c r="Q2988" s="45" t="s">
        <v>1716</v>
      </c>
      <c r="R2988" s="45" t="s">
        <v>1111</v>
      </c>
      <c r="S2988" s="45" t="s">
        <v>1546</v>
      </c>
      <c r="T2988" s="44" t="s">
        <v>260</v>
      </c>
      <c r="U2988" s="46">
        <v>0</v>
      </c>
      <c r="V2988" s="46">
        <v>416.52</v>
      </c>
    </row>
    <row r="2989" spans="2:22" x14ac:dyDescent="0.2">
      <c r="B2989" s="19" t="str">
        <f>IF(tabDaten[[#This Row],[MandNr]]="","Fehler",IF(tabDaten[[#This Row],[MandNr]]=1,"1 Stadt Bad Rappenau","2 Eigenbetrieb Stadtenwässerung"))</f>
        <v>1 Stadt Bad Rappenau</v>
      </c>
      <c r="C2989" s="19" t="str">
        <f>IF(OR(tabDaten[[#This Row],[art]]="00",tabDaten[[#This Row],[art]]="01",tabDaten[[#This Row],[art]]="60",tabDaten[[#This Row],[art]]="61"),"0 Verwaltungshaushalt","1 Vermögenshaushalt")</f>
        <v>0 Verwaltungshaushalt</v>
      </c>
      <c r="D2989" s="19" t="str">
        <f>VLOOKUP(tabDaten[[#This Row],[art]],tabKontenart[],2,FALSE)</f>
        <v>01 Ausgaben VerwaltungsHH</v>
      </c>
      <c r="E2989" s="19" t="str">
        <f>LEFT(tabDaten[[#This Row],[Gld]],1) &amp; "    " &amp;VLOOKUP((tabDaten[[#This Row],[MandNr]]&amp;"x"&amp;LEFT(tabDaten[[#This Row],[Gld]],1)),tabGliederung[],2,FALSE)</f>
        <v xml:space="preserve">6    Bau- und Wohnungswesen, Verkehr </v>
      </c>
      <c r="F2989" s="19" t="str">
        <f>LEFT(tabDaten[[#This Row],[Gld]],2) &amp; "    " &amp;VLOOKUP((tabDaten[[#This Row],[MandNr]]&amp;"x"&amp;LEFT(tabDaten[[#This Row],[Gld]],2)),tabGliederung[],2,FALSE)</f>
        <v xml:space="preserve">61    Städteplanung, Vermessung, Bauordnung </v>
      </c>
      <c r="G298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989" s="19" t="str">
        <f>LEFT(tabDaten[[#This Row],[Gld]],4) &amp; "    " &amp;VLOOKUP((tabDaten[[#This Row],[MandNr]]&amp;"x"&amp;LEFT(tabDaten[[#This Row],[Gld]],4)),tabGliederung[],2,FALSE)</f>
        <v xml:space="preserve">6100    Städteplanung, Vermessung, Bauordnung </v>
      </c>
      <c r="I2989" s="19" t="str">
        <f>IF(OR(LEFT(tabDaten[[#This Row],[Grp]],1)*1=3,LEFT(tabDaten[[#This Row],[Grp]],1)*1=9),LEFT(tabDaten[[#This Row],[Grp]],2),LEFT(tabDaten[[#This Row],[Grp]],1))</f>
        <v>6</v>
      </c>
      <c r="J2989" s="19" t="str">
        <f>VLOOKUP(tabDaten[[#This Row],[GrpKurz]],tabGruppierung[],2,FALSE)</f>
        <v>A   Sächlicher Verwaltungs- und Betriebsaufwand</v>
      </c>
      <c r="K298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6100-650000/10    Bücher und Zeitschriften   </v>
      </c>
      <c r="L2989" s="20">
        <f>IF(OR(tabDaten[[#This Row],[art]]="00",tabDaten[[#This Row],[art]]="10"),tabDaten[[#This Row],[Plan]],tabDaten[[#This Row],[Plan]]*-1)</f>
        <v>0</v>
      </c>
      <c r="M2989" s="21">
        <f>IF(OR(tabDaten[[#This Row],[art]]="00",tabDaten[[#This Row],[art]]="10",tabDaten[[#This Row],[art]]="60",tabDaten[[#This Row],[art]]="70"),tabDaten[[#This Row],[Rechnung]],tabDaten[[#This Row],[Rechnung]]*-1)</f>
        <v>-860.99</v>
      </c>
      <c r="N2989" s="44">
        <v>1</v>
      </c>
      <c r="O2989" s="45" t="s">
        <v>1336</v>
      </c>
      <c r="P2989" s="45" t="s">
        <v>1337</v>
      </c>
      <c r="Q2989" s="45" t="s">
        <v>1724</v>
      </c>
      <c r="R2989" s="45" t="s">
        <v>1024</v>
      </c>
      <c r="S2989" s="45" t="s">
        <v>1546</v>
      </c>
      <c r="T2989" s="44" t="s">
        <v>1919</v>
      </c>
      <c r="U2989" s="46">
        <v>0</v>
      </c>
      <c r="V2989" s="46">
        <v>860.99</v>
      </c>
    </row>
    <row r="2990" spans="2:22" x14ac:dyDescent="0.2">
      <c r="B2990" s="19" t="str">
        <f>IF(tabDaten[[#This Row],[MandNr]]="","Fehler",IF(tabDaten[[#This Row],[MandNr]]=1,"1 Stadt Bad Rappenau","2 Eigenbetrieb Stadtenwässerung"))</f>
        <v>1 Stadt Bad Rappenau</v>
      </c>
      <c r="C2990" s="19" t="str">
        <f>IF(OR(tabDaten[[#This Row],[art]]="00",tabDaten[[#This Row],[art]]="01",tabDaten[[#This Row],[art]]="60",tabDaten[[#This Row],[art]]="61"),"0 Verwaltungshaushalt","1 Vermögenshaushalt")</f>
        <v>0 Verwaltungshaushalt</v>
      </c>
      <c r="D2990" s="19" t="str">
        <f>VLOOKUP(tabDaten[[#This Row],[art]],tabKontenart[],2,FALSE)</f>
        <v>01 Ausgaben VerwaltungsHH</v>
      </c>
      <c r="E2990" s="19" t="str">
        <f>LEFT(tabDaten[[#This Row],[Gld]],1) &amp; "    " &amp;VLOOKUP((tabDaten[[#This Row],[MandNr]]&amp;"x"&amp;LEFT(tabDaten[[#This Row],[Gld]],1)),tabGliederung[],2,FALSE)</f>
        <v xml:space="preserve">6    Bau- und Wohnungswesen, Verkehr </v>
      </c>
      <c r="F2990" s="19" t="str">
        <f>LEFT(tabDaten[[#This Row],[Gld]],2) &amp; "    " &amp;VLOOKUP((tabDaten[[#This Row],[MandNr]]&amp;"x"&amp;LEFT(tabDaten[[#This Row],[Gld]],2)),tabGliederung[],2,FALSE)</f>
        <v xml:space="preserve">61    Städteplanung, Vermessung, Bauordnung </v>
      </c>
      <c r="G299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990" s="19" t="str">
        <f>LEFT(tabDaten[[#This Row],[Gld]],4) &amp; "    " &amp;VLOOKUP((tabDaten[[#This Row],[MandNr]]&amp;"x"&amp;LEFT(tabDaten[[#This Row],[Gld]],4)),tabGliederung[],2,FALSE)</f>
        <v xml:space="preserve">6100    Städteplanung, Vermessung, Bauordnung </v>
      </c>
      <c r="I2990" s="19" t="str">
        <f>IF(OR(LEFT(tabDaten[[#This Row],[Grp]],1)*1=3,LEFT(tabDaten[[#This Row],[Grp]],1)*1=9),LEFT(tabDaten[[#This Row],[Grp]],2),LEFT(tabDaten[[#This Row],[Grp]],1))</f>
        <v>6</v>
      </c>
      <c r="J2990" s="19" t="str">
        <f>VLOOKUP(tabDaten[[#This Row],[GrpKurz]],tabGruppierung[],2,FALSE)</f>
        <v>A   Sächlicher Verwaltungs- und Betriebsaufwand</v>
      </c>
      <c r="K299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6100-650000/40    Dienstreisen   </v>
      </c>
      <c r="L2990" s="20">
        <f>IF(OR(tabDaten[[#This Row],[art]]="00",tabDaten[[#This Row],[art]]="10"),tabDaten[[#This Row],[Plan]],tabDaten[[#This Row],[Plan]]*-1)</f>
        <v>0</v>
      </c>
      <c r="M2990" s="21">
        <f>IF(OR(tabDaten[[#This Row],[art]]="00",tabDaten[[#This Row],[art]]="10",tabDaten[[#This Row],[art]]="60",tabDaten[[#This Row],[art]]="70"),tabDaten[[#This Row],[Rechnung]],tabDaten[[#This Row],[Rechnung]]*-1)</f>
        <v>-602.94000000000005</v>
      </c>
      <c r="N2990" s="44">
        <v>1</v>
      </c>
      <c r="O2990" s="45" t="s">
        <v>1336</v>
      </c>
      <c r="P2990" s="45" t="s">
        <v>1337</v>
      </c>
      <c r="Q2990" s="45" t="s">
        <v>1724</v>
      </c>
      <c r="R2990" s="45" t="s">
        <v>1145</v>
      </c>
      <c r="S2990" s="45" t="s">
        <v>1546</v>
      </c>
      <c r="T2990" s="44" t="s">
        <v>1922</v>
      </c>
      <c r="U2990" s="46">
        <v>0</v>
      </c>
      <c r="V2990" s="46">
        <v>602.94000000000005</v>
      </c>
    </row>
    <row r="2991" spans="2:22" x14ac:dyDescent="0.2">
      <c r="B2991" s="19" t="str">
        <f>IF(tabDaten[[#This Row],[MandNr]]="","Fehler",IF(tabDaten[[#This Row],[MandNr]]=1,"1 Stadt Bad Rappenau","2 Eigenbetrieb Stadtenwässerung"))</f>
        <v>1 Stadt Bad Rappenau</v>
      </c>
      <c r="C2991" s="19" t="str">
        <f>IF(OR(tabDaten[[#This Row],[art]]="00",tabDaten[[#This Row],[art]]="01",tabDaten[[#This Row],[art]]="60",tabDaten[[#This Row],[art]]="61"),"0 Verwaltungshaushalt","1 Vermögenshaushalt")</f>
        <v>0 Verwaltungshaushalt</v>
      </c>
      <c r="D2991" s="19" t="str">
        <f>VLOOKUP(tabDaten[[#This Row],[art]],tabKontenart[],2,FALSE)</f>
        <v>01 Ausgaben VerwaltungsHH</v>
      </c>
      <c r="E2991" s="19" t="str">
        <f>LEFT(tabDaten[[#This Row],[Gld]],1) &amp; "    " &amp;VLOOKUP((tabDaten[[#This Row],[MandNr]]&amp;"x"&amp;LEFT(tabDaten[[#This Row],[Gld]],1)),tabGliederung[],2,FALSE)</f>
        <v xml:space="preserve">6    Bau- und Wohnungswesen, Verkehr </v>
      </c>
      <c r="F2991" s="19" t="str">
        <f>LEFT(tabDaten[[#This Row],[Gld]],2) &amp; "    " &amp;VLOOKUP((tabDaten[[#This Row],[MandNr]]&amp;"x"&amp;LEFT(tabDaten[[#This Row],[Gld]],2)),tabGliederung[],2,FALSE)</f>
        <v xml:space="preserve">61    Städteplanung, Vermessung, Bauordnung </v>
      </c>
      <c r="G299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61    Städteplanung, Vermessung, Bauordnung </v>
      </c>
      <c r="H2991" s="19" t="str">
        <f>LEFT(tabDaten[[#This Row],[Gld]],4) &amp; "    " &amp;VLOOKUP((tabDaten[[#This Row],[MandNr]]&amp;"x"&amp;LEFT(tabDaten[[#This Row],[Gld]],4)),tabGliederung[],2,FALSE)</f>
        <v xml:space="preserve">6100    Städteplanung, Vermessung, Bauordnung </v>
      </c>
      <c r="I2991" s="19" t="str">
        <f>IF(OR(LEFT(tabDaten[[#This Row],[Grp]],1)*1=3,LEFT(tabDaten[[#This Row],[Grp]],1)*1=9),LEFT(tabDaten[[#This Row],[Grp]],2),LEFT(tabDaten[[#This Row],[Grp]],1))</f>
        <v>6</v>
      </c>
      <c r="J2991" s="19" t="str">
        <f>VLOOKUP(tabDaten[[#This Row],[GrpKurz]],tabGruppierung[],2,FALSE)</f>
        <v>A   Sächlicher Verwaltungs- und Betriebsaufwand</v>
      </c>
      <c r="K299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6100-650000/80    sonstige Geschäftsausgaben   </v>
      </c>
      <c r="L2991" s="20">
        <f>IF(OR(tabDaten[[#This Row],[art]]="00",tabDaten[[#This Row],[art]]="10"),tabDaten[[#This Row],[Plan]],tabDaten[[#This Row],[Plan]]*-1)</f>
        <v>0</v>
      </c>
      <c r="M2991" s="21">
        <f>IF(OR(tabDaten[[#This Row],[art]]="00",tabDaten[[#This Row],[art]]="10",tabDaten[[#This Row],[art]]="60",tabDaten[[#This Row],[art]]="70"),tabDaten[[#This Row],[Rechnung]],tabDaten[[#This Row],[Rechnung]]*-1)</f>
        <v>-1249.27</v>
      </c>
      <c r="N2991" s="44">
        <v>1</v>
      </c>
      <c r="O2991" s="45" t="s">
        <v>1336</v>
      </c>
      <c r="P2991" s="45" t="s">
        <v>1337</v>
      </c>
      <c r="Q2991" s="45" t="s">
        <v>1724</v>
      </c>
      <c r="R2991" s="45" t="s">
        <v>1425</v>
      </c>
      <c r="S2991" s="45" t="s">
        <v>1546</v>
      </c>
      <c r="T2991" s="44" t="s">
        <v>1921</v>
      </c>
      <c r="U2991" s="46">
        <v>0</v>
      </c>
      <c r="V2991" s="46">
        <v>1249.27</v>
      </c>
    </row>
    <row r="2992" spans="2:22" x14ac:dyDescent="0.2">
      <c r="B2992" s="19" t="str">
        <f>IF(tabDaten[[#This Row],[MandNr]]="","Fehler",IF(tabDaten[[#This Row],[MandNr]]=1,"1 Stadt Bad Rappenau","2 Eigenbetrieb Stadtenwässerung"))</f>
        <v>1 Stadt Bad Rappenau</v>
      </c>
      <c r="C2992" s="19" t="str">
        <f>IF(OR(tabDaten[[#This Row],[art]]="00",tabDaten[[#This Row],[art]]="01",tabDaten[[#This Row],[art]]="60",tabDaten[[#This Row],[art]]="61"),"0 Verwaltungshaushalt","1 Vermögenshaushalt")</f>
        <v>0 Verwaltungshaushalt</v>
      </c>
      <c r="D2992" s="19" t="str">
        <f>VLOOKUP(tabDaten[[#This Row],[art]],tabKontenart[],2,FALSE)</f>
        <v>01 Ausgaben VerwaltungsHH</v>
      </c>
      <c r="E2992" s="19" t="str">
        <f>LEFT(tabDaten[[#This Row],[Gld]],1) &amp; "    " &amp;VLOOKUP((tabDaten[[#This Row],[MandNr]]&amp;"x"&amp;LEFT(tabDaten[[#This Row],[Gld]],1)),tabGliederung[],2,FALSE)</f>
        <v xml:space="preserve">6    Bau- und Wohnungswesen, Verkehr </v>
      </c>
      <c r="F2992" s="19" t="str">
        <f>LEFT(tabDaten[[#This Row],[Gld]],2) &amp; "    " &amp;VLOOKUP((tabDaten[[#This Row],[MandNr]]&amp;"x"&amp;LEFT(tabDaten[[#This Row],[Gld]],2)),tabGliederung[],2,FALSE)</f>
        <v xml:space="preserve">63    Gemeindestraßen </v>
      </c>
      <c r="G299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2992" s="19" t="str">
        <f>LEFT(tabDaten[[#This Row],[Gld]],4) &amp; "    " &amp;VLOOKUP((tabDaten[[#This Row],[MandNr]]&amp;"x"&amp;LEFT(tabDaten[[#This Row],[Gld]],4)),tabGliederung[],2,FALSE)</f>
        <v xml:space="preserve">6300    Gemeindestraßen </v>
      </c>
      <c r="I2992" s="19" t="str">
        <f>IF(OR(LEFT(tabDaten[[#This Row],[Grp]],1)*1=3,LEFT(tabDaten[[#This Row],[Grp]],1)*1=9),LEFT(tabDaten[[#This Row],[Grp]],2),LEFT(tabDaten[[#This Row],[Grp]],1))</f>
        <v>6</v>
      </c>
      <c r="J2992" s="19" t="str">
        <f>VLOOKUP(tabDaten[[#This Row],[GrpKurz]],tabGruppierung[],2,FALSE)</f>
        <v>A   Sächlicher Verwaltungs- und Betriebsaufwand</v>
      </c>
      <c r="K299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6300-679000/10    Bauhof   </v>
      </c>
      <c r="L2992" s="20">
        <f>IF(OR(tabDaten[[#This Row],[art]]="00",tabDaten[[#This Row],[art]]="10"),tabDaten[[#This Row],[Plan]],tabDaten[[#This Row],[Plan]]*-1)</f>
        <v>0</v>
      </c>
      <c r="M2992" s="21">
        <f>IF(OR(tabDaten[[#This Row],[art]]="00",tabDaten[[#This Row],[art]]="10",tabDaten[[#This Row],[art]]="60",tabDaten[[#This Row],[art]]="70"),tabDaten[[#This Row],[Rechnung]],tabDaten[[#This Row],[Rechnung]]*-1)</f>
        <v>-453136.97</v>
      </c>
      <c r="N2992" s="44">
        <v>1</v>
      </c>
      <c r="O2992" s="45" t="s">
        <v>1336</v>
      </c>
      <c r="P2992" s="45" t="s">
        <v>1348</v>
      </c>
      <c r="Q2992" s="45" t="s">
        <v>1728</v>
      </c>
      <c r="R2992" s="45" t="s">
        <v>1024</v>
      </c>
      <c r="S2992" s="45" t="s">
        <v>1546</v>
      </c>
      <c r="T2992" s="44" t="s">
        <v>1924</v>
      </c>
      <c r="U2992" s="46">
        <v>0</v>
      </c>
      <c r="V2992" s="46">
        <v>453136.97</v>
      </c>
    </row>
    <row r="2993" spans="2:22" x14ac:dyDescent="0.2">
      <c r="B2993" s="19" t="str">
        <f>IF(tabDaten[[#This Row],[MandNr]]="","Fehler",IF(tabDaten[[#This Row],[MandNr]]=1,"1 Stadt Bad Rappenau","2 Eigenbetrieb Stadtenwässerung"))</f>
        <v>1 Stadt Bad Rappenau</v>
      </c>
      <c r="C2993" s="19" t="str">
        <f>IF(OR(tabDaten[[#This Row],[art]]="00",tabDaten[[#This Row],[art]]="01",tabDaten[[#This Row],[art]]="60",tabDaten[[#This Row],[art]]="61"),"0 Verwaltungshaushalt","1 Vermögenshaushalt")</f>
        <v>0 Verwaltungshaushalt</v>
      </c>
      <c r="D2993" s="19" t="str">
        <f>VLOOKUP(tabDaten[[#This Row],[art]],tabKontenart[],2,FALSE)</f>
        <v>01 Ausgaben VerwaltungsHH</v>
      </c>
      <c r="E2993" s="19" t="str">
        <f>LEFT(tabDaten[[#This Row],[Gld]],1) &amp; "    " &amp;VLOOKUP((tabDaten[[#This Row],[MandNr]]&amp;"x"&amp;LEFT(tabDaten[[#This Row],[Gld]],1)),tabGliederung[],2,FALSE)</f>
        <v xml:space="preserve">6    Bau- und Wohnungswesen, Verkehr </v>
      </c>
      <c r="F2993" s="19" t="str">
        <f>LEFT(tabDaten[[#This Row],[Gld]],2) &amp; "    " &amp;VLOOKUP((tabDaten[[#This Row],[MandNr]]&amp;"x"&amp;LEFT(tabDaten[[#This Row],[Gld]],2)),tabGliederung[],2,FALSE)</f>
        <v xml:space="preserve">67    Straßenbeleuchtung und Reinigung </v>
      </c>
      <c r="G299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    Straßenbeleuchtung und Reinigung </v>
      </c>
      <c r="H2993" s="19" t="str">
        <f>LEFT(tabDaten[[#This Row],[Gld]],4) &amp; "    " &amp;VLOOKUP((tabDaten[[#This Row],[MandNr]]&amp;"x"&amp;LEFT(tabDaten[[#This Row],[Gld]],4)),tabGliederung[],2,FALSE)</f>
        <v xml:space="preserve">6700    Straßenbeleuchtung </v>
      </c>
      <c r="I2993" s="19" t="str">
        <f>IF(OR(LEFT(tabDaten[[#This Row],[Grp]],1)*1=3,LEFT(tabDaten[[#This Row],[Grp]],1)*1=9),LEFT(tabDaten[[#This Row],[Grp]],2),LEFT(tabDaten[[#This Row],[Grp]],1))</f>
        <v>6</v>
      </c>
      <c r="J2993" s="19" t="str">
        <f>VLOOKUP(tabDaten[[#This Row],[GrpKurz]],tabGruppierung[],2,FALSE)</f>
        <v>A   Sächlicher Verwaltungs- und Betriebsaufwand</v>
      </c>
      <c r="K299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6700-679000/10    Bauhof   </v>
      </c>
      <c r="L2993" s="20">
        <f>IF(OR(tabDaten[[#This Row],[art]]="00",tabDaten[[#This Row],[art]]="10"),tabDaten[[#This Row],[Plan]],tabDaten[[#This Row],[Plan]]*-1)</f>
        <v>0</v>
      </c>
      <c r="M2993" s="21">
        <f>IF(OR(tabDaten[[#This Row],[art]]="00",tabDaten[[#This Row],[art]]="10",tabDaten[[#This Row],[art]]="60",tabDaten[[#This Row],[art]]="70"),tabDaten[[#This Row],[Rechnung]],tabDaten[[#This Row],[Rechnung]]*-1)</f>
        <v>-14763.86</v>
      </c>
      <c r="N2993" s="44">
        <v>1</v>
      </c>
      <c r="O2993" s="45" t="s">
        <v>1336</v>
      </c>
      <c r="P2993" s="45" t="s">
        <v>1353</v>
      </c>
      <c r="Q2993" s="45" t="s">
        <v>1728</v>
      </c>
      <c r="R2993" s="45" t="s">
        <v>1024</v>
      </c>
      <c r="S2993" s="45" t="s">
        <v>1546</v>
      </c>
      <c r="T2993" s="44" t="s">
        <v>1924</v>
      </c>
      <c r="U2993" s="46">
        <v>0</v>
      </c>
      <c r="V2993" s="46">
        <v>14763.86</v>
      </c>
    </row>
    <row r="2994" spans="2:22" x14ac:dyDescent="0.2">
      <c r="B2994" s="19" t="str">
        <f>IF(tabDaten[[#This Row],[MandNr]]="","Fehler",IF(tabDaten[[#This Row],[MandNr]]=1,"1 Stadt Bad Rappenau","2 Eigenbetrieb Stadtenwässerung"))</f>
        <v>1 Stadt Bad Rappenau</v>
      </c>
      <c r="C2994" s="19" t="str">
        <f>IF(OR(tabDaten[[#This Row],[art]]="00",tabDaten[[#This Row],[art]]="01",tabDaten[[#This Row],[art]]="60",tabDaten[[#This Row],[art]]="61"),"0 Verwaltungshaushalt","1 Vermögenshaushalt")</f>
        <v>0 Verwaltungshaushalt</v>
      </c>
      <c r="D2994" s="19" t="str">
        <f>VLOOKUP(tabDaten[[#This Row],[art]],tabKontenart[],2,FALSE)</f>
        <v>01 Ausgaben VerwaltungsHH</v>
      </c>
      <c r="E2994" s="19" t="str">
        <f>LEFT(tabDaten[[#This Row],[Gld]],1) &amp; "    " &amp;VLOOKUP((tabDaten[[#This Row],[MandNr]]&amp;"x"&amp;LEFT(tabDaten[[#This Row],[Gld]],1)),tabGliederung[],2,FALSE)</f>
        <v xml:space="preserve">6    Bau- und Wohnungswesen, Verkehr </v>
      </c>
      <c r="F2994" s="19" t="str">
        <f>LEFT(tabDaten[[#This Row],[Gld]],2) &amp; "    " &amp;VLOOKUP((tabDaten[[#This Row],[MandNr]]&amp;"x"&amp;LEFT(tabDaten[[#This Row],[Gld]],2)),tabGliederung[],2,FALSE)</f>
        <v xml:space="preserve">67    Straßenbeleuchtung und Reinigung </v>
      </c>
      <c r="G299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675    Strassenreinigung </v>
      </c>
      <c r="H2994" s="19" t="str">
        <f>LEFT(tabDaten[[#This Row],[Gld]],4) &amp; "    " &amp;VLOOKUP((tabDaten[[#This Row],[MandNr]]&amp;"x"&amp;LEFT(tabDaten[[#This Row],[Gld]],4)),tabGliederung[],2,FALSE)</f>
        <v xml:space="preserve">6750    Straßenreinigung </v>
      </c>
      <c r="I2994" s="19" t="str">
        <f>IF(OR(LEFT(tabDaten[[#This Row],[Grp]],1)*1=3,LEFT(tabDaten[[#This Row],[Grp]],1)*1=9),LEFT(tabDaten[[#This Row],[Grp]],2),LEFT(tabDaten[[#This Row],[Grp]],1))</f>
        <v>6</v>
      </c>
      <c r="J2994" s="19" t="str">
        <f>VLOOKUP(tabDaten[[#This Row],[GrpKurz]],tabGruppierung[],2,FALSE)</f>
        <v>A   Sächlicher Verwaltungs- und Betriebsaufwand</v>
      </c>
      <c r="K299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6750-679000/10    Bauhof   </v>
      </c>
      <c r="L2994" s="20">
        <f>IF(OR(tabDaten[[#This Row],[art]]="00",tabDaten[[#This Row],[art]]="10"),tabDaten[[#This Row],[Plan]],tabDaten[[#This Row],[Plan]]*-1)</f>
        <v>0</v>
      </c>
      <c r="M2994" s="21">
        <f>IF(OR(tabDaten[[#This Row],[art]]="00",tabDaten[[#This Row],[art]]="10",tabDaten[[#This Row],[art]]="60",tabDaten[[#This Row],[art]]="70"),tabDaten[[#This Row],[Rechnung]],tabDaten[[#This Row],[Rechnung]]*-1)</f>
        <v>-147638.60999999999</v>
      </c>
      <c r="N2994" s="44">
        <v>1</v>
      </c>
      <c r="O2994" s="45" t="s">
        <v>1336</v>
      </c>
      <c r="P2994" s="45" t="s">
        <v>1355</v>
      </c>
      <c r="Q2994" s="45" t="s">
        <v>1728</v>
      </c>
      <c r="R2994" s="45" t="s">
        <v>1024</v>
      </c>
      <c r="S2994" s="45" t="s">
        <v>1546</v>
      </c>
      <c r="T2994" s="44" t="s">
        <v>1924</v>
      </c>
      <c r="U2994" s="46">
        <v>0</v>
      </c>
      <c r="V2994" s="46">
        <v>147638.60999999999</v>
      </c>
    </row>
    <row r="2995" spans="2:22" x14ac:dyDescent="0.2">
      <c r="B2995" s="19" t="str">
        <f>IF(tabDaten[[#This Row],[MandNr]]="","Fehler",IF(tabDaten[[#This Row],[MandNr]]=1,"1 Stadt Bad Rappenau","2 Eigenbetrieb Stadtenwässerung"))</f>
        <v>1 Stadt Bad Rappenau</v>
      </c>
      <c r="C2995" s="19" t="str">
        <f>IF(OR(tabDaten[[#This Row],[art]]="00",tabDaten[[#This Row],[art]]="01",tabDaten[[#This Row],[art]]="60",tabDaten[[#This Row],[art]]="61"),"0 Verwaltungshaushalt","1 Vermögenshaushalt")</f>
        <v>0 Verwaltungshaushalt</v>
      </c>
      <c r="D2995" s="19" t="str">
        <f>VLOOKUP(tabDaten[[#This Row],[art]],tabKontenart[],2,FALSE)</f>
        <v>01 Ausgaben VerwaltungsHH</v>
      </c>
      <c r="E2995" s="19" t="str">
        <f>LEFT(tabDaten[[#This Row],[Gld]],1) &amp; "    " &amp;VLOOKUP((tabDaten[[#This Row],[MandNr]]&amp;"x"&amp;LEFT(tabDaten[[#This Row],[Gld]],1)),tabGliederung[],2,FALSE)</f>
        <v xml:space="preserve">6    Bau- und Wohnungswesen, Verkehr </v>
      </c>
      <c r="F2995" s="19" t="str">
        <f>LEFT(tabDaten[[#This Row],[Gld]],2) &amp; "    " &amp;VLOOKUP((tabDaten[[#This Row],[MandNr]]&amp;"x"&amp;LEFT(tabDaten[[#This Row],[Gld]],2)),tabGliederung[],2,FALSE)</f>
        <v xml:space="preserve">69    Wasserläufe, Wasserbau </v>
      </c>
      <c r="G299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69    Wasserläufe, Wasserbau </v>
      </c>
      <c r="H2995" s="19" t="str">
        <f>LEFT(tabDaten[[#This Row],[Gld]],4) &amp; "    " &amp;VLOOKUP((tabDaten[[#This Row],[MandNr]]&amp;"x"&amp;LEFT(tabDaten[[#This Row],[Gld]],4)),tabGliederung[],2,FALSE)</f>
        <v xml:space="preserve">6900    Wasserläufe, Wasserbau </v>
      </c>
      <c r="I2995" s="19" t="str">
        <f>IF(OR(LEFT(tabDaten[[#This Row],[Grp]],1)*1=3,LEFT(tabDaten[[#This Row],[Grp]],1)*1=9),LEFT(tabDaten[[#This Row],[Grp]],2),LEFT(tabDaten[[#This Row],[Grp]],1))</f>
        <v>6</v>
      </c>
      <c r="J2995" s="19" t="str">
        <f>VLOOKUP(tabDaten[[#This Row],[GrpKurz]],tabGruppierung[],2,FALSE)</f>
        <v>A   Sächlicher Verwaltungs- und Betriebsaufwand</v>
      </c>
      <c r="K299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6900-679000/10    Bauhof   </v>
      </c>
      <c r="L2995" s="20">
        <f>IF(OR(tabDaten[[#This Row],[art]]="00",tabDaten[[#This Row],[art]]="10"),tabDaten[[#This Row],[Plan]],tabDaten[[#This Row],[Plan]]*-1)</f>
        <v>0</v>
      </c>
      <c r="M2995" s="21">
        <f>IF(OR(tabDaten[[#This Row],[art]]="00",tabDaten[[#This Row],[art]]="10",tabDaten[[#This Row],[art]]="60",tabDaten[[#This Row],[art]]="70"),tabDaten[[#This Row],[Rechnung]],tabDaten[[#This Row],[Rechnung]]*-1)</f>
        <v>-48834.31</v>
      </c>
      <c r="N2995" s="44">
        <v>1</v>
      </c>
      <c r="O2995" s="45" t="s">
        <v>1336</v>
      </c>
      <c r="P2995" s="45" t="s">
        <v>1358</v>
      </c>
      <c r="Q2995" s="45" t="s">
        <v>1728</v>
      </c>
      <c r="R2995" s="45" t="s">
        <v>1024</v>
      </c>
      <c r="S2995" s="45" t="s">
        <v>1546</v>
      </c>
      <c r="T2995" s="44" t="s">
        <v>1924</v>
      </c>
      <c r="U2995" s="46">
        <v>0</v>
      </c>
      <c r="V2995" s="46">
        <v>48834.31</v>
      </c>
    </row>
    <row r="2996" spans="2:22" x14ac:dyDescent="0.2">
      <c r="B2996" s="19" t="str">
        <f>IF(tabDaten[[#This Row],[MandNr]]="","Fehler",IF(tabDaten[[#This Row],[MandNr]]=1,"1 Stadt Bad Rappenau","2 Eigenbetrieb Stadtenwässerung"))</f>
        <v>1 Stadt Bad Rappenau</v>
      </c>
      <c r="C2996" s="19" t="str">
        <f>IF(OR(tabDaten[[#This Row],[art]]="00",tabDaten[[#This Row],[art]]="01",tabDaten[[#This Row],[art]]="60",tabDaten[[#This Row],[art]]="61"),"0 Verwaltungshaushalt","1 Vermögenshaushalt")</f>
        <v>0 Verwaltungshaushalt</v>
      </c>
      <c r="D2996" s="19" t="str">
        <f>VLOOKUP(tabDaten[[#This Row],[art]],tabKontenart[],2,FALSE)</f>
        <v>01 Ausgaben VerwaltungsHH</v>
      </c>
      <c r="E2996" s="19" t="str">
        <f>LEFT(tabDaten[[#This Row],[Gld]],1) &amp; "    " &amp;VLOOKUP((tabDaten[[#This Row],[MandNr]]&amp;"x"&amp;LEFT(tabDaten[[#This Row],[Gld]],1)),tabGliederung[],2,FALSE)</f>
        <v>7    öffentliche Einrichtungen,  Wirtschaftsförderung</v>
      </c>
      <c r="F2996" s="19" t="str">
        <f>LEFT(tabDaten[[#This Row],[Gld]],2) &amp; "    " &amp;VLOOKUP((tabDaten[[#This Row],[MandNr]]&amp;"x"&amp;LEFT(tabDaten[[#This Row],[Gld]],2)),tabGliederung[],2,FALSE)</f>
        <v xml:space="preserve">72    Abfallbeseitigung </v>
      </c>
      <c r="G299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72    Abfallbeseitigung </v>
      </c>
      <c r="H2996" s="19" t="str">
        <f>LEFT(tabDaten[[#This Row],[Gld]],4) &amp; "    " &amp;VLOOKUP((tabDaten[[#This Row],[MandNr]]&amp;"x"&amp;LEFT(tabDaten[[#This Row],[Gld]],4)),tabGliederung[],2,FALSE)</f>
        <v xml:space="preserve">7200    Abfallbeseitigung </v>
      </c>
      <c r="I2996" s="19" t="str">
        <f>IF(OR(LEFT(tabDaten[[#This Row],[Grp]],1)*1=3,LEFT(tabDaten[[#This Row],[Grp]],1)*1=9),LEFT(tabDaten[[#This Row],[Grp]],2),LEFT(tabDaten[[#This Row],[Grp]],1))</f>
        <v>6</v>
      </c>
      <c r="J2996" s="19" t="str">
        <f>VLOOKUP(tabDaten[[#This Row],[GrpKurz]],tabGruppierung[],2,FALSE)</f>
        <v>A   Sächlicher Verwaltungs- und Betriebsaufwand</v>
      </c>
      <c r="K299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7200-679000/10    Bauhof   </v>
      </c>
      <c r="L2996" s="20">
        <f>IF(OR(tabDaten[[#This Row],[art]]="00",tabDaten[[#This Row],[art]]="10"),tabDaten[[#This Row],[Plan]],tabDaten[[#This Row],[Plan]]*-1)</f>
        <v>0</v>
      </c>
      <c r="M2996" s="21">
        <f>IF(OR(tabDaten[[#This Row],[art]]="00",tabDaten[[#This Row],[art]]="10",tabDaten[[#This Row],[art]]="60",tabDaten[[#This Row],[art]]="70"),tabDaten[[#This Row],[Rechnung]],tabDaten[[#This Row],[Rechnung]]*-1)</f>
        <v>-263762.06</v>
      </c>
      <c r="N2996" s="44">
        <v>1</v>
      </c>
      <c r="O2996" s="45" t="s">
        <v>1336</v>
      </c>
      <c r="P2996" s="45" t="s">
        <v>1364</v>
      </c>
      <c r="Q2996" s="45" t="s">
        <v>1728</v>
      </c>
      <c r="R2996" s="45" t="s">
        <v>1024</v>
      </c>
      <c r="S2996" s="45" t="s">
        <v>1546</v>
      </c>
      <c r="T2996" s="44" t="s">
        <v>1924</v>
      </c>
      <c r="U2996" s="46">
        <v>0</v>
      </c>
      <c r="V2996" s="46">
        <v>263762.06</v>
      </c>
    </row>
    <row r="2997" spans="2:22" x14ac:dyDescent="0.2">
      <c r="B2997" s="19" t="str">
        <f>IF(tabDaten[[#This Row],[MandNr]]="","Fehler",IF(tabDaten[[#This Row],[MandNr]]=1,"1 Stadt Bad Rappenau","2 Eigenbetrieb Stadtenwässerung"))</f>
        <v>1 Stadt Bad Rappenau</v>
      </c>
      <c r="C2997" s="19" t="str">
        <f>IF(OR(tabDaten[[#This Row],[art]]="00",tabDaten[[#This Row],[art]]="01",tabDaten[[#This Row],[art]]="60",tabDaten[[#This Row],[art]]="61"),"0 Verwaltungshaushalt","1 Vermögenshaushalt")</f>
        <v>0 Verwaltungshaushalt</v>
      </c>
      <c r="D2997" s="19" t="str">
        <f>VLOOKUP(tabDaten[[#This Row],[art]],tabKontenart[],2,FALSE)</f>
        <v>01 Ausgaben VerwaltungsHH</v>
      </c>
      <c r="E2997" s="19" t="str">
        <f>LEFT(tabDaten[[#This Row],[Gld]],1) &amp; "    " &amp;VLOOKUP((tabDaten[[#This Row],[MandNr]]&amp;"x"&amp;LEFT(tabDaten[[#This Row],[Gld]],1)),tabGliederung[],2,FALSE)</f>
        <v>7    öffentliche Einrichtungen,  Wirtschaftsförderung</v>
      </c>
      <c r="F2997" s="19" t="str">
        <f>LEFT(tabDaten[[#This Row],[Gld]],2) &amp; "    " &amp;VLOOKUP((tabDaten[[#This Row],[MandNr]]&amp;"x"&amp;LEFT(tabDaten[[#This Row],[Gld]],2)),tabGliederung[],2,FALSE)</f>
        <v xml:space="preserve">75    Bestattungswesen </v>
      </c>
      <c r="G299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97" s="19" t="str">
        <f>LEFT(tabDaten[[#This Row],[Gld]],4) &amp; "    " &amp;VLOOKUP((tabDaten[[#This Row],[MandNr]]&amp;"x"&amp;LEFT(tabDaten[[#This Row],[Gld]],4)),tabGliederung[],2,FALSE)</f>
        <v>7500    Friedhofsverwaltung,  Friedhof Bad Rappenau</v>
      </c>
      <c r="I2997" s="19" t="str">
        <f>IF(OR(LEFT(tabDaten[[#This Row],[Grp]],1)*1=3,LEFT(tabDaten[[#This Row],[Grp]],1)*1=9),LEFT(tabDaten[[#This Row],[Grp]],2),LEFT(tabDaten[[#This Row],[Grp]],1))</f>
        <v>6</v>
      </c>
      <c r="J2997" s="19" t="str">
        <f>VLOOKUP(tabDaten[[#This Row],[GrpKurz]],tabGruppierung[],2,FALSE)</f>
        <v>A   Sächlicher Verwaltungs- und Betriebsaufwand</v>
      </c>
      <c r="K299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7500-650000/20    Post- und Fernmeldegebühren   </v>
      </c>
      <c r="L2997" s="20">
        <f>IF(OR(tabDaten[[#This Row],[art]]="00",tabDaten[[#This Row],[art]]="10"),tabDaten[[#This Row],[Plan]],tabDaten[[#This Row],[Plan]]*-1)</f>
        <v>0</v>
      </c>
      <c r="M2997" s="21">
        <f>IF(OR(tabDaten[[#This Row],[art]]="00",tabDaten[[#This Row],[art]]="10",tabDaten[[#This Row],[art]]="60",tabDaten[[#This Row],[art]]="70"),tabDaten[[#This Row],[Rechnung]],tabDaten[[#This Row],[Rechnung]]*-1)</f>
        <v>-34.450000000000003</v>
      </c>
      <c r="N2997" s="44">
        <v>1</v>
      </c>
      <c r="O2997" s="45" t="s">
        <v>1336</v>
      </c>
      <c r="P2997" s="45" t="s">
        <v>1379</v>
      </c>
      <c r="Q2997" s="45" t="s">
        <v>1724</v>
      </c>
      <c r="R2997" s="45" t="s">
        <v>1058</v>
      </c>
      <c r="S2997" s="45" t="s">
        <v>1546</v>
      </c>
      <c r="T2997" s="44" t="s">
        <v>1920</v>
      </c>
      <c r="U2997" s="46">
        <v>0</v>
      </c>
      <c r="V2997" s="46">
        <v>34.450000000000003</v>
      </c>
    </row>
    <row r="2998" spans="2:22" x14ac:dyDescent="0.2">
      <c r="B2998" s="19" t="str">
        <f>IF(tabDaten[[#This Row],[MandNr]]="","Fehler",IF(tabDaten[[#This Row],[MandNr]]=1,"1 Stadt Bad Rappenau","2 Eigenbetrieb Stadtenwässerung"))</f>
        <v>1 Stadt Bad Rappenau</v>
      </c>
      <c r="C2998" s="19" t="str">
        <f>IF(OR(tabDaten[[#This Row],[art]]="00",tabDaten[[#This Row],[art]]="01",tabDaten[[#This Row],[art]]="60",tabDaten[[#This Row],[art]]="61"),"0 Verwaltungshaushalt","1 Vermögenshaushalt")</f>
        <v>0 Verwaltungshaushalt</v>
      </c>
      <c r="D2998" s="19" t="str">
        <f>VLOOKUP(tabDaten[[#This Row],[art]],tabKontenart[],2,FALSE)</f>
        <v>01 Ausgaben VerwaltungsHH</v>
      </c>
      <c r="E2998" s="19" t="str">
        <f>LEFT(tabDaten[[#This Row],[Gld]],1) &amp; "    " &amp;VLOOKUP((tabDaten[[#This Row],[MandNr]]&amp;"x"&amp;LEFT(tabDaten[[#This Row],[Gld]],1)),tabGliederung[],2,FALSE)</f>
        <v>7    öffentliche Einrichtungen,  Wirtschaftsförderung</v>
      </c>
      <c r="F2998" s="19" t="str">
        <f>LEFT(tabDaten[[#This Row],[Gld]],2) &amp; "    " &amp;VLOOKUP((tabDaten[[#This Row],[MandNr]]&amp;"x"&amp;LEFT(tabDaten[[#This Row],[Gld]],2)),tabGliederung[],2,FALSE)</f>
        <v xml:space="preserve">75    Bestattungswesen </v>
      </c>
      <c r="G299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98" s="19" t="str">
        <f>LEFT(tabDaten[[#This Row],[Gld]],4) &amp; "    " &amp;VLOOKUP((tabDaten[[#This Row],[MandNr]]&amp;"x"&amp;LEFT(tabDaten[[#This Row],[Gld]],4)),tabGliederung[],2,FALSE)</f>
        <v>7500    Friedhofsverwaltung,  Friedhof Bad Rappenau</v>
      </c>
      <c r="I2998" s="19" t="str">
        <f>IF(OR(LEFT(tabDaten[[#This Row],[Grp]],1)*1=3,LEFT(tabDaten[[#This Row],[Grp]],1)*1=9),LEFT(tabDaten[[#This Row],[Grp]],2),LEFT(tabDaten[[#This Row],[Grp]],1))</f>
        <v>6</v>
      </c>
      <c r="J2998" s="19" t="str">
        <f>VLOOKUP(tabDaten[[#This Row],[GrpKurz]],tabGruppierung[],2,FALSE)</f>
        <v>A   Sächlicher Verwaltungs- und Betriebsaufwand</v>
      </c>
      <c r="K299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7500-650000/80    sonstige Geschäftsausgaben   </v>
      </c>
      <c r="L2998" s="20">
        <f>IF(OR(tabDaten[[#This Row],[art]]="00",tabDaten[[#This Row],[art]]="10"),tabDaten[[#This Row],[Plan]],tabDaten[[#This Row],[Plan]]*-1)</f>
        <v>0</v>
      </c>
      <c r="M2998" s="21">
        <f>IF(OR(tabDaten[[#This Row],[art]]="00",tabDaten[[#This Row],[art]]="10",tabDaten[[#This Row],[art]]="60",tabDaten[[#This Row],[art]]="70"),tabDaten[[#This Row],[Rechnung]],tabDaten[[#This Row],[Rechnung]]*-1)</f>
        <v>-28.81</v>
      </c>
      <c r="N2998" s="44">
        <v>1</v>
      </c>
      <c r="O2998" s="45" t="s">
        <v>1336</v>
      </c>
      <c r="P2998" s="45" t="s">
        <v>1379</v>
      </c>
      <c r="Q2998" s="45" t="s">
        <v>1724</v>
      </c>
      <c r="R2998" s="45" t="s">
        <v>1425</v>
      </c>
      <c r="S2998" s="45" t="s">
        <v>1546</v>
      </c>
      <c r="T2998" s="44" t="s">
        <v>1921</v>
      </c>
      <c r="U2998" s="46">
        <v>0</v>
      </c>
      <c r="V2998" s="46">
        <v>28.81</v>
      </c>
    </row>
    <row r="2999" spans="2:22" x14ac:dyDescent="0.2">
      <c r="B2999" s="19" t="str">
        <f>IF(tabDaten[[#This Row],[MandNr]]="","Fehler",IF(tabDaten[[#This Row],[MandNr]]=1,"1 Stadt Bad Rappenau","2 Eigenbetrieb Stadtenwässerung"))</f>
        <v>1 Stadt Bad Rappenau</v>
      </c>
      <c r="C2999" s="19" t="str">
        <f>IF(OR(tabDaten[[#This Row],[art]]="00",tabDaten[[#This Row],[art]]="01",tabDaten[[#This Row],[art]]="60",tabDaten[[#This Row],[art]]="61"),"0 Verwaltungshaushalt","1 Vermögenshaushalt")</f>
        <v>0 Verwaltungshaushalt</v>
      </c>
      <c r="D2999" s="19" t="str">
        <f>VLOOKUP(tabDaten[[#This Row],[art]],tabKontenart[],2,FALSE)</f>
        <v>01 Ausgaben VerwaltungsHH</v>
      </c>
      <c r="E2999" s="19" t="str">
        <f>LEFT(tabDaten[[#This Row],[Gld]],1) &amp; "    " &amp;VLOOKUP((tabDaten[[#This Row],[MandNr]]&amp;"x"&amp;LEFT(tabDaten[[#This Row],[Gld]],1)),tabGliederung[],2,FALSE)</f>
        <v>7    öffentliche Einrichtungen,  Wirtschaftsförderung</v>
      </c>
      <c r="F2999" s="19" t="str">
        <f>LEFT(tabDaten[[#This Row],[Gld]],2) &amp; "    " &amp;VLOOKUP((tabDaten[[#This Row],[MandNr]]&amp;"x"&amp;LEFT(tabDaten[[#This Row],[Gld]],2)),tabGliederung[],2,FALSE)</f>
        <v xml:space="preserve">75    Bestattungswesen </v>
      </c>
      <c r="G299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2999" s="19" t="str">
        <f>LEFT(tabDaten[[#This Row],[Gld]],4) &amp; "    " &amp;VLOOKUP((tabDaten[[#This Row],[MandNr]]&amp;"x"&amp;LEFT(tabDaten[[#This Row],[Gld]],4)),tabGliederung[],2,FALSE)</f>
        <v>7500    Friedhofsverwaltung,  Friedhof Bad Rappenau</v>
      </c>
      <c r="I2999" s="19" t="str">
        <f>IF(OR(LEFT(tabDaten[[#This Row],[Grp]],1)*1=3,LEFT(tabDaten[[#This Row],[Grp]],1)*1=9),LEFT(tabDaten[[#This Row],[Grp]],2),LEFT(tabDaten[[#This Row],[Grp]],1))</f>
        <v>6</v>
      </c>
      <c r="J2999" s="19" t="str">
        <f>VLOOKUP(tabDaten[[#This Row],[GrpKurz]],tabGruppierung[],2,FALSE)</f>
        <v>A   Sächlicher Verwaltungs- und Betriebsaufwand</v>
      </c>
      <c r="K299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7500-679000/10    Bauhof   </v>
      </c>
      <c r="L2999" s="20">
        <f>IF(OR(tabDaten[[#This Row],[art]]="00",tabDaten[[#This Row],[art]]="10"),tabDaten[[#This Row],[Plan]],tabDaten[[#This Row],[Plan]]*-1)</f>
        <v>0</v>
      </c>
      <c r="M2999" s="21">
        <f>IF(OR(tabDaten[[#This Row],[art]]="00",tabDaten[[#This Row],[art]]="10",tabDaten[[#This Row],[art]]="60",tabDaten[[#This Row],[art]]="70"),tabDaten[[#This Row],[Rechnung]],tabDaten[[#This Row],[Rechnung]]*-1)</f>
        <v>-129467.71</v>
      </c>
      <c r="N2999" s="44">
        <v>1</v>
      </c>
      <c r="O2999" s="45" t="s">
        <v>1336</v>
      </c>
      <c r="P2999" s="45" t="s">
        <v>1379</v>
      </c>
      <c r="Q2999" s="45" t="s">
        <v>1728</v>
      </c>
      <c r="R2999" s="45" t="s">
        <v>1024</v>
      </c>
      <c r="S2999" s="45" t="s">
        <v>1546</v>
      </c>
      <c r="T2999" s="44" t="s">
        <v>1924</v>
      </c>
      <c r="U2999" s="46">
        <v>0</v>
      </c>
      <c r="V2999" s="46">
        <v>129467.71</v>
      </c>
    </row>
    <row r="3000" spans="2:22" x14ac:dyDescent="0.2">
      <c r="B3000" s="19" t="str">
        <f>IF(tabDaten[[#This Row],[MandNr]]="","Fehler",IF(tabDaten[[#This Row],[MandNr]]=1,"1 Stadt Bad Rappenau","2 Eigenbetrieb Stadtenwässerung"))</f>
        <v>1 Stadt Bad Rappenau</v>
      </c>
      <c r="C3000" s="19" t="str">
        <f>IF(OR(tabDaten[[#This Row],[art]]="00",tabDaten[[#This Row],[art]]="01",tabDaten[[#This Row],[art]]="60",tabDaten[[#This Row],[art]]="61"),"0 Verwaltungshaushalt","1 Vermögenshaushalt")</f>
        <v>0 Verwaltungshaushalt</v>
      </c>
      <c r="D3000" s="19" t="str">
        <f>VLOOKUP(tabDaten[[#This Row],[art]],tabKontenart[],2,FALSE)</f>
        <v>01 Ausgaben VerwaltungsHH</v>
      </c>
      <c r="E3000" s="19" t="str">
        <f>LEFT(tabDaten[[#This Row],[Gld]],1) &amp; "    " &amp;VLOOKUP((tabDaten[[#This Row],[MandNr]]&amp;"x"&amp;LEFT(tabDaten[[#This Row],[Gld]],1)),tabGliederung[],2,FALSE)</f>
        <v>7    öffentliche Einrichtungen,  Wirtschaftsförderung</v>
      </c>
      <c r="F3000" s="19" t="str">
        <f>LEFT(tabDaten[[#This Row],[Gld]],2) &amp; "    " &amp;VLOOKUP((tabDaten[[#This Row],[MandNr]]&amp;"x"&amp;LEFT(tabDaten[[#This Row],[Gld]],2)),tabGliederung[],2,FALSE)</f>
        <v xml:space="preserve">75    Bestattungswesen </v>
      </c>
      <c r="G300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0" s="19" t="str">
        <f>LEFT(tabDaten[[#This Row],[Gld]],4) &amp; "    " &amp;VLOOKUP((tabDaten[[#This Row],[MandNr]]&amp;"x"&amp;LEFT(tabDaten[[#This Row],[Gld]],4)),tabGliederung[],2,FALSE)</f>
        <v>7500    Friedhofsverwaltung,  Friedhof Bad Rappenau</v>
      </c>
      <c r="I3000" s="19" t="str">
        <f>IF(OR(LEFT(tabDaten[[#This Row],[Grp]],1)*1=3,LEFT(tabDaten[[#This Row],[Grp]],1)*1=9),LEFT(tabDaten[[#This Row],[Grp]],2),LEFT(tabDaten[[#This Row],[Grp]],1))</f>
        <v>6</v>
      </c>
      <c r="J3000" s="19" t="str">
        <f>VLOOKUP(tabDaten[[#This Row],[GrpKurz]],tabGruppierung[],2,FALSE)</f>
        <v>A   Sächlicher Verwaltungs- und Betriebsaufwand</v>
      </c>
      <c r="K300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7500-679000/30    Verwaltungskosten (Personal + Sachkosten)  </v>
      </c>
      <c r="L3000" s="20">
        <f>IF(OR(tabDaten[[#This Row],[art]]="00",tabDaten[[#This Row],[art]]="10"),tabDaten[[#This Row],[Plan]],tabDaten[[#This Row],[Plan]]*-1)</f>
        <v>0</v>
      </c>
      <c r="M3000" s="21">
        <f>IF(OR(tabDaten[[#This Row],[art]]="00",tabDaten[[#This Row],[art]]="10",tabDaten[[#This Row],[art]]="60",tabDaten[[#This Row],[art]]="70"),tabDaten[[#This Row],[Rechnung]],tabDaten[[#This Row],[Rechnung]]*-1)</f>
        <v>-35667.18</v>
      </c>
      <c r="N3000" s="44">
        <v>1</v>
      </c>
      <c r="O3000" s="45" t="s">
        <v>1336</v>
      </c>
      <c r="P3000" s="45" t="s">
        <v>1379</v>
      </c>
      <c r="Q3000" s="45" t="s">
        <v>1728</v>
      </c>
      <c r="R3000" s="45" t="s">
        <v>1111</v>
      </c>
      <c r="S3000" s="45" t="s">
        <v>1546</v>
      </c>
      <c r="T3000" s="44" t="s">
        <v>1939</v>
      </c>
      <c r="U3000" s="46">
        <v>0</v>
      </c>
      <c r="V3000" s="46">
        <v>35667.18</v>
      </c>
    </row>
    <row r="3001" spans="2:22" x14ac:dyDescent="0.2">
      <c r="B3001" s="19" t="str">
        <f>IF(tabDaten[[#This Row],[MandNr]]="","Fehler",IF(tabDaten[[#This Row],[MandNr]]=1,"1 Stadt Bad Rappenau","2 Eigenbetrieb Stadtenwässerung"))</f>
        <v>1 Stadt Bad Rappenau</v>
      </c>
      <c r="C3001" s="19" t="str">
        <f>IF(OR(tabDaten[[#This Row],[art]]="00",tabDaten[[#This Row],[art]]="01",tabDaten[[#This Row],[art]]="60",tabDaten[[#This Row],[art]]="61"),"0 Verwaltungshaushalt","1 Vermögenshaushalt")</f>
        <v>0 Verwaltungshaushalt</v>
      </c>
      <c r="D3001" s="19" t="str">
        <f>VLOOKUP(tabDaten[[#This Row],[art]],tabKontenart[],2,FALSE)</f>
        <v>01 Ausgaben VerwaltungsHH</v>
      </c>
      <c r="E3001" s="19" t="str">
        <f>LEFT(tabDaten[[#This Row],[Gld]],1) &amp; "    " &amp;VLOOKUP((tabDaten[[#This Row],[MandNr]]&amp;"x"&amp;LEFT(tabDaten[[#This Row],[Gld]],1)),tabGliederung[],2,FALSE)</f>
        <v>7    öffentliche Einrichtungen,  Wirtschaftsförderung</v>
      </c>
      <c r="F3001" s="19" t="str">
        <f>LEFT(tabDaten[[#This Row],[Gld]],2) &amp; "    " &amp;VLOOKUP((tabDaten[[#This Row],[MandNr]]&amp;"x"&amp;LEFT(tabDaten[[#This Row],[Gld]],2)),tabGliederung[],2,FALSE)</f>
        <v xml:space="preserve">75    Bestattungswesen </v>
      </c>
      <c r="G300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1" s="19" t="str">
        <f>LEFT(tabDaten[[#This Row],[Gld]],4) &amp; "    " &amp;VLOOKUP((tabDaten[[#This Row],[MandNr]]&amp;"x"&amp;LEFT(tabDaten[[#This Row],[Gld]],4)),tabGliederung[],2,FALSE)</f>
        <v xml:space="preserve">7501    Friedhof Babstadt </v>
      </c>
      <c r="I3001" s="19" t="str">
        <f>IF(OR(LEFT(tabDaten[[#This Row],[Grp]],1)*1=3,LEFT(tabDaten[[#This Row],[Grp]],1)*1=9),LEFT(tabDaten[[#This Row],[Grp]],2),LEFT(tabDaten[[#This Row],[Grp]],1))</f>
        <v>6</v>
      </c>
      <c r="J3001" s="19" t="str">
        <f>VLOOKUP(tabDaten[[#This Row],[GrpKurz]],tabGruppierung[],2,FALSE)</f>
        <v>A   Sächlicher Verwaltungs- und Betriebsaufwand</v>
      </c>
      <c r="K300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7501-679000/10    Bauhof   </v>
      </c>
      <c r="L3001" s="20">
        <f>IF(OR(tabDaten[[#This Row],[art]]="00",tabDaten[[#This Row],[art]]="10"),tabDaten[[#This Row],[Plan]],tabDaten[[#This Row],[Plan]]*-1)</f>
        <v>0</v>
      </c>
      <c r="M3001" s="21">
        <f>IF(OR(tabDaten[[#This Row],[art]]="00",tabDaten[[#This Row],[art]]="10",tabDaten[[#This Row],[art]]="60",tabDaten[[#This Row],[art]]="70"),tabDaten[[#This Row],[Rechnung]],tabDaten[[#This Row],[Rechnung]]*-1)</f>
        <v>-17319.14</v>
      </c>
      <c r="N3001" s="44">
        <v>1</v>
      </c>
      <c r="O3001" s="45" t="s">
        <v>1336</v>
      </c>
      <c r="P3001" s="45" t="s">
        <v>1380</v>
      </c>
      <c r="Q3001" s="45" t="s">
        <v>1728</v>
      </c>
      <c r="R3001" s="45" t="s">
        <v>1024</v>
      </c>
      <c r="S3001" s="45" t="s">
        <v>1546</v>
      </c>
      <c r="T3001" s="44" t="s">
        <v>1924</v>
      </c>
      <c r="U3001" s="46">
        <v>0</v>
      </c>
      <c r="V3001" s="46">
        <v>17319.14</v>
      </c>
    </row>
    <row r="3002" spans="2:22" x14ac:dyDescent="0.2">
      <c r="B3002" s="19" t="str">
        <f>IF(tabDaten[[#This Row],[MandNr]]="","Fehler",IF(tabDaten[[#This Row],[MandNr]]=1,"1 Stadt Bad Rappenau","2 Eigenbetrieb Stadtenwässerung"))</f>
        <v>1 Stadt Bad Rappenau</v>
      </c>
      <c r="C3002" s="19" t="str">
        <f>IF(OR(tabDaten[[#This Row],[art]]="00",tabDaten[[#This Row],[art]]="01",tabDaten[[#This Row],[art]]="60",tabDaten[[#This Row],[art]]="61"),"0 Verwaltungshaushalt","1 Vermögenshaushalt")</f>
        <v>0 Verwaltungshaushalt</v>
      </c>
      <c r="D3002" s="19" t="str">
        <f>VLOOKUP(tabDaten[[#This Row],[art]],tabKontenart[],2,FALSE)</f>
        <v>01 Ausgaben VerwaltungsHH</v>
      </c>
      <c r="E3002" s="19" t="str">
        <f>LEFT(tabDaten[[#This Row],[Gld]],1) &amp; "    " &amp;VLOOKUP((tabDaten[[#This Row],[MandNr]]&amp;"x"&amp;LEFT(tabDaten[[#This Row],[Gld]],1)),tabGliederung[],2,FALSE)</f>
        <v>7    öffentliche Einrichtungen,  Wirtschaftsförderung</v>
      </c>
      <c r="F3002" s="19" t="str">
        <f>LEFT(tabDaten[[#This Row],[Gld]],2) &amp; "    " &amp;VLOOKUP((tabDaten[[#This Row],[MandNr]]&amp;"x"&amp;LEFT(tabDaten[[#This Row],[Gld]],2)),tabGliederung[],2,FALSE)</f>
        <v xml:space="preserve">75    Bestattungswesen </v>
      </c>
      <c r="G300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2" s="19" t="str">
        <f>LEFT(tabDaten[[#This Row],[Gld]],4) &amp; "    " &amp;VLOOKUP((tabDaten[[#This Row],[MandNr]]&amp;"x"&amp;LEFT(tabDaten[[#This Row],[Gld]],4)),tabGliederung[],2,FALSE)</f>
        <v xml:space="preserve">7501    Friedhof Babstadt </v>
      </c>
      <c r="I3002" s="19" t="str">
        <f>IF(OR(LEFT(tabDaten[[#This Row],[Grp]],1)*1=3,LEFT(tabDaten[[#This Row],[Grp]],1)*1=9),LEFT(tabDaten[[#This Row],[Grp]],2),LEFT(tabDaten[[#This Row],[Grp]],1))</f>
        <v>6</v>
      </c>
      <c r="J3002" s="19" t="str">
        <f>VLOOKUP(tabDaten[[#This Row],[GrpKurz]],tabGruppierung[],2,FALSE)</f>
        <v>A   Sächlicher Verwaltungs- und Betriebsaufwand</v>
      </c>
      <c r="K300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7501-679000/30    Verwaltungskosten (Personal + Sachkosten)  </v>
      </c>
      <c r="L3002" s="20">
        <f>IF(OR(tabDaten[[#This Row],[art]]="00",tabDaten[[#This Row],[art]]="10"),tabDaten[[#This Row],[Plan]],tabDaten[[#This Row],[Plan]]*-1)</f>
        <v>0</v>
      </c>
      <c r="M3002" s="21">
        <f>IF(OR(tabDaten[[#This Row],[art]]="00",tabDaten[[#This Row],[art]]="10",tabDaten[[#This Row],[art]]="60",tabDaten[[#This Row],[art]]="70"),tabDaten[[#This Row],[Rechnung]],tabDaten[[#This Row],[Rechnung]]*-1)</f>
        <v>-2770.27</v>
      </c>
      <c r="N3002" s="44">
        <v>1</v>
      </c>
      <c r="O3002" s="45" t="s">
        <v>1336</v>
      </c>
      <c r="P3002" s="45" t="s">
        <v>1380</v>
      </c>
      <c r="Q3002" s="45" t="s">
        <v>1728</v>
      </c>
      <c r="R3002" s="45" t="s">
        <v>1111</v>
      </c>
      <c r="S3002" s="45" t="s">
        <v>1546</v>
      </c>
      <c r="T3002" s="44" t="s">
        <v>1939</v>
      </c>
      <c r="U3002" s="46">
        <v>0</v>
      </c>
      <c r="V3002" s="46">
        <v>2770.27</v>
      </c>
    </row>
    <row r="3003" spans="2:22" x14ac:dyDescent="0.2">
      <c r="B3003" s="19" t="str">
        <f>IF(tabDaten[[#This Row],[MandNr]]="","Fehler",IF(tabDaten[[#This Row],[MandNr]]=1,"1 Stadt Bad Rappenau","2 Eigenbetrieb Stadtenwässerung"))</f>
        <v>1 Stadt Bad Rappenau</v>
      </c>
      <c r="C3003" s="19" t="str">
        <f>IF(OR(tabDaten[[#This Row],[art]]="00",tabDaten[[#This Row],[art]]="01",tabDaten[[#This Row],[art]]="60",tabDaten[[#This Row],[art]]="61"),"0 Verwaltungshaushalt","1 Vermögenshaushalt")</f>
        <v>0 Verwaltungshaushalt</v>
      </c>
      <c r="D3003" s="19" t="str">
        <f>VLOOKUP(tabDaten[[#This Row],[art]],tabKontenart[],2,FALSE)</f>
        <v>01 Ausgaben VerwaltungsHH</v>
      </c>
      <c r="E3003" s="19" t="str">
        <f>LEFT(tabDaten[[#This Row],[Gld]],1) &amp; "    " &amp;VLOOKUP((tabDaten[[#This Row],[MandNr]]&amp;"x"&amp;LEFT(tabDaten[[#This Row],[Gld]],1)),tabGliederung[],2,FALSE)</f>
        <v>7    öffentliche Einrichtungen,  Wirtschaftsförderung</v>
      </c>
      <c r="F3003" s="19" t="str">
        <f>LEFT(tabDaten[[#This Row],[Gld]],2) &amp; "    " &amp;VLOOKUP((tabDaten[[#This Row],[MandNr]]&amp;"x"&amp;LEFT(tabDaten[[#This Row],[Gld]],2)),tabGliederung[],2,FALSE)</f>
        <v xml:space="preserve">75    Bestattungswesen </v>
      </c>
      <c r="G300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3" s="19" t="str">
        <f>LEFT(tabDaten[[#This Row],[Gld]],4) &amp; "    " &amp;VLOOKUP((tabDaten[[#This Row],[MandNr]]&amp;"x"&amp;LEFT(tabDaten[[#This Row],[Gld]],4)),tabGliederung[],2,FALSE)</f>
        <v xml:space="preserve">7502    Friedhof Bonfeld </v>
      </c>
      <c r="I3003" s="19" t="str">
        <f>IF(OR(LEFT(tabDaten[[#This Row],[Grp]],1)*1=3,LEFT(tabDaten[[#This Row],[Grp]],1)*1=9),LEFT(tabDaten[[#This Row],[Grp]],2),LEFT(tabDaten[[#This Row],[Grp]],1))</f>
        <v>6</v>
      </c>
      <c r="J3003" s="19" t="str">
        <f>VLOOKUP(tabDaten[[#This Row],[GrpKurz]],tabGruppierung[],2,FALSE)</f>
        <v>A   Sächlicher Verwaltungs- und Betriebsaufwand</v>
      </c>
      <c r="K300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7502-679000/10    Bauhof   </v>
      </c>
      <c r="L3003" s="20">
        <f>IF(OR(tabDaten[[#This Row],[art]]="00",tabDaten[[#This Row],[art]]="10"),tabDaten[[#This Row],[Plan]],tabDaten[[#This Row],[Plan]]*-1)</f>
        <v>0</v>
      </c>
      <c r="M3003" s="21">
        <f>IF(OR(tabDaten[[#This Row],[art]]="00",tabDaten[[#This Row],[art]]="10",tabDaten[[#This Row],[art]]="60",tabDaten[[#This Row],[art]]="70"),tabDaten[[#This Row],[Rechnung]],tabDaten[[#This Row],[Rechnung]]*-1)</f>
        <v>-21010.11</v>
      </c>
      <c r="N3003" s="44">
        <v>1</v>
      </c>
      <c r="O3003" s="45" t="s">
        <v>1336</v>
      </c>
      <c r="P3003" s="45" t="s">
        <v>1381</v>
      </c>
      <c r="Q3003" s="45" t="s">
        <v>1728</v>
      </c>
      <c r="R3003" s="45" t="s">
        <v>1024</v>
      </c>
      <c r="S3003" s="45" t="s">
        <v>1546</v>
      </c>
      <c r="T3003" s="44" t="s">
        <v>1924</v>
      </c>
      <c r="U3003" s="46">
        <v>0</v>
      </c>
      <c r="V3003" s="46">
        <v>21010.11</v>
      </c>
    </row>
    <row r="3004" spans="2:22" x14ac:dyDescent="0.2">
      <c r="B3004" s="19" t="str">
        <f>IF(tabDaten[[#This Row],[MandNr]]="","Fehler",IF(tabDaten[[#This Row],[MandNr]]=1,"1 Stadt Bad Rappenau","2 Eigenbetrieb Stadtenwässerung"))</f>
        <v>1 Stadt Bad Rappenau</v>
      </c>
      <c r="C3004" s="19" t="str">
        <f>IF(OR(tabDaten[[#This Row],[art]]="00",tabDaten[[#This Row],[art]]="01",tabDaten[[#This Row],[art]]="60",tabDaten[[#This Row],[art]]="61"),"0 Verwaltungshaushalt","1 Vermögenshaushalt")</f>
        <v>0 Verwaltungshaushalt</v>
      </c>
      <c r="D3004" s="19" t="str">
        <f>VLOOKUP(tabDaten[[#This Row],[art]],tabKontenart[],2,FALSE)</f>
        <v>01 Ausgaben VerwaltungsHH</v>
      </c>
      <c r="E3004" s="19" t="str">
        <f>LEFT(tabDaten[[#This Row],[Gld]],1) &amp; "    " &amp;VLOOKUP((tabDaten[[#This Row],[MandNr]]&amp;"x"&amp;LEFT(tabDaten[[#This Row],[Gld]],1)),tabGliederung[],2,FALSE)</f>
        <v>7    öffentliche Einrichtungen,  Wirtschaftsförderung</v>
      </c>
      <c r="F3004" s="19" t="str">
        <f>LEFT(tabDaten[[#This Row],[Gld]],2) &amp; "    " &amp;VLOOKUP((tabDaten[[#This Row],[MandNr]]&amp;"x"&amp;LEFT(tabDaten[[#This Row],[Gld]],2)),tabGliederung[],2,FALSE)</f>
        <v xml:space="preserve">75    Bestattungswesen </v>
      </c>
      <c r="G300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4" s="19" t="str">
        <f>LEFT(tabDaten[[#This Row],[Gld]],4) &amp; "    " &amp;VLOOKUP((tabDaten[[#This Row],[MandNr]]&amp;"x"&amp;LEFT(tabDaten[[#This Row],[Gld]],4)),tabGliederung[],2,FALSE)</f>
        <v xml:space="preserve">7502    Friedhof Bonfeld </v>
      </c>
      <c r="I3004" s="19" t="str">
        <f>IF(OR(LEFT(tabDaten[[#This Row],[Grp]],1)*1=3,LEFT(tabDaten[[#This Row],[Grp]],1)*1=9),LEFT(tabDaten[[#This Row],[Grp]],2),LEFT(tabDaten[[#This Row],[Grp]],1))</f>
        <v>6</v>
      </c>
      <c r="J3004" s="19" t="str">
        <f>VLOOKUP(tabDaten[[#This Row],[GrpKurz]],tabGruppierung[],2,FALSE)</f>
        <v>A   Sächlicher Verwaltungs- und Betriebsaufwand</v>
      </c>
      <c r="K300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7502-679000/30    Verwaltungskosten (Personal + Sachkosten)  </v>
      </c>
      <c r="L3004" s="20">
        <f>IF(OR(tabDaten[[#This Row],[art]]="00",tabDaten[[#This Row],[art]]="10"),tabDaten[[#This Row],[Plan]],tabDaten[[#This Row],[Plan]]*-1)</f>
        <v>0</v>
      </c>
      <c r="M3004" s="21">
        <f>IF(OR(tabDaten[[#This Row],[art]]="00",tabDaten[[#This Row],[art]]="10",tabDaten[[#This Row],[art]]="60",tabDaten[[#This Row],[art]]="70"),tabDaten[[#This Row],[Rechnung]],tabDaten[[#This Row],[Rechnung]]*-1)</f>
        <v>-6233.1</v>
      </c>
      <c r="N3004" s="44">
        <v>1</v>
      </c>
      <c r="O3004" s="45" t="s">
        <v>1336</v>
      </c>
      <c r="P3004" s="45" t="s">
        <v>1381</v>
      </c>
      <c r="Q3004" s="45" t="s">
        <v>1728</v>
      </c>
      <c r="R3004" s="45" t="s">
        <v>1111</v>
      </c>
      <c r="S3004" s="45" t="s">
        <v>1546</v>
      </c>
      <c r="T3004" s="44" t="s">
        <v>1939</v>
      </c>
      <c r="U3004" s="46">
        <v>0</v>
      </c>
      <c r="V3004" s="46">
        <v>6233.1</v>
      </c>
    </row>
    <row r="3005" spans="2:22" x14ac:dyDescent="0.2">
      <c r="B3005" s="19" t="str">
        <f>IF(tabDaten[[#This Row],[MandNr]]="","Fehler",IF(tabDaten[[#This Row],[MandNr]]=1,"1 Stadt Bad Rappenau","2 Eigenbetrieb Stadtenwässerung"))</f>
        <v>1 Stadt Bad Rappenau</v>
      </c>
      <c r="C3005" s="19" t="str">
        <f>IF(OR(tabDaten[[#This Row],[art]]="00",tabDaten[[#This Row],[art]]="01",tabDaten[[#This Row],[art]]="60",tabDaten[[#This Row],[art]]="61"),"0 Verwaltungshaushalt","1 Vermögenshaushalt")</f>
        <v>0 Verwaltungshaushalt</v>
      </c>
      <c r="D3005" s="19" t="str">
        <f>VLOOKUP(tabDaten[[#This Row],[art]],tabKontenart[],2,FALSE)</f>
        <v>01 Ausgaben VerwaltungsHH</v>
      </c>
      <c r="E3005" s="19" t="str">
        <f>LEFT(tabDaten[[#This Row],[Gld]],1) &amp; "    " &amp;VLOOKUP((tabDaten[[#This Row],[MandNr]]&amp;"x"&amp;LEFT(tabDaten[[#This Row],[Gld]],1)),tabGliederung[],2,FALSE)</f>
        <v>7    öffentliche Einrichtungen,  Wirtschaftsförderung</v>
      </c>
      <c r="F3005" s="19" t="str">
        <f>LEFT(tabDaten[[#This Row],[Gld]],2) &amp; "    " &amp;VLOOKUP((tabDaten[[#This Row],[MandNr]]&amp;"x"&amp;LEFT(tabDaten[[#This Row],[Gld]],2)),tabGliederung[],2,FALSE)</f>
        <v xml:space="preserve">75    Bestattungswesen </v>
      </c>
      <c r="G300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5" s="19" t="str">
        <f>LEFT(tabDaten[[#This Row],[Gld]],4) &amp; "    " &amp;VLOOKUP((tabDaten[[#This Row],[MandNr]]&amp;"x"&amp;LEFT(tabDaten[[#This Row],[Gld]],4)),tabGliederung[],2,FALSE)</f>
        <v xml:space="preserve">7503    Friedhof Fürfeld </v>
      </c>
      <c r="I3005" s="19" t="str">
        <f>IF(OR(LEFT(tabDaten[[#This Row],[Grp]],1)*1=3,LEFT(tabDaten[[#This Row],[Grp]],1)*1=9),LEFT(tabDaten[[#This Row],[Grp]],2),LEFT(tabDaten[[#This Row],[Grp]],1))</f>
        <v>6</v>
      </c>
      <c r="J3005" s="19" t="str">
        <f>VLOOKUP(tabDaten[[#This Row],[GrpKurz]],tabGruppierung[],2,FALSE)</f>
        <v>A   Sächlicher Verwaltungs- und Betriebsaufwand</v>
      </c>
      <c r="K300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7503-679000/10    Bauhof   </v>
      </c>
      <c r="L3005" s="20">
        <f>IF(OR(tabDaten[[#This Row],[art]]="00",tabDaten[[#This Row],[art]]="10"),tabDaten[[#This Row],[Plan]],tabDaten[[#This Row],[Plan]]*-1)</f>
        <v>0</v>
      </c>
      <c r="M3005" s="21">
        <f>IF(OR(tabDaten[[#This Row],[art]]="00",tabDaten[[#This Row],[art]]="10",tabDaten[[#This Row],[art]]="60",tabDaten[[#This Row],[art]]="70"),tabDaten[[#This Row],[Rechnung]],tabDaten[[#This Row],[Rechnung]]*-1)</f>
        <v>-30095.56</v>
      </c>
      <c r="N3005" s="44">
        <v>1</v>
      </c>
      <c r="O3005" s="45" t="s">
        <v>1336</v>
      </c>
      <c r="P3005" s="45" t="s">
        <v>1382</v>
      </c>
      <c r="Q3005" s="45" t="s">
        <v>1728</v>
      </c>
      <c r="R3005" s="45" t="s">
        <v>1024</v>
      </c>
      <c r="S3005" s="45" t="s">
        <v>1546</v>
      </c>
      <c r="T3005" s="44" t="s">
        <v>1924</v>
      </c>
      <c r="U3005" s="46">
        <v>0</v>
      </c>
      <c r="V3005" s="46">
        <v>30095.56</v>
      </c>
    </row>
    <row r="3006" spans="2:22" x14ac:dyDescent="0.2">
      <c r="B3006" s="19" t="str">
        <f>IF(tabDaten[[#This Row],[MandNr]]="","Fehler",IF(tabDaten[[#This Row],[MandNr]]=1,"1 Stadt Bad Rappenau","2 Eigenbetrieb Stadtenwässerung"))</f>
        <v>1 Stadt Bad Rappenau</v>
      </c>
      <c r="C3006" s="19" t="str">
        <f>IF(OR(tabDaten[[#This Row],[art]]="00",tabDaten[[#This Row],[art]]="01",tabDaten[[#This Row],[art]]="60",tabDaten[[#This Row],[art]]="61"),"0 Verwaltungshaushalt","1 Vermögenshaushalt")</f>
        <v>0 Verwaltungshaushalt</v>
      </c>
      <c r="D3006" s="19" t="str">
        <f>VLOOKUP(tabDaten[[#This Row],[art]],tabKontenart[],2,FALSE)</f>
        <v>01 Ausgaben VerwaltungsHH</v>
      </c>
      <c r="E3006" s="19" t="str">
        <f>LEFT(tabDaten[[#This Row],[Gld]],1) &amp; "    " &amp;VLOOKUP((tabDaten[[#This Row],[MandNr]]&amp;"x"&amp;LEFT(tabDaten[[#This Row],[Gld]],1)),tabGliederung[],2,FALSE)</f>
        <v>7    öffentliche Einrichtungen,  Wirtschaftsförderung</v>
      </c>
      <c r="F3006" s="19" t="str">
        <f>LEFT(tabDaten[[#This Row],[Gld]],2) &amp; "    " &amp;VLOOKUP((tabDaten[[#This Row],[MandNr]]&amp;"x"&amp;LEFT(tabDaten[[#This Row],[Gld]],2)),tabGliederung[],2,FALSE)</f>
        <v xml:space="preserve">75    Bestattungswesen </v>
      </c>
      <c r="G300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6" s="19" t="str">
        <f>LEFT(tabDaten[[#This Row],[Gld]],4) &amp; "    " &amp;VLOOKUP((tabDaten[[#This Row],[MandNr]]&amp;"x"&amp;LEFT(tabDaten[[#This Row],[Gld]],4)),tabGliederung[],2,FALSE)</f>
        <v xml:space="preserve">7503    Friedhof Fürfeld </v>
      </c>
      <c r="I3006" s="19" t="str">
        <f>IF(OR(LEFT(tabDaten[[#This Row],[Grp]],1)*1=3,LEFT(tabDaten[[#This Row],[Grp]],1)*1=9),LEFT(tabDaten[[#This Row],[Grp]],2),LEFT(tabDaten[[#This Row],[Grp]],1))</f>
        <v>6</v>
      </c>
      <c r="J3006" s="19" t="str">
        <f>VLOOKUP(tabDaten[[#This Row],[GrpKurz]],tabGruppierung[],2,FALSE)</f>
        <v>A   Sächlicher Verwaltungs- und Betriebsaufwand</v>
      </c>
      <c r="K300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7503-679000/30    Verwaltungskosten (Personal + Sachkosten)  </v>
      </c>
      <c r="L3006" s="20">
        <f>IF(OR(tabDaten[[#This Row],[art]]="00",tabDaten[[#This Row],[art]]="10"),tabDaten[[#This Row],[Plan]],tabDaten[[#This Row],[Plan]]*-1)</f>
        <v>0</v>
      </c>
      <c r="M3006" s="21">
        <f>IF(OR(tabDaten[[#This Row],[art]]="00",tabDaten[[#This Row],[art]]="10",tabDaten[[#This Row],[art]]="60",tabDaten[[#This Row],[art]]="70"),tabDaten[[#This Row],[Rechnung]],tabDaten[[#This Row],[Rechnung]]*-1)</f>
        <v>-6233.1</v>
      </c>
      <c r="N3006" s="44">
        <v>1</v>
      </c>
      <c r="O3006" s="45" t="s">
        <v>1336</v>
      </c>
      <c r="P3006" s="45" t="s">
        <v>1382</v>
      </c>
      <c r="Q3006" s="45" t="s">
        <v>1728</v>
      </c>
      <c r="R3006" s="45" t="s">
        <v>1111</v>
      </c>
      <c r="S3006" s="45" t="s">
        <v>1546</v>
      </c>
      <c r="T3006" s="44" t="s">
        <v>1939</v>
      </c>
      <c r="U3006" s="46">
        <v>0</v>
      </c>
      <c r="V3006" s="46">
        <v>6233.1</v>
      </c>
    </row>
    <row r="3007" spans="2:22" x14ac:dyDescent="0.2">
      <c r="B3007" s="19" t="str">
        <f>IF(tabDaten[[#This Row],[MandNr]]="","Fehler",IF(tabDaten[[#This Row],[MandNr]]=1,"1 Stadt Bad Rappenau","2 Eigenbetrieb Stadtenwässerung"))</f>
        <v>1 Stadt Bad Rappenau</v>
      </c>
      <c r="C3007" s="19" t="str">
        <f>IF(OR(tabDaten[[#This Row],[art]]="00",tabDaten[[#This Row],[art]]="01",tabDaten[[#This Row],[art]]="60",tabDaten[[#This Row],[art]]="61"),"0 Verwaltungshaushalt","1 Vermögenshaushalt")</f>
        <v>0 Verwaltungshaushalt</v>
      </c>
      <c r="D3007" s="19" t="str">
        <f>VLOOKUP(tabDaten[[#This Row],[art]],tabKontenart[],2,FALSE)</f>
        <v>01 Ausgaben VerwaltungsHH</v>
      </c>
      <c r="E3007" s="19" t="str">
        <f>LEFT(tabDaten[[#This Row],[Gld]],1) &amp; "    " &amp;VLOOKUP((tabDaten[[#This Row],[MandNr]]&amp;"x"&amp;LEFT(tabDaten[[#This Row],[Gld]],1)),tabGliederung[],2,FALSE)</f>
        <v>7    öffentliche Einrichtungen,  Wirtschaftsförderung</v>
      </c>
      <c r="F3007" s="19" t="str">
        <f>LEFT(tabDaten[[#This Row],[Gld]],2) &amp; "    " &amp;VLOOKUP((tabDaten[[#This Row],[MandNr]]&amp;"x"&amp;LEFT(tabDaten[[#This Row],[Gld]],2)),tabGliederung[],2,FALSE)</f>
        <v xml:space="preserve">75    Bestattungswesen </v>
      </c>
      <c r="G300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7" s="19" t="str">
        <f>LEFT(tabDaten[[#This Row],[Gld]],4) &amp; "    " &amp;VLOOKUP((tabDaten[[#This Row],[MandNr]]&amp;"x"&amp;LEFT(tabDaten[[#This Row],[Gld]],4)),tabGliederung[],2,FALSE)</f>
        <v xml:space="preserve">7504    Friedhof Grombach </v>
      </c>
      <c r="I3007" s="19" t="str">
        <f>IF(OR(LEFT(tabDaten[[#This Row],[Grp]],1)*1=3,LEFT(tabDaten[[#This Row],[Grp]],1)*1=9),LEFT(tabDaten[[#This Row],[Grp]],2),LEFT(tabDaten[[#This Row],[Grp]],1))</f>
        <v>6</v>
      </c>
      <c r="J3007" s="19" t="str">
        <f>VLOOKUP(tabDaten[[#This Row],[GrpKurz]],tabGruppierung[],2,FALSE)</f>
        <v>A   Sächlicher Verwaltungs- und Betriebsaufwand</v>
      </c>
      <c r="K300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7504-679000/10    Bauhof   </v>
      </c>
      <c r="L3007" s="20">
        <f>IF(OR(tabDaten[[#This Row],[art]]="00",tabDaten[[#This Row],[art]]="10"),tabDaten[[#This Row],[Plan]],tabDaten[[#This Row],[Plan]]*-1)</f>
        <v>0</v>
      </c>
      <c r="M3007" s="21">
        <f>IF(OR(tabDaten[[#This Row],[art]]="00",tabDaten[[#This Row],[art]]="10",tabDaten[[#This Row],[art]]="60",tabDaten[[#This Row],[art]]="70"),tabDaten[[#This Row],[Rechnung]],tabDaten[[#This Row],[Rechnung]]*-1)</f>
        <v>-16183.46</v>
      </c>
      <c r="N3007" s="44">
        <v>1</v>
      </c>
      <c r="O3007" s="45" t="s">
        <v>1336</v>
      </c>
      <c r="P3007" s="45" t="s">
        <v>1383</v>
      </c>
      <c r="Q3007" s="45" t="s">
        <v>1728</v>
      </c>
      <c r="R3007" s="45" t="s">
        <v>1024</v>
      </c>
      <c r="S3007" s="45" t="s">
        <v>1546</v>
      </c>
      <c r="T3007" s="44" t="s">
        <v>1924</v>
      </c>
      <c r="U3007" s="46">
        <v>0</v>
      </c>
      <c r="V3007" s="46">
        <v>16183.46</v>
      </c>
    </row>
    <row r="3008" spans="2:22" x14ac:dyDescent="0.2">
      <c r="B3008" s="19" t="str">
        <f>IF(tabDaten[[#This Row],[MandNr]]="","Fehler",IF(tabDaten[[#This Row],[MandNr]]=1,"1 Stadt Bad Rappenau","2 Eigenbetrieb Stadtenwässerung"))</f>
        <v>1 Stadt Bad Rappenau</v>
      </c>
      <c r="C3008" s="19" t="str">
        <f>IF(OR(tabDaten[[#This Row],[art]]="00",tabDaten[[#This Row],[art]]="01",tabDaten[[#This Row],[art]]="60",tabDaten[[#This Row],[art]]="61"),"0 Verwaltungshaushalt","1 Vermögenshaushalt")</f>
        <v>0 Verwaltungshaushalt</v>
      </c>
      <c r="D3008" s="19" t="str">
        <f>VLOOKUP(tabDaten[[#This Row],[art]],tabKontenart[],2,FALSE)</f>
        <v>01 Ausgaben VerwaltungsHH</v>
      </c>
      <c r="E3008" s="19" t="str">
        <f>LEFT(tabDaten[[#This Row],[Gld]],1) &amp; "    " &amp;VLOOKUP((tabDaten[[#This Row],[MandNr]]&amp;"x"&amp;LEFT(tabDaten[[#This Row],[Gld]],1)),tabGliederung[],2,FALSE)</f>
        <v>7    öffentliche Einrichtungen,  Wirtschaftsförderung</v>
      </c>
      <c r="F3008" s="19" t="str">
        <f>LEFT(tabDaten[[#This Row],[Gld]],2) &amp; "    " &amp;VLOOKUP((tabDaten[[#This Row],[MandNr]]&amp;"x"&amp;LEFT(tabDaten[[#This Row],[Gld]],2)),tabGliederung[],2,FALSE)</f>
        <v xml:space="preserve">75    Bestattungswesen </v>
      </c>
      <c r="G300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8" s="19" t="str">
        <f>LEFT(tabDaten[[#This Row],[Gld]],4) &amp; "    " &amp;VLOOKUP((tabDaten[[#This Row],[MandNr]]&amp;"x"&amp;LEFT(tabDaten[[#This Row],[Gld]],4)),tabGliederung[],2,FALSE)</f>
        <v xml:space="preserve">7504    Friedhof Grombach </v>
      </c>
      <c r="I3008" s="19" t="str">
        <f>IF(OR(LEFT(tabDaten[[#This Row],[Grp]],1)*1=3,LEFT(tabDaten[[#This Row],[Grp]],1)*1=9),LEFT(tabDaten[[#This Row],[Grp]],2),LEFT(tabDaten[[#This Row],[Grp]],1))</f>
        <v>6</v>
      </c>
      <c r="J3008" s="19" t="str">
        <f>VLOOKUP(tabDaten[[#This Row],[GrpKurz]],tabGruppierung[],2,FALSE)</f>
        <v>A   Sächlicher Verwaltungs- und Betriebsaufwand</v>
      </c>
      <c r="K300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7504-679000/30    Verwaltungskosten (Personal + Sachkosten)  </v>
      </c>
      <c r="L3008" s="20">
        <f>IF(OR(tabDaten[[#This Row],[art]]="00",tabDaten[[#This Row],[art]]="10"),tabDaten[[#This Row],[Plan]],tabDaten[[#This Row],[Plan]]*-1)</f>
        <v>0</v>
      </c>
      <c r="M3008" s="21">
        <f>IF(OR(tabDaten[[#This Row],[art]]="00",tabDaten[[#This Row],[art]]="10",tabDaten[[#This Row],[art]]="60",tabDaten[[#This Row],[art]]="70"),tabDaten[[#This Row],[Rechnung]],tabDaten[[#This Row],[Rechnung]]*-1)</f>
        <v>-3116.55</v>
      </c>
      <c r="N3008" s="44">
        <v>1</v>
      </c>
      <c r="O3008" s="45" t="s">
        <v>1336</v>
      </c>
      <c r="P3008" s="45" t="s">
        <v>1383</v>
      </c>
      <c r="Q3008" s="45" t="s">
        <v>1728</v>
      </c>
      <c r="R3008" s="45" t="s">
        <v>1111</v>
      </c>
      <c r="S3008" s="45" t="s">
        <v>1546</v>
      </c>
      <c r="T3008" s="44" t="s">
        <v>1939</v>
      </c>
      <c r="U3008" s="46">
        <v>0</v>
      </c>
      <c r="V3008" s="46">
        <v>3116.55</v>
      </c>
    </row>
    <row r="3009" spans="2:22" x14ac:dyDescent="0.2">
      <c r="B3009" s="19" t="str">
        <f>IF(tabDaten[[#This Row],[MandNr]]="","Fehler",IF(tabDaten[[#This Row],[MandNr]]=1,"1 Stadt Bad Rappenau","2 Eigenbetrieb Stadtenwässerung"))</f>
        <v>1 Stadt Bad Rappenau</v>
      </c>
      <c r="C3009" s="19" t="str">
        <f>IF(OR(tabDaten[[#This Row],[art]]="00",tabDaten[[#This Row],[art]]="01",tabDaten[[#This Row],[art]]="60",tabDaten[[#This Row],[art]]="61"),"0 Verwaltungshaushalt","1 Vermögenshaushalt")</f>
        <v>0 Verwaltungshaushalt</v>
      </c>
      <c r="D3009" s="19" t="str">
        <f>VLOOKUP(tabDaten[[#This Row],[art]],tabKontenart[],2,FALSE)</f>
        <v>01 Ausgaben VerwaltungsHH</v>
      </c>
      <c r="E3009" s="19" t="str">
        <f>LEFT(tabDaten[[#This Row],[Gld]],1) &amp; "    " &amp;VLOOKUP((tabDaten[[#This Row],[MandNr]]&amp;"x"&amp;LEFT(tabDaten[[#This Row],[Gld]],1)),tabGliederung[],2,FALSE)</f>
        <v>7    öffentliche Einrichtungen,  Wirtschaftsförderung</v>
      </c>
      <c r="F3009" s="19" t="str">
        <f>LEFT(tabDaten[[#This Row],[Gld]],2) &amp; "    " &amp;VLOOKUP((tabDaten[[#This Row],[MandNr]]&amp;"x"&amp;LEFT(tabDaten[[#This Row],[Gld]],2)),tabGliederung[],2,FALSE)</f>
        <v xml:space="preserve">75    Bestattungswesen </v>
      </c>
      <c r="G300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09" s="19" t="str">
        <f>LEFT(tabDaten[[#This Row],[Gld]],4) &amp; "    " &amp;VLOOKUP((tabDaten[[#This Row],[MandNr]]&amp;"x"&amp;LEFT(tabDaten[[#This Row],[Gld]],4)),tabGliederung[],2,FALSE)</f>
        <v xml:space="preserve">7505    Friedhof Heinsheim </v>
      </c>
      <c r="I3009" s="19" t="str">
        <f>IF(OR(LEFT(tabDaten[[#This Row],[Grp]],1)*1=3,LEFT(tabDaten[[#This Row],[Grp]],1)*1=9),LEFT(tabDaten[[#This Row],[Grp]],2),LEFT(tabDaten[[#This Row],[Grp]],1))</f>
        <v>6</v>
      </c>
      <c r="J3009" s="19" t="str">
        <f>VLOOKUP(tabDaten[[#This Row],[GrpKurz]],tabGruppierung[],2,FALSE)</f>
        <v>A   Sächlicher Verwaltungs- und Betriebsaufwand</v>
      </c>
      <c r="K300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7505-679000/10    Bauhof   </v>
      </c>
      <c r="L3009" s="20">
        <f>IF(OR(tabDaten[[#This Row],[art]]="00",tabDaten[[#This Row],[art]]="10"),tabDaten[[#This Row],[Plan]],tabDaten[[#This Row],[Plan]]*-1)</f>
        <v>0</v>
      </c>
      <c r="M3009" s="21">
        <f>IF(OR(tabDaten[[#This Row],[art]]="00",tabDaten[[#This Row],[art]]="10",tabDaten[[#This Row],[art]]="60",tabDaten[[#This Row],[art]]="70"),tabDaten[[#This Row],[Rechnung]],tabDaten[[#This Row],[Rechnung]]*-1)</f>
        <v>-18738.75</v>
      </c>
      <c r="N3009" s="44">
        <v>1</v>
      </c>
      <c r="O3009" s="45" t="s">
        <v>1336</v>
      </c>
      <c r="P3009" s="45" t="s">
        <v>1384</v>
      </c>
      <c r="Q3009" s="45" t="s">
        <v>1728</v>
      </c>
      <c r="R3009" s="45" t="s">
        <v>1024</v>
      </c>
      <c r="S3009" s="45" t="s">
        <v>1546</v>
      </c>
      <c r="T3009" s="44" t="s">
        <v>1924</v>
      </c>
      <c r="U3009" s="46">
        <v>0</v>
      </c>
      <c r="V3009" s="46">
        <v>18738.75</v>
      </c>
    </row>
    <row r="3010" spans="2:22" x14ac:dyDescent="0.2">
      <c r="B3010" s="19" t="str">
        <f>IF(tabDaten[[#This Row],[MandNr]]="","Fehler",IF(tabDaten[[#This Row],[MandNr]]=1,"1 Stadt Bad Rappenau","2 Eigenbetrieb Stadtenwässerung"))</f>
        <v>1 Stadt Bad Rappenau</v>
      </c>
      <c r="C3010" s="19" t="str">
        <f>IF(OR(tabDaten[[#This Row],[art]]="00",tabDaten[[#This Row],[art]]="01",tabDaten[[#This Row],[art]]="60",tabDaten[[#This Row],[art]]="61"),"0 Verwaltungshaushalt","1 Vermögenshaushalt")</f>
        <v>0 Verwaltungshaushalt</v>
      </c>
      <c r="D3010" s="19" t="str">
        <f>VLOOKUP(tabDaten[[#This Row],[art]],tabKontenart[],2,FALSE)</f>
        <v>01 Ausgaben VerwaltungsHH</v>
      </c>
      <c r="E3010" s="19" t="str">
        <f>LEFT(tabDaten[[#This Row],[Gld]],1) &amp; "    " &amp;VLOOKUP((tabDaten[[#This Row],[MandNr]]&amp;"x"&amp;LEFT(tabDaten[[#This Row],[Gld]],1)),tabGliederung[],2,FALSE)</f>
        <v>7    öffentliche Einrichtungen,  Wirtschaftsförderung</v>
      </c>
      <c r="F3010" s="19" t="str">
        <f>LEFT(tabDaten[[#This Row],[Gld]],2) &amp; "    " &amp;VLOOKUP((tabDaten[[#This Row],[MandNr]]&amp;"x"&amp;LEFT(tabDaten[[#This Row],[Gld]],2)),tabGliederung[],2,FALSE)</f>
        <v xml:space="preserve">75    Bestattungswesen </v>
      </c>
      <c r="G301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0" s="19" t="str">
        <f>LEFT(tabDaten[[#This Row],[Gld]],4) &amp; "    " &amp;VLOOKUP((tabDaten[[#This Row],[MandNr]]&amp;"x"&amp;LEFT(tabDaten[[#This Row],[Gld]],4)),tabGliederung[],2,FALSE)</f>
        <v xml:space="preserve">7505    Friedhof Heinsheim </v>
      </c>
      <c r="I3010" s="19" t="str">
        <f>IF(OR(LEFT(tabDaten[[#This Row],[Grp]],1)*1=3,LEFT(tabDaten[[#This Row],[Grp]],1)*1=9),LEFT(tabDaten[[#This Row],[Grp]],2),LEFT(tabDaten[[#This Row],[Grp]],1))</f>
        <v>6</v>
      </c>
      <c r="J3010" s="19" t="str">
        <f>VLOOKUP(tabDaten[[#This Row],[GrpKurz]],tabGruppierung[],2,FALSE)</f>
        <v>A   Sächlicher Verwaltungs- und Betriebsaufwand</v>
      </c>
      <c r="K301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7505-679000/30    Verwaltungskosten (Personal + Sachkosten)  </v>
      </c>
      <c r="L3010" s="20">
        <f>IF(OR(tabDaten[[#This Row],[art]]="00",tabDaten[[#This Row],[art]]="10"),tabDaten[[#This Row],[Plan]],tabDaten[[#This Row],[Plan]]*-1)</f>
        <v>0</v>
      </c>
      <c r="M3010" s="21">
        <f>IF(OR(tabDaten[[#This Row],[art]]="00",tabDaten[[#This Row],[art]]="10",tabDaten[[#This Row],[art]]="60",tabDaten[[#This Row],[art]]="70"),tabDaten[[#This Row],[Rechnung]],tabDaten[[#This Row],[Rechnung]]*-1)</f>
        <v>-5886.82</v>
      </c>
      <c r="N3010" s="44">
        <v>1</v>
      </c>
      <c r="O3010" s="45" t="s">
        <v>1336</v>
      </c>
      <c r="P3010" s="45" t="s">
        <v>1384</v>
      </c>
      <c r="Q3010" s="45" t="s">
        <v>1728</v>
      </c>
      <c r="R3010" s="45" t="s">
        <v>1111</v>
      </c>
      <c r="S3010" s="45" t="s">
        <v>1546</v>
      </c>
      <c r="T3010" s="44" t="s">
        <v>1939</v>
      </c>
      <c r="U3010" s="46">
        <v>0</v>
      </c>
      <c r="V3010" s="46">
        <v>5886.82</v>
      </c>
    </row>
    <row r="3011" spans="2:22" x14ac:dyDescent="0.2">
      <c r="B3011" s="19" t="str">
        <f>IF(tabDaten[[#This Row],[MandNr]]="","Fehler",IF(tabDaten[[#This Row],[MandNr]]=1,"1 Stadt Bad Rappenau","2 Eigenbetrieb Stadtenwässerung"))</f>
        <v>1 Stadt Bad Rappenau</v>
      </c>
      <c r="C3011" s="19" t="str">
        <f>IF(OR(tabDaten[[#This Row],[art]]="00",tabDaten[[#This Row],[art]]="01",tabDaten[[#This Row],[art]]="60",tabDaten[[#This Row],[art]]="61"),"0 Verwaltungshaushalt","1 Vermögenshaushalt")</f>
        <v>0 Verwaltungshaushalt</v>
      </c>
      <c r="D3011" s="19" t="str">
        <f>VLOOKUP(tabDaten[[#This Row],[art]],tabKontenart[],2,FALSE)</f>
        <v>01 Ausgaben VerwaltungsHH</v>
      </c>
      <c r="E3011" s="19" t="str">
        <f>LEFT(tabDaten[[#This Row],[Gld]],1) &amp; "    " &amp;VLOOKUP((tabDaten[[#This Row],[MandNr]]&amp;"x"&amp;LEFT(tabDaten[[#This Row],[Gld]],1)),tabGliederung[],2,FALSE)</f>
        <v>7    öffentliche Einrichtungen,  Wirtschaftsförderung</v>
      </c>
      <c r="F3011" s="19" t="str">
        <f>LEFT(tabDaten[[#This Row],[Gld]],2) &amp; "    " &amp;VLOOKUP((tabDaten[[#This Row],[MandNr]]&amp;"x"&amp;LEFT(tabDaten[[#This Row],[Gld]],2)),tabGliederung[],2,FALSE)</f>
        <v xml:space="preserve">75    Bestattungswesen </v>
      </c>
      <c r="G301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1" s="19" t="str">
        <f>LEFT(tabDaten[[#This Row],[Gld]],4) &amp; "    " &amp;VLOOKUP((tabDaten[[#This Row],[MandNr]]&amp;"x"&amp;LEFT(tabDaten[[#This Row],[Gld]],4)),tabGliederung[],2,FALSE)</f>
        <v xml:space="preserve">7506    Friedhof Obergimpern </v>
      </c>
      <c r="I3011" s="19" t="str">
        <f>IF(OR(LEFT(tabDaten[[#This Row],[Grp]],1)*1=3,LEFT(tabDaten[[#This Row],[Grp]],1)*1=9),LEFT(tabDaten[[#This Row],[Grp]],2),LEFT(tabDaten[[#This Row],[Grp]],1))</f>
        <v>6</v>
      </c>
      <c r="J3011" s="19" t="str">
        <f>VLOOKUP(tabDaten[[#This Row],[GrpKurz]],tabGruppierung[],2,FALSE)</f>
        <v>A   Sächlicher Verwaltungs- und Betriebsaufwand</v>
      </c>
      <c r="K301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7506-679000/10    Bauhof   </v>
      </c>
      <c r="L3011" s="20">
        <f>IF(OR(tabDaten[[#This Row],[art]]="00",tabDaten[[#This Row],[art]]="10"),tabDaten[[#This Row],[Plan]],tabDaten[[#This Row],[Plan]]*-1)</f>
        <v>0</v>
      </c>
      <c r="M3011" s="21">
        <f>IF(OR(tabDaten[[#This Row],[art]]="00",tabDaten[[#This Row],[art]]="10",tabDaten[[#This Row],[art]]="60",tabDaten[[#This Row],[art]]="70"),tabDaten[[#This Row],[Rechnung]],tabDaten[[#This Row],[Rechnung]]*-1)</f>
        <v>-16751.3</v>
      </c>
      <c r="N3011" s="44">
        <v>1</v>
      </c>
      <c r="O3011" s="45" t="s">
        <v>1336</v>
      </c>
      <c r="P3011" s="45" t="s">
        <v>1385</v>
      </c>
      <c r="Q3011" s="45" t="s">
        <v>1728</v>
      </c>
      <c r="R3011" s="45" t="s">
        <v>1024</v>
      </c>
      <c r="S3011" s="45" t="s">
        <v>1546</v>
      </c>
      <c r="T3011" s="44" t="s">
        <v>1924</v>
      </c>
      <c r="U3011" s="46">
        <v>0</v>
      </c>
      <c r="V3011" s="46">
        <v>16751.3</v>
      </c>
    </row>
    <row r="3012" spans="2:22" x14ac:dyDescent="0.2">
      <c r="B3012" s="19" t="str">
        <f>IF(tabDaten[[#This Row],[MandNr]]="","Fehler",IF(tabDaten[[#This Row],[MandNr]]=1,"1 Stadt Bad Rappenau","2 Eigenbetrieb Stadtenwässerung"))</f>
        <v>1 Stadt Bad Rappenau</v>
      </c>
      <c r="C3012" s="19" t="str">
        <f>IF(OR(tabDaten[[#This Row],[art]]="00",tabDaten[[#This Row],[art]]="01",tabDaten[[#This Row],[art]]="60",tabDaten[[#This Row],[art]]="61"),"0 Verwaltungshaushalt","1 Vermögenshaushalt")</f>
        <v>0 Verwaltungshaushalt</v>
      </c>
      <c r="D3012" s="19" t="str">
        <f>VLOOKUP(tabDaten[[#This Row],[art]],tabKontenart[],2,FALSE)</f>
        <v>01 Ausgaben VerwaltungsHH</v>
      </c>
      <c r="E3012" s="19" t="str">
        <f>LEFT(tabDaten[[#This Row],[Gld]],1) &amp; "    " &amp;VLOOKUP((tabDaten[[#This Row],[MandNr]]&amp;"x"&amp;LEFT(tabDaten[[#This Row],[Gld]],1)),tabGliederung[],2,FALSE)</f>
        <v>7    öffentliche Einrichtungen,  Wirtschaftsförderung</v>
      </c>
      <c r="F3012" s="19" t="str">
        <f>LEFT(tabDaten[[#This Row],[Gld]],2) &amp; "    " &amp;VLOOKUP((tabDaten[[#This Row],[MandNr]]&amp;"x"&amp;LEFT(tabDaten[[#This Row],[Gld]],2)),tabGliederung[],2,FALSE)</f>
        <v xml:space="preserve">75    Bestattungswesen </v>
      </c>
      <c r="G301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2" s="19" t="str">
        <f>LEFT(tabDaten[[#This Row],[Gld]],4) &amp; "    " &amp;VLOOKUP((tabDaten[[#This Row],[MandNr]]&amp;"x"&amp;LEFT(tabDaten[[#This Row],[Gld]],4)),tabGliederung[],2,FALSE)</f>
        <v xml:space="preserve">7506    Friedhof Obergimpern </v>
      </c>
      <c r="I3012" s="19" t="str">
        <f>IF(OR(LEFT(tabDaten[[#This Row],[Grp]],1)*1=3,LEFT(tabDaten[[#This Row],[Grp]],1)*1=9),LEFT(tabDaten[[#This Row],[Grp]],2),LEFT(tabDaten[[#This Row],[Grp]],1))</f>
        <v>6</v>
      </c>
      <c r="J3012" s="19" t="str">
        <f>VLOOKUP(tabDaten[[#This Row],[GrpKurz]],tabGruppierung[],2,FALSE)</f>
        <v>A   Sächlicher Verwaltungs- und Betriebsaufwand</v>
      </c>
      <c r="K301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7506-679000/30    Verwaltungskosten (Personal + Sachkosten)  </v>
      </c>
      <c r="L3012" s="20">
        <f>IF(OR(tabDaten[[#This Row],[art]]="00",tabDaten[[#This Row],[art]]="10"),tabDaten[[#This Row],[Plan]],tabDaten[[#This Row],[Plan]]*-1)</f>
        <v>0</v>
      </c>
      <c r="M3012" s="21">
        <f>IF(OR(tabDaten[[#This Row],[art]]="00",tabDaten[[#This Row],[art]]="10",tabDaten[[#This Row],[art]]="60",tabDaten[[#This Row],[art]]="70"),tabDaten[[#This Row],[Rechnung]],tabDaten[[#This Row],[Rechnung]]*-1)</f>
        <v>-3462.83</v>
      </c>
      <c r="N3012" s="44">
        <v>1</v>
      </c>
      <c r="O3012" s="45" t="s">
        <v>1336</v>
      </c>
      <c r="P3012" s="45" t="s">
        <v>1385</v>
      </c>
      <c r="Q3012" s="45" t="s">
        <v>1728</v>
      </c>
      <c r="R3012" s="45" t="s">
        <v>1111</v>
      </c>
      <c r="S3012" s="45" t="s">
        <v>1546</v>
      </c>
      <c r="T3012" s="44" t="s">
        <v>1939</v>
      </c>
      <c r="U3012" s="46">
        <v>0</v>
      </c>
      <c r="V3012" s="46">
        <v>3462.83</v>
      </c>
    </row>
    <row r="3013" spans="2:22" x14ac:dyDescent="0.2">
      <c r="B3013" s="19" t="str">
        <f>IF(tabDaten[[#This Row],[MandNr]]="","Fehler",IF(tabDaten[[#This Row],[MandNr]]=1,"1 Stadt Bad Rappenau","2 Eigenbetrieb Stadtenwässerung"))</f>
        <v>1 Stadt Bad Rappenau</v>
      </c>
      <c r="C3013" s="19" t="str">
        <f>IF(OR(tabDaten[[#This Row],[art]]="00",tabDaten[[#This Row],[art]]="01",tabDaten[[#This Row],[art]]="60",tabDaten[[#This Row],[art]]="61"),"0 Verwaltungshaushalt","1 Vermögenshaushalt")</f>
        <v>0 Verwaltungshaushalt</v>
      </c>
      <c r="D3013" s="19" t="str">
        <f>VLOOKUP(tabDaten[[#This Row],[art]],tabKontenart[],2,FALSE)</f>
        <v>01 Ausgaben VerwaltungsHH</v>
      </c>
      <c r="E3013" s="19" t="str">
        <f>LEFT(tabDaten[[#This Row],[Gld]],1) &amp; "    " &amp;VLOOKUP((tabDaten[[#This Row],[MandNr]]&amp;"x"&amp;LEFT(tabDaten[[#This Row],[Gld]],1)),tabGliederung[],2,FALSE)</f>
        <v>7    öffentliche Einrichtungen,  Wirtschaftsförderung</v>
      </c>
      <c r="F3013" s="19" t="str">
        <f>LEFT(tabDaten[[#This Row],[Gld]],2) &amp; "    " &amp;VLOOKUP((tabDaten[[#This Row],[MandNr]]&amp;"x"&amp;LEFT(tabDaten[[#This Row],[Gld]],2)),tabGliederung[],2,FALSE)</f>
        <v xml:space="preserve">75    Bestattungswesen </v>
      </c>
      <c r="G301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3" s="19" t="str">
        <f>LEFT(tabDaten[[#This Row],[Gld]],4) &amp; "    " &amp;VLOOKUP((tabDaten[[#This Row],[MandNr]]&amp;"x"&amp;LEFT(tabDaten[[#This Row],[Gld]],4)),tabGliederung[],2,FALSE)</f>
        <v xml:space="preserve">7507    Friedhof Treschklingen </v>
      </c>
      <c r="I3013" s="19" t="str">
        <f>IF(OR(LEFT(tabDaten[[#This Row],[Grp]],1)*1=3,LEFT(tabDaten[[#This Row],[Grp]],1)*1=9),LEFT(tabDaten[[#This Row],[Grp]],2),LEFT(tabDaten[[#This Row],[Grp]],1))</f>
        <v>6</v>
      </c>
      <c r="J3013" s="19" t="str">
        <f>VLOOKUP(tabDaten[[#This Row],[GrpKurz]],tabGruppierung[],2,FALSE)</f>
        <v>A   Sächlicher Verwaltungs- und Betriebsaufwand</v>
      </c>
      <c r="K301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7507-679000/10    Bauhof   </v>
      </c>
      <c r="L3013" s="20">
        <f>IF(OR(tabDaten[[#This Row],[art]]="00",tabDaten[[#This Row],[art]]="10"),tabDaten[[#This Row],[Plan]],tabDaten[[#This Row],[Plan]]*-1)</f>
        <v>0</v>
      </c>
      <c r="M3013" s="21">
        <f>IF(OR(tabDaten[[#This Row],[art]]="00",tabDaten[[#This Row],[art]]="10",tabDaten[[#This Row],[art]]="60",tabDaten[[#This Row],[art]]="70"),tabDaten[[#This Row],[Rechnung]],tabDaten[[#This Row],[Rechnung]]*-1)</f>
        <v>-12492.5</v>
      </c>
      <c r="N3013" s="44">
        <v>1</v>
      </c>
      <c r="O3013" s="45" t="s">
        <v>1336</v>
      </c>
      <c r="P3013" s="45" t="s">
        <v>1386</v>
      </c>
      <c r="Q3013" s="45" t="s">
        <v>1728</v>
      </c>
      <c r="R3013" s="45" t="s">
        <v>1024</v>
      </c>
      <c r="S3013" s="45" t="s">
        <v>1546</v>
      </c>
      <c r="T3013" s="44" t="s">
        <v>1924</v>
      </c>
      <c r="U3013" s="46">
        <v>0</v>
      </c>
      <c r="V3013" s="46">
        <v>12492.5</v>
      </c>
    </row>
    <row r="3014" spans="2:22" x14ac:dyDescent="0.2">
      <c r="B3014" s="19" t="str">
        <f>IF(tabDaten[[#This Row],[MandNr]]="","Fehler",IF(tabDaten[[#This Row],[MandNr]]=1,"1 Stadt Bad Rappenau","2 Eigenbetrieb Stadtenwässerung"))</f>
        <v>1 Stadt Bad Rappenau</v>
      </c>
      <c r="C3014" s="19" t="str">
        <f>IF(OR(tabDaten[[#This Row],[art]]="00",tabDaten[[#This Row],[art]]="01",tabDaten[[#This Row],[art]]="60",tabDaten[[#This Row],[art]]="61"),"0 Verwaltungshaushalt","1 Vermögenshaushalt")</f>
        <v>0 Verwaltungshaushalt</v>
      </c>
      <c r="D3014" s="19" t="str">
        <f>VLOOKUP(tabDaten[[#This Row],[art]],tabKontenart[],2,FALSE)</f>
        <v>01 Ausgaben VerwaltungsHH</v>
      </c>
      <c r="E3014" s="19" t="str">
        <f>LEFT(tabDaten[[#This Row],[Gld]],1) &amp; "    " &amp;VLOOKUP((tabDaten[[#This Row],[MandNr]]&amp;"x"&amp;LEFT(tabDaten[[#This Row],[Gld]],1)),tabGliederung[],2,FALSE)</f>
        <v>7    öffentliche Einrichtungen,  Wirtschaftsförderung</v>
      </c>
      <c r="F3014" s="19" t="str">
        <f>LEFT(tabDaten[[#This Row],[Gld]],2) &amp; "    " &amp;VLOOKUP((tabDaten[[#This Row],[MandNr]]&amp;"x"&amp;LEFT(tabDaten[[#This Row],[Gld]],2)),tabGliederung[],2,FALSE)</f>
        <v xml:space="preserve">75    Bestattungswesen </v>
      </c>
      <c r="G301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4" s="19" t="str">
        <f>LEFT(tabDaten[[#This Row],[Gld]],4) &amp; "    " &amp;VLOOKUP((tabDaten[[#This Row],[MandNr]]&amp;"x"&amp;LEFT(tabDaten[[#This Row],[Gld]],4)),tabGliederung[],2,FALSE)</f>
        <v xml:space="preserve">7507    Friedhof Treschklingen </v>
      </c>
      <c r="I3014" s="19" t="str">
        <f>IF(OR(LEFT(tabDaten[[#This Row],[Grp]],1)*1=3,LEFT(tabDaten[[#This Row],[Grp]],1)*1=9),LEFT(tabDaten[[#This Row],[Grp]],2),LEFT(tabDaten[[#This Row],[Grp]],1))</f>
        <v>6</v>
      </c>
      <c r="J3014" s="19" t="str">
        <f>VLOOKUP(tabDaten[[#This Row],[GrpKurz]],tabGruppierung[],2,FALSE)</f>
        <v>A   Sächlicher Verwaltungs- und Betriebsaufwand</v>
      </c>
      <c r="K301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7507-679000/30    Verwaltungskosten (Personal + Sachkosten)  </v>
      </c>
      <c r="L3014" s="20">
        <f>IF(OR(tabDaten[[#This Row],[art]]="00",tabDaten[[#This Row],[art]]="10"),tabDaten[[#This Row],[Plan]],tabDaten[[#This Row],[Plan]]*-1)</f>
        <v>0</v>
      </c>
      <c r="M3014" s="21">
        <f>IF(OR(tabDaten[[#This Row],[art]]="00",tabDaten[[#This Row],[art]]="10",tabDaten[[#This Row],[art]]="60",tabDaten[[#This Row],[art]]="70"),tabDaten[[#This Row],[Rechnung]],tabDaten[[#This Row],[Rechnung]]*-1)</f>
        <v>-3116.55</v>
      </c>
      <c r="N3014" s="44">
        <v>1</v>
      </c>
      <c r="O3014" s="45" t="s">
        <v>1336</v>
      </c>
      <c r="P3014" s="45" t="s">
        <v>1386</v>
      </c>
      <c r="Q3014" s="45" t="s">
        <v>1728</v>
      </c>
      <c r="R3014" s="45" t="s">
        <v>1111</v>
      </c>
      <c r="S3014" s="45" t="s">
        <v>1546</v>
      </c>
      <c r="T3014" s="44" t="s">
        <v>1939</v>
      </c>
      <c r="U3014" s="46">
        <v>0</v>
      </c>
      <c r="V3014" s="46">
        <v>3116.55</v>
      </c>
    </row>
    <row r="3015" spans="2:22" x14ac:dyDescent="0.2">
      <c r="B3015" s="19" t="str">
        <f>IF(tabDaten[[#This Row],[MandNr]]="","Fehler",IF(tabDaten[[#This Row],[MandNr]]=1,"1 Stadt Bad Rappenau","2 Eigenbetrieb Stadtenwässerung"))</f>
        <v>1 Stadt Bad Rappenau</v>
      </c>
      <c r="C3015" s="19" t="str">
        <f>IF(OR(tabDaten[[#This Row],[art]]="00",tabDaten[[#This Row],[art]]="01",tabDaten[[#This Row],[art]]="60",tabDaten[[#This Row],[art]]="61"),"0 Verwaltungshaushalt","1 Vermögenshaushalt")</f>
        <v>0 Verwaltungshaushalt</v>
      </c>
      <c r="D3015" s="19" t="str">
        <f>VLOOKUP(tabDaten[[#This Row],[art]],tabKontenart[],2,FALSE)</f>
        <v>01 Ausgaben VerwaltungsHH</v>
      </c>
      <c r="E3015" s="19" t="str">
        <f>LEFT(tabDaten[[#This Row],[Gld]],1) &amp; "    " &amp;VLOOKUP((tabDaten[[#This Row],[MandNr]]&amp;"x"&amp;LEFT(tabDaten[[#This Row],[Gld]],1)),tabGliederung[],2,FALSE)</f>
        <v>7    öffentliche Einrichtungen,  Wirtschaftsförderung</v>
      </c>
      <c r="F3015" s="19" t="str">
        <f>LEFT(tabDaten[[#This Row],[Gld]],2) &amp; "    " &amp;VLOOKUP((tabDaten[[#This Row],[MandNr]]&amp;"x"&amp;LEFT(tabDaten[[#This Row],[Gld]],2)),tabGliederung[],2,FALSE)</f>
        <v xml:space="preserve">75    Bestattungswesen </v>
      </c>
      <c r="G301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5" s="19" t="str">
        <f>LEFT(tabDaten[[#This Row],[Gld]],4) &amp; "    " &amp;VLOOKUP((tabDaten[[#This Row],[MandNr]]&amp;"x"&amp;LEFT(tabDaten[[#This Row],[Gld]],4)),tabGliederung[],2,FALSE)</f>
        <v xml:space="preserve">7508    Friedhof Wollenberg </v>
      </c>
      <c r="I3015" s="19" t="str">
        <f>IF(OR(LEFT(tabDaten[[#This Row],[Grp]],1)*1=3,LEFT(tabDaten[[#This Row],[Grp]],1)*1=9),LEFT(tabDaten[[#This Row],[Grp]],2),LEFT(tabDaten[[#This Row],[Grp]],1))</f>
        <v>6</v>
      </c>
      <c r="J3015" s="19" t="str">
        <f>VLOOKUP(tabDaten[[#This Row],[GrpKurz]],tabGruppierung[],2,FALSE)</f>
        <v>A   Sächlicher Verwaltungs- und Betriebsaufwand</v>
      </c>
      <c r="K301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7508-679000/10    Bauhof   </v>
      </c>
      <c r="L3015" s="20">
        <f>IF(OR(tabDaten[[#This Row],[art]]="00",tabDaten[[#This Row],[art]]="10"),tabDaten[[#This Row],[Plan]],tabDaten[[#This Row],[Plan]]*-1)</f>
        <v>0</v>
      </c>
      <c r="M3015" s="21">
        <f>IF(OR(tabDaten[[#This Row],[art]]="00",tabDaten[[#This Row],[art]]="10",tabDaten[[#This Row],[art]]="60",tabDaten[[#This Row],[art]]="70"),tabDaten[[#This Row],[Rechnung]],tabDaten[[#This Row],[Rechnung]]*-1)</f>
        <v>-2839.2</v>
      </c>
      <c r="N3015" s="44">
        <v>1</v>
      </c>
      <c r="O3015" s="45" t="s">
        <v>1336</v>
      </c>
      <c r="P3015" s="45" t="s">
        <v>1387</v>
      </c>
      <c r="Q3015" s="45" t="s">
        <v>1728</v>
      </c>
      <c r="R3015" s="45" t="s">
        <v>1024</v>
      </c>
      <c r="S3015" s="45" t="s">
        <v>1546</v>
      </c>
      <c r="T3015" s="44" t="s">
        <v>1924</v>
      </c>
      <c r="U3015" s="46">
        <v>0</v>
      </c>
      <c r="V3015" s="46">
        <v>2839.2</v>
      </c>
    </row>
    <row r="3016" spans="2:22" x14ac:dyDescent="0.2">
      <c r="B3016" s="19" t="str">
        <f>IF(tabDaten[[#This Row],[MandNr]]="","Fehler",IF(tabDaten[[#This Row],[MandNr]]=1,"1 Stadt Bad Rappenau","2 Eigenbetrieb Stadtenwässerung"))</f>
        <v>1 Stadt Bad Rappenau</v>
      </c>
      <c r="C3016" s="19" t="str">
        <f>IF(OR(tabDaten[[#This Row],[art]]="00",tabDaten[[#This Row],[art]]="01",tabDaten[[#This Row],[art]]="60",tabDaten[[#This Row],[art]]="61"),"0 Verwaltungshaushalt","1 Vermögenshaushalt")</f>
        <v>0 Verwaltungshaushalt</v>
      </c>
      <c r="D3016" s="19" t="str">
        <f>VLOOKUP(tabDaten[[#This Row],[art]],tabKontenart[],2,FALSE)</f>
        <v>01 Ausgaben VerwaltungsHH</v>
      </c>
      <c r="E3016" s="19" t="str">
        <f>LEFT(tabDaten[[#This Row],[Gld]],1) &amp; "    " &amp;VLOOKUP((tabDaten[[#This Row],[MandNr]]&amp;"x"&amp;LEFT(tabDaten[[#This Row],[Gld]],1)),tabGliederung[],2,FALSE)</f>
        <v>7    öffentliche Einrichtungen,  Wirtschaftsförderung</v>
      </c>
      <c r="F3016" s="19" t="str">
        <f>LEFT(tabDaten[[#This Row],[Gld]],2) &amp; "    " &amp;VLOOKUP((tabDaten[[#This Row],[MandNr]]&amp;"x"&amp;LEFT(tabDaten[[#This Row],[Gld]],2)),tabGliederung[],2,FALSE)</f>
        <v xml:space="preserve">75    Bestattungswesen </v>
      </c>
      <c r="G301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6" s="19" t="str">
        <f>LEFT(tabDaten[[#This Row],[Gld]],4) &amp; "    " &amp;VLOOKUP((tabDaten[[#This Row],[MandNr]]&amp;"x"&amp;LEFT(tabDaten[[#This Row],[Gld]],4)),tabGliederung[],2,FALSE)</f>
        <v xml:space="preserve">7508    Friedhof Wollenberg </v>
      </c>
      <c r="I3016" s="19" t="str">
        <f>IF(OR(LEFT(tabDaten[[#This Row],[Grp]],1)*1=3,LEFT(tabDaten[[#This Row],[Grp]],1)*1=9),LEFT(tabDaten[[#This Row],[Grp]],2),LEFT(tabDaten[[#This Row],[Grp]],1))</f>
        <v>6</v>
      </c>
      <c r="J3016" s="19" t="str">
        <f>VLOOKUP(tabDaten[[#This Row],[GrpKurz]],tabGruppierung[],2,FALSE)</f>
        <v>A   Sächlicher Verwaltungs- und Betriebsaufwand</v>
      </c>
      <c r="K301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7508-679000/30    Verwaltungskosten (Personal + Sachkosten)  </v>
      </c>
      <c r="L3016" s="20">
        <f>IF(OR(tabDaten[[#This Row],[art]]="00",tabDaten[[#This Row],[art]]="10"),tabDaten[[#This Row],[Plan]],tabDaten[[#This Row],[Plan]]*-1)</f>
        <v>0</v>
      </c>
      <c r="M3016" s="21">
        <f>IF(OR(tabDaten[[#This Row],[art]]="00",tabDaten[[#This Row],[art]]="10",tabDaten[[#This Row],[art]]="60",tabDaten[[#This Row],[art]]="70"),tabDaten[[#This Row],[Rechnung]],tabDaten[[#This Row],[Rechnung]]*-1)</f>
        <v>-692.57</v>
      </c>
      <c r="N3016" s="44">
        <v>1</v>
      </c>
      <c r="O3016" s="45" t="s">
        <v>1336</v>
      </c>
      <c r="P3016" s="45" t="s">
        <v>1387</v>
      </c>
      <c r="Q3016" s="45" t="s">
        <v>1728</v>
      </c>
      <c r="R3016" s="45" t="s">
        <v>1111</v>
      </c>
      <c r="S3016" s="45" t="s">
        <v>1546</v>
      </c>
      <c r="T3016" s="44" t="s">
        <v>1939</v>
      </c>
      <c r="U3016" s="46">
        <v>0</v>
      </c>
      <c r="V3016" s="46">
        <v>692.57</v>
      </c>
    </row>
    <row r="3017" spans="2:22" x14ac:dyDescent="0.2">
      <c r="B3017" s="19" t="str">
        <f>IF(tabDaten[[#This Row],[MandNr]]="","Fehler",IF(tabDaten[[#This Row],[MandNr]]=1,"1 Stadt Bad Rappenau","2 Eigenbetrieb Stadtenwässerung"))</f>
        <v>1 Stadt Bad Rappenau</v>
      </c>
      <c r="C3017" s="19" t="str">
        <f>IF(OR(tabDaten[[#This Row],[art]]="00",tabDaten[[#This Row],[art]]="01",tabDaten[[#This Row],[art]]="60",tabDaten[[#This Row],[art]]="61"),"0 Verwaltungshaushalt","1 Vermögenshaushalt")</f>
        <v>0 Verwaltungshaushalt</v>
      </c>
      <c r="D3017" s="19" t="str">
        <f>VLOOKUP(tabDaten[[#This Row],[art]],tabKontenart[],2,FALSE)</f>
        <v>01 Ausgaben VerwaltungsHH</v>
      </c>
      <c r="E3017" s="19" t="str">
        <f>LEFT(tabDaten[[#This Row],[Gld]],1) &amp; "    " &amp;VLOOKUP((tabDaten[[#This Row],[MandNr]]&amp;"x"&amp;LEFT(tabDaten[[#This Row],[Gld]],1)),tabGliederung[],2,FALSE)</f>
        <v>7    öffentliche Einrichtungen,  Wirtschaftsförderung</v>
      </c>
      <c r="F3017" s="19" t="str">
        <f>LEFT(tabDaten[[#This Row],[Gld]],2) &amp; "    " &amp;VLOOKUP((tabDaten[[#This Row],[MandNr]]&amp;"x"&amp;LEFT(tabDaten[[#This Row],[Gld]],2)),tabGliederung[],2,FALSE)</f>
        <v xml:space="preserve">75    Bestattungswesen </v>
      </c>
      <c r="G301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7" s="19" t="str">
        <f>LEFT(tabDaten[[#This Row],[Gld]],4) &amp; "    " &amp;VLOOKUP((tabDaten[[#This Row],[MandNr]]&amp;"x"&amp;LEFT(tabDaten[[#This Row],[Gld]],4)),tabGliederung[],2,FALSE)</f>
        <v xml:space="preserve">7509    Friedhof Zimmerhof </v>
      </c>
      <c r="I3017" s="19" t="str">
        <f>IF(OR(LEFT(tabDaten[[#This Row],[Grp]],1)*1=3,LEFT(tabDaten[[#This Row],[Grp]],1)*1=9),LEFT(tabDaten[[#This Row],[Grp]],2),LEFT(tabDaten[[#This Row],[Grp]],1))</f>
        <v>6</v>
      </c>
      <c r="J3017" s="19" t="str">
        <f>VLOOKUP(tabDaten[[#This Row],[GrpKurz]],tabGruppierung[],2,FALSE)</f>
        <v>A   Sächlicher Verwaltungs- und Betriebsaufwand</v>
      </c>
      <c r="K301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7509-679000/10    Bauhof   </v>
      </c>
      <c r="L3017" s="20">
        <f>IF(OR(tabDaten[[#This Row],[art]]="00",tabDaten[[#This Row],[art]]="10"),tabDaten[[#This Row],[Plan]],tabDaten[[#This Row],[Plan]]*-1)</f>
        <v>0</v>
      </c>
      <c r="M3017" s="21">
        <f>IF(OR(tabDaten[[#This Row],[art]]="00",tabDaten[[#This Row],[art]]="10",tabDaten[[#This Row],[art]]="60",tabDaten[[#This Row],[art]]="70"),tabDaten[[#This Row],[Rechnung]],tabDaten[[#This Row],[Rechnung]]*-1)</f>
        <v>-5394.49</v>
      </c>
      <c r="N3017" s="44">
        <v>1</v>
      </c>
      <c r="O3017" s="45" t="s">
        <v>1336</v>
      </c>
      <c r="P3017" s="45" t="s">
        <v>1388</v>
      </c>
      <c r="Q3017" s="45" t="s">
        <v>1728</v>
      </c>
      <c r="R3017" s="45" t="s">
        <v>1024</v>
      </c>
      <c r="S3017" s="45" t="s">
        <v>1546</v>
      </c>
      <c r="T3017" s="44" t="s">
        <v>1924</v>
      </c>
      <c r="U3017" s="46">
        <v>0</v>
      </c>
      <c r="V3017" s="46">
        <v>5394.49</v>
      </c>
    </row>
    <row r="3018" spans="2:22" x14ac:dyDescent="0.2">
      <c r="B3018" s="19" t="str">
        <f>IF(tabDaten[[#This Row],[MandNr]]="","Fehler",IF(tabDaten[[#This Row],[MandNr]]=1,"1 Stadt Bad Rappenau","2 Eigenbetrieb Stadtenwässerung"))</f>
        <v>1 Stadt Bad Rappenau</v>
      </c>
      <c r="C3018" s="19" t="str">
        <f>IF(OR(tabDaten[[#This Row],[art]]="00",tabDaten[[#This Row],[art]]="01",tabDaten[[#This Row],[art]]="60",tabDaten[[#This Row],[art]]="61"),"0 Verwaltungshaushalt","1 Vermögenshaushalt")</f>
        <v>0 Verwaltungshaushalt</v>
      </c>
      <c r="D3018" s="19" t="str">
        <f>VLOOKUP(tabDaten[[#This Row],[art]],tabKontenart[],2,FALSE)</f>
        <v>01 Ausgaben VerwaltungsHH</v>
      </c>
      <c r="E3018" s="19" t="str">
        <f>LEFT(tabDaten[[#This Row],[Gld]],1) &amp; "    " &amp;VLOOKUP((tabDaten[[#This Row],[MandNr]]&amp;"x"&amp;LEFT(tabDaten[[#This Row],[Gld]],1)),tabGliederung[],2,FALSE)</f>
        <v>7    öffentliche Einrichtungen,  Wirtschaftsförderung</v>
      </c>
      <c r="F3018" s="19" t="str">
        <f>LEFT(tabDaten[[#This Row],[Gld]],2) &amp; "    " &amp;VLOOKUP((tabDaten[[#This Row],[MandNr]]&amp;"x"&amp;LEFT(tabDaten[[#This Row],[Gld]],2)),tabGliederung[],2,FALSE)</f>
        <v xml:space="preserve">75    Bestattungswesen </v>
      </c>
      <c r="G301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750    Bestattungswesen </v>
      </c>
      <c r="H3018" s="19" t="str">
        <f>LEFT(tabDaten[[#This Row],[Gld]],4) &amp; "    " &amp;VLOOKUP((tabDaten[[#This Row],[MandNr]]&amp;"x"&amp;LEFT(tabDaten[[#This Row],[Gld]],4)),tabGliederung[],2,FALSE)</f>
        <v xml:space="preserve">7509    Friedhof Zimmerhof </v>
      </c>
      <c r="I3018" s="19" t="str">
        <f>IF(OR(LEFT(tabDaten[[#This Row],[Grp]],1)*1=3,LEFT(tabDaten[[#This Row],[Grp]],1)*1=9),LEFT(tabDaten[[#This Row],[Grp]],2),LEFT(tabDaten[[#This Row],[Grp]],1))</f>
        <v>6</v>
      </c>
      <c r="J3018" s="19" t="str">
        <f>VLOOKUP(tabDaten[[#This Row],[GrpKurz]],tabGruppierung[],2,FALSE)</f>
        <v>A   Sächlicher Verwaltungs- und Betriebsaufwand</v>
      </c>
      <c r="K301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7509-679000/30    Verwaltungskosten (Personal + Sachkosten)  </v>
      </c>
      <c r="L3018" s="20">
        <f>IF(OR(tabDaten[[#This Row],[art]]="00",tabDaten[[#This Row],[art]]="10"),tabDaten[[#This Row],[Plan]],tabDaten[[#This Row],[Plan]]*-1)</f>
        <v>0</v>
      </c>
      <c r="M3018" s="21">
        <f>IF(OR(tabDaten[[#This Row],[art]]="00",tabDaten[[#This Row],[art]]="10",tabDaten[[#This Row],[art]]="60",tabDaten[[#This Row],[art]]="70"),tabDaten[[#This Row],[Rechnung]],tabDaten[[#This Row],[Rechnung]]*-1)</f>
        <v>-1385.13</v>
      </c>
      <c r="N3018" s="44">
        <v>1</v>
      </c>
      <c r="O3018" s="45" t="s">
        <v>1336</v>
      </c>
      <c r="P3018" s="45" t="s">
        <v>1388</v>
      </c>
      <c r="Q3018" s="45" t="s">
        <v>1728</v>
      </c>
      <c r="R3018" s="45" t="s">
        <v>1111</v>
      </c>
      <c r="S3018" s="45" t="s">
        <v>1546</v>
      </c>
      <c r="T3018" s="44" t="s">
        <v>1939</v>
      </c>
      <c r="U3018" s="46">
        <v>0</v>
      </c>
      <c r="V3018" s="46">
        <v>1385.13</v>
      </c>
    </row>
    <row r="3019" spans="2:22" x14ac:dyDescent="0.2">
      <c r="B3019" s="19" t="str">
        <f>IF(tabDaten[[#This Row],[MandNr]]="","Fehler",IF(tabDaten[[#This Row],[MandNr]]=1,"1 Stadt Bad Rappenau","2 Eigenbetrieb Stadtenwässerung"))</f>
        <v>1 Stadt Bad Rappenau</v>
      </c>
      <c r="C3019" s="19" t="str">
        <f>IF(OR(tabDaten[[#This Row],[art]]="00",tabDaten[[#This Row],[art]]="01",tabDaten[[#This Row],[art]]="60",tabDaten[[#This Row],[art]]="61"),"0 Verwaltungshaushalt","1 Vermögenshaushalt")</f>
        <v>0 Verwaltungshaushalt</v>
      </c>
      <c r="D3019" s="19" t="str">
        <f>VLOOKUP(tabDaten[[#This Row],[art]],tabKontenart[],2,FALSE)</f>
        <v>01 Ausgaben VerwaltungsHH</v>
      </c>
      <c r="E3019" s="19" t="str">
        <f>LEFT(tabDaten[[#This Row],[Gld]],1) &amp; "    " &amp;VLOOKUP((tabDaten[[#This Row],[MandNr]]&amp;"x"&amp;LEFT(tabDaten[[#This Row],[Gld]],1)),tabGliederung[],2,FALSE)</f>
        <v>7    öffentliche Einrichtungen,  Wirtschaftsförderung</v>
      </c>
      <c r="F3019" s="19" t="str">
        <f>LEFT(tabDaten[[#This Row],[Gld]],2) &amp; "    " &amp;VLOOKUP((tabDaten[[#This Row],[MandNr]]&amp;"x"&amp;LEFT(tabDaten[[#This Row],[Gld]],2)),tabGliederung[],2,FALSE)</f>
        <v xml:space="preserve">76    sonstige öffentliche Einrichtungen </v>
      </c>
      <c r="G301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19" s="19" t="str">
        <f>LEFT(tabDaten[[#This Row],[Gld]],4) &amp; "    " &amp;VLOOKUP((tabDaten[[#This Row],[MandNr]]&amp;"x"&amp;LEFT(tabDaten[[#This Row],[Gld]],4)),tabGliederung[],2,FALSE)</f>
        <v xml:space="preserve">7670    Bürgerhaus Bad Rappenau </v>
      </c>
      <c r="I3019" s="19" t="str">
        <f>IF(OR(LEFT(tabDaten[[#This Row],[Grp]],1)*1=3,LEFT(tabDaten[[#This Row],[Grp]],1)*1=9),LEFT(tabDaten[[#This Row],[Grp]],2),LEFT(tabDaten[[#This Row],[Grp]],1))</f>
        <v>6</v>
      </c>
      <c r="J3019" s="19" t="str">
        <f>VLOOKUP(tabDaten[[#This Row],[GrpKurz]],tabGruppierung[],2,FALSE)</f>
        <v>A   Sächlicher Verwaltungs- und Betriebsaufwand</v>
      </c>
      <c r="K301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7670-650000/20    Post- und Fernmeldegebühren   </v>
      </c>
      <c r="L3019" s="20">
        <f>IF(OR(tabDaten[[#This Row],[art]]="00",tabDaten[[#This Row],[art]]="10"),tabDaten[[#This Row],[Plan]],tabDaten[[#This Row],[Plan]]*-1)</f>
        <v>0</v>
      </c>
      <c r="M3019" s="21">
        <f>IF(OR(tabDaten[[#This Row],[art]]="00",tabDaten[[#This Row],[art]]="10",tabDaten[[#This Row],[art]]="60",tabDaten[[#This Row],[art]]="70"),tabDaten[[#This Row],[Rechnung]],tabDaten[[#This Row],[Rechnung]]*-1)</f>
        <v>-242.05</v>
      </c>
      <c r="N3019" s="44">
        <v>1</v>
      </c>
      <c r="O3019" s="45" t="s">
        <v>1336</v>
      </c>
      <c r="P3019" s="45" t="s">
        <v>1402</v>
      </c>
      <c r="Q3019" s="45" t="s">
        <v>1724</v>
      </c>
      <c r="R3019" s="45" t="s">
        <v>1058</v>
      </c>
      <c r="S3019" s="45" t="s">
        <v>1546</v>
      </c>
      <c r="T3019" s="44" t="s">
        <v>1920</v>
      </c>
      <c r="U3019" s="46">
        <v>0</v>
      </c>
      <c r="V3019" s="46">
        <v>242.05</v>
      </c>
    </row>
    <row r="3020" spans="2:22" x14ac:dyDescent="0.2">
      <c r="B3020" s="19" t="str">
        <f>IF(tabDaten[[#This Row],[MandNr]]="","Fehler",IF(tabDaten[[#This Row],[MandNr]]=1,"1 Stadt Bad Rappenau","2 Eigenbetrieb Stadtenwässerung"))</f>
        <v>1 Stadt Bad Rappenau</v>
      </c>
      <c r="C3020" s="19" t="str">
        <f>IF(OR(tabDaten[[#This Row],[art]]="00",tabDaten[[#This Row],[art]]="01",tabDaten[[#This Row],[art]]="60",tabDaten[[#This Row],[art]]="61"),"0 Verwaltungshaushalt","1 Vermögenshaushalt")</f>
        <v>0 Verwaltungshaushalt</v>
      </c>
      <c r="D3020" s="19" t="str">
        <f>VLOOKUP(tabDaten[[#This Row],[art]],tabKontenart[],2,FALSE)</f>
        <v>01 Ausgaben VerwaltungsHH</v>
      </c>
      <c r="E3020" s="19" t="str">
        <f>LEFT(tabDaten[[#This Row],[Gld]],1) &amp; "    " &amp;VLOOKUP((tabDaten[[#This Row],[MandNr]]&amp;"x"&amp;LEFT(tabDaten[[#This Row],[Gld]],1)),tabGliederung[],2,FALSE)</f>
        <v>7    öffentliche Einrichtungen,  Wirtschaftsförderung</v>
      </c>
      <c r="F3020" s="19" t="str">
        <f>LEFT(tabDaten[[#This Row],[Gld]],2) &amp; "    " &amp;VLOOKUP((tabDaten[[#This Row],[MandNr]]&amp;"x"&amp;LEFT(tabDaten[[#This Row],[Gld]],2)),tabGliederung[],2,FALSE)</f>
        <v xml:space="preserve">76    sonstige öffentliche Einrichtungen </v>
      </c>
      <c r="G302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20" s="19" t="str">
        <f>LEFT(tabDaten[[#This Row],[Gld]],4) &amp; "    " &amp;VLOOKUP((tabDaten[[#This Row],[MandNr]]&amp;"x"&amp;LEFT(tabDaten[[#This Row],[Gld]],4)),tabGliederung[],2,FALSE)</f>
        <v xml:space="preserve">7670    Bürgerhaus Bad Rappenau </v>
      </c>
      <c r="I3020" s="19" t="str">
        <f>IF(OR(LEFT(tabDaten[[#This Row],[Grp]],1)*1=3,LEFT(tabDaten[[#This Row],[Grp]],1)*1=9),LEFT(tabDaten[[#This Row],[Grp]],2),LEFT(tabDaten[[#This Row],[Grp]],1))</f>
        <v>6</v>
      </c>
      <c r="J3020" s="19" t="str">
        <f>VLOOKUP(tabDaten[[#This Row],[GrpKurz]],tabGruppierung[],2,FALSE)</f>
        <v>A   Sächlicher Verwaltungs- und Betriebsaufwand</v>
      </c>
      <c r="K302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7670-650000/40    Dienstreisen   </v>
      </c>
      <c r="L3020" s="20">
        <f>IF(OR(tabDaten[[#This Row],[art]]="00",tabDaten[[#This Row],[art]]="10"),tabDaten[[#This Row],[Plan]],tabDaten[[#This Row],[Plan]]*-1)</f>
        <v>0</v>
      </c>
      <c r="M3020" s="21">
        <f>IF(OR(tabDaten[[#This Row],[art]]="00",tabDaten[[#This Row],[art]]="10",tabDaten[[#This Row],[art]]="60",tabDaten[[#This Row],[art]]="70"),tabDaten[[#This Row],[Rechnung]],tabDaten[[#This Row],[Rechnung]]*-1)</f>
        <v>-2.4500000000000002</v>
      </c>
      <c r="N3020" s="44">
        <v>1</v>
      </c>
      <c r="O3020" s="45" t="s">
        <v>1336</v>
      </c>
      <c r="P3020" s="45" t="s">
        <v>1402</v>
      </c>
      <c r="Q3020" s="45" t="s">
        <v>1724</v>
      </c>
      <c r="R3020" s="45" t="s">
        <v>1145</v>
      </c>
      <c r="S3020" s="45" t="s">
        <v>1546</v>
      </c>
      <c r="T3020" s="44" t="s">
        <v>1922</v>
      </c>
      <c r="U3020" s="46">
        <v>0</v>
      </c>
      <c r="V3020" s="46">
        <v>2.4500000000000002</v>
      </c>
    </row>
    <row r="3021" spans="2:22" x14ac:dyDescent="0.2">
      <c r="B3021" s="19" t="str">
        <f>IF(tabDaten[[#This Row],[MandNr]]="","Fehler",IF(tabDaten[[#This Row],[MandNr]]=1,"1 Stadt Bad Rappenau","2 Eigenbetrieb Stadtenwässerung"))</f>
        <v>1 Stadt Bad Rappenau</v>
      </c>
      <c r="C3021" s="19" t="str">
        <f>IF(OR(tabDaten[[#This Row],[art]]="00",tabDaten[[#This Row],[art]]="01",tabDaten[[#This Row],[art]]="60",tabDaten[[#This Row],[art]]="61"),"0 Verwaltungshaushalt","1 Vermögenshaushalt")</f>
        <v>0 Verwaltungshaushalt</v>
      </c>
      <c r="D3021" s="19" t="str">
        <f>VLOOKUP(tabDaten[[#This Row],[art]],tabKontenart[],2,FALSE)</f>
        <v>01 Ausgaben VerwaltungsHH</v>
      </c>
      <c r="E3021" s="19" t="str">
        <f>LEFT(tabDaten[[#This Row],[Gld]],1) &amp; "    " &amp;VLOOKUP((tabDaten[[#This Row],[MandNr]]&amp;"x"&amp;LEFT(tabDaten[[#This Row],[Gld]],1)),tabGliederung[],2,FALSE)</f>
        <v>7    öffentliche Einrichtungen,  Wirtschaftsförderung</v>
      </c>
      <c r="F3021" s="19" t="str">
        <f>LEFT(tabDaten[[#This Row],[Gld]],2) &amp; "    " &amp;VLOOKUP((tabDaten[[#This Row],[MandNr]]&amp;"x"&amp;LEFT(tabDaten[[#This Row],[Gld]],2)),tabGliederung[],2,FALSE)</f>
        <v xml:space="preserve">76    sonstige öffentliche Einrichtungen </v>
      </c>
      <c r="G302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21" s="19" t="str">
        <f>LEFT(tabDaten[[#This Row],[Gld]],4) &amp; "    " &amp;VLOOKUP((tabDaten[[#This Row],[MandNr]]&amp;"x"&amp;LEFT(tabDaten[[#This Row],[Gld]],4)),tabGliederung[],2,FALSE)</f>
        <v xml:space="preserve">7670    Bürgerhaus Bad Rappenau </v>
      </c>
      <c r="I3021" s="19" t="str">
        <f>IF(OR(LEFT(tabDaten[[#This Row],[Grp]],1)*1=3,LEFT(tabDaten[[#This Row],[Grp]],1)*1=9),LEFT(tabDaten[[#This Row],[Grp]],2),LEFT(tabDaten[[#This Row],[Grp]],1))</f>
        <v>6</v>
      </c>
      <c r="J3021" s="19" t="str">
        <f>VLOOKUP(tabDaten[[#This Row],[GrpKurz]],tabGruppierung[],2,FALSE)</f>
        <v>A   Sächlicher Verwaltungs- und Betriebsaufwand</v>
      </c>
      <c r="K302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7670-679000/10    Bauhof   </v>
      </c>
      <c r="L3021" s="20">
        <f>IF(OR(tabDaten[[#This Row],[art]]="00",tabDaten[[#This Row],[art]]="10"),tabDaten[[#This Row],[Plan]],tabDaten[[#This Row],[Plan]]*-1)</f>
        <v>0</v>
      </c>
      <c r="M3021" s="21">
        <f>IF(OR(tabDaten[[#This Row],[art]]="00",tabDaten[[#This Row],[art]]="10",tabDaten[[#This Row],[art]]="60",tabDaten[[#This Row],[art]]="70"),tabDaten[[#This Row],[Rechnung]],tabDaten[[#This Row],[Rechnung]]*-1)</f>
        <v>-851.76</v>
      </c>
      <c r="N3021" s="44">
        <v>1</v>
      </c>
      <c r="O3021" s="45" t="s">
        <v>1336</v>
      </c>
      <c r="P3021" s="45" t="s">
        <v>1402</v>
      </c>
      <c r="Q3021" s="45" t="s">
        <v>1728</v>
      </c>
      <c r="R3021" s="45" t="s">
        <v>1024</v>
      </c>
      <c r="S3021" s="45" t="s">
        <v>1546</v>
      </c>
      <c r="T3021" s="44" t="s">
        <v>1924</v>
      </c>
      <c r="U3021" s="46">
        <v>0</v>
      </c>
      <c r="V3021" s="46">
        <v>851.76</v>
      </c>
    </row>
    <row r="3022" spans="2:22" x14ac:dyDescent="0.2">
      <c r="B3022" s="19" t="str">
        <f>IF(tabDaten[[#This Row],[MandNr]]="","Fehler",IF(tabDaten[[#This Row],[MandNr]]=1,"1 Stadt Bad Rappenau","2 Eigenbetrieb Stadtenwässerung"))</f>
        <v>1 Stadt Bad Rappenau</v>
      </c>
      <c r="C3022" s="19" t="str">
        <f>IF(OR(tabDaten[[#This Row],[art]]="00",tabDaten[[#This Row],[art]]="01",tabDaten[[#This Row],[art]]="60",tabDaten[[#This Row],[art]]="61"),"0 Verwaltungshaushalt","1 Vermögenshaushalt")</f>
        <v>0 Verwaltungshaushalt</v>
      </c>
      <c r="D3022" s="19" t="str">
        <f>VLOOKUP(tabDaten[[#This Row],[art]],tabKontenart[],2,FALSE)</f>
        <v>01 Ausgaben VerwaltungsHH</v>
      </c>
      <c r="E3022" s="19" t="str">
        <f>LEFT(tabDaten[[#This Row],[Gld]],1) &amp; "    " &amp;VLOOKUP((tabDaten[[#This Row],[MandNr]]&amp;"x"&amp;LEFT(tabDaten[[#This Row],[Gld]],1)),tabGliederung[],2,FALSE)</f>
        <v>7    öffentliche Einrichtungen,  Wirtschaftsförderung</v>
      </c>
      <c r="F3022" s="19" t="str">
        <f>LEFT(tabDaten[[#This Row],[Gld]],2) &amp; "    " &amp;VLOOKUP((tabDaten[[#This Row],[MandNr]]&amp;"x"&amp;LEFT(tabDaten[[#This Row],[Gld]],2)),tabGliederung[],2,FALSE)</f>
        <v xml:space="preserve">76    sonstige öffentliche Einrichtungen </v>
      </c>
      <c r="G302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22" s="19" t="str">
        <f>LEFT(tabDaten[[#This Row],[Gld]],4) &amp; "    " &amp;VLOOKUP((tabDaten[[#This Row],[MandNr]]&amp;"x"&amp;LEFT(tabDaten[[#This Row],[Gld]],4)),tabGliederung[],2,FALSE)</f>
        <v xml:space="preserve">7673    Bürgerhaus Fürfeld </v>
      </c>
      <c r="I3022" s="19" t="str">
        <f>IF(OR(LEFT(tabDaten[[#This Row],[Grp]],1)*1=3,LEFT(tabDaten[[#This Row],[Grp]],1)*1=9),LEFT(tabDaten[[#This Row],[Grp]],2),LEFT(tabDaten[[#This Row],[Grp]],1))</f>
        <v>6</v>
      </c>
      <c r="J3022" s="19" t="str">
        <f>VLOOKUP(tabDaten[[#This Row],[GrpKurz]],tabGruppierung[],2,FALSE)</f>
        <v>A   Sächlicher Verwaltungs- und Betriebsaufwand</v>
      </c>
      <c r="K302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7673-679000/10    Bauhof   </v>
      </c>
      <c r="L3022" s="20">
        <f>IF(OR(tabDaten[[#This Row],[art]]="00",tabDaten[[#This Row],[art]]="10"),tabDaten[[#This Row],[Plan]],tabDaten[[#This Row],[Plan]]*-1)</f>
        <v>0</v>
      </c>
      <c r="M3022" s="21">
        <f>IF(OR(tabDaten[[#This Row],[art]]="00",tabDaten[[#This Row],[art]]="10",tabDaten[[#This Row],[art]]="60",tabDaten[[#This Row],[art]]="70"),tabDaten[[#This Row],[Rechnung]],tabDaten[[#This Row],[Rechnung]]*-1)</f>
        <v>-2839.2</v>
      </c>
      <c r="N3022" s="44">
        <v>1</v>
      </c>
      <c r="O3022" s="45" t="s">
        <v>1336</v>
      </c>
      <c r="P3022" s="45" t="s">
        <v>1403</v>
      </c>
      <c r="Q3022" s="45" t="s">
        <v>1728</v>
      </c>
      <c r="R3022" s="45" t="s">
        <v>1024</v>
      </c>
      <c r="S3022" s="45" t="s">
        <v>1546</v>
      </c>
      <c r="T3022" s="44" t="s">
        <v>1924</v>
      </c>
      <c r="U3022" s="46">
        <v>0</v>
      </c>
      <c r="V3022" s="46">
        <v>2839.2</v>
      </c>
    </row>
    <row r="3023" spans="2:22" x14ac:dyDescent="0.2">
      <c r="B3023" s="19" t="str">
        <f>IF(tabDaten[[#This Row],[MandNr]]="","Fehler",IF(tabDaten[[#This Row],[MandNr]]=1,"1 Stadt Bad Rappenau","2 Eigenbetrieb Stadtenwässerung"))</f>
        <v>1 Stadt Bad Rappenau</v>
      </c>
      <c r="C3023" s="19" t="str">
        <f>IF(OR(tabDaten[[#This Row],[art]]="00",tabDaten[[#This Row],[art]]="01",tabDaten[[#This Row],[art]]="60",tabDaten[[#This Row],[art]]="61"),"0 Verwaltungshaushalt","1 Vermögenshaushalt")</f>
        <v>0 Verwaltungshaushalt</v>
      </c>
      <c r="D3023" s="19" t="str">
        <f>VLOOKUP(tabDaten[[#This Row],[art]],tabKontenart[],2,FALSE)</f>
        <v>01 Ausgaben VerwaltungsHH</v>
      </c>
      <c r="E3023" s="19" t="str">
        <f>LEFT(tabDaten[[#This Row],[Gld]],1) &amp; "    " &amp;VLOOKUP((tabDaten[[#This Row],[MandNr]]&amp;"x"&amp;LEFT(tabDaten[[#This Row],[Gld]],1)),tabGliederung[],2,FALSE)</f>
        <v>7    öffentliche Einrichtungen,  Wirtschaftsförderung</v>
      </c>
      <c r="F3023" s="19" t="str">
        <f>LEFT(tabDaten[[#This Row],[Gld]],2) &amp; "    " &amp;VLOOKUP((tabDaten[[#This Row],[MandNr]]&amp;"x"&amp;LEFT(tabDaten[[#This Row],[Gld]],2)),tabGliederung[],2,FALSE)</f>
        <v xml:space="preserve">76    sonstige öffentliche Einrichtungen </v>
      </c>
      <c r="G302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23" s="19" t="str">
        <f>LEFT(tabDaten[[#This Row],[Gld]],4) &amp; "    " &amp;VLOOKUP((tabDaten[[#This Row],[MandNr]]&amp;"x"&amp;LEFT(tabDaten[[#This Row],[Gld]],4)),tabGliederung[],2,FALSE)</f>
        <v xml:space="preserve">7674    Bürgerhaus Grombach </v>
      </c>
      <c r="I3023" s="19" t="str">
        <f>IF(OR(LEFT(tabDaten[[#This Row],[Grp]],1)*1=3,LEFT(tabDaten[[#This Row],[Grp]],1)*1=9),LEFT(tabDaten[[#This Row],[Grp]],2),LEFT(tabDaten[[#This Row],[Grp]],1))</f>
        <v>6</v>
      </c>
      <c r="J3023" s="19" t="str">
        <f>VLOOKUP(tabDaten[[#This Row],[GrpKurz]],tabGruppierung[],2,FALSE)</f>
        <v>A   Sächlicher Verwaltungs- und Betriebsaufwand</v>
      </c>
      <c r="K302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7674-679000/10    Bauhof   </v>
      </c>
      <c r="L3023" s="20">
        <f>IF(OR(tabDaten[[#This Row],[art]]="00",tabDaten[[#This Row],[art]]="10"),tabDaten[[#This Row],[Plan]],tabDaten[[#This Row],[Plan]]*-1)</f>
        <v>0</v>
      </c>
      <c r="M3023" s="21">
        <f>IF(OR(tabDaten[[#This Row],[art]]="00",tabDaten[[#This Row],[art]]="10",tabDaten[[#This Row],[art]]="60",tabDaten[[#This Row],[art]]="70"),tabDaten[[#This Row],[Rechnung]],tabDaten[[#This Row],[Rechnung]]*-1)</f>
        <v>-9085.4500000000007</v>
      </c>
      <c r="N3023" s="44">
        <v>1</v>
      </c>
      <c r="O3023" s="45" t="s">
        <v>1336</v>
      </c>
      <c r="P3023" s="45" t="s">
        <v>1404</v>
      </c>
      <c r="Q3023" s="45" t="s">
        <v>1728</v>
      </c>
      <c r="R3023" s="45" t="s">
        <v>1024</v>
      </c>
      <c r="S3023" s="45" t="s">
        <v>1546</v>
      </c>
      <c r="T3023" s="44" t="s">
        <v>1924</v>
      </c>
      <c r="U3023" s="46">
        <v>0</v>
      </c>
      <c r="V3023" s="46">
        <v>9085.4500000000007</v>
      </c>
    </row>
    <row r="3024" spans="2:22" x14ac:dyDescent="0.2">
      <c r="B3024" s="19" t="str">
        <f>IF(tabDaten[[#This Row],[MandNr]]="","Fehler",IF(tabDaten[[#This Row],[MandNr]]=1,"1 Stadt Bad Rappenau","2 Eigenbetrieb Stadtenwässerung"))</f>
        <v>1 Stadt Bad Rappenau</v>
      </c>
      <c r="C3024" s="19" t="str">
        <f>IF(OR(tabDaten[[#This Row],[art]]="00",tabDaten[[#This Row],[art]]="01",tabDaten[[#This Row],[art]]="60",tabDaten[[#This Row],[art]]="61"),"0 Verwaltungshaushalt","1 Vermögenshaushalt")</f>
        <v>0 Verwaltungshaushalt</v>
      </c>
      <c r="D3024" s="19" t="str">
        <f>VLOOKUP(tabDaten[[#This Row],[art]],tabKontenart[],2,FALSE)</f>
        <v>01 Ausgaben VerwaltungsHH</v>
      </c>
      <c r="E3024" s="19" t="str">
        <f>LEFT(tabDaten[[#This Row],[Gld]],1) &amp; "    " &amp;VLOOKUP((tabDaten[[#This Row],[MandNr]]&amp;"x"&amp;LEFT(tabDaten[[#This Row],[Gld]],1)),tabGliederung[],2,FALSE)</f>
        <v>7    öffentliche Einrichtungen,  Wirtschaftsförderung</v>
      </c>
      <c r="F3024" s="19" t="str">
        <f>LEFT(tabDaten[[#This Row],[Gld]],2) &amp; "    " &amp;VLOOKUP((tabDaten[[#This Row],[MandNr]]&amp;"x"&amp;LEFT(tabDaten[[#This Row],[Gld]],2)),tabGliederung[],2,FALSE)</f>
        <v xml:space="preserve">76    sonstige öffentliche Einrichtungen </v>
      </c>
      <c r="G302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767    Dorfgemeinschaftshäuser, Stadthallen </v>
      </c>
      <c r="H3024" s="19" t="str">
        <f>LEFT(tabDaten[[#This Row],[Gld]],4) &amp; "    " &amp;VLOOKUP((tabDaten[[#This Row],[MandNr]]&amp;"x"&amp;LEFT(tabDaten[[#This Row],[Gld]],4)),tabGliederung[],2,FALSE)</f>
        <v xml:space="preserve">7677    Bürgerhaus Treschklingen </v>
      </c>
      <c r="I3024" s="19" t="str">
        <f>IF(OR(LEFT(tabDaten[[#This Row],[Grp]],1)*1=3,LEFT(tabDaten[[#This Row],[Grp]],1)*1=9),LEFT(tabDaten[[#This Row],[Grp]],2),LEFT(tabDaten[[#This Row],[Grp]],1))</f>
        <v>6</v>
      </c>
      <c r="J3024" s="19" t="str">
        <f>VLOOKUP(tabDaten[[#This Row],[GrpKurz]],tabGruppierung[],2,FALSE)</f>
        <v>A   Sächlicher Verwaltungs- und Betriebsaufwand</v>
      </c>
      <c r="K302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7677-679000/10    Bauhof   </v>
      </c>
      <c r="L3024" s="20">
        <f>IF(OR(tabDaten[[#This Row],[art]]="00",tabDaten[[#This Row],[art]]="10"),tabDaten[[#This Row],[Plan]],tabDaten[[#This Row],[Plan]]*-1)</f>
        <v>0</v>
      </c>
      <c r="M3024" s="21">
        <f>IF(OR(tabDaten[[#This Row],[art]]="00",tabDaten[[#This Row],[art]]="10",tabDaten[[#This Row],[art]]="60",tabDaten[[#This Row],[art]]="70"),tabDaten[[#This Row],[Rechnung]],tabDaten[[#This Row],[Rechnung]]*-1)</f>
        <v>-567.84</v>
      </c>
      <c r="N3024" s="44">
        <v>1</v>
      </c>
      <c r="O3024" s="45" t="s">
        <v>1336</v>
      </c>
      <c r="P3024" s="45" t="s">
        <v>1406</v>
      </c>
      <c r="Q3024" s="45" t="s">
        <v>1728</v>
      </c>
      <c r="R3024" s="45" t="s">
        <v>1024</v>
      </c>
      <c r="S3024" s="45" t="s">
        <v>1546</v>
      </c>
      <c r="T3024" s="44" t="s">
        <v>1924</v>
      </c>
      <c r="U3024" s="46">
        <v>0</v>
      </c>
      <c r="V3024" s="46">
        <v>567.84</v>
      </c>
    </row>
    <row r="3025" spans="2:22" x14ac:dyDescent="0.2">
      <c r="B3025" s="19" t="str">
        <f>IF(tabDaten[[#This Row],[MandNr]]="","Fehler",IF(tabDaten[[#This Row],[MandNr]]=1,"1 Stadt Bad Rappenau","2 Eigenbetrieb Stadtenwässerung"))</f>
        <v>1 Stadt Bad Rappenau</v>
      </c>
      <c r="C3025" s="19" t="str">
        <f>IF(OR(tabDaten[[#This Row],[art]]="00",tabDaten[[#This Row],[art]]="01",tabDaten[[#This Row],[art]]="60",tabDaten[[#This Row],[art]]="61"),"0 Verwaltungshaushalt","1 Vermögenshaushalt")</f>
        <v>0 Verwaltungshaushalt</v>
      </c>
      <c r="D3025" s="19" t="str">
        <f>VLOOKUP(tabDaten[[#This Row],[art]],tabKontenart[],2,FALSE)</f>
        <v>01 Ausgaben VerwaltungsHH</v>
      </c>
      <c r="E3025" s="19" t="str">
        <f>LEFT(tabDaten[[#This Row],[Gld]],1) &amp; "    " &amp;VLOOKUP((tabDaten[[#This Row],[MandNr]]&amp;"x"&amp;LEFT(tabDaten[[#This Row],[Gld]],1)),tabGliederung[],2,FALSE)</f>
        <v>7    öffentliche Einrichtungen,  Wirtschaftsförderung</v>
      </c>
      <c r="F3025" s="19" t="str">
        <f>LEFT(tabDaten[[#This Row],[Gld]],2) &amp; "    " &amp;VLOOKUP((tabDaten[[#This Row],[MandNr]]&amp;"x"&amp;LEFT(tabDaten[[#This Row],[Gld]],2)),tabGliederung[],2,FALSE)</f>
        <v xml:space="preserve">77    Hilfsbetriebe der Verwaltung </v>
      </c>
      <c r="G302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025" s="19" t="str">
        <f>LEFT(tabDaten[[#This Row],[Gld]],4) &amp; "    " &amp;VLOOKUP((tabDaten[[#This Row],[MandNr]]&amp;"x"&amp;LEFT(tabDaten[[#This Row],[Gld]],4)),tabGliederung[],2,FALSE)</f>
        <v xml:space="preserve">7710    Bauhof </v>
      </c>
      <c r="I3025" s="19" t="str">
        <f>IF(OR(LEFT(tabDaten[[#This Row],[Grp]],1)*1=3,LEFT(tabDaten[[#This Row],[Grp]],1)*1=9),LEFT(tabDaten[[#This Row],[Grp]],2),LEFT(tabDaten[[#This Row],[Grp]],1))</f>
        <v>5</v>
      </c>
      <c r="J3025" s="19" t="str">
        <f>VLOOKUP(tabDaten[[#This Row],[GrpKurz]],tabGruppierung[],2,FALSE)</f>
        <v>A   Sächlicher Verwaltungs- und Betriebsaufwand</v>
      </c>
      <c r="K302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7710-550000/10    Treibstoffe   </v>
      </c>
      <c r="L3025" s="20">
        <f>IF(OR(tabDaten[[#This Row],[art]]="00",tabDaten[[#This Row],[art]]="10"),tabDaten[[#This Row],[Plan]],tabDaten[[#This Row],[Plan]]*-1)</f>
        <v>0</v>
      </c>
      <c r="M3025" s="21">
        <f>IF(OR(tabDaten[[#This Row],[art]]="00",tabDaten[[#This Row],[art]]="10",tabDaten[[#This Row],[art]]="60",tabDaten[[#This Row],[art]]="70"),tabDaten[[#This Row],[Rechnung]],tabDaten[[#This Row],[Rechnung]]*-1)</f>
        <v>-53913.8</v>
      </c>
      <c r="N3025" s="44">
        <v>1</v>
      </c>
      <c r="O3025" s="45" t="s">
        <v>1336</v>
      </c>
      <c r="P3025" s="45" t="s">
        <v>1412</v>
      </c>
      <c r="Q3025" s="45" t="s">
        <v>1716</v>
      </c>
      <c r="R3025" s="45" t="s">
        <v>1024</v>
      </c>
      <c r="S3025" s="45" t="s">
        <v>1546</v>
      </c>
      <c r="T3025" s="44" t="s">
        <v>1918</v>
      </c>
      <c r="U3025" s="46">
        <v>0</v>
      </c>
      <c r="V3025" s="46">
        <v>53913.8</v>
      </c>
    </row>
    <row r="3026" spans="2:22" x14ac:dyDescent="0.2">
      <c r="B3026" s="19" t="str">
        <f>IF(tabDaten[[#This Row],[MandNr]]="","Fehler",IF(tabDaten[[#This Row],[MandNr]]=1,"1 Stadt Bad Rappenau","2 Eigenbetrieb Stadtenwässerung"))</f>
        <v>1 Stadt Bad Rappenau</v>
      </c>
      <c r="C3026" s="19" t="str">
        <f>IF(OR(tabDaten[[#This Row],[art]]="00",tabDaten[[#This Row],[art]]="01",tabDaten[[#This Row],[art]]="60",tabDaten[[#This Row],[art]]="61"),"0 Verwaltungshaushalt","1 Vermögenshaushalt")</f>
        <v>0 Verwaltungshaushalt</v>
      </c>
      <c r="D3026" s="19" t="str">
        <f>VLOOKUP(tabDaten[[#This Row],[art]],tabKontenart[],2,FALSE)</f>
        <v>01 Ausgaben VerwaltungsHH</v>
      </c>
      <c r="E3026" s="19" t="str">
        <f>LEFT(tabDaten[[#This Row],[Gld]],1) &amp; "    " &amp;VLOOKUP((tabDaten[[#This Row],[MandNr]]&amp;"x"&amp;LEFT(tabDaten[[#This Row],[Gld]],1)),tabGliederung[],2,FALSE)</f>
        <v>7    öffentliche Einrichtungen,  Wirtschaftsförderung</v>
      </c>
      <c r="F3026" s="19" t="str">
        <f>LEFT(tabDaten[[#This Row],[Gld]],2) &amp; "    " &amp;VLOOKUP((tabDaten[[#This Row],[MandNr]]&amp;"x"&amp;LEFT(tabDaten[[#This Row],[Gld]],2)),tabGliederung[],2,FALSE)</f>
        <v xml:space="preserve">77    Hilfsbetriebe der Verwaltung </v>
      </c>
      <c r="G3026"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026" s="19" t="str">
        <f>LEFT(tabDaten[[#This Row],[Gld]],4) &amp; "    " &amp;VLOOKUP((tabDaten[[#This Row],[MandNr]]&amp;"x"&amp;LEFT(tabDaten[[#This Row],[Gld]],4)),tabGliederung[],2,FALSE)</f>
        <v xml:space="preserve">7710    Bauhof </v>
      </c>
      <c r="I3026" s="19" t="str">
        <f>IF(OR(LEFT(tabDaten[[#This Row],[Grp]],1)*1=3,LEFT(tabDaten[[#This Row],[Grp]],1)*1=9),LEFT(tabDaten[[#This Row],[Grp]],2),LEFT(tabDaten[[#This Row],[Grp]],1))</f>
        <v>5</v>
      </c>
      <c r="J3026" s="19" t="str">
        <f>VLOOKUP(tabDaten[[#This Row],[GrpKurz]],tabGruppierung[],2,FALSE)</f>
        <v>A   Sächlicher Verwaltungs- und Betriebsaufwand</v>
      </c>
      <c r="K3026"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7710-550000/20    Instandhaltung/Reparaturen   </v>
      </c>
      <c r="L3026" s="20">
        <f>IF(OR(tabDaten[[#This Row],[art]]="00",tabDaten[[#This Row],[art]]="10"),tabDaten[[#This Row],[Plan]],tabDaten[[#This Row],[Plan]]*-1)</f>
        <v>0</v>
      </c>
      <c r="M3026" s="21">
        <f>IF(OR(tabDaten[[#This Row],[art]]="00",tabDaten[[#This Row],[art]]="10",tabDaten[[#This Row],[art]]="60",tabDaten[[#This Row],[art]]="70"),tabDaten[[#This Row],[Rechnung]],tabDaten[[#This Row],[Rechnung]]*-1)</f>
        <v>-33004.68</v>
      </c>
      <c r="N3026" s="44">
        <v>1</v>
      </c>
      <c r="O3026" s="45" t="s">
        <v>1336</v>
      </c>
      <c r="P3026" s="45" t="s">
        <v>1412</v>
      </c>
      <c r="Q3026" s="45" t="s">
        <v>1716</v>
      </c>
      <c r="R3026" s="45" t="s">
        <v>1058</v>
      </c>
      <c r="S3026" s="45" t="s">
        <v>1546</v>
      </c>
      <c r="T3026" s="44" t="s">
        <v>1926</v>
      </c>
      <c r="U3026" s="46">
        <v>0</v>
      </c>
      <c r="V3026" s="46">
        <v>33004.68</v>
      </c>
    </row>
    <row r="3027" spans="2:22" x14ac:dyDescent="0.2">
      <c r="B3027" s="19" t="str">
        <f>IF(tabDaten[[#This Row],[MandNr]]="","Fehler",IF(tabDaten[[#This Row],[MandNr]]=1,"1 Stadt Bad Rappenau","2 Eigenbetrieb Stadtenwässerung"))</f>
        <v>1 Stadt Bad Rappenau</v>
      </c>
      <c r="C3027" s="19" t="str">
        <f>IF(OR(tabDaten[[#This Row],[art]]="00",tabDaten[[#This Row],[art]]="01",tabDaten[[#This Row],[art]]="60",tabDaten[[#This Row],[art]]="61"),"0 Verwaltungshaushalt","1 Vermögenshaushalt")</f>
        <v>0 Verwaltungshaushalt</v>
      </c>
      <c r="D3027" s="19" t="str">
        <f>VLOOKUP(tabDaten[[#This Row],[art]],tabKontenart[],2,FALSE)</f>
        <v>01 Ausgaben VerwaltungsHH</v>
      </c>
      <c r="E3027" s="19" t="str">
        <f>LEFT(tabDaten[[#This Row],[Gld]],1) &amp; "    " &amp;VLOOKUP((tabDaten[[#This Row],[MandNr]]&amp;"x"&amp;LEFT(tabDaten[[#This Row],[Gld]],1)),tabGliederung[],2,FALSE)</f>
        <v>7    öffentliche Einrichtungen,  Wirtschaftsförderung</v>
      </c>
      <c r="F3027" s="19" t="str">
        <f>LEFT(tabDaten[[#This Row],[Gld]],2) &amp; "    " &amp;VLOOKUP((tabDaten[[#This Row],[MandNr]]&amp;"x"&amp;LEFT(tabDaten[[#This Row],[Gld]],2)),tabGliederung[],2,FALSE)</f>
        <v xml:space="preserve">77    Hilfsbetriebe der Verwaltung </v>
      </c>
      <c r="G3027"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027" s="19" t="str">
        <f>LEFT(tabDaten[[#This Row],[Gld]],4) &amp; "    " &amp;VLOOKUP((tabDaten[[#This Row],[MandNr]]&amp;"x"&amp;LEFT(tabDaten[[#This Row],[Gld]],4)),tabGliederung[],2,FALSE)</f>
        <v xml:space="preserve">7710    Bauhof </v>
      </c>
      <c r="I3027" s="19" t="str">
        <f>IF(OR(LEFT(tabDaten[[#This Row],[Grp]],1)*1=3,LEFT(tabDaten[[#This Row],[Grp]],1)*1=9),LEFT(tabDaten[[#This Row],[Grp]],2),LEFT(tabDaten[[#This Row],[Grp]],1))</f>
        <v>5</v>
      </c>
      <c r="J3027" s="19" t="str">
        <f>VLOOKUP(tabDaten[[#This Row],[GrpKurz]],tabGruppierung[],2,FALSE)</f>
        <v>A   Sächlicher Verwaltungs- und Betriebsaufwand</v>
      </c>
      <c r="K3027"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7710-550000/30    Steuern und Versicherungen   </v>
      </c>
      <c r="L3027" s="20">
        <f>IF(OR(tabDaten[[#This Row],[art]]="00",tabDaten[[#This Row],[art]]="10"),tabDaten[[#This Row],[Plan]],tabDaten[[#This Row],[Plan]]*-1)</f>
        <v>0</v>
      </c>
      <c r="M3027" s="21">
        <f>IF(OR(tabDaten[[#This Row],[art]]="00",tabDaten[[#This Row],[art]]="10",tabDaten[[#This Row],[art]]="60",tabDaten[[#This Row],[art]]="70"),tabDaten[[#This Row],[Rechnung]],tabDaten[[#This Row],[Rechnung]]*-1)</f>
        <v>-24985.32</v>
      </c>
      <c r="N3027" s="44">
        <v>1</v>
      </c>
      <c r="O3027" s="45" t="s">
        <v>1336</v>
      </c>
      <c r="P3027" s="45" t="s">
        <v>1412</v>
      </c>
      <c r="Q3027" s="45" t="s">
        <v>1716</v>
      </c>
      <c r="R3027" s="45" t="s">
        <v>1111</v>
      </c>
      <c r="S3027" s="45" t="s">
        <v>1546</v>
      </c>
      <c r="T3027" s="44" t="s">
        <v>260</v>
      </c>
      <c r="U3027" s="46">
        <v>0</v>
      </c>
      <c r="V3027" s="46">
        <v>24985.32</v>
      </c>
    </row>
    <row r="3028" spans="2:22" x14ac:dyDescent="0.2">
      <c r="B3028" s="19" t="str">
        <f>IF(tabDaten[[#This Row],[MandNr]]="","Fehler",IF(tabDaten[[#This Row],[MandNr]]=1,"1 Stadt Bad Rappenau","2 Eigenbetrieb Stadtenwässerung"))</f>
        <v>1 Stadt Bad Rappenau</v>
      </c>
      <c r="C3028" s="19" t="str">
        <f>IF(OR(tabDaten[[#This Row],[art]]="00",tabDaten[[#This Row],[art]]="01",tabDaten[[#This Row],[art]]="60",tabDaten[[#This Row],[art]]="61"),"0 Verwaltungshaushalt","1 Vermögenshaushalt")</f>
        <v>0 Verwaltungshaushalt</v>
      </c>
      <c r="D3028" s="19" t="str">
        <f>VLOOKUP(tabDaten[[#This Row],[art]],tabKontenart[],2,FALSE)</f>
        <v>01 Ausgaben VerwaltungsHH</v>
      </c>
      <c r="E3028" s="19" t="str">
        <f>LEFT(tabDaten[[#This Row],[Gld]],1) &amp; "    " &amp;VLOOKUP((tabDaten[[#This Row],[MandNr]]&amp;"x"&amp;LEFT(tabDaten[[#This Row],[Gld]],1)),tabGliederung[],2,FALSE)</f>
        <v>7    öffentliche Einrichtungen,  Wirtschaftsförderung</v>
      </c>
      <c r="F3028" s="19" t="str">
        <f>LEFT(tabDaten[[#This Row],[Gld]],2) &amp; "    " &amp;VLOOKUP((tabDaten[[#This Row],[MandNr]]&amp;"x"&amp;LEFT(tabDaten[[#This Row],[Gld]],2)),tabGliederung[],2,FALSE)</f>
        <v xml:space="preserve">77    Hilfsbetriebe der Verwaltung </v>
      </c>
      <c r="G3028"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028" s="19" t="str">
        <f>LEFT(tabDaten[[#This Row],[Gld]],4) &amp; "    " &amp;VLOOKUP((tabDaten[[#This Row],[MandNr]]&amp;"x"&amp;LEFT(tabDaten[[#This Row],[Gld]],4)),tabGliederung[],2,FALSE)</f>
        <v xml:space="preserve">7710    Bauhof </v>
      </c>
      <c r="I3028" s="19" t="str">
        <f>IF(OR(LEFT(tabDaten[[#This Row],[Grp]],1)*1=3,LEFT(tabDaten[[#This Row],[Grp]],1)*1=9),LEFT(tabDaten[[#This Row],[Grp]],2),LEFT(tabDaten[[#This Row],[Grp]],1))</f>
        <v>6</v>
      </c>
      <c r="J3028" s="19" t="str">
        <f>VLOOKUP(tabDaten[[#This Row],[GrpKurz]],tabGruppierung[],2,FALSE)</f>
        <v>A   Sächlicher Verwaltungs- und Betriebsaufwand</v>
      </c>
      <c r="K3028"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7710-650000/10    Bücher und Zeitschriften   </v>
      </c>
      <c r="L3028" s="20">
        <f>IF(OR(tabDaten[[#This Row],[art]]="00",tabDaten[[#This Row],[art]]="10"),tabDaten[[#This Row],[Plan]],tabDaten[[#This Row],[Plan]]*-1)</f>
        <v>0</v>
      </c>
      <c r="M3028" s="21">
        <f>IF(OR(tabDaten[[#This Row],[art]]="00",tabDaten[[#This Row],[art]]="10",tabDaten[[#This Row],[art]]="60",tabDaten[[#This Row],[art]]="70"),tabDaten[[#This Row],[Rechnung]],tabDaten[[#This Row],[Rechnung]]*-1)</f>
        <v>-774.6</v>
      </c>
      <c r="N3028" s="44">
        <v>1</v>
      </c>
      <c r="O3028" s="45" t="s">
        <v>1336</v>
      </c>
      <c r="P3028" s="45" t="s">
        <v>1412</v>
      </c>
      <c r="Q3028" s="45" t="s">
        <v>1724</v>
      </c>
      <c r="R3028" s="45" t="s">
        <v>1024</v>
      </c>
      <c r="S3028" s="45" t="s">
        <v>1546</v>
      </c>
      <c r="T3028" s="44" t="s">
        <v>1919</v>
      </c>
      <c r="U3028" s="46">
        <v>0</v>
      </c>
      <c r="V3028" s="46">
        <v>774.6</v>
      </c>
    </row>
    <row r="3029" spans="2:22" x14ac:dyDescent="0.2">
      <c r="B3029" s="19" t="str">
        <f>IF(tabDaten[[#This Row],[MandNr]]="","Fehler",IF(tabDaten[[#This Row],[MandNr]]=1,"1 Stadt Bad Rappenau","2 Eigenbetrieb Stadtenwässerung"))</f>
        <v>1 Stadt Bad Rappenau</v>
      </c>
      <c r="C3029" s="19" t="str">
        <f>IF(OR(tabDaten[[#This Row],[art]]="00",tabDaten[[#This Row],[art]]="01",tabDaten[[#This Row],[art]]="60",tabDaten[[#This Row],[art]]="61"),"0 Verwaltungshaushalt","1 Vermögenshaushalt")</f>
        <v>0 Verwaltungshaushalt</v>
      </c>
      <c r="D3029" s="19" t="str">
        <f>VLOOKUP(tabDaten[[#This Row],[art]],tabKontenart[],2,FALSE)</f>
        <v>01 Ausgaben VerwaltungsHH</v>
      </c>
      <c r="E3029" s="19" t="str">
        <f>LEFT(tabDaten[[#This Row],[Gld]],1) &amp; "    " &amp;VLOOKUP((tabDaten[[#This Row],[MandNr]]&amp;"x"&amp;LEFT(tabDaten[[#This Row],[Gld]],1)),tabGliederung[],2,FALSE)</f>
        <v>7    öffentliche Einrichtungen,  Wirtschaftsförderung</v>
      </c>
      <c r="F3029" s="19" t="str">
        <f>LEFT(tabDaten[[#This Row],[Gld]],2) &amp; "    " &amp;VLOOKUP((tabDaten[[#This Row],[MandNr]]&amp;"x"&amp;LEFT(tabDaten[[#This Row],[Gld]],2)),tabGliederung[],2,FALSE)</f>
        <v xml:space="preserve">77    Hilfsbetriebe der Verwaltung </v>
      </c>
      <c r="G3029"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029" s="19" t="str">
        <f>LEFT(tabDaten[[#This Row],[Gld]],4) &amp; "    " &amp;VLOOKUP((tabDaten[[#This Row],[MandNr]]&amp;"x"&amp;LEFT(tabDaten[[#This Row],[Gld]],4)),tabGliederung[],2,FALSE)</f>
        <v xml:space="preserve">7710    Bauhof </v>
      </c>
      <c r="I3029" s="19" t="str">
        <f>IF(OR(LEFT(tabDaten[[#This Row],[Grp]],1)*1=3,LEFT(tabDaten[[#This Row],[Grp]],1)*1=9),LEFT(tabDaten[[#This Row],[Grp]],2),LEFT(tabDaten[[#This Row],[Grp]],1))</f>
        <v>6</v>
      </c>
      <c r="J3029" s="19" t="str">
        <f>VLOOKUP(tabDaten[[#This Row],[GrpKurz]],tabGruppierung[],2,FALSE)</f>
        <v>A   Sächlicher Verwaltungs- und Betriebsaufwand</v>
      </c>
      <c r="K3029"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7710-650000/20    Post- und Fernmeldegebühren   </v>
      </c>
      <c r="L3029" s="20">
        <f>IF(OR(tabDaten[[#This Row],[art]]="00",tabDaten[[#This Row],[art]]="10"),tabDaten[[#This Row],[Plan]],tabDaten[[#This Row],[Plan]]*-1)</f>
        <v>0</v>
      </c>
      <c r="M3029" s="21">
        <f>IF(OR(tabDaten[[#This Row],[art]]="00",tabDaten[[#This Row],[art]]="10",tabDaten[[#This Row],[art]]="60",tabDaten[[#This Row],[art]]="70"),tabDaten[[#This Row],[Rechnung]],tabDaten[[#This Row],[Rechnung]]*-1)</f>
        <v>-877.27</v>
      </c>
      <c r="N3029" s="44">
        <v>1</v>
      </c>
      <c r="O3029" s="45" t="s">
        <v>1336</v>
      </c>
      <c r="P3029" s="45" t="s">
        <v>1412</v>
      </c>
      <c r="Q3029" s="45" t="s">
        <v>1724</v>
      </c>
      <c r="R3029" s="45" t="s">
        <v>1058</v>
      </c>
      <c r="S3029" s="45" t="s">
        <v>1546</v>
      </c>
      <c r="T3029" s="44" t="s">
        <v>1920</v>
      </c>
      <c r="U3029" s="46">
        <v>0</v>
      </c>
      <c r="V3029" s="46">
        <v>877.27</v>
      </c>
    </row>
    <row r="3030" spans="2:22" x14ac:dyDescent="0.2">
      <c r="B3030" s="19" t="str">
        <f>IF(tabDaten[[#This Row],[MandNr]]="","Fehler",IF(tabDaten[[#This Row],[MandNr]]=1,"1 Stadt Bad Rappenau","2 Eigenbetrieb Stadtenwässerung"))</f>
        <v>1 Stadt Bad Rappenau</v>
      </c>
      <c r="C3030" s="19" t="str">
        <f>IF(OR(tabDaten[[#This Row],[art]]="00",tabDaten[[#This Row],[art]]="01",tabDaten[[#This Row],[art]]="60",tabDaten[[#This Row],[art]]="61"),"0 Verwaltungshaushalt","1 Vermögenshaushalt")</f>
        <v>0 Verwaltungshaushalt</v>
      </c>
      <c r="D3030" s="19" t="str">
        <f>VLOOKUP(tabDaten[[#This Row],[art]],tabKontenart[],2,FALSE)</f>
        <v>01 Ausgaben VerwaltungsHH</v>
      </c>
      <c r="E3030" s="19" t="str">
        <f>LEFT(tabDaten[[#This Row],[Gld]],1) &amp; "    " &amp;VLOOKUP((tabDaten[[#This Row],[MandNr]]&amp;"x"&amp;LEFT(tabDaten[[#This Row],[Gld]],1)),tabGliederung[],2,FALSE)</f>
        <v>7    öffentliche Einrichtungen,  Wirtschaftsförderung</v>
      </c>
      <c r="F3030" s="19" t="str">
        <f>LEFT(tabDaten[[#This Row],[Gld]],2) &amp; "    " &amp;VLOOKUP((tabDaten[[#This Row],[MandNr]]&amp;"x"&amp;LEFT(tabDaten[[#This Row],[Gld]],2)),tabGliederung[],2,FALSE)</f>
        <v xml:space="preserve">77    Hilfsbetriebe der Verwaltung </v>
      </c>
      <c r="G3030"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030" s="19" t="str">
        <f>LEFT(tabDaten[[#This Row],[Gld]],4) &amp; "    " &amp;VLOOKUP((tabDaten[[#This Row],[MandNr]]&amp;"x"&amp;LEFT(tabDaten[[#This Row],[Gld]],4)),tabGliederung[],2,FALSE)</f>
        <v xml:space="preserve">7710    Bauhof </v>
      </c>
      <c r="I3030" s="19" t="str">
        <f>IF(OR(LEFT(tabDaten[[#This Row],[Grp]],1)*1=3,LEFT(tabDaten[[#This Row],[Grp]],1)*1=9),LEFT(tabDaten[[#This Row],[Grp]],2),LEFT(tabDaten[[#This Row],[Grp]],1))</f>
        <v>6</v>
      </c>
      <c r="J3030" s="19" t="str">
        <f>VLOOKUP(tabDaten[[#This Row],[GrpKurz]],tabGruppierung[],2,FALSE)</f>
        <v>A   Sächlicher Verwaltungs- und Betriebsaufwand</v>
      </c>
      <c r="K3030"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7710-650000/40    Dienstreisen   </v>
      </c>
      <c r="L3030" s="20">
        <f>IF(OR(tabDaten[[#This Row],[art]]="00",tabDaten[[#This Row],[art]]="10"),tabDaten[[#This Row],[Plan]],tabDaten[[#This Row],[Plan]]*-1)</f>
        <v>0</v>
      </c>
      <c r="M3030" s="21">
        <f>IF(OR(tabDaten[[#This Row],[art]]="00",tabDaten[[#This Row],[art]]="10",tabDaten[[#This Row],[art]]="60",tabDaten[[#This Row],[art]]="70"),tabDaten[[#This Row],[Rechnung]],tabDaten[[#This Row],[Rechnung]]*-1)</f>
        <v>-320.04000000000002</v>
      </c>
      <c r="N3030" s="44">
        <v>1</v>
      </c>
      <c r="O3030" s="45" t="s">
        <v>1336</v>
      </c>
      <c r="P3030" s="45" t="s">
        <v>1412</v>
      </c>
      <c r="Q3030" s="45" t="s">
        <v>1724</v>
      </c>
      <c r="R3030" s="45" t="s">
        <v>1145</v>
      </c>
      <c r="S3030" s="45" t="s">
        <v>1546</v>
      </c>
      <c r="T3030" s="44" t="s">
        <v>1922</v>
      </c>
      <c r="U3030" s="46">
        <v>0</v>
      </c>
      <c r="V3030" s="46">
        <v>320.04000000000002</v>
      </c>
    </row>
    <row r="3031" spans="2:22" x14ac:dyDescent="0.2">
      <c r="B3031" s="19" t="str">
        <f>IF(tabDaten[[#This Row],[MandNr]]="","Fehler",IF(tabDaten[[#This Row],[MandNr]]=1,"1 Stadt Bad Rappenau","2 Eigenbetrieb Stadtenwässerung"))</f>
        <v>1 Stadt Bad Rappenau</v>
      </c>
      <c r="C3031" s="19" t="str">
        <f>IF(OR(tabDaten[[#This Row],[art]]="00",tabDaten[[#This Row],[art]]="01",tabDaten[[#This Row],[art]]="60",tabDaten[[#This Row],[art]]="61"),"0 Verwaltungshaushalt","1 Vermögenshaushalt")</f>
        <v>0 Verwaltungshaushalt</v>
      </c>
      <c r="D3031" s="19" t="str">
        <f>VLOOKUP(tabDaten[[#This Row],[art]],tabKontenart[],2,FALSE)</f>
        <v>01 Ausgaben VerwaltungsHH</v>
      </c>
      <c r="E3031" s="19" t="str">
        <f>LEFT(tabDaten[[#This Row],[Gld]],1) &amp; "    " &amp;VLOOKUP((tabDaten[[#This Row],[MandNr]]&amp;"x"&amp;LEFT(tabDaten[[#This Row],[Gld]],1)),tabGliederung[],2,FALSE)</f>
        <v>7    öffentliche Einrichtungen,  Wirtschaftsförderung</v>
      </c>
      <c r="F3031" s="19" t="str">
        <f>LEFT(tabDaten[[#This Row],[Gld]],2) &amp; "    " &amp;VLOOKUP((tabDaten[[#This Row],[MandNr]]&amp;"x"&amp;LEFT(tabDaten[[#This Row],[Gld]],2)),tabGliederung[],2,FALSE)</f>
        <v xml:space="preserve">77    Hilfsbetriebe der Verwaltung </v>
      </c>
      <c r="G3031"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031" s="19" t="str">
        <f>LEFT(tabDaten[[#This Row],[Gld]],4) &amp; "    " &amp;VLOOKUP((tabDaten[[#This Row],[MandNr]]&amp;"x"&amp;LEFT(tabDaten[[#This Row],[Gld]],4)),tabGliederung[],2,FALSE)</f>
        <v xml:space="preserve">7710    Bauhof </v>
      </c>
      <c r="I3031" s="19" t="str">
        <f>IF(OR(LEFT(tabDaten[[#This Row],[Grp]],1)*1=3,LEFT(tabDaten[[#This Row],[Grp]],1)*1=9),LEFT(tabDaten[[#This Row],[Grp]],2),LEFT(tabDaten[[#This Row],[Grp]],1))</f>
        <v>6</v>
      </c>
      <c r="J3031" s="19" t="str">
        <f>VLOOKUP(tabDaten[[#This Row],[GrpKurz]],tabGruppierung[],2,FALSE)</f>
        <v>A   Sächlicher Verwaltungs- und Betriebsaufwand</v>
      </c>
      <c r="K3031"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7710-650000/80    Sonstiger Geschäftsbedarf   </v>
      </c>
      <c r="L3031" s="20">
        <f>IF(OR(tabDaten[[#This Row],[art]]="00",tabDaten[[#This Row],[art]]="10"),tabDaten[[#This Row],[Plan]],tabDaten[[#This Row],[Plan]]*-1)</f>
        <v>0</v>
      </c>
      <c r="M3031" s="21">
        <f>IF(OR(tabDaten[[#This Row],[art]]="00",tabDaten[[#This Row],[art]]="10",tabDaten[[#This Row],[art]]="60",tabDaten[[#This Row],[art]]="70"),tabDaten[[#This Row],[Rechnung]],tabDaten[[#This Row],[Rechnung]]*-1)</f>
        <v>-6239.53</v>
      </c>
      <c r="N3031" s="44">
        <v>1</v>
      </c>
      <c r="O3031" s="45" t="s">
        <v>1336</v>
      </c>
      <c r="P3031" s="45" t="s">
        <v>1412</v>
      </c>
      <c r="Q3031" s="45" t="s">
        <v>1724</v>
      </c>
      <c r="R3031" s="45" t="s">
        <v>1425</v>
      </c>
      <c r="S3031" s="45" t="s">
        <v>1546</v>
      </c>
      <c r="T3031" s="44" t="s">
        <v>1958</v>
      </c>
      <c r="U3031" s="46">
        <v>0</v>
      </c>
      <c r="V3031" s="46">
        <v>6239.53</v>
      </c>
    </row>
    <row r="3032" spans="2:22" x14ac:dyDescent="0.2">
      <c r="B3032" s="19" t="str">
        <f>IF(tabDaten[[#This Row],[MandNr]]="","Fehler",IF(tabDaten[[#This Row],[MandNr]]=1,"1 Stadt Bad Rappenau","2 Eigenbetrieb Stadtenwässerung"))</f>
        <v>1 Stadt Bad Rappenau</v>
      </c>
      <c r="C3032" s="19" t="str">
        <f>IF(OR(tabDaten[[#This Row],[art]]="00",tabDaten[[#This Row],[art]]="01",tabDaten[[#This Row],[art]]="60",tabDaten[[#This Row],[art]]="61"),"0 Verwaltungshaushalt","1 Vermögenshaushalt")</f>
        <v>0 Verwaltungshaushalt</v>
      </c>
      <c r="D3032" s="19" t="str">
        <f>VLOOKUP(tabDaten[[#This Row],[art]],tabKontenart[],2,FALSE)</f>
        <v>01 Ausgaben VerwaltungsHH</v>
      </c>
      <c r="E3032" s="19" t="str">
        <f>LEFT(tabDaten[[#This Row],[Gld]],1) &amp; "    " &amp;VLOOKUP((tabDaten[[#This Row],[MandNr]]&amp;"x"&amp;LEFT(tabDaten[[#This Row],[Gld]],1)),tabGliederung[],2,FALSE)</f>
        <v>7    öffentliche Einrichtungen,  Wirtschaftsförderung</v>
      </c>
      <c r="F3032" s="19" t="str">
        <f>LEFT(tabDaten[[#This Row],[Gld]],2) &amp; "    " &amp;VLOOKUP((tabDaten[[#This Row],[MandNr]]&amp;"x"&amp;LEFT(tabDaten[[#This Row],[Gld]],2)),tabGliederung[],2,FALSE)</f>
        <v xml:space="preserve">77    Hilfsbetriebe der Verwaltung </v>
      </c>
      <c r="G3032"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771    Bauhof </v>
      </c>
      <c r="H3032" s="19" t="str">
        <f>LEFT(tabDaten[[#This Row],[Gld]],4) &amp; "    " &amp;VLOOKUP((tabDaten[[#This Row],[MandNr]]&amp;"x"&amp;LEFT(tabDaten[[#This Row],[Gld]],4)),tabGliederung[],2,FALSE)</f>
        <v xml:space="preserve">7710    Bauhof </v>
      </c>
      <c r="I3032" s="19" t="str">
        <f>IF(OR(LEFT(tabDaten[[#This Row],[Grp]],1)*1=3,LEFT(tabDaten[[#This Row],[Grp]],1)*1=9),LEFT(tabDaten[[#This Row],[Grp]],2),LEFT(tabDaten[[#This Row],[Grp]],1))</f>
        <v>6</v>
      </c>
      <c r="J3032" s="19" t="str">
        <f>VLOOKUP(tabDaten[[#This Row],[GrpKurz]],tabGruppierung[],2,FALSE)</f>
        <v>A   Sächlicher Verwaltungs- und Betriebsaufwand</v>
      </c>
      <c r="K3032"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7710-679000/30    Verwaltungskosten (Personal + Sachkosten)  </v>
      </c>
      <c r="L3032" s="20">
        <f>IF(OR(tabDaten[[#This Row],[art]]="00",tabDaten[[#This Row],[art]]="10"),tabDaten[[#This Row],[Plan]],tabDaten[[#This Row],[Plan]]*-1)</f>
        <v>0</v>
      </c>
      <c r="M3032" s="21">
        <f>IF(OR(tabDaten[[#This Row],[art]]="00",tabDaten[[#This Row],[art]]="10",tabDaten[[#This Row],[art]]="60",tabDaten[[#This Row],[art]]="70"),tabDaten[[#This Row],[Rechnung]],tabDaten[[#This Row],[Rechnung]]*-1)</f>
        <v>-93119.93</v>
      </c>
      <c r="N3032" s="44">
        <v>1</v>
      </c>
      <c r="O3032" s="45" t="s">
        <v>1336</v>
      </c>
      <c r="P3032" s="45" t="s">
        <v>1412</v>
      </c>
      <c r="Q3032" s="45" t="s">
        <v>1728</v>
      </c>
      <c r="R3032" s="45" t="s">
        <v>1111</v>
      </c>
      <c r="S3032" s="45" t="s">
        <v>1546</v>
      </c>
      <c r="T3032" s="44" t="s">
        <v>1939</v>
      </c>
      <c r="U3032" s="46">
        <v>0</v>
      </c>
      <c r="V3032" s="46">
        <v>93119.93</v>
      </c>
    </row>
    <row r="3033" spans="2:22" x14ac:dyDescent="0.2">
      <c r="B3033" s="19" t="str">
        <f>IF(tabDaten[[#This Row],[MandNr]]="","Fehler",IF(tabDaten[[#This Row],[MandNr]]=1,"1 Stadt Bad Rappenau","2 Eigenbetrieb Stadtenwässerung"))</f>
        <v>1 Stadt Bad Rappenau</v>
      </c>
      <c r="C3033" s="19" t="str">
        <f>IF(OR(tabDaten[[#This Row],[art]]="00",tabDaten[[#This Row],[art]]="01",tabDaten[[#This Row],[art]]="60",tabDaten[[#This Row],[art]]="61"),"0 Verwaltungshaushalt","1 Vermögenshaushalt")</f>
        <v>0 Verwaltungshaushalt</v>
      </c>
      <c r="D3033" s="19" t="str">
        <f>VLOOKUP(tabDaten[[#This Row],[art]],tabKontenart[],2,FALSE)</f>
        <v>01 Ausgaben VerwaltungsHH</v>
      </c>
      <c r="E3033" s="19" t="str">
        <f>LEFT(tabDaten[[#This Row],[Gld]],1) &amp; "    " &amp;VLOOKUP((tabDaten[[#This Row],[MandNr]]&amp;"x"&amp;LEFT(tabDaten[[#This Row],[Gld]],1)),tabGliederung[],2,FALSE)</f>
        <v>7    öffentliche Einrichtungen,  Wirtschaftsförderung</v>
      </c>
      <c r="F3033" s="19" t="str">
        <f>LEFT(tabDaten[[#This Row],[Gld]],2) &amp; "    " &amp;VLOOKUP((tabDaten[[#This Row],[MandNr]]&amp;"x"&amp;LEFT(tabDaten[[#This Row],[Gld]],2)),tabGliederung[],2,FALSE)</f>
        <v xml:space="preserve">78    Förderung der Land- u. Forstwirtschaft </v>
      </c>
      <c r="G3033"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78    Förderung der Land- u. Forstwirtschaft </v>
      </c>
      <c r="H3033" s="19" t="str">
        <f>LEFT(tabDaten[[#This Row],[Gld]],4) &amp; "    " &amp;VLOOKUP((tabDaten[[#This Row],[MandNr]]&amp;"x"&amp;LEFT(tabDaten[[#This Row],[Gld]],4)),tabGliederung[],2,FALSE)</f>
        <v xml:space="preserve">7850    Förderung der Landwirtschaft </v>
      </c>
      <c r="I3033" s="19" t="str">
        <f>IF(OR(LEFT(tabDaten[[#This Row],[Grp]],1)*1=3,LEFT(tabDaten[[#This Row],[Grp]],1)*1=9),LEFT(tabDaten[[#This Row],[Grp]],2),LEFT(tabDaten[[#This Row],[Grp]],1))</f>
        <v>6</v>
      </c>
      <c r="J3033" s="19" t="str">
        <f>VLOOKUP(tabDaten[[#This Row],[GrpKurz]],tabGruppierung[],2,FALSE)</f>
        <v>A   Sächlicher Verwaltungs- und Betriebsaufwand</v>
      </c>
      <c r="K3033"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7850-679000/10    Bauhof   </v>
      </c>
      <c r="L3033" s="20">
        <f>IF(OR(tabDaten[[#This Row],[art]]="00",tabDaten[[#This Row],[art]]="10"),tabDaten[[#This Row],[Plan]],tabDaten[[#This Row],[Plan]]*-1)</f>
        <v>0</v>
      </c>
      <c r="M3033" s="21">
        <f>IF(OR(tabDaten[[#This Row],[art]]="00",tabDaten[[#This Row],[art]]="10",tabDaten[[#This Row],[art]]="60",tabDaten[[#This Row],[art]]="70"),tabDaten[[#This Row],[Rechnung]],tabDaten[[#This Row],[Rechnung]]*-1)</f>
        <v>-62746.41</v>
      </c>
      <c r="N3033" s="44">
        <v>1</v>
      </c>
      <c r="O3033" s="45" t="s">
        <v>1336</v>
      </c>
      <c r="P3033" s="45" t="s">
        <v>1415</v>
      </c>
      <c r="Q3033" s="45" t="s">
        <v>1728</v>
      </c>
      <c r="R3033" s="45" t="s">
        <v>1024</v>
      </c>
      <c r="S3033" s="45" t="s">
        <v>1546</v>
      </c>
      <c r="T3033" s="44" t="s">
        <v>1924</v>
      </c>
      <c r="U3033" s="46">
        <v>0</v>
      </c>
      <c r="V3033" s="46">
        <v>62746.41</v>
      </c>
    </row>
    <row r="3034" spans="2:22" x14ac:dyDescent="0.2">
      <c r="B3034" s="19" t="str">
        <f>IF(tabDaten[[#This Row],[MandNr]]="","Fehler",IF(tabDaten[[#This Row],[MandNr]]=1,"1 Stadt Bad Rappenau","2 Eigenbetrieb Stadtenwässerung"))</f>
        <v>1 Stadt Bad Rappenau</v>
      </c>
      <c r="C3034" s="19" t="str">
        <f>IF(OR(tabDaten[[#This Row],[art]]="00",tabDaten[[#This Row],[art]]="01",tabDaten[[#This Row],[art]]="60",tabDaten[[#This Row],[art]]="61"),"0 Verwaltungshaushalt","1 Vermögenshaushalt")</f>
        <v>0 Verwaltungshaushalt</v>
      </c>
      <c r="D3034" s="19" t="str">
        <f>VLOOKUP(tabDaten[[#This Row],[art]],tabKontenart[],2,FALSE)</f>
        <v>01 Ausgaben VerwaltungsHH</v>
      </c>
      <c r="E3034" s="19" t="str">
        <f>LEFT(tabDaten[[#This Row],[Gld]],1) &amp; "    " &amp;VLOOKUP((tabDaten[[#This Row],[MandNr]]&amp;"x"&amp;LEFT(tabDaten[[#This Row],[Gld]],1)),tabGliederung[],2,FALSE)</f>
        <v>7    öffentliche Einrichtungen,  Wirtschaftsförderung</v>
      </c>
      <c r="F3034" s="19" t="str">
        <f>LEFT(tabDaten[[#This Row],[Gld]],2) &amp; "    " &amp;VLOOKUP((tabDaten[[#This Row],[MandNr]]&amp;"x"&amp;LEFT(tabDaten[[#This Row],[Gld]],2)),tabGliederung[],2,FALSE)</f>
        <v>79    Fremdenverkehr, Sonst. Förderung von  Wirtschaft und Verkehr</v>
      </c>
      <c r="G3034"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    Fremdenverkehr, Sonst. Förderung von  Wirtschaft und Verkehr</v>
      </c>
      <c r="H3034" s="19" t="str">
        <f>LEFT(tabDaten[[#This Row],[Gld]],4) &amp; "    " &amp;VLOOKUP((tabDaten[[#This Row],[MandNr]]&amp;"x"&amp;LEFT(tabDaten[[#This Row],[Gld]],4)),tabGliederung[],2,FALSE)</f>
        <v xml:space="preserve">7900    Fremdenverkehr </v>
      </c>
      <c r="I3034" s="19" t="str">
        <f>IF(OR(LEFT(tabDaten[[#This Row],[Grp]],1)*1=3,LEFT(tabDaten[[#This Row],[Grp]],1)*1=9),LEFT(tabDaten[[#This Row],[Grp]],2),LEFT(tabDaten[[#This Row],[Grp]],1))</f>
        <v>6</v>
      </c>
      <c r="J3034" s="19" t="str">
        <f>VLOOKUP(tabDaten[[#This Row],[GrpKurz]],tabGruppierung[],2,FALSE)</f>
        <v>A   Sächlicher Verwaltungs- und Betriebsaufwand</v>
      </c>
      <c r="K3034"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7900-679000/10    Bauhof   </v>
      </c>
      <c r="L3034" s="20">
        <f>IF(OR(tabDaten[[#This Row],[art]]="00",tabDaten[[#This Row],[art]]="10"),tabDaten[[#This Row],[Plan]],tabDaten[[#This Row],[Plan]]*-1)</f>
        <v>0</v>
      </c>
      <c r="M3034" s="21">
        <f>IF(OR(tabDaten[[#This Row],[art]]="00",tabDaten[[#This Row],[art]]="10",tabDaten[[#This Row],[art]]="60",tabDaten[[#This Row],[art]]="70"),tabDaten[[#This Row],[Rechnung]],tabDaten[[#This Row],[Rechnung]]*-1)</f>
        <v>-283.92</v>
      </c>
      <c r="N3034" s="44">
        <v>1</v>
      </c>
      <c r="O3034" s="45" t="s">
        <v>1336</v>
      </c>
      <c r="P3034" s="45" t="s">
        <v>1418</v>
      </c>
      <c r="Q3034" s="45" t="s">
        <v>1728</v>
      </c>
      <c r="R3034" s="45" t="s">
        <v>1024</v>
      </c>
      <c r="S3034" s="45" t="s">
        <v>1546</v>
      </c>
      <c r="T3034" s="44" t="s">
        <v>1924</v>
      </c>
      <c r="U3034" s="46">
        <v>0</v>
      </c>
      <c r="V3034" s="46">
        <v>283.92</v>
      </c>
    </row>
    <row r="3035" spans="2:22" x14ac:dyDescent="0.2">
      <c r="B3035" s="19" t="str">
        <f>IF(tabDaten[[#This Row],[MandNr]]="","Fehler",IF(tabDaten[[#This Row],[MandNr]]=1,"1 Stadt Bad Rappenau","2 Eigenbetrieb Stadtenwässerung"))</f>
        <v>1 Stadt Bad Rappenau</v>
      </c>
      <c r="C3035" s="19" t="str">
        <f>IF(OR(tabDaten[[#This Row],[art]]="00",tabDaten[[#This Row],[art]]="01",tabDaten[[#This Row],[art]]="60",tabDaten[[#This Row],[art]]="61"),"0 Verwaltungshaushalt","1 Vermögenshaushalt")</f>
        <v>0 Verwaltungshaushalt</v>
      </c>
      <c r="D3035" s="19" t="str">
        <f>VLOOKUP(tabDaten[[#This Row],[art]],tabKontenart[],2,FALSE)</f>
        <v>01 Ausgaben VerwaltungsHH</v>
      </c>
      <c r="E3035" s="19" t="str">
        <f>LEFT(tabDaten[[#This Row],[Gld]],1) &amp; "    " &amp;VLOOKUP((tabDaten[[#This Row],[MandNr]]&amp;"x"&amp;LEFT(tabDaten[[#This Row],[Gld]],1)),tabGliederung[],2,FALSE)</f>
        <v>7    öffentliche Einrichtungen,  Wirtschaftsförderung</v>
      </c>
      <c r="F3035" s="19" t="str">
        <f>LEFT(tabDaten[[#This Row],[Gld]],2) &amp; "    " &amp;VLOOKUP((tabDaten[[#This Row],[MandNr]]&amp;"x"&amp;LEFT(tabDaten[[#This Row],[Gld]],2)),tabGliederung[],2,FALSE)</f>
        <v>79    Fremdenverkehr, Sonst. Förderung von  Wirtschaft und Verkehr</v>
      </c>
      <c r="G3035" s="19"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792    Förderung des Öffentl. Personennahverkehrs</v>
      </c>
      <c r="H3035" s="19" t="str">
        <f>LEFT(tabDaten[[#This Row],[Gld]],4) &amp; "    " &amp;VLOOKUP((tabDaten[[#This Row],[MandNr]]&amp;"x"&amp;LEFT(tabDaten[[#This Row],[Gld]],4)),tabGliederung[],2,FALSE)</f>
        <v>7920    Förderung des öffentlichen Personennahverkehrs</v>
      </c>
      <c r="I3035" s="19" t="str">
        <f>IF(OR(LEFT(tabDaten[[#This Row],[Grp]],1)*1=3,LEFT(tabDaten[[#This Row],[Grp]],1)*1=9),LEFT(tabDaten[[#This Row],[Grp]],2),LEFT(tabDaten[[#This Row],[Grp]],1))</f>
        <v>6</v>
      </c>
      <c r="J3035" s="19" t="str">
        <f>VLOOKUP(tabDaten[[#This Row],[GrpKurz]],tabGruppierung[],2,FALSE)</f>
        <v>A   Sächlicher Verwaltungs- und Betriebsaufwand</v>
      </c>
      <c r="K3035" s="19"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7920-679000/10    Bauhof   </v>
      </c>
      <c r="L3035" s="20">
        <f>IF(OR(tabDaten[[#This Row],[art]]="00",tabDaten[[#This Row],[art]]="10"),tabDaten[[#This Row],[Plan]],tabDaten[[#This Row],[Plan]]*-1)</f>
        <v>0</v>
      </c>
      <c r="M3035" s="21">
        <f>IF(OR(tabDaten[[#This Row],[art]]="00",tabDaten[[#This Row],[art]]="10",tabDaten[[#This Row],[art]]="60",tabDaten[[#This Row],[art]]="70"),tabDaten[[#This Row],[Rechnung]],tabDaten[[#This Row],[Rechnung]]*-1)</f>
        <v>-23281.47</v>
      </c>
      <c r="N3035" s="44">
        <v>1</v>
      </c>
      <c r="O3035" s="45" t="s">
        <v>1336</v>
      </c>
      <c r="P3035" s="45" t="s">
        <v>1422</v>
      </c>
      <c r="Q3035" s="45" t="s">
        <v>1728</v>
      </c>
      <c r="R3035" s="45" t="s">
        <v>1024</v>
      </c>
      <c r="S3035" s="45" t="s">
        <v>1546</v>
      </c>
      <c r="T3035" s="44" t="s">
        <v>1924</v>
      </c>
      <c r="U3035" s="46">
        <v>0</v>
      </c>
      <c r="V3035" s="46">
        <v>23281.47</v>
      </c>
    </row>
    <row r="3036" spans="2:22" x14ac:dyDescent="0.2">
      <c r="B3036" s="22" t="str">
        <f>IF(tabDaten[[#This Row],[MandNr]]="","Fehler",IF(tabDaten[[#This Row],[MandNr]]=1,"1 Stadt Bad Rappenau","2 Eigenbetrieb Stadtenwässerung"))</f>
        <v>1 Stadt Bad Rappenau</v>
      </c>
      <c r="C3036" s="22" t="str">
        <f>IF(OR(tabDaten[[#This Row],[art]]="00",tabDaten[[#This Row],[art]]="01",tabDaten[[#This Row],[art]]="60",tabDaten[[#This Row],[art]]="61"),"0 Verwaltungshaushalt","1 Vermögenshaushalt")</f>
        <v>0 Verwaltungshaushalt</v>
      </c>
      <c r="D3036" s="22" t="str">
        <f>VLOOKUP(tabDaten[[#This Row],[art]],tabKontenart[],2,FALSE)</f>
        <v>01 Ausgaben VerwaltungsHH</v>
      </c>
      <c r="E3036" s="22" t="str">
        <f>LEFT(tabDaten[[#This Row],[Gld]],1) &amp; "    " &amp;VLOOKUP((tabDaten[[#This Row],[MandNr]]&amp;"x"&amp;LEFT(tabDaten[[#This Row],[Gld]],1)),tabGliederung[],2,FALSE)</f>
        <v>8    Wirtschaftl. Unternehmen,  allg. Grund- und Sondervermögen</v>
      </c>
      <c r="F3036" s="22" t="str">
        <f>LEFT(tabDaten[[#This Row],[Gld]],2) &amp; "    " &amp;VLOOKUP((tabDaten[[#This Row],[MandNr]]&amp;"x"&amp;LEFT(tabDaten[[#This Row],[Gld]],2)),tabGliederung[],2,FALSE)</f>
        <v>85    Land- und forstwirtschaftliche  Unternehmen</v>
      </c>
      <c r="G3036"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855    Forstwirtschaftliche Unternehmen </v>
      </c>
      <c r="H3036" s="22" t="str">
        <f>LEFT(tabDaten[[#This Row],[Gld]],4) &amp; "    " &amp;VLOOKUP((tabDaten[[#This Row],[MandNr]]&amp;"x"&amp;LEFT(tabDaten[[#This Row],[Gld]],4)),tabGliederung[],2,FALSE)</f>
        <v xml:space="preserve">8550    Stadtwald </v>
      </c>
      <c r="I3036" s="22" t="str">
        <f>IF(OR(LEFT(tabDaten[[#This Row],[Grp]],1)*1=3,LEFT(tabDaten[[#This Row],[Grp]],1)*1=9),LEFT(tabDaten[[#This Row],[Grp]],2),LEFT(tabDaten[[#This Row],[Grp]],1))</f>
        <v>6</v>
      </c>
      <c r="J3036" s="22" t="str">
        <f>VLOOKUP(tabDaten[[#This Row],[GrpKurz]],tabGruppierung[],2,FALSE)</f>
        <v>A   Sächlicher Verwaltungs- und Betriebsaufwand</v>
      </c>
      <c r="K3036"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8550-679000/10    Bauhof   </v>
      </c>
      <c r="L3036" s="17">
        <f>IF(OR(tabDaten[[#This Row],[art]]="00",tabDaten[[#This Row],[art]]="10"),tabDaten[[#This Row],[Plan]],tabDaten[[#This Row],[Plan]]*-1)</f>
        <v>0</v>
      </c>
      <c r="M3036" s="18">
        <f>IF(OR(tabDaten[[#This Row],[art]]="00",tabDaten[[#This Row],[art]]="10",tabDaten[[#This Row],[art]]="60",tabDaten[[#This Row],[art]]="70"),tabDaten[[#This Row],[Rechnung]],tabDaten[[#This Row],[Rechnung]]*-1)</f>
        <v>-10221.129999999999</v>
      </c>
      <c r="N3036" s="44">
        <v>1</v>
      </c>
      <c r="O3036" s="45" t="s">
        <v>1336</v>
      </c>
      <c r="P3036" s="45" t="s">
        <v>1437</v>
      </c>
      <c r="Q3036" s="45" t="s">
        <v>1728</v>
      </c>
      <c r="R3036" s="45" t="s">
        <v>1024</v>
      </c>
      <c r="S3036" s="45" t="s">
        <v>1546</v>
      </c>
      <c r="T3036" s="45" t="s">
        <v>1924</v>
      </c>
      <c r="U3036" s="46">
        <v>0</v>
      </c>
      <c r="V3036" s="46">
        <v>10221.129999999999</v>
      </c>
    </row>
    <row r="3037" spans="2:22" x14ac:dyDescent="0.2">
      <c r="B3037" s="22" t="str">
        <f>IF(tabDaten[[#This Row],[MandNr]]="","Fehler",IF(tabDaten[[#This Row],[MandNr]]=1,"1 Stadt Bad Rappenau","2 Eigenbetrieb Stadtenwässerung"))</f>
        <v>1 Stadt Bad Rappenau</v>
      </c>
      <c r="C3037" s="22" t="str">
        <f>IF(OR(tabDaten[[#This Row],[art]]="00",tabDaten[[#This Row],[art]]="01",tabDaten[[#This Row],[art]]="60",tabDaten[[#This Row],[art]]="61"),"0 Verwaltungshaushalt","1 Vermögenshaushalt")</f>
        <v>0 Verwaltungshaushalt</v>
      </c>
      <c r="D3037" s="22" t="str">
        <f>VLOOKUP(tabDaten[[#This Row],[art]],tabKontenart[],2,FALSE)</f>
        <v>01 Ausgaben VerwaltungsHH</v>
      </c>
      <c r="E3037" s="22" t="str">
        <f>LEFT(tabDaten[[#This Row],[Gld]],1) &amp; "    " &amp;VLOOKUP((tabDaten[[#This Row],[MandNr]]&amp;"x"&amp;LEFT(tabDaten[[#This Row],[Gld]],1)),tabGliederung[],2,FALSE)</f>
        <v>8    Wirtschaftl. Unternehmen,  allg. Grund- und Sondervermögen</v>
      </c>
      <c r="F3037" s="22" t="str">
        <f>LEFT(tabDaten[[#This Row],[Gld]],2) &amp; "    " &amp;VLOOKUP((tabDaten[[#This Row],[MandNr]]&amp;"x"&amp;LEFT(tabDaten[[#This Row],[Gld]],2)),tabGliederung[],2,FALSE)</f>
        <v xml:space="preserve">86    Kur-u. Badebetriebe </v>
      </c>
      <c r="G3037"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037" s="22" t="str">
        <f>LEFT(tabDaten[[#This Row],[Gld]],4) &amp; "    " &amp;VLOOKUP((tabDaten[[#This Row],[MandNr]]&amp;"x"&amp;LEFT(tabDaten[[#This Row],[Gld]],4)),tabGliederung[],2,FALSE)</f>
        <v xml:space="preserve">8610    Kurhaus </v>
      </c>
      <c r="I3037" s="22" t="str">
        <f>IF(OR(LEFT(tabDaten[[#This Row],[Grp]],1)*1=3,LEFT(tabDaten[[#This Row],[Grp]],1)*1=9),LEFT(tabDaten[[#This Row],[Grp]],2),LEFT(tabDaten[[#This Row],[Grp]],1))</f>
        <v>6</v>
      </c>
      <c r="J3037" s="22" t="str">
        <f>VLOOKUP(tabDaten[[#This Row],[GrpKurz]],tabGruppierung[],2,FALSE)</f>
        <v>A   Sächlicher Verwaltungs- und Betriebsaufwand</v>
      </c>
      <c r="K3037"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8610-650000/20    Post- und Fernmeldegebühren   </v>
      </c>
      <c r="L3037" s="17">
        <f>IF(OR(tabDaten[[#This Row],[art]]="00",tabDaten[[#This Row],[art]]="10"),tabDaten[[#This Row],[Plan]],tabDaten[[#This Row],[Plan]]*-1)</f>
        <v>0</v>
      </c>
      <c r="M3037" s="18">
        <f>IF(OR(tabDaten[[#This Row],[art]]="00",tabDaten[[#This Row],[art]]="10",tabDaten[[#This Row],[art]]="60",tabDaten[[#This Row],[art]]="70"),tabDaten[[#This Row],[Rechnung]],tabDaten[[#This Row],[Rechnung]]*-1)</f>
        <v>-825.07</v>
      </c>
      <c r="N3037" s="44">
        <v>1</v>
      </c>
      <c r="O3037" s="45" t="s">
        <v>1336</v>
      </c>
      <c r="P3037" s="45" t="s">
        <v>1439</v>
      </c>
      <c r="Q3037" s="45" t="s">
        <v>1724</v>
      </c>
      <c r="R3037" s="45" t="s">
        <v>1058</v>
      </c>
      <c r="S3037" s="45" t="s">
        <v>1546</v>
      </c>
      <c r="T3037" s="45" t="s">
        <v>1920</v>
      </c>
      <c r="U3037" s="46">
        <v>0</v>
      </c>
      <c r="V3037" s="46">
        <v>825.07</v>
      </c>
    </row>
    <row r="3038" spans="2:22" x14ac:dyDescent="0.2">
      <c r="B3038" s="22" t="str">
        <f>IF(tabDaten[[#This Row],[MandNr]]="","Fehler",IF(tabDaten[[#This Row],[MandNr]]=1,"1 Stadt Bad Rappenau","2 Eigenbetrieb Stadtenwässerung"))</f>
        <v>1 Stadt Bad Rappenau</v>
      </c>
      <c r="C3038" s="22" t="str">
        <f>IF(OR(tabDaten[[#This Row],[art]]="00",tabDaten[[#This Row],[art]]="01",tabDaten[[#This Row],[art]]="60",tabDaten[[#This Row],[art]]="61"),"0 Verwaltungshaushalt","1 Vermögenshaushalt")</f>
        <v>0 Verwaltungshaushalt</v>
      </c>
      <c r="D3038" s="22" t="str">
        <f>VLOOKUP(tabDaten[[#This Row],[art]],tabKontenart[],2,FALSE)</f>
        <v>01 Ausgaben VerwaltungsHH</v>
      </c>
      <c r="E3038" s="22" t="str">
        <f>LEFT(tabDaten[[#This Row],[Gld]],1) &amp; "    " &amp;VLOOKUP((tabDaten[[#This Row],[MandNr]]&amp;"x"&amp;LEFT(tabDaten[[#This Row],[Gld]],1)),tabGliederung[],2,FALSE)</f>
        <v>8    Wirtschaftl. Unternehmen,  allg. Grund- und Sondervermögen</v>
      </c>
      <c r="F3038" s="22" t="str">
        <f>LEFT(tabDaten[[#This Row],[Gld]],2) &amp; "    " &amp;VLOOKUP((tabDaten[[#This Row],[MandNr]]&amp;"x"&amp;LEFT(tabDaten[[#This Row],[Gld]],2)),tabGliederung[],2,FALSE)</f>
        <v xml:space="preserve">86    Kur-u. Badebetriebe </v>
      </c>
      <c r="G3038"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038" s="22" t="str">
        <f>LEFT(tabDaten[[#This Row],[Gld]],4) &amp; "    " &amp;VLOOKUP((tabDaten[[#This Row],[MandNr]]&amp;"x"&amp;LEFT(tabDaten[[#This Row],[Gld]],4)),tabGliederung[],2,FALSE)</f>
        <v xml:space="preserve">8610    Kurhaus </v>
      </c>
      <c r="I3038" s="22" t="str">
        <f>IF(OR(LEFT(tabDaten[[#This Row],[Grp]],1)*1=3,LEFT(tabDaten[[#This Row],[Grp]],1)*1=9),LEFT(tabDaten[[#This Row],[Grp]],2),LEFT(tabDaten[[#This Row],[Grp]],1))</f>
        <v>6</v>
      </c>
      <c r="J3038" s="22" t="str">
        <f>VLOOKUP(tabDaten[[#This Row],[GrpKurz]],tabGruppierung[],2,FALSE)</f>
        <v>A   Sächlicher Verwaltungs- und Betriebsaufwand</v>
      </c>
      <c r="K3038"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8610-679000/10    Bauhof   </v>
      </c>
      <c r="L3038" s="17">
        <f>IF(OR(tabDaten[[#This Row],[art]]="00",tabDaten[[#This Row],[art]]="10"),tabDaten[[#This Row],[Plan]],tabDaten[[#This Row],[Plan]]*-1)</f>
        <v>0</v>
      </c>
      <c r="M3038" s="18">
        <f>IF(OR(tabDaten[[#This Row],[art]]="00",tabDaten[[#This Row],[art]]="10",tabDaten[[#This Row],[art]]="60",tabDaten[[#This Row],[art]]="70"),tabDaten[[#This Row],[Rechnung]],tabDaten[[#This Row],[Rechnung]]*-1)</f>
        <v>-5962.33</v>
      </c>
      <c r="N3038" s="44">
        <v>1</v>
      </c>
      <c r="O3038" s="45" t="s">
        <v>1336</v>
      </c>
      <c r="P3038" s="45" t="s">
        <v>1439</v>
      </c>
      <c r="Q3038" s="45" t="s">
        <v>1728</v>
      </c>
      <c r="R3038" s="45" t="s">
        <v>1024</v>
      </c>
      <c r="S3038" s="45" t="s">
        <v>1546</v>
      </c>
      <c r="T3038" s="45" t="s">
        <v>1924</v>
      </c>
      <c r="U3038" s="46">
        <v>0</v>
      </c>
      <c r="V3038" s="46">
        <v>5962.33</v>
      </c>
    </row>
    <row r="3039" spans="2:22" x14ac:dyDescent="0.2">
      <c r="B3039" s="22" t="str">
        <f>IF(tabDaten[[#This Row],[MandNr]]="","Fehler",IF(tabDaten[[#This Row],[MandNr]]=1,"1 Stadt Bad Rappenau","2 Eigenbetrieb Stadtenwässerung"))</f>
        <v>1 Stadt Bad Rappenau</v>
      </c>
      <c r="C3039" s="22" t="str">
        <f>IF(OR(tabDaten[[#This Row],[art]]="00",tabDaten[[#This Row],[art]]="01",tabDaten[[#This Row],[art]]="60",tabDaten[[#This Row],[art]]="61"),"0 Verwaltungshaushalt","1 Vermögenshaushalt")</f>
        <v>0 Verwaltungshaushalt</v>
      </c>
      <c r="D3039" s="22" t="str">
        <f>VLOOKUP(tabDaten[[#This Row],[art]],tabKontenart[],2,FALSE)</f>
        <v>01 Ausgaben VerwaltungsHH</v>
      </c>
      <c r="E3039" s="22" t="str">
        <f>LEFT(tabDaten[[#This Row],[Gld]],1) &amp; "    " &amp;VLOOKUP((tabDaten[[#This Row],[MandNr]]&amp;"x"&amp;LEFT(tabDaten[[#This Row],[Gld]],1)),tabGliederung[],2,FALSE)</f>
        <v>8    Wirtschaftl. Unternehmen,  allg. Grund- und Sondervermögen</v>
      </c>
      <c r="F3039" s="22" t="str">
        <f>LEFT(tabDaten[[#This Row],[Gld]],2) &amp; "    " &amp;VLOOKUP((tabDaten[[#This Row],[MandNr]]&amp;"x"&amp;LEFT(tabDaten[[#This Row],[Gld]],2)),tabGliederung[],2,FALSE)</f>
        <v xml:space="preserve">86    Kur-u. Badebetriebe </v>
      </c>
      <c r="G3039"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039" s="22" t="str">
        <f>LEFT(tabDaten[[#This Row],[Gld]],4) &amp; "    " &amp;VLOOKUP((tabDaten[[#This Row],[MandNr]]&amp;"x"&amp;LEFT(tabDaten[[#This Row],[Gld]],4)),tabGliederung[],2,FALSE)</f>
        <v xml:space="preserve">8610    Kurhaus </v>
      </c>
      <c r="I3039" s="22" t="str">
        <f>IF(OR(LEFT(tabDaten[[#This Row],[Grp]],1)*1=3,LEFT(tabDaten[[#This Row],[Grp]],1)*1=9),LEFT(tabDaten[[#This Row],[Grp]],2),LEFT(tabDaten[[#This Row],[Grp]],1))</f>
        <v>6</v>
      </c>
      <c r="J3039" s="22" t="str">
        <f>VLOOKUP(tabDaten[[#This Row],[GrpKurz]],tabGruppierung[],2,FALSE)</f>
        <v>A   Sächlicher Verwaltungs- und Betriebsaufwand</v>
      </c>
      <c r="K3039"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8610-679000/30    Verwaltungskosten (Personal + Sachkosten)  </v>
      </c>
      <c r="L3039" s="17">
        <f>IF(OR(tabDaten[[#This Row],[art]]="00",tabDaten[[#This Row],[art]]="10"),tabDaten[[#This Row],[Plan]],tabDaten[[#This Row],[Plan]]*-1)</f>
        <v>0</v>
      </c>
      <c r="M3039" s="18">
        <f>IF(OR(tabDaten[[#This Row],[art]]="00",tabDaten[[#This Row],[art]]="10",tabDaten[[#This Row],[art]]="60",tabDaten[[#This Row],[art]]="70"),tabDaten[[#This Row],[Rechnung]],tabDaten[[#This Row],[Rechnung]]*-1)</f>
        <v>-15040</v>
      </c>
      <c r="N3039" s="44">
        <v>1</v>
      </c>
      <c r="O3039" s="45" t="s">
        <v>1336</v>
      </c>
      <c r="P3039" s="45" t="s">
        <v>1439</v>
      </c>
      <c r="Q3039" s="45" t="s">
        <v>1728</v>
      </c>
      <c r="R3039" s="45" t="s">
        <v>1111</v>
      </c>
      <c r="S3039" s="45" t="s">
        <v>1546</v>
      </c>
      <c r="T3039" s="45" t="s">
        <v>1939</v>
      </c>
      <c r="U3039" s="46">
        <v>0</v>
      </c>
      <c r="V3039" s="46">
        <v>15040</v>
      </c>
    </row>
    <row r="3040" spans="2:22" x14ac:dyDescent="0.2">
      <c r="B3040" s="22" t="str">
        <f>IF(tabDaten[[#This Row],[MandNr]]="","Fehler",IF(tabDaten[[#This Row],[MandNr]]=1,"1 Stadt Bad Rappenau","2 Eigenbetrieb Stadtenwässerung"))</f>
        <v>1 Stadt Bad Rappenau</v>
      </c>
      <c r="C3040" s="22" t="str">
        <f>IF(OR(tabDaten[[#This Row],[art]]="00",tabDaten[[#This Row],[art]]="01",tabDaten[[#This Row],[art]]="60",tabDaten[[#This Row],[art]]="61"),"0 Verwaltungshaushalt","1 Vermögenshaushalt")</f>
        <v>0 Verwaltungshaushalt</v>
      </c>
      <c r="D3040" s="22" t="str">
        <f>VLOOKUP(tabDaten[[#This Row],[art]],tabKontenart[],2,FALSE)</f>
        <v>01 Ausgaben VerwaltungsHH</v>
      </c>
      <c r="E3040" s="22" t="str">
        <f>LEFT(tabDaten[[#This Row],[Gld]],1) &amp; "    " &amp;VLOOKUP((tabDaten[[#This Row],[MandNr]]&amp;"x"&amp;LEFT(tabDaten[[#This Row],[Gld]],1)),tabGliederung[],2,FALSE)</f>
        <v>8    Wirtschaftl. Unternehmen,  allg. Grund- und Sondervermögen</v>
      </c>
      <c r="F3040" s="22" t="str">
        <f>LEFT(tabDaten[[#This Row],[Gld]],2) &amp; "    " &amp;VLOOKUP((tabDaten[[#This Row],[MandNr]]&amp;"x"&amp;LEFT(tabDaten[[#This Row],[Gld]],2)),tabGliederung[],2,FALSE)</f>
        <v xml:space="preserve">86    Kur-u. Badebetriebe </v>
      </c>
      <c r="G3040"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040" s="22" t="str">
        <f>LEFT(tabDaten[[#This Row],[Gld]],4) &amp; "    " &amp;VLOOKUP((tabDaten[[#This Row],[MandNr]]&amp;"x"&amp;LEFT(tabDaten[[#This Row],[Gld]],4)),tabGliederung[],2,FALSE)</f>
        <v xml:space="preserve">8620    Kureinrichtungen </v>
      </c>
      <c r="I3040" s="22" t="str">
        <f>IF(OR(LEFT(tabDaten[[#This Row],[Grp]],1)*1=3,LEFT(tabDaten[[#This Row],[Grp]],1)*1=9),LEFT(tabDaten[[#This Row],[Grp]],2),LEFT(tabDaten[[#This Row],[Grp]],1))</f>
        <v>6</v>
      </c>
      <c r="J3040" s="22" t="str">
        <f>VLOOKUP(tabDaten[[#This Row],[GrpKurz]],tabGruppierung[],2,FALSE)</f>
        <v>A   Sächlicher Verwaltungs- und Betriebsaufwand</v>
      </c>
      <c r="K3040"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8620-679000/10    Bauhof   </v>
      </c>
      <c r="L3040" s="17">
        <f>IF(OR(tabDaten[[#This Row],[art]]="00",tabDaten[[#This Row],[art]]="10"),tabDaten[[#This Row],[Plan]],tabDaten[[#This Row],[Plan]]*-1)</f>
        <v>0</v>
      </c>
      <c r="M3040" s="18">
        <f>IF(OR(tabDaten[[#This Row],[art]]="00",tabDaten[[#This Row],[art]]="10",tabDaten[[#This Row],[art]]="60",tabDaten[[#This Row],[art]]="70"),tabDaten[[#This Row],[Rechnung]],tabDaten[[#This Row],[Rechnung]]*-1)</f>
        <v>-246158.99</v>
      </c>
      <c r="N3040" s="44">
        <v>1</v>
      </c>
      <c r="O3040" s="45" t="s">
        <v>1336</v>
      </c>
      <c r="P3040" s="45" t="s">
        <v>1440</v>
      </c>
      <c r="Q3040" s="45" t="s">
        <v>1728</v>
      </c>
      <c r="R3040" s="45" t="s">
        <v>1024</v>
      </c>
      <c r="S3040" s="45" t="s">
        <v>1546</v>
      </c>
      <c r="T3040" s="45" t="s">
        <v>1924</v>
      </c>
      <c r="U3040" s="46">
        <v>0</v>
      </c>
      <c r="V3040" s="46">
        <v>246158.99</v>
      </c>
    </row>
    <row r="3041" spans="2:22" x14ac:dyDescent="0.2">
      <c r="B3041" s="22" t="str">
        <f>IF(tabDaten[[#This Row],[MandNr]]="","Fehler",IF(tabDaten[[#This Row],[MandNr]]=1,"1 Stadt Bad Rappenau","2 Eigenbetrieb Stadtenwässerung"))</f>
        <v>1 Stadt Bad Rappenau</v>
      </c>
      <c r="C3041" s="22" t="str">
        <f>IF(OR(tabDaten[[#This Row],[art]]="00",tabDaten[[#This Row],[art]]="01",tabDaten[[#This Row],[art]]="60",tabDaten[[#This Row],[art]]="61"),"0 Verwaltungshaushalt","1 Vermögenshaushalt")</f>
        <v>0 Verwaltungshaushalt</v>
      </c>
      <c r="D3041" s="22" t="str">
        <f>VLOOKUP(tabDaten[[#This Row],[art]],tabKontenart[],2,FALSE)</f>
        <v>01 Ausgaben VerwaltungsHH</v>
      </c>
      <c r="E3041" s="22" t="str">
        <f>LEFT(tabDaten[[#This Row],[Gld]],1) &amp; "    " &amp;VLOOKUP((tabDaten[[#This Row],[MandNr]]&amp;"x"&amp;LEFT(tabDaten[[#This Row],[Gld]],1)),tabGliederung[],2,FALSE)</f>
        <v>8    Wirtschaftl. Unternehmen,  allg. Grund- und Sondervermögen</v>
      </c>
      <c r="F3041" s="22" t="str">
        <f>LEFT(tabDaten[[#This Row],[Gld]],2) &amp; "    " &amp;VLOOKUP((tabDaten[[#This Row],[MandNr]]&amp;"x"&amp;LEFT(tabDaten[[#This Row],[Gld]],2)),tabGliederung[],2,FALSE)</f>
        <v xml:space="preserve">86    Kur-u. Badebetriebe </v>
      </c>
      <c r="G3041"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86    Kur-u. Badebetriebe </v>
      </c>
      <c r="H3041" s="22" t="str">
        <f>LEFT(tabDaten[[#This Row],[Gld]],4) &amp; "    " &amp;VLOOKUP((tabDaten[[#This Row],[MandNr]]&amp;"x"&amp;LEFT(tabDaten[[#This Row],[Gld]],4)),tabGliederung[],2,FALSE)</f>
        <v xml:space="preserve">8620    Kureinrichtungen </v>
      </c>
      <c r="I3041" s="22" t="str">
        <f>IF(OR(LEFT(tabDaten[[#This Row],[Grp]],1)*1=3,LEFT(tabDaten[[#This Row],[Grp]],1)*1=9),LEFT(tabDaten[[#This Row],[Grp]],2),LEFT(tabDaten[[#This Row],[Grp]],1))</f>
        <v>6</v>
      </c>
      <c r="J3041" s="22" t="str">
        <f>VLOOKUP(tabDaten[[#This Row],[GrpKurz]],tabGruppierung[],2,FALSE)</f>
        <v>A   Sächlicher Verwaltungs- und Betriebsaufwand</v>
      </c>
      <c r="K3041"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8620-679000/30    Verwaltungskosten (Personal + Sachkosten)  </v>
      </c>
      <c r="L3041" s="17">
        <f>IF(OR(tabDaten[[#This Row],[art]]="00",tabDaten[[#This Row],[art]]="10"),tabDaten[[#This Row],[Plan]],tabDaten[[#This Row],[Plan]]*-1)</f>
        <v>0</v>
      </c>
      <c r="M3041" s="18">
        <f>IF(OR(tabDaten[[#This Row],[art]]="00",tabDaten[[#This Row],[art]]="10",tabDaten[[#This Row],[art]]="60",tabDaten[[#This Row],[art]]="70"),tabDaten[[#This Row],[Rechnung]],tabDaten[[#This Row],[Rechnung]]*-1)</f>
        <v>-47740.98</v>
      </c>
      <c r="N3041" s="44">
        <v>1</v>
      </c>
      <c r="O3041" s="45" t="s">
        <v>1336</v>
      </c>
      <c r="P3041" s="45" t="s">
        <v>1440</v>
      </c>
      <c r="Q3041" s="45" t="s">
        <v>1728</v>
      </c>
      <c r="R3041" s="45" t="s">
        <v>1111</v>
      </c>
      <c r="S3041" s="45" t="s">
        <v>1546</v>
      </c>
      <c r="T3041" s="45" t="s">
        <v>1939</v>
      </c>
      <c r="U3041" s="46">
        <v>0</v>
      </c>
      <c r="V3041" s="46">
        <v>47740.98</v>
      </c>
    </row>
    <row r="3042" spans="2:22" x14ac:dyDescent="0.2">
      <c r="B3042" s="22" t="str">
        <f>IF(tabDaten[[#This Row],[MandNr]]="","Fehler",IF(tabDaten[[#This Row],[MandNr]]=1,"1 Stadt Bad Rappenau","2 Eigenbetrieb Stadtenwässerung"))</f>
        <v>1 Stadt Bad Rappenau</v>
      </c>
      <c r="C3042" s="22" t="str">
        <f>IF(OR(tabDaten[[#This Row],[art]]="00",tabDaten[[#This Row],[art]]="01",tabDaten[[#This Row],[art]]="60",tabDaten[[#This Row],[art]]="61"),"0 Verwaltungshaushalt","1 Vermögenshaushalt")</f>
        <v>0 Verwaltungshaushalt</v>
      </c>
      <c r="D3042" s="22" t="str">
        <f>VLOOKUP(tabDaten[[#This Row],[art]],tabKontenart[],2,FALSE)</f>
        <v>01 Ausgaben VerwaltungsHH</v>
      </c>
      <c r="E3042" s="22" t="str">
        <f>LEFT(tabDaten[[#This Row],[Gld]],1) &amp; "    " &amp;VLOOKUP((tabDaten[[#This Row],[MandNr]]&amp;"x"&amp;LEFT(tabDaten[[#This Row],[Gld]],1)),tabGliederung[],2,FALSE)</f>
        <v>8    Wirtschaftl. Unternehmen,  allg. Grund- und Sondervermögen</v>
      </c>
      <c r="F3042" s="22" t="str">
        <f>LEFT(tabDaten[[#This Row],[Gld]],2) &amp; "    " &amp;VLOOKUP((tabDaten[[#This Row],[MandNr]]&amp;"x"&amp;LEFT(tabDaten[[#This Row],[Gld]],2)),tabGliederung[],2,FALSE)</f>
        <v xml:space="preserve">87    sonstige wirtschaftliche Unternehmen </v>
      </c>
      <c r="G3042"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3042" s="22" t="str">
        <f>LEFT(tabDaten[[#This Row],[Gld]],4) &amp; "    " &amp;VLOOKUP((tabDaten[[#This Row],[MandNr]]&amp;"x"&amp;LEFT(tabDaten[[#This Row],[Gld]],4)),tabGliederung[],2,FALSE)</f>
        <v xml:space="preserve">8700    Tiefgarage Rathaus </v>
      </c>
      <c r="I3042" s="22" t="str">
        <f>IF(OR(LEFT(tabDaten[[#This Row],[Grp]],1)*1=3,LEFT(tabDaten[[#This Row],[Grp]],1)*1=9),LEFT(tabDaten[[#This Row],[Grp]],2),LEFT(tabDaten[[#This Row],[Grp]],1))</f>
        <v>6</v>
      </c>
      <c r="J3042" s="22" t="str">
        <f>VLOOKUP(tabDaten[[#This Row],[GrpKurz]],tabGruppierung[],2,FALSE)</f>
        <v>A   Sächlicher Verwaltungs- und Betriebsaufwand</v>
      </c>
      <c r="K3042"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8700-679000/30    Verwaltungskosten (Personal + Sachkosten)  </v>
      </c>
      <c r="L3042" s="17">
        <f>IF(OR(tabDaten[[#This Row],[art]]="00",tabDaten[[#This Row],[art]]="10"),tabDaten[[#This Row],[Plan]],tabDaten[[#This Row],[Plan]]*-1)</f>
        <v>0</v>
      </c>
      <c r="M3042" s="18">
        <f>IF(OR(tabDaten[[#This Row],[art]]="00",tabDaten[[#This Row],[art]]="10",tabDaten[[#This Row],[art]]="60",tabDaten[[#This Row],[art]]="70"),tabDaten[[#This Row],[Rechnung]],tabDaten[[#This Row],[Rechnung]]*-1)</f>
        <v>-8680</v>
      </c>
      <c r="N3042" s="44">
        <v>1</v>
      </c>
      <c r="O3042" s="45" t="s">
        <v>1336</v>
      </c>
      <c r="P3042" s="45" t="s">
        <v>1443</v>
      </c>
      <c r="Q3042" s="45" t="s">
        <v>1728</v>
      </c>
      <c r="R3042" s="45" t="s">
        <v>1111</v>
      </c>
      <c r="S3042" s="45" t="s">
        <v>1546</v>
      </c>
      <c r="T3042" s="45" t="s">
        <v>1939</v>
      </c>
      <c r="U3042" s="46">
        <v>0</v>
      </c>
      <c r="V3042" s="46">
        <v>8680</v>
      </c>
    </row>
    <row r="3043" spans="2:22" x14ac:dyDescent="0.2">
      <c r="B3043" s="22" t="str">
        <f>IF(tabDaten[[#This Row],[MandNr]]="","Fehler",IF(tabDaten[[#This Row],[MandNr]]=1,"1 Stadt Bad Rappenau","2 Eigenbetrieb Stadtenwässerung"))</f>
        <v>1 Stadt Bad Rappenau</v>
      </c>
      <c r="C3043" s="22" t="str">
        <f>IF(OR(tabDaten[[#This Row],[art]]="00",tabDaten[[#This Row],[art]]="01",tabDaten[[#This Row],[art]]="60",tabDaten[[#This Row],[art]]="61"),"0 Verwaltungshaushalt","1 Vermögenshaushalt")</f>
        <v>0 Verwaltungshaushalt</v>
      </c>
      <c r="D3043" s="22" t="str">
        <f>VLOOKUP(tabDaten[[#This Row],[art]],tabKontenart[],2,FALSE)</f>
        <v>01 Ausgaben VerwaltungsHH</v>
      </c>
      <c r="E3043" s="22" t="str">
        <f>LEFT(tabDaten[[#This Row],[Gld]],1) &amp; "    " &amp;VLOOKUP((tabDaten[[#This Row],[MandNr]]&amp;"x"&amp;LEFT(tabDaten[[#This Row],[Gld]],1)),tabGliederung[],2,FALSE)</f>
        <v>8    Wirtschaftl. Unternehmen,  allg. Grund- und Sondervermögen</v>
      </c>
      <c r="F3043" s="22" t="str">
        <f>LEFT(tabDaten[[#This Row],[Gld]],2) &amp; "    " &amp;VLOOKUP((tabDaten[[#This Row],[MandNr]]&amp;"x"&amp;LEFT(tabDaten[[#This Row],[Gld]],2)),tabGliederung[],2,FALSE)</f>
        <v xml:space="preserve">87    sonstige wirtschaftliche Unternehmen </v>
      </c>
      <c r="G3043"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3043" s="22" t="str">
        <f>LEFT(tabDaten[[#This Row],[Gld]],4) &amp; "    " &amp;VLOOKUP((tabDaten[[#This Row],[MandNr]]&amp;"x"&amp;LEFT(tabDaten[[#This Row],[Gld]],4)),tabGliederung[],2,FALSE)</f>
        <v xml:space="preserve">8750    Soleförderung </v>
      </c>
      <c r="I3043" s="22" t="str">
        <f>IF(OR(LEFT(tabDaten[[#This Row],[Grp]],1)*1=3,LEFT(tabDaten[[#This Row],[Grp]],1)*1=9),LEFT(tabDaten[[#This Row],[Grp]],2),LEFT(tabDaten[[#This Row],[Grp]],1))</f>
        <v>6</v>
      </c>
      <c r="J3043" s="22" t="str">
        <f>VLOOKUP(tabDaten[[#This Row],[GrpKurz]],tabGruppierung[],2,FALSE)</f>
        <v>A   Sächlicher Verwaltungs- und Betriebsaufwand</v>
      </c>
      <c r="K3043"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8750-679000/10    Bauhof   </v>
      </c>
      <c r="L3043" s="17">
        <f>IF(OR(tabDaten[[#This Row],[art]]="00",tabDaten[[#This Row],[art]]="10"),tabDaten[[#This Row],[Plan]],tabDaten[[#This Row],[Plan]]*-1)</f>
        <v>0</v>
      </c>
      <c r="M3043" s="18">
        <f>IF(OR(tabDaten[[#This Row],[art]]="00",tabDaten[[#This Row],[art]]="10",tabDaten[[#This Row],[art]]="60",tabDaten[[#This Row],[art]]="70"),tabDaten[[#This Row],[Rechnung]],tabDaten[[#This Row],[Rechnung]]*-1)</f>
        <v>-2839.2</v>
      </c>
      <c r="N3043" s="44">
        <v>1</v>
      </c>
      <c r="O3043" s="45" t="s">
        <v>1336</v>
      </c>
      <c r="P3043" s="45" t="s">
        <v>1444</v>
      </c>
      <c r="Q3043" s="45" t="s">
        <v>1728</v>
      </c>
      <c r="R3043" s="45" t="s">
        <v>1024</v>
      </c>
      <c r="S3043" s="45" t="s">
        <v>1546</v>
      </c>
      <c r="T3043" s="45" t="s">
        <v>1924</v>
      </c>
      <c r="U3043" s="46">
        <v>0</v>
      </c>
      <c r="V3043" s="46">
        <v>2839.2</v>
      </c>
    </row>
    <row r="3044" spans="2:22" x14ac:dyDescent="0.2">
      <c r="B3044" s="22" t="str">
        <f>IF(tabDaten[[#This Row],[MandNr]]="","Fehler",IF(tabDaten[[#This Row],[MandNr]]=1,"1 Stadt Bad Rappenau","2 Eigenbetrieb Stadtenwässerung"))</f>
        <v>1 Stadt Bad Rappenau</v>
      </c>
      <c r="C3044" s="22" t="str">
        <f>IF(OR(tabDaten[[#This Row],[art]]="00",tabDaten[[#This Row],[art]]="01",tabDaten[[#This Row],[art]]="60",tabDaten[[#This Row],[art]]="61"),"0 Verwaltungshaushalt","1 Vermögenshaushalt")</f>
        <v>0 Verwaltungshaushalt</v>
      </c>
      <c r="D3044" s="22" t="str">
        <f>VLOOKUP(tabDaten[[#This Row],[art]],tabKontenart[],2,FALSE)</f>
        <v>01 Ausgaben VerwaltungsHH</v>
      </c>
      <c r="E3044" s="22" t="str">
        <f>LEFT(tabDaten[[#This Row],[Gld]],1) &amp; "    " &amp;VLOOKUP((tabDaten[[#This Row],[MandNr]]&amp;"x"&amp;LEFT(tabDaten[[#This Row],[Gld]],1)),tabGliederung[],2,FALSE)</f>
        <v>8    Wirtschaftl. Unternehmen,  allg. Grund- und Sondervermögen</v>
      </c>
      <c r="F3044" s="22" t="str">
        <f>LEFT(tabDaten[[#This Row],[Gld]],2) &amp; "    " &amp;VLOOKUP((tabDaten[[#This Row],[MandNr]]&amp;"x"&amp;LEFT(tabDaten[[#This Row],[Gld]],2)),tabGliederung[],2,FALSE)</f>
        <v xml:space="preserve">87    sonstige wirtschaftliche Unternehmen </v>
      </c>
      <c r="G3044"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87    sonstige wirtschaftliche Unternehmen </v>
      </c>
      <c r="H3044" s="22" t="str">
        <f>LEFT(tabDaten[[#This Row],[Gld]],4) &amp; "    " &amp;VLOOKUP((tabDaten[[#This Row],[MandNr]]&amp;"x"&amp;LEFT(tabDaten[[#This Row],[Gld]],4)),tabGliederung[],2,FALSE)</f>
        <v xml:space="preserve">8750    Soleförderung </v>
      </c>
      <c r="I3044" s="22" t="str">
        <f>IF(OR(LEFT(tabDaten[[#This Row],[Grp]],1)*1=3,LEFT(tabDaten[[#This Row],[Grp]],1)*1=9),LEFT(tabDaten[[#This Row],[Grp]],2),LEFT(tabDaten[[#This Row],[Grp]],1))</f>
        <v>6</v>
      </c>
      <c r="J3044" s="22" t="str">
        <f>VLOOKUP(tabDaten[[#This Row],[GrpKurz]],tabGruppierung[],2,FALSE)</f>
        <v>A   Sächlicher Verwaltungs- und Betriebsaufwand</v>
      </c>
      <c r="K3044"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8750-679000/30    Verwaltungskosten (Personal + Sachkosten)  </v>
      </c>
      <c r="L3044" s="17">
        <f>IF(OR(tabDaten[[#This Row],[art]]="00",tabDaten[[#This Row],[art]]="10"),tabDaten[[#This Row],[Plan]],tabDaten[[#This Row],[Plan]]*-1)</f>
        <v>0</v>
      </c>
      <c r="M3044" s="18">
        <f>IF(OR(tabDaten[[#This Row],[art]]="00",tabDaten[[#This Row],[art]]="10",tabDaten[[#This Row],[art]]="60",tabDaten[[#This Row],[art]]="70"),tabDaten[[#This Row],[Rechnung]],tabDaten[[#This Row],[Rechnung]]*-1)</f>
        <v>-4196.8</v>
      </c>
      <c r="N3044" s="44">
        <v>1</v>
      </c>
      <c r="O3044" s="45" t="s">
        <v>1336</v>
      </c>
      <c r="P3044" s="45" t="s">
        <v>1444</v>
      </c>
      <c r="Q3044" s="45" t="s">
        <v>1728</v>
      </c>
      <c r="R3044" s="45" t="s">
        <v>1111</v>
      </c>
      <c r="S3044" s="45" t="s">
        <v>1546</v>
      </c>
      <c r="T3044" s="45" t="s">
        <v>1939</v>
      </c>
      <c r="U3044" s="46">
        <v>0</v>
      </c>
      <c r="V3044" s="46">
        <v>4196.8</v>
      </c>
    </row>
    <row r="3045" spans="2:22" x14ac:dyDescent="0.2">
      <c r="B3045" s="22" t="str">
        <f>IF(tabDaten[[#This Row],[MandNr]]="","Fehler",IF(tabDaten[[#This Row],[MandNr]]=1,"1 Stadt Bad Rappenau","2 Eigenbetrieb Stadtenwässerung"))</f>
        <v>1 Stadt Bad Rappenau</v>
      </c>
      <c r="C3045" s="22" t="str">
        <f>IF(OR(tabDaten[[#This Row],[art]]="00",tabDaten[[#This Row],[art]]="01",tabDaten[[#This Row],[art]]="60",tabDaten[[#This Row],[art]]="61"),"0 Verwaltungshaushalt","1 Vermögenshaushalt")</f>
        <v>0 Verwaltungshaushalt</v>
      </c>
      <c r="D3045" s="22" t="str">
        <f>VLOOKUP(tabDaten[[#This Row],[art]],tabKontenart[],2,FALSE)</f>
        <v>01 Ausgaben VerwaltungsHH</v>
      </c>
      <c r="E3045" s="22" t="str">
        <f>LEFT(tabDaten[[#This Row],[Gld]],1) &amp; "    " &amp;VLOOKUP((tabDaten[[#This Row],[MandNr]]&amp;"x"&amp;LEFT(tabDaten[[#This Row],[Gld]],1)),tabGliederung[],2,FALSE)</f>
        <v>8    Wirtschaftl. Unternehmen,  allg. Grund- und Sondervermögen</v>
      </c>
      <c r="F3045" s="22" t="str">
        <f>LEFT(tabDaten[[#This Row],[Gld]],2) &amp; "    " &amp;VLOOKUP((tabDaten[[#This Row],[MandNr]]&amp;"x"&amp;LEFT(tabDaten[[#This Row],[Gld]],2)),tabGliederung[],2,FALSE)</f>
        <v xml:space="preserve">88    allgemeines Grundvermögen </v>
      </c>
      <c r="G3045"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45" s="22" t="str">
        <f>LEFT(tabDaten[[#This Row],[Gld]],4) &amp; "    " &amp;VLOOKUP((tabDaten[[#This Row],[MandNr]]&amp;"x"&amp;LEFT(tabDaten[[#This Row],[Gld]],4)),tabGliederung[],2,FALSE)</f>
        <v xml:space="preserve">8810    Wohn- und Geschäftsgebäude </v>
      </c>
      <c r="I3045" s="22" t="str">
        <f>IF(OR(LEFT(tabDaten[[#This Row],[Grp]],1)*1=3,LEFT(tabDaten[[#This Row],[Grp]],1)*1=9),LEFT(tabDaten[[#This Row],[Grp]],2),LEFT(tabDaten[[#This Row],[Grp]],1))</f>
        <v>5</v>
      </c>
      <c r="J3045" s="22" t="str">
        <f>VLOOKUP(tabDaten[[#This Row],[GrpKurz]],tabGruppierung[],2,FALSE)</f>
        <v>A   Sächlicher Verwaltungs- und Betriebsaufwand</v>
      </c>
      <c r="K3045"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8810-501000/01    Prof. Meisinger Weg 9   </v>
      </c>
      <c r="L3045" s="17">
        <f>IF(OR(tabDaten[[#This Row],[art]]="00",tabDaten[[#This Row],[art]]="10"),tabDaten[[#This Row],[Plan]],tabDaten[[#This Row],[Plan]]*-1)</f>
        <v>0</v>
      </c>
      <c r="M3045" s="18">
        <f>IF(OR(tabDaten[[#This Row],[art]]="00",tabDaten[[#This Row],[art]]="10",tabDaten[[#This Row],[art]]="60",tabDaten[[#This Row],[art]]="70"),tabDaten[[#This Row],[Rechnung]],tabDaten[[#This Row],[Rechnung]]*-1)</f>
        <v>-128.6</v>
      </c>
      <c r="N3045" s="44">
        <v>1</v>
      </c>
      <c r="O3045" s="45" t="s">
        <v>1336</v>
      </c>
      <c r="P3045" s="45" t="s">
        <v>1446</v>
      </c>
      <c r="Q3045" s="45" t="s">
        <v>1730</v>
      </c>
      <c r="R3045" s="45" t="s">
        <v>997</v>
      </c>
      <c r="S3045" s="45" t="s">
        <v>1546</v>
      </c>
      <c r="T3045" s="45" t="s">
        <v>1959</v>
      </c>
      <c r="U3045" s="46">
        <v>0</v>
      </c>
      <c r="V3045" s="46">
        <v>128.6</v>
      </c>
    </row>
    <row r="3046" spans="2:22" x14ac:dyDescent="0.2">
      <c r="B3046" s="22" t="str">
        <f>IF(tabDaten[[#This Row],[MandNr]]="","Fehler",IF(tabDaten[[#This Row],[MandNr]]=1,"1 Stadt Bad Rappenau","2 Eigenbetrieb Stadtenwässerung"))</f>
        <v>1 Stadt Bad Rappenau</v>
      </c>
      <c r="C3046" s="22" t="str">
        <f>IF(OR(tabDaten[[#This Row],[art]]="00",tabDaten[[#This Row],[art]]="01",tabDaten[[#This Row],[art]]="60",tabDaten[[#This Row],[art]]="61"),"0 Verwaltungshaushalt","1 Vermögenshaushalt")</f>
        <v>0 Verwaltungshaushalt</v>
      </c>
      <c r="D3046" s="22" t="str">
        <f>VLOOKUP(tabDaten[[#This Row],[art]],tabKontenart[],2,FALSE)</f>
        <v>01 Ausgaben VerwaltungsHH</v>
      </c>
      <c r="E3046" s="22" t="str">
        <f>LEFT(tabDaten[[#This Row],[Gld]],1) &amp; "    " &amp;VLOOKUP((tabDaten[[#This Row],[MandNr]]&amp;"x"&amp;LEFT(tabDaten[[#This Row],[Gld]],1)),tabGliederung[],2,FALSE)</f>
        <v>8    Wirtschaftl. Unternehmen,  allg. Grund- und Sondervermögen</v>
      </c>
      <c r="F3046" s="22" t="str">
        <f>LEFT(tabDaten[[#This Row],[Gld]],2) &amp; "    " &amp;VLOOKUP((tabDaten[[#This Row],[MandNr]]&amp;"x"&amp;LEFT(tabDaten[[#This Row],[Gld]],2)),tabGliederung[],2,FALSE)</f>
        <v xml:space="preserve">88    allgemeines Grundvermögen </v>
      </c>
      <c r="G3046"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46" s="22" t="str">
        <f>LEFT(tabDaten[[#This Row],[Gld]],4) &amp; "    " &amp;VLOOKUP((tabDaten[[#This Row],[MandNr]]&amp;"x"&amp;LEFT(tabDaten[[#This Row],[Gld]],4)),tabGliederung[],2,FALSE)</f>
        <v xml:space="preserve">8810    Wohn- und Geschäftsgebäude </v>
      </c>
      <c r="I3046" s="22" t="str">
        <f>IF(OR(LEFT(tabDaten[[#This Row],[Grp]],1)*1=3,LEFT(tabDaten[[#This Row],[Grp]],1)*1=9),LEFT(tabDaten[[#This Row],[Grp]],2),LEFT(tabDaten[[#This Row],[Grp]],1))</f>
        <v>5</v>
      </c>
      <c r="J3046" s="22" t="str">
        <f>VLOOKUP(tabDaten[[#This Row],[GrpKurz]],tabGruppierung[],2,FALSE)</f>
        <v>A   Sächlicher Verwaltungs- und Betriebsaufwand</v>
      </c>
      <c r="K3046"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8810-501000/02    Bahnhofstr. 13 (Gewerbliche Flächen) Mehrwertsteuerpflichtig!!!  </v>
      </c>
      <c r="L3046" s="17">
        <f>IF(OR(tabDaten[[#This Row],[art]]="00",tabDaten[[#This Row],[art]]="10"),tabDaten[[#This Row],[Plan]],tabDaten[[#This Row],[Plan]]*-1)</f>
        <v>0</v>
      </c>
      <c r="M3046" s="18">
        <f>IF(OR(tabDaten[[#This Row],[art]]="00",tabDaten[[#This Row],[art]]="10",tabDaten[[#This Row],[art]]="60",tabDaten[[#This Row],[art]]="70"),tabDaten[[#This Row],[Rechnung]],tabDaten[[#This Row],[Rechnung]]*-1)</f>
        <v>-8530.36</v>
      </c>
      <c r="N3046" s="44">
        <v>1</v>
      </c>
      <c r="O3046" s="45" t="s">
        <v>1336</v>
      </c>
      <c r="P3046" s="45" t="s">
        <v>1446</v>
      </c>
      <c r="Q3046" s="45" t="s">
        <v>1730</v>
      </c>
      <c r="R3046" s="45" t="s">
        <v>999</v>
      </c>
      <c r="S3046" s="45" t="s">
        <v>1546</v>
      </c>
      <c r="T3046" s="45" t="s">
        <v>1960</v>
      </c>
      <c r="U3046" s="46">
        <v>0</v>
      </c>
      <c r="V3046" s="46">
        <v>8530.36</v>
      </c>
    </row>
    <row r="3047" spans="2:22" x14ac:dyDescent="0.2">
      <c r="B3047" s="22" t="str">
        <f>IF(tabDaten[[#This Row],[MandNr]]="","Fehler",IF(tabDaten[[#This Row],[MandNr]]=1,"1 Stadt Bad Rappenau","2 Eigenbetrieb Stadtenwässerung"))</f>
        <v>1 Stadt Bad Rappenau</v>
      </c>
      <c r="C3047" s="22" t="str">
        <f>IF(OR(tabDaten[[#This Row],[art]]="00",tabDaten[[#This Row],[art]]="01",tabDaten[[#This Row],[art]]="60",tabDaten[[#This Row],[art]]="61"),"0 Verwaltungshaushalt","1 Vermögenshaushalt")</f>
        <v>0 Verwaltungshaushalt</v>
      </c>
      <c r="D3047" s="22" t="str">
        <f>VLOOKUP(tabDaten[[#This Row],[art]],tabKontenart[],2,FALSE)</f>
        <v>01 Ausgaben VerwaltungsHH</v>
      </c>
      <c r="E3047" s="22" t="str">
        <f>LEFT(tabDaten[[#This Row],[Gld]],1) &amp; "    " &amp;VLOOKUP((tabDaten[[#This Row],[MandNr]]&amp;"x"&amp;LEFT(tabDaten[[#This Row],[Gld]],1)),tabGliederung[],2,FALSE)</f>
        <v>8    Wirtschaftl. Unternehmen,  allg. Grund- und Sondervermögen</v>
      </c>
      <c r="F3047" s="22" t="str">
        <f>LEFT(tabDaten[[#This Row],[Gld]],2) &amp; "    " &amp;VLOOKUP((tabDaten[[#This Row],[MandNr]]&amp;"x"&amp;LEFT(tabDaten[[#This Row],[Gld]],2)),tabGliederung[],2,FALSE)</f>
        <v xml:space="preserve">88    allgemeines Grundvermögen </v>
      </c>
      <c r="G3047"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47" s="22" t="str">
        <f>LEFT(tabDaten[[#This Row],[Gld]],4) &amp; "    " &amp;VLOOKUP((tabDaten[[#This Row],[MandNr]]&amp;"x"&amp;LEFT(tabDaten[[#This Row],[Gld]],4)),tabGliederung[],2,FALSE)</f>
        <v xml:space="preserve">8810    Wohn- und Geschäftsgebäude </v>
      </c>
      <c r="I3047" s="22" t="str">
        <f>IF(OR(LEFT(tabDaten[[#This Row],[Grp]],1)*1=3,LEFT(tabDaten[[#This Row],[Grp]],1)*1=9),LEFT(tabDaten[[#This Row],[Grp]],2),LEFT(tabDaten[[#This Row],[Grp]],1))</f>
        <v>5</v>
      </c>
      <c r="J3047" s="22" t="str">
        <f>VLOOKUP(tabDaten[[#This Row],[GrpKurz]],tabGruppierung[],2,FALSE)</f>
        <v>A   Sächlicher Verwaltungs- und Betriebsaufwand</v>
      </c>
      <c r="K3047"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8810-501000/09    Bahnhofstr. 13   </v>
      </c>
      <c r="L3047" s="17">
        <f>IF(OR(tabDaten[[#This Row],[art]]="00",tabDaten[[#This Row],[art]]="10"),tabDaten[[#This Row],[Plan]],tabDaten[[#This Row],[Plan]]*-1)</f>
        <v>0</v>
      </c>
      <c r="M3047" s="18">
        <f>IF(OR(tabDaten[[#This Row],[art]]="00",tabDaten[[#This Row],[art]]="10",tabDaten[[#This Row],[art]]="60",tabDaten[[#This Row],[art]]="70"),tabDaten[[#This Row],[Rechnung]],tabDaten[[#This Row],[Rechnung]]*-1)</f>
        <v>-1798.89</v>
      </c>
      <c r="N3047" s="44">
        <v>1</v>
      </c>
      <c r="O3047" s="45" t="s">
        <v>1336</v>
      </c>
      <c r="P3047" s="45" t="s">
        <v>1446</v>
      </c>
      <c r="Q3047" s="45" t="s">
        <v>1730</v>
      </c>
      <c r="R3047" s="45" t="s">
        <v>1962</v>
      </c>
      <c r="S3047" s="45" t="s">
        <v>1546</v>
      </c>
      <c r="T3047" s="45" t="s">
        <v>1963</v>
      </c>
      <c r="U3047" s="46">
        <v>0</v>
      </c>
      <c r="V3047" s="46">
        <v>1798.89</v>
      </c>
    </row>
    <row r="3048" spans="2:22" x14ac:dyDescent="0.2">
      <c r="B3048" s="22" t="str">
        <f>IF(tabDaten[[#This Row],[MandNr]]="","Fehler",IF(tabDaten[[#This Row],[MandNr]]=1,"1 Stadt Bad Rappenau","2 Eigenbetrieb Stadtenwässerung"))</f>
        <v>1 Stadt Bad Rappenau</v>
      </c>
      <c r="C3048" s="22" t="str">
        <f>IF(OR(tabDaten[[#This Row],[art]]="00",tabDaten[[#This Row],[art]]="01",tabDaten[[#This Row],[art]]="60",tabDaten[[#This Row],[art]]="61"),"0 Verwaltungshaushalt","1 Vermögenshaushalt")</f>
        <v>0 Verwaltungshaushalt</v>
      </c>
      <c r="D3048" s="22" t="str">
        <f>VLOOKUP(tabDaten[[#This Row],[art]],tabKontenart[],2,FALSE)</f>
        <v>01 Ausgaben VerwaltungsHH</v>
      </c>
      <c r="E3048" s="22" t="str">
        <f>LEFT(tabDaten[[#This Row],[Gld]],1) &amp; "    " &amp;VLOOKUP((tabDaten[[#This Row],[MandNr]]&amp;"x"&amp;LEFT(tabDaten[[#This Row],[Gld]],1)),tabGliederung[],2,FALSE)</f>
        <v>8    Wirtschaftl. Unternehmen,  allg. Grund- und Sondervermögen</v>
      </c>
      <c r="F3048" s="22" t="str">
        <f>LEFT(tabDaten[[#This Row],[Gld]],2) &amp; "    " &amp;VLOOKUP((tabDaten[[#This Row],[MandNr]]&amp;"x"&amp;LEFT(tabDaten[[#This Row],[Gld]],2)),tabGliederung[],2,FALSE)</f>
        <v xml:space="preserve">88    allgemeines Grundvermögen </v>
      </c>
      <c r="G3048"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48" s="22" t="str">
        <f>LEFT(tabDaten[[#This Row],[Gld]],4) &amp; "    " &amp;VLOOKUP((tabDaten[[#This Row],[MandNr]]&amp;"x"&amp;LEFT(tabDaten[[#This Row],[Gld]],4)),tabGliederung[],2,FALSE)</f>
        <v xml:space="preserve">8810    Wohn- und Geschäftsgebäude </v>
      </c>
      <c r="I3048" s="22" t="str">
        <f>IF(OR(LEFT(tabDaten[[#This Row],[Grp]],1)*1=3,LEFT(tabDaten[[#This Row],[Grp]],1)*1=9),LEFT(tabDaten[[#This Row],[Grp]],2),LEFT(tabDaten[[#This Row],[Grp]],1))</f>
        <v>5</v>
      </c>
      <c r="J3048" s="22" t="str">
        <f>VLOOKUP(tabDaten[[#This Row],[GrpKurz]],tabGruppierung[],2,FALSE)</f>
        <v>A   Sächlicher Verwaltungs- und Betriebsaufwand</v>
      </c>
      <c r="K3048"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8810-501000/10    Heinsheimer Str. 1   </v>
      </c>
      <c r="L3048" s="17">
        <f>IF(OR(tabDaten[[#This Row],[art]]="00",tabDaten[[#This Row],[art]]="10"),tabDaten[[#This Row],[Plan]],tabDaten[[#This Row],[Plan]]*-1)</f>
        <v>0</v>
      </c>
      <c r="M3048" s="18">
        <f>IF(OR(tabDaten[[#This Row],[art]]="00",tabDaten[[#This Row],[art]]="10",tabDaten[[#This Row],[art]]="60",tabDaten[[#This Row],[art]]="70"),tabDaten[[#This Row],[Rechnung]],tabDaten[[#This Row],[Rechnung]]*-1)</f>
        <v>-282.12</v>
      </c>
      <c r="N3048" s="44">
        <v>1</v>
      </c>
      <c r="O3048" s="45" t="s">
        <v>1336</v>
      </c>
      <c r="P3048" s="45" t="s">
        <v>1446</v>
      </c>
      <c r="Q3048" s="45" t="s">
        <v>1730</v>
      </c>
      <c r="R3048" s="45" t="s">
        <v>1024</v>
      </c>
      <c r="S3048" s="45" t="s">
        <v>1546</v>
      </c>
      <c r="T3048" s="45" t="s">
        <v>1964</v>
      </c>
      <c r="U3048" s="46">
        <v>0</v>
      </c>
      <c r="V3048" s="46">
        <v>282.12</v>
      </c>
    </row>
    <row r="3049" spans="2:22" x14ac:dyDescent="0.2">
      <c r="B3049" s="22" t="str">
        <f>IF(tabDaten[[#This Row],[MandNr]]="","Fehler",IF(tabDaten[[#This Row],[MandNr]]=1,"1 Stadt Bad Rappenau","2 Eigenbetrieb Stadtenwässerung"))</f>
        <v>1 Stadt Bad Rappenau</v>
      </c>
      <c r="C3049" s="22" t="str">
        <f>IF(OR(tabDaten[[#This Row],[art]]="00",tabDaten[[#This Row],[art]]="01",tabDaten[[#This Row],[art]]="60",tabDaten[[#This Row],[art]]="61"),"0 Verwaltungshaushalt","1 Vermögenshaushalt")</f>
        <v>0 Verwaltungshaushalt</v>
      </c>
      <c r="D3049" s="22" t="str">
        <f>VLOOKUP(tabDaten[[#This Row],[art]],tabKontenart[],2,FALSE)</f>
        <v>01 Ausgaben VerwaltungsHH</v>
      </c>
      <c r="E3049" s="22" t="str">
        <f>LEFT(tabDaten[[#This Row],[Gld]],1) &amp; "    " &amp;VLOOKUP((tabDaten[[#This Row],[MandNr]]&amp;"x"&amp;LEFT(tabDaten[[#This Row],[Gld]],1)),tabGliederung[],2,FALSE)</f>
        <v>8    Wirtschaftl. Unternehmen,  allg. Grund- und Sondervermögen</v>
      </c>
      <c r="F3049" s="22" t="str">
        <f>LEFT(tabDaten[[#This Row],[Gld]],2) &amp; "    " &amp;VLOOKUP((tabDaten[[#This Row],[MandNr]]&amp;"x"&amp;LEFT(tabDaten[[#This Row],[Gld]],2)),tabGliederung[],2,FALSE)</f>
        <v xml:space="preserve">88    allgemeines Grundvermögen </v>
      </c>
      <c r="G3049"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49" s="22" t="str">
        <f>LEFT(tabDaten[[#This Row],[Gld]],4) &amp; "    " &amp;VLOOKUP((tabDaten[[#This Row],[MandNr]]&amp;"x"&amp;LEFT(tabDaten[[#This Row],[Gld]],4)),tabGliederung[],2,FALSE)</f>
        <v xml:space="preserve">8810    Wohn- und Geschäftsgebäude </v>
      </c>
      <c r="I3049" s="22" t="str">
        <f>IF(OR(LEFT(tabDaten[[#This Row],[Grp]],1)*1=3,LEFT(tabDaten[[#This Row],[Grp]],1)*1=9),LEFT(tabDaten[[#This Row],[Grp]],2),LEFT(tabDaten[[#This Row],[Grp]],1))</f>
        <v>5</v>
      </c>
      <c r="J3049" s="22" t="str">
        <f>VLOOKUP(tabDaten[[#This Row],[GrpKurz]],tabGruppierung[],2,FALSE)</f>
        <v>A   Sächlicher Verwaltungs- und Betriebsaufwand</v>
      </c>
      <c r="K3049"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8810-501000/14    Garagen Babstadter Str. 39 (BTB BGA)   </v>
      </c>
      <c r="L3049" s="17">
        <f>IF(OR(tabDaten[[#This Row],[art]]="00",tabDaten[[#This Row],[art]]="10"),tabDaten[[#This Row],[Plan]],tabDaten[[#This Row],[Plan]]*-1)</f>
        <v>0</v>
      </c>
      <c r="M3049" s="18">
        <f>IF(OR(tabDaten[[#This Row],[art]]="00",tabDaten[[#This Row],[art]]="10",tabDaten[[#This Row],[art]]="60",tabDaten[[#This Row],[art]]="70"),tabDaten[[#This Row],[Rechnung]],tabDaten[[#This Row],[Rechnung]]*-1)</f>
        <v>-25</v>
      </c>
      <c r="N3049" s="44">
        <v>1</v>
      </c>
      <c r="O3049" s="45" t="s">
        <v>1336</v>
      </c>
      <c r="P3049" s="45" t="s">
        <v>1446</v>
      </c>
      <c r="Q3049" s="45" t="s">
        <v>1730</v>
      </c>
      <c r="R3049" s="45" t="s">
        <v>1054</v>
      </c>
      <c r="S3049" s="45" t="s">
        <v>1546</v>
      </c>
      <c r="T3049" s="45" t="s">
        <v>2195</v>
      </c>
      <c r="U3049" s="46">
        <v>0</v>
      </c>
      <c r="V3049" s="46">
        <v>25</v>
      </c>
    </row>
    <row r="3050" spans="2:22" x14ac:dyDescent="0.2">
      <c r="B3050" s="22" t="str">
        <f>IF(tabDaten[[#This Row],[MandNr]]="","Fehler",IF(tabDaten[[#This Row],[MandNr]]=1,"1 Stadt Bad Rappenau","2 Eigenbetrieb Stadtenwässerung"))</f>
        <v>1 Stadt Bad Rappenau</v>
      </c>
      <c r="C3050" s="22" t="str">
        <f>IF(OR(tabDaten[[#This Row],[art]]="00",tabDaten[[#This Row],[art]]="01",tabDaten[[#This Row],[art]]="60",tabDaten[[#This Row],[art]]="61"),"0 Verwaltungshaushalt","1 Vermögenshaushalt")</f>
        <v>0 Verwaltungshaushalt</v>
      </c>
      <c r="D3050" s="22" t="str">
        <f>VLOOKUP(tabDaten[[#This Row],[art]],tabKontenart[],2,FALSE)</f>
        <v>01 Ausgaben VerwaltungsHH</v>
      </c>
      <c r="E3050" s="22" t="str">
        <f>LEFT(tabDaten[[#This Row],[Gld]],1) &amp; "    " &amp;VLOOKUP((tabDaten[[#This Row],[MandNr]]&amp;"x"&amp;LEFT(tabDaten[[#This Row],[Gld]],1)),tabGliederung[],2,FALSE)</f>
        <v>8    Wirtschaftl. Unternehmen,  allg. Grund- und Sondervermögen</v>
      </c>
      <c r="F3050" s="22" t="str">
        <f>LEFT(tabDaten[[#This Row],[Gld]],2) &amp; "    " &amp;VLOOKUP((tabDaten[[#This Row],[MandNr]]&amp;"x"&amp;LEFT(tabDaten[[#This Row],[Gld]],2)),tabGliederung[],2,FALSE)</f>
        <v xml:space="preserve">88    allgemeines Grundvermögen </v>
      </c>
      <c r="G3050"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0" s="22" t="str">
        <f>LEFT(tabDaten[[#This Row],[Gld]],4) &amp; "    " &amp;VLOOKUP((tabDaten[[#This Row],[MandNr]]&amp;"x"&amp;LEFT(tabDaten[[#This Row],[Gld]],4)),tabGliederung[],2,FALSE)</f>
        <v xml:space="preserve">8810    Wohn- und Geschäftsgebäude </v>
      </c>
      <c r="I3050" s="22" t="str">
        <f>IF(OR(LEFT(tabDaten[[#This Row],[Grp]],1)*1=3,LEFT(tabDaten[[#This Row],[Grp]],1)*1=9),LEFT(tabDaten[[#This Row],[Grp]],2),LEFT(tabDaten[[#This Row],[Grp]],1))</f>
        <v>5</v>
      </c>
      <c r="J3050" s="22" t="str">
        <f>VLOOKUP(tabDaten[[#This Row],[GrpKurz]],tabGruppierung[],2,FALSE)</f>
        <v>A   Sächlicher Verwaltungs- und Betriebsaufwand</v>
      </c>
      <c r="K3050"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8810-501000/16    Raiffeisenstr. 14   </v>
      </c>
      <c r="L3050" s="17">
        <f>IF(OR(tabDaten[[#This Row],[art]]="00",tabDaten[[#This Row],[art]]="10"),tabDaten[[#This Row],[Plan]],tabDaten[[#This Row],[Plan]]*-1)</f>
        <v>0</v>
      </c>
      <c r="M3050" s="18">
        <f>IF(OR(tabDaten[[#This Row],[art]]="00",tabDaten[[#This Row],[art]]="10",tabDaten[[#This Row],[art]]="60",tabDaten[[#This Row],[art]]="70"),tabDaten[[#This Row],[Rechnung]],tabDaten[[#This Row],[Rechnung]]*-1)</f>
        <v>-169.47</v>
      </c>
      <c r="N3050" s="44">
        <v>1</v>
      </c>
      <c r="O3050" s="45" t="s">
        <v>1336</v>
      </c>
      <c r="P3050" s="45" t="s">
        <v>1446</v>
      </c>
      <c r="Q3050" s="45" t="s">
        <v>1730</v>
      </c>
      <c r="R3050" s="45" t="s">
        <v>1965</v>
      </c>
      <c r="S3050" s="45" t="s">
        <v>1546</v>
      </c>
      <c r="T3050" s="45" t="s">
        <v>1966</v>
      </c>
      <c r="U3050" s="46">
        <v>0</v>
      </c>
      <c r="V3050" s="46">
        <v>169.47</v>
      </c>
    </row>
    <row r="3051" spans="2:22" x14ac:dyDescent="0.2">
      <c r="B3051" s="22" t="str">
        <f>IF(tabDaten[[#This Row],[MandNr]]="","Fehler",IF(tabDaten[[#This Row],[MandNr]]=1,"1 Stadt Bad Rappenau","2 Eigenbetrieb Stadtenwässerung"))</f>
        <v>1 Stadt Bad Rappenau</v>
      </c>
      <c r="C3051" s="22" t="str">
        <f>IF(OR(tabDaten[[#This Row],[art]]="00",tabDaten[[#This Row],[art]]="01",tabDaten[[#This Row],[art]]="60",tabDaten[[#This Row],[art]]="61"),"0 Verwaltungshaushalt","1 Vermögenshaushalt")</f>
        <v>0 Verwaltungshaushalt</v>
      </c>
      <c r="D3051" s="22" t="str">
        <f>VLOOKUP(tabDaten[[#This Row],[art]],tabKontenart[],2,FALSE)</f>
        <v>01 Ausgaben VerwaltungsHH</v>
      </c>
      <c r="E3051" s="22" t="str">
        <f>LEFT(tabDaten[[#This Row],[Gld]],1) &amp; "    " &amp;VLOOKUP((tabDaten[[#This Row],[MandNr]]&amp;"x"&amp;LEFT(tabDaten[[#This Row],[Gld]],1)),tabGliederung[],2,FALSE)</f>
        <v>8    Wirtschaftl. Unternehmen,  allg. Grund- und Sondervermögen</v>
      </c>
      <c r="F3051" s="22" t="str">
        <f>LEFT(tabDaten[[#This Row],[Gld]],2) &amp; "    " &amp;VLOOKUP((tabDaten[[#This Row],[MandNr]]&amp;"x"&amp;LEFT(tabDaten[[#This Row],[Gld]],2)),tabGliederung[],2,FALSE)</f>
        <v xml:space="preserve">88    allgemeines Grundvermögen </v>
      </c>
      <c r="G3051"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1" s="22" t="str">
        <f>LEFT(tabDaten[[#This Row],[Gld]],4) &amp; "    " &amp;VLOOKUP((tabDaten[[#This Row],[MandNr]]&amp;"x"&amp;LEFT(tabDaten[[#This Row],[Gld]],4)),tabGliederung[],2,FALSE)</f>
        <v xml:space="preserve">8810    Wohn- und Geschäftsgebäude </v>
      </c>
      <c r="I3051" s="22" t="str">
        <f>IF(OR(LEFT(tabDaten[[#This Row],[Grp]],1)*1=3,LEFT(tabDaten[[#This Row],[Grp]],1)*1=9),LEFT(tabDaten[[#This Row],[Grp]],2),LEFT(tabDaten[[#This Row],[Grp]],1))</f>
        <v>5</v>
      </c>
      <c r="J3051" s="22" t="str">
        <f>VLOOKUP(tabDaten[[#This Row],[GrpKurz]],tabGruppierung[],2,FALSE)</f>
        <v>A   Sächlicher Verwaltungs- und Betriebsaufwand</v>
      </c>
      <c r="K3051"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8810-501000/20    Siegelsbacher Str. 2   </v>
      </c>
      <c r="L3051" s="17">
        <f>IF(OR(tabDaten[[#This Row],[art]]="00",tabDaten[[#This Row],[art]]="10"),tabDaten[[#This Row],[Plan]],tabDaten[[#This Row],[Plan]]*-1)</f>
        <v>0</v>
      </c>
      <c r="M3051" s="18">
        <f>IF(OR(tabDaten[[#This Row],[art]]="00",tabDaten[[#This Row],[art]]="10",tabDaten[[#This Row],[art]]="60",tabDaten[[#This Row],[art]]="70"),tabDaten[[#This Row],[Rechnung]],tabDaten[[#This Row],[Rechnung]]*-1)</f>
        <v>-3561.08</v>
      </c>
      <c r="N3051" s="44">
        <v>1</v>
      </c>
      <c r="O3051" s="45" t="s">
        <v>1336</v>
      </c>
      <c r="P3051" s="45" t="s">
        <v>1446</v>
      </c>
      <c r="Q3051" s="45" t="s">
        <v>1730</v>
      </c>
      <c r="R3051" s="45" t="s">
        <v>1058</v>
      </c>
      <c r="S3051" s="45" t="s">
        <v>1546</v>
      </c>
      <c r="T3051" s="45" t="s">
        <v>1971</v>
      </c>
      <c r="U3051" s="46">
        <v>0</v>
      </c>
      <c r="V3051" s="46">
        <v>3561.08</v>
      </c>
    </row>
    <row r="3052" spans="2:22" x14ac:dyDescent="0.2">
      <c r="B3052" s="22" t="str">
        <f>IF(tabDaten[[#This Row],[MandNr]]="","Fehler",IF(tabDaten[[#This Row],[MandNr]]=1,"1 Stadt Bad Rappenau","2 Eigenbetrieb Stadtenwässerung"))</f>
        <v>1 Stadt Bad Rappenau</v>
      </c>
      <c r="C3052" s="22" t="str">
        <f>IF(OR(tabDaten[[#This Row],[art]]="00",tabDaten[[#This Row],[art]]="01",tabDaten[[#This Row],[art]]="60",tabDaten[[#This Row],[art]]="61"),"0 Verwaltungshaushalt","1 Vermögenshaushalt")</f>
        <v>0 Verwaltungshaushalt</v>
      </c>
      <c r="D3052" s="22" t="str">
        <f>VLOOKUP(tabDaten[[#This Row],[art]],tabKontenart[],2,FALSE)</f>
        <v>01 Ausgaben VerwaltungsHH</v>
      </c>
      <c r="E3052" s="22" t="str">
        <f>LEFT(tabDaten[[#This Row],[Gld]],1) &amp; "    " &amp;VLOOKUP((tabDaten[[#This Row],[MandNr]]&amp;"x"&amp;LEFT(tabDaten[[#This Row],[Gld]],1)),tabGliederung[],2,FALSE)</f>
        <v>8    Wirtschaftl. Unternehmen,  allg. Grund- und Sondervermögen</v>
      </c>
      <c r="F3052" s="22" t="str">
        <f>LEFT(tabDaten[[#This Row],[Gld]],2) &amp; "    " &amp;VLOOKUP((tabDaten[[#This Row],[MandNr]]&amp;"x"&amp;LEFT(tabDaten[[#This Row],[Gld]],2)),tabGliederung[],2,FALSE)</f>
        <v xml:space="preserve">88    allgemeines Grundvermögen </v>
      </c>
      <c r="G3052"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2" s="22" t="str">
        <f>LEFT(tabDaten[[#This Row],[Gld]],4) &amp; "    " &amp;VLOOKUP((tabDaten[[#This Row],[MandNr]]&amp;"x"&amp;LEFT(tabDaten[[#This Row],[Gld]],4)),tabGliederung[],2,FALSE)</f>
        <v xml:space="preserve">8810    Wohn- und Geschäftsgebäude </v>
      </c>
      <c r="I3052" s="22" t="str">
        <f>IF(OR(LEFT(tabDaten[[#This Row],[Grp]],1)*1=3,LEFT(tabDaten[[#This Row],[Grp]],1)*1=9),LEFT(tabDaten[[#This Row],[Grp]],2),LEFT(tabDaten[[#This Row],[Grp]],1))</f>
        <v>5</v>
      </c>
      <c r="J3052" s="22" t="str">
        <f>VLOOKUP(tabDaten[[#This Row],[GrpKurz]],tabGruppierung[],2,FALSE)</f>
        <v>A   Sächlicher Verwaltungs- und Betriebsaufwand</v>
      </c>
      <c r="K3052"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8810-501000/24    Heinsheimer Str. 26   </v>
      </c>
      <c r="L3052" s="17">
        <f>IF(OR(tabDaten[[#This Row],[art]]="00",tabDaten[[#This Row],[art]]="10"),tabDaten[[#This Row],[Plan]],tabDaten[[#This Row],[Plan]]*-1)</f>
        <v>0</v>
      </c>
      <c r="M3052" s="18">
        <f>IF(OR(tabDaten[[#This Row],[art]]="00",tabDaten[[#This Row],[art]]="10",tabDaten[[#This Row],[art]]="60",tabDaten[[#This Row],[art]]="70"),tabDaten[[#This Row],[Rechnung]],tabDaten[[#This Row],[Rechnung]]*-1)</f>
        <v>-712.64</v>
      </c>
      <c r="N3052" s="44">
        <v>1</v>
      </c>
      <c r="O3052" s="45" t="s">
        <v>1336</v>
      </c>
      <c r="P3052" s="45" t="s">
        <v>1446</v>
      </c>
      <c r="Q3052" s="45" t="s">
        <v>1730</v>
      </c>
      <c r="R3052" s="45" t="s">
        <v>1082</v>
      </c>
      <c r="S3052" s="45" t="s">
        <v>1546</v>
      </c>
      <c r="T3052" s="45" t="s">
        <v>1972</v>
      </c>
      <c r="U3052" s="46">
        <v>0</v>
      </c>
      <c r="V3052" s="46">
        <v>712.64</v>
      </c>
    </row>
    <row r="3053" spans="2:22" x14ac:dyDescent="0.2">
      <c r="B3053" s="22" t="str">
        <f>IF(tabDaten[[#This Row],[MandNr]]="","Fehler",IF(tabDaten[[#This Row],[MandNr]]=1,"1 Stadt Bad Rappenau","2 Eigenbetrieb Stadtenwässerung"))</f>
        <v>1 Stadt Bad Rappenau</v>
      </c>
      <c r="C3053" s="22" t="str">
        <f>IF(OR(tabDaten[[#This Row],[art]]="00",tabDaten[[#This Row],[art]]="01",tabDaten[[#This Row],[art]]="60",tabDaten[[#This Row],[art]]="61"),"0 Verwaltungshaushalt","1 Vermögenshaushalt")</f>
        <v>0 Verwaltungshaushalt</v>
      </c>
      <c r="D3053" s="22" t="str">
        <f>VLOOKUP(tabDaten[[#This Row],[art]],tabKontenart[],2,FALSE)</f>
        <v>01 Ausgaben VerwaltungsHH</v>
      </c>
      <c r="E3053" s="22" t="str">
        <f>LEFT(tabDaten[[#This Row],[Gld]],1) &amp; "    " &amp;VLOOKUP((tabDaten[[#This Row],[MandNr]]&amp;"x"&amp;LEFT(tabDaten[[#This Row],[Gld]],1)),tabGliederung[],2,FALSE)</f>
        <v>8    Wirtschaftl. Unternehmen,  allg. Grund- und Sondervermögen</v>
      </c>
      <c r="F3053" s="22" t="str">
        <f>LEFT(tabDaten[[#This Row],[Gld]],2) &amp; "    " &amp;VLOOKUP((tabDaten[[#This Row],[MandNr]]&amp;"x"&amp;LEFT(tabDaten[[#This Row],[Gld]],2)),tabGliederung[],2,FALSE)</f>
        <v xml:space="preserve">88    allgemeines Grundvermögen </v>
      </c>
      <c r="G3053"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3" s="22" t="str">
        <f>LEFT(tabDaten[[#This Row],[Gld]],4) &amp; "    " &amp;VLOOKUP((tabDaten[[#This Row],[MandNr]]&amp;"x"&amp;LEFT(tabDaten[[#This Row],[Gld]],4)),tabGliederung[],2,FALSE)</f>
        <v xml:space="preserve">8810    Wohn- und Geschäftsgebäude </v>
      </c>
      <c r="I3053" s="22" t="str">
        <f>IF(OR(LEFT(tabDaten[[#This Row],[Grp]],1)*1=3,LEFT(tabDaten[[#This Row],[Grp]],1)*1=9),LEFT(tabDaten[[#This Row],[Grp]],2),LEFT(tabDaten[[#This Row],[Grp]],1))</f>
        <v>5</v>
      </c>
      <c r="J3053" s="22" t="str">
        <f>VLOOKUP(tabDaten[[#This Row],[GrpKurz]],tabGruppierung[],2,FALSE)</f>
        <v>A   Sächlicher Verwaltungs- und Betriebsaufwand</v>
      </c>
      <c r="K3053"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8810-501000/26    Kirchplatz 4   </v>
      </c>
      <c r="L3053" s="17">
        <f>IF(OR(tabDaten[[#This Row],[art]]="00",tabDaten[[#This Row],[art]]="10"),tabDaten[[#This Row],[Plan]],tabDaten[[#This Row],[Plan]]*-1)</f>
        <v>0</v>
      </c>
      <c r="M3053" s="18">
        <f>IF(OR(tabDaten[[#This Row],[art]]="00",tabDaten[[#This Row],[art]]="10",tabDaten[[#This Row],[art]]="60",tabDaten[[#This Row],[art]]="70"),tabDaten[[#This Row],[Rechnung]],tabDaten[[#This Row],[Rechnung]]*-1)</f>
        <v>-190.63</v>
      </c>
      <c r="N3053" s="44">
        <v>1</v>
      </c>
      <c r="O3053" s="45" t="s">
        <v>1336</v>
      </c>
      <c r="P3053" s="45" t="s">
        <v>1446</v>
      </c>
      <c r="Q3053" s="45" t="s">
        <v>1730</v>
      </c>
      <c r="R3053" s="45" t="s">
        <v>1973</v>
      </c>
      <c r="S3053" s="45" t="s">
        <v>1546</v>
      </c>
      <c r="T3053" s="45" t="s">
        <v>1974</v>
      </c>
      <c r="U3053" s="46">
        <v>0</v>
      </c>
      <c r="V3053" s="46">
        <v>190.63</v>
      </c>
    </row>
    <row r="3054" spans="2:22" x14ac:dyDescent="0.2">
      <c r="B3054" s="22" t="str">
        <f>IF(tabDaten[[#This Row],[MandNr]]="","Fehler",IF(tabDaten[[#This Row],[MandNr]]=1,"1 Stadt Bad Rappenau","2 Eigenbetrieb Stadtenwässerung"))</f>
        <v>1 Stadt Bad Rappenau</v>
      </c>
      <c r="C3054" s="22" t="str">
        <f>IF(OR(tabDaten[[#This Row],[art]]="00",tabDaten[[#This Row],[art]]="01",tabDaten[[#This Row],[art]]="60",tabDaten[[#This Row],[art]]="61"),"0 Verwaltungshaushalt","1 Vermögenshaushalt")</f>
        <v>0 Verwaltungshaushalt</v>
      </c>
      <c r="D3054" s="22" t="str">
        <f>VLOOKUP(tabDaten[[#This Row],[art]],tabKontenart[],2,FALSE)</f>
        <v>01 Ausgaben VerwaltungsHH</v>
      </c>
      <c r="E3054" s="22" t="str">
        <f>LEFT(tabDaten[[#This Row],[Gld]],1) &amp; "    " &amp;VLOOKUP((tabDaten[[#This Row],[MandNr]]&amp;"x"&amp;LEFT(tabDaten[[#This Row],[Gld]],1)),tabGliederung[],2,FALSE)</f>
        <v>8    Wirtschaftl. Unternehmen,  allg. Grund- und Sondervermögen</v>
      </c>
      <c r="F3054" s="22" t="str">
        <f>LEFT(tabDaten[[#This Row],[Gld]],2) &amp; "    " &amp;VLOOKUP((tabDaten[[#This Row],[MandNr]]&amp;"x"&amp;LEFT(tabDaten[[#This Row],[Gld]],2)),tabGliederung[],2,FALSE)</f>
        <v xml:space="preserve">88    allgemeines Grundvermögen </v>
      </c>
      <c r="G3054"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4" s="22" t="str">
        <f>LEFT(tabDaten[[#This Row],[Gld]],4) &amp; "    " &amp;VLOOKUP((tabDaten[[#This Row],[MandNr]]&amp;"x"&amp;LEFT(tabDaten[[#This Row],[Gld]],4)),tabGliederung[],2,FALSE)</f>
        <v xml:space="preserve">8810    Wohn- und Geschäftsgebäude </v>
      </c>
      <c r="I3054" s="22" t="str">
        <f>IF(OR(LEFT(tabDaten[[#This Row],[Grp]],1)*1=3,LEFT(tabDaten[[#This Row],[Grp]],1)*1=9),LEFT(tabDaten[[#This Row],[Grp]],2),LEFT(tabDaten[[#This Row],[Grp]],1))</f>
        <v>5</v>
      </c>
      <c r="J3054" s="22" t="str">
        <f>VLOOKUP(tabDaten[[#This Row],[GrpKurz]],tabGruppierung[],2,FALSE)</f>
        <v>A   Sächlicher Verwaltungs- und Betriebsaufwand</v>
      </c>
      <c r="K3054"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8810-501000/27    Babstadter Str. 39   </v>
      </c>
      <c r="L3054" s="17">
        <f>IF(OR(tabDaten[[#This Row],[art]]="00",tabDaten[[#This Row],[art]]="10"),tabDaten[[#This Row],[Plan]],tabDaten[[#This Row],[Plan]]*-1)</f>
        <v>0</v>
      </c>
      <c r="M3054" s="18">
        <f>IF(OR(tabDaten[[#This Row],[art]]="00",tabDaten[[#This Row],[art]]="10",tabDaten[[#This Row],[art]]="60",tabDaten[[#This Row],[art]]="70"),tabDaten[[#This Row],[Rechnung]],tabDaten[[#This Row],[Rechnung]]*-1)</f>
        <v>-16193.89</v>
      </c>
      <c r="N3054" s="44">
        <v>1</v>
      </c>
      <c r="O3054" s="45" t="s">
        <v>1336</v>
      </c>
      <c r="P3054" s="45" t="s">
        <v>1446</v>
      </c>
      <c r="Q3054" s="45" t="s">
        <v>1730</v>
      </c>
      <c r="R3054" s="45" t="s">
        <v>1085</v>
      </c>
      <c r="S3054" s="45" t="s">
        <v>1546</v>
      </c>
      <c r="T3054" s="45" t="s">
        <v>1975</v>
      </c>
      <c r="U3054" s="46">
        <v>0</v>
      </c>
      <c r="V3054" s="46">
        <v>16193.89</v>
      </c>
    </row>
    <row r="3055" spans="2:22" x14ac:dyDescent="0.2">
      <c r="B3055" s="22" t="str">
        <f>IF(tabDaten[[#This Row],[MandNr]]="","Fehler",IF(tabDaten[[#This Row],[MandNr]]=1,"1 Stadt Bad Rappenau","2 Eigenbetrieb Stadtenwässerung"))</f>
        <v>1 Stadt Bad Rappenau</v>
      </c>
      <c r="C3055" s="22" t="str">
        <f>IF(OR(tabDaten[[#This Row],[art]]="00",tabDaten[[#This Row],[art]]="01",tabDaten[[#This Row],[art]]="60",tabDaten[[#This Row],[art]]="61"),"0 Verwaltungshaushalt","1 Vermögenshaushalt")</f>
        <v>0 Verwaltungshaushalt</v>
      </c>
      <c r="D3055" s="22" t="str">
        <f>VLOOKUP(tabDaten[[#This Row],[art]],tabKontenart[],2,FALSE)</f>
        <v>01 Ausgaben VerwaltungsHH</v>
      </c>
      <c r="E3055" s="22" t="str">
        <f>LEFT(tabDaten[[#This Row],[Gld]],1) &amp; "    " &amp;VLOOKUP((tabDaten[[#This Row],[MandNr]]&amp;"x"&amp;LEFT(tabDaten[[#This Row],[Gld]],1)),tabGliederung[],2,FALSE)</f>
        <v>8    Wirtschaftl. Unternehmen,  allg. Grund- und Sondervermögen</v>
      </c>
      <c r="F3055" s="22" t="str">
        <f>LEFT(tabDaten[[#This Row],[Gld]],2) &amp; "    " &amp;VLOOKUP((tabDaten[[#This Row],[MandNr]]&amp;"x"&amp;LEFT(tabDaten[[#This Row],[Gld]],2)),tabGliederung[],2,FALSE)</f>
        <v xml:space="preserve">88    allgemeines Grundvermögen </v>
      </c>
      <c r="G3055"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5" s="22" t="str">
        <f>LEFT(tabDaten[[#This Row],[Gld]],4) &amp; "    " &amp;VLOOKUP((tabDaten[[#This Row],[MandNr]]&amp;"x"&amp;LEFT(tabDaten[[#This Row],[Gld]],4)),tabGliederung[],2,FALSE)</f>
        <v xml:space="preserve">8810    Wohn- und Geschäftsgebäude </v>
      </c>
      <c r="I3055" s="22" t="str">
        <f>IF(OR(LEFT(tabDaten[[#This Row],[Grp]],1)*1=3,LEFT(tabDaten[[#This Row],[Grp]],1)*1=9),LEFT(tabDaten[[#This Row],[Grp]],2),LEFT(tabDaten[[#This Row],[Grp]],1))</f>
        <v>5</v>
      </c>
      <c r="J3055" s="22" t="str">
        <f>VLOOKUP(tabDaten[[#This Row],[GrpKurz]],tabGruppierung[],2,FALSE)</f>
        <v>A   Sächlicher Verwaltungs- und Betriebsaufwand</v>
      </c>
      <c r="K3055"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8810-501000/29    Kirchplatz 24   </v>
      </c>
      <c r="L3055" s="17">
        <f>IF(OR(tabDaten[[#This Row],[art]]="00",tabDaten[[#This Row],[art]]="10"),tabDaten[[#This Row],[Plan]],tabDaten[[#This Row],[Plan]]*-1)</f>
        <v>0</v>
      </c>
      <c r="M3055" s="18">
        <f>IF(OR(tabDaten[[#This Row],[art]]="00",tabDaten[[#This Row],[art]]="10",tabDaten[[#This Row],[art]]="60",tabDaten[[#This Row],[art]]="70"),tabDaten[[#This Row],[Rechnung]],tabDaten[[#This Row],[Rechnung]]*-1)</f>
        <v>-22180.15</v>
      </c>
      <c r="N3055" s="44">
        <v>1</v>
      </c>
      <c r="O3055" s="45" t="s">
        <v>1336</v>
      </c>
      <c r="P3055" s="45" t="s">
        <v>1446</v>
      </c>
      <c r="Q3055" s="45" t="s">
        <v>1730</v>
      </c>
      <c r="R3055" s="45" t="s">
        <v>1099</v>
      </c>
      <c r="S3055" s="45" t="s">
        <v>1546</v>
      </c>
      <c r="T3055" s="45" t="s">
        <v>2285</v>
      </c>
      <c r="U3055" s="46">
        <v>0</v>
      </c>
      <c r="V3055" s="46">
        <v>22180.15</v>
      </c>
    </row>
    <row r="3056" spans="2:22" x14ac:dyDescent="0.2">
      <c r="B3056" s="22" t="str">
        <f>IF(tabDaten[[#This Row],[MandNr]]="","Fehler",IF(tabDaten[[#This Row],[MandNr]]=1,"1 Stadt Bad Rappenau","2 Eigenbetrieb Stadtenwässerung"))</f>
        <v>1 Stadt Bad Rappenau</v>
      </c>
      <c r="C3056" s="22" t="str">
        <f>IF(OR(tabDaten[[#This Row],[art]]="00",tabDaten[[#This Row],[art]]="01",tabDaten[[#This Row],[art]]="60",tabDaten[[#This Row],[art]]="61"),"0 Verwaltungshaushalt","1 Vermögenshaushalt")</f>
        <v>0 Verwaltungshaushalt</v>
      </c>
      <c r="D3056" s="22" t="str">
        <f>VLOOKUP(tabDaten[[#This Row],[art]],tabKontenart[],2,FALSE)</f>
        <v>01 Ausgaben VerwaltungsHH</v>
      </c>
      <c r="E3056" s="22" t="str">
        <f>LEFT(tabDaten[[#This Row],[Gld]],1) &amp; "    " &amp;VLOOKUP((tabDaten[[#This Row],[MandNr]]&amp;"x"&amp;LEFT(tabDaten[[#This Row],[Gld]],1)),tabGliederung[],2,FALSE)</f>
        <v>8    Wirtschaftl. Unternehmen,  allg. Grund- und Sondervermögen</v>
      </c>
      <c r="F3056" s="22" t="str">
        <f>LEFT(tabDaten[[#This Row],[Gld]],2) &amp; "    " &amp;VLOOKUP((tabDaten[[#This Row],[MandNr]]&amp;"x"&amp;LEFT(tabDaten[[#This Row],[Gld]],2)),tabGliederung[],2,FALSE)</f>
        <v xml:space="preserve">88    allgemeines Grundvermögen </v>
      </c>
      <c r="G3056"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6" s="22" t="str">
        <f>LEFT(tabDaten[[#This Row],[Gld]],4) &amp; "    " &amp;VLOOKUP((tabDaten[[#This Row],[MandNr]]&amp;"x"&amp;LEFT(tabDaten[[#This Row],[Gld]],4)),tabGliederung[],2,FALSE)</f>
        <v xml:space="preserve">8810    Wohn- und Geschäftsgebäude </v>
      </c>
      <c r="I3056" s="22" t="str">
        <f>IF(OR(LEFT(tabDaten[[#This Row],[Grp]],1)*1=3,LEFT(tabDaten[[#This Row],[Grp]],1)*1=9),LEFT(tabDaten[[#This Row],[Grp]],2),LEFT(tabDaten[[#This Row],[Grp]],1))</f>
        <v>5</v>
      </c>
      <c r="J3056" s="22" t="str">
        <f>VLOOKUP(tabDaten[[#This Row],[GrpKurz]],tabGruppierung[],2,FALSE)</f>
        <v>A   Sächlicher Verwaltungs- und Betriebsaufwand</v>
      </c>
      <c r="K3056"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8810-501000/30    Adersbacher Str. 22   </v>
      </c>
      <c r="L3056" s="17">
        <f>IF(OR(tabDaten[[#This Row],[art]]="00",tabDaten[[#This Row],[art]]="10"),tabDaten[[#This Row],[Plan]],tabDaten[[#This Row],[Plan]]*-1)</f>
        <v>0</v>
      </c>
      <c r="M3056" s="18">
        <f>IF(OR(tabDaten[[#This Row],[art]]="00",tabDaten[[#This Row],[art]]="10",tabDaten[[#This Row],[art]]="60",tabDaten[[#This Row],[art]]="70"),tabDaten[[#This Row],[Rechnung]],tabDaten[[#This Row],[Rechnung]]*-1)</f>
        <v>-466.1</v>
      </c>
      <c r="N3056" s="44">
        <v>1</v>
      </c>
      <c r="O3056" s="45" t="s">
        <v>1336</v>
      </c>
      <c r="P3056" s="45" t="s">
        <v>1446</v>
      </c>
      <c r="Q3056" s="45" t="s">
        <v>1730</v>
      </c>
      <c r="R3056" s="45" t="s">
        <v>1111</v>
      </c>
      <c r="S3056" s="45" t="s">
        <v>1546</v>
      </c>
      <c r="T3056" s="45" t="s">
        <v>1976</v>
      </c>
      <c r="U3056" s="46">
        <v>0</v>
      </c>
      <c r="V3056" s="46">
        <v>466.1</v>
      </c>
    </row>
    <row r="3057" spans="2:22" x14ac:dyDescent="0.2">
      <c r="B3057" s="22" t="str">
        <f>IF(tabDaten[[#This Row],[MandNr]]="","Fehler",IF(tabDaten[[#This Row],[MandNr]]=1,"1 Stadt Bad Rappenau","2 Eigenbetrieb Stadtenwässerung"))</f>
        <v>1 Stadt Bad Rappenau</v>
      </c>
      <c r="C3057" s="22" t="str">
        <f>IF(OR(tabDaten[[#This Row],[art]]="00",tabDaten[[#This Row],[art]]="01",tabDaten[[#This Row],[art]]="60",tabDaten[[#This Row],[art]]="61"),"0 Verwaltungshaushalt","1 Vermögenshaushalt")</f>
        <v>0 Verwaltungshaushalt</v>
      </c>
      <c r="D3057" s="22" t="str">
        <f>VLOOKUP(tabDaten[[#This Row],[art]],tabKontenart[],2,FALSE)</f>
        <v>01 Ausgaben VerwaltungsHH</v>
      </c>
      <c r="E3057" s="22" t="str">
        <f>LEFT(tabDaten[[#This Row],[Gld]],1) &amp; "    " &amp;VLOOKUP((tabDaten[[#This Row],[MandNr]]&amp;"x"&amp;LEFT(tabDaten[[#This Row],[Gld]],1)),tabGliederung[],2,FALSE)</f>
        <v>8    Wirtschaftl. Unternehmen,  allg. Grund- und Sondervermögen</v>
      </c>
      <c r="F3057" s="22" t="str">
        <f>LEFT(tabDaten[[#This Row],[Gld]],2) &amp; "    " &amp;VLOOKUP((tabDaten[[#This Row],[MandNr]]&amp;"x"&amp;LEFT(tabDaten[[#This Row],[Gld]],2)),tabGliederung[],2,FALSE)</f>
        <v xml:space="preserve">88    allgemeines Grundvermögen </v>
      </c>
      <c r="G3057"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7" s="22" t="str">
        <f>LEFT(tabDaten[[#This Row],[Gld]],4) &amp; "    " &amp;VLOOKUP((tabDaten[[#This Row],[MandNr]]&amp;"x"&amp;LEFT(tabDaten[[#This Row],[Gld]],4)),tabGliederung[],2,FALSE)</f>
        <v xml:space="preserve">8810    Wohn- und Geschäftsgebäude </v>
      </c>
      <c r="I3057" s="22" t="str">
        <f>IF(OR(LEFT(tabDaten[[#This Row],[Grp]],1)*1=3,LEFT(tabDaten[[#This Row],[Grp]],1)*1=9),LEFT(tabDaten[[#This Row],[Grp]],2),LEFT(tabDaten[[#This Row],[Grp]],1))</f>
        <v>5</v>
      </c>
      <c r="J3057" s="22" t="str">
        <f>VLOOKUP(tabDaten[[#This Row],[GrpKurz]],tabGruppierung[],2,FALSE)</f>
        <v>A   Sächlicher Verwaltungs- und Betriebsaufwand</v>
      </c>
      <c r="K3057"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8810-501000/32    Dammstr. 19   </v>
      </c>
      <c r="L3057" s="17">
        <f>IF(OR(tabDaten[[#This Row],[art]]="00",tabDaten[[#This Row],[art]]="10"),tabDaten[[#This Row],[Plan]],tabDaten[[#This Row],[Plan]]*-1)</f>
        <v>0</v>
      </c>
      <c r="M3057" s="18">
        <f>IF(OR(tabDaten[[#This Row],[art]]="00",tabDaten[[#This Row],[art]]="10",tabDaten[[#This Row],[art]]="60",tabDaten[[#This Row],[art]]="70"),tabDaten[[#This Row],[Rechnung]],tabDaten[[#This Row],[Rechnung]]*-1)</f>
        <v>-210.86</v>
      </c>
      <c r="N3057" s="44">
        <v>1</v>
      </c>
      <c r="O3057" s="45" t="s">
        <v>1336</v>
      </c>
      <c r="P3057" s="45" t="s">
        <v>1446</v>
      </c>
      <c r="Q3057" s="45" t="s">
        <v>1730</v>
      </c>
      <c r="R3057" s="45" t="s">
        <v>1115</v>
      </c>
      <c r="S3057" s="45" t="s">
        <v>1546</v>
      </c>
      <c r="T3057" s="45" t="s">
        <v>1978</v>
      </c>
      <c r="U3057" s="46">
        <v>0</v>
      </c>
      <c r="V3057" s="46">
        <v>210.86</v>
      </c>
    </row>
    <row r="3058" spans="2:22" x14ac:dyDescent="0.2">
      <c r="B3058" s="22" t="str">
        <f>IF(tabDaten[[#This Row],[MandNr]]="","Fehler",IF(tabDaten[[#This Row],[MandNr]]=1,"1 Stadt Bad Rappenau","2 Eigenbetrieb Stadtenwässerung"))</f>
        <v>1 Stadt Bad Rappenau</v>
      </c>
      <c r="C3058" s="22" t="str">
        <f>IF(OR(tabDaten[[#This Row],[art]]="00",tabDaten[[#This Row],[art]]="01",tabDaten[[#This Row],[art]]="60",tabDaten[[#This Row],[art]]="61"),"0 Verwaltungshaushalt","1 Vermögenshaushalt")</f>
        <v>0 Verwaltungshaushalt</v>
      </c>
      <c r="D3058" s="22" t="str">
        <f>VLOOKUP(tabDaten[[#This Row],[art]],tabKontenart[],2,FALSE)</f>
        <v>01 Ausgaben VerwaltungsHH</v>
      </c>
      <c r="E3058" s="22" t="str">
        <f>LEFT(tabDaten[[#This Row],[Gld]],1) &amp; "    " &amp;VLOOKUP((tabDaten[[#This Row],[MandNr]]&amp;"x"&amp;LEFT(tabDaten[[#This Row],[Gld]],1)),tabGliederung[],2,FALSE)</f>
        <v>8    Wirtschaftl. Unternehmen,  allg. Grund- und Sondervermögen</v>
      </c>
      <c r="F3058" s="22" t="str">
        <f>LEFT(tabDaten[[#This Row],[Gld]],2) &amp; "    " &amp;VLOOKUP((tabDaten[[#This Row],[MandNr]]&amp;"x"&amp;LEFT(tabDaten[[#This Row],[Gld]],2)),tabGliederung[],2,FALSE)</f>
        <v xml:space="preserve">88    allgemeines Grundvermögen </v>
      </c>
      <c r="G3058"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8" s="22" t="str">
        <f>LEFT(tabDaten[[#This Row],[Gld]],4) &amp; "    " &amp;VLOOKUP((tabDaten[[#This Row],[MandNr]]&amp;"x"&amp;LEFT(tabDaten[[#This Row],[Gld]],4)),tabGliederung[],2,FALSE)</f>
        <v xml:space="preserve">8810    Wohn- und Geschäftsgebäude </v>
      </c>
      <c r="I3058" s="22" t="str">
        <f>IF(OR(LEFT(tabDaten[[#This Row],[Grp]],1)*1=3,LEFT(tabDaten[[#This Row],[Grp]],1)*1=9),LEFT(tabDaten[[#This Row],[Grp]],2),LEFT(tabDaten[[#This Row],[Grp]],1))</f>
        <v>5</v>
      </c>
      <c r="J3058" s="22" t="str">
        <f>VLOOKUP(tabDaten[[#This Row],[GrpKurz]],tabGruppierung[],2,FALSE)</f>
        <v>A   Sächlicher Verwaltungs- und Betriebsaufwand</v>
      </c>
      <c r="K3058"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8810-501000/36    Saline 1 + 3   </v>
      </c>
      <c r="L3058" s="17">
        <f>IF(OR(tabDaten[[#This Row],[art]]="00",tabDaten[[#This Row],[art]]="10"),tabDaten[[#This Row],[Plan]],tabDaten[[#This Row],[Plan]]*-1)</f>
        <v>0</v>
      </c>
      <c r="M3058" s="18">
        <f>IF(OR(tabDaten[[#This Row],[art]]="00",tabDaten[[#This Row],[art]]="10",tabDaten[[#This Row],[art]]="60",tabDaten[[#This Row],[art]]="70"),tabDaten[[#This Row],[Rechnung]],tabDaten[[#This Row],[Rechnung]]*-1)</f>
        <v>-534.97</v>
      </c>
      <c r="N3058" s="44">
        <v>1</v>
      </c>
      <c r="O3058" s="45" t="s">
        <v>1336</v>
      </c>
      <c r="P3058" s="45" t="s">
        <v>1446</v>
      </c>
      <c r="Q3058" s="45" t="s">
        <v>1730</v>
      </c>
      <c r="R3058" s="45" t="s">
        <v>1138</v>
      </c>
      <c r="S3058" s="45" t="s">
        <v>1546</v>
      </c>
      <c r="T3058" s="45" t="s">
        <v>1980</v>
      </c>
      <c r="U3058" s="46">
        <v>0</v>
      </c>
      <c r="V3058" s="46">
        <v>534.97</v>
      </c>
    </row>
    <row r="3059" spans="2:22" x14ac:dyDescent="0.2">
      <c r="B3059" s="22" t="str">
        <f>IF(tabDaten[[#This Row],[MandNr]]="","Fehler",IF(tabDaten[[#This Row],[MandNr]]=1,"1 Stadt Bad Rappenau","2 Eigenbetrieb Stadtenwässerung"))</f>
        <v>1 Stadt Bad Rappenau</v>
      </c>
      <c r="C3059" s="22" t="str">
        <f>IF(OR(tabDaten[[#This Row],[art]]="00",tabDaten[[#This Row],[art]]="01",tabDaten[[#This Row],[art]]="60",tabDaten[[#This Row],[art]]="61"),"0 Verwaltungshaushalt","1 Vermögenshaushalt")</f>
        <v>0 Verwaltungshaushalt</v>
      </c>
      <c r="D3059" s="22" t="str">
        <f>VLOOKUP(tabDaten[[#This Row],[art]],tabKontenart[],2,FALSE)</f>
        <v>01 Ausgaben VerwaltungsHH</v>
      </c>
      <c r="E3059" s="22" t="str">
        <f>LEFT(tabDaten[[#This Row],[Gld]],1) &amp; "    " &amp;VLOOKUP((tabDaten[[#This Row],[MandNr]]&amp;"x"&amp;LEFT(tabDaten[[#This Row],[Gld]],1)),tabGliederung[],2,FALSE)</f>
        <v>8    Wirtschaftl. Unternehmen,  allg. Grund- und Sondervermögen</v>
      </c>
      <c r="F3059" s="22" t="str">
        <f>LEFT(tabDaten[[#This Row],[Gld]],2) &amp; "    " &amp;VLOOKUP((tabDaten[[#This Row],[MandNr]]&amp;"x"&amp;LEFT(tabDaten[[#This Row],[Gld]],2)),tabGliederung[],2,FALSE)</f>
        <v xml:space="preserve">88    allgemeines Grundvermögen </v>
      </c>
      <c r="G3059"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59" s="22" t="str">
        <f>LEFT(tabDaten[[#This Row],[Gld]],4) &amp; "    " &amp;VLOOKUP((tabDaten[[#This Row],[MandNr]]&amp;"x"&amp;LEFT(tabDaten[[#This Row],[Gld]],4)),tabGliederung[],2,FALSE)</f>
        <v xml:space="preserve">8810    Wohn- und Geschäftsgebäude </v>
      </c>
      <c r="I3059" s="22" t="str">
        <f>IF(OR(LEFT(tabDaten[[#This Row],[Grp]],1)*1=3,LEFT(tabDaten[[#This Row],[Grp]],1)*1=9),LEFT(tabDaten[[#This Row],[Grp]],2),LEFT(tabDaten[[#This Row],[Grp]],1))</f>
        <v>5</v>
      </c>
      <c r="J3059" s="22" t="str">
        <f>VLOOKUP(tabDaten[[#This Row],[GrpKurz]],tabGruppierung[],2,FALSE)</f>
        <v>A   Sächlicher Verwaltungs- und Betriebsaufwand</v>
      </c>
      <c r="K3059"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8810-501000/37    Saline 4   </v>
      </c>
      <c r="L3059" s="17">
        <f>IF(OR(tabDaten[[#This Row],[art]]="00",tabDaten[[#This Row],[art]]="10"),tabDaten[[#This Row],[Plan]],tabDaten[[#This Row],[Plan]]*-1)</f>
        <v>0</v>
      </c>
      <c r="M3059" s="18">
        <f>IF(OR(tabDaten[[#This Row],[art]]="00",tabDaten[[#This Row],[art]]="10",tabDaten[[#This Row],[art]]="60",tabDaten[[#This Row],[art]]="70"),tabDaten[[#This Row],[Rechnung]],tabDaten[[#This Row],[Rechnung]]*-1)</f>
        <v>-6543.98</v>
      </c>
      <c r="N3059" s="44">
        <v>1</v>
      </c>
      <c r="O3059" s="45" t="s">
        <v>1336</v>
      </c>
      <c r="P3059" s="45" t="s">
        <v>1446</v>
      </c>
      <c r="Q3059" s="45" t="s">
        <v>1730</v>
      </c>
      <c r="R3059" s="45" t="s">
        <v>1142</v>
      </c>
      <c r="S3059" s="45" t="s">
        <v>1546</v>
      </c>
      <c r="T3059" s="45" t="s">
        <v>1981</v>
      </c>
      <c r="U3059" s="46">
        <v>0</v>
      </c>
      <c r="V3059" s="46">
        <v>6543.98</v>
      </c>
    </row>
    <row r="3060" spans="2:22" x14ac:dyDescent="0.2">
      <c r="B3060" s="22" t="str">
        <f>IF(tabDaten[[#This Row],[MandNr]]="","Fehler",IF(tabDaten[[#This Row],[MandNr]]=1,"1 Stadt Bad Rappenau","2 Eigenbetrieb Stadtenwässerung"))</f>
        <v>1 Stadt Bad Rappenau</v>
      </c>
      <c r="C3060" s="22" t="str">
        <f>IF(OR(tabDaten[[#This Row],[art]]="00",tabDaten[[#This Row],[art]]="01",tabDaten[[#This Row],[art]]="60",tabDaten[[#This Row],[art]]="61"),"0 Verwaltungshaushalt","1 Vermögenshaushalt")</f>
        <v>0 Verwaltungshaushalt</v>
      </c>
      <c r="D3060" s="22" t="str">
        <f>VLOOKUP(tabDaten[[#This Row],[art]],tabKontenart[],2,FALSE)</f>
        <v>01 Ausgaben VerwaltungsHH</v>
      </c>
      <c r="E3060" s="22" t="str">
        <f>LEFT(tabDaten[[#This Row],[Gld]],1) &amp; "    " &amp;VLOOKUP((tabDaten[[#This Row],[MandNr]]&amp;"x"&amp;LEFT(tabDaten[[#This Row],[Gld]],1)),tabGliederung[],2,FALSE)</f>
        <v>8    Wirtschaftl. Unternehmen,  allg. Grund- und Sondervermögen</v>
      </c>
      <c r="F3060" s="22" t="str">
        <f>LEFT(tabDaten[[#This Row],[Gld]],2) &amp; "    " &amp;VLOOKUP((tabDaten[[#This Row],[MandNr]]&amp;"x"&amp;LEFT(tabDaten[[#This Row],[Gld]],2)),tabGliederung[],2,FALSE)</f>
        <v xml:space="preserve">88    allgemeines Grundvermögen </v>
      </c>
      <c r="G3060"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0" s="22" t="str">
        <f>LEFT(tabDaten[[#This Row],[Gld]],4) &amp; "    " &amp;VLOOKUP((tabDaten[[#This Row],[MandNr]]&amp;"x"&amp;LEFT(tabDaten[[#This Row],[Gld]],4)),tabGliederung[],2,FALSE)</f>
        <v xml:space="preserve">8810    Wohn- und Geschäftsgebäude </v>
      </c>
      <c r="I3060" s="22" t="str">
        <f>IF(OR(LEFT(tabDaten[[#This Row],[Grp]],1)*1=3,LEFT(tabDaten[[#This Row],[Grp]],1)*1=9),LEFT(tabDaten[[#This Row],[Grp]],2),LEFT(tabDaten[[#This Row],[Grp]],1))</f>
        <v>5</v>
      </c>
      <c r="J3060" s="22" t="str">
        <f>VLOOKUP(tabDaten[[#This Row],[GrpKurz]],tabGruppierung[],2,FALSE)</f>
        <v>A   Sächlicher Verwaltungs- und Betriebsaufwand</v>
      </c>
      <c r="K3060"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8810-501000/38    Saline 5   </v>
      </c>
      <c r="L3060" s="17">
        <f>IF(OR(tabDaten[[#This Row],[art]]="00",tabDaten[[#This Row],[art]]="10"),tabDaten[[#This Row],[Plan]],tabDaten[[#This Row],[Plan]]*-1)</f>
        <v>0</v>
      </c>
      <c r="M3060" s="18">
        <f>IF(OR(tabDaten[[#This Row],[art]]="00",tabDaten[[#This Row],[art]]="10",tabDaten[[#This Row],[art]]="60",tabDaten[[#This Row],[art]]="70"),tabDaten[[#This Row],[Rechnung]],tabDaten[[#This Row],[Rechnung]]*-1)</f>
        <v>-2069.34</v>
      </c>
      <c r="N3060" s="44">
        <v>1</v>
      </c>
      <c r="O3060" s="45" t="s">
        <v>1336</v>
      </c>
      <c r="P3060" s="45" t="s">
        <v>1446</v>
      </c>
      <c r="Q3060" s="45" t="s">
        <v>1730</v>
      </c>
      <c r="R3060" s="45" t="s">
        <v>1982</v>
      </c>
      <c r="S3060" s="45" t="s">
        <v>1546</v>
      </c>
      <c r="T3060" s="45" t="s">
        <v>1983</v>
      </c>
      <c r="U3060" s="46">
        <v>0</v>
      </c>
      <c r="V3060" s="46">
        <v>2069.34</v>
      </c>
    </row>
    <row r="3061" spans="2:22" x14ac:dyDescent="0.2">
      <c r="B3061" s="22" t="str">
        <f>IF(tabDaten[[#This Row],[MandNr]]="","Fehler",IF(tabDaten[[#This Row],[MandNr]]=1,"1 Stadt Bad Rappenau","2 Eigenbetrieb Stadtenwässerung"))</f>
        <v>1 Stadt Bad Rappenau</v>
      </c>
      <c r="C3061" s="22" t="str">
        <f>IF(OR(tabDaten[[#This Row],[art]]="00",tabDaten[[#This Row],[art]]="01",tabDaten[[#This Row],[art]]="60",tabDaten[[#This Row],[art]]="61"),"0 Verwaltungshaushalt","1 Vermögenshaushalt")</f>
        <v>0 Verwaltungshaushalt</v>
      </c>
      <c r="D3061" s="22" t="str">
        <f>VLOOKUP(tabDaten[[#This Row],[art]],tabKontenart[],2,FALSE)</f>
        <v>01 Ausgaben VerwaltungsHH</v>
      </c>
      <c r="E3061" s="22" t="str">
        <f>LEFT(tabDaten[[#This Row],[Gld]],1) &amp; "    " &amp;VLOOKUP((tabDaten[[#This Row],[MandNr]]&amp;"x"&amp;LEFT(tabDaten[[#This Row],[Gld]],1)),tabGliederung[],2,FALSE)</f>
        <v>8    Wirtschaftl. Unternehmen,  allg. Grund- und Sondervermögen</v>
      </c>
      <c r="F3061" s="22" t="str">
        <f>LEFT(tabDaten[[#This Row],[Gld]],2) &amp; "    " &amp;VLOOKUP((tabDaten[[#This Row],[MandNr]]&amp;"x"&amp;LEFT(tabDaten[[#This Row],[Gld]],2)),tabGliederung[],2,FALSE)</f>
        <v xml:space="preserve">88    allgemeines Grundvermögen </v>
      </c>
      <c r="G3061"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1" s="22" t="str">
        <f>LEFT(tabDaten[[#This Row],[Gld]],4) &amp; "    " &amp;VLOOKUP((tabDaten[[#This Row],[MandNr]]&amp;"x"&amp;LEFT(tabDaten[[#This Row],[Gld]],4)),tabGliederung[],2,FALSE)</f>
        <v xml:space="preserve">8810    Wohn- und Geschäftsgebäude </v>
      </c>
      <c r="I3061" s="22" t="str">
        <f>IF(OR(LEFT(tabDaten[[#This Row],[Grp]],1)*1=3,LEFT(tabDaten[[#This Row],[Grp]],1)*1=9),LEFT(tabDaten[[#This Row],[Grp]],2),LEFT(tabDaten[[#This Row],[Grp]],1))</f>
        <v>5</v>
      </c>
      <c r="J3061" s="22" t="str">
        <f>VLOOKUP(tabDaten[[#This Row],[GrpKurz]],tabGruppierung[],2,FALSE)</f>
        <v>A   Sächlicher Verwaltungs- und Betriebsaufwand</v>
      </c>
      <c r="K3061"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8810-501000/41    Fürfelder Str. 14   </v>
      </c>
      <c r="L3061" s="17">
        <f>IF(OR(tabDaten[[#This Row],[art]]="00",tabDaten[[#This Row],[art]]="10"),tabDaten[[#This Row],[Plan]],tabDaten[[#This Row],[Plan]]*-1)</f>
        <v>0</v>
      </c>
      <c r="M3061" s="18">
        <f>IF(OR(tabDaten[[#This Row],[art]]="00",tabDaten[[#This Row],[art]]="10",tabDaten[[#This Row],[art]]="60",tabDaten[[#This Row],[art]]="70"),tabDaten[[#This Row],[Rechnung]],tabDaten[[#This Row],[Rechnung]]*-1)</f>
        <v>-220.74</v>
      </c>
      <c r="N3061" s="44">
        <v>1</v>
      </c>
      <c r="O3061" s="45" t="s">
        <v>1336</v>
      </c>
      <c r="P3061" s="45" t="s">
        <v>1446</v>
      </c>
      <c r="Q3061" s="45" t="s">
        <v>1730</v>
      </c>
      <c r="R3061" s="45" t="s">
        <v>1150</v>
      </c>
      <c r="S3061" s="45" t="s">
        <v>1546</v>
      </c>
      <c r="T3061" s="45" t="s">
        <v>1984</v>
      </c>
      <c r="U3061" s="46">
        <v>0</v>
      </c>
      <c r="V3061" s="46">
        <v>220.74</v>
      </c>
    </row>
    <row r="3062" spans="2:22" x14ac:dyDescent="0.2">
      <c r="B3062" s="22" t="str">
        <f>IF(tabDaten[[#This Row],[MandNr]]="","Fehler",IF(tabDaten[[#This Row],[MandNr]]=1,"1 Stadt Bad Rappenau","2 Eigenbetrieb Stadtenwässerung"))</f>
        <v>1 Stadt Bad Rappenau</v>
      </c>
      <c r="C3062" s="22" t="str">
        <f>IF(OR(tabDaten[[#This Row],[art]]="00",tabDaten[[#This Row],[art]]="01",tabDaten[[#This Row],[art]]="60",tabDaten[[#This Row],[art]]="61"),"0 Verwaltungshaushalt","1 Vermögenshaushalt")</f>
        <v>0 Verwaltungshaushalt</v>
      </c>
      <c r="D3062" s="22" t="str">
        <f>VLOOKUP(tabDaten[[#This Row],[art]],tabKontenart[],2,FALSE)</f>
        <v>01 Ausgaben VerwaltungsHH</v>
      </c>
      <c r="E3062" s="22" t="str">
        <f>LEFT(tabDaten[[#This Row],[Gld]],1) &amp; "    " &amp;VLOOKUP((tabDaten[[#This Row],[MandNr]]&amp;"x"&amp;LEFT(tabDaten[[#This Row],[Gld]],1)),tabGliederung[],2,FALSE)</f>
        <v>8    Wirtschaftl. Unternehmen,  allg. Grund- und Sondervermögen</v>
      </c>
      <c r="F3062" s="22" t="str">
        <f>LEFT(tabDaten[[#This Row],[Gld]],2) &amp; "    " &amp;VLOOKUP((tabDaten[[#This Row],[MandNr]]&amp;"x"&amp;LEFT(tabDaten[[#This Row],[Gld]],2)),tabGliederung[],2,FALSE)</f>
        <v xml:space="preserve">88    allgemeines Grundvermögen </v>
      </c>
      <c r="G3062"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2" s="22" t="str">
        <f>LEFT(tabDaten[[#This Row],[Gld]],4) &amp; "    " &amp;VLOOKUP((tabDaten[[#This Row],[MandNr]]&amp;"x"&amp;LEFT(tabDaten[[#This Row],[Gld]],4)),tabGliederung[],2,FALSE)</f>
        <v xml:space="preserve">8810    Wohn- und Geschäftsgebäude </v>
      </c>
      <c r="I3062" s="22" t="str">
        <f>IF(OR(LEFT(tabDaten[[#This Row],[Grp]],1)*1=3,LEFT(tabDaten[[#This Row],[Grp]],1)*1=9),LEFT(tabDaten[[#This Row],[Grp]],2),LEFT(tabDaten[[#This Row],[Grp]],1))</f>
        <v>5</v>
      </c>
      <c r="J3062" s="22" t="str">
        <f>VLOOKUP(tabDaten[[#This Row],[GrpKurz]],tabGruppierung[],2,FALSE)</f>
        <v>A   Sächlicher Verwaltungs- und Betriebsaufwand</v>
      </c>
      <c r="K3062"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8810-501000/44    Im Bisland 3   </v>
      </c>
      <c r="L3062" s="17">
        <f>IF(OR(tabDaten[[#This Row],[art]]="00",tabDaten[[#This Row],[art]]="10"),tabDaten[[#This Row],[Plan]],tabDaten[[#This Row],[Plan]]*-1)</f>
        <v>0</v>
      </c>
      <c r="M3062" s="18">
        <f>IF(OR(tabDaten[[#This Row],[art]]="00",tabDaten[[#This Row],[art]]="10",tabDaten[[#This Row],[art]]="60",tabDaten[[#This Row],[art]]="70"),tabDaten[[#This Row],[Rechnung]],tabDaten[[#This Row],[Rechnung]]*-1)</f>
        <v>-719.36</v>
      </c>
      <c r="N3062" s="44">
        <v>1</v>
      </c>
      <c r="O3062" s="45" t="s">
        <v>1336</v>
      </c>
      <c r="P3062" s="45" t="s">
        <v>1446</v>
      </c>
      <c r="Q3062" s="45" t="s">
        <v>1730</v>
      </c>
      <c r="R3062" s="45" t="s">
        <v>1201</v>
      </c>
      <c r="S3062" s="45" t="s">
        <v>1546</v>
      </c>
      <c r="T3062" s="45" t="s">
        <v>1985</v>
      </c>
      <c r="U3062" s="46">
        <v>0</v>
      </c>
      <c r="V3062" s="46">
        <v>719.36</v>
      </c>
    </row>
    <row r="3063" spans="2:22" x14ac:dyDescent="0.2">
      <c r="B3063" s="22" t="str">
        <f>IF(tabDaten[[#This Row],[MandNr]]="","Fehler",IF(tabDaten[[#This Row],[MandNr]]=1,"1 Stadt Bad Rappenau","2 Eigenbetrieb Stadtenwässerung"))</f>
        <v>1 Stadt Bad Rappenau</v>
      </c>
      <c r="C3063" s="22" t="str">
        <f>IF(OR(tabDaten[[#This Row],[art]]="00",tabDaten[[#This Row],[art]]="01",tabDaten[[#This Row],[art]]="60",tabDaten[[#This Row],[art]]="61"),"0 Verwaltungshaushalt","1 Vermögenshaushalt")</f>
        <v>0 Verwaltungshaushalt</v>
      </c>
      <c r="D3063" s="22" t="str">
        <f>VLOOKUP(tabDaten[[#This Row],[art]],tabKontenart[],2,FALSE)</f>
        <v>01 Ausgaben VerwaltungsHH</v>
      </c>
      <c r="E3063" s="22" t="str">
        <f>LEFT(tabDaten[[#This Row],[Gld]],1) &amp; "    " &amp;VLOOKUP((tabDaten[[#This Row],[MandNr]]&amp;"x"&amp;LEFT(tabDaten[[#This Row],[Gld]],1)),tabGliederung[],2,FALSE)</f>
        <v>8    Wirtschaftl. Unternehmen,  allg. Grund- und Sondervermögen</v>
      </c>
      <c r="F3063" s="22" t="str">
        <f>LEFT(tabDaten[[#This Row],[Gld]],2) &amp; "    " &amp;VLOOKUP((tabDaten[[#This Row],[MandNr]]&amp;"x"&amp;LEFT(tabDaten[[#This Row],[Gld]],2)),tabGliederung[],2,FALSE)</f>
        <v xml:space="preserve">88    allgemeines Grundvermögen </v>
      </c>
      <c r="G3063"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3" s="22" t="str">
        <f>LEFT(tabDaten[[#This Row],[Gld]],4) &amp; "    " &amp;VLOOKUP((tabDaten[[#This Row],[MandNr]]&amp;"x"&amp;LEFT(tabDaten[[#This Row],[Gld]],4)),tabGliederung[],2,FALSE)</f>
        <v xml:space="preserve">8810    Wohn- und Geschäftsgebäude </v>
      </c>
      <c r="I3063" s="22" t="str">
        <f>IF(OR(LEFT(tabDaten[[#This Row],[Grp]],1)*1=3,LEFT(tabDaten[[#This Row],[Grp]],1)*1=9),LEFT(tabDaten[[#This Row],[Grp]],2),LEFT(tabDaten[[#This Row],[Grp]],1))</f>
        <v>5</v>
      </c>
      <c r="J3063" s="22" t="str">
        <f>VLOOKUP(tabDaten[[#This Row],[GrpKurz]],tabGruppierung[],2,FALSE)</f>
        <v>A   Sächlicher Verwaltungs- und Betriebsaufwand</v>
      </c>
      <c r="K3063"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8810-501000/46    Treschklinger Str. 1   </v>
      </c>
      <c r="L3063" s="17">
        <f>IF(OR(tabDaten[[#This Row],[art]]="00",tabDaten[[#This Row],[art]]="10"),tabDaten[[#This Row],[Plan]],tabDaten[[#This Row],[Plan]]*-1)</f>
        <v>0</v>
      </c>
      <c r="M3063" s="18">
        <f>IF(OR(tabDaten[[#This Row],[art]]="00",tabDaten[[#This Row],[art]]="10",tabDaten[[#This Row],[art]]="60",tabDaten[[#This Row],[art]]="70"),tabDaten[[#This Row],[Rechnung]],tabDaten[[#This Row],[Rechnung]]*-1)</f>
        <v>-177.31</v>
      </c>
      <c r="N3063" s="44">
        <v>1</v>
      </c>
      <c r="O3063" s="45" t="s">
        <v>1336</v>
      </c>
      <c r="P3063" s="45" t="s">
        <v>1446</v>
      </c>
      <c r="Q3063" s="45" t="s">
        <v>1730</v>
      </c>
      <c r="R3063" s="45" t="s">
        <v>1233</v>
      </c>
      <c r="S3063" s="45" t="s">
        <v>1546</v>
      </c>
      <c r="T3063" s="45" t="s">
        <v>1987</v>
      </c>
      <c r="U3063" s="46">
        <v>0</v>
      </c>
      <c r="V3063" s="46">
        <v>177.31</v>
      </c>
    </row>
    <row r="3064" spans="2:22" x14ac:dyDescent="0.2">
      <c r="B3064" s="22" t="str">
        <f>IF(tabDaten[[#This Row],[MandNr]]="","Fehler",IF(tabDaten[[#This Row],[MandNr]]=1,"1 Stadt Bad Rappenau","2 Eigenbetrieb Stadtenwässerung"))</f>
        <v>1 Stadt Bad Rappenau</v>
      </c>
      <c r="C3064" s="22" t="str">
        <f>IF(OR(tabDaten[[#This Row],[art]]="00",tabDaten[[#This Row],[art]]="01",tabDaten[[#This Row],[art]]="60",tabDaten[[#This Row],[art]]="61"),"0 Verwaltungshaushalt","1 Vermögenshaushalt")</f>
        <v>0 Verwaltungshaushalt</v>
      </c>
      <c r="D3064" s="22" t="str">
        <f>VLOOKUP(tabDaten[[#This Row],[art]],tabKontenart[],2,FALSE)</f>
        <v>01 Ausgaben VerwaltungsHH</v>
      </c>
      <c r="E3064" s="22" t="str">
        <f>LEFT(tabDaten[[#This Row],[Gld]],1) &amp; "    " &amp;VLOOKUP((tabDaten[[#This Row],[MandNr]]&amp;"x"&amp;LEFT(tabDaten[[#This Row],[Gld]],1)),tabGliederung[],2,FALSE)</f>
        <v>8    Wirtschaftl. Unternehmen,  allg. Grund- und Sondervermögen</v>
      </c>
      <c r="F3064" s="22" t="str">
        <f>LEFT(tabDaten[[#This Row],[Gld]],2) &amp; "    " &amp;VLOOKUP((tabDaten[[#This Row],[MandNr]]&amp;"x"&amp;LEFT(tabDaten[[#This Row],[Gld]],2)),tabGliederung[],2,FALSE)</f>
        <v xml:space="preserve">88    allgemeines Grundvermögen </v>
      </c>
      <c r="G3064"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4" s="22" t="str">
        <f>LEFT(tabDaten[[#This Row],[Gld]],4) &amp; "    " &amp;VLOOKUP((tabDaten[[#This Row],[MandNr]]&amp;"x"&amp;LEFT(tabDaten[[#This Row],[Gld]],4)),tabGliederung[],2,FALSE)</f>
        <v xml:space="preserve">8810    Wohn- und Geschäftsgebäude </v>
      </c>
      <c r="I3064" s="22" t="str">
        <f>IF(OR(LEFT(tabDaten[[#This Row],[Grp]],1)*1=3,LEFT(tabDaten[[#This Row],[Grp]],1)*1=9),LEFT(tabDaten[[#This Row],[Grp]],2),LEFT(tabDaten[[#This Row],[Grp]],1))</f>
        <v>5</v>
      </c>
      <c r="J3064" s="22" t="str">
        <f>VLOOKUP(tabDaten[[#This Row],[GrpKurz]],tabGruppierung[],2,FALSE)</f>
        <v>A   Sächlicher Verwaltungs- und Betriebsaufwand</v>
      </c>
      <c r="K3064"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8810-501000/53    Sinsheimer Str. 12   </v>
      </c>
      <c r="L3064" s="17">
        <f>IF(OR(tabDaten[[#This Row],[art]]="00",tabDaten[[#This Row],[art]]="10"),tabDaten[[#This Row],[Plan]],tabDaten[[#This Row],[Plan]]*-1)</f>
        <v>0</v>
      </c>
      <c r="M3064" s="18">
        <f>IF(OR(tabDaten[[#This Row],[art]]="00",tabDaten[[#This Row],[art]]="10",tabDaten[[#This Row],[art]]="60",tabDaten[[#This Row],[art]]="70"),tabDaten[[#This Row],[Rechnung]],tabDaten[[#This Row],[Rechnung]]*-1)</f>
        <v>-958.42</v>
      </c>
      <c r="N3064" s="44">
        <v>1</v>
      </c>
      <c r="O3064" s="45" t="s">
        <v>1336</v>
      </c>
      <c r="P3064" s="45" t="s">
        <v>1446</v>
      </c>
      <c r="Q3064" s="45" t="s">
        <v>1730</v>
      </c>
      <c r="R3064" s="45" t="s">
        <v>1988</v>
      </c>
      <c r="S3064" s="45" t="s">
        <v>1546</v>
      </c>
      <c r="T3064" s="45" t="s">
        <v>1989</v>
      </c>
      <c r="U3064" s="46">
        <v>0</v>
      </c>
      <c r="V3064" s="46">
        <v>958.42</v>
      </c>
    </row>
    <row r="3065" spans="2:22" x14ac:dyDescent="0.2">
      <c r="B3065" s="22" t="str">
        <f>IF(tabDaten[[#This Row],[MandNr]]="","Fehler",IF(tabDaten[[#This Row],[MandNr]]=1,"1 Stadt Bad Rappenau","2 Eigenbetrieb Stadtenwässerung"))</f>
        <v>1 Stadt Bad Rappenau</v>
      </c>
      <c r="C3065" s="22" t="str">
        <f>IF(OR(tabDaten[[#This Row],[art]]="00",tabDaten[[#This Row],[art]]="01",tabDaten[[#This Row],[art]]="60",tabDaten[[#This Row],[art]]="61"),"0 Verwaltungshaushalt","1 Vermögenshaushalt")</f>
        <v>0 Verwaltungshaushalt</v>
      </c>
      <c r="D3065" s="22" t="str">
        <f>VLOOKUP(tabDaten[[#This Row],[art]],tabKontenart[],2,FALSE)</f>
        <v>01 Ausgaben VerwaltungsHH</v>
      </c>
      <c r="E3065" s="22" t="str">
        <f>LEFT(tabDaten[[#This Row],[Gld]],1) &amp; "    " &amp;VLOOKUP((tabDaten[[#This Row],[MandNr]]&amp;"x"&amp;LEFT(tabDaten[[#This Row],[Gld]],1)),tabGliederung[],2,FALSE)</f>
        <v>8    Wirtschaftl. Unternehmen,  allg. Grund- und Sondervermögen</v>
      </c>
      <c r="F3065" s="22" t="str">
        <f>LEFT(tabDaten[[#This Row],[Gld]],2) &amp; "    " &amp;VLOOKUP((tabDaten[[#This Row],[MandNr]]&amp;"x"&amp;LEFT(tabDaten[[#This Row],[Gld]],2)),tabGliederung[],2,FALSE)</f>
        <v xml:space="preserve">88    allgemeines Grundvermögen </v>
      </c>
      <c r="G3065"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5" s="22" t="str">
        <f>LEFT(tabDaten[[#This Row],[Gld]],4) &amp; "    " &amp;VLOOKUP((tabDaten[[#This Row],[MandNr]]&amp;"x"&amp;LEFT(tabDaten[[#This Row],[Gld]],4)),tabGliederung[],2,FALSE)</f>
        <v xml:space="preserve">8810    Wohn- und Geschäftsgebäude </v>
      </c>
      <c r="I3065" s="22" t="str">
        <f>IF(OR(LEFT(tabDaten[[#This Row],[Grp]],1)*1=3,LEFT(tabDaten[[#This Row],[Grp]],1)*1=9),LEFT(tabDaten[[#This Row],[Grp]],2),LEFT(tabDaten[[#This Row],[Grp]],1))</f>
        <v>5</v>
      </c>
      <c r="J3065" s="22" t="str">
        <f>VLOOKUP(tabDaten[[#This Row],[GrpKurz]],tabGruppierung[],2,FALSE)</f>
        <v>A   Sächlicher Verwaltungs- und Betriebsaufwand</v>
      </c>
      <c r="K3065"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8810-501000/60    Ortsstr. 21   </v>
      </c>
      <c r="L3065" s="17">
        <f>IF(OR(tabDaten[[#This Row],[art]]="00",tabDaten[[#This Row],[art]]="10"),tabDaten[[#This Row],[Plan]],tabDaten[[#This Row],[Plan]]*-1)</f>
        <v>0</v>
      </c>
      <c r="M3065" s="18">
        <f>IF(OR(tabDaten[[#This Row],[art]]="00",tabDaten[[#This Row],[art]]="10",tabDaten[[#This Row],[art]]="60",tabDaten[[#This Row],[art]]="70"),tabDaten[[#This Row],[Rechnung]],tabDaten[[#This Row],[Rechnung]]*-1)</f>
        <v>-3043.65</v>
      </c>
      <c r="N3065" s="44">
        <v>1</v>
      </c>
      <c r="O3065" s="45" t="s">
        <v>1336</v>
      </c>
      <c r="P3065" s="45" t="s">
        <v>1446</v>
      </c>
      <c r="Q3065" s="45" t="s">
        <v>1730</v>
      </c>
      <c r="R3065" s="45" t="s">
        <v>1327</v>
      </c>
      <c r="S3065" s="45" t="s">
        <v>1546</v>
      </c>
      <c r="T3065" s="45" t="s">
        <v>1991</v>
      </c>
      <c r="U3065" s="46">
        <v>0</v>
      </c>
      <c r="V3065" s="46">
        <v>3043.65</v>
      </c>
    </row>
    <row r="3066" spans="2:22" x14ac:dyDescent="0.2">
      <c r="B3066" s="22" t="str">
        <f>IF(tabDaten[[#This Row],[MandNr]]="","Fehler",IF(tabDaten[[#This Row],[MandNr]]=1,"1 Stadt Bad Rappenau","2 Eigenbetrieb Stadtenwässerung"))</f>
        <v>1 Stadt Bad Rappenau</v>
      </c>
      <c r="C3066" s="22" t="str">
        <f>IF(OR(tabDaten[[#This Row],[art]]="00",tabDaten[[#This Row],[art]]="01",tabDaten[[#This Row],[art]]="60",tabDaten[[#This Row],[art]]="61"),"0 Verwaltungshaushalt","1 Vermögenshaushalt")</f>
        <v>0 Verwaltungshaushalt</v>
      </c>
      <c r="D3066" s="22" t="str">
        <f>VLOOKUP(tabDaten[[#This Row],[art]],tabKontenart[],2,FALSE)</f>
        <v>01 Ausgaben VerwaltungsHH</v>
      </c>
      <c r="E3066" s="22" t="str">
        <f>LEFT(tabDaten[[#This Row],[Gld]],1) &amp; "    " &amp;VLOOKUP((tabDaten[[#This Row],[MandNr]]&amp;"x"&amp;LEFT(tabDaten[[#This Row],[Gld]],1)),tabGliederung[],2,FALSE)</f>
        <v>8    Wirtschaftl. Unternehmen,  allg. Grund- und Sondervermögen</v>
      </c>
      <c r="F3066" s="22" t="str">
        <f>LEFT(tabDaten[[#This Row],[Gld]],2) &amp; "    " &amp;VLOOKUP((tabDaten[[#This Row],[MandNr]]&amp;"x"&amp;LEFT(tabDaten[[#This Row],[Gld]],2)),tabGliederung[],2,FALSE)</f>
        <v xml:space="preserve">88    allgemeines Grundvermögen </v>
      </c>
      <c r="G3066"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6" s="22" t="str">
        <f>LEFT(tabDaten[[#This Row],[Gld]],4) &amp; "    " &amp;VLOOKUP((tabDaten[[#This Row],[MandNr]]&amp;"x"&amp;LEFT(tabDaten[[#This Row],[Gld]],4)),tabGliederung[],2,FALSE)</f>
        <v xml:space="preserve">8810    Wohn- und Geschäftsgebäude </v>
      </c>
      <c r="I3066" s="22" t="str">
        <f>IF(OR(LEFT(tabDaten[[#This Row],[Grp]],1)*1=3,LEFT(tabDaten[[#This Row],[Grp]],1)*1=9),LEFT(tabDaten[[#This Row],[Grp]],2),LEFT(tabDaten[[#This Row],[Grp]],1))</f>
        <v>5</v>
      </c>
      <c r="J3066" s="22" t="str">
        <f>VLOOKUP(tabDaten[[#This Row],[GrpKurz]],tabGruppierung[],2,FALSE)</f>
        <v>A   Sächlicher Verwaltungs- und Betriebsaufwand</v>
      </c>
      <c r="K3066"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8810-501000/63    Eisenbahnstr. 10   </v>
      </c>
      <c r="L3066" s="17">
        <f>IF(OR(tabDaten[[#This Row],[art]]="00",tabDaten[[#This Row],[art]]="10"),tabDaten[[#This Row],[Plan]],tabDaten[[#This Row],[Plan]]*-1)</f>
        <v>0</v>
      </c>
      <c r="M3066" s="18">
        <f>IF(OR(tabDaten[[#This Row],[art]]="00",tabDaten[[#This Row],[art]]="10",tabDaten[[#This Row],[art]]="60",tabDaten[[#This Row],[art]]="70"),tabDaten[[#This Row],[Rechnung]],tabDaten[[#This Row],[Rechnung]]*-1)</f>
        <v>-1319.71</v>
      </c>
      <c r="N3066" s="44">
        <v>1</v>
      </c>
      <c r="O3066" s="45" t="s">
        <v>1336</v>
      </c>
      <c r="P3066" s="45" t="s">
        <v>1446</v>
      </c>
      <c r="Q3066" s="45" t="s">
        <v>1730</v>
      </c>
      <c r="R3066" s="45" t="s">
        <v>1347</v>
      </c>
      <c r="S3066" s="45" t="s">
        <v>1546</v>
      </c>
      <c r="T3066" s="45" t="s">
        <v>2004</v>
      </c>
      <c r="U3066" s="46">
        <v>0</v>
      </c>
      <c r="V3066" s="46">
        <v>1319.71</v>
      </c>
    </row>
    <row r="3067" spans="2:22" x14ac:dyDescent="0.2">
      <c r="B3067" s="22" t="str">
        <f>IF(tabDaten[[#This Row],[MandNr]]="","Fehler",IF(tabDaten[[#This Row],[MandNr]]=1,"1 Stadt Bad Rappenau","2 Eigenbetrieb Stadtenwässerung"))</f>
        <v>1 Stadt Bad Rappenau</v>
      </c>
      <c r="C3067" s="22" t="str">
        <f>IF(OR(tabDaten[[#This Row],[art]]="00",tabDaten[[#This Row],[art]]="01",tabDaten[[#This Row],[art]]="60",tabDaten[[#This Row],[art]]="61"),"0 Verwaltungshaushalt","1 Vermögenshaushalt")</f>
        <v>0 Verwaltungshaushalt</v>
      </c>
      <c r="D3067" s="22" t="str">
        <f>VLOOKUP(tabDaten[[#This Row],[art]],tabKontenart[],2,FALSE)</f>
        <v>01 Ausgaben VerwaltungsHH</v>
      </c>
      <c r="E3067" s="22" t="str">
        <f>LEFT(tabDaten[[#This Row],[Gld]],1) &amp; "    " &amp;VLOOKUP((tabDaten[[#This Row],[MandNr]]&amp;"x"&amp;LEFT(tabDaten[[#This Row],[Gld]],1)),tabGliederung[],2,FALSE)</f>
        <v>8    Wirtschaftl. Unternehmen,  allg. Grund- und Sondervermögen</v>
      </c>
      <c r="F3067" s="22" t="str">
        <f>LEFT(tabDaten[[#This Row],[Gld]],2) &amp; "    " &amp;VLOOKUP((tabDaten[[#This Row],[MandNr]]&amp;"x"&amp;LEFT(tabDaten[[#This Row],[Gld]],2)),tabGliederung[],2,FALSE)</f>
        <v xml:space="preserve">88    allgemeines Grundvermögen </v>
      </c>
      <c r="G3067"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7" s="22" t="str">
        <f>LEFT(tabDaten[[#This Row],[Gld]],4) &amp; "    " &amp;VLOOKUP((tabDaten[[#This Row],[MandNr]]&amp;"x"&amp;LEFT(tabDaten[[#This Row],[Gld]],4)),tabGliederung[],2,FALSE)</f>
        <v xml:space="preserve">8810    Wohn- und Geschäftsgebäude </v>
      </c>
      <c r="I3067" s="22" t="str">
        <f>IF(OR(LEFT(tabDaten[[#This Row],[Grp]],1)*1=3,LEFT(tabDaten[[#This Row],[Grp]],1)*1=9),LEFT(tabDaten[[#This Row],[Grp]],2),LEFT(tabDaten[[#This Row],[Grp]],1))</f>
        <v>5</v>
      </c>
      <c r="J3067" s="22" t="str">
        <f>VLOOKUP(tabDaten[[#This Row],[GrpKurz]],tabGruppierung[],2,FALSE)</f>
        <v>A   Sächlicher Verwaltungs- und Betriebsaufwand</v>
      </c>
      <c r="K3067"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8810-501000/68    Am Dreschplatz 6-8 Obergimpern  </v>
      </c>
      <c r="L3067" s="17">
        <f>IF(OR(tabDaten[[#This Row],[art]]="00",tabDaten[[#This Row],[art]]="10"),tabDaten[[#This Row],[Plan]],tabDaten[[#This Row],[Plan]]*-1)</f>
        <v>0</v>
      </c>
      <c r="M3067" s="18">
        <f>IF(OR(tabDaten[[#This Row],[art]]="00",tabDaten[[#This Row],[art]]="10",tabDaten[[#This Row],[art]]="60",tabDaten[[#This Row],[art]]="70"),tabDaten[[#This Row],[Rechnung]],tabDaten[[#This Row],[Rechnung]]*-1)</f>
        <v>-5677.16</v>
      </c>
      <c r="N3067" s="44">
        <v>1</v>
      </c>
      <c r="O3067" s="45" t="s">
        <v>1336</v>
      </c>
      <c r="P3067" s="45" t="s">
        <v>1446</v>
      </c>
      <c r="Q3067" s="45" t="s">
        <v>1730</v>
      </c>
      <c r="R3067" s="45" t="s">
        <v>1356</v>
      </c>
      <c r="S3067" s="45" t="s">
        <v>1546</v>
      </c>
      <c r="T3067" s="45" t="s">
        <v>1994</v>
      </c>
      <c r="U3067" s="46">
        <v>0</v>
      </c>
      <c r="V3067" s="46">
        <v>5677.16</v>
      </c>
    </row>
    <row r="3068" spans="2:22" x14ac:dyDescent="0.2">
      <c r="B3068" s="22" t="str">
        <f>IF(tabDaten[[#This Row],[MandNr]]="","Fehler",IF(tabDaten[[#This Row],[MandNr]]=1,"1 Stadt Bad Rappenau","2 Eigenbetrieb Stadtenwässerung"))</f>
        <v>1 Stadt Bad Rappenau</v>
      </c>
      <c r="C3068" s="22" t="str">
        <f>IF(OR(tabDaten[[#This Row],[art]]="00",tabDaten[[#This Row],[art]]="01",tabDaten[[#This Row],[art]]="60",tabDaten[[#This Row],[art]]="61"),"0 Verwaltungshaushalt","1 Vermögenshaushalt")</f>
        <v>0 Verwaltungshaushalt</v>
      </c>
      <c r="D3068" s="22" t="str">
        <f>VLOOKUP(tabDaten[[#This Row],[art]],tabKontenart[],2,FALSE)</f>
        <v>01 Ausgaben VerwaltungsHH</v>
      </c>
      <c r="E3068" s="22" t="str">
        <f>LEFT(tabDaten[[#This Row],[Gld]],1) &amp; "    " &amp;VLOOKUP((tabDaten[[#This Row],[MandNr]]&amp;"x"&amp;LEFT(tabDaten[[#This Row],[Gld]],1)),tabGliederung[],2,FALSE)</f>
        <v>8    Wirtschaftl. Unternehmen,  allg. Grund- und Sondervermögen</v>
      </c>
      <c r="F3068" s="22" t="str">
        <f>LEFT(tabDaten[[#This Row],[Gld]],2) &amp; "    " &amp;VLOOKUP((tabDaten[[#This Row],[MandNr]]&amp;"x"&amp;LEFT(tabDaten[[#This Row],[Gld]],2)),tabGliederung[],2,FALSE)</f>
        <v xml:space="preserve">88    allgemeines Grundvermögen </v>
      </c>
      <c r="G3068"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8" s="22" t="str">
        <f>LEFT(tabDaten[[#This Row],[Gld]],4) &amp; "    " &amp;VLOOKUP((tabDaten[[#This Row],[MandNr]]&amp;"x"&amp;LEFT(tabDaten[[#This Row],[Gld]],4)),tabGliederung[],2,FALSE)</f>
        <v xml:space="preserve">8810    Wohn- und Geschäftsgebäude </v>
      </c>
      <c r="I3068" s="22" t="str">
        <f>IF(OR(LEFT(tabDaten[[#This Row],[Grp]],1)*1=3,LEFT(tabDaten[[#This Row],[Grp]],1)*1=9),LEFT(tabDaten[[#This Row],[Grp]],2),LEFT(tabDaten[[#This Row],[Grp]],1))</f>
        <v>5</v>
      </c>
      <c r="J3068" s="22" t="str">
        <f>VLOOKUP(tabDaten[[#This Row],[GrpKurz]],tabGruppierung[],2,FALSE)</f>
        <v>A   Sächlicher Verwaltungs- und Betriebsaufwand</v>
      </c>
      <c r="K3068"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8810-501000/76    Neckarstr. 36 EG   </v>
      </c>
      <c r="L3068" s="17">
        <f>IF(OR(tabDaten[[#This Row],[art]]="00",tabDaten[[#This Row],[art]]="10"),tabDaten[[#This Row],[Plan]],tabDaten[[#This Row],[Plan]]*-1)</f>
        <v>0</v>
      </c>
      <c r="M3068" s="18">
        <f>IF(OR(tabDaten[[#This Row],[art]]="00",tabDaten[[#This Row],[art]]="10",tabDaten[[#This Row],[art]]="60",tabDaten[[#This Row],[art]]="70"),tabDaten[[#This Row],[Rechnung]],tabDaten[[#This Row],[Rechnung]]*-1)</f>
        <v>-2017.88</v>
      </c>
      <c r="N3068" s="44">
        <v>1</v>
      </c>
      <c r="O3068" s="45" t="s">
        <v>1336</v>
      </c>
      <c r="P3068" s="45" t="s">
        <v>1446</v>
      </c>
      <c r="Q3068" s="45" t="s">
        <v>1730</v>
      </c>
      <c r="R3068" s="45" t="s">
        <v>1392</v>
      </c>
      <c r="S3068" s="45" t="s">
        <v>1546</v>
      </c>
      <c r="T3068" s="45" t="s">
        <v>1996</v>
      </c>
      <c r="U3068" s="46">
        <v>0</v>
      </c>
      <c r="V3068" s="46">
        <v>2017.88</v>
      </c>
    </row>
    <row r="3069" spans="2:22" x14ac:dyDescent="0.2">
      <c r="B3069" s="22" t="str">
        <f>IF(tabDaten[[#This Row],[MandNr]]="","Fehler",IF(tabDaten[[#This Row],[MandNr]]=1,"1 Stadt Bad Rappenau","2 Eigenbetrieb Stadtenwässerung"))</f>
        <v>1 Stadt Bad Rappenau</v>
      </c>
      <c r="C3069" s="22" t="str">
        <f>IF(OR(tabDaten[[#This Row],[art]]="00",tabDaten[[#This Row],[art]]="01",tabDaten[[#This Row],[art]]="60",tabDaten[[#This Row],[art]]="61"),"0 Verwaltungshaushalt","1 Vermögenshaushalt")</f>
        <v>0 Verwaltungshaushalt</v>
      </c>
      <c r="D3069" s="22" t="str">
        <f>VLOOKUP(tabDaten[[#This Row],[art]],tabKontenart[],2,FALSE)</f>
        <v>01 Ausgaben VerwaltungsHH</v>
      </c>
      <c r="E3069" s="22" t="str">
        <f>LEFT(tabDaten[[#This Row],[Gld]],1) &amp; "    " &amp;VLOOKUP((tabDaten[[#This Row],[MandNr]]&amp;"x"&amp;LEFT(tabDaten[[#This Row],[Gld]],1)),tabGliederung[],2,FALSE)</f>
        <v>8    Wirtschaftl. Unternehmen,  allg. Grund- und Sondervermögen</v>
      </c>
      <c r="F3069" s="22" t="str">
        <f>LEFT(tabDaten[[#This Row],[Gld]],2) &amp; "    " &amp;VLOOKUP((tabDaten[[#This Row],[MandNr]]&amp;"x"&amp;LEFT(tabDaten[[#This Row],[Gld]],2)),tabGliederung[],2,FALSE)</f>
        <v xml:space="preserve">88    allgemeines Grundvermögen </v>
      </c>
      <c r="G3069"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69" s="22" t="str">
        <f>LEFT(tabDaten[[#This Row],[Gld]],4) &amp; "    " &amp;VLOOKUP((tabDaten[[#This Row],[MandNr]]&amp;"x"&amp;LEFT(tabDaten[[#This Row],[Gld]],4)),tabGliederung[],2,FALSE)</f>
        <v xml:space="preserve">8810    Wohn- und Geschäftsgebäude </v>
      </c>
      <c r="I3069" s="22" t="str">
        <f>IF(OR(LEFT(tabDaten[[#This Row],[Grp]],1)*1=3,LEFT(tabDaten[[#This Row],[Grp]],1)*1=9),LEFT(tabDaten[[#This Row],[Grp]],2),LEFT(tabDaten[[#This Row],[Grp]],1))</f>
        <v>5</v>
      </c>
      <c r="J3069" s="22" t="str">
        <f>VLOOKUP(tabDaten[[#This Row],[GrpKurz]],tabGruppierung[],2,FALSE)</f>
        <v>A   Sächlicher Verwaltungs- und Betriebsaufwand</v>
      </c>
      <c r="K3069"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8810-501000/78    Zimmersteige 10   </v>
      </c>
      <c r="L3069" s="17">
        <f>IF(OR(tabDaten[[#This Row],[art]]="00",tabDaten[[#This Row],[art]]="10"),tabDaten[[#This Row],[Plan]],tabDaten[[#This Row],[Plan]]*-1)</f>
        <v>0</v>
      </c>
      <c r="M3069" s="18">
        <f>IF(OR(tabDaten[[#This Row],[art]]="00",tabDaten[[#This Row],[art]]="10",tabDaten[[#This Row],[art]]="60",tabDaten[[#This Row],[art]]="70"),tabDaten[[#This Row],[Rechnung]],tabDaten[[#This Row],[Rechnung]]*-1)</f>
        <v>-104.52</v>
      </c>
      <c r="N3069" s="44">
        <v>1</v>
      </c>
      <c r="O3069" s="45" t="s">
        <v>1336</v>
      </c>
      <c r="P3069" s="45" t="s">
        <v>1446</v>
      </c>
      <c r="Q3069" s="45" t="s">
        <v>1730</v>
      </c>
      <c r="R3069" s="45" t="s">
        <v>1413</v>
      </c>
      <c r="S3069" s="45" t="s">
        <v>1546</v>
      </c>
      <c r="T3069" s="45" t="s">
        <v>1997</v>
      </c>
      <c r="U3069" s="46">
        <v>0</v>
      </c>
      <c r="V3069" s="46">
        <v>104.52</v>
      </c>
    </row>
    <row r="3070" spans="2:22" x14ac:dyDescent="0.2">
      <c r="B3070" s="22" t="str">
        <f>IF(tabDaten[[#This Row],[MandNr]]="","Fehler",IF(tabDaten[[#This Row],[MandNr]]=1,"1 Stadt Bad Rappenau","2 Eigenbetrieb Stadtenwässerung"))</f>
        <v>1 Stadt Bad Rappenau</v>
      </c>
      <c r="C3070" s="22" t="str">
        <f>IF(OR(tabDaten[[#This Row],[art]]="00",tabDaten[[#This Row],[art]]="01",tabDaten[[#This Row],[art]]="60",tabDaten[[#This Row],[art]]="61"),"0 Verwaltungshaushalt","1 Vermögenshaushalt")</f>
        <v>0 Verwaltungshaushalt</v>
      </c>
      <c r="D3070" s="22" t="str">
        <f>VLOOKUP(tabDaten[[#This Row],[art]],tabKontenart[],2,FALSE)</f>
        <v>01 Ausgaben VerwaltungsHH</v>
      </c>
      <c r="E3070" s="22" t="str">
        <f>LEFT(tabDaten[[#This Row],[Gld]],1) &amp; "    " &amp;VLOOKUP((tabDaten[[#This Row],[MandNr]]&amp;"x"&amp;LEFT(tabDaten[[#This Row],[Gld]],1)),tabGliederung[],2,FALSE)</f>
        <v>8    Wirtschaftl. Unternehmen,  allg. Grund- und Sondervermögen</v>
      </c>
      <c r="F3070" s="22" t="str">
        <f>LEFT(tabDaten[[#This Row],[Gld]],2) &amp; "    " &amp;VLOOKUP((tabDaten[[#This Row],[MandNr]]&amp;"x"&amp;LEFT(tabDaten[[#This Row],[Gld]],2)),tabGliederung[],2,FALSE)</f>
        <v xml:space="preserve">88    allgemeines Grundvermögen </v>
      </c>
      <c r="G3070"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0" s="22" t="str">
        <f>LEFT(tabDaten[[#This Row],[Gld]],4) &amp; "    " &amp;VLOOKUP((tabDaten[[#This Row],[MandNr]]&amp;"x"&amp;LEFT(tabDaten[[#This Row],[Gld]],4)),tabGliederung[],2,FALSE)</f>
        <v xml:space="preserve">8810    Wohn- und Geschäftsgebäude </v>
      </c>
      <c r="I3070" s="22" t="str">
        <f>IF(OR(LEFT(tabDaten[[#This Row],[Grp]],1)*1=3,LEFT(tabDaten[[#This Row],[Grp]],1)*1=9),LEFT(tabDaten[[#This Row],[Grp]],2),LEFT(tabDaten[[#This Row],[Grp]],1))</f>
        <v>5</v>
      </c>
      <c r="J3070" s="22" t="str">
        <f>VLOOKUP(tabDaten[[#This Row],[GrpKurz]],tabGruppierung[],2,FALSE)</f>
        <v>A   Sächlicher Verwaltungs- und Betriebsaufwand</v>
      </c>
      <c r="K3070"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8810-540000/01    Prof. Meisinger Weg 9   </v>
      </c>
      <c r="L3070" s="17">
        <f>IF(OR(tabDaten[[#This Row],[art]]="00",tabDaten[[#This Row],[art]]="10"),tabDaten[[#This Row],[Plan]],tabDaten[[#This Row],[Plan]]*-1)</f>
        <v>0</v>
      </c>
      <c r="M3070" s="18">
        <f>IF(OR(tabDaten[[#This Row],[art]]="00",tabDaten[[#This Row],[art]]="10",tabDaten[[#This Row],[art]]="60",tabDaten[[#This Row],[art]]="70"),tabDaten[[#This Row],[Rechnung]],tabDaten[[#This Row],[Rechnung]]*-1)</f>
        <v>-203.65</v>
      </c>
      <c r="N3070" s="44">
        <v>1</v>
      </c>
      <c r="O3070" s="45" t="s">
        <v>1336</v>
      </c>
      <c r="P3070" s="45" t="s">
        <v>1446</v>
      </c>
      <c r="Q3070" s="45" t="s">
        <v>1775</v>
      </c>
      <c r="R3070" s="45" t="s">
        <v>997</v>
      </c>
      <c r="S3070" s="45" t="s">
        <v>1546</v>
      </c>
      <c r="T3070" s="45" t="s">
        <v>1959</v>
      </c>
      <c r="U3070" s="46">
        <v>0</v>
      </c>
      <c r="V3070" s="46">
        <v>203.65</v>
      </c>
    </row>
    <row r="3071" spans="2:22" x14ac:dyDescent="0.2">
      <c r="B3071" s="22" t="str">
        <f>IF(tabDaten[[#This Row],[MandNr]]="","Fehler",IF(tabDaten[[#This Row],[MandNr]]=1,"1 Stadt Bad Rappenau","2 Eigenbetrieb Stadtenwässerung"))</f>
        <v>1 Stadt Bad Rappenau</v>
      </c>
      <c r="C3071" s="22" t="str">
        <f>IF(OR(tabDaten[[#This Row],[art]]="00",tabDaten[[#This Row],[art]]="01",tabDaten[[#This Row],[art]]="60",tabDaten[[#This Row],[art]]="61"),"0 Verwaltungshaushalt","1 Vermögenshaushalt")</f>
        <v>0 Verwaltungshaushalt</v>
      </c>
      <c r="D3071" s="22" t="str">
        <f>VLOOKUP(tabDaten[[#This Row],[art]],tabKontenart[],2,FALSE)</f>
        <v>01 Ausgaben VerwaltungsHH</v>
      </c>
      <c r="E3071" s="22" t="str">
        <f>LEFT(tabDaten[[#This Row],[Gld]],1) &amp; "    " &amp;VLOOKUP((tabDaten[[#This Row],[MandNr]]&amp;"x"&amp;LEFT(tabDaten[[#This Row],[Gld]],1)),tabGliederung[],2,FALSE)</f>
        <v>8    Wirtschaftl. Unternehmen,  allg. Grund- und Sondervermögen</v>
      </c>
      <c r="F3071" s="22" t="str">
        <f>LEFT(tabDaten[[#This Row],[Gld]],2) &amp; "    " &amp;VLOOKUP((tabDaten[[#This Row],[MandNr]]&amp;"x"&amp;LEFT(tabDaten[[#This Row],[Gld]],2)),tabGliederung[],2,FALSE)</f>
        <v xml:space="preserve">88    allgemeines Grundvermögen </v>
      </c>
      <c r="G3071"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1" s="22" t="str">
        <f>LEFT(tabDaten[[#This Row],[Gld]],4) &amp; "    " &amp;VLOOKUP((tabDaten[[#This Row],[MandNr]]&amp;"x"&amp;LEFT(tabDaten[[#This Row],[Gld]],4)),tabGliederung[],2,FALSE)</f>
        <v xml:space="preserve">8810    Wohn- und Geschäftsgebäude </v>
      </c>
      <c r="I3071" s="22" t="str">
        <f>IF(OR(LEFT(tabDaten[[#This Row],[Grp]],1)*1=3,LEFT(tabDaten[[#This Row],[Grp]],1)*1=9),LEFT(tabDaten[[#This Row],[Grp]],2),LEFT(tabDaten[[#This Row],[Grp]],1))</f>
        <v>5</v>
      </c>
      <c r="J3071" s="22" t="str">
        <f>VLOOKUP(tabDaten[[#This Row],[GrpKurz]],tabGruppierung[],2,FALSE)</f>
        <v>A   Sächlicher Verwaltungs- und Betriebsaufwand</v>
      </c>
      <c r="K3071"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8810-540000/02    Bahnhofstr. 13 (Gewerbliche Flächen) Mehrwertsteuerpflichtig!!!  </v>
      </c>
      <c r="L3071" s="17">
        <f>IF(OR(tabDaten[[#This Row],[art]]="00",tabDaten[[#This Row],[art]]="10"),tabDaten[[#This Row],[Plan]],tabDaten[[#This Row],[Plan]]*-1)</f>
        <v>0</v>
      </c>
      <c r="M3071" s="18">
        <f>IF(OR(tabDaten[[#This Row],[art]]="00",tabDaten[[#This Row],[art]]="10",tabDaten[[#This Row],[art]]="60",tabDaten[[#This Row],[art]]="70"),tabDaten[[#This Row],[Rechnung]],tabDaten[[#This Row],[Rechnung]]*-1)</f>
        <v>-2498.7800000000002</v>
      </c>
      <c r="N3071" s="44">
        <v>1</v>
      </c>
      <c r="O3071" s="45" t="s">
        <v>1336</v>
      </c>
      <c r="P3071" s="45" t="s">
        <v>1446</v>
      </c>
      <c r="Q3071" s="45" t="s">
        <v>1775</v>
      </c>
      <c r="R3071" s="45" t="s">
        <v>999</v>
      </c>
      <c r="S3071" s="45" t="s">
        <v>1546</v>
      </c>
      <c r="T3071" s="45" t="s">
        <v>1960</v>
      </c>
      <c r="U3071" s="46">
        <v>0</v>
      </c>
      <c r="V3071" s="46">
        <v>2498.7800000000002</v>
      </c>
    </row>
    <row r="3072" spans="2:22" x14ac:dyDescent="0.2">
      <c r="B3072" s="22" t="str">
        <f>IF(tabDaten[[#This Row],[MandNr]]="","Fehler",IF(tabDaten[[#This Row],[MandNr]]=1,"1 Stadt Bad Rappenau","2 Eigenbetrieb Stadtenwässerung"))</f>
        <v>1 Stadt Bad Rappenau</v>
      </c>
      <c r="C3072" s="22" t="str">
        <f>IF(OR(tabDaten[[#This Row],[art]]="00",tabDaten[[#This Row],[art]]="01",tabDaten[[#This Row],[art]]="60",tabDaten[[#This Row],[art]]="61"),"0 Verwaltungshaushalt","1 Vermögenshaushalt")</f>
        <v>0 Verwaltungshaushalt</v>
      </c>
      <c r="D3072" s="22" t="str">
        <f>VLOOKUP(tabDaten[[#This Row],[art]],tabKontenart[],2,FALSE)</f>
        <v>01 Ausgaben VerwaltungsHH</v>
      </c>
      <c r="E3072" s="22" t="str">
        <f>LEFT(tabDaten[[#This Row],[Gld]],1) &amp; "    " &amp;VLOOKUP((tabDaten[[#This Row],[MandNr]]&amp;"x"&amp;LEFT(tabDaten[[#This Row],[Gld]],1)),tabGliederung[],2,FALSE)</f>
        <v>8    Wirtschaftl. Unternehmen,  allg. Grund- und Sondervermögen</v>
      </c>
      <c r="F3072" s="22" t="str">
        <f>LEFT(tabDaten[[#This Row],[Gld]],2) &amp; "    " &amp;VLOOKUP((tabDaten[[#This Row],[MandNr]]&amp;"x"&amp;LEFT(tabDaten[[#This Row],[Gld]],2)),tabGliederung[],2,FALSE)</f>
        <v xml:space="preserve">88    allgemeines Grundvermögen </v>
      </c>
      <c r="G3072"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2" s="22" t="str">
        <f>LEFT(tabDaten[[#This Row],[Gld]],4) &amp; "    " &amp;VLOOKUP((tabDaten[[#This Row],[MandNr]]&amp;"x"&amp;LEFT(tabDaten[[#This Row],[Gld]],4)),tabGliederung[],2,FALSE)</f>
        <v xml:space="preserve">8810    Wohn- und Geschäftsgebäude </v>
      </c>
      <c r="I3072" s="22" t="str">
        <f>IF(OR(LEFT(tabDaten[[#This Row],[Grp]],1)*1=3,LEFT(tabDaten[[#This Row],[Grp]],1)*1=9),LEFT(tabDaten[[#This Row],[Grp]],2),LEFT(tabDaten[[#This Row],[Grp]],1))</f>
        <v>5</v>
      </c>
      <c r="J3072" s="22" t="str">
        <f>VLOOKUP(tabDaten[[#This Row],[GrpKurz]],tabGruppierung[],2,FALSE)</f>
        <v>A   Sächlicher Verwaltungs- und Betriebsaufwand</v>
      </c>
      <c r="K3072"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8810-540000/03    Raiffeisenstr. 7   </v>
      </c>
      <c r="L3072" s="17">
        <f>IF(OR(tabDaten[[#This Row],[art]]="00",tabDaten[[#This Row],[art]]="10"),tabDaten[[#This Row],[Plan]],tabDaten[[#This Row],[Plan]]*-1)</f>
        <v>0</v>
      </c>
      <c r="M3072" s="18">
        <f>IF(OR(tabDaten[[#This Row],[art]]="00",tabDaten[[#This Row],[art]]="10",tabDaten[[#This Row],[art]]="60",tabDaten[[#This Row],[art]]="70"),tabDaten[[#This Row],[Rechnung]],tabDaten[[#This Row],[Rechnung]]*-1)</f>
        <v>-19.579999999999998</v>
      </c>
      <c r="N3072" s="44">
        <v>1</v>
      </c>
      <c r="O3072" s="45" t="s">
        <v>1336</v>
      </c>
      <c r="P3072" s="45" t="s">
        <v>1446</v>
      </c>
      <c r="Q3072" s="45" t="s">
        <v>1775</v>
      </c>
      <c r="R3072" s="45" t="s">
        <v>1007</v>
      </c>
      <c r="S3072" s="45" t="s">
        <v>1546</v>
      </c>
      <c r="T3072" s="45" t="s">
        <v>2000</v>
      </c>
      <c r="U3072" s="46">
        <v>0</v>
      </c>
      <c r="V3072" s="46">
        <v>19.579999999999998</v>
      </c>
    </row>
    <row r="3073" spans="2:22" x14ac:dyDescent="0.2">
      <c r="B3073" s="22" t="str">
        <f>IF(tabDaten[[#This Row],[MandNr]]="","Fehler",IF(tabDaten[[#This Row],[MandNr]]=1,"1 Stadt Bad Rappenau","2 Eigenbetrieb Stadtenwässerung"))</f>
        <v>1 Stadt Bad Rappenau</v>
      </c>
      <c r="C3073" s="22" t="str">
        <f>IF(OR(tabDaten[[#This Row],[art]]="00",tabDaten[[#This Row],[art]]="01",tabDaten[[#This Row],[art]]="60",tabDaten[[#This Row],[art]]="61"),"0 Verwaltungshaushalt","1 Vermögenshaushalt")</f>
        <v>0 Verwaltungshaushalt</v>
      </c>
      <c r="D3073" s="22" t="str">
        <f>VLOOKUP(tabDaten[[#This Row],[art]],tabKontenart[],2,FALSE)</f>
        <v>01 Ausgaben VerwaltungsHH</v>
      </c>
      <c r="E3073" s="22" t="str">
        <f>LEFT(tabDaten[[#This Row],[Gld]],1) &amp; "    " &amp;VLOOKUP((tabDaten[[#This Row],[MandNr]]&amp;"x"&amp;LEFT(tabDaten[[#This Row],[Gld]],1)),tabGliederung[],2,FALSE)</f>
        <v>8    Wirtschaftl. Unternehmen,  allg. Grund- und Sondervermögen</v>
      </c>
      <c r="F3073" s="22" t="str">
        <f>LEFT(tabDaten[[#This Row],[Gld]],2) &amp; "    " &amp;VLOOKUP((tabDaten[[#This Row],[MandNr]]&amp;"x"&amp;LEFT(tabDaten[[#This Row],[Gld]],2)),tabGliederung[],2,FALSE)</f>
        <v xml:space="preserve">88    allgemeines Grundvermögen </v>
      </c>
      <c r="G3073"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3" s="22" t="str">
        <f>LEFT(tabDaten[[#This Row],[Gld]],4) &amp; "    " &amp;VLOOKUP((tabDaten[[#This Row],[MandNr]]&amp;"x"&amp;LEFT(tabDaten[[#This Row],[Gld]],4)),tabGliederung[],2,FALSE)</f>
        <v xml:space="preserve">8810    Wohn- und Geschäftsgebäude </v>
      </c>
      <c r="I3073" s="22" t="str">
        <f>IF(OR(LEFT(tabDaten[[#This Row],[Grp]],1)*1=3,LEFT(tabDaten[[#This Row],[Grp]],1)*1=9),LEFT(tabDaten[[#This Row],[Grp]],2),LEFT(tabDaten[[#This Row],[Grp]],1))</f>
        <v>5</v>
      </c>
      <c r="J3073" s="22" t="str">
        <f>VLOOKUP(tabDaten[[#This Row],[GrpKurz]],tabGruppierung[],2,FALSE)</f>
        <v>A   Sächlicher Verwaltungs- und Betriebsaufwand</v>
      </c>
      <c r="K3073"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8810-540000/05    Heinsheimer Str. 23   </v>
      </c>
      <c r="L3073" s="17">
        <f>IF(OR(tabDaten[[#This Row],[art]]="00",tabDaten[[#This Row],[art]]="10"),tabDaten[[#This Row],[Plan]],tabDaten[[#This Row],[Plan]]*-1)</f>
        <v>0</v>
      </c>
      <c r="M3073" s="18">
        <f>IF(OR(tabDaten[[#This Row],[art]]="00",tabDaten[[#This Row],[art]]="10",tabDaten[[#This Row],[art]]="60",tabDaten[[#This Row],[art]]="70"),tabDaten[[#This Row],[Rechnung]],tabDaten[[#This Row],[Rechnung]]*-1)</f>
        <v>-1021.57</v>
      </c>
      <c r="N3073" s="44">
        <v>1</v>
      </c>
      <c r="O3073" s="45" t="s">
        <v>1336</v>
      </c>
      <c r="P3073" s="45" t="s">
        <v>1446</v>
      </c>
      <c r="Q3073" s="45" t="s">
        <v>1775</v>
      </c>
      <c r="R3073" s="45" t="s">
        <v>1016</v>
      </c>
      <c r="S3073" s="45" t="s">
        <v>1546</v>
      </c>
      <c r="T3073" s="45" t="s">
        <v>1961</v>
      </c>
      <c r="U3073" s="46">
        <v>0</v>
      </c>
      <c r="V3073" s="46">
        <v>1021.57</v>
      </c>
    </row>
    <row r="3074" spans="2:22" x14ac:dyDescent="0.2">
      <c r="B3074" s="22" t="str">
        <f>IF(tabDaten[[#This Row],[MandNr]]="","Fehler",IF(tabDaten[[#This Row],[MandNr]]=1,"1 Stadt Bad Rappenau","2 Eigenbetrieb Stadtenwässerung"))</f>
        <v>1 Stadt Bad Rappenau</v>
      </c>
      <c r="C3074" s="22" t="str">
        <f>IF(OR(tabDaten[[#This Row],[art]]="00",tabDaten[[#This Row],[art]]="01",tabDaten[[#This Row],[art]]="60",tabDaten[[#This Row],[art]]="61"),"0 Verwaltungshaushalt","1 Vermögenshaushalt")</f>
        <v>0 Verwaltungshaushalt</v>
      </c>
      <c r="D3074" s="22" t="str">
        <f>VLOOKUP(tabDaten[[#This Row],[art]],tabKontenart[],2,FALSE)</f>
        <v>01 Ausgaben VerwaltungsHH</v>
      </c>
      <c r="E3074" s="22" t="str">
        <f>LEFT(tabDaten[[#This Row],[Gld]],1) &amp; "    " &amp;VLOOKUP((tabDaten[[#This Row],[MandNr]]&amp;"x"&amp;LEFT(tabDaten[[#This Row],[Gld]],1)),tabGliederung[],2,FALSE)</f>
        <v>8    Wirtschaftl. Unternehmen,  allg. Grund- und Sondervermögen</v>
      </c>
      <c r="F3074" s="22" t="str">
        <f>LEFT(tabDaten[[#This Row],[Gld]],2) &amp; "    " &amp;VLOOKUP((tabDaten[[#This Row],[MandNr]]&amp;"x"&amp;LEFT(tabDaten[[#This Row],[Gld]],2)),tabGliederung[],2,FALSE)</f>
        <v xml:space="preserve">88    allgemeines Grundvermögen </v>
      </c>
      <c r="G3074"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4" s="22" t="str">
        <f>LEFT(tabDaten[[#This Row],[Gld]],4) &amp; "    " &amp;VLOOKUP((tabDaten[[#This Row],[MandNr]]&amp;"x"&amp;LEFT(tabDaten[[#This Row],[Gld]],4)),tabGliederung[],2,FALSE)</f>
        <v xml:space="preserve">8810    Wohn- und Geschäftsgebäude </v>
      </c>
      <c r="I3074" s="22" t="str">
        <f>IF(OR(LEFT(tabDaten[[#This Row],[Grp]],1)*1=3,LEFT(tabDaten[[#This Row],[Grp]],1)*1=9),LEFT(tabDaten[[#This Row],[Grp]],2),LEFT(tabDaten[[#This Row],[Grp]],1))</f>
        <v>5</v>
      </c>
      <c r="J3074" s="22" t="str">
        <f>VLOOKUP(tabDaten[[#This Row],[GrpKurz]],tabGruppierung[],2,FALSE)</f>
        <v>A   Sächlicher Verwaltungs- und Betriebsaufwand</v>
      </c>
      <c r="K3074"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8810-540000/09    Bahnhofstr. 13   </v>
      </c>
      <c r="L3074" s="17">
        <f>IF(OR(tabDaten[[#This Row],[art]]="00",tabDaten[[#This Row],[art]]="10"),tabDaten[[#This Row],[Plan]],tabDaten[[#This Row],[Plan]]*-1)</f>
        <v>0</v>
      </c>
      <c r="M3074" s="18">
        <f>IF(OR(tabDaten[[#This Row],[art]]="00",tabDaten[[#This Row],[art]]="10",tabDaten[[#This Row],[art]]="60",tabDaten[[#This Row],[art]]="70"),tabDaten[[#This Row],[Rechnung]],tabDaten[[#This Row],[Rechnung]]*-1)</f>
        <v>-7192.91</v>
      </c>
      <c r="N3074" s="44">
        <v>1</v>
      </c>
      <c r="O3074" s="45" t="s">
        <v>1336</v>
      </c>
      <c r="P3074" s="45" t="s">
        <v>1446</v>
      </c>
      <c r="Q3074" s="45" t="s">
        <v>1775</v>
      </c>
      <c r="R3074" s="45" t="s">
        <v>1962</v>
      </c>
      <c r="S3074" s="45" t="s">
        <v>1546</v>
      </c>
      <c r="T3074" s="45" t="s">
        <v>1963</v>
      </c>
      <c r="U3074" s="46">
        <v>0</v>
      </c>
      <c r="V3074" s="46">
        <v>7192.91</v>
      </c>
    </row>
    <row r="3075" spans="2:22" x14ac:dyDescent="0.2">
      <c r="B3075" s="22" t="str">
        <f>IF(tabDaten[[#This Row],[MandNr]]="","Fehler",IF(tabDaten[[#This Row],[MandNr]]=1,"1 Stadt Bad Rappenau","2 Eigenbetrieb Stadtenwässerung"))</f>
        <v>1 Stadt Bad Rappenau</v>
      </c>
      <c r="C3075" s="22" t="str">
        <f>IF(OR(tabDaten[[#This Row],[art]]="00",tabDaten[[#This Row],[art]]="01",tabDaten[[#This Row],[art]]="60",tabDaten[[#This Row],[art]]="61"),"0 Verwaltungshaushalt","1 Vermögenshaushalt")</f>
        <v>0 Verwaltungshaushalt</v>
      </c>
      <c r="D3075" s="22" t="str">
        <f>VLOOKUP(tabDaten[[#This Row],[art]],tabKontenart[],2,FALSE)</f>
        <v>01 Ausgaben VerwaltungsHH</v>
      </c>
      <c r="E3075" s="22" t="str">
        <f>LEFT(tabDaten[[#This Row],[Gld]],1) &amp; "    " &amp;VLOOKUP((tabDaten[[#This Row],[MandNr]]&amp;"x"&amp;LEFT(tabDaten[[#This Row],[Gld]],1)),tabGliederung[],2,FALSE)</f>
        <v>8    Wirtschaftl. Unternehmen,  allg. Grund- und Sondervermögen</v>
      </c>
      <c r="F3075" s="22" t="str">
        <f>LEFT(tabDaten[[#This Row],[Gld]],2) &amp; "    " &amp;VLOOKUP((tabDaten[[#This Row],[MandNr]]&amp;"x"&amp;LEFT(tabDaten[[#This Row],[Gld]],2)),tabGliederung[],2,FALSE)</f>
        <v xml:space="preserve">88    allgemeines Grundvermögen </v>
      </c>
      <c r="G3075"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5" s="22" t="str">
        <f>LEFT(tabDaten[[#This Row],[Gld]],4) &amp; "    " &amp;VLOOKUP((tabDaten[[#This Row],[MandNr]]&amp;"x"&amp;LEFT(tabDaten[[#This Row],[Gld]],4)),tabGliederung[],2,FALSE)</f>
        <v xml:space="preserve">8810    Wohn- und Geschäftsgebäude </v>
      </c>
      <c r="I3075" s="22" t="str">
        <f>IF(OR(LEFT(tabDaten[[#This Row],[Grp]],1)*1=3,LEFT(tabDaten[[#This Row],[Grp]],1)*1=9),LEFT(tabDaten[[#This Row],[Grp]],2),LEFT(tabDaten[[#This Row],[Grp]],1))</f>
        <v>5</v>
      </c>
      <c r="J3075" s="22" t="str">
        <f>VLOOKUP(tabDaten[[#This Row],[GrpKurz]],tabGruppierung[],2,FALSE)</f>
        <v>A   Sächlicher Verwaltungs- und Betriebsaufwand</v>
      </c>
      <c r="K3075"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8810-540000/10    Heinsheimer Str. 1   </v>
      </c>
      <c r="L3075" s="17">
        <f>IF(OR(tabDaten[[#This Row],[art]]="00",tabDaten[[#This Row],[art]]="10"),tabDaten[[#This Row],[Plan]],tabDaten[[#This Row],[Plan]]*-1)</f>
        <v>0</v>
      </c>
      <c r="M3075" s="18">
        <f>IF(OR(tabDaten[[#This Row],[art]]="00",tabDaten[[#This Row],[art]]="10",tabDaten[[#This Row],[art]]="60",tabDaten[[#This Row],[art]]="70"),tabDaten[[#This Row],[Rechnung]],tabDaten[[#This Row],[Rechnung]]*-1)</f>
        <v>-1286.9000000000001</v>
      </c>
      <c r="N3075" s="44">
        <v>1</v>
      </c>
      <c r="O3075" s="45" t="s">
        <v>1336</v>
      </c>
      <c r="P3075" s="45" t="s">
        <v>1446</v>
      </c>
      <c r="Q3075" s="45" t="s">
        <v>1775</v>
      </c>
      <c r="R3075" s="45" t="s">
        <v>1024</v>
      </c>
      <c r="S3075" s="45" t="s">
        <v>1546</v>
      </c>
      <c r="T3075" s="45" t="s">
        <v>1964</v>
      </c>
      <c r="U3075" s="46">
        <v>0</v>
      </c>
      <c r="V3075" s="46">
        <v>1286.9000000000001</v>
      </c>
    </row>
    <row r="3076" spans="2:22" x14ac:dyDescent="0.2">
      <c r="B3076" s="22" t="str">
        <f>IF(tabDaten[[#This Row],[MandNr]]="","Fehler",IF(tabDaten[[#This Row],[MandNr]]=1,"1 Stadt Bad Rappenau","2 Eigenbetrieb Stadtenwässerung"))</f>
        <v>1 Stadt Bad Rappenau</v>
      </c>
      <c r="C3076" s="22" t="str">
        <f>IF(OR(tabDaten[[#This Row],[art]]="00",tabDaten[[#This Row],[art]]="01",tabDaten[[#This Row],[art]]="60",tabDaten[[#This Row],[art]]="61"),"0 Verwaltungshaushalt","1 Vermögenshaushalt")</f>
        <v>0 Verwaltungshaushalt</v>
      </c>
      <c r="D3076" s="22" t="str">
        <f>VLOOKUP(tabDaten[[#This Row],[art]],tabKontenart[],2,FALSE)</f>
        <v>01 Ausgaben VerwaltungsHH</v>
      </c>
      <c r="E3076" s="22" t="str">
        <f>LEFT(tabDaten[[#This Row],[Gld]],1) &amp; "    " &amp;VLOOKUP((tabDaten[[#This Row],[MandNr]]&amp;"x"&amp;LEFT(tabDaten[[#This Row],[Gld]],1)),tabGliederung[],2,FALSE)</f>
        <v>8    Wirtschaftl. Unternehmen,  allg. Grund- und Sondervermögen</v>
      </c>
      <c r="F3076" s="22" t="str">
        <f>LEFT(tabDaten[[#This Row],[Gld]],2) &amp; "    " &amp;VLOOKUP((tabDaten[[#This Row],[MandNr]]&amp;"x"&amp;LEFT(tabDaten[[#This Row],[Gld]],2)),tabGliederung[],2,FALSE)</f>
        <v xml:space="preserve">88    allgemeines Grundvermögen </v>
      </c>
      <c r="G3076"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6" s="22" t="str">
        <f>LEFT(tabDaten[[#This Row],[Gld]],4) &amp; "    " &amp;VLOOKUP((tabDaten[[#This Row],[MandNr]]&amp;"x"&amp;LEFT(tabDaten[[#This Row],[Gld]],4)),tabGliederung[],2,FALSE)</f>
        <v xml:space="preserve">8810    Wohn- und Geschäftsgebäude </v>
      </c>
      <c r="I3076" s="22" t="str">
        <f>IF(OR(LEFT(tabDaten[[#This Row],[Grp]],1)*1=3,LEFT(tabDaten[[#This Row],[Grp]],1)*1=9),LEFT(tabDaten[[#This Row],[Grp]],2),LEFT(tabDaten[[#This Row],[Grp]],1))</f>
        <v>5</v>
      </c>
      <c r="J3076" s="22" t="str">
        <f>VLOOKUP(tabDaten[[#This Row],[GrpKurz]],tabGruppierung[],2,FALSE)</f>
        <v>A   Sächlicher Verwaltungs- und Betriebsaufwand</v>
      </c>
      <c r="K3076"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8810-540000/12    Heinsheimer Str. 31   </v>
      </c>
      <c r="L3076" s="17">
        <f>IF(OR(tabDaten[[#This Row],[art]]="00",tabDaten[[#This Row],[art]]="10"),tabDaten[[#This Row],[Plan]],tabDaten[[#This Row],[Plan]]*-1)</f>
        <v>0</v>
      </c>
      <c r="M3076" s="18">
        <f>IF(OR(tabDaten[[#This Row],[art]]="00",tabDaten[[#This Row],[art]]="10",tabDaten[[#This Row],[art]]="60",tabDaten[[#This Row],[art]]="70"),tabDaten[[#This Row],[Rechnung]],tabDaten[[#This Row],[Rechnung]]*-1)</f>
        <v>-87.9</v>
      </c>
      <c r="N3076" s="44">
        <v>1</v>
      </c>
      <c r="O3076" s="45" t="s">
        <v>1336</v>
      </c>
      <c r="P3076" s="45" t="s">
        <v>1446</v>
      </c>
      <c r="Q3076" s="45" t="s">
        <v>1775</v>
      </c>
      <c r="R3076" s="45" t="s">
        <v>1037</v>
      </c>
      <c r="S3076" s="45" t="s">
        <v>1546</v>
      </c>
      <c r="T3076" s="45" t="s">
        <v>2002</v>
      </c>
      <c r="U3076" s="46">
        <v>0</v>
      </c>
      <c r="V3076" s="46">
        <v>87.9</v>
      </c>
    </row>
    <row r="3077" spans="2:22" x14ac:dyDescent="0.2">
      <c r="B3077" s="22" t="str">
        <f>IF(tabDaten[[#This Row],[MandNr]]="","Fehler",IF(tabDaten[[#This Row],[MandNr]]=1,"1 Stadt Bad Rappenau","2 Eigenbetrieb Stadtenwässerung"))</f>
        <v>1 Stadt Bad Rappenau</v>
      </c>
      <c r="C3077" s="22" t="str">
        <f>IF(OR(tabDaten[[#This Row],[art]]="00",tabDaten[[#This Row],[art]]="01",tabDaten[[#This Row],[art]]="60",tabDaten[[#This Row],[art]]="61"),"0 Verwaltungshaushalt","1 Vermögenshaushalt")</f>
        <v>0 Verwaltungshaushalt</v>
      </c>
      <c r="D3077" s="22" t="str">
        <f>VLOOKUP(tabDaten[[#This Row],[art]],tabKontenart[],2,FALSE)</f>
        <v>01 Ausgaben VerwaltungsHH</v>
      </c>
      <c r="E3077" s="22" t="str">
        <f>LEFT(tabDaten[[#This Row],[Gld]],1) &amp; "    " &amp;VLOOKUP((tabDaten[[#This Row],[MandNr]]&amp;"x"&amp;LEFT(tabDaten[[#This Row],[Gld]],1)),tabGliederung[],2,FALSE)</f>
        <v>8    Wirtschaftl. Unternehmen,  allg. Grund- und Sondervermögen</v>
      </c>
      <c r="F3077" s="22" t="str">
        <f>LEFT(tabDaten[[#This Row],[Gld]],2) &amp; "    " &amp;VLOOKUP((tabDaten[[#This Row],[MandNr]]&amp;"x"&amp;LEFT(tabDaten[[#This Row],[Gld]],2)),tabGliederung[],2,FALSE)</f>
        <v xml:space="preserve">88    allgemeines Grundvermögen </v>
      </c>
      <c r="G3077"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7" s="22" t="str">
        <f>LEFT(tabDaten[[#This Row],[Gld]],4) &amp; "    " &amp;VLOOKUP((tabDaten[[#This Row],[MandNr]]&amp;"x"&amp;LEFT(tabDaten[[#This Row],[Gld]],4)),tabGliederung[],2,FALSE)</f>
        <v xml:space="preserve">8810    Wohn- und Geschäftsgebäude </v>
      </c>
      <c r="I3077" s="22" t="str">
        <f>IF(OR(LEFT(tabDaten[[#This Row],[Grp]],1)*1=3,LEFT(tabDaten[[#This Row],[Grp]],1)*1=9),LEFT(tabDaten[[#This Row],[Grp]],2),LEFT(tabDaten[[#This Row],[Grp]],1))</f>
        <v>5</v>
      </c>
      <c r="J3077" s="22" t="str">
        <f>VLOOKUP(tabDaten[[#This Row],[GrpKurz]],tabGruppierung[],2,FALSE)</f>
        <v>A   Sächlicher Verwaltungs- und Betriebsaufwand</v>
      </c>
      <c r="K3077"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8810-540000/14    Babstadter Str. 39 (BTB BGA)   </v>
      </c>
      <c r="L3077" s="17">
        <f>IF(OR(tabDaten[[#This Row],[art]]="00",tabDaten[[#This Row],[art]]="10"),tabDaten[[#This Row],[Plan]],tabDaten[[#This Row],[Plan]]*-1)</f>
        <v>0</v>
      </c>
      <c r="M3077" s="18">
        <f>IF(OR(tabDaten[[#This Row],[art]]="00",tabDaten[[#This Row],[art]]="10",tabDaten[[#This Row],[art]]="60",tabDaten[[#This Row],[art]]="70"),tabDaten[[#This Row],[Rechnung]],tabDaten[[#This Row],[Rechnung]]*-1)</f>
        <v>-396.76</v>
      </c>
      <c r="N3077" s="44">
        <v>1</v>
      </c>
      <c r="O3077" s="45" t="s">
        <v>1336</v>
      </c>
      <c r="P3077" s="45" t="s">
        <v>1446</v>
      </c>
      <c r="Q3077" s="45" t="s">
        <v>1775</v>
      </c>
      <c r="R3077" s="45" t="s">
        <v>1054</v>
      </c>
      <c r="S3077" s="45" t="s">
        <v>1546</v>
      </c>
      <c r="T3077" s="45" t="s">
        <v>2286</v>
      </c>
      <c r="U3077" s="46">
        <v>0</v>
      </c>
      <c r="V3077" s="46">
        <v>396.76</v>
      </c>
    </row>
    <row r="3078" spans="2:22" x14ac:dyDescent="0.2">
      <c r="B3078" s="22" t="str">
        <f>IF(tabDaten[[#This Row],[MandNr]]="","Fehler",IF(tabDaten[[#This Row],[MandNr]]=1,"1 Stadt Bad Rappenau","2 Eigenbetrieb Stadtenwässerung"))</f>
        <v>1 Stadt Bad Rappenau</v>
      </c>
      <c r="C3078" s="22" t="str">
        <f>IF(OR(tabDaten[[#This Row],[art]]="00",tabDaten[[#This Row],[art]]="01",tabDaten[[#This Row],[art]]="60",tabDaten[[#This Row],[art]]="61"),"0 Verwaltungshaushalt","1 Vermögenshaushalt")</f>
        <v>0 Verwaltungshaushalt</v>
      </c>
      <c r="D3078" s="22" t="str">
        <f>VLOOKUP(tabDaten[[#This Row],[art]],tabKontenart[],2,FALSE)</f>
        <v>01 Ausgaben VerwaltungsHH</v>
      </c>
      <c r="E3078" s="22" t="str">
        <f>LEFT(tabDaten[[#This Row],[Gld]],1) &amp; "    " &amp;VLOOKUP((tabDaten[[#This Row],[MandNr]]&amp;"x"&amp;LEFT(tabDaten[[#This Row],[Gld]],1)),tabGliederung[],2,FALSE)</f>
        <v>8    Wirtschaftl. Unternehmen,  allg. Grund- und Sondervermögen</v>
      </c>
      <c r="F3078" s="22" t="str">
        <f>LEFT(tabDaten[[#This Row],[Gld]],2) &amp; "    " &amp;VLOOKUP((tabDaten[[#This Row],[MandNr]]&amp;"x"&amp;LEFT(tabDaten[[#This Row],[Gld]],2)),tabGliederung[],2,FALSE)</f>
        <v xml:space="preserve">88    allgemeines Grundvermögen </v>
      </c>
      <c r="G3078"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8" s="22" t="str">
        <f>LEFT(tabDaten[[#This Row],[Gld]],4) &amp; "    " &amp;VLOOKUP((tabDaten[[#This Row],[MandNr]]&amp;"x"&amp;LEFT(tabDaten[[#This Row],[Gld]],4)),tabGliederung[],2,FALSE)</f>
        <v xml:space="preserve">8810    Wohn- und Geschäftsgebäude </v>
      </c>
      <c r="I3078" s="22" t="str">
        <f>IF(OR(LEFT(tabDaten[[#This Row],[Grp]],1)*1=3,LEFT(tabDaten[[#This Row],[Grp]],1)*1=9),LEFT(tabDaten[[#This Row],[Grp]],2),LEFT(tabDaten[[#This Row],[Grp]],1))</f>
        <v>5</v>
      </c>
      <c r="J3078" s="22" t="str">
        <f>VLOOKUP(tabDaten[[#This Row],[GrpKurz]],tabGruppierung[],2,FALSE)</f>
        <v>A   Sächlicher Verwaltungs- und Betriebsaufwand</v>
      </c>
      <c r="K3078"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8810-540000/16    Raiffeisenstr. 14   </v>
      </c>
      <c r="L3078" s="17">
        <f>IF(OR(tabDaten[[#This Row],[art]]="00",tabDaten[[#This Row],[art]]="10"),tabDaten[[#This Row],[Plan]],tabDaten[[#This Row],[Plan]]*-1)</f>
        <v>0</v>
      </c>
      <c r="M3078" s="18">
        <f>IF(OR(tabDaten[[#This Row],[art]]="00",tabDaten[[#This Row],[art]]="10",tabDaten[[#This Row],[art]]="60",tabDaten[[#This Row],[art]]="70"),tabDaten[[#This Row],[Rechnung]],tabDaten[[#This Row],[Rechnung]]*-1)</f>
        <v>-2124.6799999999998</v>
      </c>
      <c r="N3078" s="44">
        <v>1</v>
      </c>
      <c r="O3078" s="45" t="s">
        <v>1336</v>
      </c>
      <c r="P3078" s="45" t="s">
        <v>1446</v>
      </c>
      <c r="Q3078" s="45" t="s">
        <v>1775</v>
      </c>
      <c r="R3078" s="45" t="s">
        <v>1965</v>
      </c>
      <c r="S3078" s="45" t="s">
        <v>1546</v>
      </c>
      <c r="T3078" s="45" t="s">
        <v>1966</v>
      </c>
      <c r="U3078" s="46">
        <v>0</v>
      </c>
      <c r="V3078" s="46">
        <v>2124.6799999999998</v>
      </c>
    </row>
    <row r="3079" spans="2:22" x14ac:dyDescent="0.2">
      <c r="B3079" s="22" t="str">
        <f>IF(tabDaten[[#This Row],[MandNr]]="","Fehler",IF(tabDaten[[#This Row],[MandNr]]=1,"1 Stadt Bad Rappenau","2 Eigenbetrieb Stadtenwässerung"))</f>
        <v>1 Stadt Bad Rappenau</v>
      </c>
      <c r="C3079" s="22" t="str">
        <f>IF(OR(tabDaten[[#This Row],[art]]="00",tabDaten[[#This Row],[art]]="01",tabDaten[[#This Row],[art]]="60",tabDaten[[#This Row],[art]]="61"),"0 Verwaltungshaushalt","1 Vermögenshaushalt")</f>
        <v>0 Verwaltungshaushalt</v>
      </c>
      <c r="D3079" s="22" t="str">
        <f>VLOOKUP(tabDaten[[#This Row],[art]],tabKontenart[],2,FALSE)</f>
        <v>01 Ausgaben VerwaltungsHH</v>
      </c>
      <c r="E3079" s="22" t="str">
        <f>LEFT(tabDaten[[#This Row],[Gld]],1) &amp; "    " &amp;VLOOKUP((tabDaten[[#This Row],[MandNr]]&amp;"x"&amp;LEFT(tabDaten[[#This Row],[Gld]],1)),tabGliederung[],2,FALSE)</f>
        <v>8    Wirtschaftl. Unternehmen,  allg. Grund- und Sondervermögen</v>
      </c>
      <c r="F3079" s="22" t="str">
        <f>LEFT(tabDaten[[#This Row],[Gld]],2) &amp; "    " &amp;VLOOKUP((tabDaten[[#This Row],[MandNr]]&amp;"x"&amp;LEFT(tabDaten[[#This Row],[Gld]],2)),tabGliederung[],2,FALSE)</f>
        <v xml:space="preserve">88    allgemeines Grundvermögen </v>
      </c>
      <c r="G3079"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79" s="22" t="str">
        <f>LEFT(tabDaten[[#This Row],[Gld]],4) &amp; "    " &amp;VLOOKUP((tabDaten[[#This Row],[MandNr]]&amp;"x"&amp;LEFT(tabDaten[[#This Row],[Gld]],4)),tabGliederung[],2,FALSE)</f>
        <v xml:space="preserve">8810    Wohn- und Geschäftsgebäude </v>
      </c>
      <c r="I3079" s="22" t="str">
        <f>IF(OR(LEFT(tabDaten[[#This Row],[Grp]],1)*1=3,LEFT(tabDaten[[#This Row],[Grp]],1)*1=9),LEFT(tabDaten[[#This Row],[Grp]],2),LEFT(tabDaten[[#This Row],[Grp]],1))</f>
        <v>5</v>
      </c>
      <c r="J3079" s="22" t="str">
        <f>VLOOKUP(tabDaten[[#This Row],[GrpKurz]],tabGruppierung[],2,FALSE)</f>
        <v>A   Sächlicher Verwaltungs- und Betriebsaufwand</v>
      </c>
      <c r="K3079"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8810-540000/18    Kirchplatz 4 (BTB)   </v>
      </c>
      <c r="L3079" s="17">
        <f>IF(OR(tabDaten[[#This Row],[art]]="00",tabDaten[[#This Row],[art]]="10"),tabDaten[[#This Row],[Plan]],tabDaten[[#This Row],[Plan]]*-1)</f>
        <v>0</v>
      </c>
      <c r="M3079" s="18">
        <f>IF(OR(tabDaten[[#This Row],[art]]="00",tabDaten[[#This Row],[art]]="10",tabDaten[[#This Row],[art]]="60",tabDaten[[#This Row],[art]]="70"),tabDaten[[#This Row],[Rechnung]],tabDaten[[#This Row],[Rechnung]]*-1)</f>
        <v>-1236.8699999999999</v>
      </c>
      <c r="N3079" s="44">
        <v>1</v>
      </c>
      <c r="O3079" s="45" t="s">
        <v>1336</v>
      </c>
      <c r="P3079" s="45" t="s">
        <v>1446</v>
      </c>
      <c r="Q3079" s="45" t="s">
        <v>1775</v>
      </c>
      <c r="R3079" s="45" t="s">
        <v>1967</v>
      </c>
      <c r="S3079" s="45" t="s">
        <v>1546</v>
      </c>
      <c r="T3079" s="45" t="s">
        <v>1968</v>
      </c>
      <c r="U3079" s="46">
        <v>0</v>
      </c>
      <c r="V3079" s="46">
        <v>1236.8699999999999</v>
      </c>
    </row>
    <row r="3080" spans="2:22" x14ac:dyDescent="0.2">
      <c r="B3080" s="22" t="str">
        <f>IF(tabDaten[[#This Row],[MandNr]]="","Fehler",IF(tabDaten[[#This Row],[MandNr]]=1,"1 Stadt Bad Rappenau","2 Eigenbetrieb Stadtenwässerung"))</f>
        <v>1 Stadt Bad Rappenau</v>
      </c>
      <c r="C3080" s="22" t="str">
        <f>IF(OR(tabDaten[[#This Row],[art]]="00",tabDaten[[#This Row],[art]]="01",tabDaten[[#This Row],[art]]="60",tabDaten[[#This Row],[art]]="61"),"0 Verwaltungshaushalt","1 Vermögenshaushalt")</f>
        <v>0 Verwaltungshaushalt</v>
      </c>
      <c r="D3080" s="22" t="str">
        <f>VLOOKUP(tabDaten[[#This Row],[art]],tabKontenart[],2,FALSE)</f>
        <v>01 Ausgaben VerwaltungsHH</v>
      </c>
      <c r="E3080" s="22" t="str">
        <f>LEFT(tabDaten[[#This Row],[Gld]],1) &amp; "    " &amp;VLOOKUP((tabDaten[[#This Row],[MandNr]]&amp;"x"&amp;LEFT(tabDaten[[#This Row],[Gld]],1)),tabGliederung[],2,FALSE)</f>
        <v>8    Wirtschaftl. Unternehmen,  allg. Grund- und Sondervermögen</v>
      </c>
      <c r="F3080" s="22" t="str">
        <f>LEFT(tabDaten[[#This Row],[Gld]],2) &amp; "    " &amp;VLOOKUP((tabDaten[[#This Row],[MandNr]]&amp;"x"&amp;LEFT(tabDaten[[#This Row],[Gld]],2)),tabGliederung[],2,FALSE)</f>
        <v xml:space="preserve">88    allgemeines Grundvermögen </v>
      </c>
      <c r="G3080"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0" s="22" t="str">
        <f>LEFT(tabDaten[[#This Row],[Gld]],4) &amp; "    " &amp;VLOOKUP((tabDaten[[#This Row],[MandNr]]&amp;"x"&amp;LEFT(tabDaten[[#This Row],[Gld]],4)),tabGliederung[],2,FALSE)</f>
        <v xml:space="preserve">8810    Wohn- und Geschäftsgebäude </v>
      </c>
      <c r="I3080" s="22" t="str">
        <f>IF(OR(LEFT(tabDaten[[#This Row],[Grp]],1)*1=3,LEFT(tabDaten[[#This Row],[Grp]],1)*1=9),LEFT(tabDaten[[#This Row],[Grp]],2),LEFT(tabDaten[[#This Row],[Grp]],1))</f>
        <v>5</v>
      </c>
      <c r="J3080" s="22" t="str">
        <f>VLOOKUP(tabDaten[[#This Row],[GrpKurz]],tabGruppierung[],2,FALSE)</f>
        <v>A   Sächlicher Verwaltungs- und Betriebsaufwand</v>
      </c>
      <c r="K3080"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8810-540000/19    Salinenstr. 35   </v>
      </c>
      <c r="L3080" s="17">
        <f>IF(OR(tabDaten[[#This Row],[art]]="00",tabDaten[[#This Row],[art]]="10"),tabDaten[[#This Row],[Plan]],tabDaten[[#This Row],[Plan]]*-1)</f>
        <v>0</v>
      </c>
      <c r="M3080" s="18">
        <f>IF(OR(tabDaten[[#This Row],[art]]="00",tabDaten[[#This Row],[art]]="10",tabDaten[[#This Row],[art]]="60",tabDaten[[#This Row],[art]]="70"),tabDaten[[#This Row],[Rechnung]],tabDaten[[#This Row],[Rechnung]]*-1)</f>
        <v>-204.71</v>
      </c>
      <c r="N3080" s="44">
        <v>1</v>
      </c>
      <c r="O3080" s="45" t="s">
        <v>1336</v>
      </c>
      <c r="P3080" s="45" t="s">
        <v>1446</v>
      </c>
      <c r="Q3080" s="45" t="s">
        <v>1775</v>
      </c>
      <c r="R3080" s="45" t="s">
        <v>1969</v>
      </c>
      <c r="S3080" s="45" t="s">
        <v>1546</v>
      </c>
      <c r="T3080" s="45" t="s">
        <v>1970</v>
      </c>
      <c r="U3080" s="46">
        <v>0</v>
      </c>
      <c r="V3080" s="46">
        <v>204.71</v>
      </c>
    </row>
    <row r="3081" spans="2:22" x14ac:dyDescent="0.2">
      <c r="B3081" s="22" t="str">
        <f>IF(tabDaten[[#This Row],[MandNr]]="","Fehler",IF(tabDaten[[#This Row],[MandNr]]=1,"1 Stadt Bad Rappenau","2 Eigenbetrieb Stadtenwässerung"))</f>
        <v>1 Stadt Bad Rappenau</v>
      </c>
      <c r="C3081" s="22" t="str">
        <f>IF(OR(tabDaten[[#This Row],[art]]="00",tabDaten[[#This Row],[art]]="01",tabDaten[[#This Row],[art]]="60",tabDaten[[#This Row],[art]]="61"),"0 Verwaltungshaushalt","1 Vermögenshaushalt")</f>
        <v>0 Verwaltungshaushalt</v>
      </c>
      <c r="D3081" s="22" t="str">
        <f>VLOOKUP(tabDaten[[#This Row],[art]],tabKontenart[],2,FALSE)</f>
        <v>01 Ausgaben VerwaltungsHH</v>
      </c>
      <c r="E3081" s="22" t="str">
        <f>LEFT(tabDaten[[#This Row],[Gld]],1) &amp; "    " &amp;VLOOKUP((tabDaten[[#This Row],[MandNr]]&amp;"x"&amp;LEFT(tabDaten[[#This Row],[Gld]],1)),tabGliederung[],2,FALSE)</f>
        <v>8    Wirtschaftl. Unternehmen,  allg. Grund- und Sondervermögen</v>
      </c>
      <c r="F3081" s="22" t="str">
        <f>LEFT(tabDaten[[#This Row],[Gld]],2) &amp; "    " &amp;VLOOKUP((tabDaten[[#This Row],[MandNr]]&amp;"x"&amp;LEFT(tabDaten[[#This Row],[Gld]],2)),tabGliederung[],2,FALSE)</f>
        <v xml:space="preserve">88    allgemeines Grundvermögen </v>
      </c>
      <c r="G3081"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1" s="22" t="str">
        <f>LEFT(tabDaten[[#This Row],[Gld]],4) &amp; "    " &amp;VLOOKUP((tabDaten[[#This Row],[MandNr]]&amp;"x"&amp;LEFT(tabDaten[[#This Row],[Gld]],4)),tabGliederung[],2,FALSE)</f>
        <v xml:space="preserve">8810    Wohn- und Geschäftsgebäude </v>
      </c>
      <c r="I3081" s="22" t="str">
        <f>IF(OR(LEFT(tabDaten[[#This Row],[Grp]],1)*1=3,LEFT(tabDaten[[#This Row],[Grp]],1)*1=9),LEFT(tabDaten[[#This Row],[Grp]],2),LEFT(tabDaten[[#This Row],[Grp]],1))</f>
        <v>5</v>
      </c>
      <c r="J3081" s="22" t="str">
        <f>VLOOKUP(tabDaten[[#This Row],[GrpKurz]],tabGruppierung[],2,FALSE)</f>
        <v>A   Sächlicher Verwaltungs- und Betriebsaufwand</v>
      </c>
      <c r="K3081"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8810-540000/20    Siegelsbacher Str. 2   </v>
      </c>
      <c r="L3081" s="17">
        <f>IF(OR(tabDaten[[#This Row],[art]]="00",tabDaten[[#This Row],[art]]="10"),tabDaten[[#This Row],[Plan]],tabDaten[[#This Row],[Plan]]*-1)</f>
        <v>0</v>
      </c>
      <c r="M3081" s="18">
        <f>IF(OR(tabDaten[[#This Row],[art]]="00",tabDaten[[#This Row],[art]]="10",tabDaten[[#This Row],[art]]="60",tabDaten[[#This Row],[art]]="70"),tabDaten[[#This Row],[Rechnung]],tabDaten[[#This Row],[Rechnung]]*-1)</f>
        <v>-8018.5</v>
      </c>
      <c r="N3081" s="44">
        <v>1</v>
      </c>
      <c r="O3081" s="45" t="s">
        <v>1336</v>
      </c>
      <c r="P3081" s="45" t="s">
        <v>1446</v>
      </c>
      <c r="Q3081" s="45" t="s">
        <v>1775</v>
      </c>
      <c r="R3081" s="45" t="s">
        <v>1058</v>
      </c>
      <c r="S3081" s="45" t="s">
        <v>1546</v>
      </c>
      <c r="T3081" s="45" t="s">
        <v>1971</v>
      </c>
      <c r="U3081" s="46">
        <v>0</v>
      </c>
      <c r="V3081" s="46">
        <v>8018.5</v>
      </c>
    </row>
    <row r="3082" spans="2:22" x14ac:dyDescent="0.2">
      <c r="B3082" s="22" t="str">
        <f>IF(tabDaten[[#This Row],[MandNr]]="","Fehler",IF(tabDaten[[#This Row],[MandNr]]=1,"1 Stadt Bad Rappenau","2 Eigenbetrieb Stadtenwässerung"))</f>
        <v>1 Stadt Bad Rappenau</v>
      </c>
      <c r="C3082" s="22" t="str">
        <f>IF(OR(tabDaten[[#This Row],[art]]="00",tabDaten[[#This Row],[art]]="01",tabDaten[[#This Row],[art]]="60",tabDaten[[#This Row],[art]]="61"),"0 Verwaltungshaushalt","1 Vermögenshaushalt")</f>
        <v>0 Verwaltungshaushalt</v>
      </c>
      <c r="D3082" s="22" t="str">
        <f>VLOOKUP(tabDaten[[#This Row],[art]],tabKontenart[],2,FALSE)</f>
        <v>01 Ausgaben VerwaltungsHH</v>
      </c>
      <c r="E3082" s="22" t="str">
        <f>LEFT(tabDaten[[#This Row],[Gld]],1) &amp; "    " &amp;VLOOKUP((tabDaten[[#This Row],[MandNr]]&amp;"x"&amp;LEFT(tabDaten[[#This Row],[Gld]],1)),tabGliederung[],2,FALSE)</f>
        <v>8    Wirtschaftl. Unternehmen,  allg. Grund- und Sondervermögen</v>
      </c>
      <c r="F3082" s="22" t="str">
        <f>LEFT(tabDaten[[#This Row],[Gld]],2) &amp; "    " &amp;VLOOKUP((tabDaten[[#This Row],[MandNr]]&amp;"x"&amp;LEFT(tabDaten[[#This Row],[Gld]],2)),tabGliederung[],2,FALSE)</f>
        <v xml:space="preserve">88    allgemeines Grundvermögen </v>
      </c>
      <c r="G3082"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2" s="22" t="str">
        <f>LEFT(tabDaten[[#This Row],[Gld]],4) &amp; "    " &amp;VLOOKUP((tabDaten[[#This Row],[MandNr]]&amp;"x"&amp;LEFT(tabDaten[[#This Row],[Gld]],4)),tabGliederung[],2,FALSE)</f>
        <v xml:space="preserve">8810    Wohn- und Geschäftsgebäude </v>
      </c>
      <c r="I3082" s="22" t="str">
        <f>IF(OR(LEFT(tabDaten[[#This Row],[Grp]],1)*1=3,LEFT(tabDaten[[#This Row],[Grp]],1)*1=9),LEFT(tabDaten[[#This Row],[Grp]],2),LEFT(tabDaten[[#This Row],[Grp]],1))</f>
        <v>5</v>
      </c>
      <c r="J3082" s="22" t="str">
        <f>VLOOKUP(tabDaten[[#This Row],[GrpKurz]],tabGruppierung[],2,FALSE)</f>
        <v>A   Sächlicher Verwaltungs- und Betriebsaufwand</v>
      </c>
      <c r="K3082"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8810-540000/22    Piaweg 15 (Minigolfplatzhütte)   </v>
      </c>
      <c r="L3082" s="17">
        <f>IF(OR(tabDaten[[#This Row],[art]]="00",tabDaten[[#This Row],[art]]="10"),tabDaten[[#This Row],[Plan]],tabDaten[[#This Row],[Plan]]*-1)</f>
        <v>0</v>
      </c>
      <c r="M3082" s="18">
        <f>IF(OR(tabDaten[[#This Row],[art]]="00",tabDaten[[#This Row],[art]]="10",tabDaten[[#This Row],[art]]="60",tabDaten[[#This Row],[art]]="70"),tabDaten[[#This Row],[Rechnung]],tabDaten[[#This Row],[Rechnung]]*-1)</f>
        <v>-569.04</v>
      </c>
      <c r="N3082" s="44">
        <v>1</v>
      </c>
      <c r="O3082" s="45" t="s">
        <v>1336</v>
      </c>
      <c r="P3082" s="45" t="s">
        <v>1446</v>
      </c>
      <c r="Q3082" s="45" t="s">
        <v>1775</v>
      </c>
      <c r="R3082" s="45" t="s">
        <v>1074</v>
      </c>
      <c r="S3082" s="45" t="s">
        <v>1546</v>
      </c>
      <c r="T3082" s="45" t="s">
        <v>2003</v>
      </c>
      <c r="U3082" s="46">
        <v>0</v>
      </c>
      <c r="V3082" s="46">
        <v>569.04</v>
      </c>
    </row>
    <row r="3083" spans="2:22" x14ac:dyDescent="0.2">
      <c r="B3083" s="22" t="str">
        <f>IF(tabDaten[[#This Row],[MandNr]]="","Fehler",IF(tabDaten[[#This Row],[MandNr]]=1,"1 Stadt Bad Rappenau","2 Eigenbetrieb Stadtenwässerung"))</f>
        <v>1 Stadt Bad Rappenau</v>
      </c>
      <c r="C3083" s="22" t="str">
        <f>IF(OR(tabDaten[[#This Row],[art]]="00",tabDaten[[#This Row],[art]]="01",tabDaten[[#This Row],[art]]="60",tabDaten[[#This Row],[art]]="61"),"0 Verwaltungshaushalt","1 Vermögenshaushalt")</f>
        <v>0 Verwaltungshaushalt</v>
      </c>
      <c r="D3083" s="22" t="str">
        <f>VLOOKUP(tabDaten[[#This Row],[art]],tabKontenart[],2,FALSE)</f>
        <v>01 Ausgaben VerwaltungsHH</v>
      </c>
      <c r="E3083" s="22" t="str">
        <f>LEFT(tabDaten[[#This Row],[Gld]],1) &amp; "    " &amp;VLOOKUP((tabDaten[[#This Row],[MandNr]]&amp;"x"&amp;LEFT(tabDaten[[#This Row],[Gld]],1)),tabGliederung[],2,FALSE)</f>
        <v>8    Wirtschaftl. Unternehmen,  allg. Grund- und Sondervermögen</v>
      </c>
      <c r="F3083" s="22" t="str">
        <f>LEFT(tabDaten[[#This Row],[Gld]],2) &amp; "    " &amp;VLOOKUP((tabDaten[[#This Row],[MandNr]]&amp;"x"&amp;LEFT(tabDaten[[#This Row],[Gld]],2)),tabGliederung[],2,FALSE)</f>
        <v xml:space="preserve">88    allgemeines Grundvermögen </v>
      </c>
      <c r="G3083"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3" s="22" t="str">
        <f>LEFT(tabDaten[[#This Row],[Gld]],4) &amp; "    " &amp;VLOOKUP((tabDaten[[#This Row],[MandNr]]&amp;"x"&amp;LEFT(tabDaten[[#This Row],[Gld]],4)),tabGliederung[],2,FALSE)</f>
        <v xml:space="preserve">8810    Wohn- und Geschäftsgebäude </v>
      </c>
      <c r="I3083" s="22" t="str">
        <f>IF(OR(LEFT(tabDaten[[#This Row],[Grp]],1)*1=3,LEFT(tabDaten[[#This Row],[Grp]],1)*1=9),LEFT(tabDaten[[#This Row],[Grp]],2),LEFT(tabDaten[[#This Row],[Grp]],1))</f>
        <v>5</v>
      </c>
      <c r="J3083" s="22" t="str">
        <f>VLOOKUP(tabDaten[[#This Row],[GrpKurz]],tabGruppierung[],2,FALSE)</f>
        <v>A   Sächlicher Verwaltungs- und Betriebsaufwand</v>
      </c>
      <c r="K3083"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8810-540000/24    Heinsheimer Str. 26   </v>
      </c>
      <c r="L3083" s="17">
        <f>IF(OR(tabDaten[[#This Row],[art]]="00",tabDaten[[#This Row],[art]]="10"),tabDaten[[#This Row],[Plan]],tabDaten[[#This Row],[Plan]]*-1)</f>
        <v>0</v>
      </c>
      <c r="M3083" s="18">
        <f>IF(OR(tabDaten[[#This Row],[art]]="00",tabDaten[[#This Row],[art]]="10",tabDaten[[#This Row],[art]]="60",tabDaten[[#This Row],[art]]="70"),tabDaten[[#This Row],[Rechnung]],tabDaten[[#This Row],[Rechnung]]*-1)</f>
        <v>-4349.53</v>
      </c>
      <c r="N3083" s="44">
        <v>1</v>
      </c>
      <c r="O3083" s="45" t="s">
        <v>1336</v>
      </c>
      <c r="P3083" s="45" t="s">
        <v>1446</v>
      </c>
      <c r="Q3083" s="45" t="s">
        <v>1775</v>
      </c>
      <c r="R3083" s="45" t="s">
        <v>1082</v>
      </c>
      <c r="S3083" s="45" t="s">
        <v>1546</v>
      </c>
      <c r="T3083" s="45" t="s">
        <v>1972</v>
      </c>
      <c r="U3083" s="46">
        <v>0</v>
      </c>
      <c r="V3083" s="46">
        <v>4349.53</v>
      </c>
    </row>
    <row r="3084" spans="2:22" x14ac:dyDescent="0.2">
      <c r="B3084" s="22" t="str">
        <f>IF(tabDaten[[#This Row],[MandNr]]="","Fehler",IF(tabDaten[[#This Row],[MandNr]]=1,"1 Stadt Bad Rappenau","2 Eigenbetrieb Stadtenwässerung"))</f>
        <v>1 Stadt Bad Rappenau</v>
      </c>
      <c r="C3084" s="22" t="str">
        <f>IF(OR(tabDaten[[#This Row],[art]]="00",tabDaten[[#This Row],[art]]="01",tabDaten[[#This Row],[art]]="60",tabDaten[[#This Row],[art]]="61"),"0 Verwaltungshaushalt","1 Vermögenshaushalt")</f>
        <v>0 Verwaltungshaushalt</v>
      </c>
      <c r="D3084" s="22" t="str">
        <f>VLOOKUP(tabDaten[[#This Row],[art]],tabKontenart[],2,FALSE)</f>
        <v>01 Ausgaben VerwaltungsHH</v>
      </c>
      <c r="E3084" s="22" t="str">
        <f>LEFT(tabDaten[[#This Row],[Gld]],1) &amp; "    " &amp;VLOOKUP((tabDaten[[#This Row],[MandNr]]&amp;"x"&amp;LEFT(tabDaten[[#This Row],[Gld]],1)),tabGliederung[],2,FALSE)</f>
        <v>8    Wirtschaftl. Unternehmen,  allg. Grund- und Sondervermögen</v>
      </c>
      <c r="F3084" s="22" t="str">
        <f>LEFT(tabDaten[[#This Row],[Gld]],2) &amp; "    " &amp;VLOOKUP((tabDaten[[#This Row],[MandNr]]&amp;"x"&amp;LEFT(tabDaten[[#This Row],[Gld]],2)),tabGliederung[],2,FALSE)</f>
        <v xml:space="preserve">88    allgemeines Grundvermögen </v>
      </c>
      <c r="G3084" s="22"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4" s="22" t="str">
        <f>LEFT(tabDaten[[#This Row],[Gld]],4) &amp; "    " &amp;VLOOKUP((tabDaten[[#This Row],[MandNr]]&amp;"x"&amp;LEFT(tabDaten[[#This Row],[Gld]],4)),tabGliederung[],2,FALSE)</f>
        <v xml:space="preserve">8810    Wohn- und Geschäftsgebäude </v>
      </c>
      <c r="I3084" s="22" t="str">
        <f>IF(OR(LEFT(tabDaten[[#This Row],[Grp]],1)*1=3,LEFT(tabDaten[[#This Row],[Grp]],1)*1=9),LEFT(tabDaten[[#This Row],[Grp]],2),LEFT(tabDaten[[#This Row],[Grp]],1))</f>
        <v>5</v>
      </c>
      <c r="J3084" s="22" t="str">
        <f>VLOOKUP(tabDaten[[#This Row],[GrpKurz]],tabGruppierung[],2,FALSE)</f>
        <v>A   Sächlicher Verwaltungs- und Betriebsaufwand</v>
      </c>
      <c r="K3084" s="22"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8810-540000/26    Kirchplatz 4   </v>
      </c>
      <c r="L3084" s="17">
        <f>IF(OR(tabDaten[[#This Row],[art]]="00",tabDaten[[#This Row],[art]]="10"),tabDaten[[#This Row],[Plan]],tabDaten[[#This Row],[Plan]]*-1)</f>
        <v>0</v>
      </c>
      <c r="M3084" s="18">
        <f>IF(OR(tabDaten[[#This Row],[art]]="00",tabDaten[[#This Row],[art]]="10",tabDaten[[#This Row],[art]]="60",tabDaten[[#This Row],[art]]="70"),tabDaten[[#This Row],[Rechnung]],tabDaten[[#This Row],[Rechnung]]*-1)</f>
        <v>-1197.07</v>
      </c>
      <c r="N3084" s="44">
        <v>1</v>
      </c>
      <c r="O3084" s="45" t="s">
        <v>1336</v>
      </c>
      <c r="P3084" s="45" t="s">
        <v>1446</v>
      </c>
      <c r="Q3084" s="45" t="s">
        <v>1775</v>
      </c>
      <c r="R3084" s="45" t="s">
        <v>1973</v>
      </c>
      <c r="S3084" s="45" t="s">
        <v>1546</v>
      </c>
      <c r="T3084" s="45" t="s">
        <v>1974</v>
      </c>
      <c r="U3084" s="46">
        <v>0</v>
      </c>
      <c r="V3084" s="46">
        <v>1197.07</v>
      </c>
    </row>
    <row r="3085" spans="2:22" x14ac:dyDescent="0.2">
      <c r="B3085" s="41" t="str">
        <f>IF(tabDaten[[#This Row],[MandNr]]="","Fehler",IF(tabDaten[[#This Row],[MandNr]]=1,"1 Stadt Bad Rappenau","2 Eigenbetrieb Stadtenwässerung"))</f>
        <v>1 Stadt Bad Rappenau</v>
      </c>
      <c r="C3085" s="41" t="str">
        <f>IF(OR(tabDaten[[#This Row],[art]]="00",tabDaten[[#This Row],[art]]="01",tabDaten[[#This Row],[art]]="60",tabDaten[[#This Row],[art]]="61"),"0 Verwaltungshaushalt","1 Vermögenshaushalt")</f>
        <v>0 Verwaltungshaushalt</v>
      </c>
      <c r="D3085" s="41" t="str">
        <f>VLOOKUP(tabDaten[[#This Row],[art]],tabKontenart[],2,FALSE)</f>
        <v>01 Ausgaben VerwaltungsHH</v>
      </c>
      <c r="E3085" s="41" t="str">
        <f>LEFT(tabDaten[[#This Row],[Gld]],1) &amp; "    " &amp;VLOOKUP((tabDaten[[#This Row],[MandNr]]&amp;"x"&amp;LEFT(tabDaten[[#This Row],[Gld]],1)),tabGliederung[],2,FALSE)</f>
        <v>8    Wirtschaftl. Unternehmen,  allg. Grund- und Sondervermögen</v>
      </c>
      <c r="F3085" s="41" t="str">
        <f>LEFT(tabDaten[[#This Row],[Gld]],2) &amp; "    " &amp;VLOOKUP((tabDaten[[#This Row],[MandNr]]&amp;"x"&amp;LEFT(tabDaten[[#This Row],[Gld]],2)),tabGliederung[],2,FALSE)</f>
        <v xml:space="preserve">88    allgemeines Grundvermögen </v>
      </c>
      <c r="G3085"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5" s="41" t="str">
        <f>LEFT(tabDaten[[#This Row],[Gld]],4) &amp; "    " &amp;VLOOKUP((tabDaten[[#This Row],[MandNr]]&amp;"x"&amp;LEFT(tabDaten[[#This Row],[Gld]],4)),tabGliederung[],2,FALSE)</f>
        <v xml:space="preserve">8810    Wohn- und Geschäftsgebäude </v>
      </c>
      <c r="I3085" s="41" t="str">
        <f>IF(OR(LEFT(tabDaten[[#This Row],[Grp]],1)*1=3,LEFT(tabDaten[[#This Row],[Grp]],1)*1=9),LEFT(tabDaten[[#This Row],[Grp]],2),LEFT(tabDaten[[#This Row],[Grp]],1))</f>
        <v>5</v>
      </c>
      <c r="J3085" s="41" t="str">
        <f>VLOOKUP(tabDaten[[#This Row],[GrpKurz]],tabGruppierung[],2,FALSE)</f>
        <v>A   Sächlicher Verwaltungs- und Betriebsaufwand</v>
      </c>
      <c r="K3085"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8810-540000/27    Babstadter Str. 39   </v>
      </c>
      <c r="L3085" s="42">
        <f>IF(OR(tabDaten[[#This Row],[art]]="00",tabDaten[[#This Row],[art]]="10"),tabDaten[[#This Row],[Plan]],tabDaten[[#This Row],[Plan]]*-1)</f>
        <v>0</v>
      </c>
      <c r="M3085" s="43">
        <f>IF(OR(tabDaten[[#This Row],[art]]="00",tabDaten[[#This Row],[art]]="10",tabDaten[[#This Row],[art]]="60",tabDaten[[#This Row],[art]]="70"),tabDaten[[#This Row],[Rechnung]],tabDaten[[#This Row],[Rechnung]]*-1)</f>
        <v>-7450.41</v>
      </c>
      <c r="N3085" s="44">
        <v>1</v>
      </c>
      <c r="O3085" s="45" t="s">
        <v>1336</v>
      </c>
      <c r="P3085" s="45" t="s">
        <v>1446</v>
      </c>
      <c r="Q3085" s="45" t="s">
        <v>1775</v>
      </c>
      <c r="R3085" s="45" t="s">
        <v>1085</v>
      </c>
      <c r="S3085" s="45" t="s">
        <v>1546</v>
      </c>
      <c r="T3085" s="45" t="s">
        <v>1975</v>
      </c>
      <c r="U3085" s="46">
        <v>0</v>
      </c>
      <c r="V3085" s="46">
        <v>7450.41</v>
      </c>
    </row>
    <row r="3086" spans="2:22" x14ac:dyDescent="0.2">
      <c r="B3086" s="41" t="str">
        <f>IF(tabDaten[[#This Row],[MandNr]]="","Fehler",IF(tabDaten[[#This Row],[MandNr]]=1,"1 Stadt Bad Rappenau","2 Eigenbetrieb Stadtenwässerung"))</f>
        <v>1 Stadt Bad Rappenau</v>
      </c>
      <c r="C3086" s="41" t="str">
        <f>IF(OR(tabDaten[[#This Row],[art]]="00",tabDaten[[#This Row],[art]]="01",tabDaten[[#This Row],[art]]="60",tabDaten[[#This Row],[art]]="61"),"0 Verwaltungshaushalt","1 Vermögenshaushalt")</f>
        <v>0 Verwaltungshaushalt</v>
      </c>
      <c r="D3086" s="41" t="str">
        <f>VLOOKUP(tabDaten[[#This Row],[art]],tabKontenart[],2,FALSE)</f>
        <v>01 Ausgaben VerwaltungsHH</v>
      </c>
      <c r="E3086" s="41" t="str">
        <f>LEFT(tabDaten[[#This Row],[Gld]],1) &amp; "    " &amp;VLOOKUP((tabDaten[[#This Row],[MandNr]]&amp;"x"&amp;LEFT(tabDaten[[#This Row],[Gld]],1)),tabGliederung[],2,FALSE)</f>
        <v>8    Wirtschaftl. Unternehmen,  allg. Grund- und Sondervermögen</v>
      </c>
      <c r="F3086" s="41" t="str">
        <f>LEFT(tabDaten[[#This Row],[Gld]],2) &amp; "    " &amp;VLOOKUP((tabDaten[[#This Row],[MandNr]]&amp;"x"&amp;LEFT(tabDaten[[#This Row],[Gld]],2)),tabGliederung[],2,FALSE)</f>
        <v xml:space="preserve">88    allgemeines Grundvermögen </v>
      </c>
      <c r="G3086"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6" s="41" t="str">
        <f>LEFT(tabDaten[[#This Row],[Gld]],4) &amp; "    " &amp;VLOOKUP((tabDaten[[#This Row],[MandNr]]&amp;"x"&amp;LEFT(tabDaten[[#This Row],[Gld]],4)),tabGliederung[],2,FALSE)</f>
        <v xml:space="preserve">8810    Wohn- und Geschäftsgebäude </v>
      </c>
      <c r="I3086" s="41" t="str">
        <f>IF(OR(LEFT(tabDaten[[#This Row],[Grp]],1)*1=3,LEFT(tabDaten[[#This Row],[Grp]],1)*1=9),LEFT(tabDaten[[#This Row],[Grp]],2),LEFT(tabDaten[[#This Row],[Grp]],1))</f>
        <v>5</v>
      </c>
      <c r="J3086" s="41" t="str">
        <f>VLOOKUP(tabDaten[[#This Row],[GrpKurz]],tabGruppierung[],2,FALSE)</f>
        <v>A   Sächlicher Verwaltungs- und Betriebsaufwand</v>
      </c>
      <c r="K3086"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8810-540000/29    Kirchplatz 24   </v>
      </c>
      <c r="L3086" s="42">
        <f>IF(OR(tabDaten[[#This Row],[art]]="00",tabDaten[[#This Row],[art]]="10"),tabDaten[[#This Row],[Plan]],tabDaten[[#This Row],[Plan]]*-1)</f>
        <v>0</v>
      </c>
      <c r="M3086" s="43">
        <f>IF(OR(tabDaten[[#This Row],[art]]="00",tabDaten[[#This Row],[art]]="10",tabDaten[[#This Row],[art]]="60",tabDaten[[#This Row],[art]]="70"),tabDaten[[#This Row],[Rechnung]],tabDaten[[#This Row],[Rechnung]]*-1)</f>
        <v>-11189.99</v>
      </c>
      <c r="N3086" s="44">
        <v>1</v>
      </c>
      <c r="O3086" s="45" t="s">
        <v>1336</v>
      </c>
      <c r="P3086" s="45" t="s">
        <v>1446</v>
      </c>
      <c r="Q3086" s="45" t="s">
        <v>1775</v>
      </c>
      <c r="R3086" s="45" t="s">
        <v>1099</v>
      </c>
      <c r="S3086" s="45" t="s">
        <v>1546</v>
      </c>
      <c r="T3086" s="45" t="s">
        <v>2285</v>
      </c>
      <c r="U3086" s="46">
        <v>0</v>
      </c>
      <c r="V3086" s="46">
        <v>11189.99</v>
      </c>
    </row>
    <row r="3087" spans="2:22" x14ac:dyDescent="0.2">
      <c r="B3087" s="41" t="str">
        <f>IF(tabDaten[[#This Row],[MandNr]]="","Fehler",IF(tabDaten[[#This Row],[MandNr]]=1,"1 Stadt Bad Rappenau","2 Eigenbetrieb Stadtenwässerung"))</f>
        <v>1 Stadt Bad Rappenau</v>
      </c>
      <c r="C3087" s="41" t="str">
        <f>IF(OR(tabDaten[[#This Row],[art]]="00",tabDaten[[#This Row],[art]]="01",tabDaten[[#This Row],[art]]="60",tabDaten[[#This Row],[art]]="61"),"0 Verwaltungshaushalt","1 Vermögenshaushalt")</f>
        <v>0 Verwaltungshaushalt</v>
      </c>
      <c r="D3087" s="41" t="str">
        <f>VLOOKUP(tabDaten[[#This Row],[art]],tabKontenart[],2,FALSE)</f>
        <v>01 Ausgaben VerwaltungsHH</v>
      </c>
      <c r="E3087" s="41" t="str">
        <f>LEFT(tabDaten[[#This Row],[Gld]],1) &amp; "    " &amp;VLOOKUP((tabDaten[[#This Row],[MandNr]]&amp;"x"&amp;LEFT(tabDaten[[#This Row],[Gld]],1)),tabGliederung[],2,FALSE)</f>
        <v>8    Wirtschaftl. Unternehmen,  allg. Grund- und Sondervermögen</v>
      </c>
      <c r="F3087" s="41" t="str">
        <f>LEFT(tabDaten[[#This Row],[Gld]],2) &amp; "    " &amp;VLOOKUP((tabDaten[[#This Row],[MandNr]]&amp;"x"&amp;LEFT(tabDaten[[#This Row],[Gld]],2)),tabGliederung[],2,FALSE)</f>
        <v xml:space="preserve">88    allgemeines Grundvermögen </v>
      </c>
      <c r="G3087"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7" s="41" t="str">
        <f>LEFT(tabDaten[[#This Row],[Gld]],4) &amp; "    " &amp;VLOOKUP((tabDaten[[#This Row],[MandNr]]&amp;"x"&amp;LEFT(tabDaten[[#This Row],[Gld]],4)),tabGliederung[],2,FALSE)</f>
        <v xml:space="preserve">8810    Wohn- und Geschäftsgebäude </v>
      </c>
      <c r="I3087" s="41" t="str">
        <f>IF(OR(LEFT(tabDaten[[#This Row],[Grp]],1)*1=3,LEFT(tabDaten[[#This Row],[Grp]],1)*1=9),LEFT(tabDaten[[#This Row],[Grp]],2),LEFT(tabDaten[[#This Row],[Grp]],1))</f>
        <v>5</v>
      </c>
      <c r="J3087" s="41" t="str">
        <f>VLOOKUP(tabDaten[[#This Row],[GrpKurz]],tabGruppierung[],2,FALSE)</f>
        <v>A   Sächlicher Verwaltungs- und Betriebsaufwand</v>
      </c>
      <c r="K3087"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8810-540000/30    Adersbacher Str. 22   </v>
      </c>
      <c r="L3087" s="42">
        <f>IF(OR(tabDaten[[#This Row],[art]]="00",tabDaten[[#This Row],[art]]="10"),tabDaten[[#This Row],[Plan]],tabDaten[[#This Row],[Plan]]*-1)</f>
        <v>0</v>
      </c>
      <c r="M3087" s="43">
        <f>IF(OR(tabDaten[[#This Row],[art]]="00",tabDaten[[#This Row],[art]]="10",tabDaten[[#This Row],[art]]="60",tabDaten[[#This Row],[art]]="70"),tabDaten[[#This Row],[Rechnung]],tabDaten[[#This Row],[Rechnung]]*-1)</f>
        <v>-675.22</v>
      </c>
      <c r="N3087" s="44">
        <v>1</v>
      </c>
      <c r="O3087" s="45" t="s">
        <v>1336</v>
      </c>
      <c r="P3087" s="45" t="s">
        <v>1446</v>
      </c>
      <c r="Q3087" s="45" t="s">
        <v>1775</v>
      </c>
      <c r="R3087" s="45" t="s">
        <v>1111</v>
      </c>
      <c r="S3087" s="45" t="s">
        <v>1546</v>
      </c>
      <c r="T3087" s="45" t="s">
        <v>1976</v>
      </c>
      <c r="U3087" s="46">
        <v>0</v>
      </c>
      <c r="V3087" s="46">
        <v>675.22</v>
      </c>
    </row>
    <row r="3088" spans="2:22" x14ac:dyDescent="0.2">
      <c r="B3088" s="41" t="str">
        <f>IF(tabDaten[[#This Row],[MandNr]]="","Fehler",IF(tabDaten[[#This Row],[MandNr]]=1,"1 Stadt Bad Rappenau","2 Eigenbetrieb Stadtenwässerung"))</f>
        <v>1 Stadt Bad Rappenau</v>
      </c>
      <c r="C3088" s="41" t="str">
        <f>IF(OR(tabDaten[[#This Row],[art]]="00",tabDaten[[#This Row],[art]]="01",tabDaten[[#This Row],[art]]="60",tabDaten[[#This Row],[art]]="61"),"0 Verwaltungshaushalt","1 Vermögenshaushalt")</f>
        <v>0 Verwaltungshaushalt</v>
      </c>
      <c r="D3088" s="41" t="str">
        <f>VLOOKUP(tabDaten[[#This Row],[art]],tabKontenart[],2,FALSE)</f>
        <v>01 Ausgaben VerwaltungsHH</v>
      </c>
      <c r="E3088" s="41" t="str">
        <f>LEFT(tabDaten[[#This Row],[Gld]],1) &amp; "    " &amp;VLOOKUP((tabDaten[[#This Row],[MandNr]]&amp;"x"&amp;LEFT(tabDaten[[#This Row],[Gld]],1)),tabGliederung[],2,FALSE)</f>
        <v>8    Wirtschaftl. Unternehmen,  allg. Grund- und Sondervermögen</v>
      </c>
      <c r="F3088" s="41" t="str">
        <f>LEFT(tabDaten[[#This Row],[Gld]],2) &amp; "    " &amp;VLOOKUP((tabDaten[[#This Row],[MandNr]]&amp;"x"&amp;LEFT(tabDaten[[#This Row],[Gld]],2)),tabGliederung[],2,FALSE)</f>
        <v xml:space="preserve">88    allgemeines Grundvermögen </v>
      </c>
      <c r="G3088"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8" s="41" t="str">
        <f>LEFT(tabDaten[[#This Row],[Gld]],4) &amp; "    " &amp;VLOOKUP((tabDaten[[#This Row],[MandNr]]&amp;"x"&amp;LEFT(tabDaten[[#This Row],[Gld]],4)),tabGliederung[],2,FALSE)</f>
        <v xml:space="preserve">8810    Wohn- und Geschäftsgebäude </v>
      </c>
      <c r="I3088" s="41" t="str">
        <f>IF(OR(LEFT(tabDaten[[#This Row],[Grp]],1)*1=3,LEFT(tabDaten[[#This Row],[Grp]],1)*1=9),LEFT(tabDaten[[#This Row],[Grp]],2),LEFT(tabDaten[[#This Row],[Grp]],1))</f>
        <v>5</v>
      </c>
      <c r="J3088" s="41" t="str">
        <f>VLOOKUP(tabDaten[[#This Row],[GrpKurz]],tabGruppierung[],2,FALSE)</f>
        <v>A   Sächlicher Verwaltungs- und Betriebsaufwand</v>
      </c>
      <c r="K3088"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8810-540000/31    Adersbacher Str. 26   </v>
      </c>
      <c r="L3088" s="42">
        <f>IF(OR(tabDaten[[#This Row],[art]]="00",tabDaten[[#This Row],[art]]="10"),tabDaten[[#This Row],[Plan]],tabDaten[[#This Row],[Plan]]*-1)</f>
        <v>0</v>
      </c>
      <c r="M3088" s="43">
        <f>IF(OR(tabDaten[[#This Row],[art]]="00",tabDaten[[#This Row],[art]]="10",tabDaten[[#This Row],[art]]="60",tabDaten[[#This Row],[art]]="70"),tabDaten[[#This Row],[Rechnung]],tabDaten[[#This Row],[Rechnung]]*-1)</f>
        <v>-435.63</v>
      </c>
      <c r="N3088" s="44">
        <v>1</v>
      </c>
      <c r="O3088" s="45" t="s">
        <v>1336</v>
      </c>
      <c r="P3088" s="45" t="s">
        <v>1446</v>
      </c>
      <c r="Q3088" s="45" t="s">
        <v>1775</v>
      </c>
      <c r="R3088" s="45" t="s">
        <v>1112</v>
      </c>
      <c r="S3088" s="45" t="s">
        <v>1546</v>
      </c>
      <c r="T3088" s="45" t="s">
        <v>1977</v>
      </c>
      <c r="U3088" s="46">
        <v>0</v>
      </c>
      <c r="V3088" s="46">
        <v>435.63</v>
      </c>
    </row>
    <row r="3089" spans="2:22" x14ac:dyDescent="0.2">
      <c r="B3089" s="41" t="str">
        <f>IF(tabDaten[[#This Row],[MandNr]]="","Fehler",IF(tabDaten[[#This Row],[MandNr]]=1,"1 Stadt Bad Rappenau","2 Eigenbetrieb Stadtenwässerung"))</f>
        <v>1 Stadt Bad Rappenau</v>
      </c>
      <c r="C3089" s="41" t="str">
        <f>IF(OR(tabDaten[[#This Row],[art]]="00",tabDaten[[#This Row],[art]]="01",tabDaten[[#This Row],[art]]="60",tabDaten[[#This Row],[art]]="61"),"0 Verwaltungshaushalt","1 Vermögenshaushalt")</f>
        <v>0 Verwaltungshaushalt</v>
      </c>
      <c r="D3089" s="41" t="str">
        <f>VLOOKUP(tabDaten[[#This Row],[art]],tabKontenart[],2,FALSE)</f>
        <v>01 Ausgaben VerwaltungsHH</v>
      </c>
      <c r="E3089" s="41" t="str">
        <f>LEFT(tabDaten[[#This Row],[Gld]],1) &amp; "    " &amp;VLOOKUP((tabDaten[[#This Row],[MandNr]]&amp;"x"&amp;LEFT(tabDaten[[#This Row],[Gld]],1)),tabGliederung[],2,FALSE)</f>
        <v>8    Wirtschaftl. Unternehmen,  allg. Grund- und Sondervermögen</v>
      </c>
      <c r="F3089" s="41" t="str">
        <f>LEFT(tabDaten[[#This Row],[Gld]],2) &amp; "    " &amp;VLOOKUP((tabDaten[[#This Row],[MandNr]]&amp;"x"&amp;LEFT(tabDaten[[#This Row],[Gld]],2)),tabGliederung[],2,FALSE)</f>
        <v xml:space="preserve">88    allgemeines Grundvermögen </v>
      </c>
      <c r="G3089"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89" s="41" t="str">
        <f>LEFT(tabDaten[[#This Row],[Gld]],4) &amp; "    " &amp;VLOOKUP((tabDaten[[#This Row],[MandNr]]&amp;"x"&amp;LEFT(tabDaten[[#This Row],[Gld]],4)),tabGliederung[],2,FALSE)</f>
        <v xml:space="preserve">8810    Wohn- und Geschäftsgebäude </v>
      </c>
      <c r="I3089" s="41" t="str">
        <f>IF(OR(LEFT(tabDaten[[#This Row],[Grp]],1)*1=3,LEFT(tabDaten[[#This Row],[Grp]],1)*1=9),LEFT(tabDaten[[#This Row],[Grp]],2),LEFT(tabDaten[[#This Row],[Grp]],1))</f>
        <v>5</v>
      </c>
      <c r="J3089" s="41" t="str">
        <f>VLOOKUP(tabDaten[[#This Row],[GrpKurz]],tabGruppierung[],2,FALSE)</f>
        <v>A   Sächlicher Verwaltungs- und Betriebsaufwand</v>
      </c>
      <c r="K3089"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8810-540000/32    Dammstr. 19   </v>
      </c>
      <c r="L3089" s="42">
        <f>IF(OR(tabDaten[[#This Row],[art]]="00",tabDaten[[#This Row],[art]]="10"),tabDaten[[#This Row],[Plan]],tabDaten[[#This Row],[Plan]]*-1)</f>
        <v>0</v>
      </c>
      <c r="M3089" s="43">
        <f>IF(OR(tabDaten[[#This Row],[art]]="00",tabDaten[[#This Row],[art]]="10",tabDaten[[#This Row],[art]]="60",tabDaten[[#This Row],[art]]="70"),tabDaten[[#This Row],[Rechnung]],tabDaten[[#This Row],[Rechnung]]*-1)</f>
        <v>-2127.12</v>
      </c>
      <c r="N3089" s="44">
        <v>1</v>
      </c>
      <c r="O3089" s="45" t="s">
        <v>1336</v>
      </c>
      <c r="P3089" s="45" t="s">
        <v>1446</v>
      </c>
      <c r="Q3089" s="45" t="s">
        <v>1775</v>
      </c>
      <c r="R3089" s="45" t="s">
        <v>1115</v>
      </c>
      <c r="S3089" s="45" t="s">
        <v>1546</v>
      </c>
      <c r="T3089" s="45" t="s">
        <v>1978</v>
      </c>
      <c r="U3089" s="46">
        <v>0</v>
      </c>
      <c r="V3089" s="46">
        <v>2127.12</v>
      </c>
    </row>
    <row r="3090" spans="2:22" x14ac:dyDescent="0.2">
      <c r="B3090" s="41" t="str">
        <f>IF(tabDaten[[#This Row],[MandNr]]="","Fehler",IF(tabDaten[[#This Row],[MandNr]]=1,"1 Stadt Bad Rappenau","2 Eigenbetrieb Stadtenwässerung"))</f>
        <v>1 Stadt Bad Rappenau</v>
      </c>
      <c r="C3090" s="41" t="str">
        <f>IF(OR(tabDaten[[#This Row],[art]]="00",tabDaten[[#This Row],[art]]="01",tabDaten[[#This Row],[art]]="60",tabDaten[[#This Row],[art]]="61"),"0 Verwaltungshaushalt","1 Vermögenshaushalt")</f>
        <v>0 Verwaltungshaushalt</v>
      </c>
      <c r="D3090" s="41" t="str">
        <f>VLOOKUP(tabDaten[[#This Row],[art]],tabKontenart[],2,FALSE)</f>
        <v>01 Ausgaben VerwaltungsHH</v>
      </c>
      <c r="E3090" s="41" t="str">
        <f>LEFT(tabDaten[[#This Row],[Gld]],1) &amp; "    " &amp;VLOOKUP((tabDaten[[#This Row],[MandNr]]&amp;"x"&amp;LEFT(tabDaten[[#This Row],[Gld]],1)),tabGliederung[],2,FALSE)</f>
        <v>8    Wirtschaftl. Unternehmen,  allg. Grund- und Sondervermögen</v>
      </c>
      <c r="F3090" s="41" t="str">
        <f>LEFT(tabDaten[[#This Row],[Gld]],2) &amp; "    " &amp;VLOOKUP((tabDaten[[#This Row],[MandNr]]&amp;"x"&amp;LEFT(tabDaten[[#This Row],[Gld]],2)),tabGliederung[],2,FALSE)</f>
        <v xml:space="preserve">88    allgemeines Grundvermögen </v>
      </c>
      <c r="G3090"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0" s="41" t="str">
        <f>LEFT(tabDaten[[#This Row],[Gld]],4) &amp; "    " &amp;VLOOKUP((tabDaten[[#This Row],[MandNr]]&amp;"x"&amp;LEFT(tabDaten[[#This Row],[Gld]],4)),tabGliederung[],2,FALSE)</f>
        <v xml:space="preserve">8810    Wohn- und Geschäftsgebäude </v>
      </c>
      <c r="I3090" s="41" t="str">
        <f>IF(OR(LEFT(tabDaten[[#This Row],[Grp]],1)*1=3,LEFT(tabDaten[[#This Row],[Grp]],1)*1=9),LEFT(tabDaten[[#This Row],[Grp]],2),LEFT(tabDaten[[#This Row],[Grp]],1))</f>
        <v>5</v>
      </c>
      <c r="J3090" s="41" t="str">
        <f>VLOOKUP(tabDaten[[#This Row],[GrpKurz]],tabGruppierung[],2,FALSE)</f>
        <v>A   Sächlicher Verwaltungs- und Betriebsaufwand</v>
      </c>
      <c r="K3090"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8810-540000/33    Linsenbergstr. 9   </v>
      </c>
      <c r="L3090" s="42">
        <f>IF(OR(tabDaten[[#This Row],[art]]="00",tabDaten[[#This Row],[art]]="10"),tabDaten[[#This Row],[Plan]],tabDaten[[#This Row],[Plan]]*-1)</f>
        <v>0</v>
      </c>
      <c r="M3090" s="43">
        <f>IF(OR(tabDaten[[#This Row],[art]]="00",tabDaten[[#This Row],[art]]="10",tabDaten[[#This Row],[art]]="60",tabDaten[[#This Row],[art]]="70"),tabDaten[[#This Row],[Rechnung]],tabDaten[[#This Row],[Rechnung]]*-1)</f>
        <v>-813.46</v>
      </c>
      <c r="N3090" s="44">
        <v>1</v>
      </c>
      <c r="O3090" s="45" t="s">
        <v>1336</v>
      </c>
      <c r="P3090" s="45" t="s">
        <v>1446</v>
      </c>
      <c r="Q3090" s="45" t="s">
        <v>1775</v>
      </c>
      <c r="R3090" s="45" t="s">
        <v>1121</v>
      </c>
      <c r="S3090" s="45" t="s">
        <v>1546</v>
      </c>
      <c r="T3090" s="45" t="s">
        <v>1979</v>
      </c>
      <c r="U3090" s="46">
        <v>0</v>
      </c>
      <c r="V3090" s="46">
        <v>813.46</v>
      </c>
    </row>
    <row r="3091" spans="2:22" x14ac:dyDescent="0.2">
      <c r="B3091" s="41" t="str">
        <f>IF(tabDaten[[#This Row],[MandNr]]="","Fehler",IF(tabDaten[[#This Row],[MandNr]]=1,"1 Stadt Bad Rappenau","2 Eigenbetrieb Stadtenwässerung"))</f>
        <v>1 Stadt Bad Rappenau</v>
      </c>
      <c r="C3091" s="41" t="str">
        <f>IF(OR(tabDaten[[#This Row],[art]]="00",tabDaten[[#This Row],[art]]="01",tabDaten[[#This Row],[art]]="60",tabDaten[[#This Row],[art]]="61"),"0 Verwaltungshaushalt","1 Vermögenshaushalt")</f>
        <v>0 Verwaltungshaushalt</v>
      </c>
      <c r="D3091" s="41" t="str">
        <f>VLOOKUP(tabDaten[[#This Row],[art]],tabKontenart[],2,FALSE)</f>
        <v>01 Ausgaben VerwaltungsHH</v>
      </c>
      <c r="E3091" s="41" t="str">
        <f>LEFT(tabDaten[[#This Row],[Gld]],1) &amp; "    " &amp;VLOOKUP((tabDaten[[#This Row],[MandNr]]&amp;"x"&amp;LEFT(tabDaten[[#This Row],[Gld]],1)),tabGliederung[],2,FALSE)</f>
        <v>8    Wirtschaftl. Unternehmen,  allg. Grund- und Sondervermögen</v>
      </c>
      <c r="F3091" s="41" t="str">
        <f>LEFT(tabDaten[[#This Row],[Gld]],2) &amp; "    " &amp;VLOOKUP((tabDaten[[#This Row],[MandNr]]&amp;"x"&amp;LEFT(tabDaten[[#This Row],[Gld]],2)),tabGliederung[],2,FALSE)</f>
        <v xml:space="preserve">88    allgemeines Grundvermögen </v>
      </c>
      <c r="G3091"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1" s="41" t="str">
        <f>LEFT(tabDaten[[#This Row],[Gld]],4) &amp; "    " &amp;VLOOKUP((tabDaten[[#This Row],[MandNr]]&amp;"x"&amp;LEFT(tabDaten[[#This Row],[Gld]],4)),tabGliederung[],2,FALSE)</f>
        <v xml:space="preserve">8810    Wohn- und Geschäftsgebäude </v>
      </c>
      <c r="I3091" s="41" t="str">
        <f>IF(OR(LEFT(tabDaten[[#This Row],[Grp]],1)*1=3,LEFT(tabDaten[[#This Row],[Grp]],1)*1=9),LEFT(tabDaten[[#This Row],[Grp]],2),LEFT(tabDaten[[#This Row],[Grp]],1))</f>
        <v>5</v>
      </c>
      <c r="J3091" s="41" t="str">
        <f>VLOOKUP(tabDaten[[#This Row],[GrpKurz]],tabGruppierung[],2,FALSE)</f>
        <v>A   Sächlicher Verwaltungs- und Betriebsaufwand</v>
      </c>
      <c r="K3091"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8810-540000/36    Saline 1 + 3   </v>
      </c>
      <c r="L3091" s="42">
        <f>IF(OR(tabDaten[[#This Row],[art]]="00",tabDaten[[#This Row],[art]]="10"),tabDaten[[#This Row],[Plan]],tabDaten[[#This Row],[Plan]]*-1)</f>
        <v>0</v>
      </c>
      <c r="M3091" s="43">
        <f>IF(OR(tabDaten[[#This Row],[art]]="00",tabDaten[[#This Row],[art]]="10",tabDaten[[#This Row],[art]]="60",tabDaten[[#This Row],[art]]="70"),tabDaten[[#This Row],[Rechnung]],tabDaten[[#This Row],[Rechnung]]*-1)</f>
        <v>-17402.43</v>
      </c>
      <c r="N3091" s="44">
        <v>1</v>
      </c>
      <c r="O3091" s="45" t="s">
        <v>1336</v>
      </c>
      <c r="P3091" s="45" t="s">
        <v>1446</v>
      </c>
      <c r="Q3091" s="45" t="s">
        <v>1775</v>
      </c>
      <c r="R3091" s="45" t="s">
        <v>1138</v>
      </c>
      <c r="S3091" s="45" t="s">
        <v>1546</v>
      </c>
      <c r="T3091" s="45" t="s">
        <v>1980</v>
      </c>
      <c r="U3091" s="46">
        <v>0</v>
      </c>
      <c r="V3091" s="46">
        <v>17402.43</v>
      </c>
    </row>
    <row r="3092" spans="2:22" x14ac:dyDescent="0.2">
      <c r="B3092" s="41" t="str">
        <f>IF(tabDaten[[#This Row],[MandNr]]="","Fehler",IF(tabDaten[[#This Row],[MandNr]]=1,"1 Stadt Bad Rappenau","2 Eigenbetrieb Stadtenwässerung"))</f>
        <v>1 Stadt Bad Rappenau</v>
      </c>
      <c r="C3092" s="41" t="str">
        <f>IF(OR(tabDaten[[#This Row],[art]]="00",tabDaten[[#This Row],[art]]="01",tabDaten[[#This Row],[art]]="60",tabDaten[[#This Row],[art]]="61"),"0 Verwaltungshaushalt","1 Vermögenshaushalt")</f>
        <v>0 Verwaltungshaushalt</v>
      </c>
      <c r="D3092" s="41" t="str">
        <f>VLOOKUP(tabDaten[[#This Row],[art]],tabKontenart[],2,FALSE)</f>
        <v>01 Ausgaben VerwaltungsHH</v>
      </c>
      <c r="E3092" s="41" t="str">
        <f>LEFT(tabDaten[[#This Row],[Gld]],1) &amp; "    " &amp;VLOOKUP((tabDaten[[#This Row],[MandNr]]&amp;"x"&amp;LEFT(tabDaten[[#This Row],[Gld]],1)),tabGliederung[],2,FALSE)</f>
        <v>8    Wirtschaftl. Unternehmen,  allg. Grund- und Sondervermögen</v>
      </c>
      <c r="F3092" s="41" t="str">
        <f>LEFT(tabDaten[[#This Row],[Gld]],2) &amp; "    " &amp;VLOOKUP((tabDaten[[#This Row],[MandNr]]&amp;"x"&amp;LEFT(tabDaten[[#This Row],[Gld]],2)),tabGliederung[],2,FALSE)</f>
        <v xml:space="preserve">88    allgemeines Grundvermögen </v>
      </c>
      <c r="G3092"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2" s="41" t="str">
        <f>LEFT(tabDaten[[#This Row],[Gld]],4) &amp; "    " &amp;VLOOKUP((tabDaten[[#This Row],[MandNr]]&amp;"x"&amp;LEFT(tabDaten[[#This Row],[Gld]],4)),tabGliederung[],2,FALSE)</f>
        <v xml:space="preserve">8810    Wohn- und Geschäftsgebäude </v>
      </c>
      <c r="I3092" s="41" t="str">
        <f>IF(OR(LEFT(tabDaten[[#This Row],[Grp]],1)*1=3,LEFT(tabDaten[[#This Row],[Grp]],1)*1=9),LEFT(tabDaten[[#This Row],[Grp]],2),LEFT(tabDaten[[#This Row],[Grp]],1))</f>
        <v>5</v>
      </c>
      <c r="J3092" s="41" t="str">
        <f>VLOOKUP(tabDaten[[#This Row],[GrpKurz]],tabGruppierung[],2,FALSE)</f>
        <v>A   Sächlicher Verwaltungs- und Betriebsaufwand</v>
      </c>
      <c r="K3092"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8810-540000/37    Saline 4   </v>
      </c>
      <c r="L3092" s="42">
        <f>IF(OR(tabDaten[[#This Row],[art]]="00",tabDaten[[#This Row],[art]]="10"),tabDaten[[#This Row],[Plan]],tabDaten[[#This Row],[Plan]]*-1)</f>
        <v>0</v>
      </c>
      <c r="M3092" s="43">
        <f>IF(OR(tabDaten[[#This Row],[art]]="00",tabDaten[[#This Row],[art]]="10",tabDaten[[#This Row],[art]]="60",tabDaten[[#This Row],[art]]="70"),tabDaten[[#This Row],[Rechnung]],tabDaten[[#This Row],[Rechnung]]*-1)</f>
        <v>-4698.8999999999996</v>
      </c>
      <c r="N3092" s="44">
        <v>1</v>
      </c>
      <c r="O3092" s="45" t="s">
        <v>1336</v>
      </c>
      <c r="P3092" s="45" t="s">
        <v>1446</v>
      </c>
      <c r="Q3092" s="45" t="s">
        <v>1775</v>
      </c>
      <c r="R3092" s="45" t="s">
        <v>1142</v>
      </c>
      <c r="S3092" s="45" t="s">
        <v>1546</v>
      </c>
      <c r="T3092" s="45" t="s">
        <v>1981</v>
      </c>
      <c r="U3092" s="46">
        <v>0</v>
      </c>
      <c r="V3092" s="46">
        <v>4698.8999999999996</v>
      </c>
    </row>
    <row r="3093" spans="2:22" x14ac:dyDescent="0.2">
      <c r="B3093" s="41" t="str">
        <f>IF(tabDaten[[#This Row],[MandNr]]="","Fehler",IF(tabDaten[[#This Row],[MandNr]]=1,"1 Stadt Bad Rappenau","2 Eigenbetrieb Stadtenwässerung"))</f>
        <v>1 Stadt Bad Rappenau</v>
      </c>
      <c r="C3093" s="41" t="str">
        <f>IF(OR(tabDaten[[#This Row],[art]]="00",tabDaten[[#This Row],[art]]="01",tabDaten[[#This Row],[art]]="60",tabDaten[[#This Row],[art]]="61"),"0 Verwaltungshaushalt","1 Vermögenshaushalt")</f>
        <v>0 Verwaltungshaushalt</v>
      </c>
      <c r="D3093" s="41" t="str">
        <f>VLOOKUP(tabDaten[[#This Row],[art]],tabKontenart[],2,FALSE)</f>
        <v>01 Ausgaben VerwaltungsHH</v>
      </c>
      <c r="E3093" s="41" t="str">
        <f>LEFT(tabDaten[[#This Row],[Gld]],1) &amp; "    " &amp;VLOOKUP((tabDaten[[#This Row],[MandNr]]&amp;"x"&amp;LEFT(tabDaten[[#This Row],[Gld]],1)),tabGliederung[],2,FALSE)</f>
        <v>8    Wirtschaftl. Unternehmen,  allg. Grund- und Sondervermögen</v>
      </c>
      <c r="F3093" s="41" t="str">
        <f>LEFT(tabDaten[[#This Row],[Gld]],2) &amp; "    " &amp;VLOOKUP((tabDaten[[#This Row],[MandNr]]&amp;"x"&amp;LEFT(tabDaten[[#This Row],[Gld]],2)),tabGliederung[],2,FALSE)</f>
        <v xml:space="preserve">88    allgemeines Grundvermögen </v>
      </c>
      <c r="G3093"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3" s="41" t="str">
        <f>LEFT(tabDaten[[#This Row],[Gld]],4) &amp; "    " &amp;VLOOKUP((tabDaten[[#This Row],[MandNr]]&amp;"x"&amp;LEFT(tabDaten[[#This Row],[Gld]],4)),tabGliederung[],2,FALSE)</f>
        <v xml:space="preserve">8810    Wohn- und Geschäftsgebäude </v>
      </c>
      <c r="I3093" s="41" t="str">
        <f>IF(OR(LEFT(tabDaten[[#This Row],[Grp]],1)*1=3,LEFT(tabDaten[[#This Row],[Grp]],1)*1=9),LEFT(tabDaten[[#This Row],[Grp]],2),LEFT(tabDaten[[#This Row],[Grp]],1))</f>
        <v>5</v>
      </c>
      <c r="J3093" s="41" t="str">
        <f>VLOOKUP(tabDaten[[#This Row],[GrpKurz]],tabGruppierung[],2,FALSE)</f>
        <v>A   Sächlicher Verwaltungs- und Betriebsaufwand</v>
      </c>
      <c r="K3093"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8810-540000/38    Saline 5   </v>
      </c>
      <c r="L3093" s="42">
        <f>IF(OR(tabDaten[[#This Row],[art]]="00",tabDaten[[#This Row],[art]]="10"),tabDaten[[#This Row],[Plan]],tabDaten[[#This Row],[Plan]]*-1)</f>
        <v>0</v>
      </c>
      <c r="M3093" s="43">
        <f>IF(OR(tabDaten[[#This Row],[art]]="00",tabDaten[[#This Row],[art]]="10",tabDaten[[#This Row],[art]]="60",tabDaten[[#This Row],[art]]="70"),tabDaten[[#This Row],[Rechnung]],tabDaten[[#This Row],[Rechnung]]*-1)</f>
        <v>-5513.14</v>
      </c>
      <c r="N3093" s="44">
        <v>1</v>
      </c>
      <c r="O3093" s="45" t="s">
        <v>1336</v>
      </c>
      <c r="P3093" s="45" t="s">
        <v>1446</v>
      </c>
      <c r="Q3093" s="45" t="s">
        <v>1775</v>
      </c>
      <c r="R3093" s="45" t="s">
        <v>1982</v>
      </c>
      <c r="S3093" s="45" t="s">
        <v>1546</v>
      </c>
      <c r="T3093" s="45" t="s">
        <v>1983</v>
      </c>
      <c r="U3093" s="46">
        <v>0</v>
      </c>
      <c r="V3093" s="46">
        <v>5513.14</v>
      </c>
    </row>
    <row r="3094" spans="2:22" x14ac:dyDescent="0.2">
      <c r="B3094" s="41" t="str">
        <f>IF(tabDaten[[#This Row],[MandNr]]="","Fehler",IF(tabDaten[[#This Row],[MandNr]]=1,"1 Stadt Bad Rappenau","2 Eigenbetrieb Stadtenwässerung"))</f>
        <v>1 Stadt Bad Rappenau</v>
      </c>
      <c r="C3094" s="41" t="str">
        <f>IF(OR(tabDaten[[#This Row],[art]]="00",tabDaten[[#This Row],[art]]="01",tabDaten[[#This Row],[art]]="60",tabDaten[[#This Row],[art]]="61"),"0 Verwaltungshaushalt","1 Vermögenshaushalt")</f>
        <v>0 Verwaltungshaushalt</v>
      </c>
      <c r="D3094" s="41" t="str">
        <f>VLOOKUP(tabDaten[[#This Row],[art]],tabKontenart[],2,FALSE)</f>
        <v>01 Ausgaben VerwaltungsHH</v>
      </c>
      <c r="E3094" s="41" t="str">
        <f>LEFT(tabDaten[[#This Row],[Gld]],1) &amp; "    " &amp;VLOOKUP((tabDaten[[#This Row],[MandNr]]&amp;"x"&amp;LEFT(tabDaten[[#This Row],[Gld]],1)),tabGliederung[],2,FALSE)</f>
        <v>8    Wirtschaftl. Unternehmen,  allg. Grund- und Sondervermögen</v>
      </c>
      <c r="F3094" s="41" t="str">
        <f>LEFT(tabDaten[[#This Row],[Gld]],2) &amp; "    " &amp;VLOOKUP((tabDaten[[#This Row],[MandNr]]&amp;"x"&amp;LEFT(tabDaten[[#This Row],[Gld]],2)),tabGliederung[],2,FALSE)</f>
        <v xml:space="preserve">88    allgemeines Grundvermögen </v>
      </c>
      <c r="G3094"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4" s="41" t="str">
        <f>LEFT(tabDaten[[#This Row],[Gld]],4) &amp; "    " &amp;VLOOKUP((tabDaten[[#This Row],[MandNr]]&amp;"x"&amp;LEFT(tabDaten[[#This Row],[Gld]],4)),tabGliederung[],2,FALSE)</f>
        <v xml:space="preserve">8810    Wohn- und Geschäftsgebäude </v>
      </c>
      <c r="I3094" s="41" t="str">
        <f>IF(OR(LEFT(tabDaten[[#This Row],[Grp]],1)*1=3,LEFT(tabDaten[[#This Row],[Grp]],1)*1=9),LEFT(tabDaten[[#This Row],[Grp]],2),LEFT(tabDaten[[#This Row],[Grp]],1))</f>
        <v>5</v>
      </c>
      <c r="J3094" s="41" t="str">
        <f>VLOOKUP(tabDaten[[#This Row],[GrpKurz]],tabGruppierung[],2,FALSE)</f>
        <v>A   Sächlicher Verwaltungs- und Betriebsaufwand</v>
      </c>
      <c r="K3094"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8810-540000/39    Ehrenbergstr. 21 (Bürgerverein)   </v>
      </c>
      <c r="L3094" s="42">
        <f>IF(OR(tabDaten[[#This Row],[art]]="00",tabDaten[[#This Row],[art]]="10"),tabDaten[[#This Row],[Plan]],tabDaten[[#This Row],[Plan]]*-1)</f>
        <v>0</v>
      </c>
      <c r="M3094" s="43">
        <f>IF(OR(tabDaten[[#This Row],[art]]="00",tabDaten[[#This Row],[art]]="10",tabDaten[[#This Row],[art]]="60",tabDaten[[#This Row],[art]]="70"),tabDaten[[#This Row],[Rechnung]],tabDaten[[#This Row],[Rechnung]]*-1)</f>
        <v>-316.52999999999997</v>
      </c>
      <c r="N3094" s="44">
        <v>1</v>
      </c>
      <c r="O3094" s="45" t="s">
        <v>1336</v>
      </c>
      <c r="P3094" s="45" t="s">
        <v>1446</v>
      </c>
      <c r="Q3094" s="45" t="s">
        <v>1775</v>
      </c>
      <c r="R3094" s="45" t="s">
        <v>2287</v>
      </c>
      <c r="S3094" s="45" t="s">
        <v>1546</v>
      </c>
      <c r="T3094" s="45" t="s">
        <v>2288</v>
      </c>
      <c r="U3094" s="46">
        <v>0</v>
      </c>
      <c r="V3094" s="46">
        <v>316.52999999999997</v>
      </c>
    </row>
    <row r="3095" spans="2:22" x14ac:dyDescent="0.2">
      <c r="B3095" s="41" t="str">
        <f>IF(tabDaten[[#This Row],[MandNr]]="","Fehler",IF(tabDaten[[#This Row],[MandNr]]=1,"1 Stadt Bad Rappenau","2 Eigenbetrieb Stadtenwässerung"))</f>
        <v>1 Stadt Bad Rappenau</v>
      </c>
      <c r="C3095" s="41" t="str">
        <f>IF(OR(tabDaten[[#This Row],[art]]="00",tabDaten[[#This Row],[art]]="01",tabDaten[[#This Row],[art]]="60",tabDaten[[#This Row],[art]]="61"),"0 Verwaltungshaushalt","1 Vermögenshaushalt")</f>
        <v>0 Verwaltungshaushalt</v>
      </c>
      <c r="D3095" s="41" t="str">
        <f>VLOOKUP(tabDaten[[#This Row],[art]],tabKontenart[],2,FALSE)</f>
        <v>01 Ausgaben VerwaltungsHH</v>
      </c>
      <c r="E3095" s="41" t="str">
        <f>LEFT(tabDaten[[#This Row],[Gld]],1) &amp; "    " &amp;VLOOKUP((tabDaten[[#This Row],[MandNr]]&amp;"x"&amp;LEFT(tabDaten[[#This Row],[Gld]],1)),tabGliederung[],2,FALSE)</f>
        <v>8    Wirtschaftl. Unternehmen,  allg. Grund- und Sondervermögen</v>
      </c>
      <c r="F3095" s="41" t="str">
        <f>LEFT(tabDaten[[#This Row],[Gld]],2) &amp; "    " &amp;VLOOKUP((tabDaten[[#This Row],[MandNr]]&amp;"x"&amp;LEFT(tabDaten[[#This Row],[Gld]],2)),tabGliederung[],2,FALSE)</f>
        <v xml:space="preserve">88    allgemeines Grundvermögen </v>
      </c>
      <c r="G3095"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5" s="41" t="str">
        <f>LEFT(tabDaten[[#This Row],[Gld]],4) &amp; "    " &amp;VLOOKUP((tabDaten[[#This Row],[MandNr]]&amp;"x"&amp;LEFT(tabDaten[[#This Row],[Gld]],4)),tabGliederung[],2,FALSE)</f>
        <v xml:space="preserve">8810    Wohn- und Geschäftsgebäude </v>
      </c>
      <c r="I3095" s="41" t="str">
        <f>IF(OR(LEFT(tabDaten[[#This Row],[Grp]],1)*1=3,LEFT(tabDaten[[#This Row],[Grp]],1)*1=9),LEFT(tabDaten[[#This Row],[Grp]],2),LEFT(tabDaten[[#This Row],[Grp]],1))</f>
        <v>5</v>
      </c>
      <c r="J3095" s="41" t="str">
        <f>VLOOKUP(tabDaten[[#This Row],[GrpKurz]],tabGruppierung[],2,FALSE)</f>
        <v>A   Sächlicher Verwaltungs- und Betriebsaufwand</v>
      </c>
      <c r="K3095"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8810-540000/41    Fürfelder Str. 14   </v>
      </c>
      <c r="L3095" s="42">
        <f>IF(OR(tabDaten[[#This Row],[art]]="00",tabDaten[[#This Row],[art]]="10"),tabDaten[[#This Row],[Plan]],tabDaten[[#This Row],[Plan]]*-1)</f>
        <v>0</v>
      </c>
      <c r="M3095" s="43">
        <f>IF(OR(tabDaten[[#This Row],[art]]="00",tabDaten[[#This Row],[art]]="10",tabDaten[[#This Row],[art]]="60",tabDaten[[#This Row],[art]]="70"),tabDaten[[#This Row],[Rechnung]],tabDaten[[#This Row],[Rechnung]]*-1)</f>
        <v>-661.65</v>
      </c>
      <c r="N3095" s="44">
        <v>1</v>
      </c>
      <c r="O3095" s="45" t="s">
        <v>1336</v>
      </c>
      <c r="P3095" s="45" t="s">
        <v>1446</v>
      </c>
      <c r="Q3095" s="45" t="s">
        <v>1775</v>
      </c>
      <c r="R3095" s="45" t="s">
        <v>1150</v>
      </c>
      <c r="S3095" s="45" t="s">
        <v>1546</v>
      </c>
      <c r="T3095" s="45" t="s">
        <v>1984</v>
      </c>
      <c r="U3095" s="46">
        <v>0</v>
      </c>
      <c r="V3095" s="46">
        <v>661.65</v>
      </c>
    </row>
    <row r="3096" spans="2:22" x14ac:dyDescent="0.2">
      <c r="B3096" s="41" t="str">
        <f>IF(tabDaten[[#This Row],[MandNr]]="","Fehler",IF(tabDaten[[#This Row],[MandNr]]=1,"1 Stadt Bad Rappenau","2 Eigenbetrieb Stadtenwässerung"))</f>
        <v>1 Stadt Bad Rappenau</v>
      </c>
      <c r="C3096" s="41" t="str">
        <f>IF(OR(tabDaten[[#This Row],[art]]="00",tabDaten[[#This Row],[art]]="01",tabDaten[[#This Row],[art]]="60",tabDaten[[#This Row],[art]]="61"),"0 Verwaltungshaushalt","1 Vermögenshaushalt")</f>
        <v>0 Verwaltungshaushalt</v>
      </c>
      <c r="D3096" s="41" t="str">
        <f>VLOOKUP(tabDaten[[#This Row],[art]],tabKontenart[],2,FALSE)</f>
        <v>01 Ausgaben VerwaltungsHH</v>
      </c>
      <c r="E3096" s="41" t="str">
        <f>LEFT(tabDaten[[#This Row],[Gld]],1) &amp; "    " &amp;VLOOKUP((tabDaten[[#This Row],[MandNr]]&amp;"x"&amp;LEFT(tabDaten[[#This Row],[Gld]],1)),tabGliederung[],2,FALSE)</f>
        <v>8    Wirtschaftl. Unternehmen,  allg. Grund- und Sondervermögen</v>
      </c>
      <c r="F3096" s="41" t="str">
        <f>LEFT(tabDaten[[#This Row],[Gld]],2) &amp; "    " &amp;VLOOKUP((tabDaten[[#This Row],[MandNr]]&amp;"x"&amp;LEFT(tabDaten[[#This Row],[Gld]],2)),tabGliederung[],2,FALSE)</f>
        <v xml:space="preserve">88    allgemeines Grundvermögen </v>
      </c>
      <c r="G3096"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6" s="41" t="str">
        <f>LEFT(tabDaten[[#This Row],[Gld]],4) &amp; "    " &amp;VLOOKUP((tabDaten[[#This Row],[MandNr]]&amp;"x"&amp;LEFT(tabDaten[[#This Row],[Gld]],4)),tabGliederung[],2,FALSE)</f>
        <v xml:space="preserve">8810    Wohn- und Geschäftsgebäude </v>
      </c>
      <c r="I3096" s="41" t="str">
        <f>IF(OR(LEFT(tabDaten[[#This Row],[Grp]],1)*1=3,LEFT(tabDaten[[#This Row],[Grp]],1)*1=9),LEFT(tabDaten[[#This Row],[Grp]],2),LEFT(tabDaten[[#This Row],[Grp]],1))</f>
        <v>5</v>
      </c>
      <c r="J3096" s="41" t="str">
        <f>VLOOKUP(tabDaten[[#This Row],[GrpKurz]],tabGruppierung[],2,FALSE)</f>
        <v>A   Sächlicher Verwaltungs- und Betriebsaufwand</v>
      </c>
      <c r="K3096"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8810-540000/44    Im Bisland 3   </v>
      </c>
      <c r="L3096" s="42">
        <f>IF(OR(tabDaten[[#This Row],[art]]="00",tabDaten[[#This Row],[art]]="10"),tabDaten[[#This Row],[Plan]],tabDaten[[#This Row],[Plan]]*-1)</f>
        <v>0</v>
      </c>
      <c r="M3096" s="43">
        <f>IF(OR(tabDaten[[#This Row],[art]]="00",tabDaten[[#This Row],[art]]="10",tabDaten[[#This Row],[art]]="60",tabDaten[[#This Row],[art]]="70"),tabDaten[[#This Row],[Rechnung]],tabDaten[[#This Row],[Rechnung]]*-1)</f>
        <v>-1619.13</v>
      </c>
      <c r="N3096" s="44">
        <v>1</v>
      </c>
      <c r="O3096" s="45" t="s">
        <v>1336</v>
      </c>
      <c r="P3096" s="45" t="s">
        <v>1446</v>
      </c>
      <c r="Q3096" s="45" t="s">
        <v>1775</v>
      </c>
      <c r="R3096" s="45" t="s">
        <v>1201</v>
      </c>
      <c r="S3096" s="45" t="s">
        <v>1546</v>
      </c>
      <c r="T3096" s="45" t="s">
        <v>1985</v>
      </c>
      <c r="U3096" s="46">
        <v>0</v>
      </c>
      <c r="V3096" s="46">
        <v>1619.13</v>
      </c>
    </row>
    <row r="3097" spans="2:22" x14ac:dyDescent="0.2">
      <c r="B3097" s="41" t="str">
        <f>IF(tabDaten[[#This Row],[MandNr]]="","Fehler",IF(tabDaten[[#This Row],[MandNr]]=1,"1 Stadt Bad Rappenau","2 Eigenbetrieb Stadtenwässerung"))</f>
        <v>1 Stadt Bad Rappenau</v>
      </c>
      <c r="C3097" s="41" t="str">
        <f>IF(OR(tabDaten[[#This Row],[art]]="00",tabDaten[[#This Row],[art]]="01",tabDaten[[#This Row],[art]]="60",tabDaten[[#This Row],[art]]="61"),"0 Verwaltungshaushalt","1 Vermögenshaushalt")</f>
        <v>0 Verwaltungshaushalt</v>
      </c>
      <c r="D3097" s="41" t="str">
        <f>VLOOKUP(tabDaten[[#This Row],[art]],tabKontenart[],2,FALSE)</f>
        <v>01 Ausgaben VerwaltungsHH</v>
      </c>
      <c r="E3097" s="41" t="str">
        <f>LEFT(tabDaten[[#This Row],[Gld]],1) &amp; "    " &amp;VLOOKUP((tabDaten[[#This Row],[MandNr]]&amp;"x"&amp;LEFT(tabDaten[[#This Row],[Gld]],1)),tabGliederung[],2,FALSE)</f>
        <v>8    Wirtschaftl. Unternehmen,  allg. Grund- und Sondervermögen</v>
      </c>
      <c r="F3097" s="41" t="str">
        <f>LEFT(tabDaten[[#This Row],[Gld]],2) &amp; "    " &amp;VLOOKUP((tabDaten[[#This Row],[MandNr]]&amp;"x"&amp;LEFT(tabDaten[[#This Row],[Gld]],2)),tabGliederung[],2,FALSE)</f>
        <v xml:space="preserve">88    allgemeines Grundvermögen </v>
      </c>
      <c r="G3097"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7" s="41" t="str">
        <f>LEFT(tabDaten[[#This Row],[Gld]],4) &amp; "    " &amp;VLOOKUP((tabDaten[[#This Row],[MandNr]]&amp;"x"&amp;LEFT(tabDaten[[#This Row],[Gld]],4)),tabGliederung[],2,FALSE)</f>
        <v xml:space="preserve">8810    Wohn- und Geschäftsgebäude </v>
      </c>
      <c r="I3097" s="41" t="str">
        <f>IF(OR(LEFT(tabDaten[[#This Row],[Grp]],1)*1=3,LEFT(tabDaten[[#This Row],[Grp]],1)*1=9),LEFT(tabDaten[[#This Row],[Grp]],2),LEFT(tabDaten[[#This Row],[Grp]],1))</f>
        <v>5</v>
      </c>
      <c r="J3097" s="41" t="str">
        <f>VLOOKUP(tabDaten[[#This Row],[GrpKurz]],tabGruppierung[],2,FALSE)</f>
        <v>A   Sächlicher Verwaltungs- und Betriebsaufwand</v>
      </c>
      <c r="K3097"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8810-540000/46    Treschklinger Str. 1   </v>
      </c>
      <c r="L3097" s="42">
        <f>IF(OR(tabDaten[[#This Row],[art]]="00",tabDaten[[#This Row],[art]]="10"),tabDaten[[#This Row],[Plan]],tabDaten[[#This Row],[Plan]]*-1)</f>
        <v>0</v>
      </c>
      <c r="M3097" s="43">
        <f>IF(OR(tabDaten[[#This Row],[art]]="00",tabDaten[[#This Row],[art]]="10",tabDaten[[#This Row],[art]]="60",tabDaten[[#This Row],[art]]="70"),tabDaten[[#This Row],[Rechnung]],tabDaten[[#This Row],[Rechnung]]*-1)</f>
        <v>142.15</v>
      </c>
      <c r="N3097" s="44">
        <v>1</v>
      </c>
      <c r="O3097" s="45" t="s">
        <v>1336</v>
      </c>
      <c r="P3097" s="45" t="s">
        <v>1446</v>
      </c>
      <c r="Q3097" s="45" t="s">
        <v>1775</v>
      </c>
      <c r="R3097" s="45" t="s">
        <v>1233</v>
      </c>
      <c r="S3097" s="45" t="s">
        <v>1546</v>
      </c>
      <c r="T3097" s="45" t="s">
        <v>1987</v>
      </c>
      <c r="U3097" s="46">
        <v>0</v>
      </c>
      <c r="V3097" s="46">
        <v>-142.15</v>
      </c>
    </row>
    <row r="3098" spans="2:22" x14ac:dyDescent="0.2">
      <c r="B3098" s="41" t="str">
        <f>IF(tabDaten[[#This Row],[MandNr]]="","Fehler",IF(tabDaten[[#This Row],[MandNr]]=1,"1 Stadt Bad Rappenau","2 Eigenbetrieb Stadtenwässerung"))</f>
        <v>1 Stadt Bad Rappenau</v>
      </c>
      <c r="C3098" s="41" t="str">
        <f>IF(OR(tabDaten[[#This Row],[art]]="00",tabDaten[[#This Row],[art]]="01",tabDaten[[#This Row],[art]]="60",tabDaten[[#This Row],[art]]="61"),"0 Verwaltungshaushalt","1 Vermögenshaushalt")</f>
        <v>0 Verwaltungshaushalt</v>
      </c>
      <c r="D3098" s="41" t="str">
        <f>VLOOKUP(tabDaten[[#This Row],[art]],tabKontenart[],2,FALSE)</f>
        <v>01 Ausgaben VerwaltungsHH</v>
      </c>
      <c r="E3098" s="41" t="str">
        <f>LEFT(tabDaten[[#This Row],[Gld]],1) &amp; "    " &amp;VLOOKUP((tabDaten[[#This Row],[MandNr]]&amp;"x"&amp;LEFT(tabDaten[[#This Row],[Gld]],1)),tabGliederung[],2,FALSE)</f>
        <v>8    Wirtschaftl. Unternehmen,  allg. Grund- und Sondervermögen</v>
      </c>
      <c r="F3098" s="41" t="str">
        <f>LEFT(tabDaten[[#This Row],[Gld]],2) &amp; "    " &amp;VLOOKUP((tabDaten[[#This Row],[MandNr]]&amp;"x"&amp;LEFT(tabDaten[[#This Row],[Gld]],2)),tabGliederung[],2,FALSE)</f>
        <v xml:space="preserve">88    allgemeines Grundvermögen </v>
      </c>
      <c r="G3098"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8" s="41" t="str">
        <f>LEFT(tabDaten[[#This Row],[Gld]],4) &amp; "    " &amp;VLOOKUP((tabDaten[[#This Row],[MandNr]]&amp;"x"&amp;LEFT(tabDaten[[#This Row],[Gld]],4)),tabGliederung[],2,FALSE)</f>
        <v xml:space="preserve">8810    Wohn- und Geschäftsgebäude </v>
      </c>
      <c r="I3098" s="41" t="str">
        <f>IF(OR(LEFT(tabDaten[[#This Row],[Grp]],1)*1=3,LEFT(tabDaten[[#This Row],[Grp]],1)*1=9),LEFT(tabDaten[[#This Row],[Grp]],2),LEFT(tabDaten[[#This Row],[Grp]],1))</f>
        <v>5</v>
      </c>
      <c r="J3098" s="41" t="str">
        <f>VLOOKUP(tabDaten[[#This Row],[GrpKurz]],tabGruppierung[],2,FALSE)</f>
        <v>A   Sächlicher Verwaltungs- und Betriebsaufwand</v>
      </c>
      <c r="K3098"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8810-540000/47    Salinenstr. 27/1   </v>
      </c>
      <c r="L3098" s="42">
        <f>IF(OR(tabDaten[[#This Row],[art]]="00",tabDaten[[#This Row],[art]]="10"),tabDaten[[#This Row],[Plan]],tabDaten[[#This Row],[Plan]]*-1)</f>
        <v>0</v>
      </c>
      <c r="M3098" s="43">
        <f>IF(OR(tabDaten[[#This Row],[art]]="00",tabDaten[[#This Row],[art]]="10",tabDaten[[#This Row],[art]]="60",tabDaten[[#This Row],[art]]="70"),tabDaten[[#This Row],[Rechnung]],tabDaten[[#This Row],[Rechnung]]*-1)</f>
        <v>-3540.93</v>
      </c>
      <c r="N3098" s="44">
        <v>1</v>
      </c>
      <c r="O3098" s="45" t="s">
        <v>1336</v>
      </c>
      <c r="P3098" s="45" t="s">
        <v>1446</v>
      </c>
      <c r="Q3098" s="45" t="s">
        <v>1775</v>
      </c>
      <c r="R3098" s="45" t="s">
        <v>1251</v>
      </c>
      <c r="S3098" s="45" t="s">
        <v>1546</v>
      </c>
      <c r="T3098" s="45" t="s">
        <v>2096</v>
      </c>
      <c r="U3098" s="46">
        <v>0</v>
      </c>
      <c r="V3098" s="46">
        <v>3540.93</v>
      </c>
    </row>
    <row r="3099" spans="2:22" x14ac:dyDescent="0.2">
      <c r="B3099" s="41" t="str">
        <f>IF(tabDaten[[#This Row],[MandNr]]="","Fehler",IF(tabDaten[[#This Row],[MandNr]]=1,"1 Stadt Bad Rappenau","2 Eigenbetrieb Stadtenwässerung"))</f>
        <v>1 Stadt Bad Rappenau</v>
      </c>
      <c r="C3099" s="41" t="str">
        <f>IF(OR(tabDaten[[#This Row],[art]]="00",tabDaten[[#This Row],[art]]="01",tabDaten[[#This Row],[art]]="60",tabDaten[[#This Row],[art]]="61"),"0 Verwaltungshaushalt","1 Vermögenshaushalt")</f>
        <v>0 Verwaltungshaushalt</v>
      </c>
      <c r="D3099" s="41" t="str">
        <f>VLOOKUP(tabDaten[[#This Row],[art]],tabKontenart[],2,FALSE)</f>
        <v>01 Ausgaben VerwaltungsHH</v>
      </c>
      <c r="E3099" s="41" t="str">
        <f>LEFT(tabDaten[[#This Row],[Gld]],1) &amp; "    " &amp;VLOOKUP((tabDaten[[#This Row],[MandNr]]&amp;"x"&amp;LEFT(tabDaten[[#This Row],[Gld]],1)),tabGliederung[],2,FALSE)</f>
        <v>8    Wirtschaftl. Unternehmen,  allg. Grund- und Sondervermögen</v>
      </c>
      <c r="F3099" s="41" t="str">
        <f>LEFT(tabDaten[[#This Row],[Gld]],2) &amp; "    " &amp;VLOOKUP((tabDaten[[#This Row],[MandNr]]&amp;"x"&amp;LEFT(tabDaten[[#This Row],[Gld]],2)),tabGliederung[],2,FALSE)</f>
        <v xml:space="preserve">88    allgemeines Grundvermögen </v>
      </c>
      <c r="G3099"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099" s="41" t="str">
        <f>LEFT(tabDaten[[#This Row],[Gld]],4) &amp; "    " &amp;VLOOKUP((tabDaten[[#This Row],[MandNr]]&amp;"x"&amp;LEFT(tabDaten[[#This Row],[Gld]],4)),tabGliederung[],2,FALSE)</f>
        <v xml:space="preserve">8810    Wohn- und Geschäftsgebäude </v>
      </c>
      <c r="I3099" s="41" t="str">
        <f>IF(OR(LEFT(tabDaten[[#This Row],[Grp]],1)*1=3,LEFT(tabDaten[[#This Row],[Grp]],1)*1=9),LEFT(tabDaten[[#This Row],[Grp]],2),LEFT(tabDaten[[#This Row],[Grp]],1))</f>
        <v>5</v>
      </c>
      <c r="J3099" s="41" t="str">
        <f>VLOOKUP(tabDaten[[#This Row],[GrpKurz]],tabGruppierung[],2,FALSE)</f>
        <v>A   Sächlicher Verwaltungs- und Betriebsaufwand</v>
      </c>
      <c r="K3099"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8810-540000/51    Mühlgärten 1   </v>
      </c>
      <c r="L3099" s="42">
        <f>IF(OR(tabDaten[[#This Row],[art]]="00",tabDaten[[#This Row],[art]]="10"),tabDaten[[#This Row],[Plan]],tabDaten[[#This Row],[Plan]]*-1)</f>
        <v>0</v>
      </c>
      <c r="M3099" s="43">
        <f>IF(OR(tabDaten[[#This Row],[art]]="00",tabDaten[[#This Row],[art]]="10",tabDaten[[#This Row],[art]]="60",tabDaten[[#This Row],[art]]="70"),tabDaten[[#This Row],[Rechnung]],tabDaten[[#This Row],[Rechnung]]*-1)</f>
        <v>-10.92</v>
      </c>
      <c r="N3099" s="44">
        <v>1</v>
      </c>
      <c r="O3099" s="45" t="s">
        <v>1336</v>
      </c>
      <c r="P3099" s="45" t="s">
        <v>1446</v>
      </c>
      <c r="Q3099" s="45" t="s">
        <v>1775</v>
      </c>
      <c r="R3099" s="45" t="s">
        <v>1285</v>
      </c>
      <c r="S3099" s="45" t="s">
        <v>1546</v>
      </c>
      <c r="T3099" s="45" t="s">
        <v>2196</v>
      </c>
      <c r="U3099" s="46">
        <v>0</v>
      </c>
      <c r="V3099" s="46">
        <v>10.92</v>
      </c>
    </row>
    <row r="3100" spans="2:22" x14ac:dyDescent="0.2">
      <c r="B3100" s="41" t="str">
        <f>IF(tabDaten[[#This Row],[MandNr]]="","Fehler",IF(tabDaten[[#This Row],[MandNr]]=1,"1 Stadt Bad Rappenau","2 Eigenbetrieb Stadtenwässerung"))</f>
        <v>1 Stadt Bad Rappenau</v>
      </c>
      <c r="C3100" s="41" t="str">
        <f>IF(OR(tabDaten[[#This Row],[art]]="00",tabDaten[[#This Row],[art]]="01",tabDaten[[#This Row],[art]]="60",tabDaten[[#This Row],[art]]="61"),"0 Verwaltungshaushalt","1 Vermögenshaushalt")</f>
        <v>0 Verwaltungshaushalt</v>
      </c>
      <c r="D3100" s="41" t="str">
        <f>VLOOKUP(tabDaten[[#This Row],[art]],tabKontenart[],2,FALSE)</f>
        <v>01 Ausgaben VerwaltungsHH</v>
      </c>
      <c r="E3100" s="41" t="str">
        <f>LEFT(tabDaten[[#This Row],[Gld]],1) &amp; "    " &amp;VLOOKUP((tabDaten[[#This Row],[MandNr]]&amp;"x"&amp;LEFT(tabDaten[[#This Row],[Gld]],1)),tabGliederung[],2,FALSE)</f>
        <v>8    Wirtschaftl. Unternehmen,  allg. Grund- und Sondervermögen</v>
      </c>
      <c r="F3100" s="41" t="str">
        <f>LEFT(tabDaten[[#This Row],[Gld]],2) &amp; "    " &amp;VLOOKUP((tabDaten[[#This Row],[MandNr]]&amp;"x"&amp;LEFT(tabDaten[[#This Row],[Gld]],2)),tabGliederung[],2,FALSE)</f>
        <v xml:space="preserve">88    allgemeines Grundvermögen </v>
      </c>
      <c r="G3100"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0" s="41" t="str">
        <f>LEFT(tabDaten[[#This Row],[Gld]],4) &amp; "    " &amp;VLOOKUP((tabDaten[[#This Row],[MandNr]]&amp;"x"&amp;LEFT(tabDaten[[#This Row],[Gld]],4)),tabGliederung[],2,FALSE)</f>
        <v xml:space="preserve">8810    Wohn- und Geschäftsgebäude </v>
      </c>
      <c r="I3100" s="41" t="str">
        <f>IF(OR(LEFT(tabDaten[[#This Row],[Grp]],1)*1=3,LEFT(tabDaten[[#This Row],[Grp]],1)*1=9),LEFT(tabDaten[[#This Row],[Grp]],2),LEFT(tabDaten[[#This Row],[Grp]],1))</f>
        <v>5</v>
      </c>
      <c r="J3100" s="41" t="str">
        <f>VLOOKUP(tabDaten[[#This Row],[GrpKurz]],tabGruppierung[],2,FALSE)</f>
        <v>A   Sächlicher Verwaltungs- und Betriebsaufwand</v>
      </c>
      <c r="K3100"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8810-540000/53    Sinsheimer Str. 12   </v>
      </c>
      <c r="L3100" s="42">
        <f>IF(OR(tabDaten[[#This Row],[art]]="00",tabDaten[[#This Row],[art]]="10"),tabDaten[[#This Row],[Plan]],tabDaten[[#This Row],[Plan]]*-1)</f>
        <v>0</v>
      </c>
      <c r="M3100" s="43">
        <f>IF(OR(tabDaten[[#This Row],[art]]="00",tabDaten[[#This Row],[art]]="10",tabDaten[[#This Row],[art]]="60",tabDaten[[#This Row],[art]]="70"),tabDaten[[#This Row],[Rechnung]],tabDaten[[#This Row],[Rechnung]]*-1)</f>
        <v>-2036.77</v>
      </c>
      <c r="N3100" s="44">
        <v>1</v>
      </c>
      <c r="O3100" s="45" t="s">
        <v>1336</v>
      </c>
      <c r="P3100" s="45" t="s">
        <v>1446</v>
      </c>
      <c r="Q3100" s="45" t="s">
        <v>1775</v>
      </c>
      <c r="R3100" s="45" t="s">
        <v>1988</v>
      </c>
      <c r="S3100" s="45" t="s">
        <v>1546</v>
      </c>
      <c r="T3100" s="45" t="s">
        <v>1989</v>
      </c>
      <c r="U3100" s="46">
        <v>0</v>
      </c>
      <c r="V3100" s="46">
        <v>2036.77</v>
      </c>
    </row>
    <row r="3101" spans="2:22" x14ac:dyDescent="0.2">
      <c r="B3101" s="41" t="str">
        <f>IF(tabDaten[[#This Row],[MandNr]]="","Fehler",IF(tabDaten[[#This Row],[MandNr]]=1,"1 Stadt Bad Rappenau","2 Eigenbetrieb Stadtenwässerung"))</f>
        <v>1 Stadt Bad Rappenau</v>
      </c>
      <c r="C3101" s="41" t="str">
        <f>IF(OR(tabDaten[[#This Row],[art]]="00",tabDaten[[#This Row],[art]]="01",tabDaten[[#This Row],[art]]="60",tabDaten[[#This Row],[art]]="61"),"0 Verwaltungshaushalt","1 Vermögenshaushalt")</f>
        <v>0 Verwaltungshaushalt</v>
      </c>
      <c r="D3101" s="41" t="str">
        <f>VLOOKUP(tabDaten[[#This Row],[art]],tabKontenart[],2,FALSE)</f>
        <v>01 Ausgaben VerwaltungsHH</v>
      </c>
      <c r="E3101" s="41" t="str">
        <f>LEFT(tabDaten[[#This Row],[Gld]],1) &amp; "    " &amp;VLOOKUP((tabDaten[[#This Row],[MandNr]]&amp;"x"&amp;LEFT(tabDaten[[#This Row],[Gld]],1)),tabGliederung[],2,FALSE)</f>
        <v>8    Wirtschaftl. Unternehmen,  allg. Grund- und Sondervermögen</v>
      </c>
      <c r="F3101" s="41" t="str">
        <f>LEFT(tabDaten[[#This Row],[Gld]],2) &amp; "    " &amp;VLOOKUP((tabDaten[[#This Row],[MandNr]]&amp;"x"&amp;LEFT(tabDaten[[#This Row],[Gld]],2)),tabGliederung[],2,FALSE)</f>
        <v xml:space="preserve">88    allgemeines Grundvermögen </v>
      </c>
      <c r="G3101"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1" s="41" t="str">
        <f>LEFT(tabDaten[[#This Row],[Gld]],4) &amp; "    " &amp;VLOOKUP((tabDaten[[#This Row],[MandNr]]&amp;"x"&amp;LEFT(tabDaten[[#This Row],[Gld]],4)),tabGliederung[],2,FALSE)</f>
        <v xml:space="preserve">8810    Wohn- und Geschäftsgebäude </v>
      </c>
      <c r="I3101" s="41" t="str">
        <f>IF(OR(LEFT(tabDaten[[#This Row],[Grp]],1)*1=3,LEFT(tabDaten[[#This Row],[Grp]],1)*1=9),LEFT(tabDaten[[#This Row],[Grp]],2),LEFT(tabDaten[[#This Row],[Grp]],1))</f>
        <v>5</v>
      </c>
      <c r="J3101" s="41" t="str">
        <f>VLOOKUP(tabDaten[[#This Row],[GrpKurz]],tabGruppierung[],2,FALSE)</f>
        <v>A   Sächlicher Verwaltungs- und Betriebsaufwand</v>
      </c>
      <c r="K3101"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8810-540000/55    Untere Torstr. 12   </v>
      </c>
      <c r="L3101" s="42">
        <f>IF(OR(tabDaten[[#This Row],[art]]="00",tabDaten[[#This Row],[art]]="10"),tabDaten[[#This Row],[Plan]],tabDaten[[#This Row],[Plan]]*-1)</f>
        <v>0</v>
      </c>
      <c r="M3101" s="43">
        <f>IF(OR(tabDaten[[#This Row],[art]]="00",tabDaten[[#This Row],[art]]="10",tabDaten[[#This Row],[art]]="60",tabDaten[[#This Row],[art]]="70"),tabDaten[[#This Row],[Rechnung]],tabDaten[[#This Row],[Rechnung]]*-1)</f>
        <v>-98.15</v>
      </c>
      <c r="N3101" s="44">
        <v>1</v>
      </c>
      <c r="O3101" s="45" t="s">
        <v>1336</v>
      </c>
      <c r="P3101" s="45" t="s">
        <v>1446</v>
      </c>
      <c r="Q3101" s="45" t="s">
        <v>1775</v>
      </c>
      <c r="R3101" s="45" t="s">
        <v>1295</v>
      </c>
      <c r="S3101" s="45" t="s">
        <v>1546</v>
      </c>
      <c r="T3101" s="45" t="s">
        <v>1990</v>
      </c>
      <c r="U3101" s="46">
        <v>0</v>
      </c>
      <c r="V3101" s="46">
        <v>98.15</v>
      </c>
    </row>
    <row r="3102" spans="2:22" x14ac:dyDescent="0.2">
      <c r="B3102" s="41" t="str">
        <f>IF(tabDaten[[#This Row],[MandNr]]="","Fehler",IF(tabDaten[[#This Row],[MandNr]]=1,"1 Stadt Bad Rappenau","2 Eigenbetrieb Stadtenwässerung"))</f>
        <v>1 Stadt Bad Rappenau</v>
      </c>
      <c r="C3102" s="41" t="str">
        <f>IF(OR(tabDaten[[#This Row],[art]]="00",tabDaten[[#This Row],[art]]="01",tabDaten[[#This Row],[art]]="60",tabDaten[[#This Row],[art]]="61"),"0 Verwaltungshaushalt","1 Vermögenshaushalt")</f>
        <v>0 Verwaltungshaushalt</v>
      </c>
      <c r="D3102" s="41" t="str">
        <f>VLOOKUP(tabDaten[[#This Row],[art]],tabKontenart[],2,FALSE)</f>
        <v>01 Ausgaben VerwaltungsHH</v>
      </c>
      <c r="E3102" s="41" t="str">
        <f>LEFT(tabDaten[[#This Row],[Gld]],1) &amp; "    " &amp;VLOOKUP((tabDaten[[#This Row],[MandNr]]&amp;"x"&amp;LEFT(tabDaten[[#This Row],[Gld]],1)),tabGliederung[],2,FALSE)</f>
        <v>8    Wirtschaftl. Unternehmen,  allg. Grund- und Sondervermögen</v>
      </c>
      <c r="F3102" s="41" t="str">
        <f>LEFT(tabDaten[[#This Row],[Gld]],2) &amp; "    " &amp;VLOOKUP((tabDaten[[#This Row],[MandNr]]&amp;"x"&amp;LEFT(tabDaten[[#This Row],[Gld]],2)),tabGliederung[],2,FALSE)</f>
        <v xml:space="preserve">88    allgemeines Grundvermögen </v>
      </c>
      <c r="G3102"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2" s="41" t="str">
        <f>LEFT(tabDaten[[#This Row],[Gld]],4) &amp; "    " &amp;VLOOKUP((tabDaten[[#This Row],[MandNr]]&amp;"x"&amp;LEFT(tabDaten[[#This Row],[Gld]],4)),tabGliederung[],2,FALSE)</f>
        <v xml:space="preserve">8810    Wohn- und Geschäftsgebäude </v>
      </c>
      <c r="I3102" s="41" t="str">
        <f>IF(OR(LEFT(tabDaten[[#This Row],[Grp]],1)*1=3,LEFT(tabDaten[[#This Row],[Grp]],1)*1=9),LEFT(tabDaten[[#This Row],[Grp]],2),LEFT(tabDaten[[#This Row],[Grp]],1))</f>
        <v>5</v>
      </c>
      <c r="J3102" s="41" t="str">
        <f>VLOOKUP(tabDaten[[#This Row],[GrpKurz]],tabGruppierung[],2,FALSE)</f>
        <v>A   Sächlicher Verwaltungs- und Betriebsaufwand</v>
      </c>
      <c r="K3102"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8810-540000/60    Ortsstr. 21   </v>
      </c>
      <c r="L3102" s="42">
        <f>IF(OR(tabDaten[[#This Row],[art]]="00",tabDaten[[#This Row],[art]]="10"),tabDaten[[#This Row],[Plan]],tabDaten[[#This Row],[Plan]]*-1)</f>
        <v>0</v>
      </c>
      <c r="M3102" s="43">
        <f>IF(OR(tabDaten[[#This Row],[art]]="00",tabDaten[[#This Row],[art]]="10",tabDaten[[#This Row],[art]]="60",tabDaten[[#This Row],[art]]="70"),tabDaten[[#This Row],[Rechnung]],tabDaten[[#This Row],[Rechnung]]*-1)</f>
        <v>-2168.4899999999998</v>
      </c>
      <c r="N3102" s="44">
        <v>1</v>
      </c>
      <c r="O3102" s="45" t="s">
        <v>1336</v>
      </c>
      <c r="P3102" s="45" t="s">
        <v>1446</v>
      </c>
      <c r="Q3102" s="45" t="s">
        <v>1775</v>
      </c>
      <c r="R3102" s="45" t="s">
        <v>1327</v>
      </c>
      <c r="S3102" s="45" t="s">
        <v>1546</v>
      </c>
      <c r="T3102" s="45" t="s">
        <v>1991</v>
      </c>
      <c r="U3102" s="46">
        <v>0</v>
      </c>
      <c r="V3102" s="46">
        <v>2168.4899999999998</v>
      </c>
    </row>
    <row r="3103" spans="2:22" x14ac:dyDescent="0.2">
      <c r="B3103" s="41" t="str">
        <f>IF(tabDaten[[#This Row],[MandNr]]="","Fehler",IF(tabDaten[[#This Row],[MandNr]]=1,"1 Stadt Bad Rappenau","2 Eigenbetrieb Stadtenwässerung"))</f>
        <v>1 Stadt Bad Rappenau</v>
      </c>
      <c r="C3103" s="41" t="str">
        <f>IF(OR(tabDaten[[#This Row],[art]]="00",tabDaten[[#This Row],[art]]="01",tabDaten[[#This Row],[art]]="60",tabDaten[[#This Row],[art]]="61"),"0 Verwaltungshaushalt","1 Vermögenshaushalt")</f>
        <v>0 Verwaltungshaushalt</v>
      </c>
      <c r="D3103" s="41" t="str">
        <f>VLOOKUP(tabDaten[[#This Row],[art]],tabKontenart[],2,FALSE)</f>
        <v>01 Ausgaben VerwaltungsHH</v>
      </c>
      <c r="E3103" s="41" t="str">
        <f>LEFT(tabDaten[[#This Row],[Gld]],1) &amp; "    " &amp;VLOOKUP((tabDaten[[#This Row],[MandNr]]&amp;"x"&amp;LEFT(tabDaten[[#This Row],[Gld]],1)),tabGliederung[],2,FALSE)</f>
        <v>8    Wirtschaftl. Unternehmen,  allg. Grund- und Sondervermögen</v>
      </c>
      <c r="F3103" s="41" t="str">
        <f>LEFT(tabDaten[[#This Row],[Gld]],2) &amp; "    " &amp;VLOOKUP((tabDaten[[#This Row],[MandNr]]&amp;"x"&amp;LEFT(tabDaten[[#This Row],[Gld]],2)),tabGliederung[],2,FALSE)</f>
        <v xml:space="preserve">88    allgemeines Grundvermögen </v>
      </c>
      <c r="G3103"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3" s="41" t="str">
        <f>LEFT(tabDaten[[#This Row],[Gld]],4) &amp; "    " &amp;VLOOKUP((tabDaten[[#This Row],[MandNr]]&amp;"x"&amp;LEFT(tabDaten[[#This Row],[Gld]],4)),tabGliederung[],2,FALSE)</f>
        <v xml:space="preserve">8810    Wohn- und Geschäftsgebäude </v>
      </c>
      <c r="I3103" s="41" t="str">
        <f>IF(OR(LEFT(tabDaten[[#This Row],[Grp]],1)*1=3,LEFT(tabDaten[[#This Row],[Grp]],1)*1=9),LEFT(tabDaten[[#This Row],[Grp]],2),LEFT(tabDaten[[#This Row],[Grp]],1))</f>
        <v>5</v>
      </c>
      <c r="J3103" s="41" t="str">
        <f>VLOOKUP(tabDaten[[#This Row],[GrpKurz]],tabGruppierung[],2,FALSE)</f>
        <v>A   Sächlicher Verwaltungs- und Betriebsaufwand</v>
      </c>
      <c r="K3103"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8810-540000/63    Eisenbahnstr. 10   </v>
      </c>
      <c r="L3103" s="42">
        <f>IF(OR(tabDaten[[#This Row],[art]]="00",tabDaten[[#This Row],[art]]="10"),tabDaten[[#This Row],[Plan]],tabDaten[[#This Row],[Plan]]*-1)</f>
        <v>0</v>
      </c>
      <c r="M3103" s="43">
        <f>IF(OR(tabDaten[[#This Row],[art]]="00",tabDaten[[#This Row],[art]]="10",tabDaten[[#This Row],[art]]="60",tabDaten[[#This Row],[art]]="70"),tabDaten[[#This Row],[Rechnung]],tabDaten[[#This Row],[Rechnung]]*-1)</f>
        <v>-439.21</v>
      </c>
      <c r="N3103" s="44">
        <v>1</v>
      </c>
      <c r="O3103" s="45" t="s">
        <v>1336</v>
      </c>
      <c r="P3103" s="45" t="s">
        <v>1446</v>
      </c>
      <c r="Q3103" s="45" t="s">
        <v>1775</v>
      </c>
      <c r="R3103" s="45" t="s">
        <v>1347</v>
      </c>
      <c r="S3103" s="45" t="s">
        <v>1546</v>
      </c>
      <c r="T3103" s="45" t="s">
        <v>2004</v>
      </c>
      <c r="U3103" s="46">
        <v>0</v>
      </c>
      <c r="V3103" s="46">
        <v>439.21</v>
      </c>
    </row>
    <row r="3104" spans="2:22" x14ac:dyDescent="0.2">
      <c r="B3104" s="41" t="str">
        <f>IF(tabDaten[[#This Row],[MandNr]]="","Fehler",IF(tabDaten[[#This Row],[MandNr]]=1,"1 Stadt Bad Rappenau","2 Eigenbetrieb Stadtenwässerung"))</f>
        <v>1 Stadt Bad Rappenau</v>
      </c>
      <c r="C3104" s="41" t="str">
        <f>IF(OR(tabDaten[[#This Row],[art]]="00",tabDaten[[#This Row],[art]]="01",tabDaten[[#This Row],[art]]="60",tabDaten[[#This Row],[art]]="61"),"0 Verwaltungshaushalt","1 Vermögenshaushalt")</f>
        <v>0 Verwaltungshaushalt</v>
      </c>
      <c r="D3104" s="41" t="str">
        <f>VLOOKUP(tabDaten[[#This Row],[art]],tabKontenart[],2,FALSE)</f>
        <v>01 Ausgaben VerwaltungsHH</v>
      </c>
      <c r="E3104" s="41" t="str">
        <f>LEFT(tabDaten[[#This Row],[Gld]],1) &amp; "    " &amp;VLOOKUP((tabDaten[[#This Row],[MandNr]]&amp;"x"&amp;LEFT(tabDaten[[#This Row],[Gld]],1)),tabGliederung[],2,FALSE)</f>
        <v>8    Wirtschaftl. Unternehmen,  allg. Grund- und Sondervermögen</v>
      </c>
      <c r="F3104" s="41" t="str">
        <f>LEFT(tabDaten[[#This Row],[Gld]],2) &amp; "    " &amp;VLOOKUP((tabDaten[[#This Row],[MandNr]]&amp;"x"&amp;LEFT(tabDaten[[#This Row],[Gld]],2)),tabGliederung[],2,FALSE)</f>
        <v xml:space="preserve">88    allgemeines Grundvermögen </v>
      </c>
      <c r="G3104"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4" s="41" t="str">
        <f>LEFT(tabDaten[[#This Row],[Gld]],4) &amp; "    " &amp;VLOOKUP((tabDaten[[#This Row],[MandNr]]&amp;"x"&amp;LEFT(tabDaten[[#This Row],[Gld]],4)),tabGliederung[],2,FALSE)</f>
        <v xml:space="preserve">8810    Wohn- und Geschäftsgebäude </v>
      </c>
      <c r="I3104" s="41" t="str">
        <f>IF(OR(LEFT(tabDaten[[#This Row],[Grp]],1)*1=3,LEFT(tabDaten[[#This Row],[Grp]],1)*1=9),LEFT(tabDaten[[#This Row],[Grp]],2),LEFT(tabDaten[[#This Row],[Grp]],1))</f>
        <v>5</v>
      </c>
      <c r="J3104" s="41" t="str">
        <f>VLOOKUP(tabDaten[[#This Row],[GrpKurz]],tabGruppierung[],2,FALSE)</f>
        <v>A   Sächlicher Verwaltungs- und Betriebsaufwand</v>
      </c>
      <c r="K3104"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8810-540000/64    Seewiesenweg 5   </v>
      </c>
      <c r="L3104" s="42">
        <f>IF(OR(tabDaten[[#This Row],[art]]="00",tabDaten[[#This Row],[art]]="10"),tabDaten[[#This Row],[Plan]],tabDaten[[#This Row],[Plan]]*-1)</f>
        <v>0</v>
      </c>
      <c r="M3104" s="43">
        <f>IF(OR(tabDaten[[#This Row],[art]]="00",tabDaten[[#This Row],[art]]="10",tabDaten[[#This Row],[art]]="60",tabDaten[[#This Row],[art]]="70"),tabDaten[[#This Row],[Rechnung]],tabDaten[[#This Row],[Rechnung]]*-1)</f>
        <v>-527.4</v>
      </c>
      <c r="N3104" s="44">
        <v>1</v>
      </c>
      <c r="O3104" s="45" t="s">
        <v>1336</v>
      </c>
      <c r="P3104" s="45" t="s">
        <v>1446</v>
      </c>
      <c r="Q3104" s="45" t="s">
        <v>1775</v>
      </c>
      <c r="R3104" s="45" t="s">
        <v>1992</v>
      </c>
      <c r="S3104" s="45" t="s">
        <v>1546</v>
      </c>
      <c r="T3104" s="45" t="s">
        <v>1993</v>
      </c>
      <c r="U3104" s="46">
        <v>0</v>
      </c>
      <c r="V3104" s="46">
        <v>527.4</v>
      </c>
    </row>
    <row r="3105" spans="2:22" x14ac:dyDescent="0.2">
      <c r="B3105" s="41" t="str">
        <f>IF(tabDaten[[#This Row],[MandNr]]="","Fehler",IF(tabDaten[[#This Row],[MandNr]]=1,"1 Stadt Bad Rappenau","2 Eigenbetrieb Stadtenwässerung"))</f>
        <v>1 Stadt Bad Rappenau</v>
      </c>
      <c r="C3105" s="41" t="str">
        <f>IF(OR(tabDaten[[#This Row],[art]]="00",tabDaten[[#This Row],[art]]="01",tabDaten[[#This Row],[art]]="60",tabDaten[[#This Row],[art]]="61"),"0 Verwaltungshaushalt","1 Vermögenshaushalt")</f>
        <v>0 Verwaltungshaushalt</v>
      </c>
      <c r="D3105" s="41" t="str">
        <f>VLOOKUP(tabDaten[[#This Row],[art]],tabKontenart[],2,FALSE)</f>
        <v>01 Ausgaben VerwaltungsHH</v>
      </c>
      <c r="E3105" s="41" t="str">
        <f>LEFT(tabDaten[[#This Row],[Gld]],1) &amp; "    " &amp;VLOOKUP((tabDaten[[#This Row],[MandNr]]&amp;"x"&amp;LEFT(tabDaten[[#This Row],[Gld]],1)),tabGliederung[],2,FALSE)</f>
        <v>8    Wirtschaftl. Unternehmen,  allg. Grund- und Sondervermögen</v>
      </c>
      <c r="F3105" s="41" t="str">
        <f>LEFT(tabDaten[[#This Row],[Gld]],2) &amp; "    " &amp;VLOOKUP((tabDaten[[#This Row],[MandNr]]&amp;"x"&amp;LEFT(tabDaten[[#This Row],[Gld]],2)),tabGliederung[],2,FALSE)</f>
        <v xml:space="preserve">88    allgemeines Grundvermögen </v>
      </c>
      <c r="G3105"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5" s="41" t="str">
        <f>LEFT(tabDaten[[#This Row],[Gld]],4) &amp; "    " &amp;VLOOKUP((tabDaten[[#This Row],[MandNr]]&amp;"x"&amp;LEFT(tabDaten[[#This Row],[Gld]],4)),tabGliederung[],2,FALSE)</f>
        <v xml:space="preserve">8810    Wohn- und Geschäftsgebäude </v>
      </c>
      <c r="I3105" s="41" t="str">
        <f>IF(OR(LEFT(tabDaten[[#This Row],[Grp]],1)*1=3,LEFT(tabDaten[[#This Row],[Grp]],1)*1=9),LEFT(tabDaten[[#This Row],[Grp]],2),LEFT(tabDaten[[#This Row],[Grp]],1))</f>
        <v>5</v>
      </c>
      <c r="J3105" s="41" t="str">
        <f>VLOOKUP(tabDaten[[#This Row],[GrpKurz]],tabGruppierung[],2,FALSE)</f>
        <v>A   Sächlicher Verwaltungs- und Betriebsaufwand</v>
      </c>
      <c r="K3105"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8810-540000/68    Am Dreschplatz 6-8 Übergangswohnheim Obergimpern  </v>
      </c>
      <c r="L3105" s="42">
        <f>IF(OR(tabDaten[[#This Row],[art]]="00",tabDaten[[#This Row],[art]]="10"),tabDaten[[#This Row],[Plan]],tabDaten[[#This Row],[Plan]]*-1)</f>
        <v>0</v>
      </c>
      <c r="M3105" s="43">
        <f>IF(OR(tabDaten[[#This Row],[art]]="00",tabDaten[[#This Row],[art]]="10",tabDaten[[#This Row],[art]]="60",tabDaten[[#This Row],[art]]="70"),tabDaten[[#This Row],[Rechnung]],tabDaten[[#This Row],[Rechnung]]*-1)</f>
        <v>-9321.93</v>
      </c>
      <c r="N3105" s="44">
        <v>1</v>
      </c>
      <c r="O3105" s="45" t="s">
        <v>1336</v>
      </c>
      <c r="P3105" s="45" t="s">
        <v>1446</v>
      </c>
      <c r="Q3105" s="45" t="s">
        <v>1775</v>
      </c>
      <c r="R3105" s="45" t="s">
        <v>1356</v>
      </c>
      <c r="S3105" s="45" t="s">
        <v>1546</v>
      </c>
      <c r="T3105" s="45" t="s">
        <v>2005</v>
      </c>
      <c r="U3105" s="46">
        <v>0</v>
      </c>
      <c r="V3105" s="46">
        <v>9321.93</v>
      </c>
    </row>
    <row r="3106" spans="2:22" x14ac:dyDescent="0.2">
      <c r="B3106" s="41" t="str">
        <f>IF(tabDaten[[#This Row],[MandNr]]="","Fehler",IF(tabDaten[[#This Row],[MandNr]]=1,"1 Stadt Bad Rappenau","2 Eigenbetrieb Stadtenwässerung"))</f>
        <v>1 Stadt Bad Rappenau</v>
      </c>
      <c r="C3106" s="41" t="str">
        <f>IF(OR(tabDaten[[#This Row],[art]]="00",tabDaten[[#This Row],[art]]="01",tabDaten[[#This Row],[art]]="60",tabDaten[[#This Row],[art]]="61"),"0 Verwaltungshaushalt","1 Vermögenshaushalt")</f>
        <v>0 Verwaltungshaushalt</v>
      </c>
      <c r="D3106" s="41" t="str">
        <f>VLOOKUP(tabDaten[[#This Row],[art]],tabKontenart[],2,FALSE)</f>
        <v>01 Ausgaben VerwaltungsHH</v>
      </c>
      <c r="E3106" s="41" t="str">
        <f>LEFT(tabDaten[[#This Row],[Gld]],1) &amp; "    " &amp;VLOOKUP((tabDaten[[#This Row],[MandNr]]&amp;"x"&amp;LEFT(tabDaten[[#This Row],[Gld]],1)),tabGliederung[],2,FALSE)</f>
        <v>8    Wirtschaftl. Unternehmen,  allg. Grund- und Sondervermögen</v>
      </c>
      <c r="F3106" s="41" t="str">
        <f>LEFT(tabDaten[[#This Row],[Gld]],2) &amp; "    " &amp;VLOOKUP((tabDaten[[#This Row],[MandNr]]&amp;"x"&amp;LEFT(tabDaten[[#This Row],[Gld]],2)),tabGliederung[],2,FALSE)</f>
        <v xml:space="preserve">88    allgemeines Grundvermögen </v>
      </c>
      <c r="G3106"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6" s="41" t="str">
        <f>LEFT(tabDaten[[#This Row],[Gld]],4) &amp; "    " &amp;VLOOKUP((tabDaten[[#This Row],[MandNr]]&amp;"x"&amp;LEFT(tabDaten[[#This Row],[Gld]],4)),tabGliederung[],2,FALSE)</f>
        <v xml:space="preserve">8810    Wohn- und Geschäftsgebäude </v>
      </c>
      <c r="I3106" s="41" t="str">
        <f>IF(OR(LEFT(tabDaten[[#This Row],[Grp]],1)*1=3,LEFT(tabDaten[[#This Row],[Grp]],1)*1=9),LEFT(tabDaten[[#This Row],[Grp]],2),LEFT(tabDaten[[#This Row],[Grp]],1))</f>
        <v>5</v>
      </c>
      <c r="J3106" s="41" t="str">
        <f>VLOOKUP(tabDaten[[#This Row],[GrpKurz]],tabGruppierung[],2,FALSE)</f>
        <v>A   Sächlicher Verwaltungs- und Betriebsaufwand</v>
      </c>
      <c r="K3106"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8810-540000/75    Neckarstr. 20   </v>
      </c>
      <c r="L3106" s="42">
        <f>IF(OR(tabDaten[[#This Row],[art]]="00",tabDaten[[#This Row],[art]]="10"),tabDaten[[#This Row],[Plan]],tabDaten[[#This Row],[Plan]]*-1)</f>
        <v>0</v>
      </c>
      <c r="M3106" s="43">
        <f>IF(OR(tabDaten[[#This Row],[art]]="00",tabDaten[[#This Row],[art]]="10",tabDaten[[#This Row],[art]]="60",tabDaten[[#This Row],[art]]="70"),tabDaten[[#This Row],[Rechnung]],tabDaten[[#This Row],[Rechnung]]*-1)</f>
        <v>-968.8</v>
      </c>
      <c r="N3106" s="44">
        <v>1</v>
      </c>
      <c r="O3106" s="45" t="s">
        <v>1336</v>
      </c>
      <c r="P3106" s="45" t="s">
        <v>1446</v>
      </c>
      <c r="Q3106" s="45" t="s">
        <v>1775</v>
      </c>
      <c r="R3106" s="45" t="s">
        <v>1377</v>
      </c>
      <c r="S3106" s="45" t="s">
        <v>1546</v>
      </c>
      <c r="T3106" s="45" t="s">
        <v>1995</v>
      </c>
      <c r="U3106" s="46">
        <v>0</v>
      </c>
      <c r="V3106" s="46">
        <v>968.8</v>
      </c>
    </row>
    <row r="3107" spans="2:22" x14ac:dyDescent="0.2">
      <c r="B3107" s="41" t="str">
        <f>IF(tabDaten[[#This Row],[MandNr]]="","Fehler",IF(tabDaten[[#This Row],[MandNr]]=1,"1 Stadt Bad Rappenau","2 Eigenbetrieb Stadtenwässerung"))</f>
        <v>1 Stadt Bad Rappenau</v>
      </c>
      <c r="C3107" s="41" t="str">
        <f>IF(OR(tabDaten[[#This Row],[art]]="00",tabDaten[[#This Row],[art]]="01",tabDaten[[#This Row],[art]]="60",tabDaten[[#This Row],[art]]="61"),"0 Verwaltungshaushalt","1 Vermögenshaushalt")</f>
        <v>0 Verwaltungshaushalt</v>
      </c>
      <c r="D3107" s="41" t="str">
        <f>VLOOKUP(tabDaten[[#This Row],[art]],tabKontenart[],2,FALSE)</f>
        <v>01 Ausgaben VerwaltungsHH</v>
      </c>
      <c r="E3107" s="41" t="str">
        <f>LEFT(tabDaten[[#This Row],[Gld]],1) &amp; "    " &amp;VLOOKUP((tabDaten[[#This Row],[MandNr]]&amp;"x"&amp;LEFT(tabDaten[[#This Row],[Gld]],1)),tabGliederung[],2,FALSE)</f>
        <v>8    Wirtschaftl. Unternehmen,  allg. Grund- und Sondervermögen</v>
      </c>
      <c r="F3107" s="41" t="str">
        <f>LEFT(tabDaten[[#This Row],[Gld]],2) &amp; "    " &amp;VLOOKUP((tabDaten[[#This Row],[MandNr]]&amp;"x"&amp;LEFT(tabDaten[[#This Row],[Gld]],2)),tabGliederung[],2,FALSE)</f>
        <v xml:space="preserve">88    allgemeines Grundvermögen </v>
      </c>
      <c r="G3107"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7" s="41" t="str">
        <f>LEFT(tabDaten[[#This Row],[Gld]],4) &amp; "    " &amp;VLOOKUP((tabDaten[[#This Row],[MandNr]]&amp;"x"&amp;LEFT(tabDaten[[#This Row],[Gld]],4)),tabGliederung[],2,FALSE)</f>
        <v xml:space="preserve">8810    Wohn- und Geschäftsgebäude </v>
      </c>
      <c r="I3107" s="41" t="str">
        <f>IF(OR(LEFT(tabDaten[[#This Row],[Grp]],1)*1=3,LEFT(tabDaten[[#This Row],[Grp]],1)*1=9),LEFT(tabDaten[[#This Row],[Grp]],2),LEFT(tabDaten[[#This Row],[Grp]],1))</f>
        <v>5</v>
      </c>
      <c r="J3107" s="41" t="str">
        <f>VLOOKUP(tabDaten[[#This Row],[GrpKurz]],tabGruppierung[],2,FALSE)</f>
        <v>A   Sächlicher Verwaltungs- und Betriebsaufwand</v>
      </c>
      <c r="K3107"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8810-540000/76    Neckarstr. 36 EG   </v>
      </c>
      <c r="L3107" s="42">
        <f>IF(OR(tabDaten[[#This Row],[art]]="00",tabDaten[[#This Row],[art]]="10"),tabDaten[[#This Row],[Plan]],tabDaten[[#This Row],[Plan]]*-1)</f>
        <v>0</v>
      </c>
      <c r="M3107" s="43">
        <f>IF(OR(tabDaten[[#This Row],[art]]="00",tabDaten[[#This Row],[art]]="10",tabDaten[[#This Row],[art]]="60",tabDaten[[#This Row],[art]]="70"),tabDaten[[#This Row],[Rechnung]],tabDaten[[#This Row],[Rechnung]]*-1)</f>
        <v>-1107.6099999999999</v>
      </c>
      <c r="N3107" s="44">
        <v>1</v>
      </c>
      <c r="O3107" s="45" t="s">
        <v>1336</v>
      </c>
      <c r="P3107" s="45" t="s">
        <v>1446</v>
      </c>
      <c r="Q3107" s="45" t="s">
        <v>1775</v>
      </c>
      <c r="R3107" s="45" t="s">
        <v>1392</v>
      </c>
      <c r="S3107" s="45" t="s">
        <v>1546</v>
      </c>
      <c r="T3107" s="45" t="s">
        <v>1996</v>
      </c>
      <c r="U3107" s="46">
        <v>0</v>
      </c>
      <c r="V3107" s="46">
        <v>1107.6099999999999</v>
      </c>
    </row>
    <row r="3108" spans="2:22" x14ac:dyDescent="0.2">
      <c r="B3108" s="41" t="str">
        <f>IF(tabDaten[[#This Row],[MandNr]]="","Fehler",IF(tabDaten[[#This Row],[MandNr]]=1,"1 Stadt Bad Rappenau","2 Eigenbetrieb Stadtenwässerung"))</f>
        <v>1 Stadt Bad Rappenau</v>
      </c>
      <c r="C3108" s="41" t="str">
        <f>IF(OR(tabDaten[[#This Row],[art]]="00",tabDaten[[#This Row],[art]]="01",tabDaten[[#This Row],[art]]="60",tabDaten[[#This Row],[art]]="61"),"0 Verwaltungshaushalt","1 Vermögenshaushalt")</f>
        <v>0 Verwaltungshaushalt</v>
      </c>
      <c r="D3108" s="41" t="str">
        <f>VLOOKUP(tabDaten[[#This Row],[art]],tabKontenart[],2,FALSE)</f>
        <v>01 Ausgaben VerwaltungsHH</v>
      </c>
      <c r="E3108" s="41" t="str">
        <f>LEFT(tabDaten[[#This Row],[Gld]],1) &amp; "    " &amp;VLOOKUP((tabDaten[[#This Row],[MandNr]]&amp;"x"&amp;LEFT(tabDaten[[#This Row],[Gld]],1)),tabGliederung[],2,FALSE)</f>
        <v>8    Wirtschaftl. Unternehmen,  allg. Grund- und Sondervermögen</v>
      </c>
      <c r="F3108" s="41" t="str">
        <f>LEFT(tabDaten[[#This Row],[Gld]],2) &amp; "    " &amp;VLOOKUP((tabDaten[[#This Row],[MandNr]]&amp;"x"&amp;LEFT(tabDaten[[#This Row],[Gld]],2)),tabGliederung[],2,FALSE)</f>
        <v xml:space="preserve">88    allgemeines Grundvermögen </v>
      </c>
      <c r="G3108"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8" s="41" t="str">
        <f>LEFT(tabDaten[[#This Row],[Gld]],4) &amp; "    " &amp;VLOOKUP((tabDaten[[#This Row],[MandNr]]&amp;"x"&amp;LEFT(tabDaten[[#This Row],[Gld]],4)),tabGliederung[],2,FALSE)</f>
        <v xml:space="preserve">8810    Wohn- und Geschäftsgebäude </v>
      </c>
      <c r="I3108" s="41" t="str">
        <f>IF(OR(LEFT(tabDaten[[#This Row],[Grp]],1)*1=3,LEFT(tabDaten[[#This Row],[Grp]],1)*1=9),LEFT(tabDaten[[#This Row],[Grp]],2),LEFT(tabDaten[[#This Row],[Grp]],1))</f>
        <v>5</v>
      </c>
      <c r="J3108" s="41" t="str">
        <f>VLOOKUP(tabDaten[[#This Row],[GrpKurz]],tabGruppierung[],2,FALSE)</f>
        <v>A   Sächlicher Verwaltungs- und Betriebsaufwand</v>
      </c>
      <c r="K3108"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8810-540000/78    Zimmersteige 10   </v>
      </c>
      <c r="L3108" s="42">
        <f>IF(OR(tabDaten[[#This Row],[art]]="00",tabDaten[[#This Row],[art]]="10"),tabDaten[[#This Row],[Plan]],tabDaten[[#This Row],[Plan]]*-1)</f>
        <v>0</v>
      </c>
      <c r="M3108" s="43">
        <f>IF(OR(tabDaten[[#This Row],[art]]="00",tabDaten[[#This Row],[art]]="10",tabDaten[[#This Row],[art]]="60",tabDaten[[#This Row],[art]]="70"),tabDaten[[#This Row],[Rechnung]],tabDaten[[#This Row],[Rechnung]]*-1)</f>
        <v>-2597.44</v>
      </c>
      <c r="N3108" s="44">
        <v>1</v>
      </c>
      <c r="O3108" s="45" t="s">
        <v>1336</v>
      </c>
      <c r="P3108" s="45" t="s">
        <v>1446</v>
      </c>
      <c r="Q3108" s="45" t="s">
        <v>1775</v>
      </c>
      <c r="R3108" s="45" t="s">
        <v>1413</v>
      </c>
      <c r="S3108" s="45" t="s">
        <v>1546</v>
      </c>
      <c r="T3108" s="45" t="s">
        <v>1997</v>
      </c>
      <c r="U3108" s="46">
        <v>0</v>
      </c>
      <c r="V3108" s="46">
        <v>2597.44</v>
      </c>
    </row>
    <row r="3109" spans="2:22" x14ac:dyDescent="0.2">
      <c r="B3109" s="41" t="str">
        <f>IF(tabDaten[[#This Row],[MandNr]]="","Fehler",IF(tabDaten[[#This Row],[MandNr]]=1,"1 Stadt Bad Rappenau","2 Eigenbetrieb Stadtenwässerung"))</f>
        <v>1 Stadt Bad Rappenau</v>
      </c>
      <c r="C3109" s="41" t="str">
        <f>IF(OR(tabDaten[[#This Row],[art]]="00",tabDaten[[#This Row],[art]]="01",tabDaten[[#This Row],[art]]="60",tabDaten[[#This Row],[art]]="61"),"0 Verwaltungshaushalt","1 Vermögenshaushalt")</f>
        <v>0 Verwaltungshaushalt</v>
      </c>
      <c r="D3109" s="41" t="str">
        <f>VLOOKUP(tabDaten[[#This Row],[art]],tabKontenart[],2,FALSE)</f>
        <v>01 Ausgaben VerwaltungsHH</v>
      </c>
      <c r="E3109" s="41" t="str">
        <f>LEFT(tabDaten[[#This Row],[Gld]],1) &amp; "    " &amp;VLOOKUP((tabDaten[[#This Row],[MandNr]]&amp;"x"&amp;LEFT(tabDaten[[#This Row],[Gld]],1)),tabGliederung[],2,FALSE)</f>
        <v>8    Wirtschaftl. Unternehmen,  allg. Grund- und Sondervermögen</v>
      </c>
      <c r="F3109" s="41" t="str">
        <f>LEFT(tabDaten[[#This Row],[Gld]],2) &amp; "    " &amp;VLOOKUP((tabDaten[[#This Row],[MandNr]]&amp;"x"&amp;LEFT(tabDaten[[#This Row],[Gld]],2)),tabGliederung[],2,FALSE)</f>
        <v xml:space="preserve">88    allgemeines Grundvermögen </v>
      </c>
      <c r="G3109"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09" s="41" t="str">
        <f>LEFT(tabDaten[[#This Row],[Gld]],4) &amp; "    " &amp;VLOOKUP((tabDaten[[#This Row],[MandNr]]&amp;"x"&amp;LEFT(tabDaten[[#This Row],[Gld]],4)),tabGliederung[],2,FALSE)</f>
        <v xml:space="preserve">8810    Wohn- und Geschäftsgebäude </v>
      </c>
      <c r="I3109" s="41" t="str">
        <f>IF(OR(LEFT(tabDaten[[#This Row],[Grp]],1)*1=3,LEFT(tabDaten[[#This Row],[Grp]],1)*1=9),LEFT(tabDaten[[#This Row],[Grp]],2),LEFT(tabDaten[[#This Row],[Grp]],1))</f>
        <v>5</v>
      </c>
      <c r="J3109" s="41" t="str">
        <f>VLOOKUP(tabDaten[[#This Row],[GrpKurz]],tabGruppierung[],2,FALSE)</f>
        <v>A   Sächlicher Verwaltungs- und Betriebsaufwand</v>
      </c>
      <c r="K3109"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8810-540000/80    Obere Kirchstr. 1   </v>
      </c>
      <c r="L3109" s="42">
        <f>IF(OR(tabDaten[[#This Row],[art]]="00",tabDaten[[#This Row],[art]]="10"),tabDaten[[#This Row],[Plan]],tabDaten[[#This Row],[Plan]]*-1)</f>
        <v>0</v>
      </c>
      <c r="M3109" s="43">
        <f>IF(OR(tabDaten[[#This Row],[art]]="00",tabDaten[[#This Row],[art]]="10",tabDaten[[#This Row],[art]]="60",tabDaten[[#This Row],[art]]="70"),tabDaten[[#This Row],[Rechnung]],tabDaten[[#This Row],[Rechnung]]*-1)</f>
        <v>-830.64</v>
      </c>
      <c r="N3109" s="44">
        <v>1</v>
      </c>
      <c r="O3109" s="45" t="s">
        <v>1336</v>
      </c>
      <c r="P3109" s="45" t="s">
        <v>1446</v>
      </c>
      <c r="Q3109" s="45" t="s">
        <v>1775</v>
      </c>
      <c r="R3109" s="45" t="s">
        <v>1425</v>
      </c>
      <c r="S3109" s="45" t="s">
        <v>1546</v>
      </c>
      <c r="T3109" s="45" t="s">
        <v>1998</v>
      </c>
      <c r="U3109" s="46">
        <v>0</v>
      </c>
      <c r="V3109" s="46">
        <v>830.64</v>
      </c>
    </row>
    <row r="3110" spans="2:22" x14ac:dyDescent="0.2">
      <c r="B3110" s="41" t="str">
        <f>IF(tabDaten[[#This Row],[MandNr]]="","Fehler",IF(tabDaten[[#This Row],[MandNr]]=1,"1 Stadt Bad Rappenau","2 Eigenbetrieb Stadtenwässerung"))</f>
        <v>1 Stadt Bad Rappenau</v>
      </c>
      <c r="C3110" s="41" t="str">
        <f>IF(OR(tabDaten[[#This Row],[art]]="00",tabDaten[[#This Row],[art]]="01",tabDaten[[#This Row],[art]]="60",tabDaten[[#This Row],[art]]="61"),"0 Verwaltungshaushalt","1 Vermögenshaushalt")</f>
        <v>0 Verwaltungshaushalt</v>
      </c>
      <c r="D3110" s="41" t="str">
        <f>VLOOKUP(tabDaten[[#This Row],[art]],tabKontenart[],2,FALSE)</f>
        <v>01 Ausgaben VerwaltungsHH</v>
      </c>
      <c r="E3110" s="41" t="str">
        <f>LEFT(tabDaten[[#This Row],[Gld]],1) &amp; "    " &amp;VLOOKUP((tabDaten[[#This Row],[MandNr]]&amp;"x"&amp;LEFT(tabDaten[[#This Row],[Gld]],1)),tabGliederung[],2,FALSE)</f>
        <v>8    Wirtschaftl. Unternehmen,  allg. Grund- und Sondervermögen</v>
      </c>
      <c r="F3110" s="41" t="str">
        <f>LEFT(tabDaten[[#This Row],[Gld]],2) &amp; "    " &amp;VLOOKUP((tabDaten[[#This Row],[MandNr]]&amp;"x"&amp;LEFT(tabDaten[[#This Row],[Gld]],2)),tabGliederung[],2,FALSE)</f>
        <v xml:space="preserve">88    allgemeines Grundvermögen </v>
      </c>
      <c r="G3110"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10" s="41" t="str">
        <f>LEFT(tabDaten[[#This Row],[Gld]],4) &amp; "    " &amp;VLOOKUP((tabDaten[[#This Row],[MandNr]]&amp;"x"&amp;LEFT(tabDaten[[#This Row],[Gld]],4)),tabGliederung[],2,FALSE)</f>
        <v xml:space="preserve">8810    Wohn- und Geschäftsgebäude </v>
      </c>
      <c r="I3110" s="41" t="str">
        <f>IF(OR(LEFT(tabDaten[[#This Row],[Grp]],1)*1=3,LEFT(tabDaten[[#This Row],[Grp]],1)*1=9),LEFT(tabDaten[[#This Row],[Grp]],2),LEFT(tabDaten[[#This Row],[Grp]],1))</f>
        <v>5</v>
      </c>
      <c r="J3110" s="41" t="str">
        <f>VLOOKUP(tabDaten[[#This Row],[GrpKurz]],tabGruppierung[],2,FALSE)</f>
        <v>A   Sächlicher Verwaltungs- und Betriebsaufwand</v>
      </c>
      <c r="K3110"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8810-540000/87    Dorfstr. 21   </v>
      </c>
      <c r="L3110" s="42">
        <f>IF(OR(tabDaten[[#This Row],[art]]="00",tabDaten[[#This Row],[art]]="10"),tabDaten[[#This Row],[Plan]],tabDaten[[#This Row],[Plan]]*-1)</f>
        <v>0</v>
      </c>
      <c r="M3110" s="43">
        <f>IF(OR(tabDaten[[#This Row],[art]]="00",tabDaten[[#This Row],[art]]="10",tabDaten[[#This Row],[art]]="60",tabDaten[[#This Row],[art]]="70"),tabDaten[[#This Row],[Rechnung]],tabDaten[[#This Row],[Rechnung]]*-1)</f>
        <v>-463.05</v>
      </c>
      <c r="N3110" s="44">
        <v>1</v>
      </c>
      <c r="O3110" s="45" t="s">
        <v>1336</v>
      </c>
      <c r="P3110" s="45" t="s">
        <v>1446</v>
      </c>
      <c r="Q3110" s="45" t="s">
        <v>1775</v>
      </c>
      <c r="R3110" s="45" t="s">
        <v>1442</v>
      </c>
      <c r="S3110" s="45" t="s">
        <v>1546</v>
      </c>
      <c r="T3110" s="45" t="s">
        <v>1999</v>
      </c>
      <c r="U3110" s="46">
        <v>0</v>
      </c>
      <c r="V3110" s="46">
        <v>463.05</v>
      </c>
    </row>
    <row r="3111" spans="2:22" x14ac:dyDescent="0.2">
      <c r="B3111" s="41" t="str">
        <f>IF(tabDaten[[#This Row],[MandNr]]="","Fehler",IF(tabDaten[[#This Row],[MandNr]]=1,"1 Stadt Bad Rappenau","2 Eigenbetrieb Stadtenwässerung"))</f>
        <v>1 Stadt Bad Rappenau</v>
      </c>
      <c r="C3111" s="41" t="str">
        <f>IF(OR(tabDaten[[#This Row],[art]]="00",tabDaten[[#This Row],[art]]="01",tabDaten[[#This Row],[art]]="60",tabDaten[[#This Row],[art]]="61"),"0 Verwaltungshaushalt","1 Vermögenshaushalt")</f>
        <v>0 Verwaltungshaushalt</v>
      </c>
      <c r="D3111" s="41" t="str">
        <f>VLOOKUP(tabDaten[[#This Row],[art]],tabKontenart[],2,FALSE)</f>
        <v>01 Ausgaben VerwaltungsHH</v>
      </c>
      <c r="E3111" s="41" t="str">
        <f>LEFT(tabDaten[[#This Row],[Gld]],1) &amp; "    " &amp;VLOOKUP((tabDaten[[#This Row],[MandNr]]&amp;"x"&amp;LEFT(tabDaten[[#This Row],[Gld]],1)),tabGliederung[],2,FALSE)</f>
        <v>8    Wirtschaftl. Unternehmen,  allg. Grund- und Sondervermögen</v>
      </c>
      <c r="F3111" s="41" t="str">
        <f>LEFT(tabDaten[[#This Row],[Gld]],2) &amp; "    " &amp;VLOOKUP((tabDaten[[#This Row],[MandNr]]&amp;"x"&amp;LEFT(tabDaten[[#This Row],[Gld]],2)),tabGliederung[],2,FALSE)</f>
        <v xml:space="preserve">88    allgemeines Grundvermögen </v>
      </c>
      <c r="G3111"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11" s="41" t="str">
        <f>LEFT(tabDaten[[#This Row],[Gld]],4) &amp; "    " &amp;VLOOKUP((tabDaten[[#This Row],[MandNr]]&amp;"x"&amp;LEFT(tabDaten[[#This Row],[Gld]],4)),tabGliederung[],2,FALSE)</f>
        <v xml:space="preserve">8810    Wohn- und Geschäftsgebäude </v>
      </c>
      <c r="I3111" s="41" t="str">
        <f>IF(OR(LEFT(tabDaten[[#This Row],[Grp]],1)*1=3,LEFT(tabDaten[[#This Row],[Grp]],1)*1=9),LEFT(tabDaten[[#This Row],[Grp]],2),LEFT(tabDaten[[#This Row],[Grp]],1))</f>
        <v>6</v>
      </c>
      <c r="J3111" s="41" t="str">
        <f>VLOOKUP(tabDaten[[#This Row],[GrpKurz]],tabGruppierung[],2,FALSE)</f>
        <v>A   Sächlicher Verwaltungs- und Betriebsaufwand</v>
      </c>
      <c r="K3111"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8810-679000/10    Bauhof   </v>
      </c>
      <c r="L3111" s="42">
        <f>IF(OR(tabDaten[[#This Row],[art]]="00",tabDaten[[#This Row],[art]]="10"),tabDaten[[#This Row],[Plan]],tabDaten[[#This Row],[Plan]]*-1)</f>
        <v>0</v>
      </c>
      <c r="M3111" s="43">
        <f>IF(OR(tabDaten[[#This Row],[art]]="00",tabDaten[[#This Row],[art]]="10",tabDaten[[#This Row],[art]]="60",tabDaten[[#This Row],[art]]="70"),tabDaten[[#This Row],[Rechnung]],tabDaten[[#This Row],[Rechnung]]*-1)</f>
        <v>-6530.17</v>
      </c>
      <c r="N3111" s="44">
        <v>1</v>
      </c>
      <c r="O3111" s="45" t="s">
        <v>1336</v>
      </c>
      <c r="P3111" s="45" t="s">
        <v>1446</v>
      </c>
      <c r="Q3111" s="45" t="s">
        <v>1728</v>
      </c>
      <c r="R3111" s="45" t="s">
        <v>1024</v>
      </c>
      <c r="S3111" s="45" t="s">
        <v>1546</v>
      </c>
      <c r="T3111" s="45" t="s">
        <v>1924</v>
      </c>
      <c r="U3111" s="46">
        <v>0</v>
      </c>
      <c r="V3111" s="46">
        <v>6530.17</v>
      </c>
    </row>
    <row r="3112" spans="2:22" x14ac:dyDescent="0.2">
      <c r="B3112" s="41" t="str">
        <f>IF(tabDaten[[#This Row],[MandNr]]="","Fehler",IF(tabDaten[[#This Row],[MandNr]]=1,"1 Stadt Bad Rappenau","2 Eigenbetrieb Stadtenwässerung"))</f>
        <v>1 Stadt Bad Rappenau</v>
      </c>
      <c r="C3112" s="41" t="str">
        <f>IF(OR(tabDaten[[#This Row],[art]]="00",tabDaten[[#This Row],[art]]="01",tabDaten[[#This Row],[art]]="60",tabDaten[[#This Row],[art]]="61"),"0 Verwaltungshaushalt","1 Vermögenshaushalt")</f>
        <v>0 Verwaltungshaushalt</v>
      </c>
      <c r="D3112" s="41" t="str">
        <f>VLOOKUP(tabDaten[[#This Row],[art]],tabKontenart[],2,FALSE)</f>
        <v>01 Ausgaben VerwaltungsHH</v>
      </c>
      <c r="E3112" s="41" t="str">
        <f>LEFT(tabDaten[[#This Row],[Gld]],1) &amp; "    " &amp;VLOOKUP((tabDaten[[#This Row],[MandNr]]&amp;"x"&amp;LEFT(tabDaten[[#This Row],[Gld]],1)),tabGliederung[],2,FALSE)</f>
        <v>8    Wirtschaftl. Unternehmen,  allg. Grund- und Sondervermögen</v>
      </c>
      <c r="F3112" s="41" t="str">
        <f>LEFT(tabDaten[[#This Row],[Gld]],2) &amp; "    " &amp;VLOOKUP((tabDaten[[#This Row],[MandNr]]&amp;"x"&amp;LEFT(tabDaten[[#This Row],[Gld]],2)),tabGliederung[],2,FALSE)</f>
        <v xml:space="preserve">88    allgemeines Grundvermögen </v>
      </c>
      <c r="G3112"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12" s="41" t="str">
        <f>LEFT(tabDaten[[#This Row],[Gld]],4) &amp; "    " &amp;VLOOKUP((tabDaten[[#This Row],[MandNr]]&amp;"x"&amp;LEFT(tabDaten[[#This Row],[Gld]],4)),tabGliederung[],2,FALSE)</f>
        <v xml:space="preserve">8810    Wohn- und Geschäftsgebäude </v>
      </c>
      <c r="I3112" s="41" t="str">
        <f>IF(OR(LEFT(tabDaten[[#This Row],[Grp]],1)*1=3,LEFT(tabDaten[[#This Row],[Grp]],1)*1=9),LEFT(tabDaten[[#This Row],[Grp]],2),LEFT(tabDaten[[#This Row],[Grp]],1))</f>
        <v>6</v>
      </c>
      <c r="J3112" s="41" t="str">
        <f>VLOOKUP(tabDaten[[#This Row],[GrpKurz]],tabGruppierung[],2,FALSE)</f>
        <v>A   Sächlicher Verwaltungs- und Betriebsaufwand</v>
      </c>
      <c r="K3112"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8810-679000/30    Verwaltungskosten (Personal + Sachkosten)  </v>
      </c>
      <c r="L3112" s="42">
        <f>IF(OR(tabDaten[[#This Row],[art]]="00",tabDaten[[#This Row],[art]]="10"),tabDaten[[#This Row],[Plan]],tabDaten[[#This Row],[Plan]]*-1)</f>
        <v>0</v>
      </c>
      <c r="M3112" s="43">
        <f>IF(OR(tabDaten[[#This Row],[art]]="00",tabDaten[[#This Row],[art]]="10",tabDaten[[#This Row],[art]]="60",tabDaten[[#This Row],[art]]="70"),tabDaten[[#This Row],[Rechnung]],tabDaten[[#This Row],[Rechnung]]*-1)</f>
        <v>-5280</v>
      </c>
      <c r="N3112" s="44">
        <v>1</v>
      </c>
      <c r="O3112" s="45" t="s">
        <v>1336</v>
      </c>
      <c r="P3112" s="45" t="s">
        <v>1446</v>
      </c>
      <c r="Q3112" s="45" t="s">
        <v>1728</v>
      </c>
      <c r="R3112" s="45" t="s">
        <v>1111</v>
      </c>
      <c r="S3112" s="45" t="s">
        <v>1546</v>
      </c>
      <c r="T3112" s="45" t="s">
        <v>1939</v>
      </c>
      <c r="U3112" s="46">
        <v>0</v>
      </c>
      <c r="V3112" s="46">
        <v>5280</v>
      </c>
    </row>
    <row r="3113" spans="2:22" x14ac:dyDescent="0.2">
      <c r="B3113" s="41" t="str">
        <f>IF(tabDaten[[#This Row],[MandNr]]="","Fehler",IF(tabDaten[[#This Row],[MandNr]]=1,"1 Stadt Bad Rappenau","2 Eigenbetrieb Stadtenwässerung"))</f>
        <v>1 Stadt Bad Rappenau</v>
      </c>
      <c r="C3113" s="41" t="str">
        <f>IF(OR(tabDaten[[#This Row],[art]]="00",tabDaten[[#This Row],[art]]="01",tabDaten[[#This Row],[art]]="60",tabDaten[[#This Row],[art]]="61"),"0 Verwaltungshaushalt","1 Vermögenshaushalt")</f>
        <v>0 Verwaltungshaushalt</v>
      </c>
      <c r="D3113" s="41" t="str">
        <f>VLOOKUP(tabDaten[[#This Row],[art]],tabKontenart[],2,FALSE)</f>
        <v>01 Ausgaben VerwaltungsHH</v>
      </c>
      <c r="E3113" s="41" t="str">
        <f>LEFT(tabDaten[[#This Row],[Gld]],1) &amp; "    " &amp;VLOOKUP((tabDaten[[#This Row],[MandNr]]&amp;"x"&amp;LEFT(tabDaten[[#This Row],[Gld]],1)),tabGliederung[],2,FALSE)</f>
        <v>8    Wirtschaftl. Unternehmen,  allg. Grund- und Sondervermögen</v>
      </c>
      <c r="F3113" s="41" t="str">
        <f>LEFT(tabDaten[[#This Row],[Gld]],2) &amp; "    " &amp;VLOOKUP((tabDaten[[#This Row],[MandNr]]&amp;"x"&amp;LEFT(tabDaten[[#This Row],[Gld]],2)),tabGliederung[],2,FALSE)</f>
        <v xml:space="preserve">88    allgemeines Grundvermögen </v>
      </c>
      <c r="G3113"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13" s="41" t="str">
        <f>LEFT(tabDaten[[#This Row],[Gld]],4) &amp; "    " &amp;VLOOKUP((tabDaten[[#This Row],[MandNr]]&amp;"x"&amp;LEFT(tabDaten[[#This Row],[Gld]],4)),tabGliederung[],2,FALSE)</f>
        <v xml:space="preserve">8830    sonstiges Grundvermögen </v>
      </c>
      <c r="I3113" s="41" t="str">
        <f>IF(OR(LEFT(tabDaten[[#This Row],[Grp]],1)*1=3,LEFT(tabDaten[[#This Row],[Grp]],1)*1=9),LEFT(tabDaten[[#This Row],[Grp]],2),LEFT(tabDaten[[#This Row],[Grp]],1))</f>
        <v>6</v>
      </c>
      <c r="J3113" s="41" t="str">
        <f>VLOOKUP(tabDaten[[#This Row],[GrpKurz]],tabGruppierung[],2,FALSE)</f>
        <v>A   Sächlicher Verwaltungs- und Betriebsaufwand</v>
      </c>
      <c r="K3113"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8830-650000/10    Fachliteratur   </v>
      </c>
      <c r="L3113" s="42">
        <f>IF(OR(tabDaten[[#This Row],[art]]="00",tabDaten[[#This Row],[art]]="10"),tabDaten[[#This Row],[Plan]],tabDaten[[#This Row],[Plan]]*-1)</f>
        <v>0</v>
      </c>
      <c r="M3113" s="43">
        <f>IF(OR(tabDaten[[#This Row],[art]]="00",tabDaten[[#This Row],[art]]="10",tabDaten[[#This Row],[art]]="60",tabDaten[[#This Row],[art]]="70"),tabDaten[[#This Row],[Rechnung]],tabDaten[[#This Row],[Rechnung]]*-1)</f>
        <v>-137.75</v>
      </c>
      <c r="N3113" s="44">
        <v>1</v>
      </c>
      <c r="O3113" s="45" t="s">
        <v>1336</v>
      </c>
      <c r="P3113" s="45" t="s">
        <v>1447</v>
      </c>
      <c r="Q3113" s="45" t="s">
        <v>1724</v>
      </c>
      <c r="R3113" s="45" t="s">
        <v>1024</v>
      </c>
      <c r="S3113" s="45" t="s">
        <v>1546</v>
      </c>
      <c r="T3113" s="45" t="s">
        <v>2289</v>
      </c>
      <c r="U3113" s="46">
        <v>0</v>
      </c>
      <c r="V3113" s="46">
        <v>137.75</v>
      </c>
    </row>
    <row r="3114" spans="2:22" x14ac:dyDescent="0.2">
      <c r="B3114" s="41" t="str">
        <f>IF(tabDaten[[#This Row],[MandNr]]="","Fehler",IF(tabDaten[[#This Row],[MandNr]]=1,"1 Stadt Bad Rappenau","2 Eigenbetrieb Stadtenwässerung"))</f>
        <v>1 Stadt Bad Rappenau</v>
      </c>
      <c r="C3114" s="41" t="str">
        <f>IF(OR(tabDaten[[#This Row],[art]]="00",tabDaten[[#This Row],[art]]="01",tabDaten[[#This Row],[art]]="60",tabDaten[[#This Row],[art]]="61"),"0 Verwaltungshaushalt","1 Vermögenshaushalt")</f>
        <v>0 Verwaltungshaushalt</v>
      </c>
      <c r="D3114" s="41" t="str">
        <f>VLOOKUP(tabDaten[[#This Row],[art]],tabKontenart[],2,FALSE)</f>
        <v>01 Ausgaben VerwaltungsHH</v>
      </c>
      <c r="E3114" s="41" t="str">
        <f>LEFT(tabDaten[[#This Row],[Gld]],1) &amp; "    " &amp;VLOOKUP((tabDaten[[#This Row],[MandNr]]&amp;"x"&amp;LEFT(tabDaten[[#This Row],[Gld]],1)),tabGliederung[],2,FALSE)</f>
        <v>8    Wirtschaftl. Unternehmen,  allg. Grund- und Sondervermögen</v>
      </c>
      <c r="F3114" s="41" t="str">
        <f>LEFT(tabDaten[[#This Row],[Gld]],2) &amp; "    " &amp;VLOOKUP((tabDaten[[#This Row],[MandNr]]&amp;"x"&amp;LEFT(tabDaten[[#This Row],[Gld]],2)),tabGliederung[],2,FALSE)</f>
        <v xml:space="preserve">88    allgemeines Grundvermögen </v>
      </c>
      <c r="G3114"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14" s="41" t="str">
        <f>LEFT(tabDaten[[#This Row],[Gld]],4) &amp; "    " &amp;VLOOKUP((tabDaten[[#This Row],[MandNr]]&amp;"x"&amp;LEFT(tabDaten[[#This Row],[Gld]],4)),tabGliederung[],2,FALSE)</f>
        <v xml:space="preserve">8830    sonstiges Grundvermögen </v>
      </c>
      <c r="I3114" s="41" t="str">
        <f>IF(OR(LEFT(tabDaten[[#This Row],[Grp]],1)*1=3,LEFT(tabDaten[[#This Row],[Grp]],1)*1=9),LEFT(tabDaten[[#This Row],[Grp]],2),LEFT(tabDaten[[#This Row],[Grp]],1))</f>
        <v>6</v>
      </c>
      <c r="J3114" s="41" t="str">
        <f>VLOOKUP(tabDaten[[#This Row],[GrpKurz]],tabGruppierung[],2,FALSE)</f>
        <v>A   Sächlicher Verwaltungs- und Betriebsaufwand</v>
      </c>
      <c r="K3114"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8830-650000/40    Reisekosten   </v>
      </c>
      <c r="L3114" s="42">
        <f>IF(OR(tabDaten[[#This Row],[art]]="00",tabDaten[[#This Row],[art]]="10"),tabDaten[[#This Row],[Plan]],tabDaten[[#This Row],[Plan]]*-1)</f>
        <v>0</v>
      </c>
      <c r="M3114" s="43">
        <f>IF(OR(tabDaten[[#This Row],[art]]="00",tabDaten[[#This Row],[art]]="10",tabDaten[[#This Row],[art]]="60",tabDaten[[#This Row],[art]]="70"),tabDaten[[#This Row],[Rechnung]],tabDaten[[#This Row],[Rechnung]]*-1)</f>
        <v>-302.22000000000003</v>
      </c>
      <c r="N3114" s="44">
        <v>1</v>
      </c>
      <c r="O3114" s="45" t="s">
        <v>1336</v>
      </c>
      <c r="P3114" s="45" t="s">
        <v>1447</v>
      </c>
      <c r="Q3114" s="45" t="s">
        <v>1724</v>
      </c>
      <c r="R3114" s="45" t="s">
        <v>1145</v>
      </c>
      <c r="S3114" s="45" t="s">
        <v>1546</v>
      </c>
      <c r="T3114" s="45" t="s">
        <v>2097</v>
      </c>
      <c r="U3114" s="46">
        <v>0</v>
      </c>
      <c r="V3114" s="46">
        <v>302.22000000000003</v>
      </c>
    </row>
    <row r="3115" spans="2:22" x14ac:dyDescent="0.2">
      <c r="B3115" s="41" t="str">
        <f>IF(tabDaten[[#This Row],[MandNr]]="","Fehler",IF(tabDaten[[#This Row],[MandNr]]=1,"1 Stadt Bad Rappenau","2 Eigenbetrieb Stadtenwässerung"))</f>
        <v>1 Stadt Bad Rappenau</v>
      </c>
      <c r="C3115" s="41" t="str">
        <f>IF(OR(tabDaten[[#This Row],[art]]="00",tabDaten[[#This Row],[art]]="01",tabDaten[[#This Row],[art]]="60",tabDaten[[#This Row],[art]]="61"),"0 Verwaltungshaushalt","1 Vermögenshaushalt")</f>
        <v>0 Verwaltungshaushalt</v>
      </c>
      <c r="D3115" s="41" t="str">
        <f>VLOOKUP(tabDaten[[#This Row],[art]],tabKontenart[],2,FALSE)</f>
        <v>01 Ausgaben VerwaltungsHH</v>
      </c>
      <c r="E3115" s="41" t="str">
        <f>LEFT(tabDaten[[#This Row],[Gld]],1) &amp; "    " &amp;VLOOKUP((tabDaten[[#This Row],[MandNr]]&amp;"x"&amp;LEFT(tabDaten[[#This Row],[Gld]],1)),tabGliederung[],2,FALSE)</f>
        <v>8    Wirtschaftl. Unternehmen,  allg. Grund- und Sondervermögen</v>
      </c>
      <c r="F3115" s="41" t="str">
        <f>LEFT(tabDaten[[#This Row],[Gld]],2) &amp; "    " &amp;VLOOKUP((tabDaten[[#This Row],[MandNr]]&amp;"x"&amp;LEFT(tabDaten[[#This Row],[Gld]],2)),tabGliederung[],2,FALSE)</f>
        <v xml:space="preserve">88    allgemeines Grundvermögen </v>
      </c>
      <c r="G3115"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15" s="41" t="str">
        <f>LEFT(tabDaten[[#This Row],[Gld]],4) &amp; "    " &amp;VLOOKUP((tabDaten[[#This Row],[MandNr]]&amp;"x"&amp;LEFT(tabDaten[[#This Row],[Gld]],4)),tabGliederung[],2,FALSE)</f>
        <v xml:space="preserve">8830    sonstiges Grundvermögen </v>
      </c>
      <c r="I3115" s="41" t="str">
        <f>IF(OR(LEFT(tabDaten[[#This Row],[Grp]],1)*1=3,LEFT(tabDaten[[#This Row],[Grp]],1)*1=9),LEFT(tabDaten[[#This Row],[Grp]],2),LEFT(tabDaten[[#This Row],[Grp]],1))</f>
        <v>6</v>
      </c>
      <c r="J3115" s="41" t="str">
        <f>VLOOKUP(tabDaten[[#This Row],[GrpKurz]],tabGruppierung[],2,FALSE)</f>
        <v>A   Sächlicher Verwaltungs- und Betriebsaufwand</v>
      </c>
      <c r="K3115"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8830-679000/10    Bauhof   </v>
      </c>
      <c r="L3115" s="42">
        <f>IF(OR(tabDaten[[#This Row],[art]]="00",tabDaten[[#This Row],[art]]="10"),tabDaten[[#This Row],[Plan]],tabDaten[[#This Row],[Plan]]*-1)</f>
        <v>0</v>
      </c>
      <c r="M3115" s="43">
        <f>IF(OR(tabDaten[[#This Row],[art]]="00",tabDaten[[#This Row],[art]]="10",tabDaten[[#This Row],[art]]="60",tabDaten[[#This Row],[art]]="70"),tabDaten[[#This Row],[Rechnung]],tabDaten[[#This Row],[Rechnung]]*-1)</f>
        <v>-8233.69</v>
      </c>
      <c r="N3115" s="44">
        <v>1</v>
      </c>
      <c r="O3115" s="45" t="s">
        <v>1336</v>
      </c>
      <c r="P3115" s="45" t="s">
        <v>1447</v>
      </c>
      <c r="Q3115" s="45" t="s">
        <v>1728</v>
      </c>
      <c r="R3115" s="45" t="s">
        <v>1024</v>
      </c>
      <c r="S3115" s="45" t="s">
        <v>1546</v>
      </c>
      <c r="T3115" s="45" t="s">
        <v>1924</v>
      </c>
      <c r="U3115" s="46">
        <v>0</v>
      </c>
      <c r="V3115" s="46">
        <v>8233.69</v>
      </c>
    </row>
    <row r="3116" spans="2:22" x14ac:dyDescent="0.2">
      <c r="B3116" s="41" t="str">
        <f>IF(tabDaten[[#This Row],[MandNr]]="","Fehler",IF(tabDaten[[#This Row],[MandNr]]=1,"1 Stadt Bad Rappenau","2 Eigenbetrieb Stadtenwässerung"))</f>
        <v>1 Stadt Bad Rappenau</v>
      </c>
      <c r="C3116" s="41" t="str">
        <f>IF(OR(tabDaten[[#This Row],[art]]="00",tabDaten[[#This Row],[art]]="01",tabDaten[[#This Row],[art]]="60",tabDaten[[#This Row],[art]]="61"),"0 Verwaltungshaushalt","1 Vermögenshaushalt")</f>
        <v>1 Vermögenshaushalt</v>
      </c>
      <c r="D3116" s="41" t="str">
        <f>VLOOKUP(tabDaten[[#This Row],[art]],tabKontenart[],2,FALSE)</f>
        <v>10 Einnahmen VermögensHH</v>
      </c>
      <c r="E3116" s="41" t="str">
        <f>LEFT(tabDaten[[#This Row],[Gld]],1) &amp; "    " &amp;VLOOKUP((tabDaten[[#This Row],[MandNr]]&amp;"x"&amp;LEFT(tabDaten[[#This Row],[Gld]],1)),tabGliederung[],2,FALSE)</f>
        <v>8    Wirtschaftl. Unternehmen,  allg. Grund- und Sondervermögen</v>
      </c>
      <c r="F3116" s="41" t="str">
        <f>LEFT(tabDaten[[#This Row],[Gld]],2) &amp; "    " &amp;VLOOKUP((tabDaten[[#This Row],[MandNr]]&amp;"x"&amp;LEFT(tabDaten[[#This Row],[Gld]],2)),tabGliederung[],2,FALSE)</f>
        <v xml:space="preserve">88    allgemeines Grundvermögen </v>
      </c>
      <c r="G3116"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88    allgemeines Grundvermögen </v>
      </c>
      <c r="H3116" s="41" t="str">
        <f>LEFT(tabDaten[[#This Row],[Gld]],4) &amp; "    " &amp;VLOOKUP((tabDaten[[#This Row],[MandNr]]&amp;"x"&amp;LEFT(tabDaten[[#This Row],[Gld]],4)),tabGliederung[],2,FALSE)</f>
        <v xml:space="preserve">8830    sonstiges Grundvermögen </v>
      </c>
      <c r="I3116" s="41" t="str">
        <f>IF(OR(LEFT(tabDaten[[#This Row],[Grp]],1)*1=3,LEFT(tabDaten[[#This Row],[Grp]],1)*1=9),LEFT(tabDaten[[#This Row],[Grp]],2),LEFT(tabDaten[[#This Row],[Grp]],1))</f>
        <v>34</v>
      </c>
      <c r="J3116" s="41" t="str">
        <f>VLOOKUP(tabDaten[[#This Row],[GrpKurz]],tabGruppierung[],2,FALSE)</f>
        <v>E   Einnahmen aus dem Verkauf von Vermögen</v>
      </c>
      <c r="K3116"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8830-340000.001/10    Ausgleichzahlungen aus Umlegungsverfahren  </v>
      </c>
      <c r="L3116" s="42">
        <f>IF(OR(tabDaten[[#This Row],[art]]="00",tabDaten[[#This Row],[art]]="10"),tabDaten[[#This Row],[Plan]],tabDaten[[#This Row],[Plan]]*-1)</f>
        <v>0</v>
      </c>
      <c r="M3116" s="43">
        <f>IF(OR(tabDaten[[#This Row],[art]]="00",tabDaten[[#This Row],[art]]="10",tabDaten[[#This Row],[art]]="60",tabDaten[[#This Row],[art]]="70"),tabDaten[[#This Row],[Rechnung]],tabDaten[[#This Row],[Rechnung]]*-1)</f>
        <v>88836</v>
      </c>
      <c r="N3116" s="44">
        <v>1</v>
      </c>
      <c r="O3116" s="45" t="s">
        <v>1360</v>
      </c>
      <c r="P3116" s="45" t="s">
        <v>1447</v>
      </c>
      <c r="Q3116" s="45" t="s">
        <v>1824</v>
      </c>
      <c r="R3116" s="45" t="s">
        <v>1024</v>
      </c>
      <c r="S3116" s="45" t="s">
        <v>1547</v>
      </c>
      <c r="T3116" s="45" t="s">
        <v>2006</v>
      </c>
      <c r="U3116" s="46">
        <v>0</v>
      </c>
      <c r="V3116" s="46">
        <v>88836</v>
      </c>
    </row>
    <row r="3117" spans="2:22" x14ac:dyDescent="0.2">
      <c r="B3117" s="41" t="str">
        <f>IF(tabDaten[[#This Row],[MandNr]]="","Fehler",IF(tabDaten[[#This Row],[MandNr]]=1,"1 Stadt Bad Rappenau","2 Eigenbetrieb Stadtenwässerung"))</f>
        <v>1 Stadt Bad Rappenau</v>
      </c>
      <c r="C3117" s="41" t="str">
        <f>IF(OR(tabDaten[[#This Row],[art]]="00",tabDaten[[#This Row],[art]]="01",tabDaten[[#This Row],[art]]="60",tabDaten[[#This Row],[art]]="61"),"0 Verwaltungshaushalt","1 Vermögenshaushalt")</f>
        <v>1 Vermögenshaushalt</v>
      </c>
      <c r="D3117" s="41" t="str">
        <f>VLOOKUP(tabDaten[[#This Row],[art]],tabKontenart[],2,FALSE)</f>
        <v>11 Ausgaben VermögenshHH</v>
      </c>
      <c r="E3117" s="41" t="str">
        <f>LEFT(tabDaten[[#This Row],[Gld]],1) &amp; "    " &amp;VLOOKUP((tabDaten[[#This Row],[MandNr]]&amp;"x"&amp;LEFT(tabDaten[[#This Row],[Gld]],1)),tabGliederung[],2,FALSE)</f>
        <v xml:space="preserve">6    Bau- und Wohnungswesen, Verkehr </v>
      </c>
      <c r="F3117" s="41" t="str">
        <f>LEFT(tabDaten[[#This Row],[Gld]],2) &amp; "    " &amp;VLOOKUP((tabDaten[[#This Row],[MandNr]]&amp;"x"&amp;LEFT(tabDaten[[#This Row],[Gld]],2)),tabGliederung[],2,FALSE)</f>
        <v xml:space="preserve">63    Gemeindestraßen </v>
      </c>
      <c r="G3117"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3117" s="41" t="str">
        <f>LEFT(tabDaten[[#This Row],[Gld]],4) &amp; "    " &amp;VLOOKUP((tabDaten[[#This Row],[MandNr]]&amp;"x"&amp;LEFT(tabDaten[[#This Row],[Gld]],4)),tabGliederung[],2,FALSE)</f>
        <v xml:space="preserve">6300    Gemeindestraßen </v>
      </c>
      <c r="I3117" s="41" t="str">
        <f>IF(OR(LEFT(tabDaten[[#This Row],[Grp]],1)*1=3,LEFT(tabDaten[[#This Row],[Grp]],1)*1=9),LEFT(tabDaten[[#This Row],[Grp]],2),LEFT(tabDaten[[#This Row],[Grp]],1))</f>
        <v>95</v>
      </c>
      <c r="J3117" s="41" t="str">
        <f>VLOOKUP(tabDaten[[#This Row],[GrpKurz]],tabGruppierung[],2,FALSE)</f>
        <v>A   Baumaßnahmen</v>
      </c>
      <c r="K3117"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6300-950000.170/10    Innere Erschließung   </v>
      </c>
      <c r="L3117" s="42">
        <f>IF(OR(tabDaten[[#This Row],[art]]="00",tabDaten[[#This Row],[art]]="10"),tabDaten[[#This Row],[Plan]],tabDaten[[#This Row],[Plan]]*-1)</f>
        <v>0</v>
      </c>
      <c r="M3117" s="43">
        <f>IF(OR(tabDaten[[#This Row],[art]]="00",tabDaten[[#This Row],[art]]="10",tabDaten[[#This Row],[art]]="60",tabDaten[[#This Row],[art]]="70"),tabDaten[[#This Row],[Rechnung]],tabDaten[[#This Row],[Rechnung]]*-1)</f>
        <v>-170961.2</v>
      </c>
      <c r="N3117" s="44">
        <v>1</v>
      </c>
      <c r="O3117" s="45" t="s">
        <v>1476</v>
      </c>
      <c r="P3117" s="45" t="s">
        <v>1348</v>
      </c>
      <c r="Q3117" s="45" t="s">
        <v>1838</v>
      </c>
      <c r="R3117" s="45" t="s">
        <v>1024</v>
      </c>
      <c r="S3117" s="45" t="s">
        <v>1817</v>
      </c>
      <c r="T3117" s="45" t="s">
        <v>2197</v>
      </c>
      <c r="U3117" s="46">
        <v>0</v>
      </c>
      <c r="V3117" s="46">
        <v>170961.2</v>
      </c>
    </row>
    <row r="3118" spans="2:22" x14ac:dyDescent="0.2">
      <c r="B3118" s="41" t="str">
        <f>IF(tabDaten[[#This Row],[MandNr]]="","Fehler",IF(tabDaten[[#This Row],[MandNr]]=1,"1 Stadt Bad Rappenau","2 Eigenbetrieb Stadtenwässerung"))</f>
        <v>1 Stadt Bad Rappenau</v>
      </c>
      <c r="C3118" s="41" t="str">
        <f>IF(OR(tabDaten[[#This Row],[art]]="00",tabDaten[[#This Row],[art]]="01",tabDaten[[#This Row],[art]]="60",tabDaten[[#This Row],[art]]="61"),"0 Verwaltungshaushalt","1 Vermögenshaushalt")</f>
        <v>1 Vermögenshaushalt</v>
      </c>
      <c r="D3118" s="41" t="str">
        <f>VLOOKUP(tabDaten[[#This Row],[art]],tabKontenart[],2,FALSE)</f>
        <v>11 Ausgaben VermögenshHH</v>
      </c>
      <c r="E3118" s="41" t="str">
        <f>LEFT(tabDaten[[#This Row],[Gld]],1) &amp; "    " &amp;VLOOKUP((tabDaten[[#This Row],[MandNr]]&amp;"x"&amp;LEFT(tabDaten[[#This Row],[Gld]],1)),tabGliederung[],2,FALSE)</f>
        <v xml:space="preserve">6    Bau- und Wohnungswesen, Verkehr </v>
      </c>
      <c r="F3118" s="41" t="str">
        <f>LEFT(tabDaten[[#This Row],[Gld]],2) &amp; "    " &amp;VLOOKUP((tabDaten[[#This Row],[MandNr]]&amp;"x"&amp;LEFT(tabDaten[[#This Row],[Gld]],2)),tabGliederung[],2,FALSE)</f>
        <v xml:space="preserve">63    Gemeindestraßen </v>
      </c>
      <c r="G3118"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3118" s="41" t="str">
        <f>LEFT(tabDaten[[#This Row],[Gld]],4) &amp; "    " &amp;VLOOKUP((tabDaten[[#This Row],[MandNr]]&amp;"x"&amp;LEFT(tabDaten[[#This Row],[Gld]],4)),tabGliederung[],2,FALSE)</f>
        <v xml:space="preserve">6300    Gemeindestraßen </v>
      </c>
      <c r="I3118" s="41" t="str">
        <f>IF(OR(LEFT(tabDaten[[#This Row],[Grp]],1)*1=3,LEFT(tabDaten[[#This Row],[Grp]],1)*1=9),LEFT(tabDaten[[#This Row],[Grp]],2),LEFT(tabDaten[[#This Row],[Grp]],1))</f>
        <v>95</v>
      </c>
      <c r="J3118" s="41" t="str">
        <f>VLOOKUP(tabDaten[[#This Row],[GrpKurz]],tabGruppierung[],2,FALSE)</f>
        <v>A   Baumaßnahmen</v>
      </c>
      <c r="K3118"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6300-950000.170/20    Äußere Erschließung   </v>
      </c>
      <c r="L3118" s="42">
        <f>IF(OR(tabDaten[[#This Row],[art]]="00",tabDaten[[#This Row],[art]]="10"),tabDaten[[#This Row],[Plan]],tabDaten[[#This Row],[Plan]]*-1)</f>
        <v>0</v>
      </c>
      <c r="M3118" s="43">
        <f>IF(OR(tabDaten[[#This Row],[art]]="00",tabDaten[[#This Row],[art]]="10",tabDaten[[#This Row],[art]]="60",tabDaten[[#This Row],[art]]="70"),tabDaten[[#This Row],[Rechnung]],tabDaten[[#This Row],[Rechnung]]*-1)</f>
        <v>-15144.35</v>
      </c>
      <c r="N3118" s="44">
        <v>1</v>
      </c>
      <c r="O3118" s="45" t="s">
        <v>1476</v>
      </c>
      <c r="P3118" s="45" t="s">
        <v>1348</v>
      </c>
      <c r="Q3118" s="45" t="s">
        <v>1838</v>
      </c>
      <c r="R3118" s="45" t="s">
        <v>1058</v>
      </c>
      <c r="S3118" s="45" t="s">
        <v>1817</v>
      </c>
      <c r="T3118" s="45" t="s">
        <v>2198</v>
      </c>
      <c r="U3118" s="46">
        <v>0</v>
      </c>
      <c r="V3118" s="46">
        <v>15144.35</v>
      </c>
    </row>
    <row r="3119" spans="2:22" x14ac:dyDescent="0.2">
      <c r="B3119" s="41" t="str">
        <f>IF(tabDaten[[#This Row],[MandNr]]="","Fehler",IF(tabDaten[[#This Row],[MandNr]]=1,"1 Stadt Bad Rappenau","2 Eigenbetrieb Stadtenwässerung"))</f>
        <v>1 Stadt Bad Rappenau</v>
      </c>
      <c r="C3119" s="41" t="str">
        <f>IF(OR(tabDaten[[#This Row],[art]]="00",tabDaten[[#This Row],[art]]="01",tabDaten[[#This Row],[art]]="60",tabDaten[[#This Row],[art]]="61"),"0 Verwaltungshaushalt","1 Vermögenshaushalt")</f>
        <v>1 Vermögenshaushalt</v>
      </c>
      <c r="D3119" s="41" t="str">
        <f>VLOOKUP(tabDaten[[#This Row],[art]],tabKontenart[],2,FALSE)</f>
        <v>11 Ausgaben VermögenshHH</v>
      </c>
      <c r="E3119" s="41" t="str">
        <f>LEFT(tabDaten[[#This Row],[Gld]],1) &amp; "    " &amp;VLOOKUP((tabDaten[[#This Row],[MandNr]]&amp;"x"&amp;LEFT(tabDaten[[#This Row],[Gld]],1)),tabGliederung[],2,FALSE)</f>
        <v xml:space="preserve">6    Bau- und Wohnungswesen, Verkehr </v>
      </c>
      <c r="F3119" s="41" t="str">
        <f>LEFT(tabDaten[[#This Row],[Gld]],2) &amp; "    " &amp;VLOOKUP((tabDaten[[#This Row],[MandNr]]&amp;"x"&amp;LEFT(tabDaten[[#This Row],[Gld]],2)),tabGliederung[],2,FALSE)</f>
        <v xml:space="preserve">63    Gemeindestraßen </v>
      </c>
      <c r="G3119" s="41" t="str">
        <f>IF(ISNA(LEFT(tabDaten[[#This Row],[Gld]],3) &amp; "    " &amp;VLOOKUP((tabDaten[[#This Row],[MandNr]]&amp;"x"&amp;LEFT(tabDaten[[#This Row],[Gld]],3)),tabGliederung[],2,FALSE)),LEFT(tabDaten[[#This Row],[Gld]],2) &amp; "    " &amp;VLOOKUP((tabDaten[[#This Row],[MandNr]]&amp;"x"&amp;LEFT(tabDaten[[#This Row],[Gld]],2)),tabGliederung[],2,FALSE),LEFT(tabDaten[[#This Row],[Gld]],3) &amp; "    " &amp;VLOOKUP((tabDaten[[#This Row],[MandNr]]&amp;"x"&amp;LEFT(tabDaten[[#This Row],[Gld]],3)),tabGliederung[],2,FALSE))</f>
        <v xml:space="preserve">63    Gemeindestraßen </v>
      </c>
      <c r="H3119" s="41" t="str">
        <f>LEFT(tabDaten[[#This Row],[Gld]],4) &amp; "    " &amp;VLOOKUP((tabDaten[[#This Row],[MandNr]]&amp;"x"&amp;LEFT(tabDaten[[#This Row],[Gld]],4)),tabGliederung[],2,FALSE)</f>
        <v xml:space="preserve">6300    Gemeindestraßen </v>
      </c>
      <c r="I3119" s="41" t="str">
        <f>IF(OR(LEFT(tabDaten[[#This Row],[Grp]],1)*1=3,LEFT(tabDaten[[#This Row],[Grp]],1)*1=9),LEFT(tabDaten[[#This Row],[Grp]],2),LEFT(tabDaten[[#This Row],[Grp]],1))</f>
        <v>95</v>
      </c>
      <c r="J3119" s="41" t="str">
        <f>VLOOKUP(tabDaten[[#This Row],[GrpKurz]],tabGruppierung[],2,FALSE)</f>
        <v>A   Baumaßnahmen</v>
      </c>
      <c r="K3119" s="41" t="str">
        <f>IF(tabDaten[[#This Row],[obj]]="000",IF(tabDaten[[#This Row],[UK]]="00",tabDaten[[#This Row],[Gld]]&amp;"-"&amp;tabDaten[[#This Row],[Grp]] &amp; "    " &amp; tabDaten[[#This Row],[BezeichnungHHST]],tabDaten[[#This Row],[Gld]]&amp;"-"&amp;tabDaten[[#This Row],[Grp]] &amp; "/" &amp; tabDaten[[#This Row],[UK]] &amp; "    " &amp; tabDaten[[#This Row],[BezeichnungHHST]]),IF(tabDaten[[#This Row],[UK]]="00",tabDaten[[#This Row],[Gld]]&amp;"-"&amp;tabDaten[[#This Row],[Grp]]&amp;"."&amp;tabDaten[[#This Row],[obj]] &amp; "    " &amp; tabDaten[[#This Row],[BezeichnungHHST]],tabDaten[[#This Row],[Gld]]&amp;"-"&amp;tabDaten[[#This Row],[Grp]]&amp;"."&amp;tabDaten[[#This Row],[obj]] &amp; "/" &amp; tabDaten[[#This Row],[UK]] &amp; "    " &amp; tabDaten[[#This Row],[BezeichnungHHST]]))</f>
        <v xml:space="preserve">6300-950000.171/10    Innere Erschließung   </v>
      </c>
      <c r="L3119" s="42">
        <f>IF(OR(tabDaten[[#This Row],[art]]="00",tabDaten[[#This Row],[art]]="10"),tabDaten[[#This Row],[Plan]],tabDaten[[#This Row],[Plan]]*-1)</f>
        <v>0</v>
      </c>
      <c r="M3119" s="43">
        <f>IF(OR(tabDaten[[#This Row],[art]]="00",tabDaten[[#This Row],[art]]="10",tabDaten[[#This Row],[art]]="60",tabDaten[[#This Row],[art]]="70"),tabDaten[[#This Row],[Rechnung]],tabDaten[[#This Row],[Rechnung]]*-1)</f>
        <v>-1107622.27</v>
      </c>
      <c r="N3119" s="44">
        <v>1</v>
      </c>
      <c r="O3119" s="45" t="s">
        <v>1476</v>
      </c>
      <c r="P3119" s="45" t="s">
        <v>1348</v>
      </c>
      <c r="Q3119" s="45" t="s">
        <v>1838</v>
      </c>
      <c r="R3119" s="45" t="s">
        <v>1024</v>
      </c>
      <c r="S3119" s="45" t="s">
        <v>2141</v>
      </c>
      <c r="T3119" s="45" t="s">
        <v>2197</v>
      </c>
      <c r="U3119" s="46">
        <v>0</v>
      </c>
      <c r="V3119" s="46">
        <v>1107622.27</v>
      </c>
    </row>
  </sheetData>
  <sheetProtection selectLockedCells="1" sort="0" autoFilter="0"/>
  <protectedRanges>
    <protectedRange sqref="B8:V3084" name="Bereich1"/>
  </protectedRanges>
  <mergeCells count="2">
    <mergeCell ref="B6:M6"/>
    <mergeCell ref="N6:V6"/>
  </mergeCells>
  <pageMargins left="0.7" right="0.7" top="0.78740157499999996" bottom="0.78740157499999996"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8:M773"/>
  <sheetViews>
    <sheetView topLeftCell="A124" workbookViewId="0">
      <selection activeCell="F158" sqref="F158"/>
    </sheetView>
  </sheetViews>
  <sheetFormatPr baseColWidth="10" defaultRowHeight="12.75" x14ac:dyDescent="0.2"/>
  <cols>
    <col min="1" max="1" width="12" style="8" customWidth="1"/>
    <col min="2" max="3" width="11.42578125" style="8"/>
    <col min="4" max="4" width="11.42578125" style="26"/>
    <col min="5" max="5" width="61" style="8" bestFit="1" customWidth="1"/>
    <col min="6" max="6" width="11.7109375" style="8" customWidth="1"/>
    <col min="7" max="7" width="38" style="8" bestFit="1" customWidth="1"/>
    <col min="8" max="9" width="32.85546875" style="8" bestFit="1" customWidth="1"/>
    <col min="10" max="10" width="11.42578125" style="8"/>
    <col min="11" max="11" width="14.5703125" style="8" customWidth="1"/>
    <col min="12" max="13" width="50.5703125" style="8" bestFit="1" customWidth="1"/>
    <col min="14" max="16384" width="11.42578125" style="8"/>
  </cols>
  <sheetData>
    <row r="8" spans="1:13" x14ac:dyDescent="0.2">
      <c r="A8" s="8" t="s">
        <v>1649</v>
      </c>
      <c r="D8" s="8" t="s">
        <v>1636</v>
      </c>
      <c r="K8" s="8" t="s">
        <v>1647</v>
      </c>
    </row>
    <row r="10" spans="1:13" x14ac:dyDescent="0.2">
      <c r="A10" s="26" t="s">
        <v>1648</v>
      </c>
      <c r="B10" s="15" t="s">
        <v>353</v>
      </c>
      <c r="D10" s="26" t="s">
        <v>1851</v>
      </c>
      <c r="E10" s="26" t="s">
        <v>2027</v>
      </c>
      <c r="F10" s="15" t="s">
        <v>354</v>
      </c>
      <c r="G10" s="15" t="s">
        <v>355</v>
      </c>
      <c r="H10" s="15" t="s">
        <v>356</v>
      </c>
      <c r="I10" s="15" t="s">
        <v>357</v>
      </c>
      <c r="L10" s="26" t="s">
        <v>1646</v>
      </c>
      <c r="M10" s="15" t="s">
        <v>2041</v>
      </c>
    </row>
    <row r="11" spans="1:13" x14ac:dyDescent="0.2">
      <c r="A11" s="27" t="s">
        <v>995</v>
      </c>
      <c r="B11" s="28" t="s">
        <v>2117</v>
      </c>
      <c r="D11" s="22" t="str">
        <f>tabGliederung[[#This Row],[mandant]]&amp;"x"&amp;tabGliederung[[#This Row],[gliedenr_]]</f>
        <v>1x0</v>
      </c>
      <c r="E11" s="22" t="str">
        <f>tabGliederung[[#This Row],[text_1]] &amp; " " &amp; tabGliederung[[#This Row],[text_2]]</f>
        <v xml:space="preserve">Allgemeine Verwaltung </v>
      </c>
      <c r="F11" s="15" t="s">
        <v>993</v>
      </c>
      <c r="G11" s="15" t="s">
        <v>994</v>
      </c>
      <c r="H11" s="15" t="s">
        <v>358</v>
      </c>
      <c r="I11" s="15"/>
      <c r="L11" s="27" t="s">
        <v>994</v>
      </c>
      <c r="M11" s="28" t="s">
        <v>1637</v>
      </c>
    </row>
    <row r="12" spans="1:13" x14ac:dyDescent="0.2">
      <c r="A12" s="29" t="s">
        <v>1327</v>
      </c>
      <c r="B12" s="30" t="s">
        <v>2117</v>
      </c>
      <c r="D12" s="22" t="str">
        <f>tabGliederung[[#This Row],[mandant]]&amp;"x"&amp;tabGliederung[[#This Row],[gliedenr_]]</f>
        <v>1x00</v>
      </c>
      <c r="E12" s="22" t="str">
        <f>tabGliederung[[#This Row],[text_1]] &amp; " " &amp; tabGliederung[[#This Row],[text_2]]</f>
        <v xml:space="preserve">Gemeindeorgane </v>
      </c>
      <c r="F12" s="15" t="s">
        <v>993</v>
      </c>
      <c r="G12" s="15" t="s">
        <v>995</v>
      </c>
      <c r="H12" s="15" t="s">
        <v>359</v>
      </c>
      <c r="I12" s="15"/>
      <c r="L12" s="27" t="s">
        <v>993</v>
      </c>
      <c r="M12" s="28" t="s">
        <v>1638</v>
      </c>
    </row>
    <row r="13" spans="1:13" x14ac:dyDescent="0.2">
      <c r="A13" s="27" t="s">
        <v>997</v>
      </c>
      <c r="B13" s="28" t="s">
        <v>2118</v>
      </c>
      <c r="D13" s="22" t="str">
        <f>tabGliederung[[#This Row],[mandant]]&amp;"x"&amp;tabGliederung[[#This Row],[gliedenr_]]</f>
        <v>1x0000</v>
      </c>
      <c r="E13" s="22" t="str">
        <f>tabGliederung[[#This Row],[text_1]] &amp; " " &amp; tabGliederung[[#This Row],[text_2]]</f>
        <v xml:space="preserve">Gemeindeorgane </v>
      </c>
      <c r="F13" s="15" t="s">
        <v>993</v>
      </c>
      <c r="G13" s="15" t="s">
        <v>996</v>
      </c>
      <c r="H13" s="15" t="s">
        <v>359</v>
      </c>
      <c r="I13" s="15"/>
      <c r="L13" s="27" t="s">
        <v>1057</v>
      </c>
      <c r="M13" s="28" t="s">
        <v>1639</v>
      </c>
    </row>
    <row r="14" spans="1:13" x14ac:dyDescent="0.2">
      <c r="A14" s="29" t="s">
        <v>1336</v>
      </c>
      <c r="B14" s="30" t="s">
        <v>2118</v>
      </c>
      <c r="D14" s="22" t="str">
        <f>tabGliederung[[#This Row],[mandant]]&amp;"x"&amp;tabGliederung[[#This Row],[gliedenr_]]</f>
        <v>1x01</v>
      </c>
      <c r="E14" s="22" t="str">
        <f>tabGliederung[[#This Row],[text_1]] &amp; " " &amp; tabGliederung[[#This Row],[text_2]]</f>
        <v xml:space="preserve">Rechnungsprüfung </v>
      </c>
      <c r="F14" s="15" t="s">
        <v>993</v>
      </c>
      <c r="G14" s="15" t="s">
        <v>997</v>
      </c>
      <c r="H14" s="15" t="s">
        <v>360</v>
      </c>
      <c r="I14" s="15"/>
      <c r="L14" s="27" t="s">
        <v>1110</v>
      </c>
      <c r="M14" s="28" t="s">
        <v>1640</v>
      </c>
    </row>
    <row r="15" spans="1:13" x14ac:dyDescent="0.2">
      <c r="A15" s="29" t="s">
        <v>1360</v>
      </c>
      <c r="B15" s="30" t="s">
        <v>2119</v>
      </c>
      <c r="D15" s="22" t="str">
        <f>tabGliederung[[#This Row],[mandant]]&amp;"x"&amp;tabGliederung[[#This Row],[gliedenr_]]</f>
        <v>1x0100</v>
      </c>
      <c r="E15" s="22" t="str">
        <f>tabGliederung[[#This Row],[text_1]] &amp; " " &amp; tabGliederung[[#This Row],[text_2]]</f>
        <v xml:space="preserve">Rechnungsprüfungsamt </v>
      </c>
      <c r="F15" s="15" t="s">
        <v>993</v>
      </c>
      <c r="G15" s="15" t="s">
        <v>998</v>
      </c>
      <c r="H15" s="15" t="s">
        <v>361</v>
      </c>
      <c r="I15" s="15"/>
      <c r="L15" s="29" t="s">
        <v>1111</v>
      </c>
      <c r="M15" s="30" t="s">
        <v>1858</v>
      </c>
    </row>
    <row r="16" spans="1:13" x14ac:dyDescent="0.2">
      <c r="A16" s="27" t="s">
        <v>1024</v>
      </c>
      <c r="B16" s="28" t="s">
        <v>2119</v>
      </c>
      <c r="D16" s="22" t="str">
        <f>tabGliederung[[#This Row],[mandant]]&amp;"x"&amp;tabGliederung[[#This Row],[gliedenr_]]</f>
        <v>1x02</v>
      </c>
      <c r="E16" s="22" t="str">
        <f>tabGliederung[[#This Row],[text_1]] &amp; " " &amp; tabGliederung[[#This Row],[text_2]]</f>
        <v xml:space="preserve">Hauptverwaltung </v>
      </c>
      <c r="F16" s="15" t="s">
        <v>993</v>
      </c>
      <c r="G16" s="15" t="s">
        <v>999</v>
      </c>
      <c r="H16" s="15" t="s">
        <v>362</v>
      </c>
      <c r="I16" s="15"/>
      <c r="L16" s="29" t="s">
        <v>1112</v>
      </c>
      <c r="M16" s="30" t="s">
        <v>1852</v>
      </c>
    </row>
    <row r="17" spans="1:13" x14ac:dyDescent="0.2">
      <c r="A17" s="29" t="s">
        <v>1476</v>
      </c>
      <c r="B17" s="30" t="s">
        <v>2120</v>
      </c>
      <c r="D17" s="22" t="str">
        <f>tabGliederung[[#This Row],[mandant]]&amp;"x"&amp;tabGliederung[[#This Row],[gliedenr_]]</f>
        <v>1x0200</v>
      </c>
      <c r="E17" s="22" t="str">
        <f>tabGliederung[[#This Row],[text_1]] &amp; " " &amp; tabGliederung[[#This Row],[text_2]]</f>
        <v xml:space="preserve">Hauptverwaltung </v>
      </c>
      <c r="F17" s="15" t="s">
        <v>993</v>
      </c>
      <c r="G17" s="15" t="s">
        <v>1000</v>
      </c>
      <c r="H17" s="15" t="s">
        <v>362</v>
      </c>
      <c r="I17" s="15"/>
      <c r="L17" s="29" t="s">
        <v>1115</v>
      </c>
      <c r="M17" s="30" t="s">
        <v>1853</v>
      </c>
    </row>
    <row r="18" spans="1:13" x14ac:dyDescent="0.2">
      <c r="A18" s="27" t="s">
        <v>1025</v>
      </c>
      <c r="B18" s="28" t="s">
        <v>2120</v>
      </c>
      <c r="D18" s="22" t="str">
        <f>tabGliederung[[#This Row],[mandant]]&amp;"x"&amp;tabGliederung[[#This Row],[gliedenr_]]</f>
        <v>1x021</v>
      </c>
      <c r="E18" s="22" t="str">
        <f>tabGliederung[[#This Row],[text_1]] &amp; " " &amp; tabGliederung[[#This Row],[text_2]]</f>
        <v xml:space="preserve">Organisationsamt </v>
      </c>
      <c r="F18" s="15" t="s">
        <v>993</v>
      </c>
      <c r="G18" s="15" t="s">
        <v>1001</v>
      </c>
      <c r="H18" s="15" t="s">
        <v>363</v>
      </c>
      <c r="I18" s="15"/>
      <c r="L18" s="29" t="s">
        <v>1121</v>
      </c>
      <c r="M18" s="30" t="s">
        <v>1854</v>
      </c>
    </row>
    <row r="19" spans="1:13" x14ac:dyDescent="0.2">
      <c r="D19" s="22" t="str">
        <f>tabGliederung[[#This Row],[mandant]]&amp;"x"&amp;tabGliederung[[#This Row],[gliedenr_]]</f>
        <v>1x022</v>
      </c>
      <c r="E19" s="22" t="str">
        <f>tabGliederung[[#This Row],[text_1]] &amp; " " &amp; tabGliederung[[#This Row],[text_2]]</f>
        <v xml:space="preserve">Personalamt </v>
      </c>
      <c r="F19" s="15" t="s">
        <v>993</v>
      </c>
      <c r="G19" s="15" t="s">
        <v>1002</v>
      </c>
      <c r="H19" s="15" t="s">
        <v>364</v>
      </c>
      <c r="I19" s="15"/>
      <c r="L19" s="29" t="s">
        <v>1131</v>
      </c>
      <c r="M19" s="30" t="s">
        <v>1854</v>
      </c>
    </row>
    <row r="20" spans="1:13" x14ac:dyDescent="0.2">
      <c r="D20" s="22" t="str">
        <f>tabGliederung[[#This Row],[mandant]]&amp;"x"&amp;tabGliederung[[#This Row],[gliedenr_]]</f>
        <v>1x0220</v>
      </c>
      <c r="E20" s="22" t="str">
        <f>tabGliederung[[#This Row],[text_1]] &amp; " " &amp; tabGliederung[[#This Row],[text_2]]</f>
        <v xml:space="preserve"> </v>
      </c>
      <c r="F20" s="15" t="s">
        <v>993</v>
      </c>
      <c r="G20" s="15" t="s">
        <v>1003</v>
      </c>
      <c r="H20" s="15"/>
      <c r="I20" s="15"/>
      <c r="L20" s="29" t="s">
        <v>1133</v>
      </c>
      <c r="M20" s="30" t="s">
        <v>1855</v>
      </c>
    </row>
    <row r="21" spans="1:13" x14ac:dyDescent="0.2">
      <c r="D21" s="22" t="str">
        <f>tabGliederung[[#This Row],[mandant]]&amp;"x"&amp;tabGliederung[[#This Row],[gliedenr_]]</f>
        <v>1x023</v>
      </c>
      <c r="E21" s="22" t="str">
        <f>tabGliederung[[#This Row],[text_1]] &amp; " " &amp; tabGliederung[[#This Row],[text_2]]</f>
        <v xml:space="preserve">Rechtsamt </v>
      </c>
      <c r="F21" s="15" t="s">
        <v>993</v>
      </c>
      <c r="G21" s="15" t="s">
        <v>1004</v>
      </c>
      <c r="H21" s="15" t="s">
        <v>365</v>
      </c>
      <c r="I21" s="15"/>
      <c r="L21" s="29" t="s">
        <v>1138</v>
      </c>
      <c r="M21" s="30" t="s">
        <v>1869</v>
      </c>
    </row>
    <row r="22" spans="1:13" x14ac:dyDescent="0.2">
      <c r="D22" s="22" t="str">
        <f>tabGliederung[[#This Row],[mandant]]&amp;"x"&amp;tabGliederung[[#This Row],[gliedenr_]]</f>
        <v>1x024</v>
      </c>
      <c r="E22" s="22" t="str">
        <f>tabGliederung[[#This Row],[text_1]] &amp; " " &amp; tabGliederung[[#This Row],[text_2]]</f>
        <v xml:space="preserve">Öffentlichkeitsarbeit </v>
      </c>
      <c r="F22" s="15" t="s">
        <v>993</v>
      </c>
      <c r="G22" s="15" t="s">
        <v>1005</v>
      </c>
      <c r="H22" s="15" t="s">
        <v>366</v>
      </c>
      <c r="I22" s="15"/>
      <c r="L22" s="29" t="s">
        <v>1142</v>
      </c>
      <c r="M22" s="30" t="s">
        <v>1856</v>
      </c>
    </row>
    <row r="23" spans="1:13" x14ac:dyDescent="0.2">
      <c r="D23" s="22" t="str">
        <f>tabGliederung[[#This Row],[mandant]]&amp;"x"&amp;tabGliederung[[#This Row],[gliedenr_]]</f>
        <v>1x028</v>
      </c>
      <c r="E23" s="22" t="str">
        <f>tabGliederung[[#This Row],[text_1]] &amp; " " &amp; tabGliederung[[#This Row],[text_2]]</f>
        <v>Angelegenheiten d. unteren staatl. Verwaltungsbehörde</v>
      </c>
      <c r="F23" s="15" t="s">
        <v>993</v>
      </c>
      <c r="G23" s="15" t="s">
        <v>1006</v>
      </c>
      <c r="H23" s="15" t="s">
        <v>367</v>
      </c>
      <c r="I23" s="15" t="s">
        <v>368</v>
      </c>
      <c r="L23" s="27" t="s">
        <v>1144</v>
      </c>
      <c r="M23" s="28" t="s">
        <v>1641</v>
      </c>
    </row>
    <row r="24" spans="1:13" x14ac:dyDescent="0.2">
      <c r="D24" s="22" t="str">
        <f>tabGliederung[[#This Row],[mandant]]&amp;"x"&amp;tabGliederung[[#This Row],[gliedenr_]]</f>
        <v>1x03</v>
      </c>
      <c r="E24" s="22" t="str">
        <f>tabGliederung[[#This Row],[text_1]] &amp; " " &amp; tabGliederung[[#This Row],[text_2]]</f>
        <v xml:space="preserve">Finanzverwaltung </v>
      </c>
      <c r="F24" s="15" t="s">
        <v>993</v>
      </c>
      <c r="G24" s="15" t="s">
        <v>1007</v>
      </c>
      <c r="H24" s="15" t="s">
        <v>369</v>
      </c>
      <c r="I24" s="15"/>
      <c r="L24" s="27" t="s">
        <v>1282</v>
      </c>
      <c r="M24" s="28" t="s">
        <v>1642</v>
      </c>
    </row>
    <row r="25" spans="1:13" x14ac:dyDescent="0.2">
      <c r="D25" s="22" t="str">
        <f>tabGliederung[[#This Row],[mandant]]&amp;"x"&amp;tabGliederung[[#This Row],[gliedenr_]]</f>
        <v>1x0300</v>
      </c>
      <c r="E25" s="22" t="str">
        <f>tabGliederung[[#This Row],[text_1]] &amp; " " &amp; tabGliederung[[#This Row],[text_2]]</f>
        <v xml:space="preserve">Finanzverwaltung </v>
      </c>
      <c r="F25" s="15" t="s">
        <v>993</v>
      </c>
      <c r="G25" s="15" t="s">
        <v>1008</v>
      </c>
      <c r="H25" s="15" t="s">
        <v>369</v>
      </c>
      <c r="I25" s="15"/>
      <c r="L25" s="27" t="s">
        <v>1326</v>
      </c>
      <c r="M25" s="28" t="s">
        <v>1642</v>
      </c>
    </row>
    <row r="26" spans="1:13" x14ac:dyDescent="0.2">
      <c r="D26" s="22" t="str">
        <f>tabGliederung[[#This Row],[mandant]]&amp;"x"&amp;tabGliederung[[#This Row],[gliedenr_]]</f>
        <v>1x0310</v>
      </c>
      <c r="E26" s="22" t="str">
        <f>tabGliederung[[#This Row],[text_1]] &amp; " " &amp; tabGliederung[[#This Row],[text_2]]</f>
        <v>Vorgänge aus Kasse/ Beitreibung/Steueramt</v>
      </c>
      <c r="F26" s="15" t="s">
        <v>993</v>
      </c>
      <c r="G26" s="15" t="s">
        <v>1009</v>
      </c>
      <c r="H26" s="15" t="s">
        <v>370</v>
      </c>
      <c r="I26" s="15" t="s">
        <v>371</v>
      </c>
      <c r="L26" s="27" t="s">
        <v>1359</v>
      </c>
      <c r="M26" s="28" t="s">
        <v>1643</v>
      </c>
    </row>
    <row r="27" spans="1:13" x14ac:dyDescent="0.2">
      <c r="D27" s="22" t="str">
        <f>tabGliederung[[#This Row],[mandant]]&amp;"x"&amp;tabGliederung[[#This Row],[gliedenr_]]</f>
        <v>1x0320</v>
      </c>
      <c r="E27" s="22" t="str">
        <f>tabGliederung[[#This Row],[text_1]] &amp; " " &amp; tabGliederung[[#This Row],[text_2]]</f>
        <v xml:space="preserve"> </v>
      </c>
      <c r="F27" s="15" t="s">
        <v>993</v>
      </c>
      <c r="G27" s="15" t="s">
        <v>1010</v>
      </c>
      <c r="H27" s="15"/>
      <c r="I27" s="15"/>
      <c r="L27" s="27" t="s">
        <v>1424</v>
      </c>
      <c r="M27" s="28" t="s">
        <v>1644</v>
      </c>
    </row>
    <row r="28" spans="1:13" x14ac:dyDescent="0.2">
      <c r="D28" s="22" t="str">
        <f>tabGliederung[[#This Row],[mandant]]&amp;"x"&amp;tabGliederung[[#This Row],[gliedenr_]]</f>
        <v>1x0330</v>
      </c>
      <c r="E28" s="22" t="str">
        <f>tabGliederung[[#This Row],[text_1]] &amp; " " &amp; tabGliederung[[#This Row],[text_2]]</f>
        <v xml:space="preserve"> </v>
      </c>
      <c r="F28" s="15" t="s">
        <v>993</v>
      </c>
      <c r="G28" s="15" t="s">
        <v>1011</v>
      </c>
      <c r="H28" s="15"/>
      <c r="I28" s="15"/>
      <c r="L28" s="27" t="s">
        <v>1450</v>
      </c>
      <c r="M28" s="28" t="s">
        <v>1645</v>
      </c>
    </row>
    <row r="29" spans="1:13" x14ac:dyDescent="0.2">
      <c r="D29" s="22" t="str">
        <f>tabGliederung[[#This Row],[mandant]]&amp;"x"&amp;tabGliederung[[#This Row],[gliedenr_]]</f>
        <v>1x034</v>
      </c>
      <c r="E29" s="22" t="str">
        <f>tabGliederung[[#This Row],[text_1]] &amp; " " &amp; tabGliederung[[#This Row],[text_2]]</f>
        <v xml:space="preserve">Steuerverwaltung </v>
      </c>
      <c r="F29" s="15" t="s">
        <v>993</v>
      </c>
      <c r="G29" s="15" t="s">
        <v>1012</v>
      </c>
      <c r="H29" s="15" t="s">
        <v>372</v>
      </c>
      <c r="I29" s="15"/>
      <c r="L29" s="29" t="s">
        <v>1451</v>
      </c>
      <c r="M29" s="30" t="s">
        <v>1857</v>
      </c>
    </row>
    <row r="30" spans="1:13" x14ac:dyDescent="0.2">
      <c r="D30" s="22" t="str">
        <f>tabGliederung[[#This Row],[mandant]]&amp;"x"&amp;tabGliederung[[#This Row],[gliedenr_]]</f>
        <v>1x0340</v>
      </c>
      <c r="E30" s="22" t="str">
        <f>tabGliederung[[#This Row],[text_1]] &amp; " " &amp; tabGliederung[[#This Row],[text_2]]</f>
        <v xml:space="preserve"> </v>
      </c>
      <c r="F30" s="15" t="s">
        <v>993</v>
      </c>
      <c r="G30" s="15" t="s">
        <v>1013</v>
      </c>
      <c r="H30" s="15"/>
      <c r="I30" s="15"/>
      <c r="L30" s="29" t="s">
        <v>1453</v>
      </c>
      <c r="M30" s="30" t="s">
        <v>1859</v>
      </c>
    </row>
    <row r="31" spans="1:13" x14ac:dyDescent="0.2">
      <c r="D31" s="22" t="str">
        <f>tabGliederung[[#This Row],[mandant]]&amp;"x"&amp;tabGliederung[[#This Row],[gliedenr_]]</f>
        <v>1x035</v>
      </c>
      <c r="E31" s="22" t="str">
        <f>tabGliederung[[#This Row],[text_1]] &amp; " " &amp; tabGliederung[[#This Row],[text_2]]</f>
        <v xml:space="preserve">Liegenschaftsverwaltung </v>
      </c>
      <c r="F31" s="15" t="s">
        <v>993</v>
      </c>
      <c r="G31" s="15" t="s">
        <v>1014</v>
      </c>
      <c r="H31" s="15" t="s">
        <v>373</v>
      </c>
      <c r="I31" s="15"/>
      <c r="L31" s="29" t="s">
        <v>1455</v>
      </c>
      <c r="M31" s="30" t="s">
        <v>1860</v>
      </c>
    </row>
    <row r="32" spans="1:13" x14ac:dyDescent="0.2">
      <c r="D32" s="22" t="str">
        <f>tabGliederung[[#This Row],[mandant]]&amp;"x"&amp;tabGliederung[[#This Row],[gliedenr_]]</f>
        <v>1x0399</v>
      </c>
      <c r="E32" s="22" t="str">
        <f>tabGliederung[[#This Row],[text_1]] &amp; " " &amp; tabGliederung[[#This Row],[text_2]]</f>
        <v xml:space="preserve"> </v>
      </c>
      <c r="F32" s="15" t="s">
        <v>993</v>
      </c>
      <c r="G32" s="15" t="s">
        <v>1015</v>
      </c>
      <c r="H32" s="15"/>
      <c r="I32" s="15"/>
      <c r="L32" s="29" t="s">
        <v>1861</v>
      </c>
      <c r="M32" s="30" t="s">
        <v>1862</v>
      </c>
    </row>
    <row r="33" spans="4:13" x14ac:dyDescent="0.2">
      <c r="D33" s="22" t="str">
        <f>tabGliederung[[#This Row],[mandant]]&amp;"x"&amp;tabGliederung[[#This Row],[gliedenr_]]</f>
        <v>1x05</v>
      </c>
      <c r="E33" s="22" t="str">
        <f>tabGliederung[[#This Row],[text_1]] &amp; " " &amp; tabGliederung[[#This Row],[text_2]]</f>
        <v>besondere Dienststellen der allgemeinen Verwaltung</v>
      </c>
      <c r="F33" s="15" t="s">
        <v>993</v>
      </c>
      <c r="G33" s="15" t="s">
        <v>1016</v>
      </c>
      <c r="H33" s="15" t="s">
        <v>374</v>
      </c>
      <c r="I33" s="15" t="s">
        <v>375</v>
      </c>
      <c r="L33" s="29" t="s">
        <v>1863</v>
      </c>
      <c r="M33" s="30" t="s">
        <v>1864</v>
      </c>
    </row>
    <row r="34" spans="4:13" x14ac:dyDescent="0.2">
      <c r="D34" s="22" t="str">
        <f>tabGliederung[[#This Row],[mandant]]&amp;"x"&amp;tabGliederung[[#This Row],[gliedenr_]]</f>
        <v>1x051</v>
      </c>
      <c r="E34" s="22" t="str">
        <f>tabGliederung[[#This Row],[text_1]] &amp; " " &amp; tabGliederung[[#This Row],[text_2]]</f>
        <v xml:space="preserve">Statistik </v>
      </c>
      <c r="F34" s="15" t="s">
        <v>993</v>
      </c>
      <c r="G34" s="15" t="s">
        <v>1017</v>
      </c>
      <c r="H34" s="15" t="s">
        <v>376</v>
      </c>
      <c r="I34" s="15"/>
      <c r="L34" s="29" t="s">
        <v>1458</v>
      </c>
      <c r="M34" s="30" t="s">
        <v>1864</v>
      </c>
    </row>
    <row r="35" spans="4:13" x14ac:dyDescent="0.2">
      <c r="D35" s="22" t="str">
        <f>tabGliederung[[#This Row],[mandant]]&amp;"x"&amp;tabGliederung[[#This Row],[gliedenr_]]</f>
        <v>1x0510</v>
      </c>
      <c r="E35" s="22" t="str">
        <f>tabGliederung[[#This Row],[text_1]] &amp; " " &amp; tabGliederung[[#This Row],[text_2]]</f>
        <v xml:space="preserve">Mikrozensus 2011 </v>
      </c>
      <c r="F35" s="15" t="s">
        <v>993</v>
      </c>
      <c r="G35" s="15" t="s">
        <v>1018</v>
      </c>
      <c r="H35" s="15" t="s">
        <v>377</v>
      </c>
      <c r="I35" s="15"/>
      <c r="L35" s="29" t="s">
        <v>1865</v>
      </c>
      <c r="M35" s="30" t="s">
        <v>1864</v>
      </c>
    </row>
    <row r="36" spans="4:13" x14ac:dyDescent="0.2">
      <c r="D36" s="22" t="str">
        <f>tabGliederung[[#This Row],[mandant]]&amp;"x"&amp;tabGliederung[[#This Row],[gliedenr_]]</f>
        <v>1x052</v>
      </c>
      <c r="E36" s="22" t="str">
        <f>tabGliederung[[#This Row],[text_1]] &amp; " " &amp; tabGliederung[[#This Row],[text_2]]</f>
        <v xml:space="preserve">Wahlen </v>
      </c>
      <c r="F36" s="15" t="s">
        <v>993</v>
      </c>
      <c r="G36" s="15" t="s">
        <v>1019</v>
      </c>
      <c r="H36" s="15" t="s">
        <v>378</v>
      </c>
      <c r="I36" s="15"/>
      <c r="L36" s="29" t="s">
        <v>1460</v>
      </c>
      <c r="M36" s="30" t="s">
        <v>1866</v>
      </c>
    </row>
    <row r="37" spans="4:13" x14ac:dyDescent="0.2">
      <c r="D37" s="22" t="str">
        <f>tabGliederung[[#This Row],[mandant]]&amp;"x"&amp;tabGliederung[[#This Row],[gliedenr_]]</f>
        <v>1x055</v>
      </c>
      <c r="E37" s="22" t="str">
        <f>tabGliederung[[#This Row],[text_1]] &amp; " " &amp; tabGliederung[[#This Row],[text_2]]</f>
        <v xml:space="preserve">Frauen- und Ausländer- Beauftragte </v>
      </c>
      <c r="F37" s="15" t="s">
        <v>993</v>
      </c>
      <c r="G37" s="15" t="s">
        <v>1020</v>
      </c>
      <c r="H37" s="15" t="s">
        <v>379</v>
      </c>
      <c r="I37" s="15"/>
      <c r="L37" s="29" t="s">
        <v>1867</v>
      </c>
      <c r="M37" s="30" t="s">
        <v>1868</v>
      </c>
    </row>
    <row r="38" spans="4:13" x14ac:dyDescent="0.2">
      <c r="D38" s="22" t="str">
        <f>tabGliederung[[#This Row],[mandant]]&amp;"x"&amp;tabGliederung[[#This Row],[gliedenr_]]</f>
        <v>1x06</v>
      </c>
      <c r="E38" s="22" t="str">
        <f>tabGliederung[[#This Row],[text_1]] &amp; " " &amp; tabGliederung[[#This Row],[text_2]]</f>
        <v xml:space="preserve">Einrichtungen für die gesamte Verwaltung </v>
      </c>
      <c r="F38" s="15" t="s">
        <v>993</v>
      </c>
      <c r="G38" s="15" t="s">
        <v>1021</v>
      </c>
      <c r="H38" s="15" t="s">
        <v>380</v>
      </c>
      <c r="I38" s="15"/>
      <c r="L38" s="29" t="s">
        <v>1462</v>
      </c>
      <c r="M38" s="30" t="s">
        <v>1870</v>
      </c>
    </row>
    <row r="39" spans="4:13" x14ac:dyDescent="0.2">
      <c r="D39" s="22" t="str">
        <f>tabGliederung[[#This Row],[mandant]]&amp;"x"&amp;tabGliederung[[#This Row],[gliedenr_]]</f>
        <v>1x0600</v>
      </c>
      <c r="E39" s="22" t="str">
        <f>tabGliederung[[#This Row],[text_1]] &amp; " " &amp; tabGliederung[[#This Row],[text_2]]</f>
        <v xml:space="preserve">allgemeine Verwaltung </v>
      </c>
      <c r="F39" s="15" t="s">
        <v>993</v>
      </c>
      <c r="G39" s="15" t="s">
        <v>1022</v>
      </c>
      <c r="H39" s="15" t="s">
        <v>381</v>
      </c>
      <c r="I39" s="15"/>
      <c r="L39" s="27"/>
      <c r="M39" s="31"/>
    </row>
    <row r="40" spans="4:13" x14ac:dyDescent="0.2">
      <c r="D40" s="22" t="str">
        <f>tabGliederung[[#This Row],[mandant]]&amp;"x"&amp;tabGliederung[[#This Row],[gliedenr_]]</f>
        <v>1x08</v>
      </c>
      <c r="E40" s="22" t="str">
        <f>tabGliederung[[#This Row],[text_1]] &amp; " " &amp; tabGliederung[[#This Row],[text_2]]</f>
        <v xml:space="preserve">Einrichtungen für Verwaltungsangehörige </v>
      </c>
      <c r="F40" s="15" t="s">
        <v>993</v>
      </c>
      <c r="G40" s="15" t="s">
        <v>1023</v>
      </c>
      <c r="H40" s="15" t="s">
        <v>382</v>
      </c>
      <c r="I40" s="15"/>
      <c r="L40" s="27"/>
      <c r="M40" s="31"/>
    </row>
    <row r="41" spans="4:13" x14ac:dyDescent="0.2">
      <c r="D41" s="22" t="str">
        <f>tabGliederung[[#This Row],[mandant]]&amp;"x"&amp;tabGliederung[[#This Row],[gliedenr_]]</f>
        <v>1x1</v>
      </c>
      <c r="E41" s="22" t="str">
        <f>tabGliederung[[#This Row],[text_1]] &amp; " " &amp; tabGliederung[[#This Row],[text_2]]</f>
        <v xml:space="preserve">öffentliche Ordnung </v>
      </c>
      <c r="F41" s="15" t="s">
        <v>993</v>
      </c>
      <c r="G41" s="15" t="s">
        <v>993</v>
      </c>
      <c r="H41" s="15" t="s">
        <v>383</v>
      </c>
      <c r="I41" s="15"/>
      <c r="L41" s="27"/>
      <c r="M41" s="31"/>
    </row>
    <row r="42" spans="4:13" x14ac:dyDescent="0.2">
      <c r="D42" s="22" t="str">
        <f>tabGliederung[[#This Row],[mandant]]&amp;"x"&amp;tabGliederung[[#This Row],[gliedenr_]]</f>
        <v>1x10</v>
      </c>
      <c r="E42" s="22" t="str">
        <f>tabGliederung[[#This Row],[text_1]] &amp; " " &amp; tabGliederung[[#This Row],[text_2]]</f>
        <v xml:space="preserve">Polizei </v>
      </c>
      <c r="F42" s="15" t="s">
        <v>993</v>
      </c>
      <c r="G42" s="15" t="s">
        <v>1024</v>
      </c>
      <c r="H42" s="15" t="s">
        <v>384</v>
      </c>
      <c r="I42" s="15"/>
      <c r="L42" s="27"/>
      <c r="M42" s="31"/>
    </row>
    <row r="43" spans="4:13" x14ac:dyDescent="0.2">
      <c r="D43" s="22" t="str">
        <f>tabGliederung[[#This Row],[mandant]]&amp;"x"&amp;tabGliederung[[#This Row],[gliedenr_]]</f>
        <v>1x11</v>
      </c>
      <c r="E43" s="22" t="str">
        <f>tabGliederung[[#This Row],[text_1]] &amp; " " &amp; tabGliederung[[#This Row],[text_2]]</f>
        <v xml:space="preserve">öffentliche Ordnung </v>
      </c>
      <c r="F43" s="15" t="s">
        <v>993</v>
      </c>
      <c r="G43" s="15" t="s">
        <v>1025</v>
      </c>
      <c r="H43" s="15" t="s">
        <v>383</v>
      </c>
      <c r="I43" s="15"/>
      <c r="L43" s="27"/>
      <c r="M43" s="31"/>
    </row>
    <row r="44" spans="4:13" x14ac:dyDescent="0.2">
      <c r="D44" s="22" t="str">
        <f>tabGliederung[[#This Row],[mandant]]&amp;"x"&amp;tabGliederung[[#This Row],[gliedenr_]]</f>
        <v>1x1100</v>
      </c>
      <c r="E44" s="22" t="str">
        <f>tabGliederung[[#This Row],[text_1]] &amp; " " &amp; tabGliederung[[#This Row],[text_2]]</f>
        <v xml:space="preserve">Ordnungsamt und zentrales Bürgerbüro </v>
      </c>
      <c r="F44" s="15" t="s">
        <v>993</v>
      </c>
      <c r="G44" s="15" t="s">
        <v>1026</v>
      </c>
      <c r="H44" s="15" t="s">
        <v>385</v>
      </c>
      <c r="I44" s="15"/>
      <c r="L44" s="27"/>
      <c r="M44" s="31"/>
    </row>
    <row r="45" spans="4:13" x14ac:dyDescent="0.2">
      <c r="D45" s="22" t="str">
        <f>tabGliederung[[#This Row],[mandant]]&amp;"x"&amp;tabGliederung[[#This Row],[gliedenr_]]</f>
        <v>1x1101</v>
      </c>
      <c r="E45" s="22" t="str">
        <f>tabGliederung[[#This Row],[text_1]] &amp; " " &amp; tabGliederung[[#This Row],[text_2]]</f>
        <v xml:space="preserve">Bürgerbüro Babstadt </v>
      </c>
      <c r="F45" s="15" t="s">
        <v>993</v>
      </c>
      <c r="G45" s="15" t="s">
        <v>1027</v>
      </c>
      <c r="H45" s="15" t="s">
        <v>386</v>
      </c>
      <c r="I45" s="15"/>
      <c r="L45" s="27"/>
      <c r="M45" s="31"/>
    </row>
    <row r="46" spans="4:13" x14ac:dyDescent="0.2">
      <c r="D46" s="22" t="str">
        <f>tabGliederung[[#This Row],[mandant]]&amp;"x"&amp;tabGliederung[[#This Row],[gliedenr_]]</f>
        <v>1x1102</v>
      </c>
      <c r="E46" s="22" t="str">
        <f>tabGliederung[[#This Row],[text_1]] &amp; " " &amp; tabGliederung[[#This Row],[text_2]]</f>
        <v xml:space="preserve">Bürgerbüro Bonfeld </v>
      </c>
      <c r="F46" s="15" t="s">
        <v>993</v>
      </c>
      <c r="G46" s="15" t="s">
        <v>1028</v>
      </c>
      <c r="H46" s="15" t="s">
        <v>387</v>
      </c>
      <c r="I46" s="15"/>
      <c r="L46" s="27"/>
      <c r="M46" s="31"/>
    </row>
    <row r="47" spans="4:13" x14ac:dyDescent="0.2">
      <c r="D47" s="22" t="str">
        <f>tabGliederung[[#This Row],[mandant]]&amp;"x"&amp;tabGliederung[[#This Row],[gliedenr_]]</f>
        <v>1x1103</v>
      </c>
      <c r="E47" s="22" t="str">
        <f>tabGliederung[[#This Row],[text_1]] &amp; " " &amp; tabGliederung[[#This Row],[text_2]]</f>
        <v xml:space="preserve">Bürgerbüro Fürfeld </v>
      </c>
      <c r="F47" s="15" t="s">
        <v>993</v>
      </c>
      <c r="G47" s="15" t="s">
        <v>1029</v>
      </c>
      <c r="H47" s="15" t="s">
        <v>388</v>
      </c>
      <c r="I47" s="15"/>
      <c r="L47" s="27"/>
      <c r="M47" s="31"/>
    </row>
    <row r="48" spans="4:13" x14ac:dyDescent="0.2">
      <c r="D48" s="22" t="str">
        <f>tabGliederung[[#This Row],[mandant]]&amp;"x"&amp;tabGliederung[[#This Row],[gliedenr_]]</f>
        <v>1x1104</v>
      </c>
      <c r="E48" s="22" t="str">
        <f>tabGliederung[[#This Row],[text_1]] &amp; " " &amp; tabGliederung[[#This Row],[text_2]]</f>
        <v xml:space="preserve">Bürgerbüro Grombach </v>
      </c>
      <c r="F48" s="15" t="s">
        <v>993</v>
      </c>
      <c r="G48" s="15" t="s">
        <v>1030</v>
      </c>
      <c r="H48" s="15" t="s">
        <v>389</v>
      </c>
      <c r="I48" s="15"/>
      <c r="L48" s="27"/>
      <c r="M48" s="31"/>
    </row>
    <row r="49" spans="4:13" x14ac:dyDescent="0.2">
      <c r="D49" s="22" t="str">
        <f>tabGliederung[[#This Row],[mandant]]&amp;"x"&amp;tabGliederung[[#This Row],[gliedenr_]]</f>
        <v>1x1105</v>
      </c>
      <c r="E49" s="22" t="str">
        <f>tabGliederung[[#This Row],[text_1]] &amp; " " &amp; tabGliederung[[#This Row],[text_2]]</f>
        <v xml:space="preserve">Bürgerbüro Heinsheim </v>
      </c>
      <c r="F49" s="15" t="s">
        <v>993</v>
      </c>
      <c r="G49" s="15" t="s">
        <v>1031</v>
      </c>
      <c r="H49" s="15" t="s">
        <v>390</v>
      </c>
      <c r="I49" s="15"/>
      <c r="L49" s="27"/>
      <c r="M49" s="31"/>
    </row>
    <row r="50" spans="4:13" x14ac:dyDescent="0.2">
      <c r="D50" s="22" t="str">
        <f>tabGliederung[[#This Row],[mandant]]&amp;"x"&amp;tabGliederung[[#This Row],[gliedenr_]]</f>
        <v>1x1106</v>
      </c>
      <c r="E50" s="22" t="str">
        <f>tabGliederung[[#This Row],[text_1]] &amp; " " &amp; tabGliederung[[#This Row],[text_2]]</f>
        <v xml:space="preserve">Bürgerbüro Obergimpern </v>
      </c>
      <c r="F50" s="15" t="s">
        <v>993</v>
      </c>
      <c r="G50" s="15" t="s">
        <v>1032</v>
      </c>
      <c r="H50" s="15" t="s">
        <v>391</v>
      </c>
      <c r="I50" s="15"/>
      <c r="L50" s="27"/>
      <c r="M50" s="31"/>
    </row>
    <row r="51" spans="4:13" x14ac:dyDescent="0.2">
      <c r="D51" s="22" t="str">
        <f>tabGliederung[[#This Row],[mandant]]&amp;"x"&amp;tabGliederung[[#This Row],[gliedenr_]]</f>
        <v>1x1107</v>
      </c>
      <c r="E51" s="22" t="str">
        <f>tabGliederung[[#This Row],[text_1]] &amp; " " &amp; tabGliederung[[#This Row],[text_2]]</f>
        <v xml:space="preserve">Bürgerbüro Treschklingen </v>
      </c>
      <c r="F51" s="15" t="s">
        <v>993</v>
      </c>
      <c r="G51" s="15" t="s">
        <v>1033</v>
      </c>
      <c r="H51" s="15" t="s">
        <v>392</v>
      </c>
      <c r="I51" s="15"/>
      <c r="L51" s="27"/>
      <c r="M51" s="31"/>
    </row>
    <row r="52" spans="4:13" x14ac:dyDescent="0.2">
      <c r="D52" s="22" t="str">
        <f>tabGliederung[[#This Row],[mandant]]&amp;"x"&amp;tabGliederung[[#This Row],[gliedenr_]]</f>
        <v>1x1108</v>
      </c>
      <c r="E52" s="22" t="str">
        <f>tabGliederung[[#This Row],[text_1]] &amp; " " &amp; tabGliederung[[#This Row],[text_2]]</f>
        <v xml:space="preserve">Bürgerbüro Wollenberg </v>
      </c>
      <c r="F52" s="15" t="s">
        <v>993</v>
      </c>
      <c r="G52" s="15" t="s">
        <v>1034</v>
      </c>
      <c r="H52" s="15" t="s">
        <v>393</v>
      </c>
      <c r="I52" s="15"/>
      <c r="L52" s="27"/>
      <c r="M52" s="31"/>
    </row>
    <row r="53" spans="4:13" x14ac:dyDescent="0.2">
      <c r="D53" s="22" t="str">
        <f>tabGliederung[[#This Row],[mandant]]&amp;"x"&amp;tabGliederung[[#This Row],[gliedenr_]]</f>
        <v>1x1109</v>
      </c>
      <c r="E53" s="22" t="str">
        <f>tabGliederung[[#This Row],[text_1]] &amp; " " &amp; tabGliederung[[#This Row],[text_2]]</f>
        <v xml:space="preserve">Bürgerbüro Zimmerhof </v>
      </c>
      <c r="F53" s="15" t="s">
        <v>993</v>
      </c>
      <c r="G53" s="15" t="s">
        <v>1035</v>
      </c>
      <c r="H53" s="15" t="s">
        <v>394</v>
      </c>
      <c r="I53" s="15"/>
      <c r="L53" s="27"/>
      <c r="M53" s="31"/>
    </row>
    <row r="54" spans="4:13" x14ac:dyDescent="0.2">
      <c r="D54" s="22" t="str">
        <f>tabGliederung[[#This Row],[mandant]]&amp;"x"&amp;tabGliederung[[#This Row],[gliedenr_]]</f>
        <v>1x1110</v>
      </c>
      <c r="E54" s="22" t="str">
        <f>tabGliederung[[#This Row],[text_1]] &amp; " " &amp; tabGliederung[[#This Row],[text_2]]</f>
        <v xml:space="preserve">Öffentliche Sicherheit und </v>
      </c>
      <c r="F54" s="15" t="s">
        <v>993</v>
      </c>
      <c r="G54" s="15" t="s">
        <v>1036</v>
      </c>
      <c r="H54" s="15" t="s">
        <v>395</v>
      </c>
      <c r="I54" s="15"/>
      <c r="L54" s="27"/>
      <c r="M54" s="31"/>
    </row>
    <row r="55" spans="4:13" x14ac:dyDescent="0.2">
      <c r="D55" s="22" t="str">
        <f>tabGliederung[[#This Row],[mandant]]&amp;"x"&amp;tabGliederung[[#This Row],[gliedenr_]]</f>
        <v>1x12</v>
      </c>
      <c r="E55" s="22" t="str">
        <f>tabGliederung[[#This Row],[text_1]] &amp; " " &amp; tabGliederung[[#This Row],[text_2]]</f>
        <v xml:space="preserve">Umweltamt </v>
      </c>
      <c r="F55" s="15" t="s">
        <v>993</v>
      </c>
      <c r="G55" s="15" t="s">
        <v>1037</v>
      </c>
      <c r="H55" s="15" t="s">
        <v>396</v>
      </c>
      <c r="I55" s="15"/>
      <c r="L55" s="27"/>
      <c r="M55" s="31"/>
    </row>
    <row r="56" spans="4:13" x14ac:dyDescent="0.2">
      <c r="D56" s="22" t="str">
        <f>tabGliederung[[#This Row],[mandant]]&amp;"x"&amp;tabGliederung[[#This Row],[gliedenr_]]</f>
        <v>1x1200</v>
      </c>
      <c r="E56" s="22" t="str">
        <f>tabGliederung[[#This Row],[text_1]] &amp; " " &amp; tabGliederung[[#This Row],[text_2]]</f>
        <v xml:space="preserve">Umweltamt </v>
      </c>
      <c r="F56" s="15" t="s">
        <v>993</v>
      </c>
      <c r="G56" s="15" t="s">
        <v>1038</v>
      </c>
      <c r="H56" s="15" t="s">
        <v>396</v>
      </c>
      <c r="I56" s="15"/>
      <c r="L56" s="27"/>
      <c r="M56" s="31"/>
    </row>
    <row r="57" spans="4:13" x14ac:dyDescent="0.2">
      <c r="D57" s="22" t="str">
        <f>tabGliederung[[#This Row],[mandant]]&amp;"x"&amp;tabGliederung[[#This Row],[gliedenr_]]</f>
        <v>1x13</v>
      </c>
      <c r="E57" s="22" t="str">
        <f>tabGliederung[[#This Row],[text_1]] &amp; " " &amp; tabGliederung[[#This Row],[text_2]]</f>
        <v xml:space="preserve">Feuerschutz </v>
      </c>
      <c r="F57" s="15" t="s">
        <v>993</v>
      </c>
      <c r="G57" s="15" t="s">
        <v>1039</v>
      </c>
      <c r="H57" s="15" t="s">
        <v>397</v>
      </c>
      <c r="I57" s="15"/>
      <c r="L57" s="27"/>
      <c r="M57" s="31"/>
    </row>
    <row r="58" spans="4:13" x14ac:dyDescent="0.2">
      <c r="D58" s="22" t="str">
        <f>tabGliederung[[#This Row],[mandant]]&amp;"x"&amp;tabGliederung[[#This Row],[gliedenr_]]</f>
        <v>1x130</v>
      </c>
      <c r="E58" s="22" t="str">
        <f>tabGliederung[[#This Row],[text_1]] &amp; " " &amp; tabGliederung[[#This Row],[text_2]]</f>
        <v xml:space="preserve">Feuerwehren </v>
      </c>
      <c r="F58" s="15" t="s">
        <v>993</v>
      </c>
      <c r="G58" s="15" t="s">
        <v>1040</v>
      </c>
      <c r="H58" s="15" t="s">
        <v>398</v>
      </c>
      <c r="I58" s="15"/>
      <c r="L58" s="27"/>
      <c r="M58" s="31"/>
    </row>
    <row r="59" spans="4:13" x14ac:dyDescent="0.2">
      <c r="D59" s="22" t="str">
        <f>tabGliederung[[#This Row],[mandant]]&amp;"x"&amp;tabGliederung[[#This Row],[gliedenr_]]</f>
        <v>1x1300</v>
      </c>
      <c r="E59" s="22" t="str">
        <f>tabGliederung[[#This Row],[text_1]] &amp; " " &amp; tabGliederung[[#This Row],[text_2]]</f>
        <v xml:space="preserve">Feuerwehr Bad Rappenau </v>
      </c>
      <c r="F59" s="15" t="s">
        <v>993</v>
      </c>
      <c r="G59" s="15" t="s">
        <v>1041</v>
      </c>
      <c r="H59" s="15" t="s">
        <v>399</v>
      </c>
      <c r="I59" s="15"/>
      <c r="L59" s="27"/>
      <c r="M59" s="31"/>
    </row>
    <row r="60" spans="4:13" x14ac:dyDescent="0.2">
      <c r="D60" s="22" t="str">
        <f>tabGliederung[[#This Row],[mandant]]&amp;"x"&amp;tabGliederung[[#This Row],[gliedenr_]]</f>
        <v>1x1301</v>
      </c>
      <c r="E60" s="22" t="str">
        <f>tabGliederung[[#This Row],[text_1]] &amp; " " &amp; tabGliederung[[#This Row],[text_2]]</f>
        <v xml:space="preserve">Abteilung Babstadt </v>
      </c>
      <c r="F60" s="15" t="s">
        <v>993</v>
      </c>
      <c r="G60" s="15" t="s">
        <v>1042</v>
      </c>
      <c r="H60" s="15" t="s">
        <v>400</v>
      </c>
      <c r="I60" s="15"/>
      <c r="L60" s="27"/>
      <c r="M60" s="31"/>
    </row>
    <row r="61" spans="4:13" x14ac:dyDescent="0.2">
      <c r="D61" s="22" t="str">
        <f>tabGliederung[[#This Row],[mandant]]&amp;"x"&amp;tabGliederung[[#This Row],[gliedenr_]]</f>
        <v>1x1302</v>
      </c>
      <c r="E61" s="22" t="str">
        <f>tabGliederung[[#This Row],[text_1]] &amp; " " &amp; tabGliederung[[#This Row],[text_2]]</f>
        <v xml:space="preserve">Abteilung Bonfeld </v>
      </c>
      <c r="F61" s="15" t="s">
        <v>993</v>
      </c>
      <c r="G61" s="15" t="s">
        <v>1043</v>
      </c>
      <c r="H61" s="15" t="s">
        <v>401</v>
      </c>
      <c r="I61" s="15"/>
      <c r="L61" s="27"/>
      <c r="M61" s="31"/>
    </row>
    <row r="62" spans="4:13" x14ac:dyDescent="0.2">
      <c r="D62" s="22" t="str">
        <f>tabGliederung[[#This Row],[mandant]]&amp;"x"&amp;tabGliederung[[#This Row],[gliedenr_]]</f>
        <v>1x1303</v>
      </c>
      <c r="E62" s="22" t="str">
        <f>tabGliederung[[#This Row],[text_1]] &amp; " " &amp; tabGliederung[[#This Row],[text_2]]</f>
        <v xml:space="preserve">Abteilung Fürfeld </v>
      </c>
      <c r="F62" s="15" t="s">
        <v>993</v>
      </c>
      <c r="G62" s="15" t="s">
        <v>1044</v>
      </c>
      <c r="H62" s="15" t="s">
        <v>402</v>
      </c>
      <c r="I62" s="15"/>
      <c r="L62" s="27"/>
      <c r="M62" s="31"/>
    </row>
    <row r="63" spans="4:13" x14ac:dyDescent="0.2">
      <c r="D63" s="22" t="str">
        <f>tabGliederung[[#This Row],[mandant]]&amp;"x"&amp;tabGliederung[[#This Row],[gliedenr_]]</f>
        <v>1x1304</v>
      </c>
      <c r="E63" s="22" t="str">
        <f>tabGliederung[[#This Row],[text_1]] &amp; " " &amp; tabGliederung[[#This Row],[text_2]]</f>
        <v xml:space="preserve">Abteilung Grombach </v>
      </c>
      <c r="F63" s="15" t="s">
        <v>993</v>
      </c>
      <c r="G63" s="15" t="s">
        <v>1045</v>
      </c>
      <c r="H63" s="15" t="s">
        <v>403</v>
      </c>
      <c r="I63" s="15"/>
      <c r="L63" s="27"/>
      <c r="M63" s="31"/>
    </row>
    <row r="64" spans="4:13" x14ac:dyDescent="0.2">
      <c r="D64" s="22" t="str">
        <f>tabGliederung[[#This Row],[mandant]]&amp;"x"&amp;tabGliederung[[#This Row],[gliedenr_]]</f>
        <v>1x1305</v>
      </c>
      <c r="E64" s="22" t="str">
        <f>tabGliederung[[#This Row],[text_1]] &amp; " " &amp; tabGliederung[[#This Row],[text_2]]</f>
        <v xml:space="preserve">Abteilung Heinsheim </v>
      </c>
      <c r="F64" s="15" t="s">
        <v>993</v>
      </c>
      <c r="G64" s="15" t="s">
        <v>1046</v>
      </c>
      <c r="H64" s="15" t="s">
        <v>404</v>
      </c>
      <c r="I64" s="15"/>
      <c r="L64" s="27"/>
      <c r="M64" s="31"/>
    </row>
    <row r="65" spans="4:13" x14ac:dyDescent="0.2">
      <c r="D65" s="22" t="str">
        <f>tabGliederung[[#This Row],[mandant]]&amp;"x"&amp;tabGliederung[[#This Row],[gliedenr_]]</f>
        <v>1x1306</v>
      </c>
      <c r="E65" s="22" t="str">
        <f>tabGliederung[[#This Row],[text_1]] &amp; " " &amp; tabGliederung[[#This Row],[text_2]]</f>
        <v xml:space="preserve">Abteilung Obergimpern </v>
      </c>
      <c r="F65" s="15" t="s">
        <v>993</v>
      </c>
      <c r="G65" s="15" t="s">
        <v>1047</v>
      </c>
      <c r="H65" s="15" t="s">
        <v>405</v>
      </c>
      <c r="I65" s="15"/>
      <c r="L65" s="27"/>
      <c r="M65" s="31"/>
    </row>
    <row r="66" spans="4:13" x14ac:dyDescent="0.2">
      <c r="D66" s="22" t="str">
        <f>tabGliederung[[#This Row],[mandant]]&amp;"x"&amp;tabGliederung[[#This Row],[gliedenr_]]</f>
        <v>1x1307</v>
      </c>
      <c r="E66" s="22" t="str">
        <f>tabGliederung[[#This Row],[text_1]] &amp; " " &amp; tabGliederung[[#This Row],[text_2]]</f>
        <v xml:space="preserve">Abteilung Treschklingen </v>
      </c>
      <c r="F66" s="15" t="s">
        <v>993</v>
      </c>
      <c r="G66" s="15" t="s">
        <v>1048</v>
      </c>
      <c r="H66" s="15" t="s">
        <v>406</v>
      </c>
      <c r="I66" s="15"/>
      <c r="L66" s="27"/>
      <c r="M66" s="31"/>
    </row>
    <row r="67" spans="4:13" x14ac:dyDescent="0.2">
      <c r="D67" s="22" t="str">
        <f>tabGliederung[[#This Row],[mandant]]&amp;"x"&amp;tabGliederung[[#This Row],[gliedenr_]]</f>
        <v>1x1308</v>
      </c>
      <c r="E67" s="22" t="str">
        <f>tabGliederung[[#This Row],[text_1]] &amp; " " &amp; tabGliederung[[#This Row],[text_2]]</f>
        <v xml:space="preserve">Abteilung Wollenberg </v>
      </c>
      <c r="F67" s="15" t="s">
        <v>993</v>
      </c>
      <c r="G67" s="15" t="s">
        <v>1049</v>
      </c>
      <c r="H67" s="15" t="s">
        <v>407</v>
      </c>
      <c r="I67" s="15"/>
      <c r="L67" s="27"/>
      <c r="M67" s="31"/>
    </row>
    <row r="68" spans="4:13" x14ac:dyDescent="0.2">
      <c r="D68" s="22" t="str">
        <f>tabGliederung[[#This Row],[mandant]]&amp;"x"&amp;tabGliederung[[#This Row],[gliedenr_]]</f>
        <v>1x131</v>
      </c>
      <c r="E68" s="22" t="str">
        <f>tabGliederung[[#This Row],[text_1]] &amp; " " &amp; tabGliederung[[#This Row],[text_2]]</f>
        <v>Feuerwehr und andere Aufgaben des Brandschutzes</v>
      </c>
      <c r="F68" s="15" t="s">
        <v>993</v>
      </c>
      <c r="G68" s="15" t="s">
        <v>1050</v>
      </c>
      <c r="H68" s="15" t="s">
        <v>408</v>
      </c>
      <c r="I68" s="15" t="s">
        <v>409</v>
      </c>
      <c r="L68" s="27"/>
      <c r="M68" s="31"/>
    </row>
    <row r="69" spans="4:13" x14ac:dyDescent="0.2">
      <c r="D69" s="22" t="str">
        <f>tabGliederung[[#This Row],[mandant]]&amp;"x"&amp;tabGliederung[[#This Row],[gliedenr_]]</f>
        <v>1x132</v>
      </c>
      <c r="E69" s="22" t="str">
        <f>tabGliederung[[#This Row],[text_1]] &amp; " " &amp; tabGliederung[[#This Row],[text_2]]</f>
        <v xml:space="preserve">Zentrale Atemschutzwerk Stätten </v>
      </c>
      <c r="F69" s="15" t="s">
        <v>993</v>
      </c>
      <c r="G69" s="15" t="s">
        <v>1051</v>
      </c>
      <c r="H69" s="15" t="s">
        <v>410</v>
      </c>
      <c r="I69" s="15"/>
      <c r="L69" s="27"/>
      <c r="M69" s="31"/>
    </row>
    <row r="70" spans="4:13" x14ac:dyDescent="0.2">
      <c r="D70" s="22" t="str">
        <f>tabGliederung[[#This Row],[mandant]]&amp;"x"&amp;tabGliederung[[#This Row],[gliedenr_]]</f>
        <v>1x133</v>
      </c>
      <c r="E70" s="22" t="str">
        <f>tabGliederung[[#This Row],[text_1]] &amp; " " &amp; tabGliederung[[#This Row],[text_2]]</f>
        <v xml:space="preserve">Zentrale Schlauchwerk Stätten </v>
      </c>
      <c r="F70" s="15" t="s">
        <v>993</v>
      </c>
      <c r="G70" s="15" t="s">
        <v>1052</v>
      </c>
      <c r="H70" s="15" t="s">
        <v>411</v>
      </c>
      <c r="I70" s="15"/>
      <c r="L70" s="27"/>
      <c r="M70" s="31"/>
    </row>
    <row r="71" spans="4:13" x14ac:dyDescent="0.2">
      <c r="D71" s="22" t="str">
        <f>tabGliederung[[#This Row],[mandant]]&amp;"x"&amp;tabGliederung[[#This Row],[gliedenr_]]</f>
        <v>1x134</v>
      </c>
      <c r="E71" s="22" t="str">
        <f>tabGliederung[[#This Row],[text_1]] &amp; " " &amp; tabGliederung[[#This Row],[text_2]]</f>
        <v xml:space="preserve">Leitstellen </v>
      </c>
      <c r="F71" s="15" t="s">
        <v>993</v>
      </c>
      <c r="G71" s="15" t="s">
        <v>1053</v>
      </c>
      <c r="H71" s="15" t="s">
        <v>412</v>
      </c>
      <c r="I71" s="15"/>
      <c r="L71" s="27"/>
      <c r="M71" s="31"/>
    </row>
    <row r="72" spans="4:13" x14ac:dyDescent="0.2">
      <c r="D72" s="22" t="str">
        <f>tabGliederung[[#This Row],[mandant]]&amp;"x"&amp;tabGliederung[[#This Row],[gliedenr_]]</f>
        <v>1x14</v>
      </c>
      <c r="E72" s="22" t="str">
        <f>tabGliederung[[#This Row],[text_1]] &amp; " " &amp; tabGliederung[[#This Row],[text_2]]</f>
        <v xml:space="preserve">Katastrophenschutz </v>
      </c>
      <c r="F72" s="15" t="s">
        <v>993</v>
      </c>
      <c r="G72" s="15" t="s">
        <v>1054</v>
      </c>
      <c r="H72" s="15" t="s">
        <v>413</v>
      </c>
      <c r="I72" s="15"/>
      <c r="L72" s="27"/>
      <c r="M72" s="31"/>
    </row>
    <row r="73" spans="4:13" x14ac:dyDescent="0.2">
      <c r="D73" s="22" t="str">
        <f>tabGliederung[[#This Row],[mandant]]&amp;"x"&amp;tabGliederung[[#This Row],[gliedenr_]]</f>
        <v>1x1400</v>
      </c>
      <c r="E73" s="22" t="str">
        <f>tabGliederung[[#This Row],[text_1]] &amp; " " &amp; tabGliederung[[#This Row],[text_2]]</f>
        <v xml:space="preserve">Katastrophenschutz </v>
      </c>
      <c r="F73" s="15" t="s">
        <v>993</v>
      </c>
      <c r="G73" s="15" t="s">
        <v>1055</v>
      </c>
      <c r="H73" s="15" t="s">
        <v>413</v>
      </c>
      <c r="I73" s="15"/>
      <c r="L73" s="27"/>
      <c r="M73" s="31"/>
    </row>
    <row r="74" spans="4:13" x14ac:dyDescent="0.2">
      <c r="D74" s="22" t="str">
        <f>tabGliederung[[#This Row],[mandant]]&amp;"x"&amp;tabGliederung[[#This Row],[gliedenr_]]</f>
        <v>1x15</v>
      </c>
      <c r="E74" s="22" t="str">
        <f>tabGliederung[[#This Row],[text_1]] &amp; " " &amp; tabGliederung[[#This Row],[text_2]]</f>
        <v xml:space="preserve">Verteidigungslasten- Verwaltung </v>
      </c>
      <c r="F74" s="15" t="s">
        <v>993</v>
      </c>
      <c r="G74" s="15" t="s">
        <v>1056</v>
      </c>
      <c r="H74" s="15" t="s">
        <v>414</v>
      </c>
      <c r="I74" s="15"/>
      <c r="L74" s="27"/>
      <c r="M74" s="31"/>
    </row>
    <row r="75" spans="4:13" x14ac:dyDescent="0.2">
      <c r="D75" s="22" t="str">
        <f>tabGliederung[[#This Row],[mandant]]&amp;"x"&amp;tabGliederung[[#This Row],[gliedenr_]]</f>
        <v>1x2</v>
      </c>
      <c r="E75" s="22" t="str">
        <f>tabGliederung[[#This Row],[text_1]] &amp; " " &amp; tabGliederung[[#This Row],[text_2]]</f>
        <v xml:space="preserve">Schulen </v>
      </c>
      <c r="F75" s="15" t="s">
        <v>993</v>
      </c>
      <c r="G75" s="15" t="s">
        <v>1057</v>
      </c>
      <c r="H75" s="15" t="s">
        <v>415</v>
      </c>
      <c r="I75" s="15"/>
      <c r="L75" s="27"/>
      <c r="M75" s="31"/>
    </row>
    <row r="76" spans="4:13" x14ac:dyDescent="0.2">
      <c r="D76" s="22" t="str">
        <f>tabGliederung[[#This Row],[mandant]]&amp;"x"&amp;tabGliederung[[#This Row],[gliedenr_]]</f>
        <v>1x20</v>
      </c>
      <c r="E76" s="22" t="str">
        <f>tabGliederung[[#This Row],[text_1]] &amp; " " &amp; tabGliederung[[#This Row],[text_2]]</f>
        <v xml:space="preserve">Schulverwaltung </v>
      </c>
      <c r="F76" s="15" t="s">
        <v>993</v>
      </c>
      <c r="G76" s="15" t="s">
        <v>1058</v>
      </c>
      <c r="H76" s="15" t="s">
        <v>416</v>
      </c>
      <c r="I76" s="15"/>
      <c r="L76" s="27"/>
      <c r="M76" s="31"/>
    </row>
    <row r="77" spans="4:13" x14ac:dyDescent="0.2">
      <c r="D77" s="22" t="str">
        <f>tabGliederung[[#This Row],[mandant]]&amp;"x"&amp;tabGliederung[[#This Row],[gliedenr_]]</f>
        <v>1x21</v>
      </c>
      <c r="E77" s="22" t="str">
        <f>tabGliederung[[#This Row],[text_1]] &amp; " " &amp; tabGliederung[[#This Row],[text_2]]</f>
        <v>Grund - Hauptschulen,  Grundschulförderklassen</v>
      </c>
      <c r="F77" s="15" t="s">
        <v>993</v>
      </c>
      <c r="G77" s="15" t="s">
        <v>1059</v>
      </c>
      <c r="H77" s="15" t="s">
        <v>417</v>
      </c>
      <c r="I77" s="15" t="s">
        <v>418</v>
      </c>
      <c r="L77" s="27"/>
      <c r="M77" s="31"/>
    </row>
    <row r="78" spans="4:13" x14ac:dyDescent="0.2">
      <c r="D78" s="22" t="str">
        <f>tabGliederung[[#This Row],[mandant]]&amp;"x"&amp;tabGliederung[[#This Row],[gliedenr_]]</f>
        <v>1x211</v>
      </c>
      <c r="E78" s="22" t="str">
        <f>tabGliederung[[#This Row],[text_1]] &amp; " " &amp; tabGliederung[[#This Row],[text_2]]</f>
        <v xml:space="preserve">Grundschulen </v>
      </c>
      <c r="F78" s="15" t="s">
        <v>993</v>
      </c>
      <c r="G78" s="15" t="s">
        <v>1060</v>
      </c>
      <c r="H78" s="15" t="s">
        <v>419</v>
      </c>
      <c r="I78" s="15"/>
      <c r="L78" s="27"/>
      <c r="M78" s="31"/>
    </row>
    <row r="79" spans="4:13" x14ac:dyDescent="0.2">
      <c r="D79" s="22" t="str">
        <f>tabGliederung[[#This Row],[mandant]]&amp;"x"&amp;tabGliederung[[#This Row],[gliedenr_]]</f>
        <v>1x2110</v>
      </c>
      <c r="E79" s="22" t="str">
        <f>tabGliederung[[#This Row],[text_1]] &amp; " " &amp; tabGliederung[[#This Row],[text_2]]</f>
        <v xml:space="preserve">Grundschule Bad Rappenau </v>
      </c>
      <c r="F79" s="15" t="s">
        <v>993</v>
      </c>
      <c r="G79" s="15" t="s">
        <v>1061</v>
      </c>
      <c r="H79" s="15" t="s">
        <v>420</v>
      </c>
      <c r="I79" s="15"/>
      <c r="L79" s="27"/>
      <c r="M79" s="31"/>
    </row>
    <row r="80" spans="4:13" x14ac:dyDescent="0.2">
      <c r="D80" s="22" t="str">
        <f>tabGliederung[[#This Row],[mandant]]&amp;"x"&amp;tabGliederung[[#This Row],[gliedenr_]]</f>
        <v>1x2111</v>
      </c>
      <c r="E80" s="22" t="str">
        <f>tabGliederung[[#This Row],[text_1]] &amp; " " &amp; tabGliederung[[#This Row],[text_2]]</f>
        <v xml:space="preserve">Grundschule Babstadt </v>
      </c>
      <c r="F80" s="15" t="s">
        <v>993</v>
      </c>
      <c r="G80" s="15" t="s">
        <v>1062</v>
      </c>
      <c r="H80" s="15" t="s">
        <v>421</v>
      </c>
      <c r="I80" s="15"/>
      <c r="L80" s="27"/>
      <c r="M80" s="31"/>
    </row>
    <row r="81" spans="4:13" x14ac:dyDescent="0.2">
      <c r="D81" s="22" t="str">
        <f>tabGliederung[[#This Row],[mandant]]&amp;"x"&amp;tabGliederung[[#This Row],[gliedenr_]]</f>
        <v>1x2112</v>
      </c>
      <c r="E81" s="22" t="str">
        <f>tabGliederung[[#This Row],[text_1]] &amp; " " &amp; tabGliederung[[#This Row],[text_2]]</f>
        <v xml:space="preserve">Grundschule Bonfeld </v>
      </c>
      <c r="F81" s="15" t="s">
        <v>993</v>
      </c>
      <c r="G81" s="15" t="s">
        <v>1063</v>
      </c>
      <c r="H81" s="15" t="s">
        <v>422</v>
      </c>
      <c r="I81" s="15"/>
      <c r="L81" s="27"/>
      <c r="M81" s="31"/>
    </row>
    <row r="82" spans="4:13" x14ac:dyDescent="0.2">
      <c r="D82" s="22" t="str">
        <f>tabGliederung[[#This Row],[mandant]]&amp;"x"&amp;tabGliederung[[#This Row],[gliedenr_]]</f>
        <v>1x2113</v>
      </c>
      <c r="E82" s="22" t="str">
        <f>tabGliederung[[#This Row],[text_1]] &amp; " " &amp; tabGliederung[[#This Row],[text_2]]</f>
        <v xml:space="preserve">Grundschule Fürfeld </v>
      </c>
      <c r="F82" s="15" t="s">
        <v>993</v>
      </c>
      <c r="G82" s="15" t="s">
        <v>1064</v>
      </c>
      <c r="H82" s="15" t="s">
        <v>423</v>
      </c>
      <c r="I82" s="15"/>
      <c r="L82" s="27"/>
      <c r="M82" s="31"/>
    </row>
    <row r="83" spans="4:13" x14ac:dyDescent="0.2">
      <c r="D83" s="22" t="str">
        <f>tabGliederung[[#This Row],[mandant]]&amp;"x"&amp;tabGliederung[[#This Row],[gliedenr_]]</f>
        <v>1x2114</v>
      </c>
      <c r="E83" s="22" t="str">
        <f>tabGliederung[[#This Row],[text_1]] &amp; " " &amp; tabGliederung[[#This Row],[text_2]]</f>
        <v xml:space="preserve">Grundschule Grombach </v>
      </c>
      <c r="F83" s="15" t="s">
        <v>993</v>
      </c>
      <c r="G83" s="15" t="s">
        <v>1065</v>
      </c>
      <c r="H83" s="15" t="s">
        <v>424</v>
      </c>
      <c r="I83" s="15"/>
      <c r="L83" s="27"/>
      <c r="M83" s="31"/>
    </row>
    <row r="84" spans="4:13" x14ac:dyDescent="0.2">
      <c r="D84" s="22" t="str">
        <f>tabGliederung[[#This Row],[mandant]]&amp;"x"&amp;tabGliederung[[#This Row],[gliedenr_]]</f>
        <v>1x2115</v>
      </c>
      <c r="E84" s="22" t="str">
        <f>tabGliederung[[#This Row],[text_1]] &amp; " " &amp; tabGliederung[[#This Row],[text_2]]</f>
        <v xml:space="preserve">Grundschule Heinsheim </v>
      </c>
      <c r="F84" s="15" t="s">
        <v>993</v>
      </c>
      <c r="G84" s="15" t="s">
        <v>1066</v>
      </c>
      <c r="H84" s="15" t="s">
        <v>425</v>
      </c>
      <c r="I84" s="15"/>
      <c r="L84" s="27"/>
      <c r="M84" s="31"/>
    </row>
    <row r="85" spans="4:13" x14ac:dyDescent="0.2">
      <c r="D85" s="22" t="str">
        <f>tabGliederung[[#This Row],[mandant]]&amp;"x"&amp;tabGliederung[[#This Row],[gliedenr_]]</f>
        <v>1x2116</v>
      </c>
      <c r="E85" s="22" t="str">
        <f>tabGliederung[[#This Row],[text_1]] &amp; " " &amp; tabGliederung[[#This Row],[text_2]]</f>
        <v xml:space="preserve">Grundschule Obergimpern </v>
      </c>
      <c r="F85" s="15" t="s">
        <v>993</v>
      </c>
      <c r="G85" s="15" t="s">
        <v>1067</v>
      </c>
      <c r="H85" s="15" t="s">
        <v>426</v>
      </c>
      <c r="I85" s="15"/>
      <c r="L85" s="32"/>
      <c r="M85" s="31"/>
    </row>
    <row r="86" spans="4:13" x14ac:dyDescent="0.2">
      <c r="D86" s="22" t="str">
        <f>tabGliederung[[#This Row],[mandant]]&amp;"x"&amp;tabGliederung[[#This Row],[gliedenr_]]</f>
        <v>1x2117</v>
      </c>
      <c r="E86" s="22" t="str">
        <f>tabGliederung[[#This Row],[text_1]] &amp; " " &amp; tabGliederung[[#This Row],[text_2]]</f>
        <v xml:space="preserve">Grundschule Obergimpern </v>
      </c>
      <c r="F86" s="15" t="s">
        <v>993</v>
      </c>
      <c r="G86" s="15" t="s">
        <v>1068</v>
      </c>
      <c r="H86" s="15" t="s">
        <v>426</v>
      </c>
      <c r="I86" s="15"/>
      <c r="L86" s="27"/>
      <c r="M86" s="31"/>
    </row>
    <row r="87" spans="4:13" x14ac:dyDescent="0.2">
      <c r="D87" s="22" t="str">
        <f>tabGliederung[[#This Row],[mandant]]&amp;"x"&amp;tabGliederung[[#This Row],[gliedenr_]]</f>
        <v>1x2119</v>
      </c>
      <c r="E87" s="22" t="str">
        <f>tabGliederung[[#This Row],[text_1]] &amp; " " &amp; tabGliederung[[#This Row],[text_2]]</f>
        <v xml:space="preserve">Grundschule Zimmerhof </v>
      </c>
      <c r="F87" s="15" t="s">
        <v>993</v>
      </c>
      <c r="G87" s="15" t="s">
        <v>1069</v>
      </c>
      <c r="H87" s="15" t="s">
        <v>427</v>
      </c>
      <c r="I87" s="15"/>
      <c r="L87" s="27"/>
      <c r="M87" s="31"/>
    </row>
    <row r="88" spans="4:13" x14ac:dyDescent="0.2">
      <c r="D88" s="22" t="str">
        <f>tabGliederung[[#This Row],[mandant]]&amp;"x"&amp;tabGliederung[[#This Row],[gliedenr_]]</f>
        <v>1x213</v>
      </c>
      <c r="E88" s="22" t="str">
        <f>tabGliederung[[#This Row],[text_1]] &amp; " " &amp; tabGliederung[[#This Row],[text_2]]</f>
        <v xml:space="preserve">Hauptschulen </v>
      </c>
      <c r="F88" s="15" t="s">
        <v>993</v>
      </c>
      <c r="G88" s="15" t="s">
        <v>1070</v>
      </c>
      <c r="H88" s="15" t="s">
        <v>428</v>
      </c>
      <c r="I88" s="15"/>
      <c r="L88" s="27"/>
      <c r="M88" s="31"/>
    </row>
    <row r="89" spans="4:13" x14ac:dyDescent="0.2">
      <c r="D89" s="22" t="str">
        <f>tabGliederung[[#This Row],[mandant]]&amp;"x"&amp;tabGliederung[[#This Row],[gliedenr_]]</f>
        <v>1x2130</v>
      </c>
      <c r="E89" s="22" t="str">
        <f>tabGliederung[[#This Row],[text_1]] &amp; " " &amp; tabGliederung[[#This Row],[text_2]]</f>
        <v xml:space="preserve">Werkrealschule </v>
      </c>
      <c r="F89" s="15" t="s">
        <v>993</v>
      </c>
      <c r="G89" s="15" t="s">
        <v>1071</v>
      </c>
      <c r="H89" s="15" t="s">
        <v>429</v>
      </c>
      <c r="I89" s="15"/>
      <c r="L89" s="27"/>
    </row>
    <row r="90" spans="4:13" x14ac:dyDescent="0.2">
      <c r="D90" s="22" t="str">
        <f>tabGliederung[[#This Row],[mandant]]&amp;"x"&amp;tabGliederung[[#This Row],[gliedenr_]]</f>
        <v>1x215</v>
      </c>
      <c r="E90" s="22" t="str">
        <f>tabGliederung[[#This Row],[text_1]] &amp; " " &amp; tabGliederung[[#This Row],[text_2]]</f>
        <v xml:space="preserve">Kombinierte Grund- und Hauptschulen </v>
      </c>
      <c r="F90" s="15" t="s">
        <v>993</v>
      </c>
      <c r="G90" s="15" t="s">
        <v>1072</v>
      </c>
      <c r="H90" s="15" t="s">
        <v>430</v>
      </c>
      <c r="I90" s="15"/>
      <c r="L90" s="27"/>
    </row>
    <row r="91" spans="4:13" x14ac:dyDescent="0.2">
      <c r="D91" s="22" t="str">
        <f>tabGliederung[[#This Row],[mandant]]&amp;"x"&amp;tabGliederung[[#This Row],[gliedenr_]]</f>
        <v>1x218</v>
      </c>
      <c r="E91" s="22" t="str">
        <f>tabGliederung[[#This Row],[text_1]] &amp; " " &amp; tabGliederung[[#This Row],[text_2]]</f>
        <v xml:space="preserve">Grundschulförderklassen </v>
      </c>
      <c r="F91" s="15" t="s">
        <v>993</v>
      </c>
      <c r="G91" s="15" t="s">
        <v>1073</v>
      </c>
      <c r="H91" s="15" t="s">
        <v>431</v>
      </c>
      <c r="I91" s="15"/>
      <c r="L91" s="27"/>
    </row>
    <row r="92" spans="4:13" x14ac:dyDescent="0.2">
      <c r="D92" s="22" t="str">
        <f>tabGliederung[[#This Row],[mandant]]&amp;"x"&amp;tabGliederung[[#This Row],[gliedenr_]]</f>
        <v>1x22</v>
      </c>
      <c r="E92" s="22" t="str">
        <f>tabGliederung[[#This Row],[text_1]] &amp; " " &amp; tabGliederung[[#This Row],[text_2]]</f>
        <v xml:space="preserve">Realschulen </v>
      </c>
      <c r="F92" s="15" t="s">
        <v>993</v>
      </c>
      <c r="G92" s="15" t="s">
        <v>1074</v>
      </c>
      <c r="H92" s="15" t="s">
        <v>432</v>
      </c>
      <c r="I92" s="15"/>
      <c r="L92" s="27"/>
    </row>
    <row r="93" spans="4:13" x14ac:dyDescent="0.2">
      <c r="D93" s="22" t="str">
        <f>tabGliederung[[#This Row],[mandant]]&amp;"x"&amp;tabGliederung[[#This Row],[gliedenr_]]</f>
        <v>1x221</v>
      </c>
      <c r="E93" s="22" t="str">
        <f>tabGliederung[[#This Row],[text_1]] &amp; " " &amp; tabGliederung[[#This Row],[text_2]]</f>
        <v xml:space="preserve">Realschulen </v>
      </c>
      <c r="F93" s="15" t="s">
        <v>993</v>
      </c>
      <c r="G93" s="15" t="s">
        <v>1075</v>
      </c>
      <c r="H93" s="15" t="s">
        <v>432</v>
      </c>
      <c r="I93" s="15"/>
      <c r="L93" s="27"/>
    </row>
    <row r="94" spans="4:13" x14ac:dyDescent="0.2">
      <c r="D94" s="22" t="str">
        <f>tabGliederung[[#This Row],[mandant]]&amp;"x"&amp;tabGliederung[[#This Row],[gliedenr_]]</f>
        <v>1x2210</v>
      </c>
      <c r="E94" s="22" t="str">
        <f>tabGliederung[[#This Row],[text_1]] &amp; " " &amp; tabGliederung[[#This Row],[text_2]]</f>
        <v xml:space="preserve">Realschule </v>
      </c>
      <c r="F94" s="15" t="s">
        <v>993</v>
      </c>
      <c r="G94" s="15" t="s">
        <v>1076</v>
      </c>
      <c r="H94" s="15" t="s">
        <v>433</v>
      </c>
      <c r="I94" s="15"/>
      <c r="L94" s="27"/>
    </row>
    <row r="95" spans="4:13" x14ac:dyDescent="0.2">
      <c r="D95" s="22" t="str">
        <f>tabGliederung[[#This Row],[mandant]]&amp;"x"&amp;tabGliederung[[#This Row],[gliedenr_]]</f>
        <v>1x225</v>
      </c>
      <c r="E95" s="22" t="str">
        <f>tabGliederung[[#This Row],[text_1]] &amp; " " &amp; tabGliederung[[#This Row],[text_2]]</f>
        <v xml:space="preserve">Kombinierte Haupt- und Realschulen </v>
      </c>
      <c r="F95" s="15" t="s">
        <v>993</v>
      </c>
      <c r="G95" s="15" t="s">
        <v>1077</v>
      </c>
      <c r="H95" s="15" t="s">
        <v>434</v>
      </c>
      <c r="I95" s="15"/>
      <c r="L95" s="27"/>
    </row>
    <row r="96" spans="4:13" x14ac:dyDescent="0.2">
      <c r="D96" s="22" t="str">
        <f>tabGliederung[[#This Row],[mandant]]&amp;"x"&amp;tabGliederung[[#This Row],[gliedenr_]]</f>
        <v>1x23</v>
      </c>
      <c r="E96" s="22" t="str">
        <f>tabGliederung[[#This Row],[text_1]] &amp; " " &amp; tabGliederung[[#This Row],[text_2]]</f>
        <v xml:space="preserve">Gymnasien Kollegs o. Berufl. Gymnasien </v>
      </c>
      <c r="F96" s="15" t="s">
        <v>993</v>
      </c>
      <c r="G96" s="15" t="s">
        <v>1078</v>
      </c>
      <c r="H96" s="15" t="s">
        <v>435</v>
      </c>
      <c r="I96" s="15"/>
      <c r="L96" s="33"/>
    </row>
    <row r="97" spans="4:9" x14ac:dyDescent="0.2">
      <c r="D97" s="22" t="str">
        <f>tabGliederung[[#This Row],[mandant]]&amp;"x"&amp;tabGliederung[[#This Row],[gliedenr_]]</f>
        <v>1x2300</v>
      </c>
      <c r="E97" s="22" t="str">
        <f>tabGliederung[[#This Row],[text_1]] &amp; " " &amp; tabGliederung[[#This Row],[text_2]]</f>
        <v xml:space="preserve">Gymnasien </v>
      </c>
      <c r="F97" s="15" t="s">
        <v>993</v>
      </c>
      <c r="G97" s="15" t="s">
        <v>1079</v>
      </c>
      <c r="H97" s="15" t="s">
        <v>436</v>
      </c>
      <c r="I97" s="15"/>
    </row>
    <row r="98" spans="4:9" x14ac:dyDescent="0.2">
      <c r="D98" s="22" t="str">
        <f>tabGliederung[[#This Row],[mandant]]&amp;"x"&amp;tabGliederung[[#This Row],[gliedenr_]]</f>
        <v>1x231</v>
      </c>
      <c r="E98" s="22" t="str">
        <f>tabGliederung[[#This Row],[text_1]] &amp; " " &amp; tabGliederung[[#This Row],[text_2]]</f>
        <v xml:space="preserve"> </v>
      </c>
      <c r="F98" s="15" t="s">
        <v>993</v>
      </c>
      <c r="G98" s="15" t="s">
        <v>1080</v>
      </c>
      <c r="H98" s="15"/>
      <c r="I98" s="15"/>
    </row>
    <row r="99" spans="4:9" x14ac:dyDescent="0.2">
      <c r="D99" s="22" t="str">
        <f>tabGliederung[[#This Row],[mandant]]&amp;"x"&amp;tabGliederung[[#This Row],[gliedenr_]]</f>
        <v>1x238</v>
      </c>
      <c r="E99" s="22" t="str">
        <f>tabGliederung[[#This Row],[text_1]] &amp; " " &amp; tabGliederung[[#This Row],[text_2]]</f>
        <v xml:space="preserve"> </v>
      </c>
      <c r="F99" s="15" t="s">
        <v>993</v>
      </c>
      <c r="G99" s="15" t="s">
        <v>1081</v>
      </c>
      <c r="H99" s="15"/>
      <c r="I99" s="15"/>
    </row>
    <row r="100" spans="4:9" x14ac:dyDescent="0.2">
      <c r="D100" s="22" t="str">
        <f>tabGliederung[[#This Row],[mandant]]&amp;"x"&amp;tabGliederung[[#This Row],[gliedenr_]]</f>
        <v>1x24</v>
      </c>
      <c r="E100" s="22" t="str">
        <f>tabGliederung[[#This Row],[text_1]] &amp; " " &amp; tabGliederung[[#This Row],[text_2]]</f>
        <v xml:space="preserve">Berufliche Schulen </v>
      </c>
      <c r="F100" s="15" t="s">
        <v>993</v>
      </c>
      <c r="G100" s="15" t="s">
        <v>1082</v>
      </c>
      <c r="H100" s="15" t="s">
        <v>437</v>
      </c>
      <c r="I100" s="15"/>
    </row>
    <row r="101" spans="4:9" x14ac:dyDescent="0.2">
      <c r="D101" s="22" t="str">
        <f>tabGliederung[[#This Row],[mandant]]&amp;"x"&amp;tabGliederung[[#This Row],[gliedenr_]]</f>
        <v>1x245</v>
      </c>
      <c r="E101" s="22" t="str">
        <f>tabGliederung[[#This Row],[text_1]] &amp; " " &amp; tabGliederung[[#This Row],[text_2]]</f>
        <v xml:space="preserve"> </v>
      </c>
      <c r="F101" s="15" t="s">
        <v>993</v>
      </c>
      <c r="G101" s="15" t="s">
        <v>1083</v>
      </c>
      <c r="H101" s="15"/>
      <c r="I101" s="15"/>
    </row>
    <row r="102" spans="4:9" x14ac:dyDescent="0.2">
      <c r="D102" s="22" t="str">
        <f>tabGliederung[[#This Row],[mandant]]&amp;"x"&amp;tabGliederung[[#This Row],[gliedenr_]]</f>
        <v>1x25</v>
      </c>
      <c r="E102" s="22" t="str">
        <f>tabGliederung[[#This Row],[text_1]] &amp; " " &amp; tabGliederung[[#This Row],[text_2]]</f>
        <v xml:space="preserve"> </v>
      </c>
      <c r="F102" s="15" t="s">
        <v>993</v>
      </c>
      <c r="G102" s="15" t="s">
        <v>1084</v>
      </c>
      <c r="H102" s="15"/>
      <c r="I102" s="15"/>
    </row>
    <row r="103" spans="4:9" x14ac:dyDescent="0.2">
      <c r="D103" s="22" t="str">
        <f>tabGliederung[[#This Row],[mandant]]&amp;"x"&amp;tabGliederung[[#This Row],[gliedenr_]]</f>
        <v>1x27</v>
      </c>
      <c r="E103" s="22" t="str">
        <f>tabGliederung[[#This Row],[text_1]] &amp; " " &amp; tabGliederung[[#This Row],[text_2]]</f>
        <v xml:space="preserve">Sonderschulen </v>
      </c>
      <c r="F103" s="15" t="s">
        <v>993</v>
      </c>
      <c r="G103" s="15" t="s">
        <v>1085</v>
      </c>
      <c r="H103" s="15" t="s">
        <v>438</v>
      </c>
      <c r="I103" s="15"/>
    </row>
    <row r="104" spans="4:9" x14ac:dyDescent="0.2">
      <c r="D104" s="22" t="str">
        <f>tabGliederung[[#This Row],[mandant]]&amp;"x"&amp;tabGliederung[[#This Row],[gliedenr_]]</f>
        <v>1x2700</v>
      </c>
      <c r="E104" s="22" t="str">
        <f>tabGliederung[[#This Row],[text_1]] &amp; " " &amp; tabGliederung[[#This Row],[text_2]]</f>
        <v>Albert-Schweitzer-Schule  (Förderschule)</v>
      </c>
      <c r="F104" s="15" t="s">
        <v>993</v>
      </c>
      <c r="G104" s="15" t="s">
        <v>1086</v>
      </c>
      <c r="H104" s="15" t="s">
        <v>439</v>
      </c>
      <c r="I104" s="15" t="s">
        <v>440</v>
      </c>
    </row>
    <row r="105" spans="4:9" x14ac:dyDescent="0.2">
      <c r="D105" s="22" t="str">
        <f>tabGliederung[[#This Row],[mandant]]&amp;"x"&amp;tabGliederung[[#This Row],[gliedenr_]]</f>
        <v>1x271</v>
      </c>
      <c r="E105" s="22" t="str">
        <f>tabGliederung[[#This Row],[text_1]] &amp; " " &amp; tabGliederung[[#This Row],[text_2]]</f>
        <v>So. Schulen, So. Schulkinderg. für geistigbehinderte</v>
      </c>
      <c r="F105" s="15" t="s">
        <v>993</v>
      </c>
      <c r="G105" s="15" t="s">
        <v>1087</v>
      </c>
      <c r="H105" s="15" t="s">
        <v>441</v>
      </c>
      <c r="I105" s="15" t="s">
        <v>442</v>
      </c>
    </row>
    <row r="106" spans="4:9" x14ac:dyDescent="0.2">
      <c r="D106" s="22" t="str">
        <f>tabGliederung[[#This Row],[mandant]]&amp;"x"&amp;tabGliederung[[#This Row],[gliedenr_]]</f>
        <v>1x272</v>
      </c>
      <c r="E106" s="22" t="str">
        <f>tabGliederung[[#This Row],[text_1]] &amp; " " &amp; tabGliederung[[#This Row],[text_2]]</f>
        <v>So. Schulen, So. Schulkinderg. für blinde u. sehbeh.</v>
      </c>
      <c r="F106" s="15" t="s">
        <v>993</v>
      </c>
      <c r="G106" s="15" t="s">
        <v>1088</v>
      </c>
      <c r="H106" s="15" t="s">
        <v>441</v>
      </c>
      <c r="I106" s="15" t="s">
        <v>443</v>
      </c>
    </row>
    <row r="107" spans="4:9" x14ac:dyDescent="0.2">
      <c r="D107" s="22" t="str">
        <f>tabGliederung[[#This Row],[mandant]]&amp;"x"&amp;tabGliederung[[#This Row],[gliedenr_]]</f>
        <v>1x273</v>
      </c>
      <c r="E107" s="22" t="str">
        <f>tabGliederung[[#This Row],[text_1]] &amp; " " &amp; tabGliederung[[#This Row],[text_2]]</f>
        <v>So. Schulen, So. Schulkinderg. für Gehörl. u. Schw.Hör.</v>
      </c>
      <c r="F107" s="15" t="s">
        <v>993</v>
      </c>
      <c r="G107" s="15" t="s">
        <v>1089</v>
      </c>
      <c r="H107" s="15" t="s">
        <v>441</v>
      </c>
      <c r="I107" s="15" t="s">
        <v>444</v>
      </c>
    </row>
    <row r="108" spans="4:9" x14ac:dyDescent="0.2">
      <c r="D108" s="22" t="str">
        <f>tabGliederung[[#This Row],[mandant]]&amp;"x"&amp;tabGliederung[[#This Row],[gliedenr_]]</f>
        <v>1x274</v>
      </c>
      <c r="E108" s="22" t="str">
        <f>tabGliederung[[#This Row],[text_1]] &amp; " " &amp; tabGliederung[[#This Row],[text_2]]</f>
        <v>So. Schulen, So. Schulkinderg. für Sprachbehinderte</v>
      </c>
      <c r="F108" s="15" t="s">
        <v>993</v>
      </c>
      <c r="G108" s="15" t="s">
        <v>1090</v>
      </c>
      <c r="H108" s="15" t="s">
        <v>441</v>
      </c>
      <c r="I108" s="15" t="s">
        <v>445</v>
      </c>
    </row>
    <row r="109" spans="4:9" x14ac:dyDescent="0.2">
      <c r="D109" s="22" t="str">
        <f>tabGliederung[[#This Row],[mandant]]&amp;"x"&amp;tabGliederung[[#This Row],[gliedenr_]]</f>
        <v>1x275</v>
      </c>
      <c r="E109" s="22" t="str">
        <f>tabGliederung[[#This Row],[text_1]] &amp; " " &amp; tabGliederung[[#This Row],[text_2]]</f>
        <v>So. Schulen, So. Schulkinderg. für Körperbehinderte</v>
      </c>
      <c r="F109" s="15" t="s">
        <v>993</v>
      </c>
      <c r="G109" s="15" t="s">
        <v>1091</v>
      </c>
      <c r="H109" s="15" t="s">
        <v>441</v>
      </c>
      <c r="I109" s="15" t="s">
        <v>446</v>
      </c>
    </row>
    <row r="110" spans="4:9" x14ac:dyDescent="0.2">
      <c r="D110" s="22" t="str">
        <f>tabGliederung[[#This Row],[mandant]]&amp;"x"&amp;tabGliederung[[#This Row],[gliedenr_]]</f>
        <v>1x276</v>
      </c>
      <c r="E110" s="22" t="str">
        <f>tabGliederung[[#This Row],[text_1]] &amp; " " &amp; tabGliederung[[#This Row],[text_2]]</f>
        <v>So. Schulen, So. Schulkiga. für ErziehungshiIlfe</v>
      </c>
      <c r="F110" s="15" t="s">
        <v>993</v>
      </c>
      <c r="G110" s="15" t="s">
        <v>1092</v>
      </c>
      <c r="H110" s="15" t="s">
        <v>447</v>
      </c>
      <c r="I110" s="15" t="s">
        <v>448</v>
      </c>
    </row>
    <row r="111" spans="4:9" x14ac:dyDescent="0.2">
      <c r="D111" s="22" t="str">
        <f>tabGliederung[[#This Row],[mandant]]&amp;"x"&amp;tabGliederung[[#This Row],[gliedenr_]]</f>
        <v>1x277</v>
      </c>
      <c r="E111" s="22" t="str">
        <f>tabGliederung[[#This Row],[text_1]] &amp; " " &amp; tabGliederung[[#This Row],[text_2]]</f>
        <v>So. Schulen, So. Schulkiga. für Kranke i. Krank. Hausbeh.</v>
      </c>
      <c r="F111" s="15" t="s">
        <v>993</v>
      </c>
      <c r="G111" s="15" t="s">
        <v>1093</v>
      </c>
      <c r="H111" s="15" t="s">
        <v>449</v>
      </c>
      <c r="I111" s="15" t="s">
        <v>450</v>
      </c>
    </row>
    <row r="112" spans="4:9" x14ac:dyDescent="0.2">
      <c r="D112" s="22" t="str">
        <f>tabGliederung[[#This Row],[mandant]]&amp;"x"&amp;tabGliederung[[#This Row],[gliedenr_]]</f>
        <v>1x28</v>
      </c>
      <c r="E112" s="22" t="str">
        <f>tabGliederung[[#This Row],[text_1]] &amp; " " &amp; tabGliederung[[#This Row],[text_2]]</f>
        <v xml:space="preserve">Gesamtschulen u. dgl. </v>
      </c>
      <c r="F112" s="15" t="s">
        <v>993</v>
      </c>
      <c r="G112" s="15" t="s">
        <v>1094</v>
      </c>
      <c r="H112" s="15" t="s">
        <v>451</v>
      </c>
      <c r="I112" s="15"/>
    </row>
    <row r="113" spans="4:9" x14ac:dyDescent="0.2">
      <c r="D113" s="22" t="str">
        <f>tabGliederung[[#This Row],[mandant]]&amp;"x"&amp;tabGliederung[[#This Row],[gliedenr_]]</f>
        <v>1x281</v>
      </c>
      <c r="E113" s="22" t="str">
        <f>tabGliederung[[#This Row],[text_1]] &amp; " " &amp; tabGliederung[[#This Row],[text_2]]</f>
        <v xml:space="preserve">Gesamtschulen Integrierte u. Additive </v>
      </c>
      <c r="F113" s="15" t="s">
        <v>993</v>
      </c>
      <c r="G113" s="15" t="s">
        <v>1095</v>
      </c>
      <c r="H113" s="15" t="s">
        <v>452</v>
      </c>
      <c r="I113" s="15"/>
    </row>
    <row r="114" spans="4:9" x14ac:dyDescent="0.2">
      <c r="D114" s="22" t="str">
        <f>tabGliederung[[#This Row],[mandant]]&amp;"x"&amp;tabGliederung[[#This Row],[gliedenr_]]</f>
        <v>1x2810</v>
      </c>
      <c r="E114" s="22" t="str">
        <f>tabGliederung[[#This Row],[text_1]] &amp; " " &amp; tabGliederung[[#This Row],[text_2]]</f>
        <v xml:space="preserve">Gemeinschaftsschule Bad Rappenau </v>
      </c>
      <c r="F114" s="15" t="s">
        <v>993</v>
      </c>
      <c r="G114" s="15" t="s">
        <v>1096</v>
      </c>
      <c r="H114" s="15" t="s">
        <v>453</v>
      </c>
      <c r="I114" s="15"/>
    </row>
    <row r="115" spans="4:9" x14ac:dyDescent="0.2">
      <c r="D115" s="22" t="str">
        <f>tabGliederung[[#This Row],[mandant]]&amp;"x"&amp;tabGliederung[[#This Row],[gliedenr_]]</f>
        <v>1x2820</v>
      </c>
      <c r="E115" s="22" t="str">
        <f>tabGliederung[[#This Row],[text_1]] &amp; " " &amp; tabGliederung[[#This Row],[text_2]]</f>
        <v xml:space="preserve">Gemeinschaftsschule Bad Rappenau </v>
      </c>
      <c r="F115" s="15" t="s">
        <v>993</v>
      </c>
      <c r="G115" s="15" t="s">
        <v>1097</v>
      </c>
      <c r="H115" s="15" t="s">
        <v>453</v>
      </c>
      <c r="I115" s="15"/>
    </row>
    <row r="116" spans="4:9" x14ac:dyDescent="0.2">
      <c r="D116" s="22" t="str">
        <f>tabGliederung[[#This Row],[mandant]]&amp;"x"&amp;tabGliederung[[#This Row],[gliedenr_]]</f>
        <v>1x285</v>
      </c>
      <c r="E116" s="22" t="str">
        <f>tabGliederung[[#This Row],[text_1]] &amp; " " &amp; tabGliederung[[#This Row],[text_2]]</f>
        <v xml:space="preserve">Freie Waldorfschulen </v>
      </c>
      <c r="F116" s="15" t="s">
        <v>993</v>
      </c>
      <c r="G116" s="15" t="s">
        <v>1098</v>
      </c>
      <c r="H116" s="15" t="s">
        <v>454</v>
      </c>
      <c r="I116" s="15"/>
    </row>
    <row r="117" spans="4:9" x14ac:dyDescent="0.2">
      <c r="D117" s="22" t="str">
        <f>tabGliederung[[#This Row],[mandant]]&amp;"x"&amp;tabGliederung[[#This Row],[gliedenr_]]</f>
        <v>1x29</v>
      </c>
      <c r="E117" s="22" t="str">
        <f>tabGliederung[[#This Row],[text_1]] &amp; " " &amp; tabGliederung[[#This Row],[text_2]]</f>
        <v xml:space="preserve">Übrige schulische Aufgaben </v>
      </c>
      <c r="F117" s="15" t="s">
        <v>993</v>
      </c>
      <c r="G117" s="15" t="s">
        <v>1099</v>
      </c>
      <c r="H117" s="15" t="s">
        <v>455</v>
      </c>
      <c r="I117" s="15"/>
    </row>
    <row r="118" spans="4:9" x14ac:dyDescent="0.2">
      <c r="D118" s="22" t="str">
        <f>tabGliederung[[#This Row],[mandant]]&amp;"x"&amp;tabGliederung[[#This Row],[gliedenr_]]</f>
        <v>1x2900</v>
      </c>
      <c r="E118" s="22" t="str">
        <f>tabGliederung[[#This Row],[text_1]] &amp; " " &amp; tabGliederung[[#This Row],[text_2]]</f>
        <v xml:space="preserve">Schülerbeförderung </v>
      </c>
      <c r="F118" s="15" t="s">
        <v>993</v>
      </c>
      <c r="G118" s="15" t="s">
        <v>1100</v>
      </c>
      <c r="H118" s="15" t="s">
        <v>456</v>
      </c>
      <c r="I118" s="15"/>
    </row>
    <row r="119" spans="4:9" x14ac:dyDescent="0.2">
      <c r="D119" s="22" t="str">
        <f>tabGliederung[[#This Row],[mandant]]&amp;"x"&amp;tabGliederung[[#This Row],[gliedenr_]]</f>
        <v>1x291</v>
      </c>
      <c r="E119" s="22" t="str">
        <f>tabGliederung[[#This Row],[text_1]] &amp; " " &amp; tabGliederung[[#This Row],[text_2]]</f>
        <v xml:space="preserve">Betreuungsangebote An Schulen </v>
      </c>
      <c r="F119" s="15" t="s">
        <v>993</v>
      </c>
      <c r="G119" s="15" t="s">
        <v>1101</v>
      </c>
      <c r="H119" s="15" t="s">
        <v>457</v>
      </c>
      <c r="I119" s="15"/>
    </row>
    <row r="120" spans="4:9" x14ac:dyDescent="0.2">
      <c r="D120" s="22" t="str">
        <f>tabGliederung[[#This Row],[mandant]]&amp;"x"&amp;tabGliederung[[#This Row],[gliedenr_]]</f>
        <v>1x2910</v>
      </c>
      <c r="E120" s="22" t="str">
        <f>tabGliederung[[#This Row],[text_1]] &amp; " " &amp; tabGliederung[[#This Row],[text_2]]</f>
        <v xml:space="preserve">Hortbetreuung, Verläßliche Grundschulen </v>
      </c>
      <c r="F120" s="15" t="s">
        <v>993</v>
      </c>
      <c r="G120" s="15" t="s">
        <v>1102</v>
      </c>
      <c r="H120" s="15" t="s">
        <v>458</v>
      </c>
      <c r="I120" s="15"/>
    </row>
    <row r="121" spans="4:9" x14ac:dyDescent="0.2">
      <c r="D121" s="22" t="str">
        <f>tabGliederung[[#This Row],[mandant]]&amp;"x"&amp;tabGliederung[[#This Row],[gliedenr_]]</f>
        <v>1x292</v>
      </c>
      <c r="E121" s="22" t="str">
        <f>tabGliederung[[#This Row],[text_1]] &amp; " " &amp; tabGliederung[[#This Row],[text_2]]</f>
        <v xml:space="preserve">übrige schulische Aufgaben - </v>
      </c>
      <c r="F121" s="15" t="s">
        <v>993</v>
      </c>
      <c r="G121" s="15" t="s">
        <v>1103</v>
      </c>
      <c r="H121" s="15" t="s">
        <v>459</v>
      </c>
      <c r="I121" s="15"/>
    </row>
    <row r="122" spans="4:9" x14ac:dyDescent="0.2">
      <c r="D122" s="22" t="str">
        <f>tabGliederung[[#This Row],[mandant]]&amp;"x"&amp;tabGliederung[[#This Row],[gliedenr_]]</f>
        <v>1x293</v>
      </c>
      <c r="E122" s="22" t="str">
        <f>tabGliederung[[#This Row],[text_1]] &amp; " " &amp; tabGliederung[[#This Row],[text_2]]</f>
        <v xml:space="preserve">Fördermaßnahmen für Schüler </v>
      </c>
      <c r="F122" s="15" t="s">
        <v>993</v>
      </c>
      <c r="G122" s="15" t="s">
        <v>1104</v>
      </c>
      <c r="H122" s="15" t="s">
        <v>460</v>
      </c>
      <c r="I122" s="15"/>
    </row>
    <row r="123" spans="4:9" x14ac:dyDescent="0.2">
      <c r="D123" s="22" t="str">
        <f>tabGliederung[[#This Row],[mandant]]&amp;"x"&amp;tabGliederung[[#This Row],[gliedenr_]]</f>
        <v>1x294</v>
      </c>
      <c r="E123" s="22" t="str">
        <f>tabGliederung[[#This Row],[text_1]] &amp; " " &amp; tabGliederung[[#This Row],[text_2]]</f>
        <v xml:space="preserve">Sachkostenbeiträge </v>
      </c>
      <c r="F123" s="15" t="s">
        <v>993</v>
      </c>
      <c r="G123" s="15" t="s">
        <v>1105</v>
      </c>
      <c r="H123" s="15" t="s">
        <v>461</v>
      </c>
      <c r="I123" s="15"/>
    </row>
    <row r="124" spans="4:9" x14ac:dyDescent="0.2">
      <c r="D124" s="22" t="str">
        <f>tabGliederung[[#This Row],[mandant]]&amp;"x"&amp;tabGliederung[[#This Row],[gliedenr_]]</f>
        <v>1x295</v>
      </c>
      <c r="E124" s="22" t="str">
        <f>tabGliederung[[#This Row],[text_1]] &amp; " " &amp; tabGliederung[[#This Row],[text_2]]</f>
        <v xml:space="preserve">sonstige schulische Aufgaben </v>
      </c>
      <c r="F124" s="15" t="s">
        <v>993</v>
      </c>
      <c r="G124" s="15" t="s">
        <v>1106</v>
      </c>
      <c r="H124" s="15" t="s">
        <v>462</v>
      </c>
      <c r="I124" s="15"/>
    </row>
    <row r="125" spans="4:9" x14ac:dyDescent="0.2">
      <c r="D125" s="22" t="str">
        <f>tabGliederung[[#This Row],[mandant]]&amp;"x"&amp;tabGliederung[[#This Row],[gliedenr_]]</f>
        <v>1x2950</v>
      </c>
      <c r="E125" s="22" t="str">
        <f>tabGliederung[[#This Row],[text_1]] &amp; " " &amp; tabGliederung[[#This Row],[text_2]]</f>
        <v xml:space="preserve">Schulzentrum Bad Rappenau </v>
      </c>
      <c r="F125" s="15" t="s">
        <v>993</v>
      </c>
      <c r="G125" s="15" t="s">
        <v>1107</v>
      </c>
      <c r="H125" s="15" t="s">
        <v>463</v>
      </c>
      <c r="I125" s="15"/>
    </row>
    <row r="126" spans="4:9" x14ac:dyDescent="0.2">
      <c r="D126" s="22" t="str">
        <f>tabGliederung[[#This Row],[mandant]]&amp;"x"&amp;tabGliederung[[#This Row],[gliedenr_]]</f>
        <v>1x2951</v>
      </c>
      <c r="E126" s="22" t="str">
        <f>tabGliederung[[#This Row],[text_1]] &amp; " " &amp; tabGliederung[[#This Row],[text_2]]</f>
        <v xml:space="preserve">Schulsozialarbeit </v>
      </c>
      <c r="F126" s="15" t="s">
        <v>993</v>
      </c>
      <c r="G126" s="15" t="s">
        <v>1108</v>
      </c>
      <c r="H126" s="15" t="s">
        <v>464</v>
      </c>
      <c r="I126" s="15"/>
    </row>
    <row r="127" spans="4:9" x14ac:dyDescent="0.2">
      <c r="D127" s="22" t="str">
        <f>tabGliederung[[#This Row],[mandant]]&amp;"x"&amp;tabGliederung[[#This Row],[gliedenr_]]</f>
        <v>1x2952</v>
      </c>
      <c r="E127" s="22" t="str">
        <f>tabGliederung[[#This Row],[text_1]] &amp; " " &amp; tabGliederung[[#This Row],[text_2]]</f>
        <v xml:space="preserve">Mensa </v>
      </c>
      <c r="F127" s="15" t="s">
        <v>993</v>
      </c>
      <c r="G127" s="15" t="s">
        <v>1109</v>
      </c>
      <c r="H127" s="15" t="s">
        <v>465</v>
      </c>
      <c r="I127" s="15"/>
    </row>
    <row r="128" spans="4:9" x14ac:dyDescent="0.2">
      <c r="D128" s="22" t="str">
        <f>tabGliederung[[#This Row],[mandant]]&amp;"x"&amp;tabGliederung[[#This Row],[gliedenr_]]</f>
        <v>1x3</v>
      </c>
      <c r="E128" s="22" t="str">
        <f>tabGliederung[[#This Row],[text_1]] &amp; " " &amp; tabGliederung[[#This Row],[text_2]]</f>
        <v xml:space="preserve">Wissenschaft, Forschung, Kulturpflege </v>
      </c>
      <c r="F128" s="15" t="s">
        <v>993</v>
      </c>
      <c r="G128" s="15" t="s">
        <v>1110</v>
      </c>
      <c r="H128" s="15" t="s">
        <v>466</v>
      </c>
      <c r="I128" s="15"/>
    </row>
    <row r="129" spans="4:9" x14ac:dyDescent="0.2">
      <c r="D129" s="22" t="str">
        <f>tabGliederung[[#This Row],[mandant]]&amp;"x"&amp;tabGliederung[[#This Row],[gliedenr_]]</f>
        <v>1x30</v>
      </c>
      <c r="E129" s="22" t="str">
        <f>tabGliederung[[#This Row],[text_1]] &amp; " " &amp; tabGliederung[[#This Row],[text_2]]</f>
        <v xml:space="preserve">Verwaltung Kultureller Angelegenheiten </v>
      </c>
      <c r="F129" s="15" t="s">
        <v>993</v>
      </c>
      <c r="G129" s="15" t="s">
        <v>1111</v>
      </c>
      <c r="H129" s="15" t="s">
        <v>467</v>
      </c>
      <c r="I129" s="15"/>
    </row>
    <row r="130" spans="4:9" x14ac:dyDescent="0.2">
      <c r="D130" s="22" t="str">
        <f>tabGliederung[[#This Row],[mandant]]&amp;"x"&amp;tabGliederung[[#This Row],[gliedenr_]]</f>
        <v>1x31</v>
      </c>
      <c r="E130" s="22" t="str">
        <f>tabGliederung[[#This Row],[text_1]] &amp; " " &amp; tabGliederung[[#This Row],[text_2]]</f>
        <v xml:space="preserve">Wissenschaft und Forschung </v>
      </c>
      <c r="F130" s="15" t="s">
        <v>993</v>
      </c>
      <c r="G130" s="15" t="s">
        <v>1112</v>
      </c>
      <c r="H130" s="15" t="s">
        <v>468</v>
      </c>
      <c r="I130" s="15"/>
    </row>
    <row r="131" spans="4:9" x14ac:dyDescent="0.2">
      <c r="D131" s="22" t="str">
        <f>tabGliederung[[#This Row],[mandant]]&amp;"x"&amp;tabGliederung[[#This Row],[gliedenr_]]</f>
        <v>1x311</v>
      </c>
      <c r="E131" s="22" t="str">
        <f>tabGliederung[[#This Row],[text_1]] &amp; " " &amp; tabGliederung[[#This Row],[text_2]]</f>
        <v xml:space="preserve"> </v>
      </c>
      <c r="F131" s="15" t="s">
        <v>993</v>
      </c>
      <c r="G131" s="15" t="s">
        <v>1113</v>
      </c>
      <c r="H131" s="15"/>
      <c r="I131" s="15"/>
    </row>
    <row r="132" spans="4:9" x14ac:dyDescent="0.2">
      <c r="D132" s="22" t="str">
        <f>tabGliederung[[#This Row],[mandant]]&amp;"x"&amp;tabGliederung[[#This Row],[gliedenr_]]</f>
        <v>1x312</v>
      </c>
      <c r="E132" s="22" t="str">
        <f>tabGliederung[[#This Row],[text_1]] &amp; " " &amp; tabGliederung[[#This Row],[text_2]]</f>
        <v xml:space="preserve"> </v>
      </c>
      <c r="F132" s="15" t="s">
        <v>993</v>
      </c>
      <c r="G132" s="15" t="s">
        <v>1114</v>
      </c>
      <c r="H132" s="15"/>
      <c r="I132" s="15"/>
    </row>
    <row r="133" spans="4:9" x14ac:dyDescent="0.2">
      <c r="D133" s="22" t="str">
        <f>tabGliederung[[#This Row],[mandant]]&amp;"x"&amp;tabGliederung[[#This Row],[gliedenr_]]</f>
        <v>1x32</v>
      </c>
      <c r="E133" s="22" t="str">
        <f>tabGliederung[[#This Row],[text_1]] &amp; " " &amp; tabGliederung[[#This Row],[text_2]]</f>
        <v xml:space="preserve">Museen, Sammlungen, Ausstellungen </v>
      </c>
      <c r="F133" s="15" t="s">
        <v>993</v>
      </c>
      <c r="G133" s="15" t="s">
        <v>1115</v>
      </c>
      <c r="H133" s="15" t="s">
        <v>469</v>
      </c>
      <c r="I133" s="15"/>
    </row>
    <row r="134" spans="4:9" x14ac:dyDescent="0.2">
      <c r="D134" s="22" t="str">
        <f>tabGliederung[[#This Row],[mandant]]&amp;"x"&amp;tabGliederung[[#This Row],[gliedenr_]]</f>
        <v>1x3200</v>
      </c>
      <c r="E134" s="22" t="str">
        <f>tabGliederung[[#This Row],[text_1]] &amp; " " &amp; tabGliederung[[#This Row],[text_2]]</f>
        <v>Museen, Sammlungen,  Ausstellungen</v>
      </c>
      <c r="F134" s="15" t="s">
        <v>993</v>
      </c>
      <c r="G134" s="15" t="s">
        <v>1116</v>
      </c>
      <c r="H134" s="15" t="s">
        <v>470</v>
      </c>
      <c r="I134" s="15" t="s">
        <v>471</v>
      </c>
    </row>
    <row r="135" spans="4:9" x14ac:dyDescent="0.2">
      <c r="D135" s="22" t="str">
        <f>tabGliederung[[#This Row],[mandant]]&amp;"x"&amp;tabGliederung[[#This Row],[gliedenr_]]</f>
        <v>1x321</v>
      </c>
      <c r="E135" s="22" t="str">
        <f>tabGliederung[[#This Row],[text_1]] &amp; " " &amp; tabGliederung[[#This Row],[text_2]]</f>
        <v>Nichtwissenschaftliche Museen, Sammlungen</v>
      </c>
      <c r="F135" s="15" t="s">
        <v>993</v>
      </c>
      <c r="G135" s="15" t="s">
        <v>1117</v>
      </c>
      <c r="H135" s="15" t="s">
        <v>472</v>
      </c>
      <c r="I135" s="15" t="s">
        <v>473</v>
      </c>
    </row>
    <row r="136" spans="4:9" x14ac:dyDescent="0.2">
      <c r="D136" s="22" t="str">
        <f>tabGliederung[[#This Row],[mandant]]&amp;"x"&amp;tabGliederung[[#This Row],[gliedenr_]]</f>
        <v>1x3210</v>
      </c>
      <c r="E136" s="22" t="str">
        <f>tabGliederung[[#This Row],[text_1]] &amp; " " &amp; tabGliederung[[#This Row],[text_2]]</f>
        <v xml:space="preserve">Zentrales Stadtarchiv </v>
      </c>
      <c r="F136" s="15" t="s">
        <v>993</v>
      </c>
      <c r="G136" s="15" t="s">
        <v>1118</v>
      </c>
      <c r="H136" s="15" t="s">
        <v>474</v>
      </c>
      <c r="I136" s="15"/>
    </row>
    <row r="137" spans="4:9" x14ac:dyDescent="0.2">
      <c r="D137" s="22" t="str">
        <f>tabGliederung[[#This Row],[mandant]]&amp;"x"&amp;tabGliederung[[#This Row],[gliedenr_]]</f>
        <v>1x3211</v>
      </c>
      <c r="E137" s="22" t="str">
        <f>tabGliederung[[#This Row],[text_1]] &amp; " " &amp; tabGliederung[[#This Row],[text_2]]</f>
        <v xml:space="preserve">Ausstellungen </v>
      </c>
      <c r="F137" s="15" t="s">
        <v>993</v>
      </c>
      <c r="G137" s="15" t="s">
        <v>1119</v>
      </c>
      <c r="H137" s="15" t="s">
        <v>475</v>
      </c>
      <c r="I137" s="15"/>
    </row>
    <row r="138" spans="4:9" x14ac:dyDescent="0.2">
      <c r="D138" s="22" t="str">
        <f>tabGliederung[[#This Row],[mandant]]&amp;"x"&amp;tabGliederung[[#This Row],[gliedenr_]]</f>
        <v>1x323</v>
      </c>
      <c r="E138" s="22" t="str">
        <f>tabGliederung[[#This Row],[text_1]] &amp; " " &amp; tabGliederung[[#This Row],[text_2]]</f>
        <v>Zoologische u. Botanische Gärten, Ausstellungen</v>
      </c>
      <c r="F138" s="15" t="s">
        <v>993</v>
      </c>
      <c r="G138" s="15" t="s">
        <v>1120</v>
      </c>
      <c r="H138" s="15" t="s">
        <v>476</v>
      </c>
      <c r="I138" s="15" t="s">
        <v>475</v>
      </c>
    </row>
    <row r="139" spans="4:9" x14ac:dyDescent="0.2">
      <c r="D139" s="22" t="str">
        <f>tabGliederung[[#This Row],[mandant]]&amp;"x"&amp;tabGliederung[[#This Row],[gliedenr_]]</f>
        <v>1x33</v>
      </c>
      <c r="E139" s="22" t="str">
        <f>tabGliederung[[#This Row],[text_1]] &amp; " " &amp; tabGliederung[[#This Row],[text_2]]</f>
        <v xml:space="preserve">Theater, Musikpflege </v>
      </c>
      <c r="F139" s="15" t="s">
        <v>993</v>
      </c>
      <c r="G139" s="15" t="s">
        <v>1121</v>
      </c>
      <c r="H139" s="15" t="s">
        <v>477</v>
      </c>
      <c r="I139" s="15"/>
    </row>
    <row r="140" spans="4:9" x14ac:dyDescent="0.2">
      <c r="D140" s="22" t="str">
        <f>tabGliederung[[#This Row],[mandant]]&amp;"x"&amp;tabGliederung[[#This Row],[gliedenr_]]</f>
        <v>1x3300</v>
      </c>
      <c r="E140" s="22" t="str">
        <f>tabGliederung[[#This Row],[text_1]] &amp; " " &amp; tabGliederung[[#This Row],[text_2]]</f>
        <v xml:space="preserve">Theater und Musikpflege </v>
      </c>
      <c r="F140" s="15" t="s">
        <v>993</v>
      </c>
      <c r="G140" s="15" t="s">
        <v>1122</v>
      </c>
      <c r="H140" s="15" t="s">
        <v>478</v>
      </c>
      <c r="I140" s="15"/>
    </row>
    <row r="141" spans="4:9" x14ac:dyDescent="0.2">
      <c r="D141" s="22" t="str">
        <f>tabGliederung[[#This Row],[mandant]]&amp;"x"&amp;tabGliederung[[#This Row],[gliedenr_]]</f>
        <v>1x331</v>
      </c>
      <c r="E141" s="22" t="str">
        <f>tabGliederung[[#This Row],[text_1]] &amp; " " &amp; tabGliederung[[#This Row],[text_2]]</f>
        <v xml:space="preserve">Theater </v>
      </c>
      <c r="F141" s="15" t="s">
        <v>993</v>
      </c>
      <c r="G141" s="15" t="s">
        <v>1123</v>
      </c>
      <c r="H141" s="15" t="s">
        <v>479</v>
      </c>
      <c r="I141" s="15"/>
    </row>
    <row r="142" spans="4:9" x14ac:dyDescent="0.2">
      <c r="D142" s="22" t="str">
        <f>tabGliederung[[#This Row],[mandant]]&amp;"x"&amp;tabGliederung[[#This Row],[gliedenr_]]</f>
        <v>1x3310</v>
      </c>
      <c r="E142" s="22" t="str">
        <f>tabGliederung[[#This Row],[text_1]] &amp; " " &amp; tabGliederung[[#This Row],[text_2]]</f>
        <v xml:space="preserve">Theaterpflege (Zuschüsse u.ä.) </v>
      </c>
      <c r="F142" s="15" t="s">
        <v>993</v>
      </c>
      <c r="G142" s="15" t="s">
        <v>1124</v>
      </c>
      <c r="H142" s="15" t="s">
        <v>480</v>
      </c>
      <c r="I142" s="15"/>
    </row>
    <row r="143" spans="4:9" x14ac:dyDescent="0.2">
      <c r="D143" s="22" t="str">
        <f>tabGliederung[[#This Row],[mandant]]&amp;"x"&amp;tabGliederung[[#This Row],[gliedenr_]]</f>
        <v>1x332</v>
      </c>
      <c r="E143" s="22" t="str">
        <f>tabGliederung[[#This Row],[text_1]] &amp; " " &amp; tabGliederung[[#This Row],[text_2]]</f>
        <v xml:space="preserve">Musikpflege </v>
      </c>
      <c r="F143" s="15" t="s">
        <v>993</v>
      </c>
      <c r="G143" s="15" t="s">
        <v>1125</v>
      </c>
      <c r="H143" s="15" t="s">
        <v>481</v>
      </c>
      <c r="I143" s="15"/>
    </row>
    <row r="144" spans="4:9" x14ac:dyDescent="0.2">
      <c r="D144" s="22" t="str">
        <f>tabGliederung[[#This Row],[mandant]]&amp;"x"&amp;tabGliederung[[#This Row],[gliedenr_]]</f>
        <v>1x3320</v>
      </c>
      <c r="E144" s="22" t="str">
        <f>tabGliederung[[#This Row],[text_1]] &amp; " " &amp; tabGliederung[[#This Row],[text_2]]</f>
        <v xml:space="preserve">Musikpflege  (Zuschüsse u.ä.) </v>
      </c>
      <c r="F144" s="15" t="s">
        <v>993</v>
      </c>
      <c r="G144" s="15" t="s">
        <v>1126</v>
      </c>
      <c r="H144" s="15" t="s">
        <v>482</v>
      </c>
      <c r="I144" s="15"/>
    </row>
    <row r="145" spans="4:9" x14ac:dyDescent="0.2">
      <c r="D145" s="22" t="str">
        <f>tabGliederung[[#This Row],[mandant]]&amp;"x"&amp;tabGliederung[[#This Row],[gliedenr_]]</f>
        <v>1x333</v>
      </c>
      <c r="E145" s="22" t="str">
        <f>tabGliederung[[#This Row],[text_1]] &amp; " " &amp; tabGliederung[[#This Row],[text_2]]</f>
        <v xml:space="preserve">Musikschulen </v>
      </c>
      <c r="F145" s="15" t="s">
        <v>993</v>
      </c>
      <c r="G145" s="15" t="s">
        <v>1127</v>
      </c>
      <c r="H145" s="15" t="s">
        <v>483</v>
      </c>
      <c r="I145" s="15"/>
    </row>
    <row r="146" spans="4:9" x14ac:dyDescent="0.2">
      <c r="D146" s="22" t="str">
        <f>tabGliederung[[#This Row],[mandant]]&amp;"x"&amp;tabGliederung[[#This Row],[gliedenr_]]</f>
        <v>1x3330</v>
      </c>
      <c r="E146" s="22" t="str">
        <f>tabGliederung[[#This Row],[text_1]] &amp; " " &amp; tabGliederung[[#This Row],[text_2]]</f>
        <v xml:space="preserve">Musikschule Unterer Neckar </v>
      </c>
      <c r="F146" s="15" t="s">
        <v>993</v>
      </c>
      <c r="G146" s="15" t="s">
        <v>1128</v>
      </c>
      <c r="H146" s="15" t="s">
        <v>484</v>
      </c>
      <c r="I146" s="15"/>
    </row>
    <row r="147" spans="4:9" x14ac:dyDescent="0.2">
      <c r="D147" s="22" t="str">
        <f>tabGliederung[[#This Row],[mandant]]&amp;"x"&amp;tabGliederung[[#This Row],[gliedenr_]]</f>
        <v>1x335</v>
      </c>
      <c r="E147" s="22" t="str">
        <f>tabGliederung[[#This Row],[text_1]] &amp; " " &amp; tabGliederung[[#This Row],[text_2]]</f>
        <v xml:space="preserve"> </v>
      </c>
      <c r="F147" s="15" t="s">
        <v>993</v>
      </c>
      <c r="G147" s="15" t="s">
        <v>1129</v>
      </c>
      <c r="H147" s="15"/>
      <c r="I147" s="15"/>
    </row>
    <row r="148" spans="4:9" x14ac:dyDescent="0.2">
      <c r="D148" s="22" t="str">
        <f>tabGliederung[[#This Row],[mandant]]&amp;"x"&amp;tabGliederung[[#This Row],[gliedenr_]]</f>
        <v>1x3350</v>
      </c>
      <c r="E148" s="22" t="str">
        <f>tabGliederung[[#This Row],[text_1]] &amp; " " &amp; tabGliederung[[#This Row],[text_2]]</f>
        <v>Jugendmusikschulen und  sonstige Musikpflege</v>
      </c>
      <c r="F148" s="15" t="s">
        <v>993</v>
      </c>
      <c r="G148" s="15" t="s">
        <v>1130</v>
      </c>
      <c r="H148" s="15" t="s">
        <v>485</v>
      </c>
      <c r="I148" s="15" t="s">
        <v>486</v>
      </c>
    </row>
    <row r="149" spans="4:9" x14ac:dyDescent="0.2">
      <c r="D149" s="22" t="str">
        <f>tabGliederung[[#This Row],[mandant]]&amp;"x"&amp;tabGliederung[[#This Row],[gliedenr_]]</f>
        <v>1x34</v>
      </c>
      <c r="E149" s="22" t="str">
        <f>tabGliederung[[#This Row],[text_1]] &amp; " " &amp; tabGliederung[[#This Row],[text_2]]</f>
        <v xml:space="preserve">Heimat u. sonstige Kunstpflege </v>
      </c>
      <c r="F149" s="15" t="s">
        <v>993</v>
      </c>
      <c r="G149" s="15" t="s">
        <v>1131</v>
      </c>
      <c r="H149" s="15" t="s">
        <v>487</v>
      </c>
      <c r="I149" s="15"/>
    </row>
    <row r="150" spans="4:9" x14ac:dyDescent="0.2">
      <c r="D150" s="22" t="str">
        <f>tabGliederung[[#This Row],[mandant]]&amp;"x"&amp;tabGliederung[[#This Row],[gliedenr_]]</f>
        <v>1x3400</v>
      </c>
      <c r="E150" s="22" t="str">
        <f>tabGliederung[[#This Row],[text_1]] &amp; " " &amp; tabGliederung[[#This Row],[text_2]]</f>
        <v>Heimat- und sonstige Kulturpflege  (Veranstaltungen, Stadtfest u.ä.)</v>
      </c>
      <c r="F150" s="15" t="s">
        <v>993</v>
      </c>
      <c r="G150" s="15" t="s">
        <v>1132</v>
      </c>
      <c r="H150" s="15" t="s">
        <v>488</v>
      </c>
      <c r="I150" s="15" t="s">
        <v>489</v>
      </c>
    </row>
    <row r="151" spans="4:9" x14ac:dyDescent="0.2">
      <c r="D151" s="22" t="str">
        <f>tabGliederung[[#This Row],[mandant]]&amp;"x"&amp;tabGliederung[[#This Row],[gliedenr_]]</f>
        <v>1x35</v>
      </c>
      <c r="E151" s="22" t="str">
        <f>tabGliederung[[#This Row],[text_1]] &amp; " " &amp; tabGliederung[[#This Row],[text_2]]</f>
        <v xml:space="preserve">Volksbildung/Volkshochschulen </v>
      </c>
      <c r="F151" s="15" t="s">
        <v>993</v>
      </c>
      <c r="G151" s="15" t="s">
        <v>1133</v>
      </c>
      <c r="H151" s="15" t="s">
        <v>490</v>
      </c>
      <c r="I151" s="15"/>
    </row>
    <row r="152" spans="4:9" x14ac:dyDescent="0.2">
      <c r="D152" s="22" t="str">
        <f>tabGliederung[[#This Row],[mandant]]&amp;"x"&amp;tabGliederung[[#This Row],[gliedenr_]]</f>
        <v>1x3500</v>
      </c>
      <c r="E152" s="22" t="str">
        <f>tabGliederung[[#This Row],[text_1]] &amp; " " &amp; tabGliederung[[#This Row],[text_2]]</f>
        <v xml:space="preserve">Volkshochschule </v>
      </c>
      <c r="F152" s="15" t="s">
        <v>993</v>
      </c>
      <c r="G152" s="15" t="s">
        <v>1134</v>
      </c>
      <c r="H152" s="15" t="s">
        <v>491</v>
      </c>
      <c r="I152" s="15"/>
    </row>
    <row r="153" spans="4:9" x14ac:dyDescent="0.2">
      <c r="D153" s="22" t="str">
        <f>tabGliederung[[#This Row],[mandant]]&amp;"x"&amp;tabGliederung[[#This Row],[gliedenr_]]</f>
        <v>1x352</v>
      </c>
      <c r="E153" s="22" t="str">
        <f>tabGliederung[[#This Row],[text_1]] &amp; " " &amp; tabGliederung[[#This Row],[text_2]]</f>
        <v xml:space="preserve">Büchereien </v>
      </c>
      <c r="F153" s="15" t="s">
        <v>993</v>
      </c>
      <c r="G153" s="15" t="s">
        <v>1135</v>
      </c>
      <c r="H153" s="15" t="s">
        <v>492</v>
      </c>
      <c r="I153" s="15"/>
    </row>
    <row r="154" spans="4:9" x14ac:dyDescent="0.2">
      <c r="D154" s="22" t="str">
        <f>tabGliederung[[#This Row],[mandant]]&amp;"x"&amp;tabGliederung[[#This Row],[gliedenr_]]</f>
        <v>1x3520</v>
      </c>
      <c r="E154" s="22" t="str">
        <f>tabGliederung[[#This Row],[text_1]] &amp; " " &amp; tabGliederung[[#This Row],[text_2]]</f>
        <v xml:space="preserve">Stadt- und Kurbücherei </v>
      </c>
      <c r="F154" s="15" t="s">
        <v>993</v>
      </c>
      <c r="G154" s="15" t="s">
        <v>1136</v>
      </c>
      <c r="H154" s="15" t="s">
        <v>493</v>
      </c>
      <c r="I154" s="15"/>
    </row>
    <row r="155" spans="4:9" x14ac:dyDescent="0.2">
      <c r="D155" s="22" t="str">
        <f>tabGliederung[[#This Row],[mandant]]&amp;"x"&amp;tabGliederung[[#This Row],[gliedenr_]]</f>
        <v>1x355</v>
      </c>
      <c r="E155" s="22" t="str">
        <f>tabGliederung[[#This Row],[text_1]] &amp; " " &amp; tabGliederung[[#This Row],[text_2]]</f>
        <v xml:space="preserve">sonstige Volksbildung </v>
      </c>
      <c r="F155" s="15" t="s">
        <v>993</v>
      </c>
      <c r="G155" s="15" t="s">
        <v>1137</v>
      </c>
      <c r="H155" s="15" t="s">
        <v>494</v>
      </c>
      <c r="I155" s="15"/>
    </row>
    <row r="156" spans="4:9" x14ac:dyDescent="0.2">
      <c r="D156" s="22" t="str">
        <f>tabGliederung[[#This Row],[mandant]]&amp;"x"&amp;tabGliederung[[#This Row],[gliedenr_]]</f>
        <v>1x36</v>
      </c>
      <c r="E156" s="22" t="str">
        <f>tabGliederung[[#This Row],[text_1]] &amp; " " &amp; tabGliederung[[#This Row],[text_2]]</f>
        <v xml:space="preserve">Denkmalschutz und -pflege </v>
      </c>
      <c r="F156" s="15" t="s">
        <v>993</v>
      </c>
      <c r="G156" s="15" t="s">
        <v>1138</v>
      </c>
      <c r="H156" s="15" t="s">
        <v>495</v>
      </c>
      <c r="I156" s="15"/>
    </row>
    <row r="157" spans="4:9" x14ac:dyDescent="0.2">
      <c r="D157" s="47" t="str">
        <f>tabGliederung[[#This Row],[mandant]]&amp;"x"&amp;tabGliederung[[#This Row],[gliedenr_]]</f>
        <v>1x3600</v>
      </c>
      <c r="E157" s="47" t="str">
        <f>tabGliederung[[#This Row],[text_1]] &amp; " " &amp; tabGliederung[[#This Row],[text_2]]</f>
        <v xml:space="preserve">Naturschutz und Landschaftspflege </v>
      </c>
      <c r="F157" s="15" t="s">
        <v>993</v>
      </c>
      <c r="G157" s="15" t="s">
        <v>1575</v>
      </c>
      <c r="H157" s="15" t="s">
        <v>924</v>
      </c>
      <c r="I157" s="15"/>
    </row>
    <row r="158" spans="4:9" x14ac:dyDescent="0.2">
      <c r="D158" s="22" t="str">
        <f>tabGliederung[[#This Row],[mandant]]&amp;"x"&amp;tabGliederung[[#This Row],[gliedenr_]]</f>
        <v>1x365</v>
      </c>
      <c r="E158" s="22" t="str">
        <f>tabGliederung[[#This Row],[text_1]] &amp; " " &amp; tabGliederung[[#This Row],[text_2]]</f>
        <v xml:space="preserve">Denkmalschutz- und Pflege </v>
      </c>
      <c r="F158" s="15" t="s">
        <v>993</v>
      </c>
      <c r="G158" s="15" t="s">
        <v>1139</v>
      </c>
      <c r="H158" s="15" t="s">
        <v>496</v>
      </c>
      <c r="I158" s="15"/>
    </row>
    <row r="159" spans="4:9" x14ac:dyDescent="0.2">
      <c r="D159" s="22" t="str">
        <f>tabGliederung[[#This Row],[mandant]]&amp;"x"&amp;tabGliederung[[#This Row],[gliedenr_]]</f>
        <v>1x3650</v>
      </c>
      <c r="E159" s="22" t="str">
        <f>tabGliederung[[#This Row],[text_1]] &amp; " " &amp; tabGliederung[[#This Row],[text_2]]</f>
        <v xml:space="preserve">Wasserschloss </v>
      </c>
      <c r="F159" s="15" t="s">
        <v>993</v>
      </c>
      <c r="G159" s="15" t="s">
        <v>1140</v>
      </c>
      <c r="H159" s="15" t="s">
        <v>497</v>
      </c>
      <c r="I159" s="15"/>
    </row>
    <row r="160" spans="4:9" x14ac:dyDescent="0.2">
      <c r="D160" s="22" t="str">
        <f>tabGliederung[[#This Row],[mandant]]&amp;"x"&amp;tabGliederung[[#This Row],[gliedenr_]]</f>
        <v>1x366</v>
      </c>
      <c r="E160" s="22" t="str">
        <f>tabGliederung[[#This Row],[text_1]] &amp; " " &amp; tabGliederung[[#This Row],[text_2]]</f>
        <v xml:space="preserve"> </v>
      </c>
      <c r="F160" s="15" t="s">
        <v>993</v>
      </c>
      <c r="G160" s="15" t="s">
        <v>1141</v>
      </c>
      <c r="H160" s="15"/>
      <c r="I160" s="15"/>
    </row>
    <row r="161" spans="4:9" x14ac:dyDescent="0.2">
      <c r="D161" s="22" t="str">
        <f>tabGliederung[[#This Row],[mandant]]&amp;"x"&amp;tabGliederung[[#This Row],[gliedenr_]]</f>
        <v>1x37</v>
      </c>
      <c r="E161" s="22" t="str">
        <f>tabGliederung[[#This Row],[text_1]] &amp; " " &amp; tabGliederung[[#This Row],[text_2]]</f>
        <v xml:space="preserve">kirchliche Angelegenheiten </v>
      </c>
      <c r="F161" s="15" t="s">
        <v>993</v>
      </c>
      <c r="G161" s="15" t="s">
        <v>1142</v>
      </c>
      <c r="H161" s="15" t="s">
        <v>498</v>
      </c>
      <c r="I161" s="15"/>
    </row>
    <row r="162" spans="4:9" x14ac:dyDescent="0.2">
      <c r="D162" s="22" t="str">
        <f>tabGliederung[[#This Row],[mandant]]&amp;"x"&amp;tabGliederung[[#This Row],[gliedenr_]]</f>
        <v>1x3700</v>
      </c>
      <c r="E162" s="22" t="str">
        <f>tabGliederung[[#This Row],[text_1]] &amp; " " &amp; tabGliederung[[#This Row],[text_2]]</f>
        <v xml:space="preserve">kirchliche Angelegenheiten </v>
      </c>
      <c r="F162" s="15" t="s">
        <v>993</v>
      </c>
      <c r="G162" s="15" t="s">
        <v>1143</v>
      </c>
      <c r="H162" s="15" t="s">
        <v>498</v>
      </c>
      <c r="I162" s="15"/>
    </row>
    <row r="163" spans="4:9" x14ac:dyDescent="0.2">
      <c r="D163" s="22" t="str">
        <f>tabGliederung[[#This Row],[mandant]]&amp;"x"&amp;tabGliederung[[#This Row],[gliedenr_]]</f>
        <v>1x4</v>
      </c>
      <c r="E163" s="22" t="str">
        <f>tabGliederung[[#This Row],[text_1]] &amp; " " &amp; tabGliederung[[#This Row],[text_2]]</f>
        <v xml:space="preserve">soziale Sicherung </v>
      </c>
      <c r="F163" s="15" t="s">
        <v>993</v>
      </c>
      <c r="G163" s="15" t="s">
        <v>1144</v>
      </c>
      <c r="H163" s="15" t="s">
        <v>499</v>
      </c>
      <c r="I163" s="15"/>
    </row>
    <row r="164" spans="4:9" x14ac:dyDescent="0.2">
      <c r="D164" s="22" t="str">
        <f>tabGliederung[[#This Row],[mandant]]&amp;"x"&amp;tabGliederung[[#This Row],[gliedenr_]]</f>
        <v>1x40</v>
      </c>
      <c r="E164" s="22" t="str">
        <f>tabGliederung[[#This Row],[text_1]] &amp; " " &amp; tabGliederung[[#This Row],[text_2]]</f>
        <v xml:space="preserve">Verwaltung der Sozialen Angelegenheiten </v>
      </c>
      <c r="F164" s="15" t="s">
        <v>993</v>
      </c>
      <c r="G164" s="15" t="s">
        <v>1145</v>
      </c>
      <c r="H164" s="15" t="s">
        <v>500</v>
      </c>
      <c r="I164" s="15"/>
    </row>
    <row r="165" spans="4:9" x14ac:dyDescent="0.2">
      <c r="D165" s="22" t="str">
        <f>tabGliederung[[#This Row],[mandant]]&amp;"x"&amp;tabGliederung[[#This Row],[gliedenr_]]</f>
        <v>1x405</v>
      </c>
      <c r="E165" s="22" t="str">
        <f>tabGliederung[[#This Row],[text_1]] &amp; " " &amp; tabGliederung[[#This Row],[text_2]]</f>
        <v xml:space="preserve">Verwaltung der Ausbildungsförderung </v>
      </c>
      <c r="F165" s="15" t="s">
        <v>993</v>
      </c>
      <c r="G165" s="15" t="s">
        <v>1146</v>
      </c>
      <c r="H165" s="15" t="s">
        <v>501</v>
      </c>
      <c r="I165" s="15"/>
    </row>
    <row r="166" spans="4:9" x14ac:dyDescent="0.2">
      <c r="D166" s="22" t="str">
        <f>tabGliederung[[#This Row],[mandant]]&amp;"x"&amp;tabGliederung[[#This Row],[gliedenr_]]</f>
        <v>1x407</v>
      </c>
      <c r="E166" s="22" t="str">
        <f>tabGliederung[[#This Row],[text_1]] &amp; " " &amp; tabGliederung[[#This Row],[text_2]]</f>
        <v>Verwaltung der Jugendhilfe (Ohne Eigene Einr.)</v>
      </c>
      <c r="F166" s="15" t="s">
        <v>993</v>
      </c>
      <c r="G166" s="15" t="s">
        <v>1147</v>
      </c>
      <c r="H166" s="15" t="s">
        <v>502</v>
      </c>
      <c r="I166" s="15" t="s">
        <v>503</v>
      </c>
    </row>
    <row r="167" spans="4:9" x14ac:dyDescent="0.2">
      <c r="D167" s="22" t="str">
        <f>tabGliederung[[#This Row],[mandant]]&amp;"x"&amp;tabGliederung[[#This Row],[gliedenr_]]</f>
        <v>1x408</v>
      </c>
      <c r="E167" s="22" t="str">
        <f>tabGliederung[[#This Row],[text_1]] &amp; " " &amp; tabGliederung[[#This Row],[text_2]]</f>
        <v xml:space="preserve">Versicherungsamt </v>
      </c>
      <c r="F167" s="15" t="s">
        <v>993</v>
      </c>
      <c r="G167" s="15" t="s">
        <v>1148</v>
      </c>
      <c r="H167" s="15" t="s">
        <v>504</v>
      </c>
      <c r="I167" s="15"/>
    </row>
    <row r="168" spans="4:9" x14ac:dyDescent="0.2">
      <c r="D168" s="22" t="str">
        <f>tabGliederung[[#This Row],[mandant]]&amp;"x"&amp;tabGliederung[[#This Row],[gliedenr_]]</f>
        <v>1x409</v>
      </c>
      <c r="E168" s="22" t="str">
        <f>tabGliederung[[#This Row],[text_1]] &amp; " " &amp; tabGliederung[[#This Row],[text_2]]</f>
        <v xml:space="preserve">Lastenausgleichsverwaltung </v>
      </c>
      <c r="F168" s="15" t="s">
        <v>993</v>
      </c>
      <c r="G168" s="15" t="s">
        <v>1149</v>
      </c>
      <c r="H168" s="15" t="s">
        <v>505</v>
      </c>
      <c r="I168" s="15"/>
    </row>
    <row r="169" spans="4:9" x14ac:dyDescent="0.2">
      <c r="D169" s="22" t="str">
        <f>tabGliederung[[#This Row],[mandant]]&amp;"x"&amp;tabGliederung[[#This Row],[gliedenr_]]</f>
        <v>1x41</v>
      </c>
      <c r="E169" s="22" t="str">
        <f>tabGliederung[[#This Row],[text_1]] &amp; " " &amp; tabGliederung[[#This Row],[text_2]]</f>
        <v>Leistungen nach dem Bundessozialhilfegesetz</v>
      </c>
      <c r="F169" s="15" t="s">
        <v>993</v>
      </c>
      <c r="G169" s="15" t="s">
        <v>1150</v>
      </c>
      <c r="H169" s="15" t="s">
        <v>506</v>
      </c>
      <c r="I169" s="15" t="s">
        <v>507</v>
      </c>
    </row>
    <row r="170" spans="4:9" x14ac:dyDescent="0.2">
      <c r="D170" s="22" t="str">
        <f>tabGliederung[[#This Row],[mandant]]&amp;"x"&amp;tabGliederung[[#This Row],[gliedenr_]]</f>
        <v>1x4101</v>
      </c>
      <c r="E170" s="22" t="str">
        <f>tabGliederung[[#This Row],[text_1]] &amp; " " &amp; tabGliederung[[#This Row],[text_2]]</f>
        <v>Sh Hi. Zum Lebensunt. / mit Erst'Ansp an and.Tr</v>
      </c>
      <c r="F170" s="15" t="s">
        <v>993</v>
      </c>
      <c r="G170" s="15" t="s">
        <v>1151</v>
      </c>
      <c r="H170" s="15" t="s">
        <v>508</v>
      </c>
      <c r="I170" s="15" t="s">
        <v>509</v>
      </c>
    </row>
    <row r="171" spans="4:9" x14ac:dyDescent="0.2">
      <c r="D171" s="22" t="str">
        <f>tabGliederung[[#This Row],[mandant]]&amp;"x"&amp;tabGliederung[[#This Row],[gliedenr_]]</f>
        <v>1x4102</v>
      </c>
      <c r="E171" s="22" t="str">
        <f>tabGliederung[[#This Row],[text_1]] &amp; " " &amp; tabGliederung[[#This Row],[text_2]]</f>
        <v>Sh Hi. Zum Lebensunt. / mit Erst'Ansp §103 Bsh</v>
      </c>
      <c r="F171" s="15" t="s">
        <v>993</v>
      </c>
      <c r="G171" s="15" t="s">
        <v>1152</v>
      </c>
      <c r="H171" s="15" t="s">
        <v>508</v>
      </c>
      <c r="I171" s="15" t="s">
        <v>510</v>
      </c>
    </row>
    <row r="172" spans="4:9" x14ac:dyDescent="0.2">
      <c r="D172" s="22" t="str">
        <f>tabGliederung[[#This Row],[mandant]]&amp;"x"&amp;tabGliederung[[#This Row],[gliedenr_]]</f>
        <v>1x4103</v>
      </c>
      <c r="E172" s="22" t="str">
        <f>tabGliederung[[#This Row],[text_1]] &amp; " " &amp; tabGliederung[[#This Row],[text_2]]</f>
        <v>Sh Hi. Zum Lebensunt. / mit Erst'Ansp §108 Bsh</v>
      </c>
      <c r="F172" s="15" t="s">
        <v>993</v>
      </c>
      <c r="G172" s="15" t="s">
        <v>1153</v>
      </c>
      <c r="H172" s="15" t="s">
        <v>508</v>
      </c>
      <c r="I172" s="15" t="s">
        <v>511</v>
      </c>
    </row>
    <row r="173" spans="4:9" x14ac:dyDescent="0.2">
      <c r="D173" s="22" t="str">
        <f>tabGliederung[[#This Row],[mandant]]&amp;"x"&amp;tabGliederung[[#This Row],[gliedenr_]]</f>
        <v>1x4104</v>
      </c>
      <c r="E173" s="22" t="str">
        <f>tabGliederung[[#This Row],[text_1]] &amp; " " &amp; tabGliederung[[#This Row],[text_2]]</f>
        <v>Sh Hi. Zum Lebensunt. / Aufw. f. As Erechtigte</v>
      </c>
      <c r="F173" s="15" t="s">
        <v>993</v>
      </c>
      <c r="G173" s="15" t="s">
        <v>1154</v>
      </c>
      <c r="H173" s="15" t="s">
        <v>512</v>
      </c>
      <c r="I173" s="15" t="s">
        <v>513</v>
      </c>
    </row>
    <row r="174" spans="4:9" x14ac:dyDescent="0.2">
      <c r="D174" s="22" t="str">
        <f>tabGliederung[[#This Row],[mandant]]&amp;"x"&amp;tabGliederung[[#This Row],[gliedenr_]]</f>
        <v>1x4105</v>
      </c>
      <c r="E174" s="22" t="str">
        <f>tabGliederung[[#This Row],[text_1]] &amp; " " &amp; tabGliederung[[#This Row],[text_2]]</f>
        <v>Sh Hi. Zum Lebensunt. / Aufw. f. De-FaCto-Flü.</v>
      </c>
      <c r="F174" s="15" t="s">
        <v>993</v>
      </c>
      <c r="G174" s="15" t="s">
        <v>1155</v>
      </c>
      <c r="H174" s="15" t="s">
        <v>514</v>
      </c>
      <c r="I174" s="15" t="s">
        <v>515</v>
      </c>
    </row>
    <row r="175" spans="4:9" x14ac:dyDescent="0.2">
      <c r="D175" s="22" t="str">
        <f>tabGliederung[[#This Row],[mandant]]&amp;"x"&amp;tabGliederung[[#This Row],[gliedenr_]]</f>
        <v>1x411</v>
      </c>
      <c r="E175" s="22" t="str">
        <f>tabGliederung[[#This Row],[text_1]] &amp; " " &amp; tabGliederung[[#This Row],[text_2]]</f>
        <v xml:space="preserve">Sh Hilfe zur Pflege / Ohne Erst'Anspr. </v>
      </c>
      <c r="F175" s="15" t="s">
        <v>993</v>
      </c>
      <c r="G175" s="15" t="s">
        <v>1156</v>
      </c>
      <c r="H175" s="15" t="s">
        <v>516</v>
      </c>
      <c r="I175" s="15"/>
    </row>
    <row r="176" spans="4:9" x14ac:dyDescent="0.2">
      <c r="D176" s="22" t="str">
        <f>tabGliederung[[#This Row],[mandant]]&amp;"x"&amp;tabGliederung[[#This Row],[gliedenr_]]</f>
        <v>1x4111</v>
      </c>
      <c r="E176" s="22" t="str">
        <f>tabGliederung[[#This Row],[text_1]] &amp; " " &amp; tabGliederung[[#This Row],[text_2]]</f>
        <v>Sh Hilfe zur Pflege / Mit Erst'Ansp. an and.Tr</v>
      </c>
      <c r="F176" s="15" t="s">
        <v>993</v>
      </c>
      <c r="G176" s="15" t="s">
        <v>1157</v>
      </c>
      <c r="H176" s="15" t="s">
        <v>517</v>
      </c>
      <c r="I176" s="15" t="s">
        <v>509</v>
      </c>
    </row>
    <row r="177" spans="4:9" x14ac:dyDescent="0.2">
      <c r="D177" s="22" t="str">
        <f>tabGliederung[[#This Row],[mandant]]&amp;"x"&amp;tabGliederung[[#This Row],[gliedenr_]]</f>
        <v>1x4112</v>
      </c>
      <c r="E177" s="22" t="str">
        <f>tabGliederung[[#This Row],[text_1]] &amp; " " &amp; tabGliederung[[#This Row],[text_2]]</f>
        <v>Sh Hilfe zur Pflege / Mit Erst'Anspr. §103 BSGH</v>
      </c>
      <c r="F177" s="15" t="s">
        <v>993</v>
      </c>
      <c r="G177" s="15" t="s">
        <v>1158</v>
      </c>
      <c r="H177" s="15" t="s">
        <v>518</v>
      </c>
      <c r="I177" s="15" t="s">
        <v>519</v>
      </c>
    </row>
    <row r="178" spans="4:9" x14ac:dyDescent="0.2">
      <c r="D178" s="22" t="str">
        <f>tabGliederung[[#This Row],[mandant]]&amp;"x"&amp;tabGliederung[[#This Row],[gliedenr_]]</f>
        <v>1x4113</v>
      </c>
      <c r="E178" s="22" t="str">
        <f>tabGliederung[[#This Row],[text_1]] &amp; " " &amp; tabGliederung[[#This Row],[text_2]]</f>
        <v>Sh Hilfe zur Pflege / Mit Erst'Anspr. §108 BSGH</v>
      </c>
      <c r="F178" s="15" t="s">
        <v>993</v>
      </c>
      <c r="G178" s="15" t="s">
        <v>1159</v>
      </c>
      <c r="H178" s="15" t="s">
        <v>518</v>
      </c>
      <c r="I178" s="15" t="s">
        <v>520</v>
      </c>
    </row>
    <row r="179" spans="4:9" x14ac:dyDescent="0.2">
      <c r="D179" s="22" t="str">
        <f>tabGliederung[[#This Row],[mandant]]&amp;"x"&amp;tabGliederung[[#This Row],[gliedenr_]]</f>
        <v>1x4114</v>
      </c>
      <c r="E179" s="22" t="str">
        <f>tabGliederung[[#This Row],[text_1]] &amp; " " &amp; tabGliederung[[#This Row],[text_2]]</f>
        <v>Sh Hilfe zur Pflege / Aufw. für Asylbe Rechtigte</v>
      </c>
      <c r="F179" s="15" t="s">
        <v>993</v>
      </c>
      <c r="G179" s="15" t="s">
        <v>1160</v>
      </c>
      <c r="H179" s="15" t="s">
        <v>521</v>
      </c>
      <c r="I179" s="15" t="s">
        <v>522</v>
      </c>
    </row>
    <row r="180" spans="4:9" x14ac:dyDescent="0.2">
      <c r="D180" s="22" t="str">
        <f>tabGliederung[[#This Row],[mandant]]&amp;"x"&amp;tabGliederung[[#This Row],[gliedenr_]]</f>
        <v>1x4115</v>
      </c>
      <c r="E180" s="22" t="str">
        <f>tabGliederung[[#This Row],[text_1]] &amp; " " &amp; tabGliederung[[#This Row],[text_2]]</f>
        <v>Sh Hilfe zur Pflege / Aufw. für "De-Fa Cto-Flü."</v>
      </c>
      <c r="F180" s="15" t="s">
        <v>993</v>
      </c>
      <c r="G180" s="15" t="s">
        <v>1161</v>
      </c>
      <c r="H180" s="15" t="s">
        <v>523</v>
      </c>
      <c r="I180" s="15" t="s">
        <v>524</v>
      </c>
    </row>
    <row r="181" spans="4:9" x14ac:dyDescent="0.2">
      <c r="D181" s="22" t="str">
        <f>tabGliederung[[#This Row],[mandant]]&amp;"x"&amp;tabGliederung[[#This Row],[gliedenr_]]</f>
        <v>1x412</v>
      </c>
      <c r="E181" s="22" t="str">
        <f>tabGliederung[[#This Row],[text_1]] &amp; " " &amp; tabGliederung[[#This Row],[text_2]]</f>
        <v>Sh Eingl'Hilfe Behind. / Ohne Erst'Ans Pr.</v>
      </c>
      <c r="F181" s="15" t="s">
        <v>993</v>
      </c>
      <c r="G181" s="15" t="s">
        <v>1162</v>
      </c>
      <c r="H181" s="15" t="s">
        <v>525</v>
      </c>
      <c r="I181" s="15" t="s">
        <v>526</v>
      </c>
    </row>
    <row r="182" spans="4:9" x14ac:dyDescent="0.2">
      <c r="D182" s="22" t="str">
        <f>tabGliederung[[#This Row],[mandant]]&amp;"x"&amp;tabGliederung[[#This Row],[gliedenr_]]</f>
        <v>1x4121</v>
      </c>
      <c r="E182" s="22" t="str">
        <f>tabGliederung[[#This Row],[text_1]] &amp; " " &amp; tabGliederung[[#This Row],[text_2]]</f>
        <v>Sh Eingl'Hi. Behind. / Mit Erst'Ansp. an and.Tr.</v>
      </c>
      <c r="F182" s="15" t="s">
        <v>993</v>
      </c>
      <c r="G182" s="15" t="s">
        <v>1163</v>
      </c>
      <c r="H182" s="15" t="s">
        <v>527</v>
      </c>
      <c r="I182" s="15" t="s">
        <v>528</v>
      </c>
    </row>
    <row r="183" spans="4:9" x14ac:dyDescent="0.2">
      <c r="D183" s="22" t="str">
        <f>tabGliederung[[#This Row],[mandant]]&amp;"x"&amp;tabGliederung[[#This Row],[gliedenr_]]</f>
        <v>1x4122</v>
      </c>
      <c r="E183" s="22" t="str">
        <f>tabGliederung[[#This Row],[text_1]] &amp; " " &amp; tabGliederung[[#This Row],[text_2]]</f>
        <v>Sh Eingl'Hi. Behind. / Mit Erst'Anspr §103 BSGH</v>
      </c>
      <c r="F183" s="15" t="s">
        <v>993</v>
      </c>
      <c r="G183" s="15" t="s">
        <v>1164</v>
      </c>
      <c r="H183" s="15" t="s">
        <v>529</v>
      </c>
      <c r="I183" s="15" t="s">
        <v>519</v>
      </c>
    </row>
    <row r="184" spans="4:9" x14ac:dyDescent="0.2">
      <c r="D184" s="22" t="str">
        <f>tabGliederung[[#This Row],[mandant]]&amp;"x"&amp;tabGliederung[[#This Row],[gliedenr_]]</f>
        <v>1x4123</v>
      </c>
      <c r="E184" s="22" t="str">
        <f>tabGliederung[[#This Row],[text_1]] &amp; " " &amp; tabGliederung[[#This Row],[text_2]]</f>
        <v>Sh Eingl'Hi. Behind. / Mit Erst'Anspr §108 BSGH</v>
      </c>
      <c r="F184" s="15" t="s">
        <v>993</v>
      </c>
      <c r="G184" s="15" t="s">
        <v>1165</v>
      </c>
      <c r="H184" s="15" t="s">
        <v>529</v>
      </c>
      <c r="I184" s="15" t="s">
        <v>520</v>
      </c>
    </row>
    <row r="185" spans="4:9" x14ac:dyDescent="0.2">
      <c r="D185" s="22" t="str">
        <f>tabGliederung[[#This Row],[mandant]]&amp;"x"&amp;tabGliederung[[#This Row],[gliedenr_]]</f>
        <v>1x4124</v>
      </c>
      <c r="E185" s="22" t="str">
        <f>tabGliederung[[#This Row],[text_1]] &amp; " " &amp; tabGliederung[[#This Row],[text_2]]</f>
        <v>Sh Eingl'Hi. Behind. / Mit Erst'Anspr §108 BSGH</v>
      </c>
      <c r="F185" s="15" t="s">
        <v>993</v>
      </c>
      <c r="G185" s="15" t="s">
        <v>1166</v>
      </c>
      <c r="H185" s="15" t="s">
        <v>529</v>
      </c>
      <c r="I185" s="15" t="s">
        <v>520</v>
      </c>
    </row>
    <row r="186" spans="4:9" x14ac:dyDescent="0.2">
      <c r="D186" s="22" t="str">
        <f>tabGliederung[[#This Row],[mandant]]&amp;"x"&amp;tabGliederung[[#This Row],[gliedenr_]]</f>
        <v>1x4125</v>
      </c>
      <c r="E186" s="22" t="str">
        <f>tabGliederung[[#This Row],[text_1]] &amp; " " &amp; tabGliederung[[#This Row],[text_2]]</f>
        <v>Sh Eingl'Hi. Behind. / Aufw. für De-Facto-Flü.</v>
      </c>
      <c r="F186" s="15" t="s">
        <v>993</v>
      </c>
      <c r="G186" s="15" t="s">
        <v>1167</v>
      </c>
      <c r="H186" s="15" t="s">
        <v>530</v>
      </c>
      <c r="I186" s="15" t="s">
        <v>531</v>
      </c>
    </row>
    <row r="187" spans="4:9" x14ac:dyDescent="0.2">
      <c r="D187" s="22" t="str">
        <f>tabGliederung[[#This Row],[mandant]]&amp;"x"&amp;tabGliederung[[#This Row],[gliedenr_]]</f>
        <v>1x413</v>
      </c>
      <c r="E187" s="22" t="str">
        <f>tabGliederung[[#This Row],[text_1]] &amp; " " &amp; tabGliederung[[#This Row],[text_2]]</f>
        <v>Sh Krankenhilfe u. Ä. / Ohne Erst'Ans R.</v>
      </c>
      <c r="F187" s="15" t="s">
        <v>993</v>
      </c>
      <c r="G187" s="15" t="s">
        <v>1168</v>
      </c>
      <c r="H187" s="15" t="s">
        <v>532</v>
      </c>
      <c r="I187" s="15" t="s">
        <v>533</v>
      </c>
    </row>
    <row r="188" spans="4:9" x14ac:dyDescent="0.2">
      <c r="D188" s="22" t="str">
        <f>tabGliederung[[#This Row],[mandant]]&amp;"x"&amp;tabGliederung[[#This Row],[gliedenr_]]</f>
        <v>1x4131</v>
      </c>
      <c r="E188" s="22" t="str">
        <f>tabGliederung[[#This Row],[text_1]] &amp; " " &amp; tabGliederung[[#This Row],[text_2]]</f>
        <v>Sh Krankenhilfe u. Ä. / Mit Erst'Ansp  An And.Tr</v>
      </c>
      <c r="F188" s="15" t="s">
        <v>993</v>
      </c>
      <c r="G188" s="15" t="s">
        <v>1169</v>
      </c>
      <c r="H188" s="15" t="s">
        <v>534</v>
      </c>
      <c r="I188" s="15" t="s">
        <v>535</v>
      </c>
    </row>
    <row r="189" spans="4:9" x14ac:dyDescent="0.2">
      <c r="D189" s="22" t="str">
        <f>tabGliederung[[#This Row],[mandant]]&amp;"x"&amp;tabGliederung[[#This Row],[gliedenr_]]</f>
        <v>1x4132</v>
      </c>
      <c r="E189" s="22" t="str">
        <f>tabGliederung[[#This Row],[text_1]] &amp; " " &amp; tabGliederung[[#This Row],[text_2]]</f>
        <v>Sh Krankenhilfe u. Ä. / Mit Erst'Ansp §103 BSGH</v>
      </c>
      <c r="F189" s="15" t="s">
        <v>993</v>
      </c>
      <c r="G189" s="15" t="s">
        <v>1170</v>
      </c>
      <c r="H189" s="15" t="s">
        <v>534</v>
      </c>
      <c r="I189" s="15" t="s">
        <v>519</v>
      </c>
    </row>
    <row r="190" spans="4:9" x14ac:dyDescent="0.2">
      <c r="D190" s="22" t="str">
        <f>tabGliederung[[#This Row],[mandant]]&amp;"x"&amp;tabGliederung[[#This Row],[gliedenr_]]</f>
        <v>1x4133</v>
      </c>
      <c r="E190" s="22" t="str">
        <f>tabGliederung[[#This Row],[text_1]] &amp; " " &amp; tabGliederung[[#This Row],[text_2]]</f>
        <v>Sh Krankenhilfe u. Ä. / Mit Erst'Ansp §108 BSGH</v>
      </c>
      <c r="F190" s="15" t="s">
        <v>993</v>
      </c>
      <c r="G190" s="15" t="s">
        <v>1171</v>
      </c>
      <c r="H190" s="15" t="s">
        <v>534</v>
      </c>
      <c r="I190" s="15" t="s">
        <v>520</v>
      </c>
    </row>
    <row r="191" spans="4:9" x14ac:dyDescent="0.2">
      <c r="D191" s="22" t="str">
        <f>tabGliederung[[#This Row],[mandant]]&amp;"x"&amp;tabGliederung[[#This Row],[gliedenr_]]</f>
        <v>1x4134</v>
      </c>
      <c r="E191" s="22" t="str">
        <f>tabGliederung[[#This Row],[text_1]] &amp; " " &amp; tabGliederung[[#This Row],[text_2]]</f>
        <v>Sh Krankenhilfe u. Ä. / Aufw. für As Berechtigt</v>
      </c>
      <c r="F191" s="15" t="s">
        <v>993</v>
      </c>
      <c r="G191" s="15" t="s">
        <v>1172</v>
      </c>
      <c r="H191" s="15" t="s">
        <v>536</v>
      </c>
      <c r="I191" s="15" t="s">
        <v>537</v>
      </c>
    </row>
    <row r="192" spans="4:9" x14ac:dyDescent="0.2">
      <c r="D192" s="22" t="str">
        <f>tabGliederung[[#This Row],[mandant]]&amp;"x"&amp;tabGliederung[[#This Row],[gliedenr_]]</f>
        <v>1x4135</v>
      </c>
      <c r="E192" s="22" t="str">
        <f>tabGliederung[[#This Row],[text_1]] &amp; " " &amp; tabGliederung[[#This Row],[text_2]]</f>
        <v>Sh Krankenhilfe u. Ä. / Aufw. für De-Facto-Flü.</v>
      </c>
      <c r="F192" s="15" t="s">
        <v>993</v>
      </c>
      <c r="G192" s="15" t="s">
        <v>1173</v>
      </c>
      <c r="H192" s="15" t="s">
        <v>538</v>
      </c>
      <c r="I192" s="15" t="s">
        <v>531</v>
      </c>
    </row>
    <row r="193" spans="4:9" x14ac:dyDescent="0.2">
      <c r="D193" s="22" t="str">
        <f>tabGliederung[[#This Row],[mandant]]&amp;"x"&amp;tabGliederung[[#This Row],[gliedenr_]]</f>
        <v>1x414</v>
      </c>
      <c r="E193" s="22" t="str">
        <f>tabGliederung[[#This Row],[text_1]] &amp; " " &amp; tabGliederung[[#This Row],[text_2]]</f>
        <v xml:space="preserve">Sh sonstige Hbl / Ohne Erst'Anspr. </v>
      </c>
      <c r="F193" s="15" t="s">
        <v>993</v>
      </c>
      <c r="G193" s="15" t="s">
        <v>1174</v>
      </c>
      <c r="H193" s="15" t="s">
        <v>539</v>
      </c>
      <c r="I193" s="15"/>
    </row>
    <row r="194" spans="4:9" x14ac:dyDescent="0.2">
      <c r="D194" s="22" t="str">
        <f>tabGliederung[[#This Row],[mandant]]&amp;"x"&amp;tabGliederung[[#This Row],[gliedenr_]]</f>
        <v>1x4141</v>
      </c>
      <c r="E194" s="22" t="str">
        <f>tabGliederung[[#This Row],[text_1]] &amp; " " &amp; tabGliederung[[#This Row],[text_2]]</f>
        <v>Sh sonstige Hbl / Mit Erst'Ansp. an an d.Tr.</v>
      </c>
      <c r="F194" s="15" t="s">
        <v>993</v>
      </c>
      <c r="G194" s="15" t="s">
        <v>1175</v>
      </c>
      <c r="H194" s="15" t="s">
        <v>540</v>
      </c>
      <c r="I194" s="15" t="s">
        <v>541</v>
      </c>
    </row>
    <row r="195" spans="4:9" x14ac:dyDescent="0.2">
      <c r="D195" s="22" t="str">
        <f>tabGliederung[[#This Row],[mandant]]&amp;"x"&amp;tabGliederung[[#This Row],[gliedenr_]]</f>
        <v>1x4142</v>
      </c>
      <c r="E195" s="22" t="str">
        <f>tabGliederung[[#This Row],[text_1]] &amp; " " &amp; tabGliederung[[#This Row],[text_2]]</f>
        <v>Sh sonstige Hbl / Mit Erst'Anspr. §103 BSGH</v>
      </c>
      <c r="F195" s="15" t="s">
        <v>993</v>
      </c>
      <c r="G195" s="15" t="s">
        <v>1176</v>
      </c>
      <c r="H195" s="15" t="s">
        <v>542</v>
      </c>
      <c r="I195" s="15" t="s">
        <v>543</v>
      </c>
    </row>
    <row r="196" spans="4:9" x14ac:dyDescent="0.2">
      <c r="D196" s="22" t="str">
        <f>tabGliederung[[#This Row],[mandant]]&amp;"x"&amp;tabGliederung[[#This Row],[gliedenr_]]</f>
        <v>1x4143</v>
      </c>
      <c r="E196" s="22" t="str">
        <f>tabGliederung[[#This Row],[text_1]] &amp; " " &amp; tabGliederung[[#This Row],[text_2]]</f>
        <v>Sh sonstige Hbl / Mit Erst'Anspr. §108 BSGH</v>
      </c>
      <c r="F196" s="15" t="s">
        <v>993</v>
      </c>
      <c r="G196" s="15" t="s">
        <v>1177</v>
      </c>
      <c r="H196" s="15" t="s">
        <v>544</v>
      </c>
      <c r="I196" s="15" t="s">
        <v>543</v>
      </c>
    </row>
    <row r="197" spans="4:9" x14ac:dyDescent="0.2">
      <c r="D197" s="22" t="str">
        <f>tabGliederung[[#This Row],[mandant]]&amp;"x"&amp;tabGliederung[[#This Row],[gliedenr_]]</f>
        <v>1x4144</v>
      </c>
      <c r="E197" s="22" t="str">
        <f>tabGliederung[[#This Row],[text_1]] &amp; " " &amp; tabGliederung[[#This Row],[text_2]]</f>
        <v>Sh sonstige Hbl / Aufw. für  Asylberechtigte</v>
      </c>
      <c r="F197" s="15" t="s">
        <v>993</v>
      </c>
      <c r="G197" s="15" t="s">
        <v>1178</v>
      </c>
      <c r="H197" s="15" t="s">
        <v>545</v>
      </c>
      <c r="I197" s="15" t="s">
        <v>546</v>
      </c>
    </row>
    <row r="198" spans="4:9" x14ac:dyDescent="0.2">
      <c r="D198" s="22" t="str">
        <f>tabGliederung[[#This Row],[mandant]]&amp;"x"&amp;tabGliederung[[#This Row],[gliedenr_]]</f>
        <v>1x4145</v>
      </c>
      <c r="E198" s="22" t="str">
        <f>tabGliederung[[#This Row],[text_1]] &amp; " " &amp; tabGliederung[[#This Row],[text_2]]</f>
        <v>Sh sonstige Hbl / Aufw. für De-Facto-Flü.</v>
      </c>
      <c r="F198" s="15" t="s">
        <v>993</v>
      </c>
      <c r="G198" s="15" t="s">
        <v>1179</v>
      </c>
      <c r="H198" s="15" t="s">
        <v>545</v>
      </c>
      <c r="I198" s="15" t="s">
        <v>531</v>
      </c>
    </row>
    <row r="199" spans="4:9" x14ac:dyDescent="0.2">
      <c r="D199" s="22" t="str">
        <f>tabGliederung[[#This Row],[mandant]]&amp;"x"&amp;tabGliederung[[#This Row],[gliedenr_]]</f>
        <v>1x42</v>
      </c>
      <c r="E199" s="22" t="str">
        <f>tabGliederung[[#This Row],[text_1]] &amp; " " &amp; tabGliederung[[#This Row],[text_2]]</f>
        <v>Durchführung des Asylbewerberleistungs Gesetzes</v>
      </c>
      <c r="F199" s="15" t="s">
        <v>993</v>
      </c>
      <c r="G199" s="15" t="s">
        <v>1180</v>
      </c>
      <c r="H199" s="15" t="s">
        <v>547</v>
      </c>
      <c r="I199" s="15" t="s">
        <v>548</v>
      </c>
    </row>
    <row r="200" spans="4:9" x14ac:dyDescent="0.2">
      <c r="D200" s="22" t="str">
        <f>tabGliederung[[#This Row],[mandant]]&amp;"x"&amp;tabGliederung[[#This Row],[gliedenr_]]</f>
        <v>1x4201</v>
      </c>
      <c r="E200" s="22" t="str">
        <f>tabGliederung[[#This Row],[text_1]] &amp; " " &amp; tabGliederung[[#This Row],[text_2]]</f>
        <v>Sh Asylblg Bü'Kri'Flü. Leist. In Bes.  Fällen(§2)</v>
      </c>
      <c r="F200" s="15" t="s">
        <v>993</v>
      </c>
      <c r="G200" s="15" t="s">
        <v>1181</v>
      </c>
      <c r="H200" s="15" t="s">
        <v>549</v>
      </c>
      <c r="I200" s="15" t="s">
        <v>550</v>
      </c>
    </row>
    <row r="201" spans="4:9" x14ac:dyDescent="0.2">
      <c r="D201" s="22" t="str">
        <f>tabGliederung[[#This Row],[mandant]]&amp;"x"&amp;tabGliederung[[#This Row],[gliedenr_]]</f>
        <v>1x4202</v>
      </c>
      <c r="E201" s="22" t="str">
        <f>tabGliederung[[#This Row],[text_1]] &amp; " " &amp; tabGliederung[[#This Row],[text_2]]</f>
        <v>Sh Asylblg sonstiger Pers. Leist. In  Fällen(§2</v>
      </c>
      <c r="F201" s="15" t="s">
        <v>993</v>
      </c>
      <c r="G201" s="15" t="s">
        <v>1182</v>
      </c>
      <c r="H201" s="15" t="s">
        <v>551</v>
      </c>
      <c r="I201" s="15" t="s">
        <v>552</v>
      </c>
    </row>
    <row r="202" spans="4:9" x14ac:dyDescent="0.2">
      <c r="D202" s="22" t="str">
        <f>tabGliederung[[#This Row],[mandant]]&amp;"x"&amp;tabGliederung[[#This Row],[gliedenr_]]</f>
        <v>1x421</v>
      </c>
      <c r="E202" s="22" t="str">
        <f>tabGliederung[[#This Row],[text_1]] &amp; " " &amp; tabGliederung[[#This Row],[text_2]]</f>
        <v>Sh Asylblg Asylbewerb. Grundleistungen (§3)</v>
      </c>
      <c r="F202" s="15" t="s">
        <v>993</v>
      </c>
      <c r="G202" s="15" t="s">
        <v>1183</v>
      </c>
      <c r="H202" s="15" t="s">
        <v>553</v>
      </c>
      <c r="I202" s="15" t="s">
        <v>554</v>
      </c>
    </row>
    <row r="203" spans="4:9" x14ac:dyDescent="0.2">
      <c r="D203" s="22" t="str">
        <f>tabGliederung[[#This Row],[mandant]]&amp;"x"&amp;tabGliederung[[#This Row],[gliedenr_]]</f>
        <v>1x4211</v>
      </c>
      <c r="E203" s="22" t="str">
        <f>tabGliederung[[#This Row],[text_1]] &amp; " " &amp; tabGliederung[[#This Row],[text_2]]</f>
        <v>Sh Asylblg Bü'Kri'Flü. Grundleistungen (§3)</v>
      </c>
      <c r="F203" s="15" t="s">
        <v>993</v>
      </c>
      <c r="G203" s="15" t="s">
        <v>1184</v>
      </c>
      <c r="H203" s="15" t="s">
        <v>555</v>
      </c>
      <c r="I203" s="15" t="s">
        <v>554</v>
      </c>
    </row>
    <row r="204" spans="4:9" x14ac:dyDescent="0.2">
      <c r="D204" s="22" t="str">
        <f>tabGliederung[[#This Row],[mandant]]&amp;"x"&amp;tabGliederung[[#This Row],[gliedenr_]]</f>
        <v>1x4212</v>
      </c>
      <c r="E204" s="22" t="str">
        <f>tabGliederung[[#This Row],[text_1]] &amp; " " &amp; tabGliederung[[#This Row],[text_2]]</f>
        <v>Sh Asylblg sonstiger Pers. Grundleistungen (§3)</v>
      </c>
      <c r="F204" s="15" t="s">
        <v>993</v>
      </c>
      <c r="G204" s="15" t="s">
        <v>1185</v>
      </c>
      <c r="H204" s="15" t="s">
        <v>556</v>
      </c>
      <c r="I204" s="15" t="s">
        <v>554</v>
      </c>
    </row>
    <row r="205" spans="4:9" x14ac:dyDescent="0.2">
      <c r="D205" s="22" t="str">
        <f>tabGliederung[[#This Row],[mandant]]&amp;"x"&amp;tabGliederung[[#This Row],[gliedenr_]]</f>
        <v>1x422</v>
      </c>
      <c r="E205" s="22" t="str">
        <f>tabGliederung[[#This Row],[text_1]] &amp; " " &amp; tabGliederung[[#This Row],[text_2]]</f>
        <v>Sh Asylblg Asylbewerb. Le. Bei Krankh . u.Ä. (§4</v>
      </c>
      <c r="F205" s="15" t="s">
        <v>993</v>
      </c>
      <c r="G205" s="15" t="s">
        <v>1186</v>
      </c>
      <c r="H205" s="15" t="s">
        <v>557</v>
      </c>
      <c r="I205" s="15" t="s">
        <v>558</v>
      </c>
    </row>
    <row r="206" spans="4:9" x14ac:dyDescent="0.2">
      <c r="D206" s="22" t="str">
        <f>tabGliederung[[#This Row],[mandant]]&amp;"x"&amp;tabGliederung[[#This Row],[gliedenr_]]</f>
        <v>1x4222</v>
      </c>
      <c r="E206" s="22" t="str">
        <f>tabGliederung[[#This Row],[text_1]] &amp; " " &amp; tabGliederung[[#This Row],[text_2]]</f>
        <v>Sh Asylblg sonstiger Pers. Le. Bei Kr . u.Ä. (§4</v>
      </c>
      <c r="F206" s="15" t="s">
        <v>993</v>
      </c>
      <c r="G206" s="15" t="s">
        <v>1187</v>
      </c>
      <c r="H206" s="15" t="s">
        <v>559</v>
      </c>
      <c r="I206" s="15" t="s">
        <v>558</v>
      </c>
    </row>
    <row r="207" spans="4:9" x14ac:dyDescent="0.2">
      <c r="D207" s="22" t="str">
        <f>tabGliederung[[#This Row],[mandant]]&amp;"x"&amp;tabGliederung[[#This Row],[gliedenr_]]</f>
        <v>1x423</v>
      </c>
      <c r="E207" s="22" t="str">
        <f>tabGliederung[[#This Row],[text_1]] &amp; " " &amp; tabGliederung[[#This Row],[text_2]]</f>
        <v>Sh Asylblg Asylbewerb.  Arbeitsgelegenheiten (§4)</v>
      </c>
      <c r="F207" s="15" t="s">
        <v>993</v>
      </c>
      <c r="G207" s="15" t="s">
        <v>1188</v>
      </c>
      <c r="H207" s="15" t="s">
        <v>553</v>
      </c>
      <c r="I207" s="15" t="s">
        <v>560</v>
      </c>
    </row>
    <row r="208" spans="4:9" x14ac:dyDescent="0.2">
      <c r="D208" s="22" t="str">
        <f>tabGliederung[[#This Row],[mandant]]&amp;"x"&amp;tabGliederung[[#This Row],[gliedenr_]]</f>
        <v>1x4232</v>
      </c>
      <c r="E208" s="22" t="str">
        <f>tabGliederung[[#This Row],[text_1]] &amp; " " &amp; tabGliederung[[#This Row],[text_2]]</f>
        <v>Sh Asylblg sonstiger Pers. Arbeitsgele H. (§5 Ii)</v>
      </c>
      <c r="F208" s="15" t="s">
        <v>993</v>
      </c>
      <c r="G208" s="15" t="s">
        <v>1189</v>
      </c>
      <c r="H208" s="15" t="s">
        <v>561</v>
      </c>
      <c r="I208" s="15" t="s">
        <v>562</v>
      </c>
    </row>
    <row r="209" spans="4:9" x14ac:dyDescent="0.2">
      <c r="D209" s="22" t="str">
        <f>tabGliederung[[#This Row],[mandant]]&amp;"x"&amp;tabGliederung[[#This Row],[gliedenr_]]</f>
        <v>1x424</v>
      </c>
      <c r="E209" s="22" t="str">
        <f>tabGliederung[[#This Row],[text_1]] &amp; " " &amp; tabGliederung[[#This Row],[text_2]]</f>
        <v>Sh Asylblg Asylbewerb. sonstige Leistungen (§6)</v>
      </c>
      <c r="F209" s="15" t="s">
        <v>993</v>
      </c>
      <c r="G209" s="15" t="s">
        <v>1190</v>
      </c>
      <c r="H209" s="15" t="s">
        <v>563</v>
      </c>
      <c r="I209" s="15" t="s">
        <v>564</v>
      </c>
    </row>
    <row r="210" spans="4:9" x14ac:dyDescent="0.2">
      <c r="D210" s="22" t="str">
        <f>tabGliederung[[#This Row],[mandant]]&amp;"x"&amp;tabGliederung[[#This Row],[gliedenr_]]</f>
        <v>1x4242</v>
      </c>
      <c r="E210" s="22" t="str">
        <f>tabGliederung[[#This Row],[text_1]] &amp; " " &amp; tabGliederung[[#This Row],[text_2]]</f>
        <v>Sh Asylblg sonstiger Pers. sonstige Leistungen (§6)</v>
      </c>
      <c r="F210" s="15" t="s">
        <v>993</v>
      </c>
      <c r="G210" s="15" t="s">
        <v>1191</v>
      </c>
      <c r="H210" s="15" t="s">
        <v>565</v>
      </c>
      <c r="I210" s="15" t="s">
        <v>564</v>
      </c>
    </row>
    <row r="211" spans="4:9" x14ac:dyDescent="0.2">
      <c r="D211" s="22" t="str">
        <f>tabGliederung[[#This Row],[mandant]]&amp;"x"&amp;tabGliederung[[#This Row],[gliedenr_]]</f>
        <v>1x43</v>
      </c>
      <c r="E211" s="22" t="str">
        <f>tabGliederung[[#This Row],[text_1]] &amp; " " &amp; tabGliederung[[#This Row],[text_2]]</f>
        <v>soziale Einrichtungen  (ohne Einrichtungen der Jugendhilfe)</v>
      </c>
      <c r="F211" s="15" t="s">
        <v>993</v>
      </c>
      <c r="G211" s="15" t="s">
        <v>1192</v>
      </c>
      <c r="H211" s="15" t="s">
        <v>566</v>
      </c>
      <c r="I211" s="15" t="s">
        <v>567</v>
      </c>
    </row>
    <row r="212" spans="4:9" x14ac:dyDescent="0.2">
      <c r="D212" s="22" t="str">
        <f>tabGliederung[[#This Row],[mandant]]&amp;"x"&amp;tabGliederung[[#This Row],[gliedenr_]]</f>
        <v>1x431</v>
      </c>
      <c r="E212" s="22" t="str">
        <f>tabGliederung[[#This Row],[text_1]] &amp; " " &amp; tabGliederung[[#This Row],[text_2]]</f>
        <v xml:space="preserve">soziale Einrichtungen für ältere </v>
      </c>
      <c r="F212" s="15" t="s">
        <v>993</v>
      </c>
      <c r="G212" s="15" t="s">
        <v>1193</v>
      </c>
      <c r="H212" s="15" t="s">
        <v>568</v>
      </c>
      <c r="I212" s="15"/>
    </row>
    <row r="213" spans="4:9" x14ac:dyDescent="0.2">
      <c r="D213" s="22" t="str">
        <f>tabGliederung[[#This Row],[mandant]]&amp;"x"&amp;tabGliederung[[#This Row],[gliedenr_]]</f>
        <v>1x432</v>
      </c>
      <c r="E213" s="22" t="str">
        <f>tabGliederung[[#This Row],[text_1]] &amp; " " &amp; tabGliederung[[#This Row],[text_2]]</f>
        <v>soziale Einrichtunge f. pflegebedürftige Menschen</v>
      </c>
      <c r="F213" s="15" t="s">
        <v>993</v>
      </c>
      <c r="G213" s="15" t="s">
        <v>1194</v>
      </c>
      <c r="H213" s="15" t="s">
        <v>569</v>
      </c>
      <c r="I213" s="15" t="s">
        <v>570</v>
      </c>
    </row>
    <row r="214" spans="4:9" x14ac:dyDescent="0.2">
      <c r="D214" s="22" t="str">
        <f>tabGliederung[[#This Row],[mandant]]&amp;"x"&amp;tabGliederung[[#This Row],[gliedenr_]]</f>
        <v>1x4320</v>
      </c>
      <c r="E214" s="22" t="str">
        <f>tabGliederung[[#This Row],[text_1]] &amp; " " &amp; tabGliederung[[#This Row],[text_2]]</f>
        <v>soziale Einrichtungen für  Pflegebedürftige</v>
      </c>
      <c r="F214" s="15" t="s">
        <v>993</v>
      </c>
      <c r="G214" s="15" t="s">
        <v>1195</v>
      </c>
      <c r="H214" s="15" t="s">
        <v>571</v>
      </c>
      <c r="I214" s="15" t="s">
        <v>572</v>
      </c>
    </row>
    <row r="215" spans="4:9" x14ac:dyDescent="0.2">
      <c r="D215" s="22" t="str">
        <f>tabGliederung[[#This Row],[mandant]]&amp;"x"&amp;tabGliederung[[#This Row],[gliedenr_]]</f>
        <v>1x433</v>
      </c>
      <c r="E215" s="22" t="str">
        <f>tabGliederung[[#This Row],[text_1]] &amp; " " &amp; tabGliederung[[#This Row],[text_2]]</f>
        <v xml:space="preserve">soziale Einrichtungen für behinderte </v>
      </c>
      <c r="F215" s="15" t="s">
        <v>993</v>
      </c>
      <c r="G215" s="15" t="s">
        <v>1196</v>
      </c>
      <c r="H215" s="15" t="s">
        <v>573</v>
      </c>
      <c r="I215" s="15"/>
    </row>
    <row r="216" spans="4:9" x14ac:dyDescent="0.2">
      <c r="D216" s="22" t="str">
        <f>tabGliederung[[#This Row],[mandant]]&amp;"x"&amp;tabGliederung[[#This Row],[gliedenr_]]</f>
        <v>1x435</v>
      </c>
      <c r="E216" s="22" t="str">
        <f>tabGliederung[[#This Row],[text_1]] &amp; " " &amp; tabGliederung[[#This Row],[text_2]]</f>
        <v xml:space="preserve">soziale Einrichtungen für wohnungslose </v>
      </c>
      <c r="F216" s="15" t="s">
        <v>993</v>
      </c>
      <c r="G216" s="15" t="s">
        <v>1197</v>
      </c>
      <c r="H216" s="15" t="s">
        <v>574</v>
      </c>
      <c r="I216" s="15"/>
    </row>
    <row r="217" spans="4:9" x14ac:dyDescent="0.2">
      <c r="D217" s="22" t="str">
        <f>tabGliederung[[#This Row],[mandant]]&amp;"x"&amp;tabGliederung[[#This Row],[gliedenr_]]</f>
        <v>1x436</v>
      </c>
      <c r="E217" s="22" t="str">
        <f>tabGliederung[[#This Row],[text_1]] &amp; " " &amp; tabGliederung[[#This Row],[text_2]]</f>
        <v>soziale Einrichtungen Aussiedler und Ausländer</v>
      </c>
      <c r="F217" s="15" t="s">
        <v>993</v>
      </c>
      <c r="G217" s="15" t="s">
        <v>1198</v>
      </c>
      <c r="H217" s="15" t="s">
        <v>575</v>
      </c>
      <c r="I217" s="15" t="s">
        <v>576</v>
      </c>
    </row>
    <row r="218" spans="4:9" x14ac:dyDescent="0.2">
      <c r="D218" s="22" t="str">
        <f>tabGliederung[[#This Row],[mandant]]&amp;"x"&amp;tabGliederung[[#This Row],[gliedenr_]]</f>
        <v>1x4360</v>
      </c>
      <c r="E218" s="22" t="str">
        <f>tabGliederung[[#This Row],[text_1]] &amp; " " &amp; tabGliederung[[#This Row],[text_2]]</f>
        <v xml:space="preserve">Unterbringung Asylbewerber/Obdachlose </v>
      </c>
      <c r="F218" s="15" t="s">
        <v>993</v>
      </c>
      <c r="G218" s="15" t="s">
        <v>1199</v>
      </c>
      <c r="H218" s="15" t="s">
        <v>577</v>
      </c>
      <c r="I218" s="15"/>
    </row>
    <row r="219" spans="4:9" x14ac:dyDescent="0.2">
      <c r="D219" s="22" t="str">
        <f>tabGliederung[[#This Row],[mandant]]&amp;"x"&amp;tabGliederung[[#This Row],[gliedenr_]]</f>
        <v>1x439</v>
      </c>
      <c r="E219" s="22" t="str">
        <f>tabGliederung[[#This Row],[text_1]] &amp; " " &amp; tabGliederung[[#This Row],[text_2]]</f>
        <v xml:space="preserve">andere soziale Einrichtungen </v>
      </c>
      <c r="F219" s="15" t="s">
        <v>993</v>
      </c>
      <c r="G219" s="15" t="s">
        <v>1200</v>
      </c>
      <c r="H219" s="15" t="s">
        <v>578</v>
      </c>
      <c r="I219" s="15"/>
    </row>
    <row r="220" spans="4:9" x14ac:dyDescent="0.2">
      <c r="D220" s="22" t="str">
        <f>tabGliederung[[#This Row],[mandant]]&amp;"x"&amp;tabGliederung[[#This Row],[gliedenr_]]</f>
        <v>1x44</v>
      </c>
      <c r="E220" s="22" t="str">
        <f>tabGliederung[[#This Row],[text_1]] &amp; " " &amp; tabGliederung[[#This Row],[text_2]]</f>
        <v xml:space="preserve">Kof n. d. BVG Ohne Erst'Ans. an and. T </v>
      </c>
      <c r="F220" s="15" t="s">
        <v>993</v>
      </c>
      <c r="G220" s="15" t="s">
        <v>1201</v>
      </c>
      <c r="H220" s="15" t="s">
        <v>579</v>
      </c>
      <c r="I220" s="15"/>
    </row>
    <row r="221" spans="4:9" x14ac:dyDescent="0.2">
      <c r="D221" s="22" t="str">
        <f>tabGliederung[[#This Row],[mandant]]&amp;"x"&amp;tabGliederung[[#This Row],[gliedenr_]]</f>
        <v>1x4401</v>
      </c>
      <c r="E221" s="22" t="str">
        <f>tabGliederung[[#This Row],[text_1]] &amp; " " &amp; tabGliederung[[#This Row],[text_2]]</f>
        <v xml:space="preserve">Kof n. d. BVG Mit Erst'Ansp. an and. T </v>
      </c>
      <c r="F221" s="15" t="s">
        <v>993</v>
      </c>
      <c r="G221" s="15" t="s">
        <v>1202</v>
      </c>
      <c r="H221" s="15" t="s">
        <v>580</v>
      </c>
      <c r="I221" s="15"/>
    </row>
    <row r="222" spans="4:9" x14ac:dyDescent="0.2">
      <c r="D222" s="22" t="str">
        <f>tabGliederung[[#This Row],[mandant]]&amp;"x"&amp;tabGliederung[[#This Row],[gliedenr_]]</f>
        <v>1x45</v>
      </c>
      <c r="E222" s="22" t="str">
        <f>tabGliederung[[#This Row],[text_1]] &amp; " " &amp; tabGliederung[[#This Row],[text_2]]</f>
        <v xml:space="preserve">Kind. /Jug'Hilfe SGB VIII </v>
      </c>
      <c r="F222" s="15" t="s">
        <v>993</v>
      </c>
      <c r="G222" s="15" t="s">
        <v>1203</v>
      </c>
      <c r="H222" s="15" t="s">
        <v>581</v>
      </c>
      <c r="I222" s="15"/>
    </row>
    <row r="223" spans="4:9" x14ac:dyDescent="0.2">
      <c r="D223" s="22" t="str">
        <f>tabGliederung[[#This Row],[mandant]]&amp;"x"&amp;tabGliederung[[#This Row],[gliedenr_]]</f>
        <v>1x451</v>
      </c>
      <c r="E223" s="22" t="str">
        <f>tabGliederung[[#This Row],[text_1]] &amp; " " &amp; tabGliederung[[#This Row],[text_2]]</f>
        <v xml:space="preserve">Jugendarbeit (Auch Mit Erst'Ans. ) </v>
      </c>
      <c r="F223" s="15" t="s">
        <v>993</v>
      </c>
      <c r="G223" s="15" t="s">
        <v>1204</v>
      </c>
      <c r="H223" s="15" t="s">
        <v>582</v>
      </c>
      <c r="I223" s="15"/>
    </row>
    <row r="224" spans="4:9" x14ac:dyDescent="0.2">
      <c r="D224" s="22" t="str">
        <f>tabGliederung[[#This Row],[mandant]]&amp;"x"&amp;tabGliederung[[#This Row],[gliedenr_]]</f>
        <v>1x452</v>
      </c>
      <c r="E224" s="22" t="str">
        <f>tabGliederung[[#This Row],[text_1]] &amp; " " &amp; tabGliederung[[#This Row],[text_2]]</f>
        <v xml:space="preserve">Jugendsozialarbeit (Auch Mit Erst'Ans. ) </v>
      </c>
      <c r="F224" s="15" t="s">
        <v>993</v>
      </c>
      <c r="G224" s="15" t="s">
        <v>1205</v>
      </c>
      <c r="H224" s="15" t="s">
        <v>583</v>
      </c>
      <c r="I224" s="15"/>
    </row>
    <row r="225" spans="4:9" x14ac:dyDescent="0.2">
      <c r="D225" s="22" t="str">
        <f>tabGliederung[[#This Row],[mandant]]&amp;"x"&amp;tabGliederung[[#This Row],[gliedenr_]]</f>
        <v>1x453</v>
      </c>
      <c r="E225" s="22" t="str">
        <f>tabGliederung[[#This Row],[text_1]] &amp; " " &amp; tabGliederung[[#This Row],[text_2]]</f>
        <v>Förd. d. Erz. In der Fam. / Aufw. Ohn Erst'Anspruch</v>
      </c>
      <c r="F225" s="15" t="s">
        <v>993</v>
      </c>
      <c r="G225" s="15" t="s">
        <v>1206</v>
      </c>
      <c r="H225" s="15" t="s">
        <v>584</v>
      </c>
      <c r="I225" s="15" t="s">
        <v>585</v>
      </c>
    </row>
    <row r="226" spans="4:9" x14ac:dyDescent="0.2">
      <c r="D226" s="22" t="str">
        <f>tabGliederung[[#This Row],[mandant]]&amp;"x"&amp;tabGliederung[[#This Row],[gliedenr_]]</f>
        <v>1x4531</v>
      </c>
      <c r="E226" s="22" t="str">
        <f>tabGliederung[[#This Row],[text_1]] &amp; " " &amp; tabGliederung[[#This Row],[text_2]]</f>
        <v>Förd. d. Erz. In der Fam. mt Erst'An an and. Tr</v>
      </c>
      <c r="F226" s="15" t="s">
        <v>993</v>
      </c>
      <c r="G226" s="15" t="s">
        <v>1207</v>
      </c>
      <c r="H226" s="15" t="s">
        <v>586</v>
      </c>
      <c r="I226" s="15" t="s">
        <v>587</v>
      </c>
    </row>
    <row r="227" spans="4:9" x14ac:dyDescent="0.2">
      <c r="D227" s="22" t="str">
        <f>tabGliederung[[#This Row],[mandant]]&amp;"x"&amp;tabGliederung[[#This Row],[gliedenr_]]</f>
        <v>1x4532</v>
      </c>
      <c r="E227" s="22" t="str">
        <f>tabGliederung[[#This Row],[text_1]] &amp; " " &amp; tabGliederung[[#This Row],[text_2]]</f>
        <v>Förd. d. Erz. In der Fam. Erst'Ans. LWV oh. §89</v>
      </c>
      <c r="F227" s="15" t="s">
        <v>993</v>
      </c>
      <c r="G227" s="15" t="s">
        <v>1208</v>
      </c>
      <c r="H227" s="15" t="s">
        <v>588</v>
      </c>
      <c r="I227" s="15" t="s">
        <v>589</v>
      </c>
    </row>
    <row r="228" spans="4:9" x14ac:dyDescent="0.2">
      <c r="D228" s="22" t="str">
        <f>tabGliederung[[#This Row],[mandant]]&amp;"x"&amp;tabGliederung[[#This Row],[gliedenr_]]</f>
        <v>1x4533</v>
      </c>
      <c r="E228" s="22" t="str">
        <f>tabGliederung[[#This Row],[text_1]] &amp; " " &amp; tabGliederung[[#This Row],[text_2]]</f>
        <v>Förd. d. Erz. In der Fam. Erst'Ans. LWV na. §89</v>
      </c>
      <c r="F228" s="15" t="s">
        <v>993</v>
      </c>
      <c r="G228" s="15" t="s">
        <v>1209</v>
      </c>
      <c r="H228" s="15" t="s">
        <v>588</v>
      </c>
      <c r="I228" s="15" t="s">
        <v>590</v>
      </c>
    </row>
    <row r="229" spans="4:9" x14ac:dyDescent="0.2">
      <c r="D229" s="22" t="str">
        <f>tabGliederung[[#This Row],[mandant]]&amp;"x"&amp;tabGliederung[[#This Row],[gliedenr_]]</f>
        <v>1x454</v>
      </c>
      <c r="E229" s="22" t="str">
        <f>tabGliederung[[#This Row],[text_1]] &amp; " " &amp; tabGliederung[[#This Row],[text_2]]</f>
        <v>Förd. Tageseinr. /Tagespfl. Aufw. Ohne T'Anpr.</v>
      </c>
      <c r="F229" s="15" t="s">
        <v>993</v>
      </c>
      <c r="G229" s="15" t="s">
        <v>1210</v>
      </c>
      <c r="H229" s="15" t="s">
        <v>591</v>
      </c>
      <c r="I229" s="15" t="s">
        <v>592</v>
      </c>
    </row>
    <row r="230" spans="4:9" x14ac:dyDescent="0.2">
      <c r="D230" s="22" t="str">
        <f>tabGliederung[[#This Row],[mandant]]&amp;"x"&amp;tabGliederung[[#This Row],[gliedenr_]]</f>
        <v>1x4541</v>
      </c>
      <c r="E230" s="22" t="str">
        <f>tabGliederung[[#This Row],[text_1]] &amp; " " &amp; tabGliederung[[#This Row],[text_2]]</f>
        <v>Förd. Tageseinr. /Tagespfl. Mit Erst'An an andere Träger</v>
      </c>
      <c r="F230" s="15" t="s">
        <v>993</v>
      </c>
      <c r="G230" s="15" t="s">
        <v>1211</v>
      </c>
      <c r="H230" s="15" t="s">
        <v>593</v>
      </c>
      <c r="I230" s="15" t="s">
        <v>594</v>
      </c>
    </row>
    <row r="231" spans="4:9" x14ac:dyDescent="0.2">
      <c r="D231" s="22" t="str">
        <f>tabGliederung[[#This Row],[mandant]]&amp;"x"&amp;tabGliederung[[#This Row],[gliedenr_]]</f>
        <v>1x4542</v>
      </c>
      <c r="E231" s="22" t="str">
        <f>tabGliederung[[#This Row],[text_1]] &amp; " " &amp; tabGliederung[[#This Row],[text_2]]</f>
        <v>Förd. Tageseinr. /Tagespfl. Erst'Ans. LWV oh. §89</v>
      </c>
      <c r="F231" s="15" t="s">
        <v>993</v>
      </c>
      <c r="G231" s="15" t="s">
        <v>1212</v>
      </c>
      <c r="H231" s="15" t="s">
        <v>595</v>
      </c>
      <c r="I231" s="15" t="s">
        <v>589</v>
      </c>
    </row>
    <row r="232" spans="4:9" x14ac:dyDescent="0.2">
      <c r="D232" s="22" t="str">
        <f>tabGliederung[[#This Row],[mandant]]&amp;"x"&amp;tabGliederung[[#This Row],[gliedenr_]]</f>
        <v>1x4543</v>
      </c>
      <c r="E232" s="22" t="str">
        <f>tabGliederung[[#This Row],[text_1]] &amp; " " &amp; tabGliederung[[#This Row],[text_2]]</f>
        <v>Förd. Tageseinr. /Tagespfl. Erst'Ans. Lwv,na. §89</v>
      </c>
      <c r="F232" s="15" t="s">
        <v>993</v>
      </c>
      <c r="G232" s="15" t="s">
        <v>1213</v>
      </c>
      <c r="H232" s="15" t="s">
        <v>595</v>
      </c>
      <c r="I232" s="15" t="s">
        <v>596</v>
      </c>
    </row>
    <row r="233" spans="4:9" x14ac:dyDescent="0.2">
      <c r="D233" s="22" t="str">
        <f>tabGliederung[[#This Row],[mandant]]&amp;"x"&amp;tabGliederung[[#This Row],[gliedenr_]]</f>
        <v>1x455</v>
      </c>
      <c r="E233" s="22" t="str">
        <f>tabGliederung[[#This Row],[text_1]] &amp; " " &amp; tabGliederung[[#This Row],[text_2]]</f>
        <v>Hilfe zur Erziehung Aufw. Ohne Erst'Ans R.</v>
      </c>
      <c r="F233" s="15" t="s">
        <v>993</v>
      </c>
      <c r="G233" s="15" t="s">
        <v>1214</v>
      </c>
      <c r="H233" s="15" t="s">
        <v>597</v>
      </c>
      <c r="I233" s="15" t="s">
        <v>533</v>
      </c>
    </row>
    <row r="234" spans="4:9" x14ac:dyDescent="0.2">
      <c r="D234" s="22" t="str">
        <f>tabGliederung[[#This Row],[mandant]]&amp;"x"&amp;tabGliederung[[#This Row],[gliedenr_]]</f>
        <v>1x4551</v>
      </c>
      <c r="E234" s="22" t="str">
        <f>tabGliederung[[#This Row],[text_1]] &amp; " " &amp; tabGliederung[[#This Row],[text_2]]</f>
        <v>Hilfe zur Erziehung Mit Erst'Ansp. An A d.Tr.</v>
      </c>
      <c r="F234" s="15" t="s">
        <v>993</v>
      </c>
      <c r="G234" s="15" t="s">
        <v>1215</v>
      </c>
      <c r="H234" s="15" t="s">
        <v>598</v>
      </c>
      <c r="I234" s="15" t="s">
        <v>541</v>
      </c>
    </row>
    <row r="235" spans="4:9" x14ac:dyDescent="0.2">
      <c r="D235" s="22" t="str">
        <f>tabGliederung[[#This Row],[mandant]]&amp;"x"&amp;tabGliederung[[#This Row],[gliedenr_]]</f>
        <v>1x4552</v>
      </c>
      <c r="E235" s="22" t="str">
        <f>tabGliederung[[#This Row],[text_1]] &amp; " " &amp; tabGliederung[[#This Row],[text_2]]</f>
        <v>Hilfe zur Erziehung Erst'Ans. Eig. LWV .§89d</v>
      </c>
      <c r="F235" s="15" t="s">
        <v>993</v>
      </c>
      <c r="G235" s="15" t="s">
        <v>1216</v>
      </c>
      <c r="H235" s="15" t="s">
        <v>599</v>
      </c>
      <c r="I235" s="15" t="s">
        <v>600</v>
      </c>
    </row>
    <row r="236" spans="4:9" x14ac:dyDescent="0.2">
      <c r="D236" s="22" t="str">
        <f>tabGliederung[[#This Row],[mandant]]&amp;"x"&amp;tabGliederung[[#This Row],[gliedenr_]]</f>
        <v>1x4553</v>
      </c>
      <c r="E236" s="22" t="str">
        <f>tabGliederung[[#This Row],[text_1]] &amp; " " &amp; tabGliederung[[#This Row],[text_2]]</f>
        <v>Hilfe zur Erziehung Erst'Ans. Eig. LWV .§89d</v>
      </c>
      <c r="F236" s="15" t="s">
        <v>993</v>
      </c>
      <c r="G236" s="15" t="s">
        <v>1217</v>
      </c>
      <c r="H236" s="15" t="s">
        <v>599</v>
      </c>
      <c r="I236" s="15" t="s">
        <v>600</v>
      </c>
    </row>
    <row r="237" spans="4:9" x14ac:dyDescent="0.2">
      <c r="D237" s="22" t="str">
        <f>tabGliederung[[#This Row],[mandant]]&amp;"x"&amp;tabGliederung[[#This Row],[gliedenr_]]</f>
        <v>1x4554</v>
      </c>
      <c r="E237" s="22" t="str">
        <f>tabGliederung[[#This Row],[text_1]] &amp; " " &amp; tabGliederung[[#This Row],[text_2]]</f>
        <v>Hilfe zur Erziehung Aufw. für Asylberec Tigte</v>
      </c>
      <c r="F237" s="15" t="s">
        <v>993</v>
      </c>
      <c r="G237" s="15" t="s">
        <v>1218</v>
      </c>
      <c r="H237" s="15" t="s">
        <v>601</v>
      </c>
      <c r="I237" s="15" t="s">
        <v>602</v>
      </c>
    </row>
    <row r="238" spans="4:9" x14ac:dyDescent="0.2">
      <c r="D238" s="22" t="str">
        <f>tabGliederung[[#This Row],[mandant]]&amp;"x"&amp;tabGliederung[[#This Row],[gliedenr_]]</f>
        <v>1x4555</v>
      </c>
      <c r="E238" s="22" t="str">
        <f>tabGliederung[[#This Row],[text_1]] &amp; " " &amp; tabGliederung[[#This Row],[text_2]]</f>
        <v>Hilfe zur Erziehung Aufw. für De-Facto-Flü.</v>
      </c>
      <c r="F238" s="15" t="s">
        <v>993</v>
      </c>
      <c r="G238" s="15" t="s">
        <v>1219</v>
      </c>
      <c r="H238" s="15" t="s">
        <v>603</v>
      </c>
      <c r="I238" s="15" t="s">
        <v>531</v>
      </c>
    </row>
    <row r="239" spans="4:9" x14ac:dyDescent="0.2">
      <c r="D239" s="22" t="str">
        <f>tabGliederung[[#This Row],[mandant]]&amp;"x"&amp;tabGliederung[[#This Row],[gliedenr_]]</f>
        <v>1x456</v>
      </c>
      <c r="E239" s="22" t="str">
        <f>tabGliederung[[#This Row],[text_1]] &amp; " " &amp; tabGliederung[[#This Row],[text_2]]</f>
        <v>Hilfe für Junge Volljähr. Aufw. ohne E T'Anspr.</v>
      </c>
      <c r="F239" s="15" t="s">
        <v>993</v>
      </c>
      <c r="G239" s="15" t="s">
        <v>1220</v>
      </c>
      <c r="H239" s="15" t="s">
        <v>604</v>
      </c>
      <c r="I239" s="15" t="s">
        <v>605</v>
      </c>
    </row>
    <row r="240" spans="4:9" x14ac:dyDescent="0.2">
      <c r="D240" s="22" t="str">
        <f>tabGliederung[[#This Row],[mandant]]&amp;"x"&amp;tabGliederung[[#This Row],[gliedenr_]]</f>
        <v>1x4561</v>
      </c>
      <c r="E240" s="22" t="str">
        <f>tabGliederung[[#This Row],[text_1]] &amp; " " &amp; tabGliederung[[#This Row],[text_2]]</f>
        <v>Hilfe für Junge Volljähr. mit Erst'Ans. an and. Tr</v>
      </c>
      <c r="F240" s="15" t="s">
        <v>993</v>
      </c>
      <c r="G240" s="15" t="s">
        <v>1221</v>
      </c>
      <c r="H240" s="15" t="s">
        <v>606</v>
      </c>
      <c r="I240" s="15" t="s">
        <v>587</v>
      </c>
    </row>
    <row r="241" spans="4:9" x14ac:dyDescent="0.2">
      <c r="D241" s="22" t="str">
        <f>tabGliederung[[#This Row],[mandant]]&amp;"x"&amp;tabGliederung[[#This Row],[gliedenr_]]</f>
        <v>1x4562</v>
      </c>
      <c r="E241" s="22" t="str">
        <f>tabGliederung[[#This Row],[text_1]] &amp; " " &amp; tabGliederung[[#This Row],[text_2]]</f>
        <v>Hilfe für Junge Volljähr. Erst'Ans. Ei LWV oh. §89</v>
      </c>
      <c r="F241" s="15" t="s">
        <v>993</v>
      </c>
      <c r="G241" s="15" t="s">
        <v>1222</v>
      </c>
      <c r="H241" s="15" t="s">
        <v>607</v>
      </c>
      <c r="I241" s="15" t="s">
        <v>589</v>
      </c>
    </row>
    <row r="242" spans="4:9" x14ac:dyDescent="0.2">
      <c r="D242" s="22" t="str">
        <f>tabGliederung[[#This Row],[mandant]]&amp;"x"&amp;tabGliederung[[#This Row],[gliedenr_]]</f>
        <v>1x4563</v>
      </c>
      <c r="E242" s="22" t="str">
        <f>tabGliederung[[#This Row],[text_1]] &amp; " " &amp; tabGliederung[[#This Row],[text_2]]</f>
        <v>Hilfe für Junge Volljähr. Erst'Ans. Ei LWV na. §89</v>
      </c>
      <c r="F242" s="15" t="s">
        <v>993</v>
      </c>
      <c r="G242" s="15" t="s">
        <v>1223</v>
      </c>
      <c r="H242" s="15" t="s">
        <v>607</v>
      </c>
      <c r="I242" s="15" t="s">
        <v>590</v>
      </c>
    </row>
    <row r="243" spans="4:9" x14ac:dyDescent="0.2">
      <c r="D243" s="22" t="str">
        <f>tabGliederung[[#This Row],[mandant]]&amp;"x"&amp;tabGliederung[[#This Row],[gliedenr_]]</f>
        <v>1x4564</v>
      </c>
      <c r="E243" s="22" t="str">
        <f>tabGliederung[[#This Row],[text_1]] &amp; " " &amp; tabGliederung[[#This Row],[text_2]]</f>
        <v>Hilfe für Junge Volljähr. Aufw. für As Berechtigt</v>
      </c>
      <c r="F243" s="15" t="s">
        <v>993</v>
      </c>
      <c r="G243" s="15" t="s">
        <v>1224</v>
      </c>
      <c r="H243" s="15" t="s">
        <v>608</v>
      </c>
      <c r="I243" s="15" t="s">
        <v>537</v>
      </c>
    </row>
    <row r="244" spans="4:9" x14ac:dyDescent="0.2">
      <c r="D244" s="22" t="str">
        <f>tabGliederung[[#This Row],[mandant]]&amp;"x"&amp;tabGliederung[[#This Row],[gliedenr_]]</f>
        <v>1x4565</v>
      </c>
      <c r="E244" s="22" t="str">
        <f>tabGliederung[[#This Row],[text_1]] &amp; " " &amp; tabGliederung[[#This Row],[text_2]]</f>
        <v>Hilfe für Junge Volljähr. Aufw. für Ko Ingent-Flü</v>
      </c>
      <c r="F244" s="15" t="s">
        <v>993</v>
      </c>
      <c r="G244" s="15" t="s">
        <v>1225</v>
      </c>
      <c r="H244" s="15" t="s">
        <v>609</v>
      </c>
      <c r="I244" s="15" t="s">
        <v>610</v>
      </c>
    </row>
    <row r="245" spans="4:9" x14ac:dyDescent="0.2">
      <c r="D245" s="22" t="str">
        <f>tabGliederung[[#This Row],[mandant]]&amp;"x"&amp;tabGliederung[[#This Row],[gliedenr_]]</f>
        <v>1x457</v>
      </c>
      <c r="E245" s="22" t="str">
        <f>tabGliederung[[#This Row],[text_1]] &amp; " " &amp; tabGliederung[[#This Row],[text_2]]</f>
        <v>Adoptionsvermittlung usw. Aufw. (Auch M  Erst'Ans.</v>
      </c>
      <c r="F245" s="15" t="s">
        <v>993</v>
      </c>
      <c r="G245" s="15" t="s">
        <v>1226</v>
      </c>
      <c r="H245" s="15" t="s">
        <v>611</v>
      </c>
      <c r="I245" s="15" t="s">
        <v>612</v>
      </c>
    </row>
    <row r="246" spans="4:9" x14ac:dyDescent="0.2">
      <c r="D246" s="22" t="str">
        <f>tabGliederung[[#This Row],[mandant]]&amp;"x"&amp;tabGliederung[[#This Row],[gliedenr_]]</f>
        <v>1x458</v>
      </c>
      <c r="E246" s="22" t="str">
        <f>tabGliederung[[#This Row],[text_1]] &amp; " " &amp; tabGliederung[[#This Row],[text_2]]</f>
        <v>Kind. /Jug. Hi. - Übrige Hi. Aufw. ohn T'Anspr.</v>
      </c>
      <c r="F246" s="15" t="s">
        <v>993</v>
      </c>
      <c r="G246" s="15" t="s">
        <v>1227</v>
      </c>
      <c r="H246" s="15" t="s">
        <v>613</v>
      </c>
      <c r="I246" s="15" t="s">
        <v>605</v>
      </c>
    </row>
    <row r="247" spans="4:9" x14ac:dyDescent="0.2">
      <c r="D247" s="22" t="str">
        <f>tabGliederung[[#This Row],[mandant]]&amp;"x"&amp;tabGliederung[[#This Row],[gliedenr_]]</f>
        <v>1x4581</v>
      </c>
      <c r="E247" s="22" t="str">
        <f>tabGliederung[[#This Row],[text_1]] &amp; " " &amp; tabGliederung[[#This Row],[text_2]]</f>
        <v>Kind. /Jug'Hi. - Übrige Hi. mit Erst'An an and. Tr</v>
      </c>
      <c r="F247" s="15" t="s">
        <v>993</v>
      </c>
      <c r="G247" s="15" t="s">
        <v>1228</v>
      </c>
      <c r="H247" s="15" t="s">
        <v>614</v>
      </c>
      <c r="I247" s="15" t="s">
        <v>587</v>
      </c>
    </row>
    <row r="248" spans="4:9" x14ac:dyDescent="0.2">
      <c r="D248" s="22" t="str">
        <f>tabGliederung[[#This Row],[mandant]]&amp;"x"&amp;tabGliederung[[#This Row],[gliedenr_]]</f>
        <v>1x4582</v>
      </c>
      <c r="E248" s="22" t="str">
        <f>tabGliederung[[#This Row],[text_1]] &amp; " " &amp; tabGliederung[[#This Row],[text_2]]</f>
        <v>Kind. /Jug'Hi. - Übrige Hi. Erst'Ans. LWV oh. §89</v>
      </c>
      <c r="F248" s="15" t="s">
        <v>993</v>
      </c>
      <c r="G248" s="15" t="s">
        <v>1229</v>
      </c>
      <c r="H248" s="15" t="s">
        <v>615</v>
      </c>
      <c r="I248" s="15" t="s">
        <v>589</v>
      </c>
    </row>
    <row r="249" spans="4:9" x14ac:dyDescent="0.2">
      <c r="D249" s="22" t="str">
        <f>tabGliederung[[#This Row],[mandant]]&amp;"x"&amp;tabGliederung[[#This Row],[gliedenr_]]</f>
        <v>1x4583</v>
      </c>
      <c r="E249" s="22" t="str">
        <f>tabGliederung[[#This Row],[text_1]] &amp; " " &amp; tabGliederung[[#This Row],[text_2]]</f>
        <v>Kind. /Jug'Hi. - Übrige Hi. Erst'Ans. LWV na. §89</v>
      </c>
      <c r="F249" s="15" t="s">
        <v>993</v>
      </c>
      <c r="G249" s="15" t="s">
        <v>1230</v>
      </c>
      <c r="H249" s="15" t="s">
        <v>615</v>
      </c>
      <c r="I249" s="15" t="s">
        <v>590</v>
      </c>
    </row>
    <row r="250" spans="4:9" x14ac:dyDescent="0.2">
      <c r="D250" s="22" t="str">
        <f>tabGliederung[[#This Row],[mandant]]&amp;"x"&amp;tabGliederung[[#This Row],[gliedenr_]]</f>
        <v>1x4584</v>
      </c>
      <c r="E250" s="22" t="str">
        <f>tabGliederung[[#This Row],[text_1]] &amp; " " &amp; tabGliederung[[#This Row],[text_2]]</f>
        <v>Kind. /Jug'Hi. - Übrige Hi. Aufw. für Berechtigt</v>
      </c>
      <c r="F250" s="15" t="s">
        <v>993</v>
      </c>
      <c r="G250" s="15" t="s">
        <v>1231</v>
      </c>
      <c r="H250" s="15" t="s">
        <v>616</v>
      </c>
      <c r="I250" s="15" t="s">
        <v>537</v>
      </c>
    </row>
    <row r="251" spans="4:9" x14ac:dyDescent="0.2">
      <c r="D251" s="22" t="str">
        <f>tabGliederung[[#This Row],[mandant]]&amp;"x"&amp;tabGliederung[[#This Row],[gliedenr_]]</f>
        <v>1x4585</v>
      </c>
      <c r="E251" s="22" t="str">
        <f>tabGliederung[[#This Row],[text_1]] &amp; " " &amp; tabGliederung[[#This Row],[text_2]]</f>
        <v>Kind. /Jug'Hi. - Übrige Hi. Aufw. für Facto-Flü.</v>
      </c>
      <c r="F251" s="15" t="s">
        <v>993</v>
      </c>
      <c r="G251" s="15" t="s">
        <v>1232</v>
      </c>
      <c r="H251" s="15" t="s">
        <v>616</v>
      </c>
      <c r="I251" s="15" t="s">
        <v>617</v>
      </c>
    </row>
    <row r="252" spans="4:9" x14ac:dyDescent="0.2">
      <c r="D252" s="22" t="str">
        <f>tabGliederung[[#This Row],[mandant]]&amp;"x"&amp;tabGliederung[[#This Row],[gliedenr_]]</f>
        <v>1x46</v>
      </c>
      <c r="E252" s="22" t="str">
        <f>tabGliederung[[#This Row],[text_1]] &amp; " " &amp; tabGliederung[[#This Row],[text_2]]</f>
        <v>Einrichtungen der Jugendhilfe,  Jugendarbeit</v>
      </c>
      <c r="F252" s="15" t="s">
        <v>993</v>
      </c>
      <c r="G252" s="15" t="s">
        <v>1233</v>
      </c>
      <c r="H252" s="15" t="s">
        <v>618</v>
      </c>
      <c r="I252" s="15" t="s">
        <v>619</v>
      </c>
    </row>
    <row r="253" spans="4:9" x14ac:dyDescent="0.2">
      <c r="D253" s="22" t="str">
        <f>tabGliederung[[#This Row],[mandant]]&amp;"x"&amp;tabGliederung[[#This Row],[gliedenr_]]</f>
        <v>1x4600</v>
      </c>
      <c r="E253" s="22" t="str">
        <f>tabGliederung[[#This Row],[text_1]] &amp; " " &amp; tabGliederung[[#This Row],[text_2]]</f>
        <v>Einrichtungen der Jugendarbeit, Jugendhaus</v>
      </c>
      <c r="F253" s="15" t="s">
        <v>993</v>
      </c>
      <c r="G253" s="15" t="s">
        <v>1234</v>
      </c>
      <c r="H253" s="15" t="s">
        <v>620</v>
      </c>
      <c r="I253" s="15" t="s">
        <v>621</v>
      </c>
    </row>
    <row r="254" spans="4:9" x14ac:dyDescent="0.2">
      <c r="D254" s="22" t="str">
        <f>tabGliederung[[#This Row],[mandant]]&amp;"x"&amp;tabGliederung[[#This Row],[gliedenr_]]</f>
        <v>1x461</v>
      </c>
      <c r="E254" s="22" t="str">
        <f>tabGliederung[[#This Row],[text_1]] &amp; " " &amp; tabGliederung[[#This Row],[text_2]]</f>
        <v xml:space="preserve">Einrichtungen der Jugend- Sozialarbeit </v>
      </c>
      <c r="F254" s="15" t="s">
        <v>993</v>
      </c>
      <c r="G254" s="15" t="s">
        <v>1235</v>
      </c>
      <c r="H254" s="15" t="s">
        <v>622</v>
      </c>
      <c r="I254" s="15"/>
    </row>
    <row r="255" spans="4:9" x14ac:dyDescent="0.2">
      <c r="D255" s="22" t="str">
        <f>tabGliederung[[#This Row],[mandant]]&amp;"x"&amp;tabGliederung[[#This Row],[gliedenr_]]</f>
        <v>1x462</v>
      </c>
      <c r="E255" s="22" t="str">
        <f>tabGliederung[[#This Row],[text_1]] &amp; " " &amp; tabGliederung[[#This Row],[text_2]]</f>
        <v xml:space="preserve">Einrichtungen der Familienförderung </v>
      </c>
      <c r="F255" s="15" t="s">
        <v>993</v>
      </c>
      <c r="G255" s="15" t="s">
        <v>1236</v>
      </c>
      <c r="H255" s="15" t="s">
        <v>623</v>
      </c>
      <c r="I255" s="15"/>
    </row>
    <row r="256" spans="4:9" x14ac:dyDescent="0.2">
      <c r="D256" s="22" t="str">
        <f>tabGliederung[[#This Row],[mandant]]&amp;"x"&amp;tabGliederung[[#This Row],[gliedenr_]]</f>
        <v>1x463</v>
      </c>
      <c r="E256" s="22" t="str">
        <f>tabGliederung[[#This Row],[text_1]] &amp; " " &amp; tabGliederung[[#This Row],[text_2]]</f>
        <v>Einr. für Werd. Mütter u. Mütter o. Väter mit Kind</v>
      </c>
      <c r="F256" s="15" t="s">
        <v>993</v>
      </c>
      <c r="G256" s="15" t="s">
        <v>1237</v>
      </c>
      <c r="H256" s="15" t="s">
        <v>624</v>
      </c>
      <c r="I256" s="15" t="s">
        <v>625</v>
      </c>
    </row>
    <row r="257" spans="4:9" x14ac:dyDescent="0.2">
      <c r="D257" s="22" t="str">
        <f>tabGliederung[[#This Row],[mandant]]&amp;"x"&amp;tabGliederung[[#This Row],[gliedenr_]]</f>
        <v>1x464</v>
      </c>
      <c r="E257" s="22" t="str">
        <f>tabGliederung[[#This Row],[text_1]] &amp; " " &amp; tabGliederung[[#This Row],[text_2]]</f>
        <v xml:space="preserve">Tageseinrichtungen für Kinder </v>
      </c>
      <c r="F257" s="15" t="s">
        <v>993</v>
      </c>
      <c r="G257" s="15" t="s">
        <v>1238</v>
      </c>
      <c r="H257" s="15" t="s">
        <v>626</v>
      </c>
      <c r="I257" s="15"/>
    </row>
    <row r="258" spans="4:9" x14ac:dyDescent="0.2">
      <c r="D258" s="22" t="str">
        <f>tabGliederung[[#This Row],[mandant]]&amp;"x"&amp;tabGliederung[[#This Row],[gliedenr_]]</f>
        <v>1x4640</v>
      </c>
      <c r="E258" s="22" t="str">
        <f>tabGliederung[[#This Row],[text_1]] &amp; " " &amp; tabGliederung[[#This Row],[text_2]]</f>
        <v xml:space="preserve">Tageseinrichtungen für Kinder </v>
      </c>
      <c r="F258" s="15" t="s">
        <v>993</v>
      </c>
      <c r="G258" s="15" t="s">
        <v>1239</v>
      </c>
      <c r="H258" s="15" t="s">
        <v>626</v>
      </c>
      <c r="I258" s="15"/>
    </row>
    <row r="259" spans="4:9" x14ac:dyDescent="0.2">
      <c r="D259" s="22" t="str">
        <f>tabGliederung[[#This Row],[mandant]]&amp;"x"&amp;tabGliederung[[#This Row],[gliedenr_]]</f>
        <v>1x4641</v>
      </c>
      <c r="E259" s="22" t="str">
        <f>tabGliederung[[#This Row],[text_1]] &amp; " " &amp; tabGliederung[[#This Row],[text_2]]</f>
        <v xml:space="preserve">Kindergarten Babstadt </v>
      </c>
      <c r="F259" s="15" t="s">
        <v>993</v>
      </c>
      <c r="G259" s="15" t="s">
        <v>1240</v>
      </c>
      <c r="H259" s="15" t="s">
        <v>627</v>
      </c>
      <c r="I259" s="15"/>
    </row>
    <row r="260" spans="4:9" x14ac:dyDescent="0.2">
      <c r="D260" s="22" t="str">
        <f>tabGliederung[[#This Row],[mandant]]&amp;"x"&amp;tabGliederung[[#This Row],[gliedenr_]]</f>
        <v>1x4642</v>
      </c>
      <c r="E260" s="22" t="str">
        <f>tabGliederung[[#This Row],[text_1]] &amp; " " &amp; tabGliederung[[#This Row],[text_2]]</f>
        <v xml:space="preserve">Kindergarten Bonfeld </v>
      </c>
      <c r="F260" s="15" t="s">
        <v>993</v>
      </c>
      <c r="G260" s="15" t="s">
        <v>1241</v>
      </c>
      <c r="H260" s="15" t="s">
        <v>628</v>
      </c>
      <c r="I260" s="15"/>
    </row>
    <row r="261" spans="4:9" x14ac:dyDescent="0.2">
      <c r="D261" s="22" t="str">
        <f>tabGliederung[[#This Row],[mandant]]&amp;"x"&amp;tabGliederung[[#This Row],[gliedenr_]]</f>
        <v>1x4643</v>
      </c>
      <c r="E261" s="22" t="str">
        <f>tabGliederung[[#This Row],[text_1]] &amp; " " &amp; tabGliederung[[#This Row],[text_2]]</f>
        <v xml:space="preserve">Kindergarten Fürfeld </v>
      </c>
      <c r="F261" s="15" t="s">
        <v>993</v>
      </c>
      <c r="G261" s="15" t="s">
        <v>1242</v>
      </c>
      <c r="H261" s="15" t="s">
        <v>629</v>
      </c>
      <c r="I261" s="15"/>
    </row>
    <row r="262" spans="4:9" x14ac:dyDescent="0.2">
      <c r="D262" s="22" t="str">
        <f>tabGliederung[[#This Row],[mandant]]&amp;"x"&amp;tabGliederung[[#This Row],[gliedenr_]]</f>
        <v>1x4644</v>
      </c>
      <c r="E262" s="22" t="str">
        <f>tabGliederung[[#This Row],[text_1]] &amp; " " &amp; tabGliederung[[#This Row],[text_2]]</f>
        <v xml:space="preserve">Kindergarten Grombach </v>
      </c>
      <c r="F262" s="15" t="s">
        <v>993</v>
      </c>
      <c r="G262" s="15" t="s">
        <v>1243</v>
      </c>
      <c r="H262" s="15" t="s">
        <v>630</v>
      </c>
      <c r="I262" s="15"/>
    </row>
    <row r="263" spans="4:9" x14ac:dyDescent="0.2">
      <c r="D263" s="22" t="str">
        <f>tabGliederung[[#This Row],[mandant]]&amp;"x"&amp;tabGliederung[[#This Row],[gliedenr_]]</f>
        <v>1x4645</v>
      </c>
      <c r="E263" s="22" t="str">
        <f>tabGliederung[[#This Row],[text_1]] &amp; " " &amp; tabGliederung[[#This Row],[text_2]]</f>
        <v xml:space="preserve">Kindergarten Heinsheim </v>
      </c>
      <c r="F263" s="15" t="s">
        <v>993</v>
      </c>
      <c r="G263" s="15" t="s">
        <v>1244</v>
      </c>
      <c r="H263" s="15" t="s">
        <v>631</v>
      </c>
      <c r="I263" s="15"/>
    </row>
    <row r="264" spans="4:9" x14ac:dyDescent="0.2">
      <c r="D264" s="22" t="str">
        <f>tabGliederung[[#This Row],[mandant]]&amp;"x"&amp;tabGliederung[[#This Row],[gliedenr_]]</f>
        <v>1x4649</v>
      </c>
      <c r="E264" s="22" t="str">
        <f>tabGliederung[[#This Row],[text_1]] &amp; " " &amp; tabGliederung[[#This Row],[text_2]]</f>
        <v xml:space="preserve">Kindergarten Zimmerhof </v>
      </c>
      <c r="F264" s="15" t="s">
        <v>993</v>
      </c>
      <c r="G264" s="15" t="s">
        <v>1245</v>
      </c>
      <c r="H264" s="15" t="s">
        <v>632</v>
      </c>
      <c r="I264" s="15"/>
    </row>
    <row r="265" spans="4:9" x14ac:dyDescent="0.2">
      <c r="D265" s="22" t="str">
        <f>tabGliederung[[#This Row],[mandant]]&amp;"x"&amp;tabGliederung[[#This Row],[gliedenr_]]</f>
        <v>1x465</v>
      </c>
      <c r="E265" s="22" t="str">
        <f>tabGliederung[[#This Row],[text_1]] &amp; " " &amp; tabGliederung[[#This Row],[text_2]]</f>
        <v>Erziehungs-, Jugend- und Familienberatungsstellen</v>
      </c>
      <c r="F265" s="15" t="s">
        <v>993</v>
      </c>
      <c r="G265" s="15" t="s">
        <v>1246</v>
      </c>
      <c r="H265" s="15" t="s">
        <v>633</v>
      </c>
      <c r="I265" s="15" t="s">
        <v>634</v>
      </c>
    </row>
    <row r="266" spans="4:9" x14ac:dyDescent="0.2">
      <c r="D266" s="22" t="str">
        <f>tabGliederung[[#This Row],[mandant]]&amp;"x"&amp;tabGliederung[[#This Row],[gliedenr_]]</f>
        <v>1x466</v>
      </c>
      <c r="E266" s="22" t="str">
        <f>tabGliederung[[#This Row],[text_1]] &amp; " " &amp; tabGliederung[[#This Row],[text_2]]</f>
        <v>Einr. f. Hilfe Z. Erziehung, Hilfe f. J volljährig</v>
      </c>
      <c r="F266" s="15" t="s">
        <v>993</v>
      </c>
      <c r="G266" s="15" t="s">
        <v>1247</v>
      </c>
      <c r="H266" s="15" t="s">
        <v>635</v>
      </c>
      <c r="I266" s="15" t="s">
        <v>636</v>
      </c>
    </row>
    <row r="267" spans="4:9" x14ac:dyDescent="0.2">
      <c r="D267" s="22" t="str">
        <f>tabGliederung[[#This Row],[mandant]]&amp;"x"&amp;tabGliederung[[#This Row],[gliedenr_]]</f>
        <v>1x467</v>
      </c>
      <c r="E267" s="22" t="str">
        <f>tabGliederung[[#This Row],[text_1]] &amp; " " &amp; tabGliederung[[#This Row],[text_2]]</f>
        <v xml:space="preserve">Einrichtungen der Mitarbeiterfortbildung </v>
      </c>
      <c r="F267" s="15" t="s">
        <v>993</v>
      </c>
      <c r="G267" s="15" t="s">
        <v>1248</v>
      </c>
      <c r="H267" s="15" t="s">
        <v>637</v>
      </c>
      <c r="I267" s="15"/>
    </row>
    <row r="268" spans="4:9" x14ac:dyDescent="0.2">
      <c r="D268" s="22" t="str">
        <f>tabGliederung[[#This Row],[mandant]]&amp;"x"&amp;tabGliederung[[#This Row],[gliedenr_]]</f>
        <v>1x468</v>
      </c>
      <c r="E268" s="22" t="str">
        <f>tabGliederung[[#This Row],[text_1]] &amp; " " &amp; tabGliederung[[#This Row],[text_2]]</f>
        <v xml:space="preserve">sonstige Einrichtungen </v>
      </c>
      <c r="F268" s="15" t="s">
        <v>993</v>
      </c>
      <c r="G268" s="15" t="s">
        <v>1249</v>
      </c>
      <c r="H268" s="15" t="s">
        <v>638</v>
      </c>
      <c r="I268" s="15"/>
    </row>
    <row r="269" spans="4:9" x14ac:dyDescent="0.2">
      <c r="D269" s="22" t="str">
        <f>tabGliederung[[#This Row],[mandant]]&amp;"x"&amp;tabGliederung[[#This Row],[gliedenr_]]</f>
        <v>1x469</v>
      </c>
      <c r="E269" s="22" t="str">
        <f>tabGliederung[[#This Row],[text_1]] &amp; " " &amp; tabGliederung[[#This Row],[text_2]]</f>
        <v xml:space="preserve"> </v>
      </c>
      <c r="F269" s="15" t="s">
        <v>993</v>
      </c>
      <c r="G269" s="15" t="s">
        <v>1250</v>
      </c>
      <c r="H269" s="15"/>
      <c r="I269" s="15"/>
    </row>
    <row r="270" spans="4:9" x14ac:dyDescent="0.2">
      <c r="D270" s="22" t="str">
        <f>tabGliederung[[#This Row],[mandant]]&amp;"x"&amp;tabGliederung[[#This Row],[gliedenr_]]</f>
        <v>1x47</v>
      </c>
      <c r="E270" s="22" t="str">
        <f>tabGliederung[[#This Row],[text_1]] &amp; " " &amp; tabGliederung[[#This Row],[text_2]]</f>
        <v>Förderung von anderen Trägern der  Wohlfahrtspflege</v>
      </c>
      <c r="F270" s="15" t="s">
        <v>993</v>
      </c>
      <c r="G270" s="15" t="s">
        <v>1251</v>
      </c>
      <c r="H270" s="15" t="s">
        <v>639</v>
      </c>
      <c r="I270" s="15" t="s">
        <v>640</v>
      </c>
    </row>
    <row r="271" spans="4:9" x14ac:dyDescent="0.2">
      <c r="D271" s="22" t="str">
        <f>tabGliederung[[#This Row],[mandant]]&amp;"x"&amp;tabGliederung[[#This Row],[gliedenr_]]</f>
        <v>1x4700</v>
      </c>
      <c r="E271" s="22" t="str">
        <f>tabGliederung[[#This Row],[text_1]] &amp; " " &amp; tabGliederung[[#This Row],[text_2]]</f>
        <v>Förderung anderer Träger der  Wohlfahrtspflege</v>
      </c>
      <c r="F271" s="15" t="s">
        <v>993</v>
      </c>
      <c r="G271" s="15" t="s">
        <v>1252</v>
      </c>
      <c r="H271" s="15" t="s">
        <v>641</v>
      </c>
      <c r="I271" s="15" t="s">
        <v>640</v>
      </c>
    </row>
    <row r="272" spans="4:9" x14ac:dyDescent="0.2">
      <c r="D272" s="22" t="str">
        <f>tabGliederung[[#This Row],[mandant]]&amp;"x"&amp;tabGliederung[[#This Row],[gliedenr_]]</f>
        <v>1x472</v>
      </c>
      <c r="E272" s="22" t="str">
        <f>tabGliederung[[#This Row],[text_1]] &amp; " " &amp; tabGliederung[[#This Row],[text_2]]</f>
        <v xml:space="preserve">Förderung der Altenarbeit </v>
      </c>
      <c r="F272" s="15" t="s">
        <v>993</v>
      </c>
      <c r="G272" s="15" t="s">
        <v>1253</v>
      </c>
      <c r="H272" s="15" t="s">
        <v>642</v>
      </c>
      <c r="I272" s="15"/>
    </row>
    <row r="273" spans="4:9" x14ac:dyDescent="0.2">
      <c r="D273" s="22" t="str">
        <f>tabGliederung[[#This Row],[mandant]]&amp;"x"&amp;tabGliederung[[#This Row],[gliedenr_]]</f>
        <v>1x475</v>
      </c>
      <c r="E273" s="22" t="str">
        <f>tabGliederung[[#This Row],[text_1]] &amp; " " &amp; tabGliederung[[#This Row],[text_2]]</f>
        <v>Förderung von Tageseinrichtungen für Kinder</v>
      </c>
      <c r="F273" s="15" t="s">
        <v>993</v>
      </c>
      <c r="G273" s="15" t="s">
        <v>1254</v>
      </c>
      <c r="H273" s="15" t="s">
        <v>643</v>
      </c>
      <c r="I273" s="15" t="s">
        <v>644</v>
      </c>
    </row>
    <row r="274" spans="4:9" x14ac:dyDescent="0.2">
      <c r="D274" s="22" t="str">
        <f>tabGliederung[[#This Row],[mandant]]&amp;"x"&amp;tabGliederung[[#This Row],[gliedenr_]]</f>
        <v>1x478</v>
      </c>
      <c r="E274" s="22" t="str">
        <f>tabGliederung[[#This Row],[text_1]] &amp; " " &amp; tabGliederung[[#This Row],[text_2]]</f>
        <v xml:space="preserve">sonstige Förderung der Jugendhilfe </v>
      </c>
      <c r="F274" s="15" t="s">
        <v>993</v>
      </c>
      <c r="G274" s="15" t="s">
        <v>1255</v>
      </c>
      <c r="H274" s="15" t="s">
        <v>645</v>
      </c>
      <c r="I274" s="15"/>
    </row>
    <row r="275" spans="4:9" x14ac:dyDescent="0.2">
      <c r="D275" s="22" t="str">
        <f>tabGliederung[[#This Row],[mandant]]&amp;"x"&amp;tabGliederung[[#This Row],[gliedenr_]]</f>
        <v>1x48</v>
      </c>
      <c r="E275" s="22" t="str">
        <f>tabGliederung[[#This Row],[text_1]] &amp; " " &amp; tabGliederung[[#This Row],[text_2]]</f>
        <v xml:space="preserve">weitere soziale Bereiche </v>
      </c>
      <c r="F275" s="15" t="s">
        <v>993</v>
      </c>
      <c r="G275" s="15" t="s">
        <v>1256</v>
      </c>
      <c r="H275" s="15" t="s">
        <v>646</v>
      </c>
      <c r="I275" s="15"/>
    </row>
    <row r="276" spans="4:9" x14ac:dyDescent="0.2">
      <c r="D276" s="22" t="str">
        <f>tabGliederung[[#This Row],[mandant]]&amp;"x"&amp;tabGliederung[[#This Row],[gliedenr_]]</f>
        <v>1x486</v>
      </c>
      <c r="E276" s="22" t="str">
        <f>tabGliederung[[#This Row],[text_1]] &amp; " " &amp; tabGliederung[[#This Row],[text_2]]</f>
        <v xml:space="preserve">Vollzug des Betreuungsgesetzes </v>
      </c>
      <c r="F276" s="15" t="s">
        <v>993</v>
      </c>
      <c r="G276" s="15" t="s">
        <v>1257</v>
      </c>
      <c r="H276" s="15" t="s">
        <v>647</v>
      </c>
      <c r="I276" s="15"/>
    </row>
    <row r="277" spans="4:9" x14ac:dyDescent="0.2">
      <c r="D277" s="22" t="str">
        <f>tabGliederung[[#This Row],[mandant]]&amp;"x"&amp;tabGliederung[[#This Row],[gliedenr_]]</f>
        <v>1x49</v>
      </c>
      <c r="E277" s="22" t="str">
        <f>tabGliederung[[#This Row],[text_1]] &amp; " " &amp; tabGliederung[[#This Row],[text_2]]</f>
        <v xml:space="preserve">sonstige soziale Angelegenheiten </v>
      </c>
      <c r="F277" s="15" t="s">
        <v>993</v>
      </c>
      <c r="G277" s="15" t="s">
        <v>1258</v>
      </c>
      <c r="H277" s="15" t="s">
        <v>648</v>
      </c>
      <c r="I277" s="15"/>
    </row>
    <row r="278" spans="4:9" x14ac:dyDescent="0.2">
      <c r="D278" s="22" t="str">
        <f>tabGliederung[[#This Row],[mandant]]&amp;"x"&amp;tabGliederung[[#This Row],[gliedenr_]]</f>
        <v>1x4902</v>
      </c>
      <c r="E278" s="22" t="str">
        <f>tabGliederung[[#This Row],[text_1]] &amp; " " &amp; tabGliederung[[#This Row],[text_2]]</f>
        <v>Krankenvers. N. § 276 Lag -Örtl. Tr. -Au .d.Flühg</v>
      </c>
      <c r="F278" s="15" t="s">
        <v>993</v>
      </c>
      <c r="G278" s="15" t="s">
        <v>1259</v>
      </c>
      <c r="H278" s="15" t="s">
        <v>649</v>
      </c>
      <c r="I278" s="15" t="s">
        <v>650</v>
      </c>
    </row>
    <row r="279" spans="4:9" x14ac:dyDescent="0.2">
      <c r="D279" s="22" t="str">
        <f>tabGliederung[[#This Row],[mandant]]&amp;"x"&amp;tabGliederung[[#This Row],[gliedenr_]]</f>
        <v>1x4903</v>
      </c>
      <c r="E279" s="22" t="str">
        <f>tabGliederung[[#This Row],[text_1]] &amp; " " &amp; tabGliederung[[#This Row],[text_2]]</f>
        <v>Krankenvers. N. § 276 Lag -Örtl. Tr. -Au .d.Repg</v>
      </c>
      <c r="F279" s="15" t="s">
        <v>993</v>
      </c>
      <c r="G279" s="15" t="s">
        <v>1260</v>
      </c>
      <c r="H279" s="15" t="s">
        <v>649</v>
      </c>
      <c r="I279" s="15" t="s">
        <v>651</v>
      </c>
    </row>
    <row r="280" spans="4:9" x14ac:dyDescent="0.2">
      <c r="D280" s="22" t="str">
        <f>tabGliederung[[#This Row],[mandant]]&amp;"x"&amp;tabGliederung[[#This Row],[gliedenr_]]</f>
        <v>1x4904</v>
      </c>
      <c r="E280" s="22" t="str">
        <f>tabGliederung[[#This Row],[text_1]] &amp; " " &amp; tabGliederung[[#This Row],[text_2]]</f>
        <v>Krankenvers. N. § 276 Lag -Ö. Tr. -N. §1 4.Äg-Lag</v>
      </c>
      <c r="F280" s="15" t="s">
        <v>993</v>
      </c>
      <c r="G280" s="15" t="s">
        <v>1261</v>
      </c>
      <c r="H280" s="15" t="s">
        <v>652</v>
      </c>
      <c r="I280" s="15" t="s">
        <v>653</v>
      </c>
    </row>
    <row r="281" spans="4:9" x14ac:dyDescent="0.2">
      <c r="D281" s="22" t="str">
        <f>tabGliederung[[#This Row],[mandant]]&amp;"x"&amp;tabGliederung[[#This Row],[gliedenr_]]</f>
        <v>1x4915</v>
      </c>
      <c r="E281" s="22" t="str">
        <f>tabGliederung[[#This Row],[text_1]] &amp; " " &amp; tabGliederung[[#This Row],[text_2]]</f>
        <v xml:space="preserve"> </v>
      </c>
      <c r="F281" s="15" t="s">
        <v>993</v>
      </c>
      <c r="G281" s="15" t="s">
        <v>1262</v>
      </c>
      <c r="H281" s="15"/>
      <c r="I281" s="15"/>
    </row>
    <row r="282" spans="4:9" x14ac:dyDescent="0.2">
      <c r="D282" s="22" t="str">
        <f>tabGliederung[[#This Row],[mandant]]&amp;"x"&amp;tabGliederung[[#This Row],[gliedenr_]]</f>
        <v>1x4917</v>
      </c>
      <c r="E282" s="22" t="str">
        <f>tabGliederung[[#This Row],[text_1]] &amp; " " &amp; tabGliederung[[#This Row],[text_2]]</f>
        <v xml:space="preserve"> </v>
      </c>
      <c r="F282" s="15" t="s">
        <v>993</v>
      </c>
      <c r="G282" s="15" t="s">
        <v>1263</v>
      </c>
      <c r="H282" s="15"/>
      <c r="I282" s="15"/>
    </row>
    <row r="283" spans="4:9" x14ac:dyDescent="0.2">
      <c r="D283" s="22" t="str">
        <f>tabGliederung[[#This Row],[mandant]]&amp;"x"&amp;tabGliederung[[#This Row],[gliedenr_]]</f>
        <v>1x4918</v>
      </c>
      <c r="E283" s="22" t="str">
        <f>tabGliederung[[#This Row],[text_1]] &amp; " " &amp; tabGliederung[[#This Row],[text_2]]</f>
        <v xml:space="preserve"> </v>
      </c>
      <c r="F283" s="15" t="s">
        <v>993</v>
      </c>
      <c r="G283" s="15" t="s">
        <v>1264</v>
      </c>
      <c r="H283" s="15"/>
      <c r="I283" s="15"/>
    </row>
    <row r="284" spans="4:9" x14ac:dyDescent="0.2">
      <c r="D284" s="22" t="str">
        <f>tabGliederung[[#This Row],[mandant]]&amp;"x"&amp;tabGliederung[[#This Row],[gliedenr_]]</f>
        <v>1x4919</v>
      </c>
      <c r="E284" s="22" t="str">
        <f>tabGliederung[[#This Row],[text_1]] &amp; " " &amp; tabGliederung[[#This Row],[text_2]]</f>
        <v xml:space="preserve"> </v>
      </c>
      <c r="F284" s="15" t="s">
        <v>993</v>
      </c>
      <c r="G284" s="15" t="s">
        <v>1265</v>
      </c>
      <c r="H284" s="15"/>
      <c r="I284" s="15"/>
    </row>
    <row r="285" spans="4:9" x14ac:dyDescent="0.2">
      <c r="D285" s="22" t="str">
        <f>tabGliederung[[#This Row],[mandant]]&amp;"x"&amp;tabGliederung[[#This Row],[gliedenr_]]</f>
        <v>1x494</v>
      </c>
      <c r="E285" s="22" t="str">
        <f>tabGliederung[[#This Row],[text_1]] &amp; " " &amp; tabGliederung[[#This Row],[text_2]]</f>
        <v>Kr. Vers. N. § 276 Lag f. Dt. I. Ausl. Ber.n.d.La</v>
      </c>
      <c r="F285" s="15" t="s">
        <v>993</v>
      </c>
      <c r="G285" s="15" t="s">
        <v>1266</v>
      </c>
      <c r="H285" s="15" t="s">
        <v>654</v>
      </c>
      <c r="I285" s="15" t="s">
        <v>655</v>
      </c>
    </row>
    <row r="286" spans="4:9" x14ac:dyDescent="0.2">
      <c r="D286" s="22" t="str">
        <f>tabGliederung[[#This Row],[mandant]]&amp;"x"&amp;tabGliederung[[#This Row],[gliedenr_]]</f>
        <v>1x495</v>
      </c>
      <c r="E286" s="22" t="str">
        <f>tabGliederung[[#This Row],[text_1]] &amp; " " &amp; tabGliederung[[#This Row],[text_2]]</f>
        <v xml:space="preserve"> </v>
      </c>
      <c r="F286" s="15" t="s">
        <v>993</v>
      </c>
      <c r="G286" s="15" t="s">
        <v>1267</v>
      </c>
      <c r="H286" s="15"/>
      <c r="I286" s="15"/>
    </row>
    <row r="287" spans="4:9" x14ac:dyDescent="0.2">
      <c r="D287" s="22" t="str">
        <f>tabGliederung[[#This Row],[mandant]]&amp;"x"&amp;tabGliederung[[#This Row],[gliedenr_]]</f>
        <v>1x4951</v>
      </c>
      <c r="E287" s="22" t="str">
        <f>tabGliederung[[#This Row],[text_1]] &amp; " " &amp; tabGliederung[[#This Row],[text_2]]</f>
        <v xml:space="preserve"> </v>
      </c>
      <c r="F287" s="15" t="s">
        <v>993</v>
      </c>
      <c r="G287" s="15" t="s">
        <v>1268</v>
      </c>
      <c r="H287" s="15"/>
      <c r="I287" s="15"/>
    </row>
    <row r="288" spans="4:9" x14ac:dyDescent="0.2">
      <c r="D288" s="22" t="str">
        <f>tabGliederung[[#This Row],[mandant]]&amp;"x"&amp;tabGliederung[[#This Row],[gliedenr_]]</f>
        <v>1x4954</v>
      </c>
      <c r="E288" s="22" t="str">
        <f>tabGliederung[[#This Row],[text_1]] &amp; " " &amp; tabGliederung[[#This Row],[text_2]]</f>
        <v xml:space="preserve"> </v>
      </c>
      <c r="F288" s="15" t="s">
        <v>993</v>
      </c>
      <c r="G288" s="15" t="s">
        <v>1269</v>
      </c>
      <c r="H288" s="15"/>
      <c r="I288" s="15"/>
    </row>
    <row r="289" spans="4:9" x14ac:dyDescent="0.2">
      <c r="D289" s="22" t="str">
        <f>tabGliederung[[#This Row],[mandant]]&amp;"x"&amp;tabGliederung[[#This Row],[gliedenr_]]</f>
        <v>1x4956</v>
      </c>
      <c r="E289" s="22" t="str">
        <f>tabGliederung[[#This Row],[text_1]] &amp; " " &amp; tabGliederung[[#This Row],[text_2]]</f>
        <v xml:space="preserve"> </v>
      </c>
      <c r="F289" s="15" t="s">
        <v>993</v>
      </c>
      <c r="G289" s="15" t="s">
        <v>1270</v>
      </c>
      <c r="H289" s="15"/>
      <c r="I289" s="15"/>
    </row>
    <row r="290" spans="4:9" x14ac:dyDescent="0.2">
      <c r="D290" s="22" t="str">
        <f>tabGliederung[[#This Row],[mandant]]&amp;"x"&amp;tabGliederung[[#This Row],[gliedenr_]]</f>
        <v>1x4958</v>
      </c>
      <c r="E290" s="22" t="str">
        <f>tabGliederung[[#This Row],[text_1]] &amp; " " &amp; tabGliederung[[#This Row],[text_2]]</f>
        <v>sonstiger soz. Angel. -über örtl. Träger -feiwillige Hilfen-</v>
      </c>
      <c r="F290" s="15" t="s">
        <v>993</v>
      </c>
      <c r="G290" s="15" t="s">
        <v>1271</v>
      </c>
      <c r="H290" s="15" t="s">
        <v>656</v>
      </c>
      <c r="I290" s="15" t="s">
        <v>657</v>
      </c>
    </row>
    <row r="291" spans="4:9" x14ac:dyDescent="0.2">
      <c r="D291" s="22" t="str">
        <f>tabGliederung[[#This Row],[mandant]]&amp;"x"&amp;tabGliederung[[#This Row],[gliedenr_]]</f>
        <v>1x4960</v>
      </c>
      <c r="E291" s="22" t="str">
        <f>tabGliederung[[#This Row],[text_1]] &amp; " " &amp; tabGliederung[[#This Row],[text_2]]</f>
        <v xml:space="preserve">Erstattung durch LRA </v>
      </c>
      <c r="F291" s="15" t="s">
        <v>993</v>
      </c>
      <c r="G291" s="15" t="s">
        <v>1272</v>
      </c>
      <c r="H291" s="15" t="s">
        <v>658</v>
      </c>
      <c r="I291" s="15"/>
    </row>
    <row r="292" spans="4:9" x14ac:dyDescent="0.2">
      <c r="D292" s="22" t="str">
        <f>tabGliederung[[#This Row],[mandant]]&amp;"x"&amp;tabGliederung[[#This Row],[gliedenr_]]</f>
        <v>1x4970</v>
      </c>
      <c r="E292" s="22" t="str">
        <f>tabGliederung[[#This Row],[text_1]] &amp; " " &amp; tabGliederung[[#This Row],[text_2]]</f>
        <v xml:space="preserve">Sozialleistungen </v>
      </c>
      <c r="F292" s="15" t="s">
        <v>993</v>
      </c>
      <c r="G292" s="15" t="s">
        <v>1273</v>
      </c>
      <c r="H292" s="15" t="s">
        <v>659</v>
      </c>
      <c r="I292" s="15"/>
    </row>
    <row r="293" spans="4:9" x14ac:dyDescent="0.2">
      <c r="D293" s="22" t="str">
        <f>tabGliederung[[#This Row],[mandant]]&amp;"x"&amp;tabGliederung[[#This Row],[gliedenr_]]</f>
        <v>1x4971</v>
      </c>
      <c r="E293" s="22" t="str">
        <f>tabGliederung[[#This Row],[text_1]] &amp; " " &amp; tabGliederung[[#This Row],[text_2]]</f>
        <v xml:space="preserve">Landesblindenhilfe </v>
      </c>
      <c r="F293" s="15" t="s">
        <v>993</v>
      </c>
      <c r="G293" s="15" t="s">
        <v>1274</v>
      </c>
      <c r="H293" s="15" t="s">
        <v>660</v>
      </c>
      <c r="I293" s="15"/>
    </row>
    <row r="294" spans="4:9" x14ac:dyDescent="0.2">
      <c r="D294" s="22" t="str">
        <f>tabGliederung[[#This Row],[mandant]]&amp;"x"&amp;tabGliederung[[#This Row],[gliedenr_]]</f>
        <v>1x4980</v>
      </c>
      <c r="E294" s="22" t="str">
        <f>tabGliederung[[#This Row],[text_1]] &amp; " " &amp; tabGliederung[[#This Row],[text_2]]</f>
        <v xml:space="preserve">allgemeine Wohlfahrtsmaßnahmen </v>
      </c>
      <c r="F294" s="15" t="s">
        <v>993</v>
      </c>
      <c r="G294" s="15" t="s">
        <v>1275</v>
      </c>
      <c r="H294" s="15" t="s">
        <v>661</v>
      </c>
      <c r="I294" s="15"/>
    </row>
    <row r="295" spans="4:9" x14ac:dyDescent="0.2">
      <c r="D295" s="22" t="str">
        <f>tabGliederung[[#This Row],[mandant]]&amp;"x"&amp;tabGliederung[[#This Row],[gliedenr_]]</f>
        <v>1x4986</v>
      </c>
      <c r="E295" s="22" t="str">
        <f>tabGliederung[[#This Row],[text_1]] &amp; " " &amp; tabGliederung[[#This Row],[text_2]]</f>
        <v>sonstige soz. Angel. -örtl. Träger  -Spenden- und Stiftungsmi.-</v>
      </c>
      <c r="F295" s="15" t="s">
        <v>993</v>
      </c>
      <c r="G295" s="15" t="s">
        <v>1276</v>
      </c>
      <c r="H295" s="15" t="s">
        <v>662</v>
      </c>
      <c r="I295" s="15" t="s">
        <v>663</v>
      </c>
    </row>
    <row r="296" spans="4:9" x14ac:dyDescent="0.2">
      <c r="D296" s="22" t="str">
        <f>tabGliederung[[#This Row],[mandant]]&amp;"x"&amp;tabGliederung[[#This Row],[gliedenr_]]</f>
        <v>1x4988</v>
      </c>
      <c r="E296" s="22" t="str">
        <f>tabGliederung[[#This Row],[text_1]] &amp; " " &amp; tabGliederung[[#This Row],[text_2]]</f>
        <v>sonstige soz. Angel. -örtl. Träger  -Freiwillige Hilfen-</v>
      </c>
      <c r="F296" s="15" t="s">
        <v>993</v>
      </c>
      <c r="G296" s="15" t="s">
        <v>1277</v>
      </c>
      <c r="H296" s="15" t="s">
        <v>662</v>
      </c>
      <c r="I296" s="15" t="s">
        <v>664</v>
      </c>
    </row>
    <row r="297" spans="4:9" x14ac:dyDescent="0.2">
      <c r="D297" s="22" t="str">
        <f>tabGliederung[[#This Row],[mandant]]&amp;"x"&amp;tabGliederung[[#This Row],[gliedenr_]]</f>
        <v>1x4989</v>
      </c>
      <c r="E297" s="22" t="str">
        <f>tabGliederung[[#This Row],[text_1]] &amp; " " &amp; tabGliederung[[#This Row],[text_2]]</f>
        <v>sonstige soz. Angel. -örtl. Träger  -Maßnahmen bei Naturkat.-</v>
      </c>
      <c r="F297" s="15" t="s">
        <v>993</v>
      </c>
      <c r="G297" s="15" t="s">
        <v>1278</v>
      </c>
      <c r="H297" s="15" t="s">
        <v>662</v>
      </c>
      <c r="I297" s="15" t="s">
        <v>665</v>
      </c>
    </row>
    <row r="298" spans="4:9" x14ac:dyDescent="0.2">
      <c r="D298" s="22" t="str">
        <f>tabGliederung[[#This Row],[mandant]]&amp;"x"&amp;tabGliederung[[#This Row],[gliedenr_]]</f>
        <v>1x499</v>
      </c>
      <c r="E298" s="22" t="str">
        <f>tabGliederung[[#This Row],[text_1]] &amp; " " &amp; tabGliederung[[#This Row],[text_2]]</f>
        <v xml:space="preserve">Leistungen nach dem BKGG </v>
      </c>
      <c r="F298" s="15" t="s">
        <v>993</v>
      </c>
      <c r="G298" s="15" t="s">
        <v>1279</v>
      </c>
      <c r="H298" s="15" t="s">
        <v>666</v>
      </c>
      <c r="I298" s="15"/>
    </row>
    <row r="299" spans="4:9" x14ac:dyDescent="0.2">
      <c r="D299" s="22" t="str">
        <f>tabGliederung[[#This Row],[mandant]]&amp;"x"&amp;tabGliederung[[#This Row],[gliedenr_]]</f>
        <v>1x4995</v>
      </c>
      <c r="E299" s="22" t="str">
        <f>tabGliederung[[#This Row],[text_1]] &amp; " " &amp; tabGliederung[[#This Row],[text_2]]</f>
        <v>sonstige soz. Angel. -Bund- Leistungen nach dem BKGG</v>
      </c>
      <c r="F299" s="15" t="s">
        <v>993</v>
      </c>
      <c r="G299" s="15" t="s">
        <v>1280</v>
      </c>
      <c r="H299" s="15" t="s">
        <v>667</v>
      </c>
      <c r="I299" s="15" t="s">
        <v>668</v>
      </c>
    </row>
    <row r="300" spans="4:9" x14ac:dyDescent="0.2">
      <c r="D300" s="22" t="str">
        <f>tabGliederung[[#This Row],[mandant]]&amp;"x"&amp;tabGliederung[[#This Row],[gliedenr_]]</f>
        <v>1x4999</v>
      </c>
      <c r="E300" s="22" t="str">
        <f>tabGliederung[[#This Row],[text_1]] &amp; " " &amp; tabGliederung[[#This Row],[text_2]]</f>
        <v>Leistungen nach dem Bundeskindergeldgesetz</v>
      </c>
      <c r="F300" s="15" t="s">
        <v>993</v>
      </c>
      <c r="G300" s="15" t="s">
        <v>1281</v>
      </c>
      <c r="H300" s="15" t="s">
        <v>506</v>
      </c>
      <c r="I300" s="15" t="s">
        <v>669</v>
      </c>
    </row>
    <row r="301" spans="4:9" x14ac:dyDescent="0.2">
      <c r="D301" s="22" t="str">
        <f>tabGliederung[[#This Row],[mandant]]&amp;"x"&amp;tabGliederung[[#This Row],[gliedenr_]]</f>
        <v>1x5</v>
      </c>
      <c r="E301" s="22" t="str">
        <f>tabGliederung[[#This Row],[text_1]] &amp; " " &amp; tabGliederung[[#This Row],[text_2]]</f>
        <v xml:space="preserve">Gesundheit, Sport, Erholung </v>
      </c>
      <c r="F301" s="15" t="s">
        <v>993</v>
      </c>
      <c r="G301" s="15" t="s">
        <v>1282</v>
      </c>
      <c r="H301" s="15" t="s">
        <v>670</v>
      </c>
      <c r="I301" s="15"/>
    </row>
    <row r="302" spans="4:9" x14ac:dyDescent="0.2">
      <c r="D302" s="22" t="str">
        <f>tabGliederung[[#This Row],[mandant]]&amp;"x"&amp;tabGliederung[[#This Row],[gliedenr_]]</f>
        <v>1x50</v>
      </c>
      <c r="E302" s="22" t="str">
        <f>tabGliederung[[#This Row],[text_1]] &amp; " " &amp; tabGliederung[[#This Row],[text_2]]</f>
        <v xml:space="preserve">Gesundheitsverwaltung Gesundheitsämter </v>
      </c>
      <c r="F302" s="15" t="s">
        <v>993</v>
      </c>
      <c r="G302" s="15" t="s">
        <v>1283</v>
      </c>
      <c r="H302" s="15" t="s">
        <v>671</v>
      </c>
      <c r="I302" s="15"/>
    </row>
    <row r="303" spans="4:9" x14ac:dyDescent="0.2">
      <c r="D303" s="22" t="str">
        <f>tabGliederung[[#This Row],[mandant]]&amp;"x"&amp;tabGliederung[[#This Row],[gliedenr_]]</f>
        <v>1x5000</v>
      </c>
      <c r="E303" s="22" t="str">
        <f>tabGliederung[[#This Row],[text_1]] &amp; " " &amp; tabGliederung[[#This Row],[text_2]]</f>
        <v>Gesundheitsverwaltung, Gesundheitsämter</v>
      </c>
      <c r="F303" s="15" t="s">
        <v>993</v>
      </c>
      <c r="G303" s="15" t="s">
        <v>1284</v>
      </c>
      <c r="H303" s="15" t="s">
        <v>672</v>
      </c>
      <c r="I303" s="15" t="s">
        <v>673</v>
      </c>
    </row>
    <row r="304" spans="4:9" x14ac:dyDescent="0.2">
      <c r="D304" s="22" t="str">
        <f>tabGliederung[[#This Row],[mandant]]&amp;"x"&amp;tabGliederung[[#This Row],[gliedenr_]]</f>
        <v>1x51</v>
      </c>
      <c r="E304" s="22" t="str">
        <f>tabGliederung[[#This Row],[text_1]] &amp; " " &amp; tabGliederung[[#This Row],[text_2]]</f>
        <v xml:space="preserve">Krankenhäuser </v>
      </c>
      <c r="F304" s="15" t="s">
        <v>993</v>
      </c>
      <c r="G304" s="15" t="s">
        <v>1285</v>
      </c>
      <c r="H304" s="15" t="s">
        <v>674</v>
      </c>
      <c r="I304" s="15"/>
    </row>
    <row r="305" spans="4:9" x14ac:dyDescent="0.2">
      <c r="D305" s="22" t="str">
        <f>tabGliederung[[#This Row],[mandant]]&amp;"x"&amp;tabGliederung[[#This Row],[gliedenr_]]</f>
        <v>1x54</v>
      </c>
      <c r="E305" s="22" t="str">
        <f>tabGliederung[[#This Row],[text_1]] &amp; " " &amp; tabGliederung[[#This Row],[text_2]]</f>
        <v>sonstiger Einrichtungen und Maßnahmen der Gesundheitspflege</v>
      </c>
      <c r="F305" s="15" t="s">
        <v>993</v>
      </c>
      <c r="G305" s="15" t="s">
        <v>1286</v>
      </c>
      <c r="H305" s="15" t="s">
        <v>675</v>
      </c>
      <c r="I305" s="15" t="s">
        <v>676</v>
      </c>
    </row>
    <row r="306" spans="4:9" x14ac:dyDescent="0.2">
      <c r="D306" s="22" t="str">
        <f>tabGliederung[[#This Row],[mandant]]&amp;"x"&amp;tabGliederung[[#This Row],[gliedenr_]]</f>
        <v>1x541</v>
      </c>
      <c r="E306" s="22" t="str">
        <f>tabGliederung[[#This Row],[text_1]] &amp; " " &amp; tabGliederung[[#This Row],[text_2]]</f>
        <v xml:space="preserve">Rettungsdienst </v>
      </c>
      <c r="F306" s="15" t="s">
        <v>993</v>
      </c>
      <c r="G306" s="15" t="s">
        <v>1287</v>
      </c>
      <c r="H306" s="15" t="s">
        <v>677</v>
      </c>
      <c r="I306" s="15"/>
    </row>
    <row r="307" spans="4:9" x14ac:dyDescent="0.2">
      <c r="D307" s="22" t="str">
        <f>tabGliederung[[#This Row],[mandant]]&amp;"x"&amp;tabGliederung[[#This Row],[gliedenr_]]</f>
        <v>1x5410</v>
      </c>
      <c r="E307" s="22" t="str">
        <f>tabGliederung[[#This Row],[text_1]] &amp; " " &amp; tabGliederung[[#This Row],[text_2]]</f>
        <v xml:space="preserve">Rettungsdienst </v>
      </c>
      <c r="F307" s="15" t="s">
        <v>993</v>
      </c>
      <c r="G307" s="15" t="s">
        <v>1288</v>
      </c>
      <c r="H307" s="15" t="s">
        <v>677</v>
      </c>
      <c r="I307" s="15"/>
    </row>
    <row r="308" spans="4:9" x14ac:dyDescent="0.2">
      <c r="D308" s="22" t="str">
        <f>tabGliederung[[#This Row],[mandant]]&amp;"x"&amp;tabGliederung[[#This Row],[gliedenr_]]</f>
        <v>1x542</v>
      </c>
      <c r="E308" s="22" t="str">
        <f>tabGliederung[[#This Row],[text_1]] &amp; " " &amp; tabGliederung[[#This Row],[text_2]]</f>
        <v>Förd. V. Trägern d. Gesund- Heitspflege, Hebammen</v>
      </c>
      <c r="F308" s="15" t="s">
        <v>993</v>
      </c>
      <c r="G308" s="15" t="s">
        <v>1289</v>
      </c>
      <c r="H308" s="15" t="s">
        <v>678</v>
      </c>
      <c r="I308" s="15" t="s">
        <v>679</v>
      </c>
    </row>
    <row r="309" spans="4:9" x14ac:dyDescent="0.2">
      <c r="D309" s="22" t="str">
        <f>tabGliederung[[#This Row],[mandant]]&amp;"x"&amp;tabGliederung[[#This Row],[gliedenr_]]</f>
        <v>1x543</v>
      </c>
      <c r="E309" s="22" t="str">
        <f>tabGliederung[[#This Row],[text_1]] &amp; " " &amp; tabGliederung[[#This Row],[text_2]]</f>
        <v xml:space="preserve"> </v>
      </c>
      <c r="F309" s="15" t="s">
        <v>993</v>
      </c>
      <c r="G309" s="15" t="s">
        <v>1290</v>
      </c>
      <c r="H309" s="15"/>
      <c r="I309" s="15"/>
    </row>
    <row r="310" spans="4:9" x14ac:dyDescent="0.2">
      <c r="D310" s="22" t="str">
        <f>tabGliederung[[#This Row],[mandant]]&amp;"x"&amp;tabGliederung[[#This Row],[gliedenr_]]</f>
        <v>1x544</v>
      </c>
      <c r="E310" s="22" t="str">
        <f>tabGliederung[[#This Row],[text_1]] &amp; " " &amp; tabGliederung[[#This Row],[text_2]]</f>
        <v xml:space="preserve"> </v>
      </c>
      <c r="F310" s="15" t="s">
        <v>993</v>
      </c>
      <c r="G310" s="15" t="s">
        <v>1291</v>
      </c>
      <c r="H310" s="15"/>
      <c r="I310" s="15"/>
    </row>
    <row r="311" spans="4:9" x14ac:dyDescent="0.2">
      <c r="D311" s="22" t="str">
        <f>tabGliederung[[#This Row],[mandant]]&amp;"x"&amp;tabGliederung[[#This Row],[gliedenr_]]</f>
        <v>1x545</v>
      </c>
      <c r="E311" s="22" t="str">
        <f>tabGliederung[[#This Row],[text_1]] &amp; " " &amp; tabGliederung[[#This Row],[text_2]]</f>
        <v>bakteriologische und chemische Untersuchungsanstalten</v>
      </c>
      <c r="F311" s="15" t="s">
        <v>993</v>
      </c>
      <c r="G311" s="15" t="s">
        <v>1292</v>
      </c>
      <c r="H311" s="15" t="s">
        <v>680</v>
      </c>
      <c r="I311" s="15" t="s">
        <v>681</v>
      </c>
    </row>
    <row r="312" spans="4:9" x14ac:dyDescent="0.2">
      <c r="D312" s="22" t="str">
        <f>tabGliederung[[#This Row],[mandant]]&amp;"x"&amp;tabGliederung[[#This Row],[gliedenr_]]</f>
        <v>1x546</v>
      </c>
      <c r="E312" s="22" t="str">
        <f>tabGliederung[[#This Row],[text_1]] &amp; " " &amp; tabGliederung[[#This Row],[text_2]]</f>
        <v xml:space="preserve">Veterinärämter und Fleischbeschau </v>
      </c>
      <c r="F312" s="15" t="s">
        <v>993</v>
      </c>
      <c r="G312" s="15" t="s">
        <v>1293</v>
      </c>
      <c r="H312" s="15" t="s">
        <v>682</v>
      </c>
      <c r="I312" s="15"/>
    </row>
    <row r="313" spans="4:9" x14ac:dyDescent="0.2">
      <c r="D313" s="22" t="str">
        <f>tabGliederung[[#This Row],[mandant]]&amp;"x"&amp;tabGliederung[[#This Row],[gliedenr_]]</f>
        <v>1x547</v>
      </c>
      <c r="E313" s="22" t="str">
        <f>tabGliederung[[#This Row],[text_1]] &amp; " " &amp; tabGliederung[[#This Row],[text_2]]</f>
        <v>sonstiger Einrichtungen und Maßnahmen der Gesundheitspflege</v>
      </c>
      <c r="F313" s="15" t="s">
        <v>993</v>
      </c>
      <c r="G313" s="15" t="s">
        <v>1294</v>
      </c>
      <c r="H313" s="15" t="s">
        <v>675</v>
      </c>
      <c r="I313" s="15" t="s">
        <v>676</v>
      </c>
    </row>
    <row r="314" spans="4:9" x14ac:dyDescent="0.2">
      <c r="D314" s="22" t="str">
        <f>tabGliederung[[#This Row],[mandant]]&amp;"x"&amp;tabGliederung[[#This Row],[gliedenr_]]</f>
        <v>1x55</v>
      </c>
      <c r="E314" s="22" t="str">
        <f>tabGliederung[[#This Row],[text_1]] &amp; " " &amp; tabGliederung[[#This Row],[text_2]]</f>
        <v xml:space="preserve">Förderung des Sports </v>
      </c>
      <c r="F314" s="15" t="s">
        <v>993</v>
      </c>
      <c r="G314" s="15" t="s">
        <v>1295</v>
      </c>
      <c r="H314" s="15" t="s">
        <v>683</v>
      </c>
      <c r="I314" s="15"/>
    </row>
    <row r="315" spans="4:9" x14ac:dyDescent="0.2">
      <c r="D315" s="22" t="str">
        <f>tabGliederung[[#This Row],[mandant]]&amp;"x"&amp;tabGliederung[[#This Row],[gliedenr_]]</f>
        <v>1x5500</v>
      </c>
      <c r="E315" s="22" t="str">
        <f>tabGliederung[[#This Row],[text_1]] &amp; " " &amp; tabGliederung[[#This Row],[text_2]]</f>
        <v xml:space="preserve">Förderung des Sports </v>
      </c>
      <c r="F315" s="15" t="s">
        <v>993</v>
      </c>
      <c r="G315" s="15" t="s">
        <v>1296</v>
      </c>
      <c r="H315" s="15" t="s">
        <v>683</v>
      </c>
      <c r="I315" s="15"/>
    </row>
    <row r="316" spans="4:9" x14ac:dyDescent="0.2">
      <c r="D316" s="22" t="str">
        <f>tabGliederung[[#This Row],[mandant]]&amp;"x"&amp;tabGliederung[[#This Row],[gliedenr_]]</f>
        <v>1x56</v>
      </c>
      <c r="E316" s="22" t="str">
        <f>tabGliederung[[#This Row],[text_1]] &amp; " " &amp; tabGliederung[[#This Row],[text_2]]</f>
        <v xml:space="preserve">Eigene Sportstätten </v>
      </c>
      <c r="F316" s="15" t="s">
        <v>993</v>
      </c>
      <c r="G316" s="15" t="s">
        <v>1297</v>
      </c>
      <c r="H316" s="15" t="s">
        <v>684</v>
      </c>
      <c r="I316" s="15"/>
    </row>
    <row r="317" spans="4:9" x14ac:dyDescent="0.2">
      <c r="D317" s="22" t="str">
        <f>tabGliederung[[#This Row],[mandant]]&amp;"x"&amp;tabGliederung[[#This Row],[gliedenr_]]</f>
        <v>1x561</v>
      </c>
      <c r="E317" s="22" t="str">
        <f>tabGliederung[[#This Row],[text_1]] &amp; " " &amp; tabGliederung[[#This Row],[text_2]]</f>
        <v xml:space="preserve">Sporthallen </v>
      </c>
      <c r="F317" s="15" t="s">
        <v>993</v>
      </c>
      <c r="G317" s="15" t="s">
        <v>1298</v>
      </c>
      <c r="H317" s="15" t="s">
        <v>685</v>
      </c>
      <c r="I317" s="15"/>
    </row>
    <row r="318" spans="4:9" x14ac:dyDescent="0.2">
      <c r="D318" s="22" t="str">
        <f>tabGliederung[[#This Row],[mandant]]&amp;"x"&amp;tabGliederung[[#This Row],[gliedenr_]]</f>
        <v>1x5610</v>
      </c>
      <c r="E318" s="22" t="str">
        <f>tabGliederung[[#This Row],[text_1]] &amp; " " &amp; tabGliederung[[#This Row],[text_2]]</f>
        <v xml:space="preserve">Sporthallen Bad Rappenau </v>
      </c>
      <c r="F318" s="15" t="s">
        <v>993</v>
      </c>
      <c r="G318" s="15" t="s">
        <v>1299</v>
      </c>
      <c r="H318" s="15" t="s">
        <v>686</v>
      </c>
      <c r="I318" s="15"/>
    </row>
    <row r="319" spans="4:9" x14ac:dyDescent="0.2">
      <c r="D319" s="22" t="str">
        <f>tabGliederung[[#This Row],[mandant]]&amp;"x"&amp;tabGliederung[[#This Row],[gliedenr_]]</f>
        <v>1x5611</v>
      </c>
      <c r="E319" s="22" t="str">
        <f>tabGliederung[[#This Row],[text_1]] &amp; " " &amp; tabGliederung[[#This Row],[text_2]]</f>
        <v xml:space="preserve">Sporthalle Babstadt </v>
      </c>
      <c r="F319" s="15" t="s">
        <v>993</v>
      </c>
      <c r="G319" s="15" t="s">
        <v>1300</v>
      </c>
      <c r="H319" s="15" t="s">
        <v>687</v>
      </c>
      <c r="I319" s="15"/>
    </row>
    <row r="320" spans="4:9" x14ac:dyDescent="0.2">
      <c r="D320" s="22" t="str">
        <f>tabGliederung[[#This Row],[mandant]]&amp;"x"&amp;tabGliederung[[#This Row],[gliedenr_]]</f>
        <v>1x5612</v>
      </c>
      <c r="E320" s="22" t="str">
        <f>tabGliederung[[#This Row],[text_1]] &amp; " " &amp; tabGliederung[[#This Row],[text_2]]</f>
        <v xml:space="preserve">Sporthalle Bonfeld </v>
      </c>
      <c r="F320" s="15" t="s">
        <v>993</v>
      </c>
      <c r="G320" s="15" t="s">
        <v>1301</v>
      </c>
      <c r="H320" s="15" t="s">
        <v>688</v>
      </c>
      <c r="I320" s="15"/>
    </row>
    <row r="321" spans="4:9" x14ac:dyDescent="0.2">
      <c r="D321" s="22" t="str">
        <f>tabGliederung[[#This Row],[mandant]]&amp;"x"&amp;tabGliederung[[#This Row],[gliedenr_]]</f>
        <v>1x5613</v>
      </c>
      <c r="E321" s="22" t="str">
        <f>tabGliederung[[#This Row],[text_1]] &amp; " " &amp; tabGliederung[[#This Row],[text_2]]</f>
        <v xml:space="preserve">Sporthalle Fürfeld </v>
      </c>
      <c r="F321" s="15" t="s">
        <v>993</v>
      </c>
      <c r="G321" s="15" t="s">
        <v>1302</v>
      </c>
      <c r="H321" s="15" t="s">
        <v>689</v>
      </c>
      <c r="I321" s="15"/>
    </row>
    <row r="322" spans="4:9" x14ac:dyDescent="0.2">
      <c r="D322" s="22" t="str">
        <f>tabGliederung[[#This Row],[mandant]]&amp;"x"&amp;tabGliederung[[#This Row],[gliedenr_]]</f>
        <v>1x5614</v>
      </c>
      <c r="E322" s="22" t="str">
        <f>tabGliederung[[#This Row],[text_1]] &amp; " " &amp; tabGliederung[[#This Row],[text_2]]</f>
        <v xml:space="preserve">Sporthalle Grombach </v>
      </c>
      <c r="F322" s="15" t="s">
        <v>993</v>
      </c>
      <c r="G322" s="15" t="s">
        <v>1303</v>
      </c>
      <c r="H322" s="15" t="s">
        <v>690</v>
      </c>
      <c r="I322" s="15"/>
    </row>
    <row r="323" spans="4:9" x14ac:dyDescent="0.2">
      <c r="D323" s="22" t="str">
        <f>tabGliederung[[#This Row],[mandant]]&amp;"x"&amp;tabGliederung[[#This Row],[gliedenr_]]</f>
        <v>1x5615</v>
      </c>
      <c r="E323" s="22" t="str">
        <f>tabGliederung[[#This Row],[text_1]] &amp; " " &amp; tabGliederung[[#This Row],[text_2]]</f>
        <v xml:space="preserve">Sporthalle  Heinsheim </v>
      </c>
      <c r="F323" s="15" t="s">
        <v>993</v>
      </c>
      <c r="G323" s="15" t="s">
        <v>1304</v>
      </c>
      <c r="H323" s="15" t="s">
        <v>691</v>
      </c>
      <c r="I323" s="15"/>
    </row>
    <row r="324" spans="4:9" x14ac:dyDescent="0.2">
      <c r="D324" s="22" t="str">
        <f>tabGliederung[[#This Row],[mandant]]&amp;"x"&amp;tabGliederung[[#This Row],[gliedenr_]]</f>
        <v>1x5616</v>
      </c>
      <c r="E324" s="22" t="str">
        <f>tabGliederung[[#This Row],[text_1]] &amp; " " &amp; tabGliederung[[#This Row],[text_2]]</f>
        <v xml:space="preserve">Sporthalle Obergimpern </v>
      </c>
      <c r="F324" s="15" t="s">
        <v>993</v>
      </c>
      <c r="G324" s="15" t="s">
        <v>1305</v>
      </c>
      <c r="H324" s="15" t="s">
        <v>692</v>
      </c>
      <c r="I324" s="15"/>
    </row>
    <row r="325" spans="4:9" x14ac:dyDescent="0.2">
      <c r="D325" s="22" t="str">
        <f>tabGliederung[[#This Row],[mandant]]&amp;"x"&amp;tabGliederung[[#This Row],[gliedenr_]]</f>
        <v>1x5617</v>
      </c>
      <c r="E325" s="22" t="str">
        <f>tabGliederung[[#This Row],[text_1]] &amp; " " &amp; tabGliederung[[#This Row],[text_2]]</f>
        <v xml:space="preserve">Sporthalle Treschklingen </v>
      </c>
      <c r="F325" s="15" t="s">
        <v>993</v>
      </c>
      <c r="G325" s="15" t="s">
        <v>1306</v>
      </c>
      <c r="H325" s="15" t="s">
        <v>693</v>
      </c>
      <c r="I325" s="15"/>
    </row>
    <row r="326" spans="4:9" x14ac:dyDescent="0.2">
      <c r="D326" s="22" t="str">
        <f>tabGliederung[[#This Row],[mandant]]&amp;"x"&amp;tabGliederung[[#This Row],[gliedenr_]]</f>
        <v>1x5619</v>
      </c>
      <c r="E326" s="22" t="str">
        <f>tabGliederung[[#This Row],[text_1]] &amp; " " &amp; tabGliederung[[#This Row],[text_2]]</f>
        <v xml:space="preserve">Sporthalle Zimmerhof </v>
      </c>
      <c r="F326" s="15" t="s">
        <v>993</v>
      </c>
      <c r="G326" s="15" t="s">
        <v>1307</v>
      </c>
      <c r="H326" s="15" t="s">
        <v>694</v>
      </c>
      <c r="I326" s="15"/>
    </row>
    <row r="327" spans="4:9" x14ac:dyDescent="0.2">
      <c r="D327" s="22" t="str">
        <f>tabGliederung[[#This Row],[mandant]]&amp;"x"&amp;tabGliederung[[#This Row],[gliedenr_]]</f>
        <v>1x562</v>
      </c>
      <c r="E327" s="22" t="str">
        <f>tabGliederung[[#This Row],[text_1]] &amp; " " &amp; tabGliederung[[#This Row],[text_2]]</f>
        <v xml:space="preserve">Stadien und Sportplätze </v>
      </c>
      <c r="F327" s="15" t="s">
        <v>993</v>
      </c>
      <c r="G327" s="15" t="s">
        <v>1308</v>
      </c>
      <c r="H327" s="15" t="s">
        <v>695</v>
      </c>
      <c r="I327" s="15"/>
    </row>
    <row r="328" spans="4:9" x14ac:dyDescent="0.2">
      <c r="D328" s="22" t="str">
        <f>tabGliederung[[#This Row],[mandant]]&amp;"x"&amp;tabGliederung[[#This Row],[gliedenr_]]</f>
        <v>1x5620</v>
      </c>
      <c r="E328" s="22" t="str">
        <f>tabGliederung[[#This Row],[text_1]] &amp; " " &amp; tabGliederung[[#This Row],[text_2]]</f>
        <v xml:space="preserve">Waldstadion Bad Rappenau </v>
      </c>
      <c r="F328" s="15" t="s">
        <v>993</v>
      </c>
      <c r="G328" s="15" t="s">
        <v>1309</v>
      </c>
      <c r="H328" s="15" t="s">
        <v>696</v>
      </c>
      <c r="I328" s="15"/>
    </row>
    <row r="329" spans="4:9" x14ac:dyDescent="0.2">
      <c r="D329" s="22" t="str">
        <f>tabGliederung[[#This Row],[mandant]]&amp;"x"&amp;tabGliederung[[#This Row],[gliedenr_]]</f>
        <v>1x5621</v>
      </c>
      <c r="E329" s="22" t="str">
        <f>tabGliederung[[#This Row],[text_1]] &amp; " " &amp; tabGliederung[[#This Row],[text_2]]</f>
        <v xml:space="preserve">Sportplatz Babstadt </v>
      </c>
      <c r="F329" s="15" t="s">
        <v>993</v>
      </c>
      <c r="G329" s="15" t="s">
        <v>1310</v>
      </c>
      <c r="H329" s="15" t="s">
        <v>697</v>
      </c>
      <c r="I329" s="15"/>
    </row>
    <row r="330" spans="4:9" x14ac:dyDescent="0.2">
      <c r="D330" s="22" t="str">
        <f>tabGliederung[[#This Row],[mandant]]&amp;"x"&amp;tabGliederung[[#This Row],[gliedenr_]]</f>
        <v>1x5622</v>
      </c>
      <c r="E330" s="22" t="str">
        <f>tabGliederung[[#This Row],[text_1]] &amp; " " &amp; tabGliederung[[#This Row],[text_2]]</f>
        <v xml:space="preserve">Sportplatz Bonfeld </v>
      </c>
      <c r="F330" s="15" t="s">
        <v>993</v>
      </c>
      <c r="G330" s="15" t="s">
        <v>1311</v>
      </c>
      <c r="H330" s="15" t="s">
        <v>698</v>
      </c>
      <c r="I330" s="15"/>
    </row>
    <row r="331" spans="4:9" x14ac:dyDescent="0.2">
      <c r="D331" s="22" t="str">
        <f>tabGliederung[[#This Row],[mandant]]&amp;"x"&amp;tabGliederung[[#This Row],[gliedenr_]]</f>
        <v>1x5623</v>
      </c>
      <c r="E331" s="22" t="str">
        <f>tabGliederung[[#This Row],[text_1]] &amp; " " &amp; tabGliederung[[#This Row],[text_2]]</f>
        <v xml:space="preserve">Sportplatz Fürfeld </v>
      </c>
      <c r="F331" s="15" t="s">
        <v>993</v>
      </c>
      <c r="G331" s="15" t="s">
        <v>1312</v>
      </c>
      <c r="H331" s="15" t="s">
        <v>699</v>
      </c>
      <c r="I331" s="15"/>
    </row>
    <row r="332" spans="4:9" x14ac:dyDescent="0.2">
      <c r="D332" s="22" t="str">
        <f>tabGliederung[[#This Row],[mandant]]&amp;"x"&amp;tabGliederung[[#This Row],[gliedenr_]]</f>
        <v>1x5624</v>
      </c>
      <c r="E332" s="22" t="str">
        <f>tabGliederung[[#This Row],[text_1]] &amp; " " &amp; tabGliederung[[#This Row],[text_2]]</f>
        <v xml:space="preserve">Sportplatz Grombach </v>
      </c>
      <c r="F332" s="15" t="s">
        <v>993</v>
      </c>
      <c r="G332" s="15" t="s">
        <v>1313</v>
      </c>
      <c r="H332" s="15" t="s">
        <v>700</v>
      </c>
      <c r="I332" s="15"/>
    </row>
    <row r="333" spans="4:9" x14ac:dyDescent="0.2">
      <c r="D333" s="22" t="str">
        <f>tabGliederung[[#This Row],[mandant]]&amp;"x"&amp;tabGliederung[[#This Row],[gliedenr_]]</f>
        <v>1x5625</v>
      </c>
      <c r="E333" s="22" t="str">
        <f>tabGliederung[[#This Row],[text_1]] &amp; " " &amp; tabGliederung[[#This Row],[text_2]]</f>
        <v xml:space="preserve">Sportplatz Heinsheim </v>
      </c>
      <c r="F333" s="15" t="s">
        <v>993</v>
      </c>
      <c r="G333" s="15" t="s">
        <v>1314</v>
      </c>
      <c r="H333" s="15" t="s">
        <v>701</v>
      </c>
      <c r="I333" s="15"/>
    </row>
    <row r="334" spans="4:9" x14ac:dyDescent="0.2">
      <c r="D334" s="22" t="str">
        <f>tabGliederung[[#This Row],[mandant]]&amp;"x"&amp;tabGliederung[[#This Row],[gliedenr_]]</f>
        <v>1x5626</v>
      </c>
      <c r="E334" s="22" t="str">
        <f>tabGliederung[[#This Row],[text_1]] &amp; " " &amp; tabGliederung[[#This Row],[text_2]]</f>
        <v xml:space="preserve">Sportplatz Obergimpern </v>
      </c>
      <c r="F334" s="15" t="s">
        <v>993</v>
      </c>
      <c r="G334" s="15" t="s">
        <v>1315</v>
      </c>
      <c r="H334" s="15" t="s">
        <v>702</v>
      </c>
      <c r="I334" s="15"/>
    </row>
    <row r="335" spans="4:9" x14ac:dyDescent="0.2">
      <c r="D335" s="22" t="str">
        <f>tabGliederung[[#This Row],[mandant]]&amp;"x"&amp;tabGliederung[[#This Row],[gliedenr_]]</f>
        <v>1x5627</v>
      </c>
      <c r="E335" s="22" t="str">
        <f>tabGliederung[[#This Row],[text_1]] &amp; " " &amp; tabGliederung[[#This Row],[text_2]]</f>
        <v xml:space="preserve">Sportplatz Treschklingen </v>
      </c>
      <c r="F335" s="15" t="s">
        <v>993</v>
      </c>
      <c r="G335" s="15" t="s">
        <v>1316</v>
      </c>
      <c r="H335" s="15" t="s">
        <v>703</v>
      </c>
      <c r="I335" s="15"/>
    </row>
    <row r="336" spans="4:9" x14ac:dyDescent="0.2">
      <c r="D336" s="22" t="str">
        <f>tabGliederung[[#This Row],[mandant]]&amp;"x"&amp;tabGliederung[[#This Row],[gliedenr_]]</f>
        <v>1x5628</v>
      </c>
      <c r="E336" s="22" t="str">
        <f>tabGliederung[[#This Row],[text_1]] &amp; " " &amp; tabGliederung[[#This Row],[text_2]]</f>
        <v xml:space="preserve">Bolzplatz Wollenberg </v>
      </c>
      <c r="F336" s="15" t="s">
        <v>993</v>
      </c>
      <c r="G336" s="15" t="s">
        <v>1317</v>
      </c>
      <c r="H336" s="15" t="s">
        <v>704</v>
      </c>
      <c r="I336" s="15"/>
    </row>
    <row r="337" spans="4:9" x14ac:dyDescent="0.2">
      <c r="D337" s="22" t="str">
        <f>tabGliederung[[#This Row],[mandant]]&amp;"x"&amp;tabGliederung[[#This Row],[gliedenr_]]</f>
        <v>1x57</v>
      </c>
      <c r="E337" s="22" t="str">
        <f>tabGliederung[[#This Row],[text_1]] &amp; " " &amp; tabGliederung[[#This Row],[text_2]]</f>
        <v xml:space="preserve">Badeanstalten </v>
      </c>
      <c r="F337" s="15" t="s">
        <v>993</v>
      </c>
      <c r="G337" s="15" t="s">
        <v>1318</v>
      </c>
      <c r="H337" s="15" t="s">
        <v>705</v>
      </c>
      <c r="I337" s="15"/>
    </row>
    <row r="338" spans="4:9" x14ac:dyDescent="0.2">
      <c r="D338" s="22" t="str">
        <f>tabGliederung[[#This Row],[mandant]]&amp;"x"&amp;tabGliederung[[#This Row],[gliedenr_]]</f>
        <v>1x571</v>
      </c>
      <c r="E338" s="22" t="str">
        <f>tabGliederung[[#This Row],[text_1]] &amp; " " &amp; tabGliederung[[#This Row],[text_2]]</f>
        <v xml:space="preserve">Freibäder </v>
      </c>
      <c r="F338" s="15" t="s">
        <v>993</v>
      </c>
      <c r="G338" s="15" t="s">
        <v>1319</v>
      </c>
      <c r="H338" s="15" t="s">
        <v>706</v>
      </c>
      <c r="I338" s="15"/>
    </row>
    <row r="339" spans="4:9" x14ac:dyDescent="0.2">
      <c r="D339" s="22" t="str">
        <f>tabGliederung[[#This Row],[mandant]]&amp;"x"&amp;tabGliederung[[#This Row],[gliedenr_]]</f>
        <v>1x572</v>
      </c>
      <c r="E339" s="22" t="str">
        <f>tabGliederung[[#This Row],[text_1]] &amp; " " &amp; tabGliederung[[#This Row],[text_2]]</f>
        <v xml:space="preserve">Hallenbäder </v>
      </c>
      <c r="F339" s="15" t="s">
        <v>993</v>
      </c>
      <c r="G339" s="15" t="s">
        <v>1320</v>
      </c>
      <c r="H339" s="15" t="s">
        <v>707</v>
      </c>
      <c r="I339" s="15"/>
    </row>
    <row r="340" spans="4:9" x14ac:dyDescent="0.2">
      <c r="D340" s="22" t="str">
        <f>tabGliederung[[#This Row],[mandant]]&amp;"x"&amp;tabGliederung[[#This Row],[gliedenr_]]</f>
        <v>1x5720</v>
      </c>
      <c r="E340" s="22" t="str">
        <f>tabGliederung[[#This Row],[text_1]] &amp; " " &amp; tabGliederung[[#This Row],[text_2]]</f>
        <v xml:space="preserve">Bewegungsbad Obergimpern </v>
      </c>
      <c r="F340" s="15" t="s">
        <v>993</v>
      </c>
      <c r="G340" s="15" t="s">
        <v>1321</v>
      </c>
      <c r="H340" s="15" t="s">
        <v>708</v>
      </c>
      <c r="I340" s="15"/>
    </row>
    <row r="341" spans="4:9" x14ac:dyDescent="0.2">
      <c r="D341" s="22" t="str">
        <f>tabGliederung[[#This Row],[mandant]]&amp;"x"&amp;tabGliederung[[#This Row],[gliedenr_]]</f>
        <v>1x58</v>
      </c>
      <c r="E341" s="22" t="str">
        <f>tabGliederung[[#This Row],[text_1]] &amp; " " &amp; tabGliederung[[#This Row],[text_2]]</f>
        <v xml:space="preserve">Park- und Gartenanlagen </v>
      </c>
      <c r="F341" s="15" t="s">
        <v>993</v>
      </c>
      <c r="G341" s="15" t="s">
        <v>1322</v>
      </c>
      <c r="H341" s="15" t="s">
        <v>709</v>
      </c>
      <c r="I341" s="15"/>
    </row>
    <row r="342" spans="4:9" x14ac:dyDescent="0.2">
      <c r="D342" s="22" t="str">
        <f>tabGliederung[[#This Row],[mandant]]&amp;"x"&amp;tabGliederung[[#This Row],[gliedenr_]]</f>
        <v>1x5800</v>
      </c>
      <c r="E342" s="22" t="str">
        <f>tabGliederung[[#This Row],[text_1]] &amp; " " &amp; tabGliederung[[#This Row],[text_2]]</f>
        <v xml:space="preserve">Park- und Gartenanlagen </v>
      </c>
      <c r="F342" s="15" t="s">
        <v>993</v>
      </c>
      <c r="G342" s="15" t="s">
        <v>1323</v>
      </c>
      <c r="H342" s="15" t="s">
        <v>709</v>
      </c>
      <c r="I342" s="15"/>
    </row>
    <row r="343" spans="4:9" x14ac:dyDescent="0.2">
      <c r="D343" s="22" t="str">
        <f>tabGliederung[[#This Row],[mandant]]&amp;"x"&amp;tabGliederung[[#This Row],[gliedenr_]]</f>
        <v>1x59</v>
      </c>
      <c r="E343" s="22" t="str">
        <f>tabGliederung[[#This Row],[text_1]] &amp; " " &amp; tabGliederung[[#This Row],[text_2]]</f>
        <v xml:space="preserve">sonstige Erholungseinrichtungen </v>
      </c>
      <c r="F343" s="15" t="s">
        <v>993</v>
      </c>
      <c r="G343" s="15" t="s">
        <v>1324</v>
      </c>
      <c r="H343" s="15" t="s">
        <v>710</v>
      </c>
      <c r="I343" s="15"/>
    </row>
    <row r="344" spans="4:9" x14ac:dyDescent="0.2">
      <c r="D344" s="22" t="str">
        <f>tabGliederung[[#This Row],[mandant]]&amp;"x"&amp;tabGliederung[[#This Row],[gliedenr_]]</f>
        <v>1x5910</v>
      </c>
      <c r="E344" s="22" t="str">
        <f>tabGliederung[[#This Row],[text_1]] &amp; " " &amp; tabGliederung[[#This Row],[text_2]]</f>
        <v xml:space="preserve">Unterhaltung Gradierwerk </v>
      </c>
      <c r="F344" s="15" t="s">
        <v>993</v>
      </c>
      <c r="G344" s="15" t="s">
        <v>1325</v>
      </c>
      <c r="H344" s="15" t="s">
        <v>711</v>
      </c>
      <c r="I344" s="15"/>
    </row>
    <row r="345" spans="4:9" x14ac:dyDescent="0.2">
      <c r="D345" s="22" t="str">
        <f>tabGliederung[[#This Row],[mandant]]&amp;"x"&amp;tabGliederung[[#This Row],[gliedenr_]]</f>
        <v>1x6</v>
      </c>
      <c r="E345" s="22" t="str">
        <f>tabGliederung[[#This Row],[text_1]] &amp; " " &amp; tabGliederung[[#This Row],[text_2]]</f>
        <v xml:space="preserve">Bau- und Wohnungswesen, Verkehr </v>
      </c>
      <c r="F345" s="15" t="s">
        <v>993</v>
      </c>
      <c r="G345" s="15" t="s">
        <v>1326</v>
      </c>
      <c r="H345" s="15" t="s">
        <v>712</v>
      </c>
      <c r="I345" s="15"/>
    </row>
    <row r="346" spans="4:9" x14ac:dyDescent="0.2">
      <c r="D346" s="22" t="str">
        <f>tabGliederung[[#This Row],[mandant]]&amp;"x"&amp;tabGliederung[[#This Row],[gliedenr_]]</f>
        <v>1x60</v>
      </c>
      <c r="E346" s="22" t="str">
        <f>tabGliederung[[#This Row],[text_1]] &amp; " " &amp; tabGliederung[[#This Row],[text_2]]</f>
        <v xml:space="preserve">Bauverwaltung </v>
      </c>
      <c r="F346" s="15" t="s">
        <v>993</v>
      </c>
      <c r="G346" s="15" t="s">
        <v>1327</v>
      </c>
      <c r="H346" s="15" t="s">
        <v>713</v>
      </c>
      <c r="I346" s="15"/>
    </row>
    <row r="347" spans="4:9" x14ac:dyDescent="0.2">
      <c r="D347" s="22" t="str">
        <f>tabGliederung[[#This Row],[mandant]]&amp;"x"&amp;tabGliederung[[#This Row],[gliedenr_]]</f>
        <v>1x6000</v>
      </c>
      <c r="E347" s="22" t="str">
        <f>tabGliederung[[#This Row],[text_1]] &amp; " " &amp; tabGliederung[[#This Row],[text_2]]</f>
        <v xml:space="preserve">Bauverwaltung </v>
      </c>
      <c r="F347" s="15" t="s">
        <v>993</v>
      </c>
      <c r="G347" s="15" t="s">
        <v>1328</v>
      </c>
      <c r="H347" s="15" t="s">
        <v>713</v>
      </c>
      <c r="I347" s="15"/>
    </row>
    <row r="348" spans="4:9" x14ac:dyDescent="0.2">
      <c r="D348" s="22" t="str">
        <f>tabGliederung[[#This Row],[mandant]]&amp;"x"&amp;tabGliederung[[#This Row],[gliedenr_]]</f>
        <v>1x601</v>
      </c>
      <c r="E348" s="22" t="str">
        <f>tabGliederung[[#This Row],[text_1]] &amp; " " &amp; tabGliederung[[#This Row],[text_2]]</f>
        <v xml:space="preserve">Hochbauverwaltung </v>
      </c>
      <c r="F348" s="15" t="s">
        <v>993</v>
      </c>
      <c r="G348" s="15" t="s">
        <v>1329</v>
      </c>
      <c r="H348" s="15" t="s">
        <v>714</v>
      </c>
      <c r="I348" s="15"/>
    </row>
    <row r="349" spans="4:9" x14ac:dyDescent="0.2">
      <c r="D349" s="22" t="str">
        <f>tabGliederung[[#This Row],[mandant]]&amp;"x"&amp;tabGliederung[[#This Row],[gliedenr_]]</f>
        <v>1x6010</v>
      </c>
      <c r="E349" s="22" t="str">
        <f>tabGliederung[[#This Row],[text_1]] &amp; " " &amp; tabGliederung[[#This Row],[text_2]]</f>
        <v xml:space="preserve">Hochbauverwaltung </v>
      </c>
      <c r="F349" s="15" t="s">
        <v>993</v>
      </c>
      <c r="G349" s="15" t="s">
        <v>1330</v>
      </c>
      <c r="H349" s="15" t="s">
        <v>714</v>
      </c>
      <c r="I349" s="15"/>
    </row>
    <row r="350" spans="4:9" x14ac:dyDescent="0.2">
      <c r="D350" s="22" t="str">
        <f>tabGliederung[[#This Row],[mandant]]&amp;"x"&amp;tabGliederung[[#This Row],[gliedenr_]]</f>
        <v>1x6011</v>
      </c>
      <c r="E350" s="22" t="str">
        <f>tabGliederung[[#This Row],[text_1]] &amp; " " &amp; tabGliederung[[#This Row],[text_2]]</f>
        <v xml:space="preserve">Gebäudeverwaltung </v>
      </c>
      <c r="F350" s="15" t="s">
        <v>993</v>
      </c>
      <c r="G350" s="15" t="s">
        <v>1331</v>
      </c>
      <c r="H350" s="15" t="s">
        <v>715</v>
      </c>
      <c r="I350" s="15"/>
    </row>
    <row r="351" spans="4:9" x14ac:dyDescent="0.2">
      <c r="D351" s="22" t="str">
        <f>tabGliederung[[#This Row],[mandant]]&amp;"x"&amp;tabGliederung[[#This Row],[gliedenr_]]</f>
        <v>1x602</v>
      </c>
      <c r="E351" s="22" t="str">
        <f>tabGliederung[[#This Row],[text_1]] &amp; " " &amp; tabGliederung[[#This Row],[text_2]]</f>
        <v xml:space="preserve">Tiefbauverwaltung </v>
      </c>
      <c r="F351" s="15" t="s">
        <v>993</v>
      </c>
      <c r="G351" s="15" t="s">
        <v>1332</v>
      </c>
      <c r="H351" s="15" t="s">
        <v>716</v>
      </c>
      <c r="I351" s="15"/>
    </row>
    <row r="352" spans="4:9" x14ac:dyDescent="0.2">
      <c r="D352" s="22" t="str">
        <f>tabGliederung[[#This Row],[mandant]]&amp;"x"&amp;tabGliederung[[#This Row],[gliedenr_]]</f>
        <v>1x6020</v>
      </c>
      <c r="E352" s="22" t="str">
        <f>tabGliederung[[#This Row],[text_1]] &amp; " " &amp; tabGliederung[[#This Row],[text_2]]</f>
        <v xml:space="preserve">Tiefbauverwaltung </v>
      </c>
      <c r="F352" s="15" t="s">
        <v>993</v>
      </c>
      <c r="G352" s="15" t="s">
        <v>1333</v>
      </c>
      <c r="H352" s="15" t="s">
        <v>716</v>
      </c>
      <c r="I352" s="15"/>
    </row>
    <row r="353" spans="4:9" x14ac:dyDescent="0.2">
      <c r="D353" s="22" t="str">
        <f>tabGliederung[[#This Row],[mandant]]&amp;"x"&amp;tabGliederung[[#This Row],[gliedenr_]]</f>
        <v>1x603</v>
      </c>
      <c r="E353" s="22" t="str">
        <f>tabGliederung[[#This Row],[text_1]] &amp; " " &amp; tabGliederung[[#This Row],[text_2]]</f>
        <v xml:space="preserve">Brückenbauverwaltung </v>
      </c>
      <c r="F353" s="15" t="s">
        <v>993</v>
      </c>
      <c r="G353" s="15" t="s">
        <v>1334</v>
      </c>
      <c r="H353" s="15" t="s">
        <v>717</v>
      </c>
      <c r="I353" s="15"/>
    </row>
    <row r="354" spans="4:9" x14ac:dyDescent="0.2">
      <c r="D354" s="22" t="str">
        <f>tabGliederung[[#This Row],[mandant]]&amp;"x"&amp;tabGliederung[[#This Row],[gliedenr_]]</f>
        <v>1x604</v>
      </c>
      <c r="E354" s="22" t="str">
        <f>tabGliederung[[#This Row],[text_1]] &amp; " " &amp; tabGliederung[[#This Row],[text_2]]</f>
        <v xml:space="preserve">Wasserbauverwaltung </v>
      </c>
      <c r="F354" s="15" t="s">
        <v>993</v>
      </c>
      <c r="G354" s="15" t="s">
        <v>1335</v>
      </c>
      <c r="H354" s="15" t="s">
        <v>718</v>
      </c>
      <c r="I354" s="15"/>
    </row>
    <row r="355" spans="4:9" x14ac:dyDescent="0.2">
      <c r="D355" s="22" t="str">
        <f>tabGliederung[[#This Row],[mandant]]&amp;"x"&amp;tabGliederung[[#This Row],[gliedenr_]]</f>
        <v>1x61</v>
      </c>
      <c r="E355" s="22" t="str">
        <f>tabGliederung[[#This Row],[text_1]] &amp; " " &amp; tabGliederung[[#This Row],[text_2]]</f>
        <v xml:space="preserve">Städteplanung, Vermessung, Bauordnung </v>
      </c>
      <c r="F355" s="15" t="s">
        <v>993</v>
      </c>
      <c r="G355" s="15" t="s">
        <v>1336</v>
      </c>
      <c r="H355" s="15" t="s">
        <v>719</v>
      </c>
      <c r="I355" s="15"/>
    </row>
    <row r="356" spans="4:9" x14ac:dyDescent="0.2">
      <c r="D356" s="22" t="str">
        <f>tabGliederung[[#This Row],[mandant]]&amp;"x"&amp;tabGliederung[[#This Row],[gliedenr_]]</f>
        <v>1x6100</v>
      </c>
      <c r="E356" s="22" t="str">
        <f>tabGliederung[[#This Row],[text_1]] &amp; " " &amp; tabGliederung[[#This Row],[text_2]]</f>
        <v xml:space="preserve">Städteplanung, Vermessung, Bauordnung </v>
      </c>
      <c r="F356" s="15" t="s">
        <v>993</v>
      </c>
      <c r="G356" s="15" t="s">
        <v>1337</v>
      </c>
      <c r="H356" s="15" t="s">
        <v>719</v>
      </c>
      <c r="I356" s="15"/>
    </row>
    <row r="357" spans="4:9" x14ac:dyDescent="0.2">
      <c r="D357" s="22" t="str">
        <f>tabGliederung[[#This Row],[mandant]]&amp;"x"&amp;tabGliederung[[#This Row],[gliedenr_]]</f>
        <v>1x611</v>
      </c>
      <c r="E357" s="22" t="str">
        <f>tabGliederung[[#This Row],[text_1]] &amp; " " &amp; tabGliederung[[#This Row],[text_2]]</f>
        <v xml:space="preserve">Katasterverwaltung </v>
      </c>
      <c r="F357" s="15" t="s">
        <v>993</v>
      </c>
      <c r="G357" s="15" t="s">
        <v>1338</v>
      </c>
      <c r="H357" s="15" t="s">
        <v>720</v>
      </c>
      <c r="I357" s="15"/>
    </row>
    <row r="358" spans="4:9" x14ac:dyDescent="0.2">
      <c r="D358" s="22" t="str">
        <f>tabGliederung[[#This Row],[mandant]]&amp;"x"&amp;tabGliederung[[#This Row],[gliedenr_]]</f>
        <v>1x612</v>
      </c>
      <c r="E358" s="22" t="str">
        <f>tabGliederung[[#This Row],[text_1]] &amp; " " &amp; tabGliederung[[#This Row],[text_2]]</f>
        <v xml:space="preserve">Vermessung </v>
      </c>
      <c r="F358" s="15" t="s">
        <v>993</v>
      </c>
      <c r="G358" s="15" t="s">
        <v>1339</v>
      </c>
      <c r="H358" s="15" t="s">
        <v>721</v>
      </c>
      <c r="I358" s="15"/>
    </row>
    <row r="359" spans="4:9" x14ac:dyDescent="0.2">
      <c r="D359" s="22" t="str">
        <f>tabGliederung[[#This Row],[mandant]]&amp;"x"&amp;tabGliederung[[#This Row],[gliedenr_]]</f>
        <v>1x613</v>
      </c>
      <c r="E359" s="22" t="str">
        <f>tabGliederung[[#This Row],[text_1]] &amp; " " &amp; tabGliederung[[#This Row],[text_2]]</f>
        <v xml:space="preserve">Bauordnung </v>
      </c>
      <c r="F359" s="15" t="s">
        <v>993</v>
      </c>
      <c r="G359" s="15" t="s">
        <v>1340</v>
      </c>
      <c r="H359" s="15" t="s">
        <v>722</v>
      </c>
      <c r="I359" s="15"/>
    </row>
    <row r="360" spans="4:9" x14ac:dyDescent="0.2">
      <c r="D360" s="22" t="str">
        <f>tabGliederung[[#This Row],[mandant]]&amp;"x"&amp;tabGliederung[[#This Row],[gliedenr_]]</f>
        <v>1x614</v>
      </c>
      <c r="E360" s="22" t="str">
        <f>tabGliederung[[#This Row],[text_1]] &amp; " " &amp; tabGliederung[[#This Row],[text_2]]</f>
        <v xml:space="preserve">Umlegung von Grundstücken </v>
      </c>
      <c r="F360" s="15" t="s">
        <v>993</v>
      </c>
      <c r="G360" s="15" t="s">
        <v>1341</v>
      </c>
      <c r="H360" s="15" t="s">
        <v>723</v>
      </c>
      <c r="I360" s="15"/>
    </row>
    <row r="361" spans="4:9" x14ac:dyDescent="0.2">
      <c r="D361" s="22" t="str">
        <f>tabGliederung[[#This Row],[mandant]]&amp;"x"&amp;tabGliederung[[#This Row],[gliedenr_]]</f>
        <v>1x615</v>
      </c>
      <c r="E361" s="22" t="str">
        <f>tabGliederung[[#This Row],[text_1]] &amp; " " &amp; tabGliederung[[#This Row],[text_2]]</f>
        <v>Sanier. u. Entwickl. Maßn. nach d. Städtebauföges.</v>
      </c>
      <c r="F361" s="15" t="s">
        <v>993</v>
      </c>
      <c r="G361" s="15" t="s">
        <v>1342</v>
      </c>
      <c r="H361" s="15" t="s">
        <v>724</v>
      </c>
      <c r="I361" s="15" t="s">
        <v>725</v>
      </c>
    </row>
    <row r="362" spans="4:9" x14ac:dyDescent="0.2">
      <c r="D362" s="22" t="str">
        <f>tabGliederung[[#This Row],[mandant]]&amp;"x"&amp;tabGliederung[[#This Row],[gliedenr_]]</f>
        <v>1x6151</v>
      </c>
      <c r="E362" s="22" t="str">
        <f>tabGliederung[[#This Row],[text_1]] &amp; " " &amp; tabGliederung[[#This Row],[text_2]]</f>
        <v xml:space="preserve">Abwicklung Treuhandkonto Buchäcker </v>
      </c>
      <c r="F362" s="15" t="s">
        <v>993</v>
      </c>
      <c r="G362" s="15" t="s">
        <v>1343</v>
      </c>
      <c r="H362" s="15" t="s">
        <v>726</v>
      </c>
      <c r="I362" s="15"/>
    </row>
    <row r="363" spans="4:9" x14ac:dyDescent="0.2">
      <c r="D363" s="22" t="str">
        <f>tabGliederung[[#This Row],[mandant]]&amp;"x"&amp;tabGliederung[[#This Row],[gliedenr_]]</f>
        <v>1x616</v>
      </c>
      <c r="E363" s="22" t="str">
        <f>tabGliederung[[#This Row],[text_1]] &amp; " " &amp; tabGliederung[[#This Row],[text_2]]</f>
        <v>Verbesserung des Stadtbildes,  Straßenraumgestaltung</v>
      </c>
      <c r="F363" s="15" t="s">
        <v>993</v>
      </c>
      <c r="G363" s="15" t="s">
        <v>1344</v>
      </c>
      <c r="H363" s="15" t="s">
        <v>727</v>
      </c>
      <c r="I363" s="15" t="s">
        <v>728</v>
      </c>
    </row>
    <row r="364" spans="4:9" x14ac:dyDescent="0.2">
      <c r="D364" s="22" t="str">
        <f>tabGliederung[[#This Row],[mandant]]&amp;"x"&amp;tabGliederung[[#This Row],[gliedenr_]]</f>
        <v>1x62</v>
      </c>
      <c r="E364" s="22" t="str">
        <f>tabGliederung[[#This Row],[text_1]] &amp; " " &amp; tabGliederung[[#This Row],[text_2]]</f>
        <v>Wohnungsbauförderung und Wohnungsfürsorge</v>
      </c>
      <c r="F364" s="15" t="s">
        <v>993</v>
      </c>
      <c r="G364" s="15" t="s">
        <v>1345</v>
      </c>
      <c r="H364" s="15" t="s">
        <v>729</v>
      </c>
      <c r="I364" s="15" t="s">
        <v>730</v>
      </c>
    </row>
    <row r="365" spans="4:9" x14ac:dyDescent="0.2">
      <c r="D365" s="22" t="str">
        <f>tabGliederung[[#This Row],[mandant]]&amp;"x"&amp;tabGliederung[[#This Row],[gliedenr_]]</f>
        <v>1x6200</v>
      </c>
      <c r="E365" s="22" t="str">
        <f>tabGliederung[[#This Row],[text_1]] &amp; " " &amp; tabGliederung[[#This Row],[text_2]]</f>
        <v xml:space="preserve">Wohnbauförderung </v>
      </c>
      <c r="F365" s="15" t="s">
        <v>993</v>
      </c>
      <c r="G365" s="15" t="s">
        <v>1346</v>
      </c>
      <c r="H365" s="15" t="s">
        <v>731</v>
      </c>
      <c r="I365" s="15"/>
    </row>
    <row r="366" spans="4:9" x14ac:dyDescent="0.2">
      <c r="D366" s="22" t="str">
        <f>tabGliederung[[#This Row],[mandant]]&amp;"x"&amp;tabGliederung[[#This Row],[gliedenr_]]</f>
        <v>1x63</v>
      </c>
      <c r="E366" s="22" t="str">
        <f>tabGliederung[[#This Row],[text_1]] &amp; " " &amp; tabGliederung[[#This Row],[text_2]]</f>
        <v xml:space="preserve">Gemeindestraßen </v>
      </c>
      <c r="F366" s="15" t="s">
        <v>993</v>
      </c>
      <c r="G366" s="15" t="s">
        <v>1347</v>
      </c>
      <c r="H366" s="15" t="s">
        <v>732</v>
      </c>
      <c r="I366" s="15"/>
    </row>
    <row r="367" spans="4:9" x14ac:dyDescent="0.2">
      <c r="D367" s="22" t="str">
        <f>tabGliederung[[#This Row],[mandant]]&amp;"x"&amp;tabGliederung[[#This Row],[gliedenr_]]</f>
        <v>1x6300</v>
      </c>
      <c r="E367" s="22" t="str">
        <f>tabGliederung[[#This Row],[text_1]] &amp; " " &amp; tabGliederung[[#This Row],[text_2]]</f>
        <v xml:space="preserve">Gemeindestraßen </v>
      </c>
      <c r="F367" s="15" t="s">
        <v>993</v>
      </c>
      <c r="G367" s="15" t="s">
        <v>1348</v>
      </c>
      <c r="H367" s="15" t="s">
        <v>732</v>
      </c>
      <c r="I367" s="15"/>
    </row>
    <row r="368" spans="4:9" x14ac:dyDescent="0.2">
      <c r="D368" s="22" t="str">
        <f>tabGliederung[[#This Row],[mandant]]&amp;"x"&amp;tabGliederung[[#This Row],[gliedenr_]]</f>
        <v>1x65</v>
      </c>
      <c r="E368" s="22" t="str">
        <f>tabGliederung[[#This Row],[text_1]] &amp; " " &amp; tabGliederung[[#This Row],[text_2]]</f>
        <v xml:space="preserve">Kreisstrassen </v>
      </c>
      <c r="F368" s="15" t="s">
        <v>993</v>
      </c>
      <c r="G368" s="15" t="s">
        <v>1349</v>
      </c>
      <c r="H368" s="15" t="s">
        <v>733</v>
      </c>
      <c r="I368" s="15"/>
    </row>
    <row r="369" spans="4:9" x14ac:dyDescent="0.2">
      <c r="D369" s="22" t="str">
        <f>tabGliederung[[#This Row],[mandant]]&amp;"x"&amp;tabGliederung[[#This Row],[gliedenr_]]</f>
        <v>1x66</v>
      </c>
      <c r="E369" s="22" t="str">
        <f>tabGliederung[[#This Row],[text_1]] &amp; " " &amp; tabGliederung[[#This Row],[text_2]]</f>
        <v xml:space="preserve">Bundes- und Landesstraßen </v>
      </c>
      <c r="F369" s="15" t="s">
        <v>993</v>
      </c>
      <c r="G369" s="15" t="s">
        <v>1350</v>
      </c>
      <c r="H369" s="15" t="s">
        <v>734</v>
      </c>
      <c r="I369" s="15"/>
    </row>
    <row r="370" spans="4:9" x14ac:dyDescent="0.2">
      <c r="D370" s="22" t="str">
        <f>tabGliederung[[#This Row],[mandant]]&amp;"x"&amp;tabGliederung[[#This Row],[gliedenr_]]</f>
        <v>1x665</v>
      </c>
      <c r="E370" s="22" t="str">
        <f>tabGliederung[[#This Row],[text_1]] &amp; " " &amp; tabGliederung[[#This Row],[text_2]]</f>
        <v xml:space="preserve">Landesstraßen </v>
      </c>
      <c r="F370" s="15" t="s">
        <v>993</v>
      </c>
      <c r="G370" s="15" t="s">
        <v>1351</v>
      </c>
      <c r="H370" s="15" t="s">
        <v>735</v>
      </c>
      <c r="I370" s="15"/>
    </row>
    <row r="371" spans="4:9" x14ac:dyDescent="0.2">
      <c r="D371" s="22" t="str">
        <f>tabGliederung[[#This Row],[mandant]]&amp;"x"&amp;tabGliederung[[#This Row],[gliedenr_]]</f>
        <v>1x67</v>
      </c>
      <c r="E371" s="22" t="str">
        <f>tabGliederung[[#This Row],[text_1]] &amp; " " &amp; tabGliederung[[#This Row],[text_2]]</f>
        <v xml:space="preserve">Straßenbeleuchtung und Reinigung </v>
      </c>
      <c r="F371" s="15" t="s">
        <v>993</v>
      </c>
      <c r="G371" s="15" t="s">
        <v>1352</v>
      </c>
      <c r="H371" s="15" t="s">
        <v>736</v>
      </c>
      <c r="I371" s="15"/>
    </row>
    <row r="372" spans="4:9" x14ac:dyDescent="0.2">
      <c r="D372" s="22" t="str">
        <f>tabGliederung[[#This Row],[mandant]]&amp;"x"&amp;tabGliederung[[#This Row],[gliedenr_]]</f>
        <v>1x6700</v>
      </c>
      <c r="E372" s="22" t="str">
        <f>tabGliederung[[#This Row],[text_1]] &amp; " " &amp; tabGliederung[[#This Row],[text_2]]</f>
        <v xml:space="preserve">Straßenbeleuchtung </v>
      </c>
      <c r="F372" s="15" t="s">
        <v>993</v>
      </c>
      <c r="G372" s="15" t="s">
        <v>1353</v>
      </c>
      <c r="H372" s="15" t="s">
        <v>737</v>
      </c>
      <c r="I372" s="15"/>
    </row>
    <row r="373" spans="4:9" x14ac:dyDescent="0.2">
      <c r="D373" s="22" t="str">
        <f>tabGliederung[[#This Row],[mandant]]&amp;"x"&amp;tabGliederung[[#This Row],[gliedenr_]]</f>
        <v>1x675</v>
      </c>
      <c r="E373" s="22" t="str">
        <f>tabGliederung[[#This Row],[text_1]] &amp; " " &amp; tabGliederung[[#This Row],[text_2]]</f>
        <v xml:space="preserve">Strassenreinigung </v>
      </c>
      <c r="F373" s="15" t="s">
        <v>993</v>
      </c>
      <c r="G373" s="15" t="s">
        <v>1354</v>
      </c>
      <c r="H373" s="15" t="s">
        <v>738</v>
      </c>
      <c r="I373" s="15"/>
    </row>
    <row r="374" spans="4:9" x14ac:dyDescent="0.2">
      <c r="D374" s="22" t="str">
        <f>tabGliederung[[#This Row],[mandant]]&amp;"x"&amp;tabGliederung[[#This Row],[gliedenr_]]</f>
        <v>1x6750</v>
      </c>
      <c r="E374" s="22" t="str">
        <f>tabGliederung[[#This Row],[text_1]] &amp; " " &amp; tabGliederung[[#This Row],[text_2]]</f>
        <v xml:space="preserve">Straßenreinigung </v>
      </c>
      <c r="F374" s="15" t="s">
        <v>993</v>
      </c>
      <c r="G374" s="15" t="s">
        <v>1355</v>
      </c>
      <c r="H374" s="15" t="s">
        <v>739</v>
      </c>
      <c r="I374" s="15"/>
    </row>
    <row r="375" spans="4:9" x14ac:dyDescent="0.2">
      <c r="D375" s="22" t="str">
        <f>tabGliederung[[#This Row],[mandant]]&amp;"x"&amp;tabGliederung[[#This Row],[gliedenr_]]</f>
        <v>1x68</v>
      </c>
      <c r="E375" s="22" t="str">
        <f>tabGliederung[[#This Row],[text_1]] &amp; " " &amp; tabGliederung[[#This Row],[text_2]]</f>
        <v xml:space="preserve">Einrichtungen für den Ruhenden Verkehr </v>
      </c>
      <c r="F375" s="15" t="s">
        <v>993</v>
      </c>
      <c r="G375" s="15" t="s">
        <v>1356</v>
      </c>
      <c r="H375" s="15" t="s">
        <v>740</v>
      </c>
      <c r="I375" s="15"/>
    </row>
    <row r="376" spans="4:9" x14ac:dyDescent="0.2">
      <c r="D376" s="22" t="str">
        <f>tabGliederung[[#This Row],[mandant]]&amp;"x"&amp;tabGliederung[[#This Row],[gliedenr_]]</f>
        <v>1x69</v>
      </c>
      <c r="E376" s="22" t="str">
        <f>tabGliederung[[#This Row],[text_1]] &amp; " " &amp; tabGliederung[[#This Row],[text_2]]</f>
        <v xml:space="preserve">Wasserläufe, Wasserbau </v>
      </c>
      <c r="F376" s="15" t="s">
        <v>993</v>
      </c>
      <c r="G376" s="15" t="s">
        <v>1357</v>
      </c>
      <c r="H376" s="15" t="s">
        <v>741</v>
      </c>
      <c r="I376" s="15"/>
    </row>
    <row r="377" spans="4:9" x14ac:dyDescent="0.2">
      <c r="D377" s="22" t="str">
        <f>tabGliederung[[#This Row],[mandant]]&amp;"x"&amp;tabGliederung[[#This Row],[gliedenr_]]</f>
        <v>1x6900</v>
      </c>
      <c r="E377" s="22" t="str">
        <f>tabGliederung[[#This Row],[text_1]] &amp; " " &amp; tabGliederung[[#This Row],[text_2]]</f>
        <v xml:space="preserve">Wasserläufe, Wasserbau </v>
      </c>
      <c r="F377" s="15" t="s">
        <v>993</v>
      </c>
      <c r="G377" s="15" t="s">
        <v>1358</v>
      </c>
      <c r="H377" s="15" t="s">
        <v>741</v>
      </c>
      <c r="I377" s="15"/>
    </row>
    <row r="378" spans="4:9" x14ac:dyDescent="0.2">
      <c r="D378" s="22" t="str">
        <f>tabGliederung[[#This Row],[mandant]]&amp;"x"&amp;tabGliederung[[#This Row],[gliedenr_]]</f>
        <v>1x7</v>
      </c>
      <c r="E378" s="22" t="str">
        <f>tabGliederung[[#This Row],[text_1]] &amp; " " &amp; tabGliederung[[#This Row],[text_2]]</f>
        <v>öffentliche Einrichtungen,  Wirtschaftsförderung</v>
      </c>
      <c r="F378" s="15" t="s">
        <v>993</v>
      </c>
      <c r="G378" s="15" t="s">
        <v>1359</v>
      </c>
      <c r="H378" s="15" t="s">
        <v>742</v>
      </c>
      <c r="I378" s="15" t="s">
        <v>743</v>
      </c>
    </row>
    <row r="379" spans="4:9" x14ac:dyDescent="0.2">
      <c r="D379" s="22" t="str">
        <f>tabGliederung[[#This Row],[mandant]]&amp;"x"&amp;tabGliederung[[#This Row],[gliedenr_]]</f>
        <v>1x70</v>
      </c>
      <c r="E379" s="22" t="str">
        <f>tabGliederung[[#This Row],[text_1]] &amp; " " &amp; tabGliederung[[#This Row],[text_2]]</f>
        <v xml:space="preserve">Abwasserbeseitigung </v>
      </c>
      <c r="F379" s="15" t="s">
        <v>993</v>
      </c>
      <c r="G379" s="15" t="s">
        <v>1360</v>
      </c>
      <c r="H379" s="15" t="s">
        <v>744</v>
      </c>
      <c r="I379" s="15"/>
    </row>
    <row r="380" spans="4:9" x14ac:dyDescent="0.2">
      <c r="D380" s="22" t="str">
        <f>tabGliederung[[#This Row],[mandant]]&amp;"x"&amp;tabGliederung[[#This Row],[gliedenr_]]</f>
        <v>1x701</v>
      </c>
      <c r="E380" s="22" t="str">
        <f>tabGliederung[[#This Row],[text_1]] &amp; " " &amp; tabGliederung[[#This Row],[text_2]]</f>
        <v xml:space="preserve">Kläranlagen </v>
      </c>
      <c r="F380" s="15" t="s">
        <v>993</v>
      </c>
      <c r="G380" s="15" t="s">
        <v>1361</v>
      </c>
      <c r="H380" s="15" t="s">
        <v>745</v>
      </c>
      <c r="I380" s="15"/>
    </row>
    <row r="381" spans="4:9" x14ac:dyDescent="0.2">
      <c r="D381" s="22" t="str">
        <f>tabGliederung[[#This Row],[mandant]]&amp;"x"&amp;tabGliederung[[#This Row],[gliedenr_]]</f>
        <v>1x705</v>
      </c>
      <c r="E381" s="22" t="str">
        <f>tabGliederung[[#This Row],[text_1]] &amp; " " &amp; tabGliederung[[#This Row],[text_2]]</f>
        <v xml:space="preserve">Kanalisation Einschl. Sonderbauwerke </v>
      </c>
      <c r="F381" s="15" t="s">
        <v>993</v>
      </c>
      <c r="G381" s="15" t="s">
        <v>1362</v>
      </c>
      <c r="H381" s="15" t="s">
        <v>746</v>
      </c>
      <c r="I381" s="15"/>
    </row>
    <row r="382" spans="4:9" x14ac:dyDescent="0.2">
      <c r="D382" s="22" t="str">
        <f>tabGliederung[[#This Row],[mandant]]&amp;"x"&amp;tabGliederung[[#This Row],[gliedenr_]]</f>
        <v>1x72</v>
      </c>
      <c r="E382" s="22" t="str">
        <f>tabGliederung[[#This Row],[text_1]] &amp; " " &amp; tabGliederung[[#This Row],[text_2]]</f>
        <v xml:space="preserve">Abfallbeseitigung </v>
      </c>
      <c r="F382" s="15" t="s">
        <v>993</v>
      </c>
      <c r="G382" s="15" t="s">
        <v>1363</v>
      </c>
      <c r="H382" s="15" t="s">
        <v>747</v>
      </c>
      <c r="I382" s="15"/>
    </row>
    <row r="383" spans="4:9" x14ac:dyDescent="0.2">
      <c r="D383" s="22" t="str">
        <f>tabGliederung[[#This Row],[mandant]]&amp;"x"&amp;tabGliederung[[#This Row],[gliedenr_]]</f>
        <v>1x7200</v>
      </c>
      <c r="E383" s="22" t="str">
        <f>tabGliederung[[#This Row],[text_1]] &amp; " " &amp; tabGliederung[[#This Row],[text_2]]</f>
        <v xml:space="preserve">Abfallbeseitigung </v>
      </c>
      <c r="F383" s="15" t="s">
        <v>993</v>
      </c>
      <c r="G383" s="15" t="s">
        <v>1364</v>
      </c>
      <c r="H383" s="15" t="s">
        <v>747</v>
      </c>
      <c r="I383" s="15"/>
    </row>
    <row r="384" spans="4:9" x14ac:dyDescent="0.2">
      <c r="D384" s="22" t="str">
        <f>tabGliederung[[#This Row],[mandant]]&amp;"x"&amp;tabGliederung[[#This Row],[gliedenr_]]</f>
        <v>1x721</v>
      </c>
      <c r="E384" s="22" t="str">
        <f>tabGliederung[[#This Row],[text_1]] &amp; " " &amp; tabGliederung[[#This Row],[text_2]]</f>
        <v xml:space="preserve">Müll- und Fäkalienabfuhr - </v>
      </c>
      <c r="F384" s="15" t="s">
        <v>993</v>
      </c>
      <c r="G384" s="15" t="s">
        <v>1365</v>
      </c>
      <c r="H384" s="15" t="s">
        <v>748</v>
      </c>
      <c r="I384" s="15"/>
    </row>
    <row r="385" spans="4:9" x14ac:dyDescent="0.2">
      <c r="D385" s="22" t="str">
        <f>tabGliederung[[#This Row],[mandant]]&amp;"x"&amp;tabGliederung[[#This Row],[gliedenr_]]</f>
        <v>1x722</v>
      </c>
      <c r="E385" s="22" t="str">
        <f>tabGliederung[[#This Row],[text_1]] &amp; " " &amp; tabGliederung[[#This Row],[text_2]]</f>
        <v>Müllverwertungs- und Beseitigungsanlagen</v>
      </c>
      <c r="F385" s="15" t="s">
        <v>993</v>
      </c>
      <c r="G385" s="15" t="s">
        <v>1366</v>
      </c>
      <c r="H385" s="15" t="s">
        <v>749</v>
      </c>
      <c r="I385" s="15" t="s">
        <v>750</v>
      </c>
    </row>
    <row r="386" spans="4:9" x14ac:dyDescent="0.2">
      <c r="D386" s="22" t="str">
        <f>tabGliederung[[#This Row],[mandant]]&amp;"x"&amp;tabGliederung[[#This Row],[gliedenr_]]</f>
        <v>1x723</v>
      </c>
      <c r="E386" s="22" t="str">
        <f>tabGliederung[[#This Row],[text_1]] &amp; " " &amp; tabGliederung[[#This Row],[text_2]]</f>
        <v xml:space="preserve">Mülldeponien, Erddeponien </v>
      </c>
      <c r="F386" s="15" t="s">
        <v>993</v>
      </c>
      <c r="G386" s="15" t="s">
        <v>1367</v>
      </c>
      <c r="H386" s="15" t="s">
        <v>751</v>
      </c>
      <c r="I386" s="15"/>
    </row>
    <row r="387" spans="4:9" x14ac:dyDescent="0.2">
      <c r="D387" s="22" t="str">
        <f>tabGliederung[[#This Row],[mandant]]&amp;"x"&amp;tabGliederung[[#This Row],[gliedenr_]]</f>
        <v>1x724</v>
      </c>
      <c r="E387" s="22" t="str">
        <f>tabGliederung[[#This Row],[text_1]] &amp; " " &amp; tabGliederung[[#This Row],[text_2]]</f>
        <v xml:space="preserve">Altlastenbeseitigung </v>
      </c>
      <c r="F387" s="15" t="s">
        <v>993</v>
      </c>
      <c r="G387" s="15" t="s">
        <v>1368</v>
      </c>
      <c r="H387" s="15" t="s">
        <v>752</v>
      </c>
      <c r="I387" s="15"/>
    </row>
    <row r="388" spans="4:9" x14ac:dyDescent="0.2">
      <c r="D388" s="22" t="str">
        <f>tabGliederung[[#This Row],[mandant]]&amp;"x"&amp;tabGliederung[[#This Row],[gliedenr_]]</f>
        <v>1x73</v>
      </c>
      <c r="E388" s="22" t="str">
        <f>tabGliederung[[#This Row],[text_1]] &amp; " " &amp; tabGliederung[[#This Row],[text_2]]</f>
        <v xml:space="preserve">Märkte </v>
      </c>
      <c r="F388" s="15" t="s">
        <v>993</v>
      </c>
      <c r="G388" s="15" t="s">
        <v>1369</v>
      </c>
      <c r="H388" s="15" t="s">
        <v>753</v>
      </c>
      <c r="I388" s="15"/>
    </row>
    <row r="389" spans="4:9" x14ac:dyDescent="0.2">
      <c r="D389" s="22" t="str">
        <f>tabGliederung[[#This Row],[mandant]]&amp;"x"&amp;tabGliederung[[#This Row],[gliedenr_]]</f>
        <v>1x7300</v>
      </c>
      <c r="E389" s="22" t="str">
        <f>tabGliederung[[#This Row],[text_1]] &amp; " " &amp; tabGliederung[[#This Row],[text_2]]</f>
        <v xml:space="preserve">Märkte </v>
      </c>
      <c r="F389" s="15" t="s">
        <v>993</v>
      </c>
      <c r="G389" s="15" t="s">
        <v>1370</v>
      </c>
      <c r="H389" s="15" t="s">
        <v>753</v>
      </c>
      <c r="I389" s="15"/>
    </row>
    <row r="390" spans="4:9" x14ac:dyDescent="0.2">
      <c r="D390" s="22" t="str">
        <f>tabGliederung[[#This Row],[mandant]]&amp;"x"&amp;tabGliederung[[#This Row],[gliedenr_]]</f>
        <v>1x731</v>
      </c>
      <c r="E390" s="22" t="str">
        <f>tabGliederung[[#This Row],[text_1]] &amp; " " &amp; tabGliederung[[#This Row],[text_2]]</f>
        <v xml:space="preserve">Jahr- und Wochenmärkte, Tiermärkte </v>
      </c>
      <c r="F390" s="15" t="s">
        <v>993</v>
      </c>
      <c r="G390" s="15" t="s">
        <v>1371</v>
      </c>
      <c r="H390" s="15" t="s">
        <v>754</v>
      </c>
      <c r="I390" s="15"/>
    </row>
    <row r="391" spans="4:9" x14ac:dyDescent="0.2">
      <c r="D391" s="22" t="str">
        <f>tabGliederung[[#This Row],[mandant]]&amp;"x"&amp;tabGliederung[[#This Row],[gliedenr_]]</f>
        <v>1x732</v>
      </c>
      <c r="E391" s="22" t="str">
        <f>tabGliederung[[#This Row],[text_1]] &amp; " " &amp; tabGliederung[[#This Row],[text_2]]</f>
        <v xml:space="preserve">Weihnachtsmärkte </v>
      </c>
      <c r="F391" s="15" t="s">
        <v>993</v>
      </c>
      <c r="G391" s="15" t="s">
        <v>1372</v>
      </c>
      <c r="H391" s="15" t="s">
        <v>755</v>
      </c>
      <c r="I391" s="15"/>
    </row>
    <row r="392" spans="4:9" x14ac:dyDescent="0.2">
      <c r="D392" s="22" t="str">
        <f>tabGliederung[[#This Row],[mandant]]&amp;"x"&amp;tabGliederung[[#This Row],[gliedenr_]]</f>
        <v>1x735</v>
      </c>
      <c r="E392" s="22" t="str">
        <f>tabGliederung[[#This Row],[text_1]] &amp; " " &amp; tabGliederung[[#This Row],[text_2]]</f>
        <v xml:space="preserve">Markthallen </v>
      </c>
      <c r="F392" s="15" t="s">
        <v>993</v>
      </c>
      <c r="G392" s="15" t="s">
        <v>1373</v>
      </c>
      <c r="H392" s="15" t="s">
        <v>756</v>
      </c>
      <c r="I392" s="15"/>
    </row>
    <row r="393" spans="4:9" x14ac:dyDescent="0.2">
      <c r="D393" s="22" t="str">
        <f>tabGliederung[[#This Row],[mandant]]&amp;"x"&amp;tabGliederung[[#This Row],[gliedenr_]]</f>
        <v>1x74</v>
      </c>
      <c r="E393" s="22" t="str">
        <f>tabGliederung[[#This Row],[text_1]] &amp; " " &amp; tabGliederung[[#This Row],[text_2]]</f>
        <v xml:space="preserve">Schlacht- und Viehhöfe </v>
      </c>
      <c r="F393" s="15" t="s">
        <v>993</v>
      </c>
      <c r="G393" s="15" t="s">
        <v>1374</v>
      </c>
      <c r="H393" s="15" t="s">
        <v>757</v>
      </c>
      <c r="I393" s="15"/>
    </row>
    <row r="394" spans="4:9" x14ac:dyDescent="0.2">
      <c r="D394" s="22" t="str">
        <f>tabGliederung[[#This Row],[mandant]]&amp;"x"&amp;tabGliederung[[#This Row],[gliedenr_]]</f>
        <v>1x741</v>
      </c>
      <c r="E394" s="22" t="str">
        <f>tabGliederung[[#This Row],[text_1]] &amp; " " &amp; tabGliederung[[#This Row],[text_2]]</f>
        <v xml:space="preserve">Schlacht- und Viehhöfe </v>
      </c>
      <c r="F394" s="15" t="s">
        <v>993</v>
      </c>
      <c r="G394" s="15" t="s">
        <v>1375</v>
      </c>
      <c r="H394" s="15" t="s">
        <v>757</v>
      </c>
      <c r="I394" s="15"/>
    </row>
    <row r="395" spans="4:9" x14ac:dyDescent="0.2">
      <c r="D395" s="22" t="str">
        <f>tabGliederung[[#This Row],[mandant]]&amp;"x"&amp;tabGliederung[[#This Row],[gliedenr_]]</f>
        <v>1x742</v>
      </c>
      <c r="E395" s="22" t="str">
        <f>tabGliederung[[#This Row],[text_1]] &amp; " " &amp; tabGliederung[[#This Row],[text_2]]</f>
        <v>Schlachtt. -u. Fleischbeschau, Freibank u. a.</v>
      </c>
      <c r="F395" s="15" t="s">
        <v>993</v>
      </c>
      <c r="G395" s="15" t="s">
        <v>1376</v>
      </c>
      <c r="H395" s="15" t="s">
        <v>758</v>
      </c>
      <c r="I395" s="15" t="s">
        <v>759</v>
      </c>
    </row>
    <row r="396" spans="4:9" x14ac:dyDescent="0.2">
      <c r="D396" s="22" t="str">
        <f>tabGliederung[[#This Row],[mandant]]&amp;"x"&amp;tabGliederung[[#This Row],[gliedenr_]]</f>
        <v>1x75</v>
      </c>
      <c r="E396" s="22" t="str">
        <f>tabGliederung[[#This Row],[text_1]] &amp; " " &amp; tabGliederung[[#This Row],[text_2]]</f>
        <v xml:space="preserve">Bestattungswesen </v>
      </c>
      <c r="F396" s="15" t="s">
        <v>993</v>
      </c>
      <c r="G396" s="15" t="s">
        <v>1377</v>
      </c>
      <c r="H396" s="15" t="s">
        <v>760</v>
      </c>
      <c r="I396" s="15"/>
    </row>
    <row r="397" spans="4:9" x14ac:dyDescent="0.2">
      <c r="D397" s="22" t="str">
        <f>tabGliederung[[#This Row],[mandant]]&amp;"x"&amp;tabGliederung[[#This Row],[gliedenr_]]</f>
        <v>1x750</v>
      </c>
      <c r="E397" s="22" t="str">
        <f>tabGliederung[[#This Row],[text_1]] &amp; " " &amp; tabGliederung[[#This Row],[text_2]]</f>
        <v xml:space="preserve">Bestattungswesen </v>
      </c>
      <c r="F397" s="15" t="s">
        <v>993</v>
      </c>
      <c r="G397" s="15" t="s">
        <v>1378</v>
      </c>
      <c r="H397" s="15" t="s">
        <v>760</v>
      </c>
      <c r="I397" s="15"/>
    </row>
    <row r="398" spans="4:9" x14ac:dyDescent="0.2">
      <c r="D398" s="22" t="str">
        <f>tabGliederung[[#This Row],[mandant]]&amp;"x"&amp;tabGliederung[[#This Row],[gliedenr_]]</f>
        <v>1x7500</v>
      </c>
      <c r="E398" s="22" t="str">
        <f>tabGliederung[[#This Row],[text_1]] &amp; " " &amp; tabGliederung[[#This Row],[text_2]]</f>
        <v>Friedhofsverwaltung,  Friedhof Bad Rappenau</v>
      </c>
      <c r="F398" s="15" t="s">
        <v>993</v>
      </c>
      <c r="G398" s="15" t="s">
        <v>1379</v>
      </c>
      <c r="H398" s="15" t="s">
        <v>761</v>
      </c>
      <c r="I398" s="15" t="s">
        <v>762</v>
      </c>
    </row>
    <row r="399" spans="4:9" x14ac:dyDescent="0.2">
      <c r="D399" s="22" t="str">
        <f>tabGliederung[[#This Row],[mandant]]&amp;"x"&amp;tabGliederung[[#This Row],[gliedenr_]]</f>
        <v>1x7501</v>
      </c>
      <c r="E399" s="22" t="str">
        <f>tabGliederung[[#This Row],[text_1]] &amp; " " &amp; tabGliederung[[#This Row],[text_2]]</f>
        <v xml:space="preserve">Friedhof Babstadt </v>
      </c>
      <c r="F399" s="15" t="s">
        <v>993</v>
      </c>
      <c r="G399" s="15" t="s">
        <v>1380</v>
      </c>
      <c r="H399" s="15" t="s">
        <v>763</v>
      </c>
      <c r="I399" s="15"/>
    </row>
    <row r="400" spans="4:9" x14ac:dyDescent="0.2">
      <c r="D400" s="22" t="str">
        <f>tabGliederung[[#This Row],[mandant]]&amp;"x"&amp;tabGliederung[[#This Row],[gliedenr_]]</f>
        <v>1x7502</v>
      </c>
      <c r="E400" s="22" t="str">
        <f>tabGliederung[[#This Row],[text_1]] &amp; " " &amp; tabGliederung[[#This Row],[text_2]]</f>
        <v xml:space="preserve">Friedhof Bonfeld </v>
      </c>
      <c r="F400" s="15" t="s">
        <v>993</v>
      </c>
      <c r="G400" s="15" t="s">
        <v>1381</v>
      </c>
      <c r="H400" s="15" t="s">
        <v>764</v>
      </c>
      <c r="I400" s="15"/>
    </row>
    <row r="401" spans="4:9" x14ac:dyDescent="0.2">
      <c r="D401" s="22" t="str">
        <f>tabGliederung[[#This Row],[mandant]]&amp;"x"&amp;tabGliederung[[#This Row],[gliedenr_]]</f>
        <v>1x7503</v>
      </c>
      <c r="E401" s="22" t="str">
        <f>tabGliederung[[#This Row],[text_1]] &amp; " " &amp; tabGliederung[[#This Row],[text_2]]</f>
        <v xml:space="preserve">Friedhof Fürfeld </v>
      </c>
      <c r="F401" s="15" t="s">
        <v>993</v>
      </c>
      <c r="G401" s="15" t="s">
        <v>1382</v>
      </c>
      <c r="H401" s="15" t="s">
        <v>765</v>
      </c>
      <c r="I401" s="15"/>
    </row>
    <row r="402" spans="4:9" x14ac:dyDescent="0.2">
      <c r="D402" s="22" t="str">
        <f>tabGliederung[[#This Row],[mandant]]&amp;"x"&amp;tabGliederung[[#This Row],[gliedenr_]]</f>
        <v>1x7504</v>
      </c>
      <c r="E402" s="22" t="str">
        <f>tabGliederung[[#This Row],[text_1]] &amp; " " &amp; tabGliederung[[#This Row],[text_2]]</f>
        <v xml:space="preserve">Friedhof Grombach </v>
      </c>
      <c r="F402" s="15" t="s">
        <v>993</v>
      </c>
      <c r="G402" s="15" t="s">
        <v>1383</v>
      </c>
      <c r="H402" s="15" t="s">
        <v>766</v>
      </c>
      <c r="I402" s="15"/>
    </row>
    <row r="403" spans="4:9" x14ac:dyDescent="0.2">
      <c r="D403" s="22" t="str">
        <f>tabGliederung[[#This Row],[mandant]]&amp;"x"&amp;tabGliederung[[#This Row],[gliedenr_]]</f>
        <v>1x7505</v>
      </c>
      <c r="E403" s="22" t="str">
        <f>tabGliederung[[#This Row],[text_1]] &amp; " " &amp; tabGliederung[[#This Row],[text_2]]</f>
        <v xml:space="preserve">Friedhof Heinsheim </v>
      </c>
      <c r="F403" s="15" t="s">
        <v>993</v>
      </c>
      <c r="G403" s="15" t="s">
        <v>1384</v>
      </c>
      <c r="H403" s="15" t="s">
        <v>767</v>
      </c>
      <c r="I403" s="15"/>
    </row>
    <row r="404" spans="4:9" x14ac:dyDescent="0.2">
      <c r="D404" s="22" t="str">
        <f>tabGliederung[[#This Row],[mandant]]&amp;"x"&amp;tabGliederung[[#This Row],[gliedenr_]]</f>
        <v>1x7506</v>
      </c>
      <c r="E404" s="22" t="str">
        <f>tabGliederung[[#This Row],[text_1]] &amp; " " &amp; tabGliederung[[#This Row],[text_2]]</f>
        <v xml:space="preserve">Friedhof Obergimpern </v>
      </c>
      <c r="F404" s="15" t="s">
        <v>993</v>
      </c>
      <c r="G404" s="15" t="s">
        <v>1385</v>
      </c>
      <c r="H404" s="15" t="s">
        <v>768</v>
      </c>
      <c r="I404" s="15"/>
    </row>
    <row r="405" spans="4:9" x14ac:dyDescent="0.2">
      <c r="D405" s="22" t="str">
        <f>tabGliederung[[#This Row],[mandant]]&amp;"x"&amp;tabGliederung[[#This Row],[gliedenr_]]</f>
        <v>1x7507</v>
      </c>
      <c r="E405" s="22" t="str">
        <f>tabGliederung[[#This Row],[text_1]] &amp; " " &amp; tabGliederung[[#This Row],[text_2]]</f>
        <v xml:space="preserve">Friedhof Treschklingen </v>
      </c>
      <c r="F405" s="15" t="s">
        <v>993</v>
      </c>
      <c r="G405" s="15" t="s">
        <v>1386</v>
      </c>
      <c r="H405" s="15" t="s">
        <v>769</v>
      </c>
      <c r="I405" s="15"/>
    </row>
    <row r="406" spans="4:9" x14ac:dyDescent="0.2">
      <c r="D406" s="22" t="str">
        <f>tabGliederung[[#This Row],[mandant]]&amp;"x"&amp;tabGliederung[[#This Row],[gliedenr_]]</f>
        <v>1x7508</v>
      </c>
      <c r="E406" s="22" t="str">
        <f>tabGliederung[[#This Row],[text_1]] &amp; " " &amp; tabGliederung[[#This Row],[text_2]]</f>
        <v xml:space="preserve">Friedhof Wollenberg </v>
      </c>
      <c r="F406" s="15" t="s">
        <v>993</v>
      </c>
      <c r="G406" s="15" t="s">
        <v>1387</v>
      </c>
      <c r="H406" s="15" t="s">
        <v>770</v>
      </c>
      <c r="I406" s="15"/>
    </row>
    <row r="407" spans="4:9" x14ac:dyDescent="0.2">
      <c r="D407" s="22" t="str">
        <f>tabGliederung[[#This Row],[mandant]]&amp;"x"&amp;tabGliederung[[#This Row],[gliedenr_]]</f>
        <v>1x7509</v>
      </c>
      <c r="E407" s="22" t="str">
        <f>tabGliederung[[#This Row],[text_1]] &amp; " " &amp; tabGliederung[[#This Row],[text_2]]</f>
        <v xml:space="preserve">Friedhof Zimmerhof </v>
      </c>
      <c r="F407" s="15" t="s">
        <v>993</v>
      </c>
      <c r="G407" s="15" t="s">
        <v>1388</v>
      </c>
      <c r="H407" s="15" t="s">
        <v>771</v>
      </c>
      <c r="I407" s="15"/>
    </row>
    <row r="408" spans="4:9" x14ac:dyDescent="0.2">
      <c r="D408" s="22" t="str">
        <f>tabGliederung[[#This Row],[mandant]]&amp;"x"&amp;tabGliederung[[#This Row],[gliedenr_]]</f>
        <v>1x751</v>
      </c>
      <c r="E408" s="22" t="str">
        <f>tabGliederung[[#This Row],[text_1]] &amp; " " &amp; tabGliederung[[#This Row],[text_2]]</f>
        <v>Friedhöfe, Leichenhäuser, Krematorien dgl.</v>
      </c>
      <c r="F408" s="15" t="s">
        <v>993</v>
      </c>
      <c r="G408" s="15" t="s">
        <v>1389</v>
      </c>
      <c r="H408" s="15" t="s">
        <v>772</v>
      </c>
      <c r="I408" s="15" t="s">
        <v>773</v>
      </c>
    </row>
    <row r="409" spans="4:9" x14ac:dyDescent="0.2">
      <c r="D409" s="22" t="str">
        <f>tabGliederung[[#This Row],[mandant]]&amp;"x"&amp;tabGliederung[[#This Row],[gliedenr_]]</f>
        <v>1x755</v>
      </c>
      <c r="E409" s="22" t="str">
        <f>tabGliederung[[#This Row],[text_1]] &amp; " " &amp; tabGliederung[[#This Row],[text_2]]</f>
        <v>Aufg. n. d. Ges. ü. d. Erhal. d. Gräber .Krieg u. a.</v>
      </c>
      <c r="F409" s="15" t="s">
        <v>993</v>
      </c>
      <c r="G409" s="15" t="s">
        <v>1390</v>
      </c>
      <c r="H409" s="15" t="s">
        <v>774</v>
      </c>
      <c r="I409" s="15" t="s">
        <v>775</v>
      </c>
    </row>
    <row r="410" spans="4:9" x14ac:dyDescent="0.2">
      <c r="D410" s="22" t="str">
        <f>tabGliederung[[#This Row],[mandant]]&amp;"x"&amp;tabGliederung[[#This Row],[gliedenr_]]</f>
        <v>1x756</v>
      </c>
      <c r="E410" s="22" t="str">
        <f>tabGliederung[[#This Row],[text_1]] &amp; " " &amp; tabGliederung[[#This Row],[text_2]]</f>
        <v xml:space="preserve">Friedhofsgärtnereien </v>
      </c>
      <c r="F410" s="15" t="s">
        <v>993</v>
      </c>
      <c r="G410" s="15" t="s">
        <v>1391</v>
      </c>
      <c r="H410" s="15" t="s">
        <v>776</v>
      </c>
      <c r="I410" s="15"/>
    </row>
    <row r="411" spans="4:9" x14ac:dyDescent="0.2">
      <c r="D411" s="22" t="str">
        <f>tabGliederung[[#This Row],[mandant]]&amp;"x"&amp;tabGliederung[[#This Row],[gliedenr_]]</f>
        <v>1x76</v>
      </c>
      <c r="E411" s="22" t="str">
        <f>tabGliederung[[#This Row],[text_1]] &amp; " " &amp; tabGliederung[[#This Row],[text_2]]</f>
        <v xml:space="preserve">sonstige öffentliche Einrichtungen </v>
      </c>
      <c r="F411" s="15" t="s">
        <v>993</v>
      </c>
      <c r="G411" s="15" t="s">
        <v>1392</v>
      </c>
      <c r="H411" s="15" t="s">
        <v>777</v>
      </c>
      <c r="I411" s="15"/>
    </row>
    <row r="412" spans="4:9" x14ac:dyDescent="0.2">
      <c r="D412" s="22" t="str">
        <f>tabGliederung[[#This Row],[mandant]]&amp;"x"&amp;tabGliederung[[#This Row],[gliedenr_]]</f>
        <v>1x761</v>
      </c>
      <c r="E412" s="22" t="str">
        <f>tabGliederung[[#This Row],[text_1]] &amp; " " &amp; tabGliederung[[#This Row],[text_2]]</f>
        <v>Gemeinschaftsantennenanlagen, Kabelanlagen</v>
      </c>
      <c r="F412" s="15" t="s">
        <v>993</v>
      </c>
      <c r="G412" s="15" t="s">
        <v>1393</v>
      </c>
      <c r="H412" s="15" t="s">
        <v>778</v>
      </c>
      <c r="I412" s="15" t="s">
        <v>779</v>
      </c>
    </row>
    <row r="413" spans="4:9" x14ac:dyDescent="0.2">
      <c r="D413" s="22" t="str">
        <f>tabGliederung[[#This Row],[mandant]]&amp;"x"&amp;tabGliederung[[#This Row],[gliedenr_]]</f>
        <v>1x762</v>
      </c>
      <c r="E413" s="22" t="str">
        <f>tabGliederung[[#This Row],[text_1]] &amp; " " &amp; tabGliederung[[#This Row],[text_2]]</f>
        <v>Glocken, Uhrenanlagen, öffentliche Waagen</v>
      </c>
      <c r="F413" s="15" t="s">
        <v>993</v>
      </c>
      <c r="G413" s="15" t="s">
        <v>1394</v>
      </c>
      <c r="H413" s="15" t="s">
        <v>780</v>
      </c>
      <c r="I413" s="15" t="s">
        <v>781</v>
      </c>
    </row>
    <row r="414" spans="4:9" x14ac:dyDescent="0.2">
      <c r="D414" s="22" t="str">
        <f>tabGliederung[[#This Row],[mandant]]&amp;"x"&amp;tabGliederung[[#This Row],[gliedenr_]]</f>
        <v>1x7620</v>
      </c>
      <c r="E414" s="22" t="str">
        <f>tabGliederung[[#This Row],[text_1]] &amp; " " &amp; tabGliederung[[#This Row],[text_2]]</f>
        <v xml:space="preserve">Glocken, Uhrenanlagen </v>
      </c>
      <c r="F414" s="15" t="s">
        <v>993</v>
      </c>
      <c r="G414" s="15" t="s">
        <v>1395</v>
      </c>
      <c r="H414" s="15" t="s">
        <v>782</v>
      </c>
      <c r="I414" s="15"/>
    </row>
    <row r="415" spans="4:9" x14ac:dyDescent="0.2">
      <c r="D415" s="22" t="str">
        <f>tabGliederung[[#This Row],[mandant]]&amp;"x"&amp;tabGliederung[[#This Row],[gliedenr_]]</f>
        <v>1x763</v>
      </c>
      <c r="E415" s="22" t="str">
        <f>tabGliederung[[#This Row],[text_1]] &amp; " " &amp; tabGliederung[[#This Row],[text_2]]</f>
        <v>Anschlagsäulen, Plakattafeln u. so. Werbeeinr.</v>
      </c>
      <c r="F415" s="15" t="s">
        <v>993</v>
      </c>
      <c r="G415" s="15" t="s">
        <v>1396</v>
      </c>
      <c r="H415" s="15" t="s">
        <v>783</v>
      </c>
      <c r="I415" s="15" t="s">
        <v>784</v>
      </c>
    </row>
    <row r="416" spans="4:9" x14ac:dyDescent="0.2">
      <c r="D416" s="22" t="str">
        <f>tabGliederung[[#This Row],[mandant]]&amp;"x"&amp;tabGliederung[[#This Row],[gliedenr_]]</f>
        <v>1x7630</v>
      </c>
      <c r="E416" s="22" t="str">
        <f>tabGliederung[[#This Row],[text_1]] &amp; " " &amp; tabGliederung[[#This Row],[text_2]]</f>
        <v>Anschlagsäulen, Plakattafeln,  sonst. Werbeeinrichtungen</v>
      </c>
      <c r="F416" s="15" t="s">
        <v>993</v>
      </c>
      <c r="G416" s="15" t="s">
        <v>1397</v>
      </c>
      <c r="H416" s="15" t="s">
        <v>785</v>
      </c>
      <c r="I416" s="15" t="s">
        <v>786</v>
      </c>
    </row>
    <row r="417" spans="4:9" x14ac:dyDescent="0.2">
      <c r="D417" s="22" t="str">
        <f>tabGliederung[[#This Row],[mandant]]&amp;"x"&amp;tabGliederung[[#This Row],[gliedenr_]]</f>
        <v>1x765</v>
      </c>
      <c r="E417" s="22" t="str">
        <f>tabGliederung[[#This Row],[text_1]] &amp; " " &amp; tabGliederung[[#This Row],[text_2]]</f>
        <v xml:space="preserve">öffentliche Bedürfnisanstalten </v>
      </c>
      <c r="F417" s="15" t="s">
        <v>993</v>
      </c>
      <c r="G417" s="15" t="s">
        <v>1398</v>
      </c>
      <c r="H417" s="15" t="s">
        <v>787</v>
      </c>
      <c r="I417" s="15"/>
    </row>
    <row r="418" spans="4:9" x14ac:dyDescent="0.2">
      <c r="D418" s="22" t="str">
        <f>tabGliederung[[#This Row],[mandant]]&amp;"x"&amp;tabGliederung[[#This Row],[gliedenr_]]</f>
        <v>1x7650</v>
      </c>
      <c r="E418" s="22" t="str">
        <f>tabGliederung[[#This Row],[text_1]] &amp; " " &amp; tabGliederung[[#This Row],[text_2]]</f>
        <v xml:space="preserve">öffentl. Bedürfnisanstalt </v>
      </c>
      <c r="F418" s="15" t="s">
        <v>993</v>
      </c>
      <c r="G418" s="15" t="s">
        <v>1399</v>
      </c>
      <c r="H418" s="15" t="s">
        <v>788</v>
      </c>
      <c r="I418" s="15"/>
    </row>
    <row r="419" spans="4:9" x14ac:dyDescent="0.2">
      <c r="D419" s="22" t="str">
        <f>tabGliederung[[#This Row],[mandant]]&amp;"x"&amp;tabGliederung[[#This Row],[gliedenr_]]</f>
        <v>1x766</v>
      </c>
      <c r="E419" s="22" t="str">
        <f>tabGliederung[[#This Row],[text_1]] &amp; " " &amp; tabGliederung[[#This Row],[text_2]]</f>
        <v xml:space="preserve">Tierkörperbeseitigung </v>
      </c>
      <c r="F419" s="15" t="s">
        <v>993</v>
      </c>
      <c r="G419" s="15" t="s">
        <v>1400</v>
      </c>
      <c r="H419" s="15" t="s">
        <v>789</v>
      </c>
      <c r="I419" s="15"/>
    </row>
    <row r="420" spans="4:9" x14ac:dyDescent="0.2">
      <c r="D420" s="22" t="str">
        <f>tabGliederung[[#This Row],[mandant]]&amp;"x"&amp;tabGliederung[[#This Row],[gliedenr_]]</f>
        <v>1x767</v>
      </c>
      <c r="E420" s="22" t="str">
        <f>tabGliederung[[#This Row],[text_1]] &amp; " " &amp; tabGliederung[[#This Row],[text_2]]</f>
        <v xml:space="preserve">Dorfgemeinschaftshäuser, Stadthallen </v>
      </c>
      <c r="F420" s="15" t="s">
        <v>993</v>
      </c>
      <c r="G420" s="15" t="s">
        <v>1401</v>
      </c>
      <c r="H420" s="15" t="s">
        <v>790</v>
      </c>
      <c r="I420" s="15"/>
    </row>
    <row r="421" spans="4:9" x14ac:dyDescent="0.2">
      <c r="D421" s="22" t="str">
        <f>tabGliederung[[#This Row],[mandant]]&amp;"x"&amp;tabGliederung[[#This Row],[gliedenr_]]</f>
        <v>1x7670</v>
      </c>
      <c r="E421" s="22" t="str">
        <f>tabGliederung[[#This Row],[text_1]] &amp; " " &amp; tabGliederung[[#This Row],[text_2]]</f>
        <v xml:space="preserve">Bürgerhaus Bad Rappenau </v>
      </c>
      <c r="F421" s="15" t="s">
        <v>993</v>
      </c>
      <c r="G421" s="15" t="s">
        <v>1402</v>
      </c>
      <c r="H421" s="15" t="s">
        <v>791</v>
      </c>
      <c r="I421" s="15"/>
    </row>
    <row r="422" spans="4:9" x14ac:dyDescent="0.2">
      <c r="D422" s="22" t="str">
        <f>tabGliederung[[#This Row],[mandant]]&amp;"x"&amp;tabGliederung[[#This Row],[gliedenr_]]</f>
        <v>1x7673</v>
      </c>
      <c r="E422" s="22" t="str">
        <f>tabGliederung[[#This Row],[text_1]] &amp; " " &amp; tabGliederung[[#This Row],[text_2]]</f>
        <v xml:space="preserve">Bürgerhaus Fürfeld </v>
      </c>
      <c r="F422" s="15" t="s">
        <v>993</v>
      </c>
      <c r="G422" s="15" t="s">
        <v>1403</v>
      </c>
      <c r="H422" s="15" t="s">
        <v>792</v>
      </c>
      <c r="I422" s="15"/>
    </row>
    <row r="423" spans="4:9" x14ac:dyDescent="0.2">
      <c r="D423" s="22" t="str">
        <f>tabGliederung[[#This Row],[mandant]]&amp;"x"&amp;tabGliederung[[#This Row],[gliedenr_]]</f>
        <v>1x7674</v>
      </c>
      <c r="E423" s="22" t="str">
        <f>tabGliederung[[#This Row],[text_1]] &amp; " " &amp; tabGliederung[[#This Row],[text_2]]</f>
        <v xml:space="preserve">Bürgerhaus Grombach </v>
      </c>
      <c r="F423" s="15" t="s">
        <v>993</v>
      </c>
      <c r="G423" s="15" t="s">
        <v>1404</v>
      </c>
      <c r="H423" s="15" t="s">
        <v>793</v>
      </c>
      <c r="I423" s="15"/>
    </row>
    <row r="424" spans="4:9" x14ac:dyDescent="0.2">
      <c r="D424" s="22" t="str">
        <f>tabGliederung[[#This Row],[mandant]]&amp;"x"&amp;tabGliederung[[#This Row],[gliedenr_]]</f>
        <v>1x7675</v>
      </c>
      <c r="E424" s="22" t="str">
        <f>tabGliederung[[#This Row],[text_1]] &amp; " " &amp; tabGliederung[[#This Row],[text_2]]</f>
        <v xml:space="preserve">Bürgerhaus Heinsheim </v>
      </c>
      <c r="F424" s="15" t="s">
        <v>993</v>
      </c>
      <c r="G424" s="15" t="s">
        <v>1405</v>
      </c>
      <c r="H424" s="15" t="s">
        <v>794</v>
      </c>
      <c r="I424" s="15"/>
    </row>
    <row r="425" spans="4:9" x14ac:dyDescent="0.2">
      <c r="D425" s="22" t="str">
        <f>tabGliederung[[#This Row],[mandant]]&amp;"x"&amp;tabGliederung[[#This Row],[gliedenr_]]</f>
        <v>1x7677</v>
      </c>
      <c r="E425" s="22" t="str">
        <f>tabGliederung[[#This Row],[text_1]] &amp; " " &amp; tabGliederung[[#This Row],[text_2]]</f>
        <v xml:space="preserve">Bürgerhaus Treschklingen </v>
      </c>
      <c r="F425" s="15" t="s">
        <v>993</v>
      </c>
      <c r="G425" s="15" t="s">
        <v>1406</v>
      </c>
      <c r="H425" s="15" t="s">
        <v>795</v>
      </c>
      <c r="I425" s="15"/>
    </row>
    <row r="426" spans="4:9" x14ac:dyDescent="0.2">
      <c r="D426" s="22" t="str">
        <f>tabGliederung[[#This Row],[mandant]]&amp;"x"&amp;tabGliederung[[#This Row],[gliedenr_]]</f>
        <v>1x7679</v>
      </c>
      <c r="E426" s="22" t="str">
        <f>tabGliederung[[#This Row],[text_1]] &amp; " " &amp; tabGliederung[[#This Row],[text_2]]</f>
        <v xml:space="preserve">Bürgertreff Zimmerhof </v>
      </c>
      <c r="F426" s="15" t="s">
        <v>993</v>
      </c>
      <c r="G426" s="15" t="s">
        <v>1407</v>
      </c>
      <c r="H426" s="15" t="s">
        <v>796</v>
      </c>
      <c r="I426" s="15"/>
    </row>
    <row r="427" spans="4:9" x14ac:dyDescent="0.2">
      <c r="D427" s="22" t="str">
        <f>tabGliederung[[#This Row],[mandant]]&amp;"x"&amp;tabGliederung[[#This Row],[gliedenr_]]</f>
        <v>1x769</v>
      </c>
      <c r="E427" s="22" t="str">
        <f>tabGliederung[[#This Row],[text_1]] &amp; " " &amp; tabGliederung[[#This Row],[text_2]]</f>
        <v>sonstige öffentliche Gemeinschafts- einricht.</v>
      </c>
      <c r="F427" s="15" t="s">
        <v>993</v>
      </c>
      <c r="G427" s="15" t="s">
        <v>1408</v>
      </c>
      <c r="H427" s="15" t="s">
        <v>797</v>
      </c>
      <c r="I427" s="15" t="s">
        <v>798</v>
      </c>
    </row>
    <row r="428" spans="4:9" x14ac:dyDescent="0.2">
      <c r="D428" s="22" t="str">
        <f>tabGliederung[[#This Row],[mandant]]&amp;"x"&amp;tabGliederung[[#This Row],[gliedenr_]]</f>
        <v>1x7690</v>
      </c>
      <c r="E428" s="22" t="str">
        <f>tabGliederung[[#This Row],[text_1]] &amp; " " &amp; tabGliederung[[#This Row],[text_2]]</f>
        <v xml:space="preserve">Geschirrmobil, Toilettenwagen </v>
      </c>
      <c r="F428" s="15" t="s">
        <v>993</v>
      </c>
      <c r="G428" s="15" t="s">
        <v>1409</v>
      </c>
      <c r="H428" s="15" t="s">
        <v>799</v>
      </c>
      <c r="I428" s="15"/>
    </row>
    <row r="429" spans="4:9" x14ac:dyDescent="0.2">
      <c r="D429" s="22" t="str">
        <f>tabGliederung[[#This Row],[mandant]]&amp;"x"&amp;tabGliederung[[#This Row],[gliedenr_]]</f>
        <v>1x77</v>
      </c>
      <c r="E429" s="22" t="str">
        <f>tabGliederung[[#This Row],[text_1]] &amp; " " &amp; tabGliederung[[#This Row],[text_2]]</f>
        <v xml:space="preserve">Hilfsbetriebe der Verwaltung </v>
      </c>
      <c r="F429" s="15" t="s">
        <v>993</v>
      </c>
      <c r="G429" s="15" t="s">
        <v>1410</v>
      </c>
      <c r="H429" s="15" t="s">
        <v>800</v>
      </c>
      <c r="I429" s="15"/>
    </row>
    <row r="430" spans="4:9" x14ac:dyDescent="0.2">
      <c r="D430" s="22" t="str">
        <f>tabGliederung[[#This Row],[mandant]]&amp;"x"&amp;tabGliederung[[#This Row],[gliedenr_]]</f>
        <v>1x771</v>
      </c>
      <c r="E430" s="22" t="str">
        <f>tabGliederung[[#This Row],[text_1]] &amp; " " &amp; tabGliederung[[#This Row],[text_2]]</f>
        <v xml:space="preserve">Bauhof </v>
      </c>
      <c r="F430" s="15" t="s">
        <v>993</v>
      </c>
      <c r="G430" s="15" t="s">
        <v>1411</v>
      </c>
      <c r="H430" s="15" t="s">
        <v>801</v>
      </c>
      <c r="I430" s="15"/>
    </row>
    <row r="431" spans="4:9" x14ac:dyDescent="0.2">
      <c r="D431" s="22" t="str">
        <f>tabGliederung[[#This Row],[mandant]]&amp;"x"&amp;tabGliederung[[#This Row],[gliedenr_]]</f>
        <v>1x7710</v>
      </c>
      <c r="E431" s="22" t="str">
        <f>tabGliederung[[#This Row],[text_1]] &amp; " " &amp; tabGliederung[[#This Row],[text_2]]</f>
        <v xml:space="preserve">Bauhof </v>
      </c>
      <c r="F431" s="15" t="s">
        <v>993</v>
      </c>
      <c r="G431" s="15" t="s">
        <v>1412</v>
      </c>
      <c r="H431" s="15" t="s">
        <v>801</v>
      </c>
      <c r="I431" s="15"/>
    </row>
    <row r="432" spans="4:9" x14ac:dyDescent="0.2">
      <c r="D432" s="22" t="str">
        <f>tabGliederung[[#This Row],[mandant]]&amp;"x"&amp;tabGliederung[[#This Row],[gliedenr_]]</f>
        <v>1x78</v>
      </c>
      <c r="E432" s="22" t="str">
        <f>tabGliederung[[#This Row],[text_1]] &amp; " " &amp; tabGliederung[[#This Row],[text_2]]</f>
        <v xml:space="preserve">Förderung der Land- u. Forstwirtschaft </v>
      </c>
      <c r="F432" s="15" t="s">
        <v>993</v>
      </c>
      <c r="G432" s="15" t="s">
        <v>1413</v>
      </c>
      <c r="H432" s="15" t="s">
        <v>802</v>
      </c>
      <c r="I432" s="15"/>
    </row>
    <row r="433" spans="4:9" x14ac:dyDescent="0.2">
      <c r="D433" s="22" t="str">
        <f>tabGliederung[[#This Row],[mandant]]&amp;"x"&amp;tabGliederung[[#This Row],[gliedenr_]]</f>
        <v>1x7820</v>
      </c>
      <c r="E433" s="22" t="str">
        <f>tabGliederung[[#This Row],[text_1]] &amp; " " &amp; tabGliederung[[#This Row],[text_2]]</f>
        <v xml:space="preserve">Förderung der Viehzucht </v>
      </c>
      <c r="F433" s="15" t="s">
        <v>993</v>
      </c>
      <c r="G433" s="15" t="s">
        <v>1414</v>
      </c>
      <c r="H433" s="15" t="s">
        <v>803</v>
      </c>
      <c r="I433" s="15"/>
    </row>
    <row r="434" spans="4:9" x14ac:dyDescent="0.2">
      <c r="D434" s="22" t="str">
        <f>tabGliederung[[#This Row],[mandant]]&amp;"x"&amp;tabGliederung[[#This Row],[gliedenr_]]</f>
        <v>1x7850</v>
      </c>
      <c r="E434" s="22" t="str">
        <f>tabGliederung[[#This Row],[text_1]] &amp; " " &amp; tabGliederung[[#This Row],[text_2]]</f>
        <v xml:space="preserve">Förderung der Landwirtschaft </v>
      </c>
      <c r="F434" s="15" t="s">
        <v>993</v>
      </c>
      <c r="G434" s="15" t="s">
        <v>1415</v>
      </c>
      <c r="H434" s="15" t="s">
        <v>804</v>
      </c>
      <c r="I434" s="15"/>
    </row>
    <row r="435" spans="4:9" x14ac:dyDescent="0.2">
      <c r="D435" s="22" t="str">
        <f>tabGliederung[[#This Row],[mandant]]&amp;"x"&amp;tabGliederung[[#This Row],[gliedenr_]]</f>
        <v>1x7880</v>
      </c>
      <c r="E435" s="22" t="str">
        <f>tabGliederung[[#This Row],[text_1]] &amp; " " &amp; tabGliederung[[#This Row],[text_2]]</f>
        <v>sonstiger Förderung der Landwirtschaft</v>
      </c>
      <c r="F435" s="15" t="s">
        <v>993</v>
      </c>
      <c r="G435" s="15" t="s">
        <v>1416</v>
      </c>
      <c r="H435" s="15" t="s">
        <v>805</v>
      </c>
      <c r="I435" s="15" t="s">
        <v>806</v>
      </c>
    </row>
    <row r="436" spans="4:9" x14ac:dyDescent="0.2">
      <c r="D436" s="22" t="str">
        <f>tabGliederung[[#This Row],[mandant]]&amp;"x"&amp;tabGliederung[[#This Row],[gliedenr_]]</f>
        <v>1x79</v>
      </c>
      <c r="E436" s="22" t="str">
        <f>tabGliederung[[#This Row],[text_1]] &amp; " " &amp; tabGliederung[[#This Row],[text_2]]</f>
        <v>Fremdenverkehr, Sonst. Förderung von  Wirtschaft und Verkehr</v>
      </c>
      <c r="F436" s="15" t="s">
        <v>993</v>
      </c>
      <c r="G436" s="15" t="s">
        <v>1417</v>
      </c>
      <c r="H436" s="15" t="s">
        <v>807</v>
      </c>
      <c r="I436" s="15" t="s">
        <v>808</v>
      </c>
    </row>
    <row r="437" spans="4:9" x14ac:dyDescent="0.2">
      <c r="D437" s="22" t="str">
        <f>tabGliederung[[#This Row],[mandant]]&amp;"x"&amp;tabGliederung[[#This Row],[gliedenr_]]</f>
        <v>1x7900</v>
      </c>
      <c r="E437" s="22" t="str">
        <f>tabGliederung[[#This Row],[text_1]] &amp; " " &amp; tabGliederung[[#This Row],[text_2]]</f>
        <v xml:space="preserve">Fremdenverkehr </v>
      </c>
      <c r="F437" s="15" t="s">
        <v>993</v>
      </c>
      <c r="G437" s="15" t="s">
        <v>1418</v>
      </c>
      <c r="H437" s="15" t="s">
        <v>809</v>
      </c>
      <c r="I437" s="15"/>
    </row>
    <row r="438" spans="4:9" x14ac:dyDescent="0.2">
      <c r="D438" s="22" t="str">
        <f>tabGliederung[[#This Row],[mandant]]&amp;"x"&amp;tabGliederung[[#This Row],[gliedenr_]]</f>
        <v>1x791</v>
      </c>
      <c r="E438" s="22" t="str">
        <f>tabGliederung[[#This Row],[text_1]] &amp; " " &amp; tabGliederung[[#This Row],[text_2]]</f>
        <v>sonstige Förderung von Wirtschaft und Verkehr</v>
      </c>
      <c r="F438" s="15" t="s">
        <v>993</v>
      </c>
      <c r="G438" s="15" t="s">
        <v>1419</v>
      </c>
      <c r="H438" s="15" t="s">
        <v>810</v>
      </c>
      <c r="I438" s="15" t="s">
        <v>811</v>
      </c>
    </row>
    <row r="439" spans="4:9" x14ac:dyDescent="0.2">
      <c r="D439" s="22" t="str">
        <f>tabGliederung[[#This Row],[mandant]]&amp;"x"&amp;tabGliederung[[#This Row],[gliedenr_]]</f>
        <v>1x7910</v>
      </c>
      <c r="E439" s="22" t="str">
        <f>tabGliederung[[#This Row],[text_1]] &amp; " " &amp; tabGliederung[[#This Row],[text_2]]</f>
        <v xml:space="preserve">Wirtschaftsförderung </v>
      </c>
      <c r="F439" s="15" t="s">
        <v>993</v>
      </c>
      <c r="G439" s="15" t="s">
        <v>1420</v>
      </c>
      <c r="H439" s="15" t="s">
        <v>812</v>
      </c>
      <c r="I439" s="15"/>
    </row>
    <row r="440" spans="4:9" x14ac:dyDescent="0.2">
      <c r="D440" s="22" t="str">
        <f>tabGliederung[[#This Row],[mandant]]&amp;"x"&amp;tabGliederung[[#This Row],[gliedenr_]]</f>
        <v>1x792</v>
      </c>
      <c r="E440" s="22" t="str">
        <f>tabGliederung[[#This Row],[text_1]] &amp; " " &amp; tabGliederung[[#This Row],[text_2]]</f>
        <v>Förderung des Öffentl. Personennahverkehrs</v>
      </c>
      <c r="F440" s="15" t="s">
        <v>993</v>
      </c>
      <c r="G440" s="15" t="s">
        <v>1421</v>
      </c>
      <c r="H440" s="15" t="s">
        <v>813</v>
      </c>
      <c r="I440" s="15" t="s">
        <v>814</v>
      </c>
    </row>
    <row r="441" spans="4:9" x14ac:dyDescent="0.2">
      <c r="D441" s="22" t="str">
        <f>tabGliederung[[#This Row],[mandant]]&amp;"x"&amp;tabGliederung[[#This Row],[gliedenr_]]</f>
        <v>1x7920</v>
      </c>
      <c r="E441" s="22" t="str">
        <f>tabGliederung[[#This Row],[text_1]] &amp; " " &amp; tabGliederung[[#This Row],[text_2]]</f>
        <v>Förderung des öffentlichen Personennahverkehrs</v>
      </c>
      <c r="F441" s="15" t="s">
        <v>993</v>
      </c>
      <c r="G441" s="15" t="s">
        <v>1422</v>
      </c>
      <c r="H441" s="15" t="s">
        <v>815</v>
      </c>
      <c r="I441" s="15" t="s">
        <v>814</v>
      </c>
    </row>
    <row r="442" spans="4:9" x14ac:dyDescent="0.2">
      <c r="D442" s="22" t="str">
        <f>tabGliederung[[#This Row],[mandant]]&amp;"x"&amp;tabGliederung[[#This Row],[gliedenr_]]</f>
        <v>1x797</v>
      </c>
      <c r="E442" s="22" t="str">
        <f>tabGliederung[[#This Row],[text_1]] &amp; " " &amp; tabGliederung[[#This Row],[text_2]]</f>
        <v xml:space="preserve"> </v>
      </c>
      <c r="F442" s="15" t="s">
        <v>993</v>
      </c>
      <c r="G442" s="15" t="s">
        <v>1423</v>
      </c>
      <c r="H442" s="15"/>
      <c r="I442" s="15"/>
    </row>
    <row r="443" spans="4:9" x14ac:dyDescent="0.2">
      <c r="D443" s="22" t="str">
        <f>tabGliederung[[#This Row],[mandant]]&amp;"x"&amp;tabGliederung[[#This Row],[gliedenr_]]</f>
        <v>1x8</v>
      </c>
      <c r="E443" s="22" t="str">
        <f>tabGliederung[[#This Row],[text_1]] &amp; " " &amp; tabGliederung[[#This Row],[text_2]]</f>
        <v>Wirtschaftl. Unternehmen,  allg. Grund- und Sondervermögen</v>
      </c>
      <c r="F443" s="15" t="s">
        <v>993</v>
      </c>
      <c r="G443" s="15" t="s">
        <v>1424</v>
      </c>
      <c r="H443" s="15" t="s">
        <v>816</v>
      </c>
      <c r="I443" s="15" t="s">
        <v>817</v>
      </c>
    </row>
    <row r="444" spans="4:9" x14ac:dyDescent="0.2">
      <c r="D444" s="22" t="str">
        <f>tabGliederung[[#This Row],[mandant]]&amp;"x"&amp;tabGliederung[[#This Row],[gliedenr_]]</f>
        <v>1x80</v>
      </c>
      <c r="E444" s="22" t="str">
        <f>tabGliederung[[#This Row],[text_1]] &amp; " " &amp; tabGliederung[[#This Row],[text_2]]</f>
        <v>Verwaltung der wirtschaftlichen Unternehmen</v>
      </c>
      <c r="F444" s="15" t="s">
        <v>993</v>
      </c>
      <c r="G444" s="15" t="s">
        <v>1425</v>
      </c>
      <c r="H444" s="15" t="s">
        <v>818</v>
      </c>
      <c r="I444" s="15" t="s">
        <v>819</v>
      </c>
    </row>
    <row r="445" spans="4:9" x14ac:dyDescent="0.2">
      <c r="D445" s="22" t="str">
        <f>tabGliederung[[#This Row],[mandant]]&amp;"x"&amp;tabGliederung[[#This Row],[gliedenr_]]</f>
        <v>1x81</v>
      </c>
      <c r="E445" s="22" t="str">
        <f>tabGliederung[[#This Row],[text_1]] &amp; " " &amp; tabGliederung[[#This Row],[text_2]]</f>
        <v xml:space="preserve">Versorgungsunternehmen </v>
      </c>
      <c r="F445" s="15" t="s">
        <v>993</v>
      </c>
      <c r="G445" s="15" t="s">
        <v>1426</v>
      </c>
      <c r="H445" s="15" t="s">
        <v>820</v>
      </c>
      <c r="I445" s="15"/>
    </row>
    <row r="446" spans="4:9" x14ac:dyDescent="0.2">
      <c r="D446" s="22" t="str">
        <f>tabGliederung[[#This Row],[mandant]]&amp;"x"&amp;tabGliederung[[#This Row],[gliedenr_]]</f>
        <v>1x8100</v>
      </c>
      <c r="E446" s="22" t="str">
        <f>tabGliederung[[#This Row],[text_1]] &amp; " " &amp; tabGliederung[[#This Row],[text_2]]</f>
        <v xml:space="preserve">Versorgungsunternehmen </v>
      </c>
      <c r="F446" s="15" t="s">
        <v>993</v>
      </c>
      <c r="G446" s="15" t="s">
        <v>1427</v>
      </c>
      <c r="H446" s="15" t="s">
        <v>820</v>
      </c>
      <c r="I446" s="15"/>
    </row>
    <row r="447" spans="4:9" x14ac:dyDescent="0.2">
      <c r="D447" s="22" t="str">
        <f>tabGliederung[[#This Row],[mandant]]&amp;"x"&amp;tabGliederung[[#This Row],[gliedenr_]]</f>
        <v>1x813</v>
      </c>
      <c r="E447" s="22" t="str">
        <f>tabGliederung[[#This Row],[text_1]] &amp; " " &amp; tabGliederung[[#This Row],[text_2]]</f>
        <v xml:space="preserve">Gasversorgung </v>
      </c>
      <c r="F447" s="15" t="s">
        <v>993</v>
      </c>
      <c r="G447" s="15" t="s">
        <v>1428</v>
      </c>
      <c r="H447" s="15" t="s">
        <v>821</v>
      </c>
      <c r="I447" s="15"/>
    </row>
    <row r="448" spans="4:9" x14ac:dyDescent="0.2">
      <c r="D448" s="22" t="str">
        <f>tabGliederung[[#This Row],[mandant]]&amp;"x"&amp;tabGliederung[[#This Row],[gliedenr_]]</f>
        <v>1x815</v>
      </c>
      <c r="E448" s="22" t="str">
        <f>tabGliederung[[#This Row],[text_1]] &amp; " " &amp; tabGliederung[[#This Row],[text_2]]</f>
        <v xml:space="preserve">Wasserversorgung </v>
      </c>
      <c r="F448" s="15" t="s">
        <v>993</v>
      </c>
      <c r="G448" s="15" t="s">
        <v>1429</v>
      </c>
      <c r="H448" s="15" t="s">
        <v>822</v>
      </c>
      <c r="I448" s="15"/>
    </row>
    <row r="449" spans="4:9" x14ac:dyDescent="0.2">
      <c r="D449" s="22" t="str">
        <f>tabGliederung[[#This Row],[mandant]]&amp;"x"&amp;tabGliederung[[#This Row],[gliedenr_]]</f>
        <v>1x816</v>
      </c>
      <c r="E449" s="22" t="str">
        <f>tabGliederung[[#This Row],[text_1]] &amp; " " &amp; tabGliederung[[#This Row],[text_2]]</f>
        <v xml:space="preserve">Fernwärmeversorgung </v>
      </c>
      <c r="F449" s="15" t="s">
        <v>993</v>
      </c>
      <c r="G449" s="15" t="s">
        <v>1430</v>
      </c>
      <c r="H449" s="15" t="s">
        <v>823</v>
      </c>
      <c r="I449" s="15"/>
    </row>
    <row r="450" spans="4:9" x14ac:dyDescent="0.2">
      <c r="D450" s="22" t="str">
        <f>tabGliederung[[#This Row],[mandant]]&amp;"x"&amp;tabGliederung[[#This Row],[gliedenr_]]</f>
        <v>1x817</v>
      </c>
      <c r="E450" s="22" t="str">
        <f>tabGliederung[[#This Row],[text_1]] &amp; " " &amp; tabGliederung[[#This Row],[text_2]]</f>
        <v xml:space="preserve">Kombinierte Versorgungsunternehmen </v>
      </c>
      <c r="F450" s="15" t="s">
        <v>993</v>
      </c>
      <c r="G450" s="15" t="s">
        <v>1431</v>
      </c>
      <c r="H450" s="15" t="s">
        <v>824</v>
      </c>
      <c r="I450" s="15"/>
    </row>
    <row r="451" spans="4:9" x14ac:dyDescent="0.2">
      <c r="D451" s="22" t="str">
        <f>tabGliederung[[#This Row],[mandant]]&amp;"x"&amp;tabGliederung[[#This Row],[gliedenr_]]</f>
        <v>1x82</v>
      </c>
      <c r="E451" s="22" t="str">
        <f>tabGliederung[[#This Row],[text_1]] &amp; " " &amp; tabGliederung[[#This Row],[text_2]]</f>
        <v xml:space="preserve">Verkehrsunternehmen </v>
      </c>
      <c r="F451" s="15" t="s">
        <v>993</v>
      </c>
      <c r="G451" s="15" t="s">
        <v>1432</v>
      </c>
      <c r="H451" s="15" t="s">
        <v>825</v>
      </c>
      <c r="I451" s="15"/>
    </row>
    <row r="452" spans="4:9" x14ac:dyDescent="0.2">
      <c r="D452" s="22" t="str">
        <f>tabGliederung[[#This Row],[mandant]]&amp;"x"&amp;tabGliederung[[#This Row],[gliedenr_]]</f>
        <v>1x83</v>
      </c>
      <c r="E452" s="22" t="str">
        <f>tabGliederung[[#This Row],[text_1]] &amp; " " &amp; tabGliederung[[#This Row],[text_2]]</f>
        <v xml:space="preserve">Komb. Versorgungs-u. Verkehrsunternehme </v>
      </c>
      <c r="F452" s="15" t="s">
        <v>993</v>
      </c>
      <c r="G452" s="15" t="s">
        <v>1433</v>
      </c>
      <c r="H452" s="15" t="s">
        <v>826</v>
      </c>
      <c r="I452" s="15"/>
    </row>
    <row r="453" spans="4:9" x14ac:dyDescent="0.2">
      <c r="D453" s="22" t="str">
        <f>tabGliederung[[#This Row],[mandant]]&amp;"x"&amp;tabGliederung[[#This Row],[gliedenr_]]</f>
        <v>1x84</v>
      </c>
      <c r="E453" s="22" t="str">
        <f>tabGliederung[[#This Row],[text_1]] &amp; " " &amp; tabGliederung[[#This Row],[text_2]]</f>
        <v xml:space="preserve">Unternehmen der Wirtschaftsförderung </v>
      </c>
      <c r="F453" s="15" t="s">
        <v>993</v>
      </c>
      <c r="G453" s="15" t="s">
        <v>1434</v>
      </c>
      <c r="H453" s="15" t="s">
        <v>827</v>
      </c>
      <c r="I453" s="15"/>
    </row>
    <row r="454" spans="4:9" x14ac:dyDescent="0.2">
      <c r="D454" s="22" t="str">
        <f>tabGliederung[[#This Row],[mandant]]&amp;"x"&amp;tabGliederung[[#This Row],[gliedenr_]]</f>
        <v>1x85</v>
      </c>
      <c r="E454" s="22" t="str">
        <f>tabGliederung[[#This Row],[text_1]] &amp; " " &amp; tabGliederung[[#This Row],[text_2]]</f>
        <v>Land- und forstwirtschaftliche  Unternehmen</v>
      </c>
      <c r="F454" s="15" t="s">
        <v>993</v>
      </c>
      <c r="G454" s="15" t="s">
        <v>1435</v>
      </c>
      <c r="H454" s="15" t="s">
        <v>828</v>
      </c>
      <c r="I454" s="15" t="s">
        <v>829</v>
      </c>
    </row>
    <row r="455" spans="4:9" x14ac:dyDescent="0.2">
      <c r="D455" s="22" t="str">
        <f>tabGliederung[[#This Row],[mandant]]&amp;"x"&amp;tabGliederung[[#This Row],[gliedenr_]]</f>
        <v>1x855</v>
      </c>
      <c r="E455" s="22" t="str">
        <f>tabGliederung[[#This Row],[text_1]] &amp; " " &amp; tabGliederung[[#This Row],[text_2]]</f>
        <v xml:space="preserve">Forstwirtschaftliche Unternehmen </v>
      </c>
      <c r="F455" s="15" t="s">
        <v>993</v>
      </c>
      <c r="G455" s="15" t="s">
        <v>1436</v>
      </c>
      <c r="H455" s="15" t="s">
        <v>830</v>
      </c>
      <c r="I455" s="15"/>
    </row>
    <row r="456" spans="4:9" x14ac:dyDescent="0.2">
      <c r="D456" s="22" t="str">
        <f>tabGliederung[[#This Row],[mandant]]&amp;"x"&amp;tabGliederung[[#This Row],[gliedenr_]]</f>
        <v>1x8550</v>
      </c>
      <c r="E456" s="22" t="str">
        <f>tabGliederung[[#This Row],[text_1]] &amp; " " &amp; tabGliederung[[#This Row],[text_2]]</f>
        <v xml:space="preserve">Stadtwald </v>
      </c>
      <c r="F456" s="15" t="s">
        <v>993</v>
      </c>
      <c r="G456" s="15" t="s">
        <v>1437</v>
      </c>
      <c r="H456" s="15" t="s">
        <v>831</v>
      </c>
      <c r="I456" s="15"/>
    </row>
    <row r="457" spans="4:9" x14ac:dyDescent="0.2">
      <c r="D457" s="22" t="str">
        <f>tabGliederung[[#This Row],[mandant]]&amp;"x"&amp;tabGliederung[[#This Row],[gliedenr_]]</f>
        <v>1x86</v>
      </c>
      <c r="E457" s="22" t="str">
        <f>tabGliederung[[#This Row],[text_1]] &amp; " " &amp; tabGliederung[[#This Row],[text_2]]</f>
        <v xml:space="preserve">Kur-u. Badebetriebe </v>
      </c>
      <c r="F457" s="15" t="s">
        <v>993</v>
      </c>
      <c r="G457" s="15" t="s">
        <v>1438</v>
      </c>
      <c r="H457" s="15" t="s">
        <v>832</v>
      </c>
      <c r="I457" s="15"/>
    </row>
    <row r="458" spans="4:9" x14ac:dyDescent="0.2">
      <c r="D458" s="22" t="str">
        <f>tabGliederung[[#This Row],[mandant]]&amp;"x"&amp;tabGliederung[[#This Row],[gliedenr_]]</f>
        <v>1x8610</v>
      </c>
      <c r="E458" s="22" t="str">
        <f>tabGliederung[[#This Row],[text_1]] &amp; " " &amp; tabGliederung[[#This Row],[text_2]]</f>
        <v xml:space="preserve">Kurhaus </v>
      </c>
      <c r="F458" s="15" t="s">
        <v>993</v>
      </c>
      <c r="G458" s="15" t="s">
        <v>1439</v>
      </c>
      <c r="H458" s="15" t="s">
        <v>833</v>
      </c>
      <c r="I458" s="15"/>
    </row>
    <row r="459" spans="4:9" x14ac:dyDescent="0.2">
      <c r="D459" s="22" t="str">
        <f>tabGliederung[[#This Row],[mandant]]&amp;"x"&amp;tabGliederung[[#This Row],[gliedenr_]]</f>
        <v>1x8620</v>
      </c>
      <c r="E459" s="22" t="str">
        <f>tabGliederung[[#This Row],[text_1]] &amp; " " &amp; tabGliederung[[#This Row],[text_2]]</f>
        <v xml:space="preserve">Kureinrichtungen </v>
      </c>
      <c r="F459" s="15" t="s">
        <v>993</v>
      </c>
      <c r="G459" s="15" t="s">
        <v>1440</v>
      </c>
      <c r="H459" s="15" t="s">
        <v>834</v>
      </c>
      <c r="I459" s="15"/>
    </row>
    <row r="460" spans="4:9" x14ac:dyDescent="0.2">
      <c r="D460" s="22" t="str">
        <f>tabGliederung[[#This Row],[mandant]]&amp;"x"&amp;tabGliederung[[#This Row],[gliedenr_]]</f>
        <v>1x8630</v>
      </c>
      <c r="E460" s="22" t="str">
        <f>tabGliederung[[#This Row],[text_1]] &amp; " " &amp; tabGliederung[[#This Row],[text_2]]</f>
        <v xml:space="preserve">RappSoDie </v>
      </c>
      <c r="F460" s="15" t="s">
        <v>993</v>
      </c>
      <c r="G460" s="15" t="s">
        <v>1441</v>
      </c>
      <c r="H460" s="15" t="s">
        <v>835</v>
      </c>
      <c r="I460" s="15"/>
    </row>
    <row r="461" spans="4:9" x14ac:dyDescent="0.2">
      <c r="D461" s="22" t="str">
        <f>tabGliederung[[#This Row],[mandant]]&amp;"x"&amp;tabGliederung[[#This Row],[gliedenr_]]</f>
        <v>1x87</v>
      </c>
      <c r="E461" s="22" t="str">
        <f>tabGliederung[[#This Row],[text_1]] &amp; " " &amp; tabGliederung[[#This Row],[text_2]]</f>
        <v xml:space="preserve">sonstige wirtschaftliche Unternehmen </v>
      </c>
      <c r="F461" s="15" t="s">
        <v>993</v>
      </c>
      <c r="G461" s="15" t="s">
        <v>1442</v>
      </c>
      <c r="H461" s="15" t="s">
        <v>836</v>
      </c>
      <c r="I461" s="15"/>
    </row>
    <row r="462" spans="4:9" x14ac:dyDescent="0.2">
      <c r="D462" s="22" t="str">
        <f>tabGliederung[[#This Row],[mandant]]&amp;"x"&amp;tabGliederung[[#This Row],[gliedenr_]]</f>
        <v>1x8700</v>
      </c>
      <c r="E462" s="22" t="str">
        <f>tabGliederung[[#This Row],[text_1]] &amp; " " &amp; tabGliederung[[#This Row],[text_2]]</f>
        <v xml:space="preserve">Tiefgarage Rathaus </v>
      </c>
      <c r="F462" s="15" t="s">
        <v>993</v>
      </c>
      <c r="G462" s="15" t="s">
        <v>1443</v>
      </c>
      <c r="H462" s="15" t="s">
        <v>837</v>
      </c>
      <c r="I462" s="15"/>
    </row>
    <row r="463" spans="4:9" x14ac:dyDescent="0.2">
      <c r="D463" s="22" t="str">
        <f>tabGliederung[[#This Row],[mandant]]&amp;"x"&amp;tabGliederung[[#This Row],[gliedenr_]]</f>
        <v>1x8750</v>
      </c>
      <c r="E463" s="22" t="str">
        <f>tabGliederung[[#This Row],[text_1]] &amp; " " &amp; tabGliederung[[#This Row],[text_2]]</f>
        <v xml:space="preserve">Soleförderung </v>
      </c>
      <c r="F463" s="15" t="s">
        <v>993</v>
      </c>
      <c r="G463" s="15" t="s">
        <v>1444</v>
      </c>
      <c r="H463" s="15" t="s">
        <v>838</v>
      </c>
      <c r="I463" s="15"/>
    </row>
    <row r="464" spans="4:9" x14ac:dyDescent="0.2">
      <c r="D464" s="22" t="str">
        <f>tabGliederung[[#This Row],[mandant]]&amp;"x"&amp;tabGliederung[[#This Row],[gliedenr_]]</f>
        <v>1x88</v>
      </c>
      <c r="E464" s="22" t="str">
        <f>tabGliederung[[#This Row],[text_1]] &amp; " " &amp; tabGliederung[[#This Row],[text_2]]</f>
        <v xml:space="preserve">allgemeines Grundvermögen </v>
      </c>
      <c r="F464" s="15" t="s">
        <v>993</v>
      </c>
      <c r="G464" s="15" t="s">
        <v>1445</v>
      </c>
      <c r="H464" s="15" t="s">
        <v>839</v>
      </c>
      <c r="I464" s="15"/>
    </row>
    <row r="465" spans="4:9" x14ac:dyDescent="0.2">
      <c r="D465" s="22" t="str">
        <f>tabGliederung[[#This Row],[mandant]]&amp;"x"&amp;tabGliederung[[#This Row],[gliedenr_]]</f>
        <v>1x8810</v>
      </c>
      <c r="E465" s="22" t="str">
        <f>tabGliederung[[#This Row],[text_1]] &amp; " " &amp; tabGliederung[[#This Row],[text_2]]</f>
        <v xml:space="preserve">Wohn- und Geschäftsgebäude </v>
      </c>
      <c r="F465" s="15" t="s">
        <v>993</v>
      </c>
      <c r="G465" s="15" t="s">
        <v>1446</v>
      </c>
      <c r="H465" s="15" t="s">
        <v>840</v>
      </c>
      <c r="I465" s="15"/>
    </row>
    <row r="466" spans="4:9" x14ac:dyDescent="0.2">
      <c r="D466" s="22" t="str">
        <f>tabGliederung[[#This Row],[mandant]]&amp;"x"&amp;tabGliederung[[#This Row],[gliedenr_]]</f>
        <v>1x8830</v>
      </c>
      <c r="E466" s="22" t="str">
        <f>tabGliederung[[#This Row],[text_1]] &amp; " " &amp; tabGliederung[[#This Row],[text_2]]</f>
        <v xml:space="preserve">sonstiges Grundvermögen </v>
      </c>
      <c r="F466" s="15" t="s">
        <v>993</v>
      </c>
      <c r="G466" s="15" t="s">
        <v>1447</v>
      </c>
      <c r="H466" s="15" t="s">
        <v>841</v>
      </c>
      <c r="I466" s="15"/>
    </row>
    <row r="467" spans="4:9" x14ac:dyDescent="0.2">
      <c r="D467" s="22" t="str">
        <f>tabGliederung[[#This Row],[mandant]]&amp;"x"&amp;tabGliederung[[#This Row],[gliedenr_]]</f>
        <v>1x89</v>
      </c>
      <c r="E467" s="22" t="str">
        <f>tabGliederung[[#This Row],[text_1]] &amp; " " &amp; tabGliederung[[#This Row],[text_2]]</f>
        <v xml:space="preserve">allgemeines Sondervermögen </v>
      </c>
      <c r="F467" s="15" t="s">
        <v>993</v>
      </c>
      <c r="G467" s="15" t="s">
        <v>1448</v>
      </c>
      <c r="H467" s="15" t="s">
        <v>842</v>
      </c>
      <c r="I467" s="15"/>
    </row>
    <row r="468" spans="4:9" x14ac:dyDescent="0.2">
      <c r="D468" s="22" t="str">
        <f>tabGliederung[[#This Row],[mandant]]&amp;"x"&amp;tabGliederung[[#This Row],[gliedenr_]]</f>
        <v>1x8900</v>
      </c>
      <c r="E468" s="22" t="str">
        <f>tabGliederung[[#This Row],[text_1]] &amp; " " &amp; tabGliederung[[#This Row],[text_2]]</f>
        <v xml:space="preserve">allgemeines Sondervermögen </v>
      </c>
      <c r="F468" s="15" t="s">
        <v>993</v>
      </c>
      <c r="G468" s="15" t="s">
        <v>1449</v>
      </c>
      <c r="H468" s="15" t="s">
        <v>842</v>
      </c>
      <c r="I468" s="15"/>
    </row>
    <row r="469" spans="4:9" x14ac:dyDescent="0.2">
      <c r="D469" s="22" t="str">
        <f>tabGliederung[[#This Row],[mandant]]&amp;"x"&amp;tabGliederung[[#This Row],[gliedenr_]]</f>
        <v>1x9</v>
      </c>
      <c r="E469" s="22" t="str">
        <f>tabGliederung[[#This Row],[text_1]] &amp; " " &amp; tabGliederung[[#This Row],[text_2]]</f>
        <v xml:space="preserve">allgemeine Finanzwirtschaft </v>
      </c>
      <c r="F469" s="15" t="s">
        <v>993</v>
      </c>
      <c r="G469" s="15" t="s">
        <v>1450</v>
      </c>
      <c r="H469" s="15" t="s">
        <v>843</v>
      </c>
      <c r="I469" s="15"/>
    </row>
    <row r="470" spans="4:9" x14ac:dyDescent="0.2">
      <c r="D470" s="22" t="str">
        <f>tabGliederung[[#This Row],[mandant]]&amp;"x"&amp;tabGliederung[[#This Row],[gliedenr_]]</f>
        <v>1x90</v>
      </c>
      <c r="E470" s="22" t="str">
        <f>tabGliederung[[#This Row],[text_1]] &amp; " " &amp; tabGliederung[[#This Row],[text_2]]</f>
        <v xml:space="preserve">Steuern, allg. Zuweis. und allg. Umlagen </v>
      </c>
      <c r="F470" s="15" t="s">
        <v>993</v>
      </c>
      <c r="G470" s="15" t="s">
        <v>1451</v>
      </c>
      <c r="H470" s="15" t="s">
        <v>844</v>
      </c>
      <c r="I470" s="15"/>
    </row>
    <row r="471" spans="4:9" x14ac:dyDescent="0.2">
      <c r="D471" s="22" t="str">
        <f>tabGliederung[[#This Row],[mandant]]&amp;"x"&amp;tabGliederung[[#This Row],[gliedenr_]]</f>
        <v>1x9000</v>
      </c>
      <c r="E471" s="22" t="str">
        <f>tabGliederung[[#This Row],[text_1]] &amp; " " &amp; tabGliederung[[#This Row],[text_2]]</f>
        <v xml:space="preserve">Steuern, allg. Zuweis. und allg. Umlagen </v>
      </c>
      <c r="F471" s="15" t="s">
        <v>993</v>
      </c>
      <c r="G471" s="15" t="s">
        <v>1452</v>
      </c>
      <c r="H471" s="15" t="s">
        <v>844</v>
      </c>
      <c r="I471" s="15"/>
    </row>
    <row r="472" spans="4:9" x14ac:dyDescent="0.2">
      <c r="D472" s="22" t="str">
        <f>tabGliederung[[#This Row],[mandant]]&amp;"x"&amp;tabGliederung[[#This Row],[gliedenr_]]</f>
        <v>1x91</v>
      </c>
      <c r="E472" s="22" t="str">
        <f>tabGliederung[[#This Row],[text_1]] &amp; " " &amp; tabGliederung[[#This Row],[text_2]]</f>
        <v xml:space="preserve">sonstige allgemeine Finanzwirtschaft </v>
      </c>
      <c r="F472" s="15" t="s">
        <v>993</v>
      </c>
      <c r="G472" s="15" t="s">
        <v>1453</v>
      </c>
      <c r="H472" s="15" t="s">
        <v>845</v>
      </c>
      <c r="I472" s="15"/>
    </row>
    <row r="473" spans="4:9" x14ac:dyDescent="0.2">
      <c r="D473" s="22" t="str">
        <f>tabGliederung[[#This Row],[mandant]]&amp;"x"&amp;tabGliederung[[#This Row],[gliedenr_]]</f>
        <v>1x9100</v>
      </c>
      <c r="E473" s="22" t="str">
        <f>tabGliederung[[#This Row],[text_1]] &amp; " " &amp; tabGliederung[[#This Row],[text_2]]</f>
        <v>sonstige allgemeine  Finanzwirtschaft</v>
      </c>
      <c r="F473" s="15" t="s">
        <v>993</v>
      </c>
      <c r="G473" s="15" t="s">
        <v>1454</v>
      </c>
      <c r="H473" s="15" t="s">
        <v>846</v>
      </c>
      <c r="I473" s="15" t="s">
        <v>847</v>
      </c>
    </row>
    <row r="474" spans="4:9" x14ac:dyDescent="0.2">
      <c r="D474" s="22" t="str">
        <f>tabGliederung[[#This Row],[mandant]]&amp;"x"&amp;tabGliederung[[#This Row],[gliedenr_]]</f>
        <v>1x92</v>
      </c>
      <c r="E474" s="22" t="str">
        <f>tabGliederung[[#This Row],[text_1]] &amp; " " &amp; tabGliederung[[#This Row],[text_2]]</f>
        <v xml:space="preserve">Abwicklung der Vorjahre </v>
      </c>
      <c r="F474" s="15" t="s">
        <v>993</v>
      </c>
      <c r="G474" s="15" t="s">
        <v>1455</v>
      </c>
      <c r="H474" s="15" t="s">
        <v>848</v>
      </c>
      <c r="I474" s="15"/>
    </row>
    <row r="475" spans="4:9" x14ac:dyDescent="0.2">
      <c r="D475" s="22" t="str">
        <f>tabGliederung[[#This Row],[mandant]]&amp;"x"&amp;tabGliederung[[#This Row],[gliedenr_]]</f>
        <v>1x9220</v>
      </c>
      <c r="E475" s="22" t="str">
        <f>tabGliederung[[#This Row],[text_1]] &amp; " " &amp; tabGliederung[[#This Row],[text_2]]</f>
        <v xml:space="preserve">Geldanlagen </v>
      </c>
      <c r="F475" s="15" t="s">
        <v>993</v>
      </c>
      <c r="G475" s="15" t="s">
        <v>1456</v>
      </c>
      <c r="H475" s="15" t="s">
        <v>849</v>
      </c>
      <c r="I475" s="15"/>
    </row>
    <row r="476" spans="4:9" x14ac:dyDescent="0.2">
      <c r="D476" s="22" t="str">
        <f>tabGliederung[[#This Row],[mandant]]&amp;"x"&amp;tabGliederung[[#This Row],[gliedenr_]]</f>
        <v>1x9250</v>
      </c>
      <c r="E476" s="22" t="str">
        <f>tabGliederung[[#This Row],[text_1]] &amp; " " &amp; tabGliederung[[#This Row],[text_2]]</f>
        <v xml:space="preserve">Geldanlagen </v>
      </c>
      <c r="F476" s="15" t="s">
        <v>993</v>
      </c>
      <c r="G476" s="15" t="s">
        <v>1457</v>
      </c>
      <c r="H476" s="15" t="s">
        <v>849</v>
      </c>
      <c r="I476" s="15"/>
    </row>
    <row r="477" spans="4:9" x14ac:dyDescent="0.2">
      <c r="D477" s="22" t="str">
        <f>tabGliederung[[#This Row],[mandant]]&amp;"x"&amp;tabGliederung[[#This Row],[gliedenr_]]</f>
        <v>1x95</v>
      </c>
      <c r="E477" s="22" t="str">
        <f>tabGliederung[[#This Row],[text_1]] &amp; " " &amp; tabGliederung[[#This Row],[text_2]]</f>
        <v xml:space="preserve">allgemeine Rücklage </v>
      </c>
      <c r="F477" s="15" t="s">
        <v>993</v>
      </c>
      <c r="G477" s="15" t="s">
        <v>1458</v>
      </c>
      <c r="H477" s="15" t="s">
        <v>850</v>
      </c>
      <c r="I477" s="15"/>
    </row>
    <row r="478" spans="4:9" x14ac:dyDescent="0.2">
      <c r="D478" s="22" t="str">
        <f>tabGliederung[[#This Row],[mandant]]&amp;"x"&amp;tabGliederung[[#This Row],[gliedenr_]]</f>
        <v>1x9510</v>
      </c>
      <c r="E478" s="22" t="str">
        <f>tabGliederung[[#This Row],[text_1]] &amp; " " &amp; tabGliederung[[#This Row],[text_2]]</f>
        <v xml:space="preserve">allgemeine Rücklage </v>
      </c>
      <c r="F478" s="15" t="s">
        <v>993</v>
      </c>
      <c r="G478" s="15" t="s">
        <v>1459</v>
      </c>
      <c r="H478" s="15" t="s">
        <v>850</v>
      </c>
      <c r="I478" s="15"/>
    </row>
    <row r="479" spans="4:9" x14ac:dyDescent="0.2">
      <c r="D479" s="22" t="str">
        <f>tabGliederung[[#This Row],[mandant]]&amp;"x"&amp;tabGliederung[[#This Row],[gliedenr_]]</f>
        <v>1x97</v>
      </c>
      <c r="E479" s="22" t="str">
        <f>tabGliederung[[#This Row],[text_1]] &amp; " " &amp; tabGliederung[[#This Row],[text_2]]</f>
        <v>Kassenkredite vom Kreditmarkt</v>
      </c>
      <c r="F479" s="15" t="s">
        <v>993</v>
      </c>
      <c r="G479" s="15" t="s">
        <v>1460</v>
      </c>
      <c r="H479" s="15" t="s">
        <v>851</v>
      </c>
      <c r="I479" s="15" t="s">
        <v>852</v>
      </c>
    </row>
    <row r="480" spans="4:9" x14ac:dyDescent="0.2">
      <c r="D480" s="22" t="str">
        <f>tabGliederung[[#This Row],[mandant]]&amp;"x"&amp;tabGliederung[[#This Row],[gliedenr_]]</f>
        <v>1x9700</v>
      </c>
      <c r="E480" s="22" t="str">
        <f>tabGliederung[[#This Row],[text_1]] &amp; " " &amp; tabGliederung[[#This Row],[text_2]]</f>
        <v>Kassenkredite Vom Kreditmarkt</v>
      </c>
      <c r="F480" s="15" t="s">
        <v>993</v>
      </c>
      <c r="G480" s="15" t="s">
        <v>1461</v>
      </c>
      <c r="H480" s="15" t="s">
        <v>853</v>
      </c>
      <c r="I480" s="15" t="s">
        <v>852</v>
      </c>
    </row>
    <row r="481" spans="4:9" x14ac:dyDescent="0.2">
      <c r="D481" s="22" t="str">
        <f>tabGliederung[[#This Row],[mandant]]&amp;"x"&amp;tabGliederung[[#This Row],[gliedenr_]]</f>
        <v>1x99</v>
      </c>
      <c r="E481" s="22" t="str">
        <f>tabGliederung[[#This Row],[text_1]] &amp; " " &amp; tabGliederung[[#This Row],[text_2]]</f>
        <v xml:space="preserve">Sammelnachweis </v>
      </c>
      <c r="F481" s="15" t="s">
        <v>993</v>
      </c>
      <c r="G481" s="15" t="s">
        <v>1462</v>
      </c>
      <c r="H481" s="15" t="s">
        <v>854</v>
      </c>
      <c r="I481" s="15"/>
    </row>
    <row r="482" spans="4:9" x14ac:dyDescent="0.2">
      <c r="D482" s="22" t="str">
        <f>tabGliederung[[#This Row],[mandant]]&amp;"x"&amp;tabGliederung[[#This Row],[gliedenr_]]</f>
        <v>1x9900</v>
      </c>
      <c r="E482" s="22" t="str">
        <f>tabGliederung[[#This Row],[text_1]] &amp; " " &amp; tabGliederung[[#This Row],[text_2]]</f>
        <v>Kassenüberschüsse/ Fehlbeträge</v>
      </c>
      <c r="F482" s="15" t="s">
        <v>993</v>
      </c>
      <c r="G482" s="15" t="s">
        <v>1463</v>
      </c>
      <c r="H482" s="15" t="s">
        <v>855</v>
      </c>
      <c r="I482" s="15" t="s">
        <v>856</v>
      </c>
    </row>
    <row r="483" spans="4:9" x14ac:dyDescent="0.2">
      <c r="D483" s="22" t="str">
        <f>tabGliederung[[#This Row],[mandant]]&amp;"x"&amp;tabGliederung[[#This Row],[gliedenr_]]</f>
        <v>1x9910</v>
      </c>
      <c r="E483" s="22" t="str">
        <f>tabGliederung[[#This Row],[text_1]] &amp; " " &amp; tabGliederung[[#This Row],[text_2]]</f>
        <v xml:space="preserve">Kassenbestand </v>
      </c>
      <c r="F483" s="15" t="s">
        <v>993</v>
      </c>
      <c r="G483" s="15" t="s">
        <v>1464</v>
      </c>
      <c r="H483" s="15" t="s">
        <v>857</v>
      </c>
      <c r="I483" s="15"/>
    </row>
    <row r="484" spans="4:9" x14ac:dyDescent="0.2">
      <c r="D484" s="22" t="str">
        <f>tabGliederung[[#This Row],[mandant]]&amp;"x"&amp;tabGliederung[[#This Row],[gliedenr_]]</f>
        <v>1x9920</v>
      </c>
      <c r="E484" s="22" t="str">
        <f>tabGliederung[[#This Row],[text_1]] &amp; " " &amp; tabGliederung[[#This Row],[text_2]]</f>
        <v xml:space="preserve">Kassenvorgriff </v>
      </c>
      <c r="F484" s="15" t="s">
        <v>993</v>
      </c>
      <c r="G484" s="15" t="s">
        <v>1465</v>
      </c>
      <c r="H484" s="15" t="s">
        <v>858</v>
      </c>
      <c r="I484" s="15"/>
    </row>
    <row r="485" spans="4:9" x14ac:dyDescent="0.2">
      <c r="D485" s="22" t="str">
        <f>tabGliederung[[#This Row],[mandant]]&amp;"x"&amp;tabGliederung[[#This Row],[gliedenr_]]</f>
        <v>2x7</v>
      </c>
      <c r="E485" s="22" t="str">
        <f>tabGliederung[[#This Row],[text_1]] &amp; " " &amp; tabGliederung[[#This Row],[text_2]]</f>
        <v xml:space="preserve">Abwasserbeseitigung </v>
      </c>
      <c r="F485" s="15" t="s">
        <v>1057</v>
      </c>
      <c r="G485" s="15" t="s">
        <v>1359</v>
      </c>
      <c r="H485" s="15" t="s">
        <v>744</v>
      </c>
      <c r="I485" s="15"/>
    </row>
    <row r="486" spans="4:9" x14ac:dyDescent="0.2">
      <c r="D486" s="22" t="str">
        <f>tabGliederung[[#This Row],[mandant]]&amp;"x"&amp;tabGliederung[[#This Row],[gliedenr_]]</f>
        <v>2x70</v>
      </c>
      <c r="E486" s="22" t="str">
        <f>tabGliederung[[#This Row],[text_1]] &amp; " " &amp; tabGliederung[[#This Row],[text_2]]</f>
        <v xml:space="preserve"> </v>
      </c>
      <c r="F486" s="15" t="s">
        <v>1057</v>
      </c>
      <c r="G486" s="15" t="s">
        <v>1360</v>
      </c>
      <c r="H486" s="15"/>
      <c r="I486" s="15"/>
    </row>
    <row r="487" spans="4:9" x14ac:dyDescent="0.2">
      <c r="D487" s="22" t="str">
        <f>tabGliederung[[#This Row],[mandant]]&amp;"x"&amp;tabGliederung[[#This Row],[gliedenr_]]</f>
        <v>2x7010</v>
      </c>
      <c r="E487" s="22" t="str">
        <f>tabGliederung[[#This Row],[text_1]] &amp; " " &amp; tabGliederung[[#This Row],[text_2]]</f>
        <v xml:space="preserve"> </v>
      </c>
      <c r="F487" s="15" t="s">
        <v>1057</v>
      </c>
      <c r="G487" s="15" t="s">
        <v>1466</v>
      </c>
      <c r="H487" s="15"/>
      <c r="I487" s="15"/>
    </row>
    <row r="488" spans="4:9" x14ac:dyDescent="0.2">
      <c r="D488" s="22" t="str">
        <f>tabGliederung[[#This Row],[mandant]]&amp;"x"&amp;tabGliederung[[#This Row],[gliedenr_]]</f>
        <v>2x7020</v>
      </c>
      <c r="E488" s="22" t="str">
        <f>tabGliederung[[#This Row],[text_1]] &amp; " " &amp; tabGliederung[[#This Row],[text_2]]</f>
        <v xml:space="preserve"> </v>
      </c>
      <c r="F488" s="15" t="s">
        <v>1057</v>
      </c>
      <c r="G488" s="15" t="s">
        <v>1467</v>
      </c>
      <c r="H488" s="15"/>
      <c r="I488" s="15"/>
    </row>
    <row r="489" spans="4:9" x14ac:dyDescent="0.2">
      <c r="D489" s="22" t="str">
        <f>tabGliederung[[#This Row],[mandant]]&amp;"x"&amp;tabGliederung[[#This Row],[gliedenr_]]</f>
        <v>2x7022</v>
      </c>
      <c r="E489" s="22" t="str">
        <f>tabGliederung[[#This Row],[text_1]] &amp; " " &amp; tabGliederung[[#This Row],[text_2]]</f>
        <v xml:space="preserve"> </v>
      </c>
      <c r="F489" s="15" t="s">
        <v>1057</v>
      </c>
      <c r="G489" s="15" t="s">
        <v>1468</v>
      </c>
      <c r="H489" s="15"/>
      <c r="I489" s="15"/>
    </row>
    <row r="490" spans="4:9" x14ac:dyDescent="0.2">
      <c r="D490" s="22" t="str">
        <f>tabGliederung[[#This Row],[mandant]]&amp;"x"&amp;tabGliederung[[#This Row],[gliedenr_]]</f>
        <v>2x7030</v>
      </c>
      <c r="E490" s="22" t="str">
        <f>tabGliederung[[#This Row],[text_1]] &amp; " " &amp; tabGliederung[[#This Row],[text_2]]</f>
        <v xml:space="preserve"> </v>
      </c>
      <c r="F490" s="15" t="s">
        <v>1057</v>
      </c>
      <c r="G490" s="15" t="s">
        <v>1469</v>
      </c>
      <c r="H490" s="15"/>
      <c r="I490" s="15"/>
    </row>
    <row r="491" spans="4:9" x14ac:dyDescent="0.2">
      <c r="D491" s="22" t="str">
        <f>tabGliederung[[#This Row],[mandant]]&amp;"x"&amp;tabGliederung[[#This Row],[gliedenr_]]</f>
        <v>2x7040</v>
      </c>
      <c r="E491" s="22" t="str">
        <f>tabGliederung[[#This Row],[text_1]] &amp; " " &amp; tabGliederung[[#This Row],[text_2]]</f>
        <v xml:space="preserve"> </v>
      </c>
      <c r="F491" s="15" t="s">
        <v>1057</v>
      </c>
      <c r="G491" s="15" t="s">
        <v>1470</v>
      </c>
      <c r="H491" s="15"/>
      <c r="I491" s="15"/>
    </row>
    <row r="492" spans="4:9" x14ac:dyDescent="0.2">
      <c r="D492" s="22" t="str">
        <f>tabGliederung[[#This Row],[mandant]]&amp;"x"&amp;tabGliederung[[#This Row],[gliedenr_]]</f>
        <v>2x7050</v>
      </c>
      <c r="E492" s="22" t="str">
        <f>tabGliederung[[#This Row],[text_1]] &amp; " " &amp; tabGliederung[[#This Row],[text_2]]</f>
        <v xml:space="preserve"> </v>
      </c>
      <c r="F492" s="15" t="s">
        <v>1057</v>
      </c>
      <c r="G492" s="15" t="s">
        <v>1471</v>
      </c>
      <c r="H492" s="15"/>
      <c r="I492" s="15"/>
    </row>
    <row r="493" spans="4:9" x14ac:dyDescent="0.2">
      <c r="D493" s="22" t="str">
        <f>tabGliederung[[#This Row],[mandant]]&amp;"x"&amp;tabGliederung[[#This Row],[gliedenr_]]</f>
        <v>2x7060</v>
      </c>
      <c r="E493" s="22" t="str">
        <f>tabGliederung[[#This Row],[text_1]] &amp; " " &amp; tabGliederung[[#This Row],[text_2]]</f>
        <v xml:space="preserve"> </v>
      </c>
      <c r="F493" s="15" t="s">
        <v>1057</v>
      </c>
      <c r="G493" s="15" t="s">
        <v>1472</v>
      </c>
      <c r="H493" s="15"/>
      <c r="I493" s="15"/>
    </row>
    <row r="494" spans="4:9" x14ac:dyDescent="0.2">
      <c r="D494" s="22" t="str">
        <f>tabGliederung[[#This Row],[mandant]]&amp;"x"&amp;tabGliederung[[#This Row],[gliedenr_]]</f>
        <v>2x7071</v>
      </c>
      <c r="E494" s="22" t="str">
        <f>tabGliederung[[#This Row],[text_1]] &amp; " " &amp; tabGliederung[[#This Row],[text_2]]</f>
        <v xml:space="preserve"> </v>
      </c>
      <c r="F494" s="15" t="s">
        <v>1057</v>
      </c>
      <c r="G494" s="15" t="s">
        <v>1473</v>
      </c>
      <c r="H494" s="15"/>
      <c r="I494" s="15"/>
    </row>
    <row r="495" spans="4:9" x14ac:dyDescent="0.2">
      <c r="D495" s="22" t="str">
        <f>tabGliederung[[#This Row],[mandant]]&amp;"x"&amp;tabGliederung[[#This Row],[gliedenr_]]</f>
        <v>2x7081</v>
      </c>
      <c r="E495" s="22" t="str">
        <f>tabGliederung[[#This Row],[text_1]] &amp; " " &amp; tabGliederung[[#This Row],[text_2]]</f>
        <v xml:space="preserve"> </v>
      </c>
      <c r="F495" s="15" t="s">
        <v>1057</v>
      </c>
      <c r="G495" s="15" t="s">
        <v>1474</v>
      </c>
      <c r="H495" s="15"/>
      <c r="I495" s="15"/>
    </row>
    <row r="496" spans="4:9" x14ac:dyDescent="0.2">
      <c r="D496" s="22" t="str">
        <f>tabGliederung[[#This Row],[mandant]]&amp;"x"&amp;tabGliederung[[#This Row],[gliedenr_]]</f>
        <v>2x7090</v>
      </c>
      <c r="E496" s="22" t="str">
        <f>tabGliederung[[#This Row],[text_1]] &amp; " " &amp; tabGliederung[[#This Row],[text_2]]</f>
        <v xml:space="preserve"> </v>
      </c>
      <c r="F496" s="15" t="s">
        <v>1057</v>
      </c>
      <c r="G496" s="15" t="s">
        <v>1475</v>
      </c>
      <c r="H496" s="15"/>
      <c r="I496" s="15"/>
    </row>
    <row r="497" spans="4:9" x14ac:dyDescent="0.2">
      <c r="D497" s="22" t="str">
        <f>tabGliederung[[#This Row],[mandant]]&amp;"x"&amp;tabGliederung[[#This Row],[gliedenr_]]</f>
        <v>2x71</v>
      </c>
      <c r="E497" s="22" t="str">
        <f>tabGliederung[[#This Row],[text_1]] &amp; " " &amp; tabGliederung[[#This Row],[text_2]]</f>
        <v xml:space="preserve"> </v>
      </c>
      <c r="F497" s="15" t="s">
        <v>1057</v>
      </c>
      <c r="G497" s="15" t="s">
        <v>1476</v>
      </c>
      <c r="H497" s="15"/>
      <c r="I497" s="15"/>
    </row>
    <row r="498" spans="4:9" x14ac:dyDescent="0.2">
      <c r="D498" s="22" t="str">
        <f>tabGliederung[[#This Row],[mandant]]&amp;"x"&amp;tabGliederung[[#This Row],[gliedenr_]]</f>
        <v>2x7110</v>
      </c>
      <c r="E498" s="22" t="str">
        <f>tabGliederung[[#This Row],[text_1]] &amp; " " &amp; tabGliederung[[#This Row],[text_2]]</f>
        <v xml:space="preserve"> </v>
      </c>
      <c r="F498" s="15" t="s">
        <v>1057</v>
      </c>
      <c r="G498" s="15" t="s">
        <v>1477</v>
      </c>
      <c r="H498" s="15"/>
      <c r="I498" s="15"/>
    </row>
    <row r="499" spans="4:9" x14ac:dyDescent="0.2">
      <c r="D499" s="22" t="str">
        <f>tabGliederung[[#This Row],[mandant]]&amp;"x"&amp;tabGliederung[[#This Row],[gliedenr_]]</f>
        <v>2x7120</v>
      </c>
      <c r="E499" s="22" t="str">
        <f>tabGliederung[[#This Row],[text_1]] &amp; " " &amp; tabGliederung[[#This Row],[text_2]]</f>
        <v xml:space="preserve"> </v>
      </c>
      <c r="F499" s="15" t="s">
        <v>1057</v>
      </c>
      <c r="G499" s="15" t="s">
        <v>1478</v>
      </c>
      <c r="H499" s="15"/>
      <c r="I499" s="15"/>
    </row>
    <row r="500" spans="4:9" x14ac:dyDescent="0.2">
      <c r="D500" s="22" t="str">
        <f>tabGliederung[[#This Row],[mandant]]&amp;"x"&amp;tabGliederung[[#This Row],[gliedenr_]]</f>
        <v>2x7121</v>
      </c>
      <c r="E500" s="22" t="str">
        <f>tabGliederung[[#This Row],[text_1]] &amp; " " &amp; tabGliederung[[#This Row],[text_2]]</f>
        <v xml:space="preserve"> </v>
      </c>
      <c r="F500" s="15" t="s">
        <v>1057</v>
      </c>
      <c r="G500" s="15" t="s">
        <v>1479</v>
      </c>
      <c r="H500" s="15"/>
      <c r="I500" s="15"/>
    </row>
    <row r="501" spans="4:9" x14ac:dyDescent="0.2">
      <c r="D501" s="22" t="str">
        <f>tabGliederung[[#This Row],[mandant]]&amp;"x"&amp;tabGliederung[[#This Row],[gliedenr_]]</f>
        <v>2x7122</v>
      </c>
      <c r="E501" s="22" t="str">
        <f>tabGliederung[[#This Row],[text_1]] &amp; " " &amp; tabGliederung[[#This Row],[text_2]]</f>
        <v xml:space="preserve"> </v>
      </c>
      <c r="F501" s="15" t="s">
        <v>1057</v>
      </c>
      <c r="G501" s="15" t="s">
        <v>1480</v>
      </c>
      <c r="H501" s="15"/>
      <c r="I501" s="15"/>
    </row>
    <row r="502" spans="4:9" x14ac:dyDescent="0.2">
      <c r="D502" s="22" t="str">
        <f>tabGliederung[[#This Row],[mandant]]&amp;"x"&amp;tabGliederung[[#This Row],[gliedenr_]]</f>
        <v>2x7141</v>
      </c>
      <c r="E502" s="22" t="str">
        <f>tabGliederung[[#This Row],[text_1]] &amp; " " &amp; tabGliederung[[#This Row],[text_2]]</f>
        <v xml:space="preserve"> </v>
      </c>
      <c r="F502" s="15" t="s">
        <v>1057</v>
      </c>
      <c r="G502" s="15" t="s">
        <v>1481</v>
      </c>
      <c r="H502" s="15"/>
      <c r="I502" s="15"/>
    </row>
    <row r="503" spans="4:9" x14ac:dyDescent="0.2">
      <c r="D503" s="22" t="str">
        <f>tabGliederung[[#This Row],[mandant]]&amp;"x"&amp;tabGliederung[[#This Row],[gliedenr_]]</f>
        <v>2x7150</v>
      </c>
      <c r="E503" s="22" t="str">
        <f>tabGliederung[[#This Row],[text_1]] &amp; " " &amp; tabGliederung[[#This Row],[text_2]]</f>
        <v xml:space="preserve"> </v>
      </c>
      <c r="F503" s="15" t="s">
        <v>1057</v>
      </c>
      <c r="G503" s="15" t="s">
        <v>1482</v>
      </c>
      <c r="H503" s="15"/>
      <c r="I503" s="15"/>
    </row>
    <row r="504" spans="4:9" x14ac:dyDescent="0.2">
      <c r="D504" s="22" t="str">
        <f>tabGliederung[[#This Row],[mandant]]&amp;"x"&amp;tabGliederung[[#This Row],[gliedenr_]]</f>
        <v>2x7180</v>
      </c>
      <c r="E504" s="22" t="str">
        <f>tabGliederung[[#This Row],[text_1]] &amp; " " &amp; tabGliederung[[#This Row],[text_2]]</f>
        <v xml:space="preserve"> </v>
      </c>
      <c r="F504" s="15" t="s">
        <v>1057</v>
      </c>
      <c r="G504" s="15" t="s">
        <v>1483</v>
      </c>
      <c r="H504" s="15"/>
      <c r="I504" s="15"/>
    </row>
    <row r="505" spans="4:9" x14ac:dyDescent="0.2">
      <c r="D505" s="22" t="str">
        <f>tabGliederung[[#This Row],[mandant]]&amp;"x"&amp;tabGliederung[[#This Row],[gliedenr_]]</f>
        <v>2x7182</v>
      </c>
      <c r="E505" s="22" t="str">
        <f>tabGliederung[[#This Row],[text_1]] &amp; " " &amp; tabGliederung[[#This Row],[text_2]]</f>
        <v xml:space="preserve"> </v>
      </c>
      <c r="F505" s="15" t="s">
        <v>1057</v>
      </c>
      <c r="G505" s="15" t="s">
        <v>1484</v>
      </c>
      <c r="H505" s="15"/>
      <c r="I505" s="15"/>
    </row>
    <row r="506" spans="4:9" x14ac:dyDescent="0.2">
      <c r="D506" s="22" t="str">
        <f>tabGliederung[[#This Row],[mandant]]&amp;"x"&amp;tabGliederung[[#This Row],[gliedenr_]]</f>
        <v>2x72</v>
      </c>
      <c r="E506" s="22" t="str">
        <f>tabGliederung[[#This Row],[text_1]] &amp; " " &amp; tabGliederung[[#This Row],[text_2]]</f>
        <v xml:space="preserve"> </v>
      </c>
      <c r="F506" s="15" t="s">
        <v>1057</v>
      </c>
      <c r="G506" s="15" t="s">
        <v>1363</v>
      </c>
      <c r="H506" s="15"/>
      <c r="I506" s="15"/>
    </row>
    <row r="507" spans="4:9" x14ac:dyDescent="0.2">
      <c r="D507" s="22" t="str">
        <f>tabGliederung[[#This Row],[mandant]]&amp;"x"&amp;tabGliederung[[#This Row],[gliedenr_]]</f>
        <v>2x7200</v>
      </c>
      <c r="E507" s="22" t="str">
        <f>tabGliederung[[#This Row],[text_1]] &amp; " " &amp; tabGliederung[[#This Row],[text_2]]</f>
        <v xml:space="preserve"> </v>
      </c>
      <c r="F507" s="15" t="s">
        <v>1057</v>
      </c>
      <c r="G507" s="15" t="s">
        <v>1364</v>
      </c>
      <c r="H507" s="15"/>
      <c r="I507" s="15"/>
    </row>
    <row r="508" spans="4:9" x14ac:dyDescent="0.2">
      <c r="D508" s="22" t="str">
        <f>tabGliederung[[#This Row],[mandant]]&amp;"x"&amp;tabGliederung[[#This Row],[gliedenr_]]</f>
        <v>2x7231</v>
      </c>
      <c r="E508" s="22" t="str">
        <f>tabGliederung[[#This Row],[text_1]] &amp; " " &amp; tabGliederung[[#This Row],[text_2]]</f>
        <v xml:space="preserve"> </v>
      </c>
      <c r="F508" s="15" t="s">
        <v>1057</v>
      </c>
      <c r="G508" s="15" t="s">
        <v>1485</v>
      </c>
      <c r="H508" s="15"/>
      <c r="I508" s="15"/>
    </row>
    <row r="509" spans="4:9" x14ac:dyDescent="0.2">
      <c r="D509" s="22" t="str">
        <f>tabGliederung[[#This Row],[mandant]]&amp;"x"&amp;tabGliederung[[#This Row],[gliedenr_]]</f>
        <v>2x7240</v>
      </c>
      <c r="E509" s="22" t="str">
        <f>tabGliederung[[#This Row],[text_1]] &amp; " " &amp; tabGliederung[[#This Row],[text_2]]</f>
        <v xml:space="preserve"> </v>
      </c>
      <c r="F509" s="15" t="s">
        <v>1057</v>
      </c>
      <c r="G509" s="15" t="s">
        <v>1486</v>
      </c>
      <c r="H509" s="15"/>
      <c r="I509" s="15"/>
    </row>
    <row r="510" spans="4:9" x14ac:dyDescent="0.2">
      <c r="D510" s="22" t="str">
        <f>tabGliederung[[#This Row],[mandant]]&amp;"x"&amp;tabGliederung[[#This Row],[gliedenr_]]</f>
        <v>2x7260</v>
      </c>
      <c r="E510" s="22" t="str">
        <f>tabGliederung[[#This Row],[text_1]] &amp; " " &amp; tabGliederung[[#This Row],[text_2]]</f>
        <v xml:space="preserve"> </v>
      </c>
      <c r="F510" s="15" t="s">
        <v>1057</v>
      </c>
      <c r="G510" s="15" t="s">
        <v>1487</v>
      </c>
      <c r="H510" s="15"/>
      <c r="I510" s="15"/>
    </row>
    <row r="511" spans="4:9" x14ac:dyDescent="0.2">
      <c r="D511" s="22" t="str">
        <f>tabGliederung[[#This Row],[mandant]]&amp;"x"&amp;tabGliederung[[#This Row],[gliedenr_]]</f>
        <v>2x73</v>
      </c>
      <c r="E511" s="22" t="str">
        <f>tabGliederung[[#This Row],[text_1]] &amp; " " &amp; tabGliederung[[#This Row],[text_2]]</f>
        <v xml:space="preserve"> </v>
      </c>
      <c r="F511" s="15" t="s">
        <v>1057</v>
      </c>
      <c r="G511" s="15" t="s">
        <v>1369</v>
      </c>
      <c r="H511" s="15"/>
      <c r="I511" s="15"/>
    </row>
    <row r="512" spans="4:9" x14ac:dyDescent="0.2">
      <c r="D512" s="22" t="str">
        <f>tabGliederung[[#This Row],[mandant]]&amp;"x"&amp;tabGliederung[[#This Row],[gliedenr_]]</f>
        <v>2x7300</v>
      </c>
      <c r="E512" s="22" t="str">
        <f>tabGliederung[[#This Row],[text_1]] &amp; " " &amp; tabGliederung[[#This Row],[text_2]]</f>
        <v xml:space="preserve"> </v>
      </c>
      <c r="F512" s="15" t="s">
        <v>1057</v>
      </c>
      <c r="G512" s="15" t="s">
        <v>1370</v>
      </c>
      <c r="H512" s="15"/>
      <c r="I512" s="15"/>
    </row>
    <row r="513" spans="4:9" x14ac:dyDescent="0.2">
      <c r="D513" s="22" t="str">
        <f>tabGliederung[[#This Row],[mandant]]&amp;"x"&amp;tabGliederung[[#This Row],[gliedenr_]]</f>
        <v>2x7306</v>
      </c>
      <c r="E513" s="22" t="str">
        <f>tabGliederung[[#This Row],[text_1]] &amp; " " &amp; tabGliederung[[#This Row],[text_2]]</f>
        <v xml:space="preserve"> </v>
      </c>
      <c r="F513" s="15" t="s">
        <v>1057</v>
      </c>
      <c r="G513" s="15" t="s">
        <v>1488</v>
      </c>
      <c r="H513" s="15"/>
      <c r="I513" s="15"/>
    </row>
    <row r="514" spans="4:9" x14ac:dyDescent="0.2">
      <c r="D514" s="22" t="str">
        <f>tabGliederung[[#This Row],[mandant]]&amp;"x"&amp;tabGliederung[[#This Row],[gliedenr_]]</f>
        <v>2x7330</v>
      </c>
      <c r="E514" s="22" t="str">
        <f>tabGliederung[[#This Row],[text_1]] &amp; " " &amp; tabGliederung[[#This Row],[text_2]]</f>
        <v xml:space="preserve"> </v>
      </c>
      <c r="F514" s="15" t="s">
        <v>1057</v>
      </c>
      <c r="G514" s="15" t="s">
        <v>1489</v>
      </c>
      <c r="H514" s="15"/>
      <c r="I514" s="15"/>
    </row>
    <row r="515" spans="4:9" x14ac:dyDescent="0.2">
      <c r="D515" s="22" t="str">
        <f>tabGliederung[[#This Row],[mandant]]&amp;"x"&amp;tabGliederung[[#This Row],[gliedenr_]]</f>
        <v>2x7360</v>
      </c>
      <c r="E515" s="22" t="str">
        <f>tabGliederung[[#This Row],[text_1]] &amp; " " &amp; tabGliederung[[#This Row],[text_2]]</f>
        <v xml:space="preserve"> </v>
      </c>
      <c r="F515" s="15" t="s">
        <v>1057</v>
      </c>
      <c r="G515" s="15" t="s">
        <v>1490</v>
      </c>
      <c r="H515" s="15"/>
      <c r="I515" s="15"/>
    </row>
    <row r="516" spans="4:9" x14ac:dyDescent="0.2">
      <c r="D516" s="22" t="str">
        <f>tabGliederung[[#This Row],[mandant]]&amp;"x"&amp;tabGliederung[[#This Row],[gliedenr_]]</f>
        <v>2x7380</v>
      </c>
      <c r="E516" s="22" t="str">
        <f>tabGliederung[[#This Row],[text_1]] &amp; " " &amp; tabGliederung[[#This Row],[text_2]]</f>
        <v xml:space="preserve"> </v>
      </c>
      <c r="F516" s="15" t="s">
        <v>1057</v>
      </c>
      <c r="G516" s="15" t="s">
        <v>1491</v>
      </c>
      <c r="H516" s="15"/>
      <c r="I516" s="15"/>
    </row>
    <row r="517" spans="4:9" x14ac:dyDescent="0.2">
      <c r="D517" s="22" t="str">
        <f>tabGliederung[[#This Row],[mandant]]&amp;"x"&amp;tabGliederung[[#This Row],[gliedenr_]]</f>
        <v>2x74</v>
      </c>
      <c r="E517" s="22" t="str">
        <f>tabGliederung[[#This Row],[text_1]] &amp; " " &amp; tabGliederung[[#This Row],[text_2]]</f>
        <v xml:space="preserve">Abwasserbeseitigung </v>
      </c>
      <c r="F517" s="15" t="s">
        <v>1057</v>
      </c>
      <c r="G517" s="15" t="s">
        <v>1374</v>
      </c>
      <c r="H517" s="15" t="s">
        <v>744</v>
      </c>
      <c r="I517" s="15"/>
    </row>
    <row r="518" spans="4:9" x14ac:dyDescent="0.2">
      <c r="D518" s="22" t="str">
        <f>tabGliederung[[#This Row],[mandant]]&amp;"x"&amp;tabGliederung[[#This Row],[gliedenr_]]</f>
        <v>2x7431</v>
      </c>
      <c r="E518" s="22" t="str">
        <f>tabGliederung[[#This Row],[text_1]] &amp; " " &amp; tabGliederung[[#This Row],[text_2]]</f>
        <v xml:space="preserve">Gebühren und Straßen-entwässerungsanteil </v>
      </c>
      <c r="F518" s="15" t="s">
        <v>1057</v>
      </c>
      <c r="G518" s="15" t="s">
        <v>1492</v>
      </c>
      <c r="H518" s="15" t="s">
        <v>859</v>
      </c>
      <c r="I518" s="15"/>
    </row>
    <row r="519" spans="4:9" x14ac:dyDescent="0.2">
      <c r="D519" s="22" t="str">
        <f>tabGliederung[[#This Row],[mandant]]&amp;"x"&amp;tabGliederung[[#This Row],[gliedenr_]]</f>
        <v>2x7434</v>
      </c>
      <c r="E519" s="22" t="str">
        <f>tabGliederung[[#This Row],[text_1]] &amp; " " &amp; tabGliederung[[#This Row],[text_2]]</f>
        <v xml:space="preserve">Betriebskostenanteil Siegelsbach </v>
      </c>
      <c r="F519" s="15" t="s">
        <v>1057</v>
      </c>
      <c r="G519" s="15" t="s">
        <v>1493</v>
      </c>
      <c r="H519" s="15" t="s">
        <v>860</v>
      </c>
      <c r="I519" s="15"/>
    </row>
    <row r="520" spans="4:9" x14ac:dyDescent="0.2">
      <c r="D520" s="22" t="str">
        <f>tabGliederung[[#This Row],[mandant]]&amp;"x"&amp;tabGliederung[[#This Row],[gliedenr_]]</f>
        <v>2x7438</v>
      </c>
      <c r="E520" s="22" t="str">
        <f>tabGliederung[[#This Row],[text_1]] &amp; " " &amp; tabGliederung[[#This Row],[text_2]]</f>
        <v xml:space="preserve">Auflösungen </v>
      </c>
      <c r="F520" s="15" t="s">
        <v>1057</v>
      </c>
      <c r="G520" s="15" t="s">
        <v>1494</v>
      </c>
      <c r="H520" s="15" t="s">
        <v>861</v>
      </c>
      <c r="I520" s="15"/>
    </row>
    <row r="521" spans="4:9" x14ac:dyDescent="0.2">
      <c r="D521" s="22" t="str">
        <f>tabGliederung[[#This Row],[mandant]]&amp;"x"&amp;tabGliederung[[#This Row],[gliedenr_]]</f>
        <v>2x7439</v>
      </c>
      <c r="E521" s="22" t="str">
        <f>tabGliederung[[#This Row],[text_1]] &amp; " " &amp; tabGliederung[[#This Row],[text_2]]</f>
        <v xml:space="preserve">Sonstige Einnahmen </v>
      </c>
      <c r="F521" s="15" t="s">
        <v>1057</v>
      </c>
      <c r="G521" s="15" t="s">
        <v>1495</v>
      </c>
      <c r="H521" s="15" t="s">
        <v>862</v>
      </c>
      <c r="I521" s="15"/>
    </row>
    <row r="522" spans="4:9" x14ac:dyDescent="0.2">
      <c r="D522" s="22" t="str">
        <f>tabGliederung[[#This Row],[mandant]]&amp;"x"&amp;tabGliederung[[#This Row],[gliedenr_]]</f>
        <v>2x75</v>
      </c>
      <c r="E522" s="22" t="str">
        <f>tabGliederung[[#This Row],[text_1]] &amp; " " &amp; tabGliederung[[#This Row],[text_2]]</f>
        <v xml:space="preserve">Abwasserbeseitigung </v>
      </c>
      <c r="F522" s="15" t="s">
        <v>1057</v>
      </c>
      <c r="G522" s="15" t="s">
        <v>1377</v>
      </c>
      <c r="H522" s="15" t="s">
        <v>744</v>
      </c>
      <c r="I522" s="15"/>
    </row>
    <row r="523" spans="4:9" x14ac:dyDescent="0.2">
      <c r="D523" s="22" t="str">
        <f>tabGliederung[[#This Row],[mandant]]&amp;"x"&amp;tabGliederung[[#This Row],[gliedenr_]]</f>
        <v>2x7540</v>
      </c>
      <c r="E523" s="22" t="str">
        <f>tabGliederung[[#This Row],[text_1]] &amp; " " &amp; tabGliederung[[#This Row],[text_2]]</f>
        <v xml:space="preserve">Bewirtschaftung </v>
      </c>
      <c r="F523" s="15" t="s">
        <v>1057</v>
      </c>
      <c r="G523" s="15" t="s">
        <v>1496</v>
      </c>
      <c r="H523" s="15" t="s">
        <v>863</v>
      </c>
      <c r="I523" s="15"/>
    </row>
    <row r="524" spans="4:9" x14ac:dyDescent="0.2">
      <c r="D524" s="22" t="str">
        <f>tabGliederung[[#This Row],[mandant]]&amp;"x"&amp;tabGliederung[[#This Row],[gliedenr_]]</f>
        <v>2x7543</v>
      </c>
      <c r="E524" s="22" t="str">
        <f>tabGliederung[[#This Row],[text_1]] &amp; " " &amp; tabGliederung[[#This Row],[text_2]]</f>
        <v xml:space="preserve">Unterhaltungen und Betriebsstoffe </v>
      </c>
      <c r="F524" s="15" t="s">
        <v>1057</v>
      </c>
      <c r="G524" s="15" t="s">
        <v>1497</v>
      </c>
      <c r="H524" s="15" t="s">
        <v>864</v>
      </c>
      <c r="I524" s="15"/>
    </row>
    <row r="525" spans="4:9" x14ac:dyDescent="0.2">
      <c r="D525" s="22" t="str">
        <f>tabGliederung[[#This Row],[mandant]]&amp;"x"&amp;tabGliederung[[#This Row],[gliedenr_]]</f>
        <v>2x7550</v>
      </c>
      <c r="E525" s="22" t="str">
        <f>tabGliederung[[#This Row],[text_1]] &amp; " " &amp; tabGliederung[[#This Row],[text_2]]</f>
        <v xml:space="preserve">Löhne </v>
      </c>
      <c r="F525" s="15" t="s">
        <v>1057</v>
      </c>
      <c r="G525" s="15" t="s">
        <v>1498</v>
      </c>
      <c r="H525" s="15" t="s">
        <v>865</v>
      </c>
      <c r="I525" s="15"/>
    </row>
    <row r="526" spans="4:9" x14ac:dyDescent="0.2">
      <c r="D526" s="22" t="str">
        <f>tabGliederung[[#This Row],[mandant]]&amp;"x"&amp;tabGliederung[[#This Row],[gliedenr_]]</f>
        <v>2x7560</v>
      </c>
      <c r="E526" s="22" t="str">
        <f>tabGliederung[[#This Row],[text_1]] &amp; " " &amp; tabGliederung[[#This Row],[text_2]]</f>
        <v xml:space="preserve">Arbeitgeberanteile </v>
      </c>
      <c r="F526" s="15" t="s">
        <v>1057</v>
      </c>
      <c r="G526" s="15" t="s">
        <v>1499</v>
      </c>
      <c r="H526" s="15" t="s">
        <v>866</v>
      </c>
      <c r="I526" s="15"/>
    </row>
    <row r="527" spans="4:9" x14ac:dyDescent="0.2">
      <c r="D527" s="22" t="str">
        <f>tabGliederung[[#This Row],[mandant]]&amp;"x"&amp;tabGliederung[[#This Row],[gliedenr_]]</f>
        <v>2x7565</v>
      </c>
      <c r="E527" s="22" t="str">
        <f>tabGliederung[[#This Row],[text_1]] &amp; " " &amp; tabGliederung[[#This Row],[text_2]]</f>
        <v xml:space="preserve">Zusatzversorgung </v>
      </c>
      <c r="F527" s="15" t="s">
        <v>1057</v>
      </c>
      <c r="G527" s="15" t="s">
        <v>1500</v>
      </c>
      <c r="H527" s="15" t="s">
        <v>867</v>
      </c>
      <c r="I527" s="15"/>
    </row>
    <row r="528" spans="4:9" x14ac:dyDescent="0.2">
      <c r="D528" s="22" t="str">
        <f>tabGliederung[[#This Row],[mandant]]&amp;"x"&amp;tabGliederung[[#This Row],[gliedenr_]]</f>
        <v>2x7566</v>
      </c>
      <c r="E528" s="22" t="str">
        <f>tabGliederung[[#This Row],[text_1]] &amp; " " &amp; tabGliederung[[#This Row],[text_2]]</f>
        <v xml:space="preserve">Sonstige Personalkosten </v>
      </c>
      <c r="F528" s="15" t="s">
        <v>1057</v>
      </c>
      <c r="G528" s="15" t="s">
        <v>1501</v>
      </c>
      <c r="H528" s="15" t="s">
        <v>868</v>
      </c>
      <c r="I528" s="15"/>
    </row>
    <row r="529" spans="4:9" x14ac:dyDescent="0.2">
      <c r="D529" s="22" t="str">
        <f>tabGliederung[[#This Row],[mandant]]&amp;"x"&amp;tabGliederung[[#This Row],[gliedenr_]]</f>
        <v>2x7571</v>
      </c>
      <c r="E529" s="22" t="str">
        <f>tabGliederung[[#This Row],[text_1]] &amp; " " &amp; tabGliederung[[#This Row],[text_2]]</f>
        <v xml:space="preserve">Abschreibungen </v>
      </c>
      <c r="F529" s="15" t="s">
        <v>1057</v>
      </c>
      <c r="G529" s="15" t="s">
        <v>1502</v>
      </c>
      <c r="H529" s="15" t="s">
        <v>869</v>
      </c>
      <c r="I529" s="15"/>
    </row>
    <row r="530" spans="4:9" x14ac:dyDescent="0.2">
      <c r="D530" s="22" t="str">
        <f>tabGliederung[[#This Row],[mandant]]&amp;"x"&amp;tabGliederung[[#This Row],[gliedenr_]]</f>
        <v>2x7574</v>
      </c>
      <c r="E530" s="22" t="str">
        <f>tabGliederung[[#This Row],[text_1]] &amp; " " &amp; tabGliederung[[#This Row],[text_2]]</f>
        <v xml:space="preserve">Abwasserbeseitigung </v>
      </c>
      <c r="F530" s="15" t="s">
        <v>1057</v>
      </c>
      <c r="G530" s="15" t="s">
        <v>1503</v>
      </c>
      <c r="H530" s="15" t="s">
        <v>744</v>
      </c>
      <c r="I530" s="15"/>
    </row>
    <row r="531" spans="4:9" x14ac:dyDescent="0.2">
      <c r="D531" s="22" t="str">
        <f>tabGliederung[[#This Row],[mandant]]&amp;"x"&amp;tabGliederung[[#This Row],[gliedenr_]]</f>
        <v>2x7590</v>
      </c>
      <c r="E531" s="22" t="str">
        <f>tabGliederung[[#This Row],[text_1]] &amp; " " &amp; tabGliederung[[#This Row],[text_2]]</f>
        <v xml:space="preserve">Abwasserabgabe </v>
      </c>
      <c r="F531" s="15" t="s">
        <v>1057</v>
      </c>
      <c r="G531" s="15" t="s">
        <v>1504</v>
      </c>
      <c r="H531" s="15" t="s">
        <v>870</v>
      </c>
      <c r="I531" s="15"/>
    </row>
    <row r="532" spans="4:9" x14ac:dyDescent="0.2">
      <c r="D532" s="22" t="str">
        <f>tabGliederung[[#This Row],[mandant]]&amp;"x"&amp;tabGliederung[[#This Row],[gliedenr_]]</f>
        <v>2x7591</v>
      </c>
      <c r="E532" s="22" t="str">
        <f>tabGliederung[[#This Row],[text_1]] &amp; " " &amp; tabGliederung[[#This Row],[text_2]]</f>
        <v xml:space="preserve">Erstattungen an Stadt und Zweckverbände </v>
      </c>
      <c r="F532" s="15" t="s">
        <v>1057</v>
      </c>
      <c r="G532" s="15" t="s">
        <v>1505</v>
      </c>
      <c r="H532" s="15" t="s">
        <v>871</v>
      </c>
      <c r="I532" s="15"/>
    </row>
    <row r="533" spans="4:9" x14ac:dyDescent="0.2">
      <c r="D533" s="22" t="str">
        <f>tabGliederung[[#This Row],[mandant]]&amp;"x"&amp;tabGliederung[[#This Row],[gliedenr_]]</f>
        <v>2x7592</v>
      </c>
      <c r="E533" s="22" t="str">
        <f>tabGliederung[[#This Row],[text_1]] &amp; " " &amp; tabGliederung[[#This Row],[text_2]]</f>
        <v xml:space="preserve">Versicherungen und Steuern </v>
      </c>
      <c r="F533" s="15" t="s">
        <v>1057</v>
      </c>
      <c r="G533" s="15" t="s">
        <v>1506</v>
      </c>
      <c r="H533" s="15" t="s">
        <v>872</v>
      </c>
      <c r="I533" s="15"/>
    </row>
    <row r="534" spans="4:9" x14ac:dyDescent="0.2">
      <c r="D534" s="22" t="str">
        <f>tabGliederung[[#This Row],[mandant]]&amp;"x"&amp;tabGliederung[[#This Row],[gliedenr_]]</f>
        <v>2x7593</v>
      </c>
      <c r="E534" s="22" t="str">
        <f>tabGliederung[[#This Row],[text_1]] &amp; " " &amp; tabGliederung[[#This Row],[text_2]]</f>
        <v xml:space="preserve">Bürobedarf </v>
      </c>
      <c r="F534" s="15" t="s">
        <v>1057</v>
      </c>
      <c r="G534" s="15" t="s">
        <v>1507</v>
      </c>
      <c r="H534" s="15" t="s">
        <v>873</v>
      </c>
      <c r="I534" s="15"/>
    </row>
    <row r="535" spans="4:9" x14ac:dyDescent="0.2">
      <c r="D535" s="22" t="str">
        <f>tabGliederung[[#This Row],[mandant]]&amp;"x"&amp;tabGliederung[[#This Row],[gliedenr_]]</f>
        <v>2x7594</v>
      </c>
      <c r="E535" s="22" t="str">
        <f>tabGliederung[[#This Row],[text_1]] &amp; " " &amp; tabGliederung[[#This Row],[text_2]]</f>
        <v xml:space="preserve">Post- und Fernmeldegebühren </v>
      </c>
      <c r="F535" s="15" t="s">
        <v>1057</v>
      </c>
      <c r="G535" s="15" t="s">
        <v>1508</v>
      </c>
      <c r="H535" s="15" t="s">
        <v>874</v>
      </c>
      <c r="I535" s="15"/>
    </row>
    <row r="536" spans="4:9" x14ac:dyDescent="0.2">
      <c r="D536" s="22" t="str">
        <f>tabGliederung[[#This Row],[mandant]]&amp;"x"&amp;tabGliederung[[#This Row],[gliedenr_]]</f>
        <v>2x7596</v>
      </c>
      <c r="E536" s="22" t="str">
        <f>tabGliederung[[#This Row],[text_1]] &amp; " " &amp; tabGliederung[[#This Row],[text_2]]</f>
        <v xml:space="preserve">Dienstreisen </v>
      </c>
      <c r="F536" s="15" t="s">
        <v>1057</v>
      </c>
      <c r="G536" s="15" t="s">
        <v>1509</v>
      </c>
      <c r="H536" s="15" t="s">
        <v>875</v>
      </c>
      <c r="I536" s="15"/>
    </row>
    <row r="537" spans="4:9" x14ac:dyDescent="0.2">
      <c r="D537" s="22" t="str">
        <f>tabGliederung[[#This Row],[mandant]]&amp;"x"&amp;tabGliederung[[#This Row],[gliedenr_]]</f>
        <v>2x7597</v>
      </c>
      <c r="E537" s="22" t="str">
        <f>tabGliederung[[#This Row],[text_1]] &amp; " " &amp; tabGliederung[[#This Row],[text_2]]</f>
        <v xml:space="preserve">Sachverst.-, Gerichts- und ähnl. Kosten </v>
      </c>
      <c r="F537" s="15" t="s">
        <v>1057</v>
      </c>
      <c r="G537" s="15" t="s">
        <v>1510</v>
      </c>
      <c r="H537" s="15" t="s">
        <v>876</v>
      </c>
      <c r="I537" s="15"/>
    </row>
    <row r="538" spans="4:9" x14ac:dyDescent="0.2">
      <c r="D538" s="22" t="str">
        <f>tabGliederung[[#This Row],[mandant]]&amp;"x"&amp;tabGliederung[[#This Row],[gliedenr_]]</f>
        <v>2x7599</v>
      </c>
      <c r="E538" s="22" t="str">
        <f>tabGliederung[[#This Row],[text_1]] &amp; " " &amp; tabGliederung[[#This Row],[text_2]]</f>
        <v xml:space="preserve">Sonstige Ausgaben </v>
      </c>
      <c r="F538" s="15" t="s">
        <v>1057</v>
      </c>
      <c r="G538" s="15" t="s">
        <v>1511</v>
      </c>
      <c r="H538" s="15" t="s">
        <v>877</v>
      </c>
      <c r="I538" s="15"/>
    </row>
    <row r="539" spans="4:9" x14ac:dyDescent="0.2">
      <c r="D539" s="22" t="str">
        <f>tabGliederung[[#This Row],[mandant]]&amp;"x"&amp;tabGliederung[[#This Row],[gliedenr_]]</f>
        <v>2x76</v>
      </c>
      <c r="E539" s="22" t="str">
        <f>tabGliederung[[#This Row],[text_1]] &amp; " " &amp; tabGliederung[[#This Row],[text_2]]</f>
        <v xml:space="preserve">Abwasserbeseitigung </v>
      </c>
      <c r="F539" s="15" t="s">
        <v>1057</v>
      </c>
      <c r="G539" s="15" t="s">
        <v>1392</v>
      </c>
      <c r="H539" s="15" t="s">
        <v>744</v>
      </c>
      <c r="I539" s="15"/>
    </row>
    <row r="540" spans="4:9" x14ac:dyDescent="0.2">
      <c r="D540" s="22" t="str">
        <f>tabGliederung[[#This Row],[mandant]]&amp;"x"&amp;tabGliederung[[#This Row],[gliedenr_]]</f>
        <v>2x7621</v>
      </c>
      <c r="E540" s="22" t="str">
        <f>tabGliederung[[#This Row],[text_1]] &amp; " " &amp; tabGliederung[[#This Row],[text_2]]</f>
        <v xml:space="preserve">Säumniszuschläge </v>
      </c>
      <c r="F540" s="15" t="s">
        <v>1057</v>
      </c>
      <c r="G540" s="15" t="s">
        <v>1512</v>
      </c>
      <c r="H540" s="15" t="s">
        <v>878</v>
      </c>
      <c r="I540" s="15"/>
    </row>
    <row r="541" spans="4:9" x14ac:dyDescent="0.2">
      <c r="D541" s="22" t="str">
        <f>tabGliederung[[#This Row],[mandant]]&amp;"x"&amp;tabGliederung[[#This Row],[gliedenr_]]</f>
        <v>2x7651</v>
      </c>
      <c r="E541" s="22" t="str">
        <f>tabGliederung[[#This Row],[text_1]] &amp; " " &amp; tabGliederung[[#This Row],[text_2]]</f>
        <v xml:space="preserve">Zinsen </v>
      </c>
      <c r="F541" s="15" t="s">
        <v>1057</v>
      </c>
      <c r="G541" s="15" t="s">
        <v>1513</v>
      </c>
      <c r="H541" s="15" t="s">
        <v>879</v>
      </c>
      <c r="I541" s="15"/>
    </row>
    <row r="542" spans="4:9" x14ac:dyDescent="0.2">
      <c r="D542" s="22" t="str">
        <f>tabGliederung[[#This Row],[mandant]]&amp;"x"&amp;tabGliederung[[#This Row],[gliedenr_]]</f>
        <v>2x7660</v>
      </c>
      <c r="E542" s="22" t="str">
        <f>tabGliederung[[#This Row],[text_1]] &amp; " " &amp; tabGliederung[[#This Row],[text_2]]</f>
        <v xml:space="preserve">Abwasserbeseitigung </v>
      </c>
      <c r="F542" s="15" t="s">
        <v>1057</v>
      </c>
      <c r="G542" s="15" t="s">
        <v>1514</v>
      </c>
      <c r="H542" s="15" t="s">
        <v>744</v>
      </c>
      <c r="I542" s="15"/>
    </row>
    <row r="543" spans="4:9" x14ac:dyDescent="0.2">
      <c r="D543" s="22" t="str">
        <f>tabGliederung[[#This Row],[mandant]]&amp;"x"&amp;tabGliederung[[#This Row],[gliedenr_]]</f>
        <v>2x7690</v>
      </c>
      <c r="E543" s="22" t="str">
        <f>tabGliederung[[#This Row],[text_1]] &amp; " " &amp; tabGliederung[[#This Row],[text_2]]</f>
        <v xml:space="preserve">Abwasserbeseitigung </v>
      </c>
      <c r="F543" s="15" t="s">
        <v>1057</v>
      </c>
      <c r="G543" s="15" t="s">
        <v>1409</v>
      </c>
      <c r="H543" s="15" t="s">
        <v>744</v>
      </c>
      <c r="I543" s="15"/>
    </row>
    <row r="544" spans="4:9" x14ac:dyDescent="0.2">
      <c r="D544" s="22" t="str">
        <f>tabGliederung[[#This Row],[mandant]]&amp;"x"&amp;tabGliederung[[#This Row],[gliedenr_]]</f>
        <v>2x77</v>
      </c>
      <c r="E544" s="22" t="str">
        <f>tabGliederung[[#This Row],[text_1]] &amp; " " &amp; tabGliederung[[#This Row],[text_2]]</f>
        <v xml:space="preserve">Abwasserbeseitigung </v>
      </c>
      <c r="F544" s="15" t="s">
        <v>1057</v>
      </c>
      <c r="G544" s="15" t="s">
        <v>1410</v>
      </c>
      <c r="H544" s="15" t="s">
        <v>744</v>
      </c>
      <c r="I544" s="15"/>
    </row>
    <row r="545" spans="4:9" x14ac:dyDescent="0.2">
      <c r="D545" s="22" t="str">
        <f>tabGliederung[[#This Row],[mandant]]&amp;"x"&amp;tabGliederung[[#This Row],[gliedenr_]]</f>
        <v>2x7760</v>
      </c>
      <c r="E545" s="22" t="str">
        <f>tabGliederung[[#This Row],[text_1]] &amp; " " &amp; tabGliederung[[#This Row],[text_2]]</f>
        <v xml:space="preserve"> </v>
      </c>
      <c r="F545" s="15" t="s">
        <v>1057</v>
      </c>
      <c r="G545" s="15" t="s">
        <v>1515</v>
      </c>
      <c r="H545" s="15"/>
      <c r="I545" s="15"/>
    </row>
    <row r="546" spans="4:9" x14ac:dyDescent="0.2">
      <c r="D546" s="22" t="str">
        <f>tabGliederung[[#This Row],[mandant]]&amp;"x"&amp;tabGliederung[[#This Row],[gliedenr_]]</f>
        <v>2x7761</v>
      </c>
      <c r="E546" s="22" t="str">
        <f>tabGliederung[[#This Row],[text_1]] &amp; " " &amp; tabGliederung[[#This Row],[text_2]]</f>
        <v xml:space="preserve"> </v>
      </c>
      <c r="F546" s="15" t="s">
        <v>1057</v>
      </c>
      <c r="G546" s="15" t="s">
        <v>1516</v>
      </c>
      <c r="H546" s="15"/>
      <c r="I546" s="15"/>
    </row>
    <row r="547" spans="4:9" x14ac:dyDescent="0.2">
      <c r="D547" s="22" t="str">
        <f>tabGliederung[[#This Row],[mandant]]&amp;"x"&amp;tabGliederung[[#This Row],[gliedenr_]]</f>
        <v>2x7777</v>
      </c>
      <c r="E547" s="22" t="str">
        <f>tabGliederung[[#This Row],[text_1]] &amp; " " &amp; tabGliederung[[#This Row],[text_2]]</f>
        <v xml:space="preserve">Jahresverlust </v>
      </c>
      <c r="F547" s="15" t="s">
        <v>1057</v>
      </c>
      <c r="G547" s="15" t="s">
        <v>1517</v>
      </c>
      <c r="H547" s="15" t="s">
        <v>880</v>
      </c>
      <c r="I547" s="15"/>
    </row>
    <row r="548" spans="4:9" x14ac:dyDescent="0.2">
      <c r="D548" s="22" t="str">
        <f>tabGliederung[[#This Row],[mandant]]&amp;"x"&amp;tabGliederung[[#This Row],[gliedenr_]]</f>
        <v>2x7778</v>
      </c>
      <c r="E548" s="22" t="str">
        <f>tabGliederung[[#This Row],[text_1]] &amp; " " &amp; tabGliederung[[#This Row],[text_2]]</f>
        <v xml:space="preserve">Abwasserbeseitigung </v>
      </c>
      <c r="F548" s="15" t="s">
        <v>1057</v>
      </c>
      <c r="G548" s="15" t="s">
        <v>1518</v>
      </c>
      <c r="H548" s="15" t="s">
        <v>744</v>
      </c>
      <c r="I548" s="15"/>
    </row>
    <row r="549" spans="4:9" x14ac:dyDescent="0.2">
      <c r="D549" s="22" t="str">
        <f>tabGliederung[[#This Row],[mandant]]&amp;"x"&amp;tabGliederung[[#This Row],[gliedenr_]]</f>
        <v>2x7780</v>
      </c>
      <c r="E549" s="22" t="str">
        <f>tabGliederung[[#This Row],[text_1]] &amp; " " &amp; tabGliederung[[#This Row],[text_2]]</f>
        <v xml:space="preserve"> </v>
      </c>
      <c r="F549" s="15" t="s">
        <v>1057</v>
      </c>
      <c r="G549" s="15" t="s">
        <v>1519</v>
      </c>
      <c r="H549" s="15"/>
      <c r="I549" s="15"/>
    </row>
    <row r="550" spans="4:9" x14ac:dyDescent="0.2">
      <c r="D550" s="22" t="str">
        <f>tabGliederung[[#This Row],[mandant]]&amp;"x"&amp;tabGliederung[[#This Row],[gliedenr_]]</f>
        <v>2x7781</v>
      </c>
      <c r="E550" s="22" t="str">
        <f>tabGliederung[[#This Row],[text_1]] &amp; " " &amp; tabGliederung[[#This Row],[text_2]]</f>
        <v xml:space="preserve"> </v>
      </c>
      <c r="F550" s="15" t="s">
        <v>1057</v>
      </c>
      <c r="G550" s="15" t="s">
        <v>1520</v>
      </c>
      <c r="H550" s="15"/>
      <c r="I550" s="15"/>
    </row>
    <row r="551" spans="4:9" x14ac:dyDescent="0.2">
      <c r="D551" s="22" t="str">
        <f>tabGliederung[[#This Row],[mandant]]&amp;"x"&amp;tabGliederung[[#This Row],[gliedenr_]]</f>
        <v>2x7788</v>
      </c>
      <c r="E551" s="22" t="str">
        <f>tabGliederung[[#This Row],[text_1]] &amp; " " &amp; tabGliederung[[#This Row],[text_2]]</f>
        <v xml:space="preserve"> </v>
      </c>
      <c r="F551" s="15" t="s">
        <v>1057</v>
      </c>
      <c r="G551" s="15" t="s">
        <v>1521</v>
      </c>
      <c r="H551" s="15"/>
      <c r="I551" s="15"/>
    </row>
    <row r="552" spans="4:9" x14ac:dyDescent="0.2">
      <c r="D552" s="22" t="str">
        <f>tabGliederung[[#This Row],[mandant]]&amp;"x"&amp;tabGliederung[[#This Row],[gliedenr_]]</f>
        <v>2x7789</v>
      </c>
      <c r="E552" s="22" t="str">
        <f>tabGliederung[[#This Row],[text_1]] &amp; " " &amp; tabGliederung[[#This Row],[text_2]]</f>
        <v xml:space="preserve"> </v>
      </c>
      <c r="F552" s="15" t="s">
        <v>1057</v>
      </c>
      <c r="G552" s="15" t="s">
        <v>1522</v>
      </c>
      <c r="H552" s="15"/>
      <c r="I552" s="15"/>
    </row>
    <row r="553" spans="4:9" x14ac:dyDescent="0.2">
      <c r="D553" s="22" t="str">
        <f>tabGliederung[[#This Row],[mandant]]&amp;"x"&amp;tabGliederung[[#This Row],[gliedenr_]]</f>
        <v>2x78</v>
      </c>
      <c r="E553" s="22" t="str">
        <f>tabGliederung[[#This Row],[text_1]] &amp; " " &amp; tabGliederung[[#This Row],[text_2]]</f>
        <v xml:space="preserve"> </v>
      </c>
      <c r="F553" s="15" t="s">
        <v>1057</v>
      </c>
      <c r="G553" s="15" t="s">
        <v>1413</v>
      </c>
      <c r="H553" s="15"/>
      <c r="I553" s="15"/>
    </row>
    <row r="554" spans="4:9" x14ac:dyDescent="0.2">
      <c r="D554" s="22" t="str">
        <f>tabGliederung[[#This Row],[mandant]]&amp;"x"&amp;tabGliederung[[#This Row],[gliedenr_]]</f>
        <v>2x7800</v>
      </c>
      <c r="E554" s="22" t="str">
        <f>tabGliederung[[#This Row],[text_1]] &amp; " " &amp; tabGliederung[[#This Row],[text_2]]</f>
        <v xml:space="preserve"> </v>
      </c>
      <c r="F554" s="15" t="s">
        <v>1057</v>
      </c>
      <c r="G554" s="15" t="s">
        <v>1523</v>
      </c>
      <c r="H554" s="15"/>
      <c r="I554" s="15"/>
    </row>
    <row r="555" spans="4:9" x14ac:dyDescent="0.2">
      <c r="D555" s="22" t="str">
        <f>tabGliederung[[#This Row],[mandant]]&amp;"x"&amp;tabGliederung[[#This Row],[gliedenr_]]</f>
        <v>2x7810</v>
      </c>
      <c r="E555" s="22" t="str">
        <f>tabGliederung[[#This Row],[text_1]] &amp; " " &amp; tabGliederung[[#This Row],[text_2]]</f>
        <v xml:space="preserve"> </v>
      </c>
      <c r="F555" s="15" t="s">
        <v>1057</v>
      </c>
      <c r="G555" s="15" t="s">
        <v>1524</v>
      </c>
      <c r="H555" s="15"/>
      <c r="I555" s="15"/>
    </row>
    <row r="556" spans="4:9" x14ac:dyDescent="0.2">
      <c r="D556" s="22" t="str">
        <f>tabGliederung[[#This Row],[mandant]]&amp;"x"&amp;tabGliederung[[#This Row],[gliedenr_]]</f>
        <v>2x7811</v>
      </c>
      <c r="E556" s="22" t="str">
        <f>tabGliederung[[#This Row],[text_1]] &amp; " " &amp; tabGliederung[[#This Row],[text_2]]</f>
        <v xml:space="preserve"> </v>
      </c>
      <c r="F556" s="15" t="s">
        <v>1057</v>
      </c>
      <c r="G556" s="15" t="s">
        <v>1525</v>
      </c>
      <c r="H556" s="15"/>
      <c r="I556" s="15"/>
    </row>
    <row r="557" spans="4:9" x14ac:dyDescent="0.2">
      <c r="D557" s="22" t="str">
        <f>tabGliederung[[#This Row],[mandant]]&amp;"x"&amp;tabGliederung[[#This Row],[gliedenr_]]</f>
        <v>2x7821</v>
      </c>
      <c r="E557" s="22" t="str">
        <f>tabGliederung[[#This Row],[text_1]] &amp; " " &amp; tabGliederung[[#This Row],[text_2]]</f>
        <v xml:space="preserve">Zuschüsse </v>
      </c>
      <c r="F557" s="15" t="s">
        <v>1057</v>
      </c>
      <c r="G557" s="15" t="s">
        <v>1526</v>
      </c>
      <c r="H557" s="15" t="s">
        <v>881</v>
      </c>
      <c r="I557" s="15"/>
    </row>
    <row r="558" spans="4:9" x14ac:dyDescent="0.2">
      <c r="D558" s="22" t="str">
        <f>tabGliederung[[#This Row],[mandant]]&amp;"x"&amp;tabGliederung[[#This Row],[gliedenr_]]</f>
        <v>2x7831</v>
      </c>
      <c r="E558" s="22" t="str">
        <f>tabGliederung[[#This Row],[text_1]] &amp; " " &amp; tabGliederung[[#This Row],[text_2]]</f>
        <v xml:space="preserve">Kanalbeiträge </v>
      </c>
      <c r="F558" s="15" t="s">
        <v>1057</v>
      </c>
      <c r="G558" s="15" t="s">
        <v>1527</v>
      </c>
      <c r="H558" s="15" t="s">
        <v>882</v>
      </c>
      <c r="I558" s="15"/>
    </row>
    <row r="559" spans="4:9" x14ac:dyDescent="0.2">
      <c r="D559" s="22" t="str">
        <f>tabGliederung[[#This Row],[mandant]]&amp;"x"&amp;tabGliederung[[#This Row],[gliedenr_]]</f>
        <v>2x7832</v>
      </c>
      <c r="E559" s="22" t="str">
        <f>tabGliederung[[#This Row],[text_1]] &amp; " " &amp; tabGliederung[[#This Row],[text_2]]</f>
        <v xml:space="preserve">Klärbeiträge </v>
      </c>
      <c r="F559" s="15" t="s">
        <v>1057</v>
      </c>
      <c r="G559" s="15" t="s">
        <v>1528</v>
      </c>
      <c r="H559" s="15" t="s">
        <v>883</v>
      </c>
      <c r="I559" s="15"/>
    </row>
    <row r="560" spans="4:9" x14ac:dyDescent="0.2">
      <c r="D560" s="22" t="str">
        <f>tabGliederung[[#This Row],[mandant]]&amp;"x"&amp;tabGliederung[[#This Row],[gliedenr_]]</f>
        <v>2x7851</v>
      </c>
      <c r="E560" s="22" t="str">
        <f>tabGliederung[[#This Row],[text_1]] &amp; " " &amp; tabGliederung[[#This Row],[text_2]]</f>
        <v xml:space="preserve"> </v>
      </c>
      <c r="F560" s="15" t="s">
        <v>1057</v>
      </c>
      <c r="G560" s="15" t="s">
        <v>1529</v>
      </c>
      <c r="H560" s="15"/>
      <c r="I560" s="15"/>
    </row>
    <row r="561" spans="4:9" x14ac:dyDescent="0.2">
      <c r="D561" s="22" t="str">
        <f>tabGliederung[[#This Row],[mandant]]&amp;"x"&amp;tabGliederung[[#This Row],[gliedenr_]]</f>
        <v>2x7852</v>
      </c>
      <c r="E561" s="22" t="str">
        <f>tabGliederung[[#This Row],[text_1]] &amp; " " &amp; tabGliederung[[#This Row],[text_2]]</f>
        <v xml:space="preserve">Kredite </v>
      </c>
      <c r="F561" s="15" t="s">
        <v>1057</v>
      </c>
      <c r="G561" s="15" t="s">
        <v>1530</v>
      </c>
      <c r="H561" s="15" t="s">
        <v>884</v>
      </c>
      <c r="I561" s="15"/>
    </row>
    <row r="562" spans="4:9" x14ac:dyDescent="0.2">
      <c r="D562" s="22" t="str">
        <f>tabGliederung[[#This Row],[mandant]]&amp;"x"&amp;tabGliederung[[#This Row],[gliedenr_]]</f>
        <v>2x7861</v>
      </c>
      <c r="E562" s="22" t="str">
        <f>tabGliederung[[#This Row],[text_1]] &amp; " " &amp; tabGliederung[[#This Row],[text_2]]</f>
        <v xml:space="preserve">Abschreibungen </v>
      </c>
      <c r="F562" s="15" t="s">
        <v>1057</v>
      </c>
      <c r="G562" s="15" t="s">
        <v>1531</v>
      </c>
      <c r="H562" s="15" t="s">
        <v>869</v>
      </c>
      <c r="I562" s="15"/>
    </row>
    <row r="563" spans="4:9" x14ac:dyDescent="0.2">
      <c r="D563" s="22" t="str">
        <f>tabGliederung[[#This Row],[mandant]]&amp;"x"&amp;tabGliederung[[#This Row],[gliedenr_]]</f>
        <v>2x7862</v>
      </c>
      <c r="E563" s="22" t="str">
        <f>tabGliederung[[#This Row],[text_1]] &amp; " " &amp; tabGliederung[[#This Row],[text_2]]</f>
        <v xml:space="preserve"> </v>
      </c>
      <c r="F563" s="15" t="s">
        <v>1057</v>
      </c>
      <c r="G563" s="15" t="s">
        <v>1532</v>
      </c>
      <c r="H563" s="15"/>
      <c r="I563" s="15"/>
    </row>
    <row r="564" spans="4:9" x14ac:dyDescent="0.2">
      <c r="D564" s="22" t="str">
        <f>tabGliederung[[#This Row],[mandant]]&amp;"x"&amp;tabGliederung[[#This Row],[gliedenr_]]</f>
        <v>2x7880</v>
      </c>
      <c r="E564" s="22" t="str">
        <f>tabGliederung[[#This Row],[text_1]] &amp; " " &amp; tabGliederung[[#This Row],[text_2]]</f>
        <v xml:space="preserve">Verminderung von Vorräten </v>
      </c>
      <c r="F564" s="15" t="s">
        <v>1057</v>
      </c>
      <c r="G564" s="15" t="s">
        <v>1416</v>
      </c>
      <c r="H564" s="15" t="s">
        <v>885</v>
      </c>
      <c r="I564" s="15"/>
    </row>
    <row r="565" spans="4:9" x14ac:dyDescent="0.2">
      <c r="D565" s="22" t="str">
        <f>tabGliederung[[#This Row],[mandant]]&amp;"x"&amp;tabGliederung[[#This Row],[gliedenr_]]</f>
        <v>2x7885</v>
      </c>
      <c r="E565" s="22" t="str">
        <f>tabGliederung[[#This Row],[text_1]] &amp; " " &amp; tabGliederung[[#This Row],[text_2]]</f>
        <v xml:space="preserve"> </v>
      </c>
      <c r="F565" s="15" t="s">
        <v>1057</v>
      </c>
      <c r="G565" s="15" t="s">
        <v>1533</v>
      </c>
      <c r="H565" s="15"/>
      <c r="I565" s="15"/>
    </row>
    <row r="566" spans="4:9" x14ac:dyDescent="0.2">
      <c r="D566" s="22" t="str">
        <f>tabGliederung[[#This Row],[mandant]]&amp;"x"&amp;tabGliederung[[#This Row],[gliedenr_]]</f>
        <v>2x7895</v>
      </c>
      <c r="E566" s="22" t="str">
        <f>tabGliederung[[#This Row],[text_1]] &amp; " " &amp; tabGliederung[[#This Row],[text_2]]</f>
        <v xml:space="preserve"> </v>
      </c>
      <c r="F566" s="15" t="s">
        <v>1057</v>
      </c>
      <c r="G566" s="15" t="s">
        <v>1534</v>
      </c>
      <c r="H566" s="15"/>
      <c r="I566" s="15"/>
    </row>
    <row r="567" spans="4:9" x14ac:dyDescent="0.2">
      <c r="D567" s="22" t="str">
        <f>tabGliederung[[#This Row],[mandant]]&amp;"x"&amp;tabGliederung[[#This Row],[gliedenr_]]</f>
        <v>2x7899</v>
      </c>
      <c r="E567" s="22" t="str">
        <f>tabGliederung[[#This Row],[text_1]] &amp; " " &amp; tabGliederung[[#This Row],[text_2]]</f>
        <v xml:space="preserve"> </v>
      </c>
      <c r="F567" s="15" t="s">
        <v>1057</v>
      </c>
      <c r="G567" s="15" t="s">
        <v>1535</v>
      </c>
      <c r="H567" s="15"/>
      <c r="I567" s="15"/>
    </row>
    <row r="568" spans="4:9" x14ac:dyDescent="0.2">
      <c r="D568" s="22" t="str">
        <f>tabGliederung[[#This Row],[mandant]]&amp;"x"&amp;tabGliederung[[#This Row],[gliedenr_]]</f>
        <v>2x79</v>
      </c>
      <c r="E568" s="22" t="str">
        <f>tabGliederung[[#This Row],[text_1]] &amp; " " &amp; tabGliederung[[#This Row],[text_2]]</f>
        <v xml:space="preserve">Kläranlagen und Regenbecken </v>
      </c>
      <c r="F568" s="15" t="s">
        <v>1057</v>
      </c>
      <c r="G568" s="15" t="s">
        <v>1417</v>
      </c>
      <c r="H568" s="15" t="s">
        <v>886</v>
      </c>
      <c r="I568" s="15"/>
    </row>
    <row r="569" spans="4:9" x14ac:dyDescent="0.2">
      <c r="D569" s="22" t="str">
        <f>tabGliederung[[#This Row],[mandant]]&amp;"x"&amp;tabGliederung[[#This Row],[gliedenr_]]</f>
        <v>2x7906</v>
      </c>
      <c r="E569" s="22" t="str">
        <f>tabGliederung[[#This Row],[text_1]] &amp; " " &amp; tabGliederung[[#This Row],[text_2]]</f>
        <v xml:space="preserve">Kläranlagen, Regenbecken und Pumpwerk </v>
      </c>
      <c r="F569" s="15" t="s">
        <v>1057</v>
      </c>
      <c r="G569" s="15" t="s">
        <v>1536</v>
      </c>
      <c r="H569" s="15" t="s">
        <v>887</v>
      </c>
      <c r="I569" s="15"/>
    </row>
    <row r="570" spans="4:9" x14ac:dyDescent="0.2">
      <c r="D570" s="22" t="str">
        <f>tabGliederung[[#This Row],[mandant]]&amp;"x"&amp;tabGliederung[[#This Row],[gliedenr_]]</f>
        <v>2x7907</v>
      </c>
      <c r="E570" s="22" t="str">
        <f>tabGliederung[[#This Row],[text_1]] &amp; " " &amp; tabGliederung[[#This Row],[text_2]]</f>
        <v xml:space="preserve">Kanäle und Sammler </v>
      </c>
      <c r="F570" s="15" t="s">
        <v>1057</v>
      </c>
      <c r="G570" s="15" t="s">
        <v>1537</v>
      </c>
      <c r="H570" s="15" t="s">
        <v>888</v>
      </c>
      <c r="I570" s="15"/>
    </row>
    <row r="571" spans="4:9" x14ac:dyDescent="0.2">
      <c r="D571" s="22" t="str">
        <f>tabGliederung[[#This Row],[mandant]]&amp;"x"&amp;tabGliederung[[#This Row],[gliedenr_]]</f>
        <v>2x7908</v>
      </c>
      <c r="E571" s="22" t="str">
        <f>tabGliederung[[#This Row],[text_1]] &amp; " " &amp; tabGliederung[[#This Row],[text_2]]</f>
        <v xml:space="preserve">Grundstücke u. grundstücksgleiche Rechte </v>
      </c>
      <c r="F571" s="15" t="s">
        <v>1057</v>
      </c>
      <c r="G571" s="15" t="s">
        <v>1538</v>
      </c>
      <c r="H571" s="15" t="s">
        <v>889</v>
      </c>
      <c r="I571" s="15"/>
    </row>
    <row r="572" spans="4:9" x14ac:dyDescent="0.2">
      <c r="D572" s="22" t="str">
        <f>tabGliederung[[#This Row],[mandant]]&amp;"x"&amp;tabGliederung[[#This Row],[gliedenr_]]</f>
        <v>2x7909</v>
      </c>
      <c r="E572" s="22" t="str">
        <f>tabGliederung[[#This Row],[text_1]] &amp; " " &amp; tabGliederung[[#This Row],[text_2]]</f>
        <v xml:space="preserve">Erwerb beweglicher Sachen </v>
      </c>
      <c r="F572" s="15" t="s">
        <v>1057</v>
      </c>
      <c r="G572" s="15" t="s">
        <v>1539</v>
      </c>
      <c r="H572" s="15" t="s">
        <v>890</v>
      </c>
      <c r="I572" s="15"/>
    </row>
    <row r="573" spans="4:9" x14ac:dyDescent="0.2">
      <c r="D573" s="22" t="str">
        <f>tabGliederung[[#This Row],[mandant]]&amp;"x"&amp;tabGliederung[[#This Row],[gliedenr_]]</f>
        <v>2x7919</v>
      </c>
      <c r="E573" s="22" t="str">
        <f>tabGliederung[[#This Row],[text_1]] &amp; " " &amp; tabGliederung[[#This Row],[text_2]]</f>
        <v xml:space="preserve">Baukosten- und Tilgungsumlagen an AZV </v>
      </c>
      <c r="F573" s="15" t="s">
        <v>1057</v>
      </c>
      <c r="G573" s="15" t="s">
        <v>1540</v>
      </c>
      <c r="H573" s="15" t="s">
        <v>891</v>
      </c>
      <c r="I573" s="15"/>
    </row>
    <row r="574" spans="4:9" x14ac:dyDescent="0.2">
      <c r="D574" s="22" t="str">
        <f>tabGliederung[[#This Row],[mandant]]&amp;"x"&amp;tabGliederung[[#This Row],[gliedenr_]]</f>
        <v>2x7920</v>
      </c>
      <c r="E574" s="22" t="str">
        <f>tabGliederung[[#This Row],[text_1]] &amp; " " &amp; tabGliederung[[#This Row],[text_2]]</f>
        <v xml:space="preserve">Erwerb von Vorräten </v>
      </c>
      <c r="F574" s="15" t="s">
        <v>1057</v>
      </c>
      <c r="G574" s="15" t="s">
        <v>1422</v>
      </c>
      <c r="H574" s="15" t="s">
        <v>892</v>
      </c>
      <c r="I574" s="15"/>
    </row>
    <row r="575" spans="4:9" x14ac:dyDescent="0.2">
      <c r="D575" s="22" t="str">
        <f>tabGliederung[[#This Row],[mandant]]&amp;"x"&amp;tabGliederung[[#This Row],[gliedenr_]]</f>
        <v>2x7936</v>
      </c>
      <c r="E575" s="22" t="str">
        <f>tabGliederung[[#This Row],[text_1]] &amp; " " &amp; tabGliederung[[#This Row],[text_2]]</f>
        <v xml:space="preserve">Jahresverlust </v>
      </c>
      <c r="F575" s="15" t="s">
        <v>1057</v>
      </c>
      <c r="G575" s="15" t="s">
        <v>1541</v>
      </c>
      <c r="H575" s="15" t="s">
        <v>880</v>
      </c>
      <c r="I575" s="15"/>
    </row>
    <row r="576" spans="4:9" x14ac:dyDescent="0.2">
      <c r="D576" s="22" t="str">
        <f>tabGliederung[[#This Row],[mandant]]&amp;"x"&amp;tabGliederung[[#This Row],[gliedenr_]]</f>
        <v>2x7940</v>
      </c>
      <c r="E576" s="22" t="str">
        <f>tabGliederung[[#This Row],[text_1]] &amp; " " &amp; tabGliederung[[#This Row],[text_2]]</f>
        <v xml:space="preserve">Auflösung </v>
      </c>
      <c r="F576" s="15" t="s">
        <v>1057</v>
      </c>
      <c r="G576" s="15" t="s">
        <v>1542</v>
      </c>
      <c r="H576" s="15" t="s">
        <v>893</v>
      </c>
      <c r="I576" s="15"/>
    </row>
    <row r="577" spans="4:9" x14ac:dyDescent="0.2">
      <c r="D577" s="22" t="str">
        <f>tabGliederung[[#This Row],[mandant]]&amp;"x"&amp;tabGliederung[[#This Row],[gliedenr_]]</f>
        <v>2x7951</v>
      </c>
      <c r="E577" s="22" t="str">
        <f>tabGliederung[[#This Row],[text_1]] &amp; " " &amp; tabGliederung[[#This Row],[text_2]]</f>
        <v xml:space="preserve">Tilgungsleistung an Gemeinde </v>
      </c>
      <c r="F577" s="15" t="s">
        <v>1057</v>
      </c>
      <c r="G577" s="15" t="s">
        <v>1543</v>
      </c>
      <c r="H577" s="15" t="s">
        <v>894</v>
      </c>
      <c r="I577" s="15"/>
    </row>
    <row r="578" spans="4:9" x14ac:dyDescent="0.2">
      <c r="D578" s="22" t="str">
        <f>tabGliederung[[#This Row],[mandant]]&amp;"x"&amp;tabGliederung[[#This Row],[gliedenr_]]</f>
        <v>2x7952</v>
      </c>
      <c r="E578" s="22" t="str">
        <f>tabGliederung[[#This Row],[text_1]] &amp; " " &amp; tabGliederung[[#This Row],[text_2]]</f>
        <v xml:space="preserve">Tilgungsleistungen an Kreditinstitute </v>
      </c>
      <c r="F578" s="15" t="s">
        <v>1057</v>
      </c>
      <c r="G578" s="15" t="s">
        <v>1544</v>
      </c>
      <c r="H578" s="15" t="s">
        <v>895</v>
      </c>
      <c r="I578" s="15"/>
    </row>
    <row r="579" spans="4:9" x14ac:dyDescent="0.2">
      <c r="D579" s="22" t="str">
        <f>tabGliederung[[#This Row],[mandant]]&amp;"x"&amp;tabGliederung[[#This Row],[gliedenr_]]</f>
        <v>2x7999</v>
      </c>
      <c r="E579" s="22" t="str">
        <f>tabGliederung[[#This Row],[text_1]] &amp; " " &amp; tabGliederung[[#This Row],[text_2]]</f>
        <v xml:space="preserve"> </v>
      </c>
      <c r="F579" s="15" t="s">
        <v>1057</v>
      </c>
      <c r="G579" s="15" t="s">
        <v>1545</v>
      </c>
      <c r="H579" s="15"/>
      <c r="I579" s="15"/>
    </row>
    <row r="580" spans="4:9" x14ac:dyDescent="0.2">
      <c r="D580" s="22" t="str">
        <f>tabGliederung[[#This Row],[mandant]]&amp;"x"&amp;tabGliederung[[#This Row],[gliedenr_]]</f>
        <v>3x0</v>
      </c>
      <c r="E580" s="22" t="str">
        <f>tabGliederung[[#This Row],[text_1]] &amp; " " &amp; tabGliederung[[#This Row],[text_2]]</f>
        <v xml:space="preserve">Allgemeine Verwaltung </v>
      </c>
      <c r="F580" s="15" t="s">
        <v>1110</v>
      </c>
      <c r="G580" s="15" t="s">
        <v>994</v>
      </c>
      <c r="H580" s="15" t="s">
        <v>358</v>
      </c>
      <c r="I580" s="15"/>
    </row>
    <row r="581" spans="4:9" x14ac:dyDescent="0.2">
      <c r="D581" s="22" t="str">
        <f>tabGliederung[[#This Row],[mandant]]&amp;"x"&amp;tabGliederung[[#This Row],[gliedenr_]]</f>
        <v>3x00</v>
      </c>
      <c r="E581" s="22" t="str">
        <f>tabGliederung[[#This Row],[text_1]] &amp; " " &amp; tabGliederung[[#This Row],[text_2]]</f>
        <v xml:space="preserve">Verbandsorgane </v>
      </c>
      <c r="F581" s="15" t="s">
        <v>1110</v>
      </c>
      <c r="G581" s="15" t="s">
        <v>995</v>
      </c>
      <c r="H581" s="15" t="s">
        <v>896</v>
      </c>
      <c r="I581" s="15"/>
    </row>
    <row r="582" spans="4:9" x14ac:dyDescent="0.2">
      <c r="D582" s="22" t="str">
        <f>tabGliederung[[#This Row],[mandant]]&amp;"x"&amp;tabGliederung[[#This Row],[gliedenr_]]</f>
        <v>3x000</v>
      </c>
      <c r="E582" s="22" t="str">
        <f>tabGliederung[[#This Row],[text_1]] &amp; " " &amp; tabGliederung[[#This Row],[text_2]]</f>
        <v xml:space="preserve">Gemeindeorgane </v>
      </c>
      <c r="F582" s="15" t="s">
        <v>1110</v>
      </c>
      <c r="G582" s="15" t="s">
        <v>1546</v>
      </c>
      <c r="H582" s="15" t="s">
        <v>359</v>
      </c>
      <c r="I582" s="15"/>
    </row>
    <row r="583" spans="4:9" x14ac:dyDescent="0.2">
      <c r="D583" s="22" t="str">
        <f>tabGliederung[[#This Row],[mandant]]&amp;"x"&amp;tabGliederung[[#This Row],[gliedenr_]]</f>
        <v>3x0000</v>
      </c>
      <c r="E583" s="22" t="str">
        <f>tabGliederung[[#This Row],[text_1]] &amp; " " &amp; tabGliederung[[#This Row],[text_2]]</f>
        <v xml:space="preserve">Gemeindeorgane </v>
      </c>
      <c r="F583" s="15" t="s">
        <v>1110</v>
      </c>
      <c r="G583" s="15" t="s">
        <v>996</v>
      </c>
      <c r="H583" s="15" t="s">
        <v>359</v>
      </c>
      <c r="I583" s="15"/>
    </row>
    <row r="584" spans="4:9" x14ac:dyDescent="0.2">
      <c r="D584" s="22" t="str">
        <f>tabGliederung[[#This Row],[mandant]]&amp;"x"&amp;tabGliederung[[#This Row],[gliedenr_]]</f>
        <v>3x001</v>
      </c>
      <c r="E584" s="22" t="str">
        <f>tabGliederung[[#This Row],[text_1]] &amp; " " &amp; tabGliederung[[#This Row],[text_2]]</f>
        <v xml:space="preserve">Verbandsorgane </v>
      </c>
      <c r="F584" s="15" t="s">
        <v>1110</v>
      </c>
      <c r="G584" s="15" t="s">
        <v>1547</v>
      </c>
      <c r="H584" s="15" t="s">
        <v>896</v>
      </c>
      <c r="I584" s="15"/>
    </row>
    <row r="585" spans="4:9" x14ac:dyDescent="0.2">
      <c r="D585" s="22" t="str">
        <f>tabGliederung[[#This Row],[mandant]]&amp;"x"&amp;tabGliederung[[#This Row],[gliedenr_]]</f>
        <v>3x0010</v>
      </c>
      <c r="E585" s="22" t="str">
        <f>tabGliederung[[#This Row],[text_1]] &amp; " " &amp; tabGliederung[[#This Row],[text_2]]</f>
        <v xml:space="preserve">Verbandsorgane </v>
      </c>
      <c r="F585" s="15" t="s">
        <v>1110</v>
      </c>
      <c r="G585" s="15" t="s">
        <v>1548</v>
      </c>
      <c r="H585" s="15" t="s">
        <v>896</v>
      </c>
      <c r="I585" s="15"/>
    </row>
    <row r="586" spans="4:9" x14ac:dyDescent="0.2">
      <c r="D586" s="22" t="str">
        <f>tabGliederung[[#This Row],[mandant]]&amp;"x"&amp;tabGliederung[[#This Row],[gliedenr_]]</f>
        <v>3x002</v>
      </c>
      <c r="E586" s="22" t="str">
        <f>tabGliederung[[#This Row],[text_1]] &amp; " " &amp; tabGliederung[[#This Row],[text_2]]</f>
        <v xml:space="preserve">Bürgermeisteramt </v>
      </c>
      <c r="F586" s="15" t="s">
        <v>1110</v>
      </c>
      <c r="G586" s="15" t="s">
        <v>1549</v>
      </c>
      <c r="H586" s="15" t="s">
        <v>897</v>
      </c>
      <c r="I586" s="15"/>
    </row>
    <row r="587" spans="4:9" x14ac:dyDescent="0.2">
      <c r="D587" s="22" t="str">
        <f>tabGliederung[[#This Row],[mandant]]&amp;"x"&amp;tabGliederung[[#This Row],[gliedenr_]]</f>
        <v>3x0020</v>
      </c>
      <c r="E587" s="22" t="str">
        <f>tabGliederung[[#This Row],[text_1]] &amp; " " &amp; tabGliederung[[#This Row],[text_2]]</f>
        <v xml:space="preserve">Bürgermeister </v>
      </c>
      <c r="F587" s="15" t="s">
        <v>1110</v>
      </c>
      <c r="G587" s="15" t="s">
        <v>1550</v>
      </c>
      <c r="H587" s="15" t="s">
        <v>898</v>
      </c>
      <c r="I587" s="15"/>
    </row>
    <row r="588" spans="4:9" x14ac:dyDescent="0.2">
      <c r="D588" s="22" t="str">
        <f>tabGliederung[[#This Row],[mandant]]&amp;"x"&amp;tabGliederung[[#This Row],[gliedenr_]]</f>
        <v>3x02</v>
      </c>
      <c r="E588" s="22" t="str">
        <f>tabGliederung[[#This Row],[text_1]] &amp; " " &amp; tabGliederung[[#This Row],[text_2]]</f>
        <v xml:space="preserve">Verbandsverwaltung </v>
      </c>
      <c r="F588" s="15" t="s">
        <v>1110</v>
      </c>
      <c r="G588" s="15" t="s">
        <v>999</v>
      </c>
      <c r="H588" s="15" t="s">
        <v>899</v>
      </c>
      <c r="I588" s="15"/>
    </row>
    <row r="589" spans="4:9" x14ac:dyDescent="0.2">
      <c r="D589" s="22" t="str">
        <f>tabGliederung[[#This Row],[mandant]]&amp;"x"&amp;tabGliederung[[#This Row],[gliedenr_]]</f>
        <v>3x020</v>
      </c>
      <c r="E589" s="22" t="str">
        <f>tabGliederung[[#This Row],[text_1]] &amp; " " &amp; tabGliederung[[#This Row],[text_2]]</f>
        <v xml:space="preserve">Verbandsverwaltung </v>
      </c>
      <c r="F589" s="15" t="s">
        <v>1110</v>
      </c>
      <c r="G589" s="15" t="s">
        <v>1551</v>
      </c>
      <c r="H589" s="15" t="s">
        <v>899</v>
      </c>
      <c r="I589" s="15"/>
    </row>
    <row r="590" spans="4:9" x14ac:dyDescent="0.2">
      <c r="D590" s="22" t="str">
        <f>tabGliederung[[#This Row],[mandant]]&amp;"x"&amp;tabGliederung[[#This Row],[gliedenr_]]</f>
        <v>3x0200</v>
      </c>
      <c r="E590" s="22" t="str">
        <f>tabGliederung[[#This Row],[text_1]] &amp; " " &amp; tabGliederung[[#This Row],[text_2]]</f>
        <v xml:space="preserve">Verbandsverwaltung </v>
      </c>
      <c r="F590" s="15" t="s">
        <v>1110</v>
      </c>
      <c r="G590" s="15" t="s">
        <v>1000</v>
      </c>
      <c r="H590" s="15" t="s">
        <v>899</v>
      </c>
      <c r="I590" s="15"/>
    </row>
    <row r="591" spans="4:9" x14ac:dyDescent="0.2">
      <c r="D591" s="22" t="str">
        <f>tabGliederung[[#This Row],[mandant]]&amp;"x"&amp;tabGliederung[[#This Row],[gliedenr_]]</f>
        <v>3x022</v>
      </c>
      <c r="E591" s="22" t="str">
        <f>tabGliederung[[#This Row],[text_1]] &amp; " " &amp; tabGliederung[[#This Row],[text_2]]</f>
        <v xml:space="preserve">Personalamt </v>
      </c>
      <c r="F591" s="15" t="s">
        <v>1110</v>
      </c>
      <c r="G591" s="15" t="s">
        <v>1002</v>
      </c>
      <c r="H591" s="15" t="s">
        <v>364</v>
      </c>
      <c r="I591" s="15"/>
    </row>
    <row r="592" spans="4:9" x14ac:dyDescent="0.2">
      <c r="D592" s="22" t="str">
        <f>tabGliederung[[#This Row],[mandant]]&amp;"x"&amp;tabGliederung[[#This Row],[gliedenr_]]</f>
        <v>3x0220</v>
      </c>
      <c r="E592" s="22" t="str">
        <f>tabGliederung[[#This Row],[text_1]] &amp; " " &amp; tabGliederung[[#This Row],[text_2]]</f>
        <v xml:space="preserve">Personalamt </v>
      </c>
      <c r="F592" s="15" t="s">
        <v>1110</v>
      </c>
      <c r="G592" s="15" t="s">
        <v>1003</v>
      </c>
      <c r="H592" s="15" t="s">
        <v>364</v>
      </c>
      <c r="I592" s="15"/>
    </row>
    <row r="593" spans="4:9" x14ac:dyDescent="0.2">
      <c r="D593" s="22" t="str">
        <f>tabGliederung[[#This Row],[mandant]]&amp;"x"&amp;tabGliederung[[#This Row],[gliedenr_]]</f>
        <v>3x03</v>
      </c>
      <c r="E593" s="22" t="str">
        <f>tabGliederung[[#This Row],[text_1]] &amp; " " &amp; tabGliederung[[#This Row],[text_2]]</f>
        <v xml:space="preserve">Finanzverwaltung </v>
      </c>
      <c r="F593" s="15" t="s">
        <v>1110</v>
      </c>
      <c r="G593" s="15" t="s">
        <v>1007</v>
      </c>
      <c r="H593" s="15" t="s">
        <v>369</v>
      </c>
      <c r="I593" s="15"/>
    </row>
    <row r="594" spans="4:9" x14ac:dyDescent="0.2">
      <c r="D594" s="22" t="str">
        <f>tabGliederung[[#This Row],[mandant]]&amp;"x"&amp;tabGliederung[[#This Row],[gliedenr_]]</f>
        <v>3x030</v>
      </c>
      <c r="E594" s="22" t="str">
        <f>tabGliederung[[#This Row],[text_1]] &amp; " " &amp; tabGliederung[[#This Row],[text_2]]</f>
        <v xml:space="preserve">Finanzverwaltung </v>
      </c>
      <c r="F594" s="15" t="s">
        <v>1110</v>
      </c>
      <c r="G594" s="15" t="s">
        <v>1552</v>
      </c>
      <c r="H594" s="15" t="s">
        <v>369</v>
      </c>
      <c r="I594" s="15"/>
    </row>
    <row r="595" spans="4:9" x14ac:dyDescent="0.2">
      <c r="D595" s="22" t="str">
        <f>tabGliederung[[#This Row],[mandant]]&amp;"x"&amp;tabGliederung[[#This Row],[gliedenr_]]</f>
        <v>3x0300</v>
      </c>
      <c r="E595" s="22" t="str">
        <f>tabGliederung[[#This Row],[text_1]] &amp; " " &amp; tabGliederung[[#This Row],[text_2]]</f>
        <v xml:space="preserve">Finanzverwaltung </v>
      </c>
      <c r="F595" s="15" t="s">
        <v>1110</v>
      </c>
      <c r="G595" s="15" t="s">
        <v>1008</v>
      </c>
      <c r="H595" s="15" t="s">
        <v>369</v>
      </c>
      <c r="I595" s="15"/>
    </row>
    <row r="596" spans="4:9" x14ac:dyDescent="0.2">
      <c r="D596" s="22" t="str">
        <f>tabGliederung[[#This Row],[mandant]]&amp;"x"&amp;tabGliederung[[#This Row],[gliedenr_]]</f>
        <v>3x033</v>
      </c>
      <c r="E596" s="22" t="str">
        <f>tabGliederung[[#This Row],[text_1]] &amp; " " &amp; tabGliederung[[#This Row],[text_2]]</f>
        <v xml:space="preserve">Kämmerei </v>
      </c>
      <c r="F596" s="15" t="s">
        <v>1110</v>
      </c>
      <c r="G596" s="15" t="s">
        <v>1553</v>
      </c>
      <c r="H596" s="15" t="s">
        <v>900</v>
      </c>
      <c r="I596" s="15"/>
    </row>
    <row r="597" spans="4:9" x14ac:dyDescent="0.2">
      <c r="D597" s="22" t="str">
        <f>tabGliederung[[#This Row],[mandant]]&amp;"x"&amp;tabGliederung[[#This Row],[gliedenr_]]</f>
        <v>3x0330</v>
      </c>
      <c r="E597" s="22" t="str">
        <f>tabGliederung[[#This Row],[text_1]] &amp; " " &amp; tabGliederung[[#This Row],[text_2]]</f>
        <v xml:space="preserve">Kämmerei </v>
      </c>
      <c r="F597" s="15" t="s">
        <v>1110</v>
      </c>
      <c r="G597" s="15" t="s">
        <v>1011</v>
      </c>
      <c r="H597" s="15" t="s">
        <v>900</v>
      </c>
      <c r="I597" s="15"/>
    </row>
    <row r="598" spans="4:9" x14ac:dyDescent="0.2">
      <c r="D598" s="22" t="str">
        <f>tabGliederung[[#This Row],[mandant]]&amp;"x"&amp;tabGliederung[[#This Row],[gliedenr_]]</f>
        <v>3x034</v>
      </c>
      <c r="E598" s="22" t="str">
        <f>tabGliederung[[#This Row],[text_1]] &amp; " " &amp; tabGliederung[[#This Row],[text_2]]</f>
        <v xml:space="preserve">Steuerverwaltung </v>
      </c>
      <c r="F598" s="15" t="s">
        <v>1110</v>
      </c>
      <c r="G598" s="15" t="s">
        <v>1012</v>
      </c>
      <c r="H598" s="15" t="s">
        <v>372</v>
      </c>
      <c r="I598" s="15"/>
    </row>
    <row r="599" spans="4:9" x14ac:dyDescent="0.2">
      <c r="D599" s="22" t="str">
        <f>tabGliederung[[#This Row],[mandant]]&amp;"x"&amp;tabGliederung[[#This Row],[gliedenr_]]</f>
        <v>3x0340</v>
      </c>
      <c r="E599" s="22" t="str">
        <f>tabGliederung[[#This Row],[text_1]] &amp; " " &amp; tabGliederung[[#This Row],[text_2]]</f>
        <v xml:space="preserve">Steuerverwaltung </v>
      </c>
      <c r="F599" s="15" t="s">
        <v>1110</v>
      </c>
      <c r="G599" s="15" t="s">
        <v>1013</v>
      </c>
      <c r="H599" s="15" t="s">
        <v>372</v>
      </c>
      <c r="I599" s="15"/>
    </row>
    <row r="600" spans="4:9" x14ac:dyDescent="0.2">
      <c r="D600" s="22" t="str">
        <f>tabGliederung[[#This Row],[mandant]]&amp;"x"&amp;tabGliederung[[#This Row],[gliedenr_]]</f>
        <v>3x035</v>
      </c>
      <c r="E600" s="22" t="str">
        <f>tabGliederung[[#This Row],[text_1]] &amp; " " &amp; tabGliederung[[#This Row],[text_2]]</f>
        <v xml:space="preserve">Liegenschaftsverwaltung </v>
      </c>
      <c r="F600" s="15" t="s">
        <v>1110</v>
      </c>
      <c r="G600" s="15" t="s">
        <v>1014</v>
      </c>
      <c r="H600" s="15" t="s">
        <v>373</v>
      </c>
      <c r="I600" s="15"/>
    </row>
    <row r="601" spans="4:9" x14ac:dyDescent="0.2">
      <c r="D601" s="22" t="str">
        <f>tabGliederung[[#This Row],[mandant]]&amp;"x"&amp;tabGliederung[[#This Row],[gliedenr_]]</f>
        <v>3x0350</v>
      </c>
      <c r="E601" s="22" t="str">
        <f>tabGliederung[[#This Row],[text_1]] &amp; " " &amp; tabGliederung[[#This Row],[text_2]]</f>
        <v xml:space="preserve">Liegenschaftsverwaltung </v>
      </c>
      <c r="F601" s="15" t="s">
        <v>1110</v>
      </c>
      <c r="G601" s="15" t="s">
        <v>1554</v>
      </c>
      <c r="H601" s="15" t="s">
        <v>373</v>
      </c>
      <c r="I601" s="15"/>
    </row>
    <row r="602" spans="4:9" x14ac:dyDescent="0.2">
      <c r="D602" s="22" t="str">
        <f>tabGliederung[[#This Row],[mandant]]&amp;"x"&amp;tabGliederung[[#This Row],[gliedenr_]]</f>
        <v>3x05</v>
      </c>
      <c r="E602" s="22" t="str">
        <f>tabGliederung[[#This Row],[text_1]] &amp; " " &amp; tabGliederung[[#This Row],[text_2]]</f>
        <v xml:space="preserve">Bes. Dienststellen der Allg. Verwaltung </v>
      </c>
      <c r="F602" s="15" t="s">
        <v>1110</v>
      </c>
      <c r="G602" s="15" t="s">
        <v>1016</v>
      </c>
      <c r="H602" s="15" t="s">
        <v>901</v>
      </c>
      <c r="I602" s="15"/>
    </row>
    <row r="603" spans="4:9" x14ac:dyDescent="0.2">
      <c r="D603" s="22" t="str">
        <f>tabGliederung[[#This Row],[mandant]]&amp;"x"&amp;tabGliederung[[#This Row],[gliedenr_]]</f>
        <v>3x050</v>
      </c>
      <c r="E603" s="22" t="str">
        <f>tabGliederung[[#This Row],[text_1]] &amp; " " &amp; tabGliederung[[#This Row],[text_2]]</f>
        <v xml:space="preserve">Standesamt </v>
      </c>
      <c r="F603" s="15" t="s">
        <v>1110</v>
      </c>
      <c r="G603" s="15" t="s">
        <v>1555</v>
      </c>
      <c r="H603" s="15" t="s">
        <v>902</v>
      </c>
      <c r="I603" s="15"/>
    </row>
    <row r="604" spans="4:9" x14ac:dyDescent="0.2">
      <c r="D604" s="22" t="str">
        <f>tabGliederung[[#This Row],[mandant]]&amp;"x"&amp;tabGliederung[[#This Row],[gliedenr_]]</f>
        <v>3x0500</v>
      </c>
      <c r="E604" s="22" t="str">
        <f>tabGliederung[[#This Row],[text_1]] &amp; " " &amp; tabGliederung[[#This Row],[text_2]]</f>
        <v xml:space="preserve">Standesamt </v>
      </c>
      <c r="F604" s="15" t="s">
        <v>1110</v>
      </c>
      <c r="G604" s="15" t="s">
        <v>1556</v>
      </c>
      <c r="H604" s="15" t="s">
        <v>902</v>
      </c>
      <c r="I604" s="15"/>
    </row>
    <row r="605" spans="4:9" x14ac:dyDescent="0.2">
      <c r="D605" s="22" t="str">
        <f>tabGliederung[[#This Row],[mandant]]&amp;"x"&amp;tabGliederung[[#This Row],[gliedenr_]]</f>
        <v>3x052</v>
      </c>
      <c r="E605" s="22" t="str">
        <f>tabGliederung[[#This Row],[text_1]] &amp; " " &amp; tabGliederung[[#This Row],[text_2]]</f>
        <v xml:space="preserve">Wahlen </v>
      </c>
      <c r="F605" s="15" t="s">
        <v>1110</v>
      </c>
      <c r="G605" s="15" t="s">
        <v>1019</v>
      </c>
      <c r="H605" s="15" t="s">
        <v>378</v>
      </c>
      <c r="I605" s="15"/>
    </row>
    <row r="606" spans="4:9" x14ac:dyDescent="0.2">
      <c r="D606" s="22" t="str">
        <f>tabGliederung[[#This Row],[mandant]]&amp;"x"&amp;tabGliederung[[#This Row],[gliedenr_]]</f>
        <v>3x0520</v>
      </c>
      <c r="E606" s="22" t="str">
        <f>tabGliederung[[#This Row],[text_1]] &amp; " " &amp; tabGliederung[[#This Row],[text_2]]</f>
        <v xml:space="preserve">Wahlen und Volkszählung </v>
      </c>
      <c r="F606" s="15" t="s">
        <v>1110</v>
      </c>
      <c r="G606" s="15" t="s">
        <v>1557</v>
      </c>
      <c r="H606" s="15" t="s">
        <v>903</v>
      </c>
      <c r="I606" s="15"/>
    </row>
    <row r="607" spans="4:9" x14ac:dyDescent="0.2">
      <c r="D607" s="22" t="str">
        <f>tabGliederung[[#This Row],[mandant]]&amp;"x"&amp;tabGliederung[[#This Row],[gliedenr_]]</f>
        <v>3x06</v>
      </c>
      <c r="E607" s="22" t="str">
        <f>tabGliederung[[#This Row],[text_1]] &amp; " " &amp; tabGliederung[[#This Row],[text_2]]</f>
        <v xml:space="preserve">Einrichtungen für die ges. Verwaltung </v>
      </c>
      <c r="F607" s="15" t="s">
        <v>1110</v>
      </c>
      <c r="G607" s="15" t="s">
        <v>1021</v>
      </c>
      <c r="H607" s="15" t="s">
        <v>904</v>
      </c>
      <c r="I607" s="15"/>
    </row>
    <row r="608" spans="4:9" x14ac:dyDescent="0.2">
      <c r="D608" s="22" t="str">
        <f>tabGliederung[[#This Row],[mandant]]&amp;"x"&amp;tabGliederung[[#This Row],[gliedenr_]]</f>
        <v>3x061</v>
      </c>
      <c r="E608" s="22" t="str">
        <f>tabGliederung[[#This Row],[text_1]] &amp; " " &amp; tabGliederung[[#This Row],[text_2]]</f>
        <v xml:space="preserve">Elektronische Datenverarbeitung </v>
      </c>
      <c r="F608" s="15" t="s">
        <v>1110</v>
      </c>
      <c r="G608" s="15" t="s">
        <v>1558</v>
      </c>
      <c r="H608" s="15" t="s">
        <v>905</v>
      </c>
      <c r="I608" s="15"/>
    </row>
    <row r="609" spans="4:9" x14ac:dyDescent="0.2">
      <c r="D609" s="22" t="str">
        <f>tabGliederung[[#This Row],[mandant]]&amp;"x"&amp;tabGliederung[[#This Row],[gliedenr_]]</f>
        <v>3x0610</v>
      </c>
      <c r="E609" s="22" t="str">
        <f>tabGliederung[[#This Row],[text_1]] &amp; " " &amp; tabGliederung[[#This Row],[text_2]]</f>
        <v xml:space="preserve">EDV </v>
      </c>
      <c r="F609" s="15" t="s">
        <v>1110</v>
      </c>
      <c r="G609" s="15" t="s">
        <v>1559</v>
      </c>
      <c r="H609" s="15" t="s">
        <v>906</v>
      </c>
      <c r="I609" s="15"/>
    </row>
    <row r="610" spans="4:9" x14ac:dyDescent="0.2">
      <c r="D610" s="22" t="str">
        <f>tabGliederung[[#This Row],[mandant]]&amp;"x"&amp;tabGliederung[[#This Row],[gliedenr_]]</f>
        <v>3x062</v>
      </c>
      <c r="E610" s="22" t="str">
        <f>tabGliederung[[#This Row],[text_1]] &amp; " " &amp; tabGliederung[[#This Row],[text_2]]</f>
        <v xml:space="preserve">Zentrale Dienste </v>
      </c>
      <c r="F610" s="15" t="s">
        <v>1110</v>
      </c>
      <c r="G610" s="15" t="s">
        <v>1560</v>
      </c>
      <c r="H610" s="15" t="s">
        <v>907</v>
      </c>
      <c r="I610" s="15"/>
    </row>
    <row r="611" spans="4:9" x14ac:dyDescent="0.2">
      <c r="D611" s="22" t="str">
        <f>tabGliederung[[#This Row],[mandant]]&amp;"x"&amp;tabGliederung[[#This Row],[gliedenr_]]</f>
        <v>3x0620</v>
      </c>
      <c r="E611" s="22" t="str">
        <f>tabGliederung[[#This Row],[text_1]] &amp; " " &amp; tabGliederung[[#This Row],[text_2]]</f>
        <v xml:space="preserve">Zentrale, Amtsbote, Kopierer </v>
      </c>
      <c r="F611" s="15" t="s">
        <v>1110</v>
      </c>
      <c r="G611" s="15" t="s">
        <v>1561</v>
      </c>
      <c r="H611" s="15" t="s">
        <v>908</v>
      </c>
      <c r="I611" s="15"/>
    </row>
    <row r="612" spans="4:9" x14ac:dyDescent="0.2">
      <c r="D612" s="22" t="str">
        <f>tabGliederung[[#This Row],[mandant]]&amp;"x"&amp;tabGliederung[[#This Row],[gliedenr_]]</f>
        <v>3x1</v>
      </c>
      <c r="E612" s="22" t="str">
        <f>tabGliederung[[#This Row],[text_1]] &amp; " " &amp; tabGliederung[[#This Row],[text_2]]</f>
        <v xml:space="preserve">Öffentliche Sicherheit und Ordnung </v>
      </c>
      <c r="F612" s="15" t="s">
        <v>1110</v>
      </c>
      <c r="G612" s="15" t="s">
        <v>993</v>
      </c>
      <c r="H612" s="15" t="s">
        <v>909</v>
      </c>
      <c r="I612" s="15"/>
    </row>
    <row r="613" spans="4:9" x14ac:dyDescent="0.2">
      <c r="D613" s="22" t="str">
        <f>tabGliederung[[#This Row],[mandant]]&amp;"x"&amp;tabGliederung[[#This Row],[gliedenr_]]</f>
        <v>3x11</v>
      </c>
      <c r="E613" s="22" t="str">
        <f>tabGliederung[[#This Row],[text_1]] &amp; " " &amp; tabGliederung[[#This Row],[text_2]]</f>
        <v xml:space="preserve">Öffentliche Ordnung </v>
      </c>
      <c r="F613" s="15" t="s">
        <v>1110</v>
      </c>
      <c r="G613" s="15" t="s">
        <v>1025</v>
      </c>
      <c r="H613" s="15" t="s">
        <v>910</v>
      </c>
      <c r="I613" s="15"/>
    </row>
    <row r="614" spans="4:9" x14ac:dyDescent="0.2">
      <c r="D614" s="22" t="str">
        <f>tabGliederung[[#This Row],[mandant]]&amp;"x"&amp;tabGliederung[[#This Row],[gliedenr_]]</f>
        <v>3x110</v>
      </c>
      <c r="E614" s="22" t="str">
        <f>tabGliederung[[#This Row],[text_1]] &amp; " " &amp; tabGliederung[[#This Row],[text_2]]</f>
        <v xml:space="preserve">Öffentliche Ordnung </v>
      </c>
      <c r="F614" s="15" t="s">
        <v>1110</v>
      </c>
      <c r="G614" s="15" t="s">
        <v>1562</v>
      </c>
      <c r="H614" s="15" t="s">
        <v>910</v>
      </c>
      <c r="I614" s="15"/>
    </row>
    <row r="615" spans="4:9" x14ac:dyDescent="0.2">
      <c r="D615" s="22" t="str">
        <f>tabGliederung[[#This Row],[mandant]]&amp;"x"&amp;tabGliederung[[#This Row],[gliedenr_]]</f>
        <v>3x1100</v>
      </c>
      <c r="E615" s="22" t="str">
        <f>tabGliederung[[#This Row],[text_1]] &amp; " " &amp; tabGliederung[[#This Row],[text_2]]</f>
        <v xml:space="preserve">Bussgeldstelle </v>
      </c>
      <c r="F615" s="15" t="s">
        <v>1110</v>
      </c>
      <c r="G615" s="15" t="s">
        <v>1026</v>
      </c>
      <c r="H615" s="15" t="s">
        <v>911</v>
      </c>
      <c r="I615" s="15"/>
    </row>
    <row r="616" spans="4:9" x14ac:dyDescent="0.2">
      <c r="D616" s="22" t="str">
        <f>tabGliederung[[#This Row],[mandant]]&amp;"x"&amp;tabGliederung[[#This Row],[gliedenr_]]</f>
        <v>3x111</v>
      </c>
      <c r="E616" s="22" t="str">
        <f>tabGliederung[[#This Row],[text_1]] &amp; " " &amp; tabGliederung[[#This Row],[text_2]]</f>
        <v xml:space="preserve">Gewerbeamt </v>
      </c>
      <c r="F616" s="15" t="s">
        <v>1110</v>
      </c>
      <c r="G616" s="15" t="s">
        <v>1563</v>
      </c>
      <c r="H616" s="15" t="s">
        <v>912</v>
      </c>
      <c r="I616" s="15"/>
    </row>
    <row r="617" spans="4:9" x14ac:dyDescent="0.2">
      <c r="D617" s="22" t="str">
        <f>tabGliederung[[#This Row],[mandant]]&amp;"x"&amp;tabGliederung[[#This Row],[gliedenr_]]</f>
        <v>3x1110</v>
      </c>
      <c r="E617" s="22" t="str">
        <f>tabGliederung[[#This Row],[text_1]] &amp; " " &amp; tabGliederung[[#This Row],[text_2]]</f>
        <v xml:space="preserve">Gewerbeamt </v>
      </c>
      <c r="F617" s="15" t="s">
        <v>1110</v>
      </c>
      <c r="G617" s="15" t="s">
        <v>1036</v>
      </c>
      <c r="H617" s="15" t="s">
        <v>912</v>
      </c>
      <c r="I617" s="15"/>
    </row>
    <row r="618" spans="4:9" x14ac:dyDescent="0.2">
      <c r="D618" s="22" t="str">
        <f>tabGliederung[[#This Row],[mandant]]&amp;"x"&amp;tabGliederung[[#This Row],[gliedenr_]]</f>
        <v>3x13</v>
      </c>
      <c r="E618" s="22" t="str">
        <f>tabGliederung[[#This Row],[text_1]] &amp; " " &amp; tabGliederung[[#This Row],[text_2]]</f>
        <v xml:space="preserve">Feuerschutz </v>
      </c>
      <c r="F618" s="15" t="s">
        <v>1110</v>
      </c>
      <c r="G618" s="15" t="s">
        <v>1039</v>
      </c>
      <c r="H618" s="15" t="s">
        <v>397</v>
      </c>
      <c r="I618" s="15"/>
    </row>
    <row r="619" spans="4:9" x14ac:dyDescent="0.2">
      <c r="D619" s="22" t="str">
        <f>tabGliederung[[#This Row],[mandant]]&amp;"x"&amp;tabGliederung[[#This Row],[gliedenr_]]</f>
        <v>3x130</v>
      </c>
      <c r="E619" s="22" t="str">
        <f>tabGliederung[[#This Row],[text_1]] &amp; " " &amp; tabGliederung[[#This Row],[text_2]]</f>
        <v xml:space="preserve">Brandschutz </v>
      </c>
      <c r="F619" s="15" t="s">
        <v>1110</v>
      </c>
      <c r="G619" s="15" t="s">
        <v>1040</v>
      </c>
      <c r="H619" s="15" t="s">
        <v>913</v>
      </c>
      <c r="I619" s="15"/>
    </row>
    <row r="620" spans="4:9" x14ac:dyDescent="0.2">
      <c r="D620" s="22" t="str">
        <f>tabGliederung[[#This Row],[mandant]]&amp;"x"&amp;tabGliederung[[#This Row],[gliedenr_]]</f>
        <v>3x1300</v>
      </c>
      <c r="E620" s="22" t="str">
        <f>tabGliederung[[#This Row],[text_1]] &amp; " " &amp; tabGliederung[[#This Row],[text_2]]</f>
        <v xml:space="preserve">Feuerlöschwesen </v>
      </c>
      <c r="F620" s="15" t="s">
        <v>1110</v>
      </c>
      <c r="G620" s="15" t="s">
        <v>1041</v>
      </c>
      <c r="H620" s="15" t="s">
        <v>914</v>
      </c>
      <c r="I620" s="15"/>
    </row>
    <row r="621" spans="4:9" x14ac:dyDescent="0.2">
      <c r="D621" s="22" t="str">
        <f>tabGliederung[[#This Row],[mandant]]&amp;"x"&amp;tabGliederung[[#This Row],[gliedenr_]]</f>
        <v>3x2</v>
      </c>
      <c r="E621" s="22" t="str">
        <f>tabGliederung[[#This Row],[text_1]] &amp; " " &amp; tabGliederung[[#This Row],[text_2]]</f>
        <v xml:space="preserve">Schulen </v>
      </c>
      <c r="F621" s="15" t="s">
        <v>1110</v>
      </c>
      <c r="G621" s="15" t="s">
        <v>1057</v>
      </c>
      <c r="H621" s="15" t="s">
        <v>415</v>
      </c>
      <c r="I621" s="15"/>
    </row>
    <row r="622" spans="4:9" x14ac:dyDescent="0.2">
      <c r="D622" s="22" t="str">
        <f>tabGliederung[[#This Row],[mandant]]&amp;"x"&amp;tabGliederung[[#This Row],[gliedenr_]]</f>
        <v>3x20</v>
      </c>
      <c r="E622" s="22" t="str">
        <f>tabGliederung[[#This Row],[text_1]] &amp; " " &amp; tabGliederung[[#This Row],[text_2]]</f>
        <v xml:space="preserve">Schulverwaltung </v>
      </c>
      <c r="F622" s="15" t="s">
        <v>1110</v>
      </c>
      <c r="G622" s="15" t="s">
        <v>1058</v>
      </c>
      <c r="H622" s="15" t="s">
        <v>416</v>
      </c>
      <c r="I622" s="15"/>
    </row>
    <row r="623" spans="4:9" x14ac:dyDescent="0.2">
      <c r="D623" s="22" t="str">
        <f>tabGliederung[[#This Row],[mandant]]&amp;"x"&amp;tabGliederung[[#This Row],[gliedenr_]]</f>
        <v>3x207</v>
      </c>
      <c r="E623" s="22" t="str">
        <f>tabGliederung[[#This Row],[text_1]] &amp; " " &amp; tabGliederung[[#This Row],[text_2]]</f>
        <v xml:space="preserve">Schulverwaltung </v>
      </c>
      <c r="F623" s="15" t="s">
        <v>1110</v>
      </c>
      <c r="G623" s="15" t="s">
        <v>1564</v>
      </c>
      <c r="H623" s="15" t="s">
        <v>416</v>
      </c>
      <c r="I623" s="15"/>
    </row>
    <row r="624" spans="4:9" x14ac:dyDescent="0.2">
      <c r="D624" s="22" t="str">
        <f>tabGliederung[[#This Row],[mandant]]&amp;"x"&amp;tabGliederung[[#This Row],[gliedenr_]]</f>
        <v>3x2070</v>
      </c>
      <c r="E624" s="22" t="str">
        <f>tabGliederung[[#This Row],[text_1]] &amp; " " &amp; tabGliederung[[#This Row],[text_2]]</f>
        <v xml:space="preserve">Schulverwaltung </v>
      </c>
      <c r="F624" s="15" t="s">
        <v>1110</v>
      </c>
      <c r="G624" s="15" t="s">
        <v>1565</v>
      </c>
      <c r="H624" s="15" t="s">
        <v>416</v>
      </c>
      <c r="I624" s="15"/>
    </row>
    <row r="625" spans="4:9" x14ac:dyDescent="0.2">
      <c r="D625" s="22" t="str">
        <f>tabGliederung[[#This Row],[mandant]]&amp;"x"&amp;tabGliederung[[#This Row],[gliedenr_]]</f>
        <v>3x21</v>
      </c>
      <c r="E625" s="22" t="str">
        <f>tabGliederung[[#This Row],[text_1]] &amp; " " &amp; tabGliederung[[#This Row],[text_2]]</f>
        <v xml:space="preserve">Grund- und Hauptschulen </v>
      </c>
      <c r="F625" s="15" t="s">
        <v>1110</v>
      </c>
      <c r="G625" s="15" t="s">
        <v>1059</v>
      </c>
      <c r="H625" s="15" t="s">
        <v>915</v>
      </c>
      <c r="I625" s="15"/>
    </row>
    <row r="626" spans="4:9" x14ac:dyDescent="0.2">
      <c r="D626" s="22" t="str">
        <f>tabGliederung[[#This Row],[mandant]]&amp;"x"&amp;tabGliederung[[#This Row],[gliedenr_]]</f>
        <v>3x210</v>
      </c>
      <c r="E626" s="22" t="str">
        <f>tabGliederung[[#This Row],[text_1]] &amp; " " &amp; tabGliederung[[#This Row],[text_2]]</f>
        <v xml:space="preserve">Grundschulen </v>
      </c>
      <c r="F626" s="15" t="s">
        <v>1110</v>
      </c>
      <c r="G626" s="15" t="s">
        <v>1566</v>
      </c>
      <c r="H626" s="15" t="s">
        <v>419</v>
      </c>
      <c r="I626" s="15"/>
    </row>
    <row r="627" spans="4:9" x14ac:dyDescent="0.2">
      <c r="D627" s="22" t="str">
        <f>tabGliederung[[#This Row],[mandant]]&amp;"x"&amp;tabGliederung[[#This Row],[gliedenr_]]</f>
        <v>3x2100</v>
      </c>
      <c r="E627" s="22" t="str">
        <f>tabGliederung[[#This Row],[text_1]] &amp; " " &amp; tabGliederung[[#This Row],[text_2]]</f>
        <v xml:space="preserve">Grundschule Musterstadt </v>
      </c>
      <c r="F627" s="15" t="s">
        <v>1110</v>
      </c>
      <c r="G627" s="15" t="s">
        <v>1567</v>
      </c>
      <c r="H627" s="15" t="s">
        <v>916</v>
      </c>
      <c r="I627" s="15"/>
    </row>
    <row r="628" spans="4:9" x14ac:dyDescent="0.2">
      <c r="D628" s="22" t="str">
        <f>tabGliederung[[#This Row],[mandant]]&amp;"x"&amp;tabGliederung[[#This Row],[gliedenr_]]</f>
        <v>3x211</v>
      </c>
      <c r="E628" s="22" t="str">
        <f>tabGliederung[[#This Row],[text_1]] &amp; " " &amp; tabGliederung[[#This Row],[text_2]]</f>
        <v xml:space="preserve">Mittelschulen </v>
      </c>
      <c r="F628" s="15" t="s">
        <v>1110</v>
      </c>
      <c r="G628" s="15" t="s">
        <v>1060</v>
      </c>
      <c r="H628" s="15" t="s">
        <v>917</v>
      </c>
      <c r="I628" s="15"/>
    </row>
    <row r="629" spans="4:9" x14ac:dyDescent="0.2">
      <c r="D629" s="22" t="str">
        <f>tabGliederung[[#This Row],[mandant]]&amp;"x"&amp;tabGliederung[[#This Row],[gliedenr_]]</f>
        <v>3x2110</v>
      </c>
      <c r="E629" s="22" t="str">
        <f>tabGliederung[[#This Row],[text_1]] &amp; " " &amp; tabGliederung[[#This Row],[text_2]]</f>
        <v xml:space="preserve">Mittelschule  Musterstadt </v>
      </c>
      <c r="F629" s="15" t="s">
        <v>1110</v>
      </c>
      <c r="G629" s="15" t="s">
        <v>1061</v>
      </c>
      <c r="H629" s="15" t="s">
        <v>918</v>
      </c>
      <c r="I629" s="15"/>
    </row>
    <row r="630" spans="4:9" x14ac:dyDescent="0.2">
      <c r="D630" s="22" t="str">
        <f>tabGliederung[[#This Row],[mandant]]&amp;"x"&amp;tabGliederung[[#This Row],[gliedenr_]]</f>
        <v>3x212</v>
      </c>
      <c r="E630" s="22" t="str">
        <f>tabGliederung[[#This Row],[text_1]] &amp; " " &amp; tabGliederung[[#This Row],[text_2]]</f>
        <v xml:space="preserve">Förderschule </v>
      </c>
      <c r="F630" s="15" t="s">
        <v>1110</v>
      </c>
      <c r="G630" s="15" t="s">
        <v>1568</v>
      </c>
      <c r="H630" s="15" t="s">
        <v>919</v>
      </c>
      <c r="I630" s="15"/>
    </row>
    <row r="631" spans="4:9" x14ac:dyDescent="0.2">
      <c r="D631" s="22" t="str">
        <f>tabGliederung[[#This Row],[mandant]]&amp;"x"&amp;tabGliederung[[#This Row],[gliedenr_]]</f>
        <v>3x2120</v>
      </c>
      <c r="E631" s="22" t="str">
        <f>tabGliederung[[#This Row],[text_1]] &amp; " " &amp; tabGliederung[[#This Row],[text_2]]</f>
        <v xml:space="preserve">Förderschule Musterstadt </v>
      </c>
      <c r="F631" s="15" t="s">
        <v>1110</v>
      </c>
      <c r="G631" s="15" t="s">
        <v>1569</v>
      </c>
      <c r="H631" s="15" t="s">
        <v>920</v>
      </c>
      <c r="I631" s="15"/>
    </row>
    <row r="632" spans="4:9" x14ac:dyDescent="0.2">
      <c r="D632" s="22" t="str">
        <f>tabGliederung[[#This Row],[mandant]]&amp;"x"&amp;tabGliederung[[#This Row],[gliedenr_]]</f>
        <v>3x29</v>
      </c>
      <c r="E632" s="22" t="str">
        <f>tabGliederung[[#This Row],[text_1]] &amp; " " &amp; tabGliederung[[#This Row],[text_2]]</f>
        <v xml:space="preserve">Sonstiges </v>
      </c>
      <c r="F632" s="15" t="s">
        <v>1110</v>
      </c>
      <c r="G632" s="15" t="s">
        <v>1099</v>
      </c>
      <c r="H632" s="15" t="s">
        <v>921</v>
      </c>
      <c r="I632" s="15"/>
    </row>
    <row r="633" spans="4:9" x14ac:dyDescent="0.2">
      <c r="D633" s="22" t="str">
        <f>tabGliederung[[#This Row],[mandant]]&amp;"x"&amp;tabGliederung[[#This Row],[gliedenr_]]</f>
        <v>3x290</v>
      </c>
      <c r="E633" s="22" t="str">
        <f>tabGliederung[[#This Row],[text_1]] &amp; " " &amp; tabGliederung[[#This Row],[text_2]]</f>
        <v xml:space="preserve">Schülerbeförderung </v>
      </c>
      <c r="F633" s="15" t="s">
        <v>1110</v>
      </c>
      <c r="G633" s="15" t="s">
        <v>1570</v>
      </c>
      <c r="H633" s="15" t="s">
        <v>456</v>
      </c>
      <c r="I633" s="15"/>
    </row>
    <row r="634" spans="4:9" x14ac:dyDescent="0.2">
      <c r="D634" s="22" t="str">
        <f>tabGliederung[[#This Row],[mandant]]&amp;"x"&amp;tabGliederung[[#This Row],[gliedenr_]]</f>
        <v>3x2900</v>
      </c>
      <c r="E634" s="22" t="str">
        <f>tabGliederung[[#This Row],[text_1]] &amp; " " &amp; tabGliederung[[#This Row],[text_2]]</f>
        <v xml:space="preserve">Schülerbeförderung </v>
      </c>
      <c r="F634" s="15" t="s">
        <v>1110</v>
      </c>
      <c r="G634" s="15" t="s">
        <v>1100</v>
      </c>
      <c r="H634" s="15" t="s">
        <v>456</v>
      </c>
      <c r="I634" s="15"/>
    </row>
    <row r="635" spans="4:9" x14ac:dyDescent="0.2">
      <c r="D635" s="22" t="str">
        <f>tabGliederung[[#This Row],[mandant]]&amp;"x"&amp;tabGliederung[[#This Row],[gliedenr_]]</f>
        <v>3x292</v>
      </c>
      <c r="E635" s="22" t="str">
        <f>tabGliederung[[#This Row],[text_1]] &amp; " " &amp; tabGliederung[[#This Row],[text_2]]</f>
        <v xml:space="preserve">Schulsozialarbeit </v>
      </c>
      <c r="F635" s="15" t="s">
        <v>1110</v>
      </c>
      <c r="G635" s="15" t="s">
        <v>1103</v>
      </c>
      <c r="H635" s="15" t="s">
        <v>464</v>
      </c>
      <c r="I635" s="15"/>
    </row>
    <row r="636" spans="4:9" x14ac:dyDescent="0.2">
      <c r="D636" s="22" t="str">
        <f>tabGliederung[[#This Row],[mandant]]&amp;"x"&amp;tabGliederung[[#This Row],[gliedenr_]]</f>
        <v>3x2920</v>
      </c>
      <c r="E636" s="22" t="str">
        <f>tabGliederung[[#This Row],[text_1]] &amp; " " &amp; tabGliederung[[#This Row],[text_2]]</f>
        <v xml:space="preserve">Schulsozialarbeit </v>
      </c>
      <c r="F636" s="15" t="s">
        <v>1110</v>
      </c>
      <c r="G636" s="15" t="s">
        <v>1571</v>
      </c>
      <c r="H636" s="15" t="s">
        <v>464</v>
      </c>
      <c r="I636" s="15"/>
    </row>
    <row r="637" spans="4:9" x14ac:dyDescent="0.2">
      <c r="D637" s="22" t="str">
        <f>tabGliederung[[#This Row],[mandant]]&amp;"x"&amp;tabGliederung[[#This Row],[gliedenr_]]</f>
        <v>3x3</v>
      </c>
      <c r="E637" s="22" t="str">
        <f>tabGliederung[[#This Row],[text_1]] &amp; " " &amp; tabGliederung[[#This Row],[text_2]]</f>
        <v xml:space="preserve">Wissenschaft, Forschung, Kulturpflege </v>
      </c>
      <c r="F637" s="15" t="s">
        <v>1110</v>
      </c>
      <c r="G637" s="15" t="s">
        <v>1110</v>
      </c>
      <c r="H637" s="15" t="s">
        <v>466</v>
      </c>
      <c r="I637" s="15"/>
    </row>
    <row r="638" spans="4:9" x14ac:dyDescent="0.2">
      <c r="D638" s="22" t="str">
        <f>tabGliederung[[#This Row],[mandant]]&amp;"x"&amp;tabGliederung[[#This Row],[gliedenr_]]</f>
        <v>3x30</v>
      </c>
      <c r="E638" s="22" t="str">
        <f>tabGliederung[[#This Row],[text_1]] &amp; " " &amp; tabGliederung[[#This Row],[text_2]]</f>
        <v xml:space="preserve">Verwaltung Kultureller Angelegenheiten </v>
      </c>
      <c r="F638" s="15" t="s">
        <v>1110</v>
      </c>
      <c r="G638" s="15" t="s">
        <v>1111</v>
      </c>
      <c r="H638" s="15" t="s">
        <v>467</v>
      </c>
      <c r="I638" s="15"/>
    </row>
    <row r="639" spans="4:9" x14ac:dyDescent="0.2">
      <c r="D639" s="22" t="str">
        <f>tabGliederung[[#This Row],[mandant]]&amp;"x"&amp;tabGliederung[[#This Row],[gliedenr_]]</f>
        <v>3x300</v>
      </c>
      <c r="E639" s="22" t="str">
        <f>tabGliederung[[#This Row],[text_1]] &amp; " " &amp; tabGliederung[[#This Row],[text_2]]</f>
        <v xml:space="preserve">Verwaltung Kultureller Angelegenheiten </v>
      </c>
      <c r="F639" s="15" t="s">
        <v>1110</v>
      </c>
      <c r="G639" s="15" t="s">
        <v>1572</v>
      </c>
      <c r="H639" s="15" t="s">
        <v>467</v>
      </c>
      <c r="I639" s="15"/>
    </row>
    <row r="640" spans="4:9" x14ac:dyDescent="0.2">
      <c r="D640" s="22" t="str">
        <f>tabGliederung[[#This Row],[mandant]]&amp;"x"&amp;tabGliederung[[#This Row],[gliedenr_]]</f>
        <v>3x3000</v>
      </c>
      <c r="E640" s="22" t="str">
        <f>tabGliederung[[#This Row],[text_1]] &amp; " " &amp; tabGliederung[[#This Row],[text_2]]</f>
        <v xml:space="preserve">Verwaltung Kultureller Angelegenheiten </v>
      </c>
      <c r="F640" s="15" t="s">
        <v>1110</v>
      </c>
      <c r="G640" s="15" t="s">
        <v>1573</v>
      </c>
      <c r="H640" s="15" t="s">
        <v>467</v>
      </c>
      <c r="I640" s="15"/>
    </row>
    <row r="641" spans="4:9" x14ac:dyDescent="0.2">
      <c r="D641" s="22" t="str">
        <f>tabGliederung[[#This Row],[mandant]]&amp;"x"&amp;tabGliederung[[#This Row],[gliedenr_]]</f>
        <v>3x35</v>
      </c>
      <c r="E641" s="22" t="str">
        <f>tabGliederung[[#This Row],[text_1]] &amp; " " &amp; tabGliederung[[#This Row],[text_2]]</f>
        <v xml:space="preserve">Volksbildung </v>
      </c>
      <c r="F641" s="15" t="s">
        <v>1110</v>
      </c>
      <c r="G641" s="15" t="s">
        <v>1133</v>
      </c>
      <c r="H641" s="15" t="s">
        <v>922</v>
      </c>
      <c r="I641" s="15"/>
    </row>
    <row r="642" spans="4:9" x14ac:dyDescent="0.2">
      <c r="D642" s="22" t="str">
        <f>tabGliederung[[#This Row],[mandant]]&amp;"x"&amp;tabGliederung[[#This Row],[gliedenr_]]</f>
        <v>3x352</v>
      </c>
      <c r="E642" s="22" t="str">
        <f>tabGliederung[[#This Row],[text_1]] &amp; " " &amp; tabGliederung[[#This Row],[text_2]]</f>
        <v xml:space="preserve">Öffentliche Büchereien </v>
      </c>
      <c r="F642" s="15" t="s">
        <v>1110</v>
      </c>
      <c r="G642" s="15" t="s">
        <v>1135</v>
      </c>
      <c r="H642" s="15" t="s">
        <v>923</v>
      </c>
      <c r="I642" s="15"/>
    </row>
    <row r="643" spans="4:9" x14ac:dyDescent="0.2">
      <c r="D643" s="22" t="str">
        <f>tabGliederung[[#This Row],[mandant]]&amp;"x"&amp;tabGliederung[[#This Row],[gliedenr_]]</f>
        <v>3x3520</v>
      </c>
      <c r="E643" s="22" t="str">
        <f>tabGliederung[[#This Row],[text_1]] &amp; " " &amp; tabGliederung[[#This Row],[text_2]]</f>
        <v xml:space="preserve">Öffentliche Büchereien </v>
      </c>
      <c r="F643" s="15" t="s">
        <v>1110</v>
      </c>
      <c r="G643" s="15" t="s">
        <v>1136</v>
      </c>
      <c r="H643" s="15" t="s">
        <v>923</v>
      </c>
      <c r="I643" s="15"/>
    </row>
    <row r="644" spans="4:9" x14ac:dyDescent="0.2">
      <c r="D644" s="22" t="str">
        <f>tabGliederung[[#This Row],[mandant]]&amp;"x"&amp;tabGliederung[[#This Row],[gliedenr_]]</f>
        <v>3x36</v>
      </c>
      <c r="E644" s="22" t="str">
        <f>tabGliederung[[#This Row],[text_1]] &amp; " " &amp; tabGliederung[[#This Row],[text_2]]</f>
        <v xml:space="preserve">Naturschutz und Landschaftspflege </v>
      </c>
      <c r="F644" s="15" t="s">
        <v>1110</v>
      </c>
      <c r="G644" s="15" t="s">
        <v>1138</v>
      </c>
      <c r="H644" s="15" t="s">
        <v>924</v>
      </c>
      <c r="I644" s="15"/>
    </row>
    <row r="645" spans="4:9" x14ac:dyDescent="0.2">
      <c r="D645" s="22" t="str">
        <f>tabGliederung[[#This Row],[mandant]]&amp;"x"&amp;tabGliederung[[#This Row],[gliedenr_]]</f>
        <v>3x360</v>
      </c>
      <c r="E645" s="22" t="str">
        <f>tabGliederung[[#This Row],[text_1]] &amp; " " &amp; tabGliederung[[#This Row],[text_2]]</f>
        <v xml:space="preserve">Naturschutz und Landschaftspflege </v>
      </c>
      <c r="F645" s="15" t="s">
        <v>1110</v>
      </c>
      <c r="G645" s="15" t="s">
        <v>1574</v>
      </c>
      <c r="H645" s="15" t="s">
        <v>924</v>
      </c>
      <c r="I645" s="15"/>
    </row>
    <row r="646" spans="4:9" x14ac:dyDescent="0.2">
      <c r="D646" s="22" t="str">
        <f>tabGliederung[[#This Row],[mandant]]&amp;"x"&amp;tabGliederung[[#This Row],[gliedenr_]]</f>
        <v>3x3600</v>
      </c>
      <c r="E646" s="22" t="str">
        <f>tabGliederung[[#This Row],[text_1]] &amp; " " &amp; tabGliederung[[#This Row],[text_2]]</f>
        <v xml:space="preserve">Naturschutz und Landschaftspflege </v>
      </c>
      <c r="F646" s="15" t="s">
        <v>1110</v>
      </c>
      <c r="G646" s="15" t="s">
        <v>1575</v>
      </c>
      <c r="H646" s="15" t="s">
        <v>924</v>
      </c>
      <c r="I646" s="15"/>
    </row>
    <row r="647" spans="4:9" x14ac:dyDescent="0.2">
      <c r="D647" s="22" t="str">
        <f>tabGliederung[[#This Row],[mandant]]&amp;"x"&amp;tabGliederung[[#This Row],[gliedenr_]]</f>
        <v>3x4</v>
      </c>
      <c r="E647" s="22" t="str">
        <f>tabGliederung[[#This Row],[text_1]] &amp; " " &amp; tabGliederung[[#This Row],[text_2]]</f>
        <v xml:space="preserve">Soziale Sicherung </v>
      </c>
      <c r="F647" s="15" t="s">
        <v>1110</v>
      </c>
      <c r="G647" s="15" t="s">
        <v>1144</v>
      </c>
      <c r="H647" s="15" t="s">
        <v>925</v>
      </c>
      <c r="I647" s="15"/>
    </row>
    <row r="648" spans="4:9" x14ac:dyDescent="0.2">
      <c r="D648" s="22" t="str">
        <f>tabGliederung[[#This Row],[mandant]]&amp;"x"&amp;tabGliederung[[#This Row],[gliedenr_]]</f>
        <v>3x40</v>
      </c>
      <c r="E648" s="22" t="str">
        <f>tabGliederung[[#This Row],[text_1]] &amp; " " &amp; tabGliederung[[#This Row],[text_2]]</f>
        <v xml:space="preserve">Verwaltung der Sozialen Angelegenheiten </v>
      </c>
      <c r="F648" s="15" t="s">
        <v>1110</v>
      </c>
      <c r="G648" s="15" t="s">
        <v>1145</v>
      </c>
      <c r="H648" s="15" t="s">
        <v>500</v>
      </c>
      <c r="I648" s="15"/>
    </row>
    <row r="649" spans="4:9" x14ac:dyDescent="0.2">
      <c r="D649" s="22" t="str">
        <f>tabGliederung[[#This Row],[mandant]]&amp;"x"&amp;tabGliederung[[#This Row],[gliedenr_]]</f>
        <v>3x400</v>
      </c>
      <c r="E649" s="22" t="str">
        <f>tabGliederung[[#This Row],[text_1]] &amp; " " &amp; tabGliederung[[#This Row],[text_2]]</f>
        <v>Allgemeine Sozialverwaltung (ohne Verwaltung der Jugendhilfe, des</v>
      </c>
      <c r="F649" s="15" t="s">
        <v>1110</v>
      </c>
      <c r="G649" s="15" t="s">
        <v>1576</v>
      </c>
      <c r="H649" s="15" t="s">
        <v>926</v>
      </c>
      <c r="I649" s="15" t="s">
        <v>927</v>
      </c>
    </row>
    <row r="650" spans="4:9" x14ac:dyDescent="0.2">
      <c r="D650" s="22" t="str">
        <f>tabGliederung[[#This Row],[mandant]]&amp;"x"&amp;tabGliederung[[#This Row],[gliedenr_]]</f>
        <v>3x405</v>
      </c>
      <c r="E650" s="22" t="str">
        <f>tabGliederung[[#This Row],[text_1]] &amp; " " &amp; tabGliederung[[#This Row],[text_2]]</f>
        <v xml:space="preserve">Verwaltung der Ausbildungsförderung </v>
      </c>
      <c r="F650" s="15" t="s">
        <v>1110</v>
      </c>
      <c r="G650" s="15" t="s">
        <v>1146</v>
      </c>
      <c r="H650" s="15" t="s">
        <v>501</v>
      </c>
      <c r="I650" s="15"/>
    </row>
    <row r="651" spans="4:9" x14ac:dyDescent="0.2">
      <c r="D651" s="22" t="str">
        <f>tabGliederung[[#This Row],[mandant]]&amp;"x"&amp;tabGliederung[[#This Row],[gliedenr_]]</f>
        <v>3x4050</v>
      </c>
      <c r="E651" s="22" t="str">
        <f>tabGliederung[[#This Row],[text_1]] &amp; " " &amp; tabGliederung[[#This Row],[text_2]]</f>
        <v xml:space="preserve">Verwaltung der Ausbildungsförderung </v>
      </c>
      <c r="F651" s="15" t="s">
        <v>1110</v>
      </c>
      <c r="G651" s="15" t="s">
        <v>1577</v>
      </c>
      <c r="H651" s="15" t="s">
        <v>501</v>
      </c>
      <c r="I651" s="15"/>
    </row>
    <row r="652" spans="4:9" x14ac:dyDescent="0.2">
      <c r="D652" s="22" t="str">
        <f>tabGliederung[[#This Row],[mandant]]&amp;"x"&amp;tabGliederung[[#This Row],[gliedenr_]]</f>
        <v>3x41</v>
      </c>
      <c r="E652" s="22" t="str">
        <f>tabGliederung[[#This Row],[text_1]] &amp; " " &amp; tabGliederung[[#This Row],[text_2]]</f>
        <v xml:space="preserve">Leistungen n. d. Bundessozialhilfegesetz </v>
      </c>
      <c r="F652" s="15" t="s">
        <v>1110</v>
      </c>
      <c r="G652" s="15" t="s">
        <v>1150</v>
      </c>
      <c r="H652" s="15" t="s">
        <v>928</v>
      </c>
      <c r="I652" s="15"/>
    </row>
    <row r="653" spans="4:9" x14ac:dyDescent="0.2">
      <c r="D653" s="22" t="str">
        <f>tabGliederung[[#This Row],[mandant]]&amp;"x"&amp;tabGliederung[[#This Row],[gliedenr_]]</f>
        <v>3x410</v>
      </c>
      <c r="E653" s="22" t="str">
        <f>tabGliederung[[#This Row],[text_1]] &amp; " " &amp; tabGliederung[[#This Row],[text_2]]</f>
        <v xml:space="preserve">Hilfe zum Lebensunterhalt </v>
      </c>
      <c r="F653" s="15" t="s">
        <v>1110</v>
      </c>
      <c r="G653" s="15" t="s">
        <v>1578</v>
      </c>
      <c r="H653" s="15" t="s">
        <v>929</v>
      </c>
      <c r="I653" s="15"/>
    </row>
    <row r="654" spans="4:9" x14ac:dyDescent="0.2">
      <c r="D654" s="22" t="str">
        <f>tabGliederung[[#This Row],[mandant]]&amp;"x"&amp;tabGliederung[[#This Row],[gliedenr_]]</f>
        <v>3x4100</v>
      </c>
      <c r="E654" s="22" t="str">
        <f>tabGliederung[[#This Row],[text_1]] &amp; " " &amp; tabGliederung[[#This Row],[text_2]]</f>
        <v xml:space="preserve">Örtliche Sozialhilfe </v>
      </c>
      <c r="F654" s="15" t="s">
        <v>1110</v>
      </c>
      <c r="G654" s="15" t="s">
        <v>1579</v>
      </c>
      <c r="H654" s="15" t="s">
        <v>930</v>
      </c>
      <c r="I654" s="15"/>
    </row>
    <row r="655" spans="4:9" x14ac:dyDescent="0.2">
      <c r="D655" s="22" t="str">
        <f>tabGliederung[[#This Row],[mandant]]&amp;"x"&amp;tabGliederung[[#This Row],[gliedenr_]]</f>
        <v>3x4101</v>
      </c>
      <c r="E655" s="22" t="str">
        <f>tabGliederung[[#This Row],[text_1]] &amp; " " &amp; tabGliederung[[#This Row],[text_2]]</f>
        <v xml:space="preserve">Ortliche Sozialhilfe </v>
      </c>
      <c r="F655" s="15" t="s">
        <v>1110</v>
      </c>
      <c r="G655" s="15" t="s">
        <v>1151</v>
      </c>
      <c r="H655" s="15" t="s">
        <v>931</v>
      </c>
      <c r="I655" s="15"/>
    </row>
    <row r="656" spans="4:9" x14ac:dyDescent="0.2">
      <c r="D656" s="22" t="str">
        <f>tabGliederung[[#This Row],[mandant]]&amp;"x"&amp;tabGliederung[[#This Row],[gliedenr_]]</f>
        <v>3x411</v>
      </c>
      <c r="E656" s="22" t="str">
        <f>tabGliederung[[#This Row],[text_1]] &amp; " " &amp; tabGliederung[[#This Row],[text_2]]</f>
        <v xml:space="preserve">Hilfe zur Pflege </v>
      </c>
      <c r="F656" s="15" t="s">
        <v>1110</v>
      </c>
      <c r="G656" s="15" t="s">
        <v>1156</v>
      </c>
      <c r="H656" s="15" t="s">
        <v>932</v>
      </c>
      <c r="I656" s="15"/>
    </row>
    <row r="657" spans="4:9" x14ac:dyDescent="0.2">
      <c r="D657" s="22" t="str">
        <f>tabGliederung[[#This Row],[mandant]]&amp;"x"&amp;tabGliederung[[#This Row],[gliedenr_]]</f>
        <v>3x4110</v>
      </c>
      <c r="E657" s="22" t="str">
        <f>tabGliederung[[#This Row],[text_1]] &amp; " " &amp; tabGliederung[[#This Row],[text_2]]</f>
        <v xml:space="preserve">Hilfe zur Pflege </v>
      </c>
      <c r="F657" s="15" t="s">
        <v>1110</v>
      </c>
      <c r="G657" s="15" t="s">
        <v>1580</v>
      </c>
      <c r="H657" s="15" t="s">
        <v>932</v>
      </c>
      <c r="I657" s="15"/>
    </row>
    <row r="658" spans="4:9" x14ac:dyDescent="0.2">
      <c r="D658" s="22" t="str">
        <f>tabGliederung[[#This Row],[mandant]]&amp;"x"&amp;tabGliederung[[#This Row],[gliedenr_]]</f>
        <v>3x412</v>
      </c>
      <c r="E658" s="22" t="str">
        <f>tabGliederung[[#This Row],[text_1]] &amp; " " &amp; tabGliederung[[#This Row],[text_2]]</f>
        <v xml:space="preserve">Eingliederungshilfen für Behinderte </v>
      </c>
      <c r="F658" s="15" t="s">
        <v>1110</v>
      </c>
      <c r="G658" s="15" t="s">
        <v>1162</v>
      </c>
      <c r="H658" s="15" t="s">
        <v>933</v>
      </c>
      <c r="I658" s="15"/>
    </row>
    <row r="659" spans="4:9" x14ac:dyDescent="0.2">
      <c r="D659" s="22" t="str">
        <f>tabGliederung[[#This Row],[mandant]]&amp;"x"&amp;tabGliederung[[#This Row],[gliedenr_]]</f>
        <v>3x4120</v>
      </c>
      <c r="E659" s="22" t="str">
        <f>tabGliederung[[#This Row],[text_1]] &amp; " " &amp; tabGliederung[[#This Row],[text_2]]</f>
        <v xml:space="preserve">Eingliederungshilfen für Behinderte </v>
      </c>
      <c r="F659" s="15" t="s">
        <v>1110</v>
      </c>
      <c r="G659" s="15" t="s">
        <v>1581</v>
      </c>
      <c r="H659" s="15" t="s">
        <v>933</v>
      </c>
      <c r="I659" s="15"/>
    </row>
    <row r="660" spans="4:9" x14ac:dyDescent="0.2">
      <c r="D660" s="22" t="str">
        <f>tabGliederung[[#This Row],[mandant]]&amp;"x"&amp;tabGliederung[[#This Row],[gliedenr_]]</f>
        <v>3x42</v>
      </c>
      <c r="E660" s="22" t="str">
        <f>tabGliederung[[#This Row],[text_1]] &amp; " " &amp; tabGliederung[[#This Row],[text_2]]</f>
        <v xml:space="preserve">Asylbewerberleistungsgesetz </v>
      </c>
      <c r="F660" s="15" t="s">
        <v>1110</v>
      </c>
      <c r="G660" s="15" t="s">
        <v>1180</v>
      </c>
      <c r="H660" s="15" t="s">
        <v>934</v>
      </c>
      <c r="I660" s="15"/>
    </row>
    <row r="661" spans="4:9" x14ac:dyDescent="0.2">
      <c r="D661" s="22" t="str">
        <f>tabGliederung[[#This Row],[mandant]]&amp;"x"&amp;tabGliederung[[#This Row],[gliedenr_]]</f>
        <v>3x422</v>
      </c>
      <c r="E661" s="22" t="str">
        <f>tabGliederung[[#This Row],[text_1]] &amp; " " &amp; tabGliederung[[#This Row],[text_2]]</f>
        <v xml:space="preserve">Asylbewerberleistungsgesetz </v>
      </c>
      <c r="F661" s="15" t="s">
        <v>1110</v>
      </c>
      <c r="G661" s="15" t="s">
        <v>1186</v>
      </c>
      <c r="H661" s="15" t="s">
        <v>934</v>
      </c>
      <c r="I661" s="15"/>
    </row>
    <row r="662" spans="4:9" x14ac:dyDescent="0.2">
      <c r="D662" s="22" t="str">
        <f>tabGliederung[[#This Row],[mandant]]&amp;"x"&amp;tabGliederung[[#This Row],[gliedenr_]]</f>
        <v>3x4220</v>
      </c>
      <c r="E662" s="22" t="str">
        <f>tabGliederung[[#This Row],[text_1]] &amp; " " &amp; tabGliederung[[#This Row],[text_2]]</f>
        <v xml:space="preserve">Asylbewerberleistungsgesetz </v>
      </c>
      <c r="F662" s="15" t="s">
        <v>1110</v>
      </c>
      <c r="G662" s="15" t="s">
        <v>1582</v>
      </c>
      <c r="H662" s="15" t="s">
        <v>934</v>
      </c>
      <c r="I662" s="15"/>
    </row>
    <row r="663" spans="4:9" x14ac:dyDescent="0.2">
      <c r="D663" s="22" t="str">
        <f>tabGliederung[[#This Row],[mandant]]&amp;"x"&amp;tabGliederung[[#This Row],[gliedenr_]]</f>
        <v>3x43</v>
      </c>
      <c r="E663" s="22" t="str">
        <f>tabGliederung[[#This Row],[text_1]] &amp; " " &amp; tabGliederung[[#This Row],[text_2]]</f>
        <v>Soziale Einrichtungen u. Dienste  (Nur Eig. Einr.)</v>
      </c>
      <c r="F663" s="15" t="s">
        <v>1110</v>
      </c>
      <c r="G663" s="15" t="s">
        <v>1192</v>
      </c>
      <c r="H663" s="15" t="s">
        <v>935</v>
      </c>
      <c r="I663" s="15" t="s">
        <v>936</v>
      </c>
    </row>
    <row r="664" spans="4:9" x14ac:dyDescent="0.2">
      <c r="D664" s="22" t="str">
        <f>tabGliederung[[#This Row],[mandant]]&amp;"x"&amp;tabGliederung[[#This Row],[gliedenr_]]</f>
        <v>3x438</v>
      </c>
      <c r="E664" s="22" t="str">
        <f>tabGliederung[[#This Row],[text_1]] &amp; " " &amp; tabGliederung[[#This Row],[text_2]]</f>
        <v xml:space="preserve">Soziale Einrichtungen für Altenpflege </v>
      </c>
      <c r="F664" s="15" t="s">
        <v>1110</v>
      </c>
      <c r="G664" s="15" t="s">
        <v>1583</v>
      </c>
      <c r="H664" s="15" t="s">
        <v>937</v>
      </c>
      <c r="I664" s="15"/>
    </row>
    <row r="665" spans="4:9" x14ac:dyDescent="0.2">
      <c r="D665" s="22" t="str">
        <f>tabGliederung[[#This Row],[mandant]]&amp;"x"&amp;tabGliederung[[#This Row],[gliedenr_]]</f>
        <v>3x4380</v>
      </c>
      <c r="E665" s="22" t="str">
        <f>tabGliederung[[#This Row],[text_1]] &amp; " " &amp; tabGliederung[[#This Row],[text_2]]</f>
        <v xml:space="preserve">Einrichtungen der Altenpflege </v>
      </c>
      <c r="F665" s="15" t="s">
        <v>1110</v>
      </c>
      <c r="G665" s="15" t="s">
        <v>1584</v>
      </c>
      <c r="H665" s="15" t="s">
        <v>938</v>
      </c>
      <c r="I665" s="15"/>
    </row>
    <row r="666" spans="4:9" x14ac:dyDescent="0.2">
      <c r="D666" s="22" t="str">
        <f>tabGliederung[[#This Row],[mandant]]&amp;"x"&amp;tabGliederung[[#This Row],[gliedenr_]]</f>
        <v>3x45</v>
      </c>
      <c r="E666" s="22" t="str">
        <f>tabGliederung[[#This Row],[text_1]] &amp; " " &amp; tabGliederung[[#This Row],[text_2]]</f>
        <v xml:space="preserve">Hilfe n. d. Kinder- u. Jugendhilfegesetz </v>
      </c>
      <c r="F666" s="15" t="s">
        <v>1110</v>
      </c>
      <c r="G666" s="15" t="s">
        <v>1203</v>
      </c>
      <c r="H666" s="15" t="s">
        <v>939</v>
      </c>
      <c r="I666" s="15"/>
    </row>
    <row r="667" spans="4:9" x14ac:dyDescent="0.2">
      <c r="D667" s="22" t="str">
        <f>tabGliederung[[#This Row],[mandant]]&amp;"x"&amp;tabGliederung[[#This Row],[gliedenr_]]</f>
        <v>3x451</v>
      </c>
      <c r="E667" s="22" t="str">
        <f>tabGliederung[[#This Row],[text_1]] &amp; " " &amp; tabGliederung[[#This Row],[text_2]]</f>
        <v xml:space="preserve">Jugendarbeit </v>
      </c>
      <c r="F667" s="15" t="s">
        <v>1110</v>
      </c>
      <c r="G667" s="15" t="s">
        <v>1204</v>
      </c>
      <c r="H667" s="15" t="s">
        <v>940</v>
      </c>
      <c r="I667" s="15"/>
    </row>
    <row r="668" spans="4:9" x14ac:dyDescent="0.2">
      <c r="D668" s="22" t="str">
        <f>tabGliederung[[#This Row],[mandant]]&amp;"x"&amp;tabGliederung[[#This Row],[gliedenr_]]</f>
        <v>3x4510</v>
      </c>
      <c r="E668" s="22" t="str">
        <f>tabGliederung[[#This Row],[text_1]] &amp; " " &amp; tabGliederung[[#This Row],[text_2]]</f>
        <v xml:space="preserve">Jugendarbeit </v>
      </c>
      <c r="F668" s="15" t="s">
        <v>1110</v>
      </c>
      <c r="G668" s="15" t="s">
        <v>1585</v>
      </c>
      <c r="H668" s="15" t="s">
        <v>940</v>
      </c>
      <c r="I668" s="15"/>
    </row>
    <row r="669" spans="4:9" x14ac:dyDescent="0.2">
      <c r="D669" s="22" t="str">
        <f>tabGliederung[[#This Row],[mandant]]&amp;"x"&amp;tabGliederung[[#This Row],[gliedenr_]]</f>
        <v>3x46</v>
      </c>
      <c r="E669" s="22" t="str">
        <f>tabGliederung[[#This Row],[text_1]] &amp; " " &amp; tabGliederung[[#This Row],[text_2]]</f>
        <v xml:space="preserve">Einrichtungen der Jugendhilfe </v>
      </c>
      <c r="F669" s="15" t="s">
        <v>1110</v>
      </c>
      <c r="G669" s="15" t="s">
        <v>1233</v>
      </c>
      <c r="H669" s="15" t="s">
        <v>941</v>
      </c>
      <c r="I669" s="15"/>
    </row>
    <row r="670" spans="4:9" x14ac:dyDescent="0.2">
      <c r="D670" s="22" t="str">
        <f>tabGliederung[[#This Row],[mandant]]&amp;"x"&amp;tabGliederung[[#This Row],[gliedenr_]]</f>
        <v>3x460</v>
      </c>
      <c r="E670" s="22" t="str">
        <f>tabGliederung[[#This Row],[text_1]] &amp; " " &amp; tabGliederung[[#This Row],[text_2]]</f>
        <v xml:space="preserve">Einrichtungen der Jugendarbeit </v>
      </c>
      <c r="F670" s="15" t="s">
        <v>1110</v>
      </c>
      <c r="G670" s="15" t="s">
        <v>1586</v>
      </c>
      <c r="H670" s="15" t="s">
        <v>942</v>
      </c>
      <c r="I670" s="15"/>
    </row>
    <row r="671" spans="4:9" x14ac:dyDescent="0.2">
      <c r="D671" s="22" t="str">
        <f>tabGliederung[[#This Row],[mandant]]&amp;"x"&amp;tabGliederung[[#This Row],[gliedenr_]]</f>
        <v>3x4600</v>
      </c>
      <c r="E671" s="22" t="str">
        <f>tabGliederung[[#This Row],[text_1]] &amp; " " &amp; tabGliederung[[#This Row],[text_2]]</f>
        <v xml:space="preserve">Jugendhaus Musterstadt </v>
      </c>
      <c r="F671" s="15" t="s">
        <v>1110</v>
      </c>
      <c r="G671" s="15" t="s">
        <v>1234</v>
      </c>
      <c r="H671" s="15" t="s">
        <v>943</v>
      </c>
      <c r="I671" s="15"/>
    </row>
    <row r="672" spans="4:9" x14ac:dyDescent="0.2">
      <c r="D672" s="22" t="str">
        <f>tabGliederung[[#This Row],[mandant]]&amp;"x"&amp;tabGliederung[[#This Row],[gliedenr_]]</f>
        <v>3x464</v>
      </c>
      <c r="E672" s="22" t="str">
        <f>tabGliederung[[#This Row],[text_1]] &amp; " " &amp; tabGliederung[[#This Row],[text_2]]</f>
        <v xml:space="preserve">Tageseinrichtungen für Kinder </v>
      </c>
      <c r="F672" s="15" t="s">
        <v>1110</v>
      </c>
      <c r="G672" s="15" t="s">
        <v>1238</v>
      </c>
      <c r="H672" s="15" t="s">
        <v>626</v>
      </c>
      <c r="I672" s="15"/>
    </row>
    <row r="673" spans="4:9" x14ac:dyDescent="0.2">
      <c r="D673" s="22" t="str">
        <f>tabGliederung[[#This Row],[mandant]]&amp;"x"&amp;tabGliederung[[#This Row],[gliedenr_]]</f>
        <v>3x4640</v>
      </c>
      <c r="E673" s="22" t="str">
        <f>tabGliederung[[#This Row],[text_1]] &amp; " " &amp; tabGliederung[[#This Row],[text_2]]</f>
        <v xml:space="preserve">Kindergarten Pfingstweide </v>
      </c>
      <c r="F673" s="15" t="s">
        <v>1110</v>
      </c>
      <c r="G673" s="15" t="s">
        <v>1239</v>
      </c>
      <c r="H673" s="15" t="s">
        <v>944</v>
      </c>
      <c r="I673" s="15"/>
    </row>
    <row r="674" spans="4:9" x14ac:dyDescent="0.2">
      <c r="D674" s="22" t="str">
        <f>tabGliederung[[#This Row],[mandant]]&amp;"x"&amp;tabGliederung[[#This Row],[gliedenr_]]</f>
        <v>3x48</v>
      </c>
      <c r="E674" s="22" t="str">
        <f>tabGliederung[[#This Row],[text_1]] &amp; " " &amp; tabGliederung[[#This Row],[text_2]]</f>
        <v xml:space="preserve">Weitere Soziale Bereiche </v>
      </c>
      <c r="F674" s="15" t="s">
        <v>1110</v>
      </c>
      <c r="G674" s="15" t="s">
        <v>1256</v>
      </c>
      <c r="H674" s="15" t="s">
        <v>945</v>
      </c>
      <c r="I674" s="15"/>
    </row>
    <row r="675" spans="4:9" x14ac:dyDescent="0.2">
      <c r="D675" s="22" t="str">
        <f>tabGliederung[[#This Row],[mandant]]&amp;"x"&amp;tabGliederung[[#This Row],[gliedenr_]]</f>
        <v>3x480</v>
      </c>
      <c r="E675" s="22" t="str">
        <f>tabGliederung[[#This Row],[text_1]] &amp; " " &amp; tabGliederung[[#This Row],[text_2]]</f>
        <v xml:space="preserve">Vollzug des Unterhaltsvorschussgesetz </v>
      </c>
      <c r="F675" s="15" t="s">
        <v>1110</v>
      </c>
      <c r="G675" s="15" t="s">
        <v>1587</v>
      </c>
      <c r="H675" s="15" t="s">
        <v>946</v>
      </c>
      <c r="I675" s="15"/>
    </row>
    <row r="676" spans="4:9" x14ac:dyDescent="0.2">
      <c r="D676" s="22" t="str">
        <f>tabGliederung[[#This Row],[mandant]]&amp;"x"&amp;tabGliederung[[#This Row],[gliedenr_]]</f>
        <v>3x4800</v>
      </c>
      <c r="E676" s="22" t="str">
        <f>tabGliederung[[#This Row],[text_1]] &amp; " " &amp; tabGliederung[[#This Row],[text_2]]</f>
        <v xml:space="preserve">Vollzug des Unterhaltsvorschussgesetz </v>
      </c>
      <c r="F676" s="15" t="s">
        <v>1110</v>
      </c>
      <c r="G676" s="15" t="s">
        <v>1588</v>
      </c>
      <c r="H676" s="15" t="s">
        <v>946</v>
      </c>
      <c r="I676" s="15"/>
    </row>
    <row r="677" spans="4:9" x14ac:dyDescent="0.2">
      <c r="D677" s="22" t="str">
        <f>tabGliederung[[#This Row],[mandant]]&amp;"x"&amp;tabGliederung[[#This Row],[gliedenr_]]</f>
        <v>3x482</v>
      </c>
      <c r="E677" s="22" t="str">
        <f>tabGliederung[[#This Row],[text_1]] &amp; " " &amp; tabGliederung[[#This Row],[text_2]]</f>
        <v xml:space="preserve">Vollzug des Betreuungsgesetzes </v>
      </c>
      <c r="F677" s="15" t="s">
        <v>1110</v>
      </c>
      <c r="G677" s="15" t="s">
        <v>1589</v>
      </c>
      <c r="H677" s="15" t="s">
        <v>647</v>
      </c>
      <c r="I677" s="15"/>
    </row>
    <row r="678" spans="4:9" x14ac:dyDescent="0.2">
      <c r="D678" s="22" t="str">
        <f>tabGliederung[[#This Row],[mandant]]&amp;"x"&amp;tabGliederung[[#This Row],[gliedenr_]]</f>
        <v>3x4820</v>
      </c>
      <c r="E678" s="22" t="str">
        <f>tabGliederung[[#This Row],[text_1]] &amp; " " &amp; tabGliederung[[#This Row],[text_2]]</f>
        <v xml:space="preserve">Vollzug des Betreuungsgesetzes </v>
      </c>
      <c r="F678" s="15" t="s">
        <v>1110</v>
      </c>
      <c r="G678" s="15" t="s">
        <v>1590</v>
      </c>
      <c r="H678" s="15" t="s">
        <v>647</v>
      </c>
      <c r="I678" s="15"/>
    </row>
    <row r="679" spans="4:9" x14ac:dyDescent="0.2">
      <c r="D679" s="22" t="str">
        <f>tabGliederung[[#This Row],[mandant]]&amp;"x"&amp;tabGliederung[[#This Row],[gliedenr_]]</f>
        <v>3x485</v>
      </c>
      <c r="E679" s="22" t="str">
        <f>tabGliederung[[#This Row],[text_1]] &amp; " " &amp; tabGliederung[[#This Row],[text_2]]</f>
        <v xml:space="preserve">Hilfe für Heimkehrer </v>
      </c>
      <c r="F679" s="15" t="s">
        <v>1110</v>
      </c>
      <c r="G679" s="15" t="s">
        <v>1591</v>
      </c>
      <c r="H679" s="15" t="s">
        <v>947</v>
      </c>
      <c r="I679" s="15"/>
    </row>
    <row r="680" spans="4:9" x14ac:dyDescent="0.2">
      <c r="D680" s="22" t="str">
        <f>tabGliederung[[#This Row],[mandant]]&amp;"x"&amp;tabGliederung[[#This Row],[gliedenr_]]</f>
        <v>3x4850</v>
      </c>
      <c r="E680" s="22" t="str">
        <f>tabGliederung[[#This Row],[text_1]] &amp; " " &amp; tabGliederung[[#This Row],[text_2]]</f>
        <v xml:space="preserve">Hilfe für Heimkehrer </v>
      </c>
      <c r="F680" s="15" t="s">
        <v>1110</v>
      </c>
      <c r="G680" s="15" t="s">
        <v>1592</v>
      </c>
      <c r="H680" s="15" t="s">
        <v>947</v>
      </c>
      <c r="I680" s="15"/>
    </row>
    <row r="681" spans="4:9" x14ac:dyDescent="0.2">
      <c r="D681" s="22" t="str">
        <f>tabGliederung[[#This Row],[mandant]]&amp;"x"&amp;tabGliederung[[#This Row],[gliedenr_]]</f>
        <v>3x49</v>
      </c>
      <c r="E681" s="22" t="str">
        <f>tabGliederung[[#This Row],[text_1]] &amp; " " &amp; tabGliederung[[#This Row],[text_2]]</f>
        <v xml:space="preserve">Sonstige soziale Angelegenheiten </v>
      </c>
      <c r="F681" s="15" t="s">
        <v>1110</v>
      </c>
      <c r="G681" s="15" t="s">
        <v>1258</v>
      </c>
      <c r="H681" s="15" t="s">
        <v>948</v>
      </c>
      <c r="I681" s="15"/>
    </row>
    <row r="682" spans="4:9" x14ac:dyDescent="0.2">
      <c r="D682" s="22" t="str">
        <f>tabGliederung[[#This Row],[mandant]]&amp;"x"&amp;tabGliederung[[#This Row],[gliedenr_]]</f>
        <v>3x496</v>
      </c>
      <c r="E682" s="22" t="str">
        <f>tabGliederung[[#This Row],[text_1]] &amp; " " &amp; tabGliederung[[#This Row],[text_2]]</f>
        <v xml:space="preserve">Krankenversorgung </v>
      </c>
      <c r="F682" s="15" t="s">
        <v>1110</v>
      </c>
      <c r="G682" s="15" t="s">
        <v>1593</v>
      </c>
      <c r="H682" s="15" t="s">
        <v>949</v>
      </c>
      <c r="I682" s="15"/>
    </row>
    <row r="683" spans="4:9" x14ac:dyDescent="0.2">
      <c r="D683" s="22" t="str">
        <f>tabGliederung[[#This Row],[mandant]]&amp;"x"&amp;tabGliederung[[#This Row],[gliedenr_]]</f>
        <v>3x4960</v>
      </c>
      <c r="E683" s="22" t="str">
        <f>tabGliederung[[#This Row],[text_1]] &amp; " " &amp; tabGliederung[[#This Row],[text_2]]</f>
        <v xml:space="preserve">Krankenversorgung </v>
      </c>
      <c r="F683" s="15" t="s">
        <v>1110</v>
      </c>
      <c r="G683" s="15" t="s">
        <v>1272</v>
      </c>
      <c r="H683" s="15" t="s">
        <v>949</v>
      </c>
      <c r="I683" s="15"/>
    </row>
    <row r="684" spans="4:9" x14ac:dyDescent="0.2">
      <c r="D684" s="22" t="str">
        <f>tabGliederung[[#This Row],[mandant]]&amp;"x"&amp;tabGliederung[[#This Row],[gliedenr_]]</f>
        <v>3x5</v>
      </c>
      <c r="E684" s="22" t="str">
        <f>tabGliederung[[#This Row],[text_1]] &amp; " " &amp; tabGliederung[[#This Row],[text_2]]</f>
        <v xml:space="preserve">Gesundheit, Sport, Erholung </v>
      </c>
      <c r="F684" s="15" t="s">
        <v>1110</v>
      </c>
      <c r="G684" s="15" t="s">
        <v>1282</v>
      </c>
      <c r="H684" s="15" t="s">
        <v>670</v>
      </c>
      <c r="I684" s="15"/>
    </row>
    <row r="685" spans="4:9" x14ac:dyDescent="0.2">
      <c r="D685" s="22" t="str">
        <f>tabGliederung[[#This Row],[mandant]]&amp;"x"&amp;tabGliederung[[#This Row],[gliedenr_]]</f>
        <v>3x56</v>
      </c>
      <c r="E685" s="22" t="str">
        <f>tabGliederung[[#This Row],[text_1]] &amp; " " &amp; tabGliederung[[#This Row],[text_2]]</f>
        <v xml:space="preserve">Eigene Sportstätten </v>
      </c>
      <c r="F685" s="15" t="s">
        <v>1110</v>
      </c>
      <c r="G685" s="15" t="s">
        <v>1297</v>
      </c>
      <c r="H685" s="15" t="s">
        <v>684</v>
      </c>
      <c r="I685" s="15"/>
    </row>
    <row r="686" spans="4:9" x14ac:dyDescent="0.2">
      <c r="D686" s="22" t="str">
        <f>tabGliederung[[#This Row],[mandant]]&amp;"x"&amp;tabGliederung[[#This Row],[gliedenr_]]</f>
        <v>3x560</v>
      </c>
      <c r="E686" s="22" t="str">
        <f>tabGliederung[[#This Row],[text_1]] &amp; " " &amp; tabGliederung[[#This Row],[text_2]]</f>
        <v xml:space="preserve">Sportplätze </v>
      </c>
      <c r="F686" s="15" t="s">
        <v>1110</v>
      </c>
      <c r="G686" s="15" t="s">
        <v>1594</v>
      </c>
      <c r="H686" s="15" t="s">
        <v>950</v>
      </c>
      <c r="I686" s="15"/>
    </row>
    <row r="687" spans="4:9" x14ac:dyDescent="0.2">
      <c r="D687" s="22" t="str">
        <f>tabGliederung[[#This Row],[mandant]]&amp;"x"&amp;tabGliederung[[#This Row],[gliedenr_]]</f>
        <v>3x5600</v>
      </c>
      <c r="E687" s="22" t="str">
        <f>tabGliederung[[#This Row],[text_1]] &amp; " " &amp; tabGliederung[[#This Row],[text_2]]</f>
        <v xml:space="preserve">Fussballplatz </v>
      </c>
      <c r="F687" s="15" t="s">
        <v>1110</v>
      </c>
      <c r="G687" s="15" t="s">
        <v>1595</v>
      </c>
      <c r="H687" s="15" t="s">
        <v>951</v>
      </c>
      <c r="I687" s="15"/>
    </row>
    <row r="688" spans="4:9" x14ac:dyDescent="0.2">
      <c r="D688" s="22" t="str">
        <f>tabGliederung[[#This Row],[mandant]]&amp;"x"&amp;tabGliederung[[#This Row],[gliedenr_]]</f>
        <v>3x5601</v>
      </c>
      <c r="E688" s="22" t="str">
        <f>tabGliederung[[#This Row],[text_1]] &amp; " " &amp; tabGliederung[[#This Row],[text_2]]</f>
        <v xml:space="preserve">Eislaubfahn </v>
      </c>
      <c r="F688" s="15" t="s">
        <v>1110</v>
      </c>
      <c r="G688" s="15" t="s">
        <v>1596</v>
      </c>
      <c r="H688" s="15" t="s">
        <v>952</v>
      </c>
      <c r="I688" s="15"/>
    </row>
    <row r="689" spans="4:9" x14ac:dyDescent="0.2">
      <c r="D689" s="22" t="str">
        <f>tabGliederung[[#This Row],[mandant]]&amp;"x"&amp;tabGliederung[[#This Row],[gliedenr_]]</f>
        <v>3x561</v>
      </c>
      <c r="E689" s="22" t="str">
        <f>tabGliederung[[#This Row],[text_1]] &amp; " " &amp; tabGliederung[[#This Row],[text_2]]</f>
        <v xml:space="preserve">Sporthallen </v>
      </c>
      <c r="F689" s="15" t="s">
        <v>1110</v>
      </c>
      <c r="G689" s="15" t="s">
        <v>1298</v>
      </c>
      <c r="H689" s="15" t="s">
        <v>685</v>
      </c>
      <c r="I689" s="15"/>
    </row>
    <row r="690" spans="4:9" x14ac:dyDescent="0.2">
      <c r="D690" s="22" t="str">
        <f>tabGliederung[[#This Row],[mandant]]&amp;"x"&amp;tabGliederung[[#This Row],[gliedenr_]]</f>
        <v>3x5610</v>
      </c>
      <c r="E690" s="22" t="str">
        <f>tabGliederung[[#This Row],[text_1]] &amp; " " &amp; tabGliederung[[#This Row],[text_2]]</f>
        <v xml:space="preserve">Sporthalle Am Seelhausweg </v>
      </c>
      <c r="F690" s="15" t="s">
        <v>1110</v>
      </c>
      <c r="G690" s="15" t="s">
        <v>1299</v>
      </c>
      <c r="H690" s="15" t="s">
        <v>953</v>
      </c>
      <c r="I690" s="15"/>
    </row>
    <row r="691" spans="4:9" x14ac:dyDescent="0.2">
      <c r="D691" s="22" t="str">
        <f>tabGliederung[[#This Row],[mandant]]&amp;"x"&amp;tabGliederung[[#This Row],[gliedenr_]]</f>
        <v>3x57</v>
      </c>
      <c r="E691" s="22" t="str">
        <f>tabGliederung[[#This Row],[text_1]] &amp; " " &amp; tabGliederung[[#This Row],[text_2]]</f>
        <v xml:space="preserve">Badeanstalten </v>
      </c>
      <c r="F691" s="15" t="s">
        <v>1110</v>
      </c>
      <c r="G691" s="15" t="s">
        <v>1318</v>
      </c>
      <c r="H691" s="15" t="s">
        <v>705</v>
      </c>
      <c r="I691" s="15"/>
    </row>
    <row r="692" spans="4:9" x14ac:dyDescent="0.2">
      <c r="D692" s="22" t="str">
        <f>tabGliederung[[#This Row],[mandant]]&amp;"x"&amp;tabGliederung[[#This Row],[gliedenr_]]</f>
        <v>3x570</v>
      </c>
      <c r="E692" s="22" t="str">
        <f>tabGliederung[[#This Row],[text_1]] &amp; " " &amp; tabGliederung[[#This Row],[text_2]]</f>
        <v xml:space="preserve">Freibäder </v>
      </c>
      <c r="F692" s="15" t="s">
        <v>1110</v>
      </c>
      <c r="G692" s="15" t="s">
        <v>1597</v>
      </c>
      <c r="H692" s="15" t="s">
        <v>706</v>
      </c>
      <c r="I692" s="15"/>
    </row>
    <row r="693" spans="4:9" x14ac:dyDescent="0.2">
      <c r="D693" s="22" t="str">
        <f>tabGliederung[[#This Row],[mandant]]&amp;"x"&amp;tabGliederung[[#This Row],[gliedenr_]]</f>
        <v>3x5700</v>
      </c>
      <c r="E693" s="22" t="str">
        <f>tabGliederung[[#This Row],[text_1]] &amp; " " &amp; tabGliederung[[#This Row],[text_2]]</f>
        <v xml:space="preserve">Stadtbad </v>
      </c>
      <c r="F693" s="15" t="s">
        <v>1110</v>
      </c>
      <c r="G693" s="15" t="s">
        <v>1598</v>
      </c>
      <c r="H693" s="15" t="s">
        <v>954</v>
      </c>
      <c r="I693" s="15"/>
    </row>
    <row r="694" spans="4:9" x14ac:dyDescent="0.2">
      <c r="D694" s="22" t="str">
        <f>tabGliederung[[#This Row],[mandant]]&amp;"x"&amp;tabGliederung[[#This Row],[gliedenr_]]</f>
        <v>3x58</v>
      </c>
      <c r="E694" s="22" t="str">
        <f>tabGliederung[[#This Row],[text_1]] &amp; " " &amp; tabGliederung[[#This Row],[text_2]]</f>
        <v xml:space="preserve">Park- und Gartenanlagen </v>
      </c>
      <c r="F694" s="15" t="s">
        <v>1110</v>
      </c>
      <c r="G694" s="15" t="s">
        <v>1322</v>
      </c>
      <c r="H694" s="15" t="s">
        <v>709</v>
      </c>
      <c r="I694" s="15"/>
    </row>
    <row r="695" spans="4:9" x14ac:dyDescent="0.2">
      <c r="D695" s="22" t="str">
        <f>tabGliederung[[#This Row],[mandant]]&amp;"x"&amp;tabGliederung[[#This Row],[gliedenr_]]</f>
        <v>3x580</v>
      </c>
      <c r="E695" s="22" t="str">
        <f>tabGliederung[[#This Row],[text_1]] &amp; " " &amp; tabGliederung[[#This Row],[text_2]]</f>
        <v xml:space="preserve">Park- und Gartenanlagen </v>
      </c>
      <c r="F695" s="15" t="s">
        <v>1110</v>
      </c>
      <c r="G695" s="15" t="s">
        <v>1599</v>
      </c>
      <c r="H695" s="15" t="s">
        <v>709</v>
      </c>
      <c r="I695" s="15"/>
    </row>
    <row r="696" spans="4:9" x14ac:dyDescent="0.2">
      <c r="D696" s="22" t="str">
        <f>tabGliederung[[#This Row],[mandant]]&amp;"x"&amp;tabGliederung[[#This Row],[gliedenr_]]</f>
        <v>3x5800</v>
      </c>
      <c r="E696" s="22" t="str">
        <f>tabGliederung[[#This Row],[text_1]] &amp; " " &amp; tabGliederung[[#This Row],[text_2]]</f>
        <v xml:space="preserve">Park- und Gartenanlagen </v>
      </c>
      <c r="F696" s="15" t="s">
        <v>1110</v>
      </c>
      <c r="G696" s="15" t="s">
        <v>1323</v>
      </c>
      <c r="H696" s="15" t="s">
        <v>709</v>
      </c>
      <c r="I696" s="15"/>
    </row>
    <row r="697" spans="4:9" x14ac:dyDescent="0.2">
      <c r="D697" s="22" t="str">
        <f>tabGliederung[[#This Row],[mandant]]&amp;"x"&amp;tabGliederung[[#This Row],[gliedenr_]]</f>
        <v>3x6</v>
      </c>
      <c r="E697" s="22" t="str">
        <f>tabGliederung[[#This Row],[text_1]] &amp; " " &amp; tabGliederung[[#This Row],[text_2]]</f>
        <v xml:space="preserve">Bau- und Wohnungswesen, Verkehr </v>
      </c>
      <c r="F697" s="15" t="s">
        <v>1110</v>
      </c>
      <c r="G697" s="15" t="s">
        <v>1326</v>
      </c>
      <c r="H697" s="15" t="s">
        <v>712</v>
      </c>
      <c r="I697" s="15"/>
    </row>
    <row r="698" spans="4:9" x14ac:dyDescent="0.2">
      <c r="D698" s="22" t="str">
        <f>tabGliederung[[#This Row],[mandant]]&amp;"x"&amp;tabGliederung[[#This Row],[gliedenr_]]</f>
        <v>3x60</v>
      </c>
      <c r="E698" s="22" t="str">
        <f>tabGliederung[[#This Row],[text_1]] &amp; " " &amp; tabGliederung[[#This Row],[text_2]]</f>
        <v xml:space="preserve">Bauverwaltung </v>
      </c>
      <c r="F698" s="15" t="s">
        <v>1110</v>
      </c>
      <c r="G698" s="15" t="s">
        <v>1327</v>
      </c>
      <c r="H698" s="15" t="s">
        <v>713</v>
      </c>
      <c r="I698" s="15"/>
    </row>
    <row r="699" spans="4:9" x14ac:dyDescent="0.2">
      <c r="D699" s="22" t="str">
        <f>tabGliederung[[#This Row],[mandant]]&amp;"x"&amp;tabGliederung[[#This Row],[gliedenr_]]</f>
        <v>3x600</v>
      </c>
      <c r="E699" s="22" t="str">
        <f>tabGliederung[[#This Row],[text_1]] &amp; " " &amp; tabGliederung[[#This Row],[text_2]]</f>
        <v xml:space="preserve">Allgemeine Bauverwaltung </v>
      </c>
      <c r="F699" s="15" t="s">
        <v>1110</v>
      </c>
      <c r="G699" s="15" t="s">
        <v>1600</v>
      </c>
      <c r="H699" s="15" t="s">
        <v>955</v>
      </c>
      <c r="I699" s="15"/>
    </row>
    <row r="700" spans="4:9" x14ac:dyDescent="0.2">
      <c r="D700" s="22" t="str">
        <f>tabGliederung[[#This Row],[mandant]]&amp;"x"&amp;tabGliederung[[#This Row],[gliedenr_]]</f>
        <v>3x6000</v>
      </c>
      <c r="E700" s="22" t="str">
        <f>tabGliederung[[#This Row],[text_1]] &amp; " " &amp; tabGliederung[[#This Row],[text_2]]</f>
        <v xml:space="preserve">Bauverwaltung </v>
      </c>
      <c r="F700" s="15" t="s">
        <v>1110</v>
      </c>
      <c r="G700" s="15" t="s">
        <v>1328</v>
      </c>
      <c r="H700" s="15" t="s">
        <v>713</v>
      </c>
      <c r="I700" s="15"/>
    </row>
    <row r="701" spans="4:9" x14ac:dyDescent="0.2">
      <c r="D701" s="22" t="str">
        <f>tabGliederung[[#This Row],[mandant]]&amp;"x"&amp;tabGliederung[[#This Row],[gliedenr_]]</f>
        <v>3x61</v>
      </c>
      <c r="E701" s="22" t="str">
        <f>tabGliederung[[#This Row],[text_1]] &amp; " " &amp; tabGliederung[[#This Row],[text_2]]</f>
        <v xml:space="preserve">Städteplanung, Vermessung, Bauordnung </v>
      </c>
      <c r="F701" s="15" t="s">
        <v>1110</v>
      </c>
      <c r="G701" s="15" t="s">
        <v>1336</v>
      </c>
      <c r="H701" s="15" t="s">
        <v>719</v>
      </c>
      <c r="I701" s="15"/>
    </row>
    <row r="702" spans="4:9" x14ac:dyDescent="0.2">
      <c r="D702" s="22" t="str">
        <f>tabGliederung[[#This Row],[mandant]]&amp;"x"&amp;tabGliederung[[#This Row],[gliedenr_]]</f>
        <v>3x610</v>
      </c>
      <c r="E702" s="22" t="str">
        <f>tabGliederung[[#This Row],[text_1]] &amp; " " &amp; tabGliederung[[#This Row],[text_2]]</f>
        <v xml:space="preserve">Orts- und Regionalplanung </v>
      </c>
      <c r="F702" s="15" t="s">
        <v>1110</v>
      </c>
      <c r="G702" s="15" t="s">
        <v>1601</v>
      </c>
      <c r="H702" s="15" t="s">
        <v>956</v>
      </c>
      <c r="I702" s="15"/>
    </row>
    <row r="703" spans="4:9" x14ac:dyDescent="0.2">
      <c r="D703" s="22" t="str">
        <f>tabGliederung[[#This Row],[mandant]]&amp;"x"&amp;tabGliederung[[#This Row],[gliedenr_]]</f>
        <v>3x6100</v>
      </c>
      <c r="E703" s="22" t="str">
        <f>tabGliederung[[#This Row],[text_1]] &amp; " " &amp; tabGliederung[[#This Row],[text_2]]</f>
        <v xml:space="preserve">Orts- und Regianalplanung </v>
      </c>
      <c r="F703" s="15" t="s">
        <v>1110</v>
      </c>
      <c r="G703" s="15" t="s">
        <v>1337</v>
      </c>
      <c r="H703" s="15" t="s">
        <v>957</v>
      </c>
      <c r="I703" s="15"/>
    </row>
    <row r="704" spans="4:9" x14ac:dyDescent="0.2">
      <c r="D704" s="22" t="str">
        <f>tabGliederung[[#This Row],[mandant]]&amp;"x"&amp;tabGliederung[[#This Row],[gliedenr_]]</f>
        <v>3x615</v>
      </c>
      <c r="E704" s="22" t="str">
        <f>tabGliederung[[#This Row],[text_1]] &amp; " " &amp; tabGliederung[[#This Row],[text_2]]</f>
        <v>Sanierungs- u. Entwicklungsmaßn. (BaugB) Nach dem Baugesetzbuch</v>
      </c>
      <c r="F704" s="15" t="s">
        <v>1110</v>
      </c>
      <c r="G704" s="15" t="s">
        <v>1342</v>
      </c>
      <c r="H704" s="15" t="s">
        <v>958</v>
      </c>
      <c r="I704" s="15" t="s">
        <v>959</v>
      </c>
    </row>
    <row r="705" spans="4:9" x14ac:dyDescent="0.2">
      <c r="D705" s="22" t="str">
        <f>tabGliederung[[#This Row],[mandant]]&amp;"x"&amp;tabGliederung[[#This Row],[gliedenr_]]</f>
        <v>3x6150</v>
      </c>
      <c r="E705" s="22" t="str">
        <f>tabGliederung[[#This Row],[text_1]] &amp; " " &amp; tabGliederung[[#This Row],[text_2]]</f>
        <v xml:space="preserve">Stadterneuerung </v>
      </c>
      <c r="F705" s="15" t="s">
        <v>1110</v>
      </c>
      <c r="G705" s="15" t="s">
        <v>1602</v>
      </c>
      <c r="H705" s="15" t="s">
        <v>960</v>
      </c>
      <c r="I705" s="15"/>
    </row>
    <row r="706" spans="4:9" x14ac:dyDescent="0.2">
      <c r="D706" s="22" t="str">
        <f>tabGliederung[[#This Row],[mandant]]&amp;"x"&amp;tabGliederung[[#This Row],[gliedenr_]]</f>
        <v>3x63</v>
      </c>
      <c r="E706" s="22" t="str">
        <f>tabGliederung[[#This Row],[text_1]] &amp; " " &amp; tabGliederung[[#This Row],[text_2]]</f>
        <v xml:space="preserve">Gemeindestraßen </v>
      </c>
      <c r="F706" s="15" t="s">
        <v>1110</v>
      </c>
      <c r="G706" s="15" t="s">
        <v>1347</v>
      </c>
      <c r="H706" s="15" t="s">
        <v>732</v>
      </c>
      <c r="I706" s="15"/>
    </row>
    <row r="707" spans="4:9" x14ac:dyDescent="0.2">
      <c r="D707" s="22" t="str">
        <f>tabGliederung[[#This Row],[mandant]]&amp;"x"&amp;tabGliederung[[#This Row],[gliedenr_]]</f>
        <v>3x630</v>
      </c>
      <c r="E707" s="22" t="str">
        <f>tabGliederung[[#This Row],[text_1]] &amp; " " &amp; tabGliederung[[#This Row],[text_2]]</f>
        <v xml:space="preserve">Gemeindestraßen </v>
      </c>
      <c r="F707" s="15" t="s">
        <v>1110</v>
      </c>
      <c r="G707" s="15" t="s">
        <v>1603</v>
      </c>
      <c r="H707" s="15" t="s">
        <v>732</v>
      </c>
      <c r="I707" s="15"/>
    </row>
    <row r="708" spans="4:9" x14ac:dyDescent="0.2">
      <c r="D708" s="22" t="str">
        <f>tabGliederung[[#This Row],[mandant]]&amp;"x"&amp;tabGliederung[[#This Row],[gliedenr_]]</f>
        <v>3x6300</v>
      </c>
      <c r="E708" s="22" t="str">
        <f>tabGliederung[[#This Row],[text_1]] &amp; " " &amp; tabGliederung[[#This Row],[text_2]]</f>
        <v xml:space="preserve">Gemeindestraßen </v>
      </c>
      <c r="F708" s="15" t="s">
        <v>1110</v>
      </c>
      <c r="G708" s="15" t="s">
        <v>1348</v>
      </c>
      <c r="H708" s="15" t="s">
        <v>732</v>
      </c>
      <c r="I708" s="15"/>
    </row>
    <row r="709" spans="4:9" x14ac:dyDescent="0.2">
      <c r="D709" s="22" t="str">
        <f>tabGliederung[[#This Row],[mandant]]&amp;"x"&amp;tabGliederung[[#This Row],[gliedenr_]]</f>
        <v>3x631</v>
      </c>
      <c r="E709" s="22" t="str">
        <f>tabGliederung[[#This Row],[text_1]] &amp; " " &amp; tabGliederung[[#This Row],[text_2]]</f>
        <v xml:space="preserve">Brücken </v>
      </c>
      <c r="F709" s="15" t="s">
        <v>1110</v>
      </c>
      <c r="G709" s="15" t="s">
        <v>1604</v>
      </c>
      <c r="H709" s="15" t="s">
        <v>961</v>
      </c>
      <c r="I709" s="15"/>
    </row>
    <row r="710" spans="4:9" x14ac:dyDescent="0.2">
      <c r="D710" s="22" t="str">
        <f>tabGliederung[[#This Row],[mandant]]&amp;"x"&amp;tabGliederung[[#This Row],[gliedenr_]]</f>
        <v>3x6310</v>
      </c>
      <c r="E710" s="22" t="str">
        <f>tabGliederung[[#This Row],[text_1]] &amp; " " &amp; tabGliederung[[#This Row],[text_2]]</f>
        <v xml:space="preserve">Brückenbau </v>
      </c>
      <c r="F710" s="15" t="s">
        <v>1110</v>
      </c>
      <c r="G710" s="15" t="s">
        <v>1605</v>
      </c>
      <c r="H710" s="15" t="s">
        <v>962</v>
      </c>
      <c r="I710" s="15"/>
    </row>
    <row r="711" spans="4:9" x14ac:dyDescent="0.2">
      <c r="D711" s="22" t="str">
        <f>tabGliederung[[#This Row],[mandant]]&amp;"x"&amp;tabGliederung[[#This Row],[gliedenr_]]</f>
        <v>3x636</v>
      </c>
      <c r="E711" s="22" t="str">
        <f>tabGliederung[[#This Row],[text_1]] &amp; " " &amp; tabGliederung[[#This Row],[text_2]]</f>
        <v xml:space="preserve">Fusswege </v>
      </c>
      <c r="F711" s="15" t="s">
        <v>1110</v>
      </c>
      <c r="G711" s="15" t="s">
        <v>1606</v>
      </c>
      <c r="H711" s="15" t="s">
        <v>963</v>
      </c>
      <c r="I711" s="15"/>
    </row>
    <row r="712" spans="4:9" x14ac:dyDescent="0.2">
      <c r="D712" s="22" t="str">
        <f>tabGliederung[[#This Row],[mandant]]&amp;"x"&amp;tabGliederung[[#This Row],[gliedenr_]]</f>
        <v>3x6360</v>
      </c>
      <c r="E712" s="22" t="str">
        <f>tabGliederung[[#This Row],[text_1]] &amp; " " &amp; tabGliederung[[#This Row],[text_2]]</f>
        <v xml:space="preserve">Fusswege </v>
      </c>
      <c r="F712" s="15" t="s">
        <v>1110</v>
      </c>
      <c r="G712" s="15" t="s">
        <v>1607</v>
      </c>
      <c r="H712" s="15" t="s">
        <v>963</v>
      </c>
      <c r="I712" s="15"/>
    </row>
    <row r="713" spans="4:9" x14ac:dyDescent="0.2">
      <c r="D713" s="22" t="str">
        <f>tabGliederung[[#This Row],[mandant]]&amp;"x"&amp;tabGliederung[[#This Row],[gliedenr_]]</f>
        <v>3x67</v>
      </c>
      <c r="E713" s="22" t="str">
        <f>tabGliederung[[#This Row],[text_1]] &amp; " " &amp; tabGliederung[[#This Row],[text_2]]</f>
        <v xml:space="preserve">Strassenbeleuchtung und -Reinigung </v>
      </c>
      <c r="F713" s="15" t="s">
        <v>1110</v>
      </c>
      <c r="G713" s="15" t="s">
        <v>1352</v>
      </c>
      <c r="H713" s="15" t="s">
        <v>964</v>
      </c>
      <c r="I713" s="15"/>
    </row>
    <row r="714" spans="4:9" x14ac:dyDescent="0.2">
      <c r="D714" s="22" t="str">
        <f>tabGliederung[[#This Row],[mandant]]&amp;"x"&amp;tabGliederung[[#This Row],[gliedenr_]]</f>
        <v>3x670</v>
      </c>
      <c r="E714" s="22" t="str">
        <f>tabGliederung[[#This Row],[text_1]] &amp; " " &amp; tabGliederung[[#This Row],[text_2]]</f>
        <v xml:space="preserve">Straßenbeleuchtung </v>
      </c>
      <c r="F714" s="15" t="s">
        <v>1110</v>
      </c>
      <c r="G714" s="15" t="s">
        <v>1608</v>
      </c>
      <c r="H714" s="15" t="s">
        <v>737</v>
      </c>
      <c r="I714" s="15"/>
    </row>
    <row r="715" spans="4:9" x14ac:dyDescent="0.2">
      <c r="D715" s="22" t="str">
        <f>tabGliederung[[#This Row],[mandant]]&amp;"x"&amp;tabGliederung[[#This Row],[gliedenr_]]</f>
        <v>3x6700</v>
      </c>
      <c r="E715" s="22" t="str">
        <f>tabGliederung[[#This Row],[text_1]] &amp; " " &amp; tabGliederung[[#This Row],[text_2]]</f>
        <v xml:space="preserve">Straßenbeleuchtung </v>
      </c>
      <c r="F715" s="15" t="s">
        <v>1110</v>
      </c>
      <c r="G715" s="15" t="s">
        <v>1353</v>
      </c>
      <c r="H715" s="15" t="s">
        <v>737</v>
      </c>
      <c r="I715" s="15"/>
    </row>
    <row r="716" spans="4:9" x14ac:dyDescent="0.2">
      <c r="D716" s="22" t="str">
        <f>tabGliederung[[#This Row],[mandant]]&amp;"x"&amp;tabGliederung[[#This Row],[gliedenr_]]</f>
        <v>3x69</v>
      </c>
      <c r="E716" s="22" t="str">
        <f>tabGliederung[[#This Row],[text_1]] &amp; " " &amp; tabGliederung[[#This Row],[text_2]]</f>
        <v xml:space="preserve">Hochwasserrückhaltebecken </v>
      </c>
      <c r="F716" s="15" t="s">
        <v>1110</v>
      </c>
      <c r="G716" s="15" t="s">
        <v>1357</v>
      </c>
      <c r="H716" s="15" t="s">
        <v>965</v>
      </c>
      <c r="I716" s="15"/>
    </row>
    <row r="717" spans="4:9" x14ac:dyDescent="0.2">
      <c r="D717" s="22" t="str">
        <f>tabGliederung[[#This Row],[mandant]]&amp;"x"&amp;tabGliederung[[#This Row],[gliedenr_]]</f>
        <v>3x690</v>
      </c>
      <c r="E717" s="22" t="str">
        <f>tabGliederung[[#This Row],[text_1]] &amp; " " &amp; tabGliederung[[#This Row],[text_2]]</f>
        <v xml:space="preserve">Wasserläufe, Wasserbau </v>
      </c>
      <c r="F717" s="15" t="s">
        <v>1110</v>
      </c>
      <c r="G717" s="15" t="s">
        <v>1609</v>
      </c>
      <c r="H717" s="15" t="s">
        <v>741</v>
      </c>
      <c r="I717" s="15"/>
    </row>
    <row r="718" spans="4:9" x14ac:dyDescent="0.2">
      <c r="D718" s="22" t="str">
        <f>tabGliederung[[#This Row],[mandant]]&amp;"x"&amp;tabGliederung[[#This Row],[gliedenr_]]</f>
        <v>3x6900</v>
      </c>
      <c r="E718" s="22" t="str">
        <f>tabGliederung[[#This Row],[text_1]] &amp; " " &amp; tabGliederung[[#This Row],[text_2]]</f>
        <v xml:space="preserve">Hochwasserrückhaltebecken </v>
      </c>
      <c r="F718" s="15" t="s">
        <v>1110</v>
      </c>
      <c r="G718" s="15" t="s">
        <v>1358</v>
      </c>
      <c r="H718" s="15" t="s">
        <v>965</v>
      </c>
      <c r="I718" s="15"/>
    </row>
    <row r="719" spans="4:9" x14ac:dyDescent="0.2">
      <c r="D719" s="22" t="str">
        <f>tabGliederung[[#This Row],[mandant]]&amp;"x"&amp;tabGliederung[[#This Row],[gliedenr_]]</f>
        <v>3x6901</v>
      </c>
      <c r="E719" s="22" t="str">
        <f>tabGliederung[[#This Row],[text_1]] &amp; " " &amp; tabGliederung[[#This Row],[text_2]]</f>
        <v xml:space="preserve">HRBs -allgemein- </v>
      </c>
      <c r="F719" s="15" t="s">
        <v>1110</v>
      </c>
      <c r="G719" s="15" t="s">
        <v>1610</v>
      </c>
      <c r="H719" s="15" t="s">
        <v>966</v>
      </c>
      <c r="I719" s="15"/>
    </row>
    <row r="720" spans="4:9" x14ac:dyDescent="0.2">
      <c r="D720" s="22" t="str">
        <f>tabGliederung[[#This Row],[mandant]]&amp;"x"&amp;tabGliederung[[#This Row],[gliedenr_]]</f>
        <v>3x6902</v>
      </c>
      <c r="E720" s="22" t="str">
        <f>tabGliederung[[#This Row],[text_1]] &amp; " " &amp; tabGliederung[[#This Row],[text_2]]</f>
        <v xml:space="preserve">HRB Halmesäcker, Fürfeld - HRB 9 </v>
      </c>
      <c r="F720" s="15" t="s">
        <v>1110</v>
      </c>
      <c r="G720" s="15" t="s">
        <v>1611</v>
      </c>
      <c r="H720" s="15" t="s">
        <v>967</v>
      </c>
      <c r="I720" s="15"/>
    </row>
    <row r="721" spans="4:9" x14ac:dyDescent="0.2">
      <c r="D721" s="22" t="str">
        <f>tabGliederung[[#This Row],[mandant]]&amp;"x"&amp;tabGliederung[[#This Row],[gliedenr_]]</f>
        <v>3x6903</v>
      </c>
      <c r="E721" s="22" t="str">
        <f>tabGliederung[[#This Row],[text_1]] &amp; " " &amp; tabGliederung[[#This Row],[text_2]]</f>
        <v xml:space="preserve">HRB Koppenäcker, Fürfeld - HRB 10 </v>
      </c>
      <c r="F721" s="15" t="s">
        <v>1110</v>
      </c>
      <c r="G721" s="15" t="s">
        <v>1612</v>
      </c>
      <c r="H721" s="15" t="s">
        <v>968</v>
      </c>
      <c r="I721" s="15"/>
    </row>
    <row r="722" spans="4:9" x14ac:dyDescent="0.2">
      <c r="D722" s="22" t="str">
        <f>tabGliederung[[#This Row],[mandant]]&amp;"x"&amp;tabGliederung[[#This Row],[gliedenr_]]</f>
        <v>3x6904</v>
      </c>
      <c r="E722" s="22" t="str">
        <f>tabGliederung[[#This Row],[text_1]] &amp; " " &amp; tabGliederung[[#This Row],[text_2]]</f>
        <v xml:space="preserve">HRB Treschklingen - HRB 20 </v>
      </c>
      <c r="F722" s="15" t="s">
        <v>1110</v>
      </c>
      <c r="G722" s="15" t="s">
        <v>1613</v>
      </c>
      <c r="H722" s="15" t="s">
        <v>969</v>
      </c>
      <c r="I722" s="15"/>
    </row>
    <row r="723" spans="4:9" x14ac:dyDescent="0.2">
      <c r="D723" s="22" t="str">
        <f>tabGliederung[[#This Row],[mandant]]&amp;"x"&amp;tabGliederung[[#This Row],[gliedenr_]]</f>
        <v>3x6905</v>
      </c>
      <c r="E723" s="22" t="str">
        <f>tabGliederung[[#This Row],[text_1]] &amp; " " &amp; tabGliederung[[#This Row],[text_2]]</f>
        <v xml:space="preserve">HRB Untere Mühle, Biberach - HRB 1B </v>
      </c>
      <c r="F723" s="15" t="s">
        <v>1110</v>
      </c>
      <c r="G723" s="15" t="s">
        <v>1614</v>
      </c>
      <c r="H723" s="15" t="s">
        <v>970</v>
      </c>
      <c r="I723" s="15"/>
    </row>
    <row r="724" spans="4:9" x14ac:dyDescent="0.2">
      <c r="D724" s="22" t="str">
        <f>tabGliederung[[#This Row],[mandant]]&amp;"x"&amp;tabGliederung[[#This Row],[gliedenr_]]</f>
        <v>3x6906</v>
      </c>
      <c r="E724" s="22" t="str">
        <f>tabGliederung[[#This Row],[text_1]] &amp; " " &amp; tabGliederung[[#This Row],[text_2]]</f>
        <v xml:space="preserve">HRB Erkenteich, Biberach - HRB 24 </v>
      </c>
      <c r="F724" s="15" t="s">
        <v>1110</v>
      </c>
      <c r="G724" s="15" t="s">
        <v>1615</v>
      </c>
      <c r="H724" s="15" t="s">
        <v>971</v>
      </c>
      <c r="I724" s="15"/>
    </row>
    <row r="725" spans="4:9" x14ac:dyDescent="0.2">
      <c r="D725" s="22" t="str">
        <f>tabGliederung[[#This Row],[mandant]]&amp;"x"&amp;tabGliederung[[#This Row],[gliedenr_]]</f>
        <v>3x6907</v>
      </c>
      <c r="E725" s="22" t="str">
        <f>tabGliederung[[#This Row],[text_1]] &amp; " " &amp; tabGliederung[[#This Row],[text_2]]</f>
        <v xml:space="preserve">HRB Lechhecke, Biberach - HRB 25 </v>
      </c>
      <c r="F725" s="15" t="s">
        <v>1110</v>
      </c>
      <c r="G725" s="15" t="s">
        <v>1616</v>
      </c>
      <c r="H725" s="15" t="s">
        <v>972</v>
      </c>
      <c r="I725" s="15"/>
    </row>
    <row r="726" spans="4:9" x14ac:dyDescent="0.2">
      <c r="D726" s="22" t="str">
        <f>tabGliederung[[#This Row],[mandant]]&amp;"x"&amp;tabGliederung[[#This Row],[gliedenr_]]</f>
        <v>3x6908</v>
      </c>
      <c r="E726" s="22" t="str">
        <f>tabGliederung[[#This Row],[text_1]] &amp; " " &amp; tabGliederung[[#This Row],[text_2]]</f>
        <v xml:space="preserve">HRB Lehlesbach, Fürfeld - HRB 15 </v>
      </c>
      <c r="F726" s="15" t="s">
        <v>1110</v>
      </c>
      <c r="G726" s="15" t="s">
        <v>1617</v>
      </c>
      <c r="H726" s="15" t="s">
        <v>973</v>
      </c>
      <c r="I726" s="15"/>
    </row>
    <row r="727" spans="4:9" x14ac:dyDescent="0.2">
      <c r="D727" s="22" t="str">
        <f>tabGliederung[[#This Row],[mandant]]&amp;"x"&amp;tabGliederung[[#This Row],[gliedenr_]]</f>
        <v>3x6909</v>
      </c>
      <c r="E727" s="22" t="str">
        <f>tabGliederung[[#This Row],[text_1]] &amp; " " &amp; tabGliederung[[#This Row],[text_2]]</f>
        <v xml:space="preserve">HRB Benzengraben, Fürfeld - HRB 34 </v>
      </c>
      <c r="F727" s="15" t="s">
        <v>1110</v>
      </c>
      <c r="G727" s="15" t="s">
        <v>1618</v>
      </c>
      <c r="H727" s="15" t="s">
        <v>974</v>
      </c>
      <c r="I727" s="15"/>
    </row>
    <row r="728" spans="4:9" x14ac:dyDescent="0.2">
      <c r="D728" s="22" t="str">
        <f>tabGliederung[[#This Row],[mandant]]&amp;"x"&amp;tabGliederung[[#This Row],[gliedenr_]]</f>
        <v>3x7</v>
      </c>
      <c r="E728" s="22" t="str">
        <f>tabGliederung[[#This Row],[text_1]] &amp; " " &amp; tabGliederung[[#This Row],[text_2]]</f>
        <v xml:space="preserve">Öff. Einrichtungen, Wirtschaftsförderung </v>
      </c>
      <c r="F728" s="15" t="s">
        <v>1110</v>
      </c>
      <c r="G728" s="15" t="s">
        <v>1359</v>
      </c>
      <c r="H728" s="15" t="s">
        <v>975</v>
      </c>
      <c r="I728" s="15"/>
    </row>
    <row r="729" spans="4:9" x14ac:dyDescent="0.2">
      <c r="D729" s="22" t="str">
        <f>tabGliederung[[#This Row],[mandant]]&amp;"x"&amp;tabGliederung[[#This Row],[gliedenr_]]</f>
        <v>3x70</v>
      </c>
      <c r="E729" s="22" t="str">
        <f>tabGliederung[[#This Row],[text_1]] &amp; " " &amp; tabGliederung[[#This Row],[text_2]]</f>
        <v xml:space="preserve">Abwassserbeseitigung </v>
      </c>
      <c r="F729" s="15" t="s">
        <v>1110</v>
      </c>
      <c r="G729" s="15" t="s">
        <v>1360</v>
      </c>
      <c r="H729" s="15" t="s">
        <v>976</v>
      </c>
      <c r="I729" s="15"/>
    </row>
    <row r="730" spans="4:9" x14ac:dyDescent="0.2">
      <c r="D730" s="22" t="str">
        <f>tabGliederung[[#This Row],[mandant]]&amp;"x"&amp;tabGliederung[[#This Row],[gliedenr_]]</f>
        <v>3x700</v>
      </c>
      <c r="E730" s="22" t="str">
        <f>tabGliederung[[#This Row],[text_1]] &amp; " " &amp; tabGliederung[[#This Row],[text_2]]</f>
        <v xml:space="preserve">Abwassserbeseitigung </v>
      </c>
      <c r="F730" s="15" t="s">
        <v>1110</v>
      </c>
      <c r="G730" s="15" t="s">
        <v>1619</v>
      </c>
      <c r="H730" s="15" t="s">
        <v>976</v>
      </c>
      <c r="I730" s="15"/>
    </row>
    <row r="731" spans="4:9" x14ac:dyDescent="0.2">
      <c r="D731" s="22" t="str">
        <f>tabGliederung[[#This Row],[mandant]]&amp;"x"&amp;tabGliederung[[#This Row],[gliedenr_]]</f>
        <v>3x7000</v>
      </c>
      <c r="E731" s="22" t="str">
        <f>tabGliederung[[#This Row],[text_1]] &amp; " " &amp; tabGliederung[[#This Row],[text_2]]</f>
        <v xml:space="preserve">Abwassserbeseitigung </v>
      </c>
      <c r="F731" s="15" t="s">
        <v>1110</v>
      </c>
      <c r="G731" s="15" t="s">
        <v>1620</v>
      </c>
      <c r="H731" s="15" t="s">
        <v>976</v>
      </c>
      <c r="I731" s="15"/>
    </row>
    <row r="732" spans="4:9" x14ac:dyDescent="0.2">
      <c r="D732" s="22" t="str">
        <f>tabGliederung[[#This Row],[mandant]]&amp;"x"&amp;tabGliederung[[#This Row],[gliedenr_]]</f>
        <v>3x706</v>
      </c>
      <c r="E732" s="22" t="str">
        <f>tabGliederung[[#This Row],[text_1]] &amp; " " &amp; tabGliederung[[#This Row],[text_2]]</f>
        <v xml:space="preserve">Kanalstation </v>
      </c>
      <c r="F732" s="15" t="s">
        <v>1110</v>
      </c>
      <c r="G732" s="15" t="s">
        <v>1621</v>
      </c>
      <c r="H732" s="15" t="s">
        <v>977</v>
      </c>
      <c r="I732" s="15"/>
    </row>
    <row r="733" spans="4:9" x14ac:dyDescent="0.2">
      <c r="D733" s="22" t="str">
        <f>tabGliederung[[#This Row],[mandant]]&amp;"x"&amp;tabGliederung[[#This Row],[gliedenr_]]</f>
        <v>3x7060</v>
      </c>
      <c r="E733" s="22" t="str">
        <f>tabGliederung[[#This Row],[text_1]] &amp; " " &amp; tabGliederung[[#This Row],[text_2]]</f>
        <v xml:space="preserve">Kanalisation Musterstadt </v>
      </c>
      <c r="F733" s="15" t="s">
        <v>1110</v>
      </c>
      <c r="G733" s="15" t="s">
        <v>1472</v>
      </c>
      <c r="H733" s="15" t="s">
        <v>978</v>
      </c>
      <c r="I733" s="15"/>
    </row>
    <row r="734" spans="4:9" x14ac:dyDescent="0.2">
      <c r="D734" s="22" t="str">
        <f>tabGliederung[[#This Row],[mandant]]&amp;"x"&amp;tabGliederung[[#This Row],[gliedenr_]]</f>
        <v>3x72</v>
      </c>
      <c r="E734" s="22" t="str">
        <f>tabGliederung[[#This Row],[text_1]] &amp; " " &amp; tabGliederung[[#This Row],[text_2]]</f>
        <v xml:space="preserve">Abfallbeseitigung </v>
      </c>
      <c r="F734" s="15" t="s">
        <v>1110</v>
      </c>
      <c r="G734" s="15" t="s">
        <v>1363</v>
      </c>
      <c r="H734" s="15" t="s">
        <v>747</v>
      </c>
      <c r="I734" s="15"/>
    </row>
    <row r="735" spans="4:9" x14ac:dyDescent="0.2">
      <c r="D735" s="22" t="str">
        <f>tabGliederung[[#This Row],[mandant]]&amp;"x"&amp;tabGliederung[[#This Row],[gliedenr_]]</f>
        <v>3x720</v>
      </c>
      <c r="E735" s="22" t="str">
        <f>tabGliederung[[#This Row],[text_1]] &amp; " " &amp; tabGliederung[[#This Row],[text_2]]</f>
        <v xml:space="preserve">Abfallbeseitigung </v>
      </c>
      <c r="F735" s="15" t="s">
        <v>1110</v>
      </c>
      <c r="G735" s="15" t="s">
        <v>1622</v>
      </c>
      <c r="H735" s="15" t="s">
        <v>747</v>
      </c>
      <c r="I735" s="15"/>
    </row>
    <row r="736" spans="4:9" x14ac:dyDescent="0.2">
      <c r="D736" s="22" t="str">
        <f>tabGliederung[[#This Row],[mandant]]&amp;"x"&amp;tabGliederung[[#This Row],[gliedenr_]]</f>
        <v>3x7200</v>
      </c>
      <c r="E736" s="22" t="str">
        <f>tabGliederung[[#This Row],[text_1]] &amp; " " &amp; tabGliederung[[#This Row],[text_2]]</f>
        <v xml:space="preserve">Abfallbeseitigung </v>
      </c>
      <c r="F736" s="15" t="s">
        <v>1110</v>
      </c>
      <c r="G736" s="15" t="s">
        <v>1364</v>
      </c>
      <c r="H736" s="15" t="s">
        <v>747</v>
      </c>
      <c r="I736" s="15"/>
    </row>
    <row r="737" spans="4:9" x14ac:dyDescent="0.2">
      <c r="D737" s="22" t="str">
        <f>tabGliederung[[#This Row],[mandant]]&amp;"x"&amp;tabGliederung[[#This Row],[gliedenr_]]</f>
        <v>3x73</v>
      </c>
      <c r="E737" s="22" t="str">
        <f>tabGliederung[[#This Row],[text_1]] &amp; " " &amp; tabGliederung[[#This Row],[text_2]]</f>
        <v xml:space="preserve">Märkte </v>
      </c>
      <c r="F737" s="15" t="s">
        <v>1110</v>
      </c>
      <c r="G737" s="15" t="s">
        <v>1369</v>
      </c>
      <c r="H737" s="15" t="s">
        <v>753</v>
      </c>
      <c r="I737" s="15"/>
    </row>
    <row r="738" spans="4:9" x14ac:dyDescent="0.2">
      <c r="D738" s="22" t="str">
        <f>tabGliederung[[#This Row],[mandant]]&amp;"x"&amp;tabGliederung[[#This Row],[gliedenr_]]</f>
        <v>3x730</v>
      </c>
      <c r="E738" s="22" t="str">
        <f>tabGliederung[[#This Row],[text_1]] &amp; " " &amp; tabGliederung[[#This Row],[text_2]]</f>
        <v xml:space="preserve">Märkte </v>
      </c>
      <c r="F738" s="15" t="s">
        <v>1110</v>
      </c>
      <c r="G738" s="15" t="s">
        <v>1623</v>
      </c>
      <c r="H738" s="15" t="s">
        <v>753</v>
      </c>
      <c r="I738" s="15"/>
    </row>
    <row r="739" spans="4:9" x14ac:dyDescent="0.2">
      <c r="D739" s="22" t="str">
        <f>tabGliederung[[#This Row],[mandant]]&amp;"x"&amp;tabGliederung[[#This Row],[gliedenr_]]</f>
        <v>3x7300</v>
      </c>
      <c r="E739" s="22" t="str">
        <f>tabGliederung[[#This Row],[text_1]] &amp; " " &amp; tabGliederung[[#This Row],[text_2]]</f>
        <v xml:space="preserve">Märkte </v>
      </c>
      <c r="F739" s="15" t="s">
        <v>1110</v>
      </c>
      <c r="G739" s="15" t="s">
        <v>1370</v>
      </c>
      <c r="H739" s="15" t="s">
        <v>753</v>
      </c>
      <c r="I739" s="15"/>
    </row>
    <row r="740" spans="4:9" x14ac:dyDescent="0.2">
      <c r="D740" s="22" t="str">
        <f>tabGliederung[[#This Row],[mandant]]&amp;"x"&amp;tabGliederung[[#This Row],[gliedenr_]]</f>
        <v>3x75</v>
      </c>
      <c r="E740" s="22" t="str">
        <f>tabGliederung[[#This Row],[text_1]] &amp; " " &amp; tabGliederung[[#This Row],[text_2]]</f>
        <v xml:space="preserve">Bestattungswesen </v>
      </c>
      <c r="F740" s="15" t="s">
        <v>1110</v>
      </c>
      <c r="G740" s="15" t="s">
        <v>1377</v>
      </c>
      <c r="H740" s="15" t="s">
        <v>760</v>
      </c>
      <c r="I740" s="15"/>
    </row>
    <row r="741" spans="4:9" x14ac:dyDescent="0.2">
      <c r="D741" s="22" t="str">
        <f>tabGliederung[[#This Row],[mandant]]&amp;"x"&amp;tabGliederung[[#This Row],[gliedenr_]]</f>
        <v>3x750</v>
      </c>
      <c r="E741" s="22" t="str">
        <f>tabGliederung[[#This Row],[text_1]] &amp; " " &amp; tabGliederung[[#This Row],[text_2]]</f>
        <v xml:space="preserve">Friedhöfe </v>
      </c>
      <c r="F741" s="15" t="s">
        <v>1110</v>
      </c>
      <c r="G741" s="15" t="s">
        <v>1378</v>
      </c>
      <c r="H741" s="15" t="s">
        <v>979</v>
      </c>
      <c r="I741" s="15"/>
    </row>
    <row r="742" spans="4:9" x14ac:dyDescent="0.2">
      <c r="D742" s="22" t="str">
        <f>tabGliederung[[#This Row],[mandant]]&amp;"x"&amp;tabGliederung[[#This Row],[gliedenr_]]</f>
        <v>3x7500</v>
      </c>
      <c r="E742" s="22" t="str">
        <f>tabGliederung[[#This Row],[text_1]] &amp; " " &amp; tabGliederung[[#This Row],[text_2]]</f>
        <v xml:space="preserve">Städtischer Friedhof </v>
      </c>
      <c r="F742" s="15" t="s">
        <v>1110</v>
      </c>
      <c r="G742" s="15" t="s">
        <v>1379</v>
      </c>
      <c r="H742" s="15" t="s">
        <v>980</v>
      </c>
      <c r="I742" s="15"/>
    </row>
    <row r="743" spans="4:9" x14ac:dyDescent="0.2">
      <c r="D743" s="22" t="str">
        <f>tabGliederung[[#This Row],[mandant]]&amp;"x"&amp;tabGliederung[[#This Row],[gliedenr_]]</f>
        <v>3x77</v>
      </c>
      <c r="E743" s="22" t="str">
        <f>tabGliederung[[#This Row],[text_1]] &amp; " " &amp; tabGliederung[[#This Row],[text_2]]</f>
        <v xml:space="preserve">Hilfsbetriebe der Verwaltung </v>
      </c>
      <c r="F743" s="15" t="s">
        <v>1110</v>
      </c>
      <c r="G743" s="15" t="s">
        <v>1410</v>
      </c>
      <c r="H743" s="15" t="s">
        <v>800</v>
      </c>
      <c r="I743" s="15"/>
    </row>
    <row r="744" spans="4:9" x14ac:dyDescent="0.2">
      <c r="D744" s="22" t="str">
        <f>tabGliederung[[#This Row],[mandant]]&amp;"x"&amp;tabGliederung[[#This Row],[gliedenr_]]</f>
        <v>3x771</v>
      </c>
      <c r="E744" s="22" t="str">
        <f>tabGliederung[[#This Row],[text_1]] &amp; " " &amp; tabGliederung[[#This Row],[text_2]]</f>
        <v xml:space="preserve">Bauhof </v>
      </c>
      <c r="F744" s="15" t="s">
        <v>1110</v>
      </c>
      <c r="G744" s="15" t="s">
        <v>1411</v>
      </c>
      <c r="H744" s="15" t="s">
        <v>801</v>
      </c>
      <c r="I744" s="15"/>
    </row>
    <row r="745" spans="4:9" x14ac:dyDescent="0.2">
      <c r="D745" s="22" t="str">
        <f>tabGliederung[[#This Row],[mandant]]&amp;"x"&amp;tabGliederung[[#This Row],[gliedenr_]]</f>
        <v>3x7710</v>
      </c>
      <c r="E745" s="22" t="str">
        <f>tabGliederung[[#This Row],[text_1]] &amp; " " &amp; tabGliederung[[#This Row],[text_2]]</f>
        <v xml:space="preserve">Bauhof </v>
      </c>
      <c r="F745" s="15" t="s">
        <v>1110</v>
      </c>
      <c r="G745" s="15" t="s">
        <v>1412</v>
      </c>
      <c r="H745" s="15" t="s">
        <v>801</v>
      </c>
      <c r="I745" s="15"/>
    </row>
    <row r="746" spans="4:9" x14ac:dyDescent="0.2">
      <c r="D746" s="22" t="str">
        <f>tabGliederung[[#This Row],[mandant]]&amp;"x"&amp;tabGliederung[[#This Row],[gliedenr_]]</f>
        <v>3x79</v>
      </c>
      <c r="E746" s="22" t="str">
        <f>tabGliederung[[#This Row],[text_1]] &amp; " " &amp; tabGliederung[[#This Row],[text_2]]</f>
        <v xml:space="preserve">Fremdenverkehr, So. Wirtschaftsförderung </v>
      </c>
      <c r="F746" s="15" t="s">
        <v>1110</v>
      </c>
      <c r="G746" s="15" t="s">
        <v>1417</v>
      </c>
      <c r="H746" s="15" t="s">
        <v>981</v>
      </c>
      <c r="I746" s="15"/>
    </row>
    <row r="747" spans="4:9" x14ac:dyDescent="0.2">
      <c r="D747" s="22" t="str">
        <f>tabGliederung[[#This Row],[mandant]]&amp;"x"&amp;tabGliederung[[#This Row],[gliedenr_]]</f>
        <v>3x790</v>
      </c>
      <c r="E747" s="22" t="str">
        <f>tabGliederung[[#This Row],[text_1]] &amp; " " &amp; tabGliederung[[#This Row],[text_2]]</f>
        <v xml:space="preserve">Fremdenverkehr, So. Wirtschaftsförderung </v>
      </c>
      <c r="F747" s="15" t="s">
        <v>1110</v>
      </c>
      <c r="G747" s="15" t="s">
        <v>1624</v>
      </c>
      <c r="H747" s="15" t="s">
        <v>981</v>
      </c>
      <c r="I747" s="15"/>
    </row>
    <row r="748" spans="4:9" x14ac:dyDescent="0.2">
      <c r="D748" s="22" t="str">
        <f>tabGliederung[[#This Row],[mandant]]&amp;"x"&amp;tabGliederung[[#This Row],[gliedenr_]]</f>
        <v>3x7900</v>
      </c>
      <c r="E748" s="22" t="str">
        <f>tabGliederung[[#This Row],[text_1]] &amp; " " &amp; tabGliederung[[#This Row],[text_2]]</f>
        <v xml:space="preserve">Fremdenverkehr </v>
      </c>
      <c r="F748" s="15" t="s">
        <v>1110</v>
      </c>
      <c r="G748" s="15" t="s">
        <v>1418</v>
      </c>
      <c r="H748" s="15" t="s">
        <v>809</v>
      </c>
      <c r="I748" s="15"/>
    </row>
    <row r="749" spans="4:9" x14ac:dyDescent="0.2">
      <c r="D749" s="22" t="str">
        <f>tabGliederung[[#This Row],[mandant]]&amp;"x"&amp;tabGliederung[[#This Row],[gliedenr_]]</f>
        <v>3x8</v>
      </c>
      <c r="E749" s="22" t="str">
        <f>tabGliederung[[#This Row],[text_1]] &amp; " " &amp; tabGliederung[[#This Row],[text_2]]</f>
        <v xml:space="preserve">Wirtsch. Untern., Grund-, Sondervermögen </v>
      </c>
      <c r="F749" s="15" t="s">
        <v>1110</v>
      </c>
      <c r="G749" s="15" t="s">
        <v>1424</v>
      </c>
      <c r="H749" s="15" t="s">
        <v>982</v>
      </c>
      <c r="I749" s="15"/>
    </row>
    <row r="750" spans="4:9" x14ac:dyDescent="0.2">
      <c r="D750" s="22" t="str">
        <f>tabGliederung[[#This Row],[mandant]]&amp;"x"&amp;tabGliederung[[#This Row],[gliedenr_]]</f>
        <v>3x81</v>
      </c>
      <c r="E750" s="22" t="str">
        <f>tabGliederung[[#This Row],[text_1]] &amp; " " &amp; tabGliederung[[#This Row],[text_2]]</f>
        <v xml:space="preserve">Versorgungsunternehmen </v>
      </c>
      <c r="F750" s="15" t="s">
        <v>1110</v>
      </c>
      <c r="G750" s="15" t="s">
        <v>1426</v>
      </c>
      <c r="H750" s="15" t="s">
        <v>820</v>
      </c>
      <c r="I750" s="15"/>
    </row>
    <row r="751" spans="4:9" x14ac:dyDescent="0.2">
      <c r="D751" s="22" t="str">
        <f>tabGliederung[[#This Row],[mandant]]&amp;"x"&amp;tabGliederung[[#This Row],[gliedenr_]]</f>
        <v>3x817</v>
      </c>
      <c r="E751" s="22" t="str">
        <f>tabGliederung[[#This Row],[text_1]] &amp; " " &amp; tabGliederung[[#This Row],[text_2]]</f>
        <v xml:space="preserve">Kombinierte Versorgungsunternehmen </v>
      </c>
      <c r="F751" s="15" t="s">
        <v>1110</v>
      </c>
      <c r="G751" s="15" t="s">
        <v>1431</v>
      </c>
      <c r="H751" s="15" t="s">
        <v>824</v>
      </c>
      <c r="I751" s="15"/>
    </row>
    <row r="752" spans="4:9" x14ac:dyDescent="0.2">
      <c r="D752" s="22" t="str">
        <f>tabGliederung[[#This Row],[mandant]]&amp;"x"&amp;tabGliederung[[#This Row],[gliedenr_]]</f>
        <v>3x8170</v>
      </c>
      <c r="E752" s="22" t="str">
        <f>tabGliederung[[#This Row],[text_1]] &amp; " " &amp; tabGliederung[[#This Row],[text_2]]</f>
        <v xml:space="preserve">Kombinierte Versorgungsunternehmen </v>
      </c>
      <c r="F752" s="15" t="s">
        <v>1110</v>
      </c>
      <c r="G752" s="15" t="s">
        <v>1625</v>
      </c>
      <c r="H752" s="15" t="s">
        <v>824</v>
      </c>
      <c r="I752" s="15"/>
    </row>
    <row r="753" spans="4:9" x14ac:dyDescent="0.2">
      <c r="D753" s="22" t="str">
        <f>tabGliederung[[#This Row],[mandant]]&amp;"x"&amp;tabGliederung[[#This Row],[gliedenr_]]</f>
        <v>3x87</v>
      </c>
      <c r="E753" s="22" t="str">
        <f>tabGliederung[[#This Row],[text_1]] &amp; " " &amp; tabGliederung[[#This Row],[text_2]]</f>
        <v xml:space="preserve">Sonstige wirtschaftliche Unternehmen </v>
      </c>
      <c r="F753" s="15" t="s">
        <v>1110</v>
      </c>
      <c r="G753" s="15" t="s">
        <v>1442</v>
      </c>
      <c r="H753" s="15" t="s">
        <v>983</v>
      </c>
      <c r="I753" s="15"/>
    </row>
    <row r="754" spans="4:9" x14ac:dyDescent="0.2">
      <c r="D754" s="22" t="str">
        <f>tabGliederung[[#This Row],[mandant]]&amp;"x"&amp;tabGliederung[[#This Row],[gliedenr_]]</f>
        <v>3x870</v>
      </c>
      <c r="E754" s="22" t="str">
        <f>tabGliederung[[#This Row],[text_1]] &amp; " " &amp; tabGliederung[[#This Row],[text_2]]</f>
        <v xml:space="preserve">Sonstige wirtschaftliche Unternehmen </v>
      </c>
      <c r="F754" s="15" t="s">
        <v>1110</v>
      </c>
      <c r="G754" s="15" t="s">
        <v>1626</v>
      </c>
      <c r="H754" s="15" t="s">
        <v>983</v>
      </c>
      <c r="I754" s="15"/>
    </row>
    <row r="755" spans="4:9" x14ac:dyDescent="0.2">
      <c r="D755" s="22" t="str">
        <f>tabGliederung[[#This Row],[mandant]]&amp;"x"&amp;tabGliederung[[#This Row],[gliedenr_]]</f>
        <v>3x8700</v>
      </c>
      <c r="E755" s="22" t="str">
        <f>tabGliederung[[#This Row],[text_1]] &amp; " " &amp; tabGliederung[[#This Row],[text_2]]</f>
        <v xml:space="preserve">Kiesgruben </v>
      </c>
      <c r="F755" s="15" t="s">
        <v>1110</v>
      </c>
      <c r="G755" s="15" t="s">
        <v>1443</v>
      </c>
      <c r="H755" s="15" t="s">
        <v>984</v>
      </c>
      <c r="I755" s="15"/>
    </row>
    <row r="756" spans="4:9" x14ac:dyDescent="0.2">
      <c r="D756" s="22" t="str">
        <f>tabGliederung[[#This Row],[mandant]]&amp;"x"&amp;tabGliederung[[#This Row],[gliedenr_]]</f>
        <v>3x88</v>
      </c>
      <c r="E756" s="22" t="str">
        <f>tabGliederung[[#This Row],[text_1]] &amp; " " &amp; tabGliederung[[#This Row],[text_2]]</f>
        <v xml:space="preserve">Allgemeines Grundvermögen </v>
      </c>
      <c r="F756" s="15" t="s">
        <v>1110</v>
      </c>
      <c r="G756" s="15" t="s">
        <v>1445</v>
      </c>
      <c r="H756" s="15" t="s">
        <v>985</v>
      </c>
      <c r="I756" s="15"/>
    </row>
    <row r="757" spans="4:9" x14ac:dyDescent="0.2">
      <c r="D757" s="22" t="str">
        <f>tabGliederung[[#This Row],[mandant]]&amp;"x"&amp;tabGliederung[[#This Row],[gliedenr_]]</f>
        <v>3x880</v>
      </c>
      <c r="E757" s="22" t="str">
        <f>tabGliederung[[#This Row],[text_1]] &amp; " " &amp; tabGliederung[[#This Row],[text_2]]</f>
        <v xml:space="preserve">Allgemeines Grundvermögen </v>
      </c>
      <c r="F757" s="15" t="s">
        <v>1110</v>
      </c>
      <c r="G757" s="15" t="s">
        <v>1627</v>
      </c>
      <c r="H757" s="15" t="s">
        <v>985</v>
      </c>
      <c r="I757" s="15"/>
    </row>
    <row r="758" spans="4:9" x14ac:dyDescent="0.2">
      <c r="D758" s="22" t="str">
        <f>tabGliederung[[#This Row],[mandant]]&amp;"x"&amp;tabGliederung[[#This Row],[gliedenr_]]</f>
        <v>3x8800</v>
      </c>
      <c r="E758" s="22" t="str">
        <f>tabGliederung[[#This Row],[text_1]] &amp; " " &amp; tabGliederung[[#This Row],[text_2]]</f>
        <v xml:space="preserve">Allgemeines Grundvermögen </v>
      </c>
      <c r="F758" s="15" t="s">
        <v>1110</v>
      </c>
      <c r="G758" s="15" t="s">
        <v>1628</v>
      </c>
      <c r="H758" s="15" t="s">
        <v>985</v>
      </c>
      <c r="I758" s="15"/>
    </row>
    <row r="759" spans="4:9" x14ac:dyDescent="0.2">
      <c r="D759" s="22" t="str">
        <f>tabGliederung[[#This Row],[mandant]]&amp;"x"&amp;tabGliederung[[#This Row],[gliedenr_]]</f>
        <v>3x881</v>
      </c>
      <c r="E759" s="22" t="str">
        <f>tabGliederung[[#This Row],[text_1]] &amp; " " &amp; tabGliederung[[#This Row],[text_2]]</f>
        <v xml:space="preserve">Wohn- und Geschäftsgrundstücke </v>
      </c>
      <c r="F759" s="15" t="s">
        <v>1110</v>
      </c>
      <c r="G759" s="15" t="s">
        <v>1629</v>
      </c>
      <c r="H759" s="15" t="s">
        <v>986</v>
      </c>
      <c r="I759" s="15"/>
    </row>
    <row r="760" spans="4:9" x14ac:dyDescent="0.2">
      <c r="D760" s="22" t="str">
        <f>tabGliederung[[#This Row],[mandant]]&amp;"x"&amp;tabGliederung[[#This Row],[gliedenr_]]</f>
        <v>3x8810</v>
      </c>
      <c r="E760" s="22" t="str">
        <f>tabGliederung[[#This Row],[text_1]] &amp; " " &amp; tabGliederung[[#This Row],[text_2]]</f>
        <v xml:space="preserve">Wohn- und Geschäftsgrundstücke </v>
      </c>
      <c r="F760" s="15" t="s">
        <v>1110</v>
      </c>
      <c r="G760" s="15" t="s">
        <v>1446</v>
      </c>
      <c r="H760" s="15" t="s">
        <v>986</v>
      </c>
      <c r="I760" s="15"/>
    </row>
    <row r="761" spans="4:9" x14ac:dyDescent="0.2">
      <c r="D761" s="22" t="str">
        <f>tabGliederung[[#This Row],[mandant]]&amp;"x"&amp;tabGliederung[[#This Row],[gliedenr_]]</f>
        <v>3x9</v>
      </c>
      <c r="E761" s="22" t="str">
        <f>tabGliederung[[#This Row],[text_1]] &amp; " " &amp; tabGliederung[[#This Row],[text_2]]</f>
        <v xml:space="preserve">Allgemeine Finanzverwaltung </v>
      </c>
      <c r="F761" s="15" t="s">
        <v>1110</v>
      </c>
      <c r="G761" s="15" t="s">
        <v>1450</v>
      </c>
      <c r="H761" s="15" t="s">
        <v>987</v>
      </c>
      <c r="I761" s="15"/>
    </row>
    <row r="762" spans="4:9" x14ac:dyDescent="0.2">
      <c r="D762" s="22" t="str">
        <f>tabGliederung[[#This Row],[mandant]]&amp;"x"&amp;tabGliederung[[#This Row],[gliedenr_]]</f>
        <v>3x90</v>
      </c>
      <c r="E762" s="22" t="str">
        <f>tabGliederung[[#This Row],[text_1]] &amp; " " &amp; tabGliederung[[#This Row],[text_2]]</f>
        <v>Steuern, allgemeine Zuweisungen  und allgemeine Umlagen</v>
      </c>
      <c r="F762" s="15" t="s">
        <v>1110</v>
      </c>
      <c r="G762" s="15" t="s">
        <v>1451</v>
      </c>
      <c r="H762" s="15" t="s">
        <v>988</v>
      </c>
      <c r="I762" s="15" t="s">
        <v>989</v>
      </c>
    </row>
    <row r="763" spans="4:9" x14ac:dyDescent="0.2">
      <c r="D763" s="22" t="str">
        <f>tabGliederung[[#This Row],[mandant]]&amp;"x"&amp;tabGliederung[[#This Row],[gliedenr_]]</f>
        <v>3x900</v>
      </c>
      <c r="E763" s="22" t="str">
        <f>tabGliederung[[#This Row],[text_1]] &amp; " " &amp; tabGliederung[[#This Row],[text_2]]</f>
        <v>Steuern, allgemeine Zuweisungen  und allgemeine Umlagen</v>
      </c>
      <c r="F763" s="15" t="s">
        <v>1110</v>
      </c>
      <c r="G763" s="15" t="s">
        <v>1630</v>
      </c>
      <c r="H763" s="15" t="s">
        <v>988</v>
      </c>
      <c r="I763" s="15" t="s">
        <v>989</v>
      </c>
    </row>
    <row r="764" spans="4:9" x14ac:dyDescent="0.2">
      <c r="D764" s="22" t="str">
        <f>tabGliederung[[#This Row],[mandant]]&amp;"x"&amp;tabGliederung[[#This Row],[gliedenr_]]</f>
        <v>3x9000</v>
      </c>
      <c r="E764" s="22" t="str">
        <f>tabGliederung[[#This Row],[text_1]] &amp; " " &amp; tabGliederung[[#This Row],[text_2]]</f>
        <v>Steuern, allgemeine Zuweisungen  und allgemeine Umlagen</v>
      </c>
      <c r="F764" s="15" t="s">
        <v>1110</v>
      </c>
      <c r="G764" s="15" t="s">
        <v>1452</v>
      </c>
      <c r="H764" s="15" t="s">
        <v>988</v>
      </c>
      <c r="I764" s="15" t="s">
        <v>989</v>
      </c>
    </row>
    <row r="765" spans="4:9" x14ac:dyDescent="0.2">
      <c r="D765" s="22" t="str">
        <f>tabGliederung[[#This Row],[mandant]]&amp;"x"&amp;tabGliederung[[#This Row],[gliedenr_]]</f>
        <v>3x905</v>
      </c>
      <c r="E765" s="22" t="str">
        <f>tabGliederung[[#This Row],[text_1]] &amp; " " &amp; tabGliederung[[#This Row],[text_2]]</f>
        <v xml:space="preserve">Steuern, Allg. Zuweisungen, Umlagen </v>
      </c>
      <c r="F765" s="15" t="s">
        <v>1110</v>
      </c>
      <c r="G765" s="15" t="s">
        <v>1631</v>
      </c>
      <c r="H765" s="15" t="s">
        <v>990</v>
      </c>
      <c r="I765" s="15"/>
    </row>
    <row r="766" spans="4:9" x14ac:dyDescent="0.2">
      <c r="D766" s="22" t="str">
        <f>tabGliederung[[#This Row],[mandant]]&amp;"x"&amp;tabGliederung[[#This Row],[gliedenr_]]</f>
        <v>3x9050</v>
      </c>
      <c r="E766" s="22" t="str">
        <f>tabGliederung[[#This Row],[text_1]] &amp; " " &amp; tabGliederung[[#This Row],[text_2]]</f>
        <v xml:space="preserve">Steuern, Allg. Zuweisungen, Umlagen </v>
      </c>
      <c r="F766" s="15" t="s">
        <v>1110</v>
      </c>
      <c r="G766" s="15" t="s">
        <v>1632</v>
      </c>
      <c r="H766" s="15" t="s">
        <v>990</v>
      </c>
      <c r="I766" s="15"/>
    </row>
    <row r="767" spans="4:9" x14ac:dyDescent="0.2">
      <c r="D767" s="22" t="str">
        <f>tabGliederung[[#This Row],[mandant]]&amp;"x"&amp;tabGliederung[[#This Row],[gliedenr_]]</f>
        <v>3x91</v>
      </c>
      <c r="E767" s="22" t="str">
        <f>tabGliederung[[#This Row],[text_1]] &amp; " " &amp; tabGliederung[[#This Row],[text_2]]</f>
        <v xml:space="preserve">Sonstige allgemeine Finanzwirtschaft </v>
      </c>
      <c r="F767" s="15" t="s">
        <v>1110</v>
      </c>
      <c r="G767" s="15" t="s">
        <v>1453</v>
      </c>
      <c r="H767" s="15" t="s">
        <v>991</v>
      </c>
      <c r="I767" s="15"/>
    </row>
    <row r="768" spans="4:9" x14ac:dyDescent="0.2">
      <c r="D768" s="22" t="str">
        <f>tabGliederung[[#This Row],[mandant]]&amp;"x"&amp;tabGliederung[[#This Row],[gliedenr_]]</f>
        <v>3x910</v>
      </c>
      <c r="E768" s="22" t="str">
        <f>tabGliederung[[#This Row],[text_1]] &amp; " " &amp; tabGliederung[[#This Row],[text_2]]</f>
        <v xml:space="preserve">Sonstige allgemeine Finanzwirtschaft </v>
      </c>
      <c r="F768" s="15" t="s">
        <v>1110</v>
      </c>
      <c r="G768" s="15" t="s">
        <v>1633</v>
      </c>
      <c r="H768" s="15" t="s">
        <v>991</v>
      </c>
      <c r="I768" s="15"/>
    </row>
    <row r="769" spans="4:9" x14ac:dyDescent="0.2">
      <c r="D769" s="22" t="str">
        <f>tabGliederung[[#This Row],[mandant]]&amp;"x"&amp;tabGliederung[[#This Row],[gliedenr_]]</f>
        <v>3x9100</v>
      </c>
      <c r="E769" s="22" t="str">
        <f>tabGliederung[[#This Row],[text_1]] &amp; " " &amp; tabGliederung[[#This Row],[text_2]]</f>
        <v xml:space="preserve">Sonstige allgemeine Finanzwirtschaft </v>
      </c>
      <c r="F769" s="15" t="s">
        <v>1110</v>
      </c>
      <c r="G769" s="15" t="s">
        <v>1454</v>
      </c>
      <c r="H769" s="15" t="s">
        <v>991</v>
      </c>
      <c r="I769" s="15"/>
    </row>
    <row r="770" spans="4:9" x14ac:dyDescent="0.2">
      <c r="D770" s="22" t="str">
        <f>tabGliederung[[#This Row],[mandant]]&amp;"x"&amp;tabGliederung[[#This Row],[gliedenr_]]</f>
        <v>3x92</v>
      </c>
      <c r="E770" s="22" t="str">
        <f>tabGliederung[[#This Row],[text_1]] &amp; " " &amp; tabGliederung[[#This Row],[text_2]]</f>
        <v xml:space="preserve">Abwicklung der Vorjahre </v>
      </c>
      <c r="F770" s="15" t="s">
        <v>1110</v>
      </c>
      <c r="G770" s="15" t="s">
        <v>1455</v>
      </c>
      <c r="H770" s="15" t="s">
        <v>848</v>
      </c>
      <c r="I770" s="15"/>
    </row>
    <row r="771" spans="4:9" x14ac:dyDescent="0.2">
      <c r="D771" s="22" t="str">
        <f>tabGliederung[[#This Row],[mandant]]&amp;"x"&amp;tabGliederung[[#This Row],[gliedenr_]]</f>
        <v>3x920</v>
      </c>
      <c r="E771" s="22" t="str">
        <f>tabGliederung[[#This Row],[text_1]] &amp; " " &amp; tabGliederung[[#This Row],[text_2]]</f>
        <v xml:space="preserve">Jahresabschlussarbeiten </v>
      </c>
      <c r="F771" s="15" t="s">
        <v>1110</v>
      </c>
      <c r="G771" s="15" t="s">
        <v>1634</v>
      </c>
      <c r="H771" s="15" t="s">
        <v>992</v>
      </c>
      <c r="I771" s="15"/>
    </row>
    <row r="772" spans="4:9" x14ac:dyDescent="0.2">
      <c r="D772" s="22" t="str">
        <f>tabGliederung[[#This Row],[mandant]]&amp;"x"&amp;tabGliederung[[#This Row],[gliedenr_]]</f>
        <v>3x9200</v>
      </c>
      <c r="E772" s="22" t="str">
        <f>tabGliederung[[#This Row],[text_1]] &amp; " " &amp; tabGliederung[[#This Row],[text_2]]</f>
        <v xml:space="preserve">Abwicklung der Vorjahre </v>
      </c>
      <c r="F772" s="15" t="s">
        <v>1110</v>
      </c>
      <c r="G772" s="15" t="s">
        <v>1635</v>
      </c>
      <c r="H772" s="15" t="s">
        <v>848</v>
      </c>
      <c r="I772" s="15"/>
    </row>
    <row r="773" spans="4:9" x14ac:dyDescent="0.2">
      <c r="D773" s="22" t="str">
        <f>tabGliederung[[#This Row],[mandant]]&amp;"x"&amp;tabGliederung[[#This Row],[gliedenr_]]</f>
        <v>3x99</v>
      </c>
      <c r="E773" s="22" t="str">
        <f>tabGliederung[[#This Row],[text_1]] &amp; " " &amp; tabGliederung[[#This Row],[text_2]]</f>
        <v xml:space="preserve"> </v>
      </c>
      <c r="F773" s="15" t="s">
        <v>1110</v>
      </c>
      <c r="G773" s="15" t="s">
        <v>1462</v>
      </c>
      <c r="H773" s="15"/>
      <c r="I773" s="15"/>
    </row>
  </sheetData>
  <sheetProtection sort="0" autoFilter="0"/>
  <pageMargins left="0.7" right="0.7" top="0.78740157499999996" bottom="0.78740157499999996" header="0.3" footer="0.3"/>
  <pageSetup paperSize="9" orientation="portrait" verticalDpi="0" r:id="rId1"/>
  <tableParts count="3">
    <tablePart r:id="rId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G81"/>
  <sheetViews>
    <sheetView topLeftCell="A52" zoomScale="115" zoomScaleNormal="115" workbookViewId="0"/>
  </sheetViews>
  <sheetFormatPr baseColWidth="10" defaultRowHeight="12.75" x14ac:dyDescent="0.2"/>
  <cols>
    <col min="1" max="16384" width="11.42578125" style="1"/>
  </cols>
  <sheetData>
    <row r="2" spans="1:7" ht="15.75" x14ac:dyDescent="0.25">
      <c r="A2" s="51" t="s">
        <v>2107</v>
      </c>
      <c r="B2" s="51"/>
      <c r="C2" s="51"/>
      <c r="D2" s="51"/>
      <c r="E2" s="51"/>
      <c r="F2" s="51"/>
      <c r="G2" s="51"/>
    </row>
    <row r="4" spans="1:7" ht="25.5" customHeight="1" x14ac:dyDescent="0.2">
      <c r="A4" s="52" t="s">
        <v>2116</v>
      </c>
      <c r="B4" s="52"/>
      <c r="C4" s="52"/>
      <c r="D4" s="52"/>
      <c r="E4" s="52"/>
      <c r="F4" s="52"/>
      <c r="G4" s="52"/>
    </row>
    <row r="24" spans="1:7" ht="25.5" customHeight="1" x14ac:dyDescent="0.2">
      <c r="A24" s="52" t="s">
        <v>2108</v>
      </c>
      <c r="B24" s="52"/>
      <c r="C24" s="52"/>
      <c r="D24" s="52"/>
      <c r="E24" s="52"/>
      <c r="F24" s="52"/>
      <c r="G24" s="52"/>
    </row>
    <row r="46" spans="1:7" ht="25.5" customHeight="1" x14ac:dyDescent="0.2">
      <c r="A46" s="52" t="s">
        <v>2109</v>
      </c>
      <c r="B46" s="52"/>
      <c r="C46" s="52"/>
      <c r="D46" s="52"/>
      <c r="E46" s="52"/>
      <c r="F46" s="52"/>
      <c r="G46" s="52"/>
    </row>
    <row r="48" spans="1:7" ht="18" customHeight="1" x14ac:dyDescent="0.2">
      <c r="A48" s="52" t="s">
        <v>2110</v>
      </c>
      <c r="B48" s="52"/>
      <c r="C48" s="52"/>
      <c r="D48" s="52"/>
      <c r="E48" s="52"/>
      <c r="F48" s="52"/>
      <c r="G48" s="52"/>
    </row>
    <row r="50" spans="1:7" ht="25.5" customHeight="1" x14ac:dyDescent="0.2">
      <c r="A50" s="52" t="s">
        <v>2111</v>
      </c>
      <c r="B50" s="52"/>
      <c r="C50" s="52"/>
      <c r="D50" s="52"/>
      <c r="E50" s="52"/>
      <c r="F50" s="52"/>
      <c r="G50" s="52"/>
    </row>
    <row r="57" spans="1:7" ht="15.75" x14ac:dyDescent="0.25">
      <c r="A57" s="51" t="s">
        <v>2112</v>
      </c>
      <c r="B57" s="51"/>
      <c r="C57" s="51"/>
      <c r="D57" s="51"/>
      <c r="E57" s="51"/>
      <c r="F57" s="51"/>
      <c r="G57" s="51"/>
    </row>
    <row r="59" spans="1:7" ht="38.25" customHeight="1" x14ac:dyDescent="0.2">
      <c r="A59" s="52" t="s">
        <v>2114</v>
      </c>
      <c r="B59" s="52"/>
      <c r="C59" s="52"/>
      <c r="D59" s="52"/>
      <c r="E59" s="52"/>
      <c r="F59" s="52"/>
      <c r="G59" s="52"/>
    </row>
    <row r="75" spans="1:7" ht="25.5" customHeight="1" x14ac:dyDescent="0.2">
      <c r="A75" s="52" t="s">
        <v>2113</v>
      </c>
      <c r="B75" s="52"/>
      <c r="C75" s="52"/>
      <c r="D75" s="52"/>
      <c r="E75" s="52"/>
      <c r="F75" s="52"/>
      <c r="G75" s="52"/>
    </row>
    <row r="81" spans="1:1" ht="20.25" x14ac:dyDescent="0.3">
      <c r="A81" s="1" t="s">
        <v>2115</v>
      </c>
    </row>
  </sheetData>
  <sheetProtection password="C137" sheet="1" objects="1" scenarios="1"/>
  <mergeCells count="9">
    <mergeCell ref="A2:G2"/>
    <mergeCell ref="A57:G57"/>
    <mergeCell ref="A59:G59"/>
    <mergeCell ref="A75:G75"/>
    <mergeCell ref="A4:G4"/>
    <mergeCell ref="A24:G24"/>
    <mergeCell ref="A46:G46"/>
    <mergeCell ref="A48:G48"/>
    <mergeCell ref="A50:G50"/>
  </mergeCells>
  <pageMargins left="0.7" right="0.7" top="0.78740157499999996" bottom="0.78740157499999996"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3</vt:i4>
      </vt:variant>
    </vt:vector>
  </HeadingPairs>
  <TitlesOfParts>
    <vt:vector size="9" baseType="lpstr">
      <vt:lpstr>Diagramm Planvergleich</vt:lpstr>
      <vt:lpstr>Diagramm Einnahme-Ausgabearten</vt:lpstr>
      <vt:lpstr>Ergebnis Tabellarisch</vt:lpstr>
      <vt:lpstr>Rohdaten</vt:lpstr>
      <vt:lpstr>Stammdaten Texte</vt:lpstr>
      <vt:lpstr>Kurzanleitung</vt:lpstr>
      <vt:lpstr>'Diagramm Einnahme-Ausgabearten'!Druckbereich</vt:lpstr>
      <vt:lpstr>'Diagramm Planvergleich'!Druckbereich</vt:lpstr>
      <vt:lpstr>'Ergebnis Tabellarisch'!Drucktitel</vt:lpstr>
    </vt:vector>
  </TitlesOfParts>
  <Company>Stadtverwaltung Bad Rappenau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Jahresrechnung</dc:title>
  <dc:creator>Rechnungsamt Bad Rappenau</dc:creator>
  <cp:lastPrinted>2018-07-11T11:10:01Z</cp:lastPrinted>
  <dcterms:created xsi:type="dcterms:W3CDTF">2017-04-07T05:42:49Z</dcterms:created>
  <dcterms:modified xsi:type="dcterms:W3CDTF">2020-05-18T11:00:06Z</dcterms:modified>
</cp:coreProperties>
</file>